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/>
  <mc:AlternateContent xmlns:mc="http://schemas.openxmlformats.org/markup-compatibility/2006">
    <mc:Choice Requires="x15">
      <x15ac:absPath xmlns:x15ac="http://schemas.microsoft.com/office/spreadsheetml/2010/11/ac" url="C:\Users\dsode\Desktop\ADK Strategies\CalSAWS Procurement\RFP Releases\BAFO 2 Release\"/>
    </mc:Choice>
  </mc:AlternateContent>
  <xr:revisionPtr revIDLastSave="0" documentId="13_ncr:1_{B81C7ED0-192B-487E-AD61-8E3EA2500125}" xr6:coauthVersionLast="47" xr6:coauthVersionMax="47" xr10:uidLastSave="{00000000-0000-0000-0000-000000000000}"/>
  <bookViews>
    <workbookView xWindow="-27870" yWindow="-240" windowWidth="24645" windowHeight="14685" tabRatio="897" xr2:uid="{00000000-000D-0000-FFFF-FFFF00000000}"/>
  </bookViews>
  <sheets>
    <sheet name="1. Consolidated SFY Summary" sheetId="72" r:id="rId1"/>
    <sheet name="2. Infrastructure SFY Summary" sheetId="1" r:id="rId2"/>
    <sheet name="3. Infrastructure Deliverables" sheetId="6" r:id="rId3"/>
    <sheet name="4. Infra Trans-In Staff Load" sheetId="28" r:id="rId4"/>
    <sheet name="5. Infrastructure HW" sheetId="20" r:id="rId5"/>
    <sheet name="6. Infrastructure SW" sheetId="40" r:id="rId6"/>
    <sheet name="7. Infrastructure Telecom" sheetId="41" r:id="rId7"/>
    <sheet name="8. Infrastructure Services" sheetId="13" r:id="rId8"/>
    <sheet name="9. Infrastructure Staff Loading" sheetId="25" r:id="rId9"/>
    <sheet name="9.1 Infra Base Year 1 Staff" sheetId="43" r:id="rId10"/>
    <sheet name="9.2 Infra Base Year 2 Staff" sheetId="44" r:id="rId11"/>
    <sheet name="9.3 Infra Base Year 3 Staff" sheetId="45" r:id="rId12"/>
    <sheet name="9.4 Infra Base Year 4 Staff" sheetId="46" r:id="rId13"/>
    <sheet name="9.5 Infra Base Year 5 Staff" sheetId="47" r:id="rId14"/>
    <sheet name="9.6 Infra Base Year 6 Staff" sheetId="48" r:id="rId15"/>
    <sheet name="10. Infra Opt Extension Year 1" sheetId="31" r:id="rId16"/>
    <sheet name="11. Infra Opt Extension Year 2" sheetId="37" r:id="rId17"/>
    <sheet name="12. Infra Opt Extension Year 3" sheetId="38" r:id="rId18"/>
    <sheet name="13. Infra Opt Extension Year 4" sheetId="39" r:id="rId19"/>
    <sheet name="14. Infra Hourly Rate Card" sheetId="8" r:id="rId20"/>
    <sheet name="15. Infra CO Hourly Rate Card" sheetId="29" r:id="rId21"/>
    <sheet name="16. Infra Optional Imaging" sheetId="36" r:id="rId22"/>
    <sheet name="17. Infra AWS IaaS Resources" sheetId="22" r:id="rId23"/>
    <sheet name="18. Infra Other" sheetId="42" r:id="rId24"/>
    <sheet name="19. M&amp;E SFY Summary" sheetId="49" r:id="rId25"/>
    <sheet name="20. M&amp;E Deliverables" sheetId="50" r:id="rId26"/>
    <sheet name="21. M&amp;E Trans-In Staff Load" sheetId="51" r:id="rId27"/>
    <sheet name="22. M&amp;E Software" sheetId="52" r:id="rId28"/>
    <sheet name="23. M&amp;E Services" sheetId="73" r:id="rId29"/>
    <sheet name="24. M&amp;E Staff Loading" sheetId="74" r:id="rId30"/>
    <sheet name="24.1 Base Year 1 Staff Loading" sheetId="75" r:id="rId31"/>
    <sheet name="24.2 Base Year 2 Staff Loading" sheetId="76" r:id="rId32"/>
    <sheet name="24.3 Base Year 3 Staff Loading" sheetId="77" r:id="rId33"/>
    <sheet name="24.4 Base Year 4 Staff Loading" sheetId="78" r:id="rId34"/>
    <sheet name="24.5 Base Year 5 Staff Loading" sheetId="79" r:id="rId35"/>
    <sheet name="24.6 Base Year 6 Staff Loading" sheetId="80" r:id="rId36"/>
    <sheet name="25. CalFresh ABAWD SCR" sheetId="81" r:id="rId37"/>
    <sheet name="26. M&amp;E DB Migration" sheetId="61" r:id="rId38"/>
    <sheet name="27. M&amp;E Task Management" sheetId="62" r:id="rId39"/>
    <sheet name="28. M&amp;E Opt Extension Year 1" sheetId="63" r:id="rId40"/>
    <sheet name="29. M&amp;E Opt Extension Year 2" sheetId="64" r:id="rId41"/>
    <sheet name="30. M&amp;E Opt Extension Year 3" sheetId="65" r:id="rId42"/>
    <sheet name="31. M&amp;E Opt Extension Year 4" sheetId="66" r:id="rId43"/>
    <sheet name="32. M&amp;E Hourly Rate Card" sheetId="67" r:id="rId44"/>
    <sheet name="33. M&amp;E CO Hourly Rate Card" sheetId="68" r:id="rId45"/>
    <sheet name="34. M&amp;E Optional Imaging" sheetId="69" r:id="rId46"/>
    <sheet name="35. M&amp;E AWS IaaS Resources" sheetId="70" r:id="rId47"/>
    <sheet name="36. M&amp;E Other" sheetId="71" r:id="rId48"/>
  </sheets>
  <externalReferences>
    <externalReference r:id="rId49"/>
    <externalReference r:id="rId50"/>
  </externalReferences>
  <definedNames>
    <definedName name="_xlnm._FilterDatabase" localSheetId="15" hidden="1">'10. Infra Opt Extension Year 1'!$A$5:$HS$7</definedName>
    <definedName name="_xlnm._FilterDatabase" localSheetId="16" hidden="1">'11. Infra Opt Extension Year 2'!$A$5:$HS$7</definedName>
    <definedName name="_xlnm._FilterDatabase" localSheetId="17" hidden="1">'12. Infra Opt Extension Year 3'!$A$5:$HS$7</definedName>
    <definedName name="_xlnm._FilterDatabase" localSheetId="18" hidden="1">'13. Infra Opt Extension Year 4'!$A$5:$HS$7</definedName>
    <definedName name="_xlnm._FilterDatabase" localSheetId="21" hidden="1">'16. Infra Optional Imaging'!$A$4:$ID$13</definedName>
    <definedName name="_xlnm._FilterDatabase" localSheetId="25" hidden="1">'20. M&amp;E Deliverables'!$A$5:$HY$14</definedName>
    <definedName name="_xlnm._FilterDatabase" localSheetId="28" hidden="1">'23. M&amp;E Services'!$A$4:$ID$5</definedName>
    <definedName name="_xlnm._FilterDatabase" localSheetId="39" hidden="1">'28. M&amp;E Opt Extension Year 1'!$A$5:$HS$7</definedName>
    <definedName name="_xlnm._FilterDatabase" localSheetId="40" hidden="1">'29. M&amp;E Opt Extension Year 2'!$A$5:$HS$7</definedName>
    <definedName name="_xlnm._FilterDatabase" localSheetId="2" hidden="1">'3. Infrastructure Deliverables'!$A$5:$HX$14</definedName>
    <definedName name="_xlnm._FilterDatabase" localSheetId="41" hidden="1">'30. M&amp;E Opt Extension Year 3'!$A$5:$HS$7</definedName>
    <definedName name="_xlnm._FilterDatabase" localSheetId="42" hidden="1">'31. M&amp;E Opt Extension Year 4'!$A$5:$HS$7</definedName>
    <definedName name="_xlnm._FilterDatabase" localSheetId="45" hidden="1">'34. M&amp;E Optional Imaging'!$A$4:$IC$13</definedName>
    <definedName name="_xlnm._FilterDatabase" localSheetId="7" hidden="1">'8. Infrastructure Services'!$A$4:$ID$5</definedName>
    <definedName name="BidFTE">'[1]Level of Effort (LOE)'!$H$12</definedName>
    <definedName name="_xlnm.Print_Area" localSheetId="15">'10. Infra Opt Extension Year 1'!$A$1:$C$39</definedName>
    <definedName name="_xlnm.Print_Area" localSheetId="16">'11. Infra Opt Extension Year 2'!$A$1:$C$39</definedName>
    <definedName name="_xlnm.Print_Area" localSheetId="17">'12. Infra Opt Extension Year 3'!$A$1:$C$39</definedName>
    <definedName name="_xlnm.Print_Area" localSheetId="18">'13. Infra Opt Extension Year 4'!$A$1:$C$39</definedName>
    <definedName name="_xlnm.Print_Area" localSheetId="19">'14. Infra Hourly Rate Card'!$B$1:$C$27</definedName>
    <definedName name="_xlnm.Print_Area" localSheetId="20">'15. Infra CO Hourly Rate Card'!$B$1:$G$27</definedName>
    <definedName name="_xlnm.Print_Area" localSheetId="21">'16. Infra Optional Imaging'!$A$1:$I$47</definedName>
    <definedName name="_xlnm.Print_Area" localSheetId="23">'18. Infra Other'!$A$1:$N$32</definedName>
    <definedName name="_xlnm.Print_Area" localSheetId="24">'19. M&amp;E SFY Summary'!$A$1:$O$45</definedName>
    <definedName name="_xlnm.Print_Area" localSheetId="1">'2. Infrastructure SFY Summary'!$A$1:$N$44</definedName>
    <definedName name="_xlnm.Print_Area" localSheetId="25">'20. M&amp;E Deliverables'!$A$1:$I$45</definedName>
    <definedName name="_xlnm.Print_Area" localSheetId="26">'21. M&amp;E Trans-In Staff Load'!$A$5:$R$118</definedName>
    <definedName name="_xlnm.Print_Area" localSheetId="27">'22. M&amp;E Software'!$A$1:$M$41</definedName>
    <definedName name="_xlnm.Print_Area" localSheetId="28">'23. M&amp;E Services'!$A$1:$G$63</definedName>
    <definedName name="_xlnm.Print_Area" localSheetId="29">'24. M&amp;E Staff Loading'!$A$5:$R$220</definedName>
    <definedName name="_xlnm.Print_Area" localSheetId="30">'24.1 Base Year 1 Staff Loading'!$A$5:$R$220</definedName>
    <definedName name="_xlnm.Print_Area" localSheetId="31">'24.2 Base Year 2 Staff Loading'!$A$5:$R$220</definedName>
    <definedName name="_xlnm.Print_Area" localSheetId="32">'24.3 Base Year 3 Staff Loading'!$A$5:$R$220</definedName>
    <definedName name="_xlnm.Print_Area" localSheetId="33">'24.4 Base Year 4 Staff Loading'!$A$5:$R$220</definedName>
    <definedName name="_xlnm.Print_Area" localSheetId="34">'24.5 Base Year 5 Staff Loading'!$A$5:$R$220</definedName>
    <definedName name="_xlnm.Print_Area" localSheetId="35">'24.6 Base Year 6 Staff Loading'!$A$5:$R$220</definedName>
    <definedName name="_xlnm.Print_Area" localSheetId="36">'25. CalFresh ABAWD SCR'!$A$6:$P$53</definedName>
    <definedName name="_xlnm.Print_Area" localSheetId="39">'28. M&amp;E Opt Extension Year 1'!$A$1:$C$31</definedName>
    <definedName name="_xlnm.Print_Area" localSheetId="40">'29. M&amp;E Opt Extension Year 2'!$A$1:$C$31</definedName>
    <definedName name="_xlnm.Print_Area" localSheetId="2">'3. Infrastructure Deliverables'!$A$1:$H$44</definedName>
    <definedName name="_xlnm.Print_Area" localSheetId="41">'30. M&amp;E Opt Extension Year 3'!$A$1:$C$31</definedName>
    <definedName name="_xlnm.Print_Area" localSheetId="42">'31. M&amp;E Opt Extension Year 4'!$A$1:$C$31</definedName>
    <definedName name="_xlnm.Print_Area" localSheetId="43">'32. M&amp;E Hourly Rate Card'!$B$1:$C$27</definedName>
    <definedName name="_xlnm.Print_Area" localSheetId="44">'33. M&amp;E CO Hourly Rate Card'!$B$1:$H$27</definedName>
    <definedName name="_xlnm.Print_Area" localSheetId="45">'34. M&amp;E Optional Imaging'!$A$1:$I$47</definedName>
    <definedName name="_xlnm.Print_Area" localSheetId="47">'36. M&amp;E Other'!$A$1:$N$32</definedName>
    <definedName name="_xlnm.Print_Area" localSheetId="3">'4. Infra Trans-In Staff Load'!$A$5:$L$74</definedName>
    <definedName name="_xlnm.Print_Area" localSheetId="4">'5. Infrastructure HW'!$A$1:$O$87</definedName>
    <definedName name="_xlnm.Print_Area" localSheetId="5">'6. Infrastructure SW'!$B$1:$P$317</definedName>
    <definedName name="_xlnm.Print_Area" localSheetId="6">'7. Infrastructure Telecom'!$A$1:$Q$330</definedName>
    <definedName name="_xlnm.Print_Area" localSheetId="7">'8. Infrastructure Services'!$A$1:$H$50</definedName>
    <definedName name="_xlnm.Print_Area" localSheetId="8">'9. Infrastructure Staff Loading'!$A$5:$R$187</definedName>
    <definedName name="_xlnm.Print_Area" localSheetId="9">'9.1 Infra Base Year 1 Staff'!$A$5:$R$187</definedName>
    <definedName name="_xlnm.Print_Area" localSheetId="10">'9.2 Infra Base Year 2 Staff'!$A$5:$R$187</definedName>
    <definedName name="_xlnm.Print_Area" localSheetId="11">'9.3 Infra Base Year 3 Staff'!$A$5:$R$187</definedName>
    <definedName name="_xlnm.Print_Area" localSheetId="12">'9.4 Infra Base Year 4 Staff'!$A$5:$R$187</definedName>
    <definedName name="_xlnm.Print_Area" localSheetId="13">'9.5 Infra Base Year 5 Staff'!$A$5:$R$187</definedName>
    <definedName name="_xlnm.Print_Area" localSheetId="14">'9.6 Infra Base Year 6 Staff'!$A$5:$R$187</definedName>
    <definedName name="_xlnm.Print_Titles" localSheetId="15">'10. Infra Opt Extension Year 1'!$A:$B,'10. Infra Opt Extension Year 1'!$5:$5</definedName>
    <definedName name="_xlnm.Print_Titles" localSheetId="16">'11. Infra Opt Extension Year 2'!$A:$B,'11. Infra Opt Extension Year 2'!$5:$5</definedName>
    <definedName name="_xlnm.Print_Titles" localSheetId="17">'12. Infra Opt Extension Year 3'!$A:$B,'12. Infra Opt Extension Year 3'!$5:$5</definedName>
    <definedName name="_xlnm.Print_Titles" localSheetId="18">'13. Infra Opt Extension Year 4'!$A:$B,'13. Infra Opt Extension Year 4'!$5:$5</definedName>
    <definedName name="_xlnm.Print_Titles" localSheetId="21">'16. Infra Optional Imaging'!$A:$B,'16. Infra Optional Imaging'!$4:$4</definedName>
    <definedName name="_xlnm.Print_Titles" localSheetId="23">'18. Infra Other'!$1:$4</definedName>
    <definedName name="_xlnm.Print_Titles" localSheetId="24">'19. M&amp;E SFY Summary'!$1:$2</definedName>
    <definedName name="_xlnm.Print_Titles" localSheetId="1">'2. Infrastructure SFY Summary'!$1:$2</definedName>
    <definedName name="_xlnm.Print_Titles" localSheetId="25">'20. M&amp;E Deliverables'!$B:$C,'20. M&amp;E Deliverables'!$5:$5</definedName>
    <definedName name="_xlnm.Print_Titles" localSheetId="26">'21. M&amp;E Trans-In Staff Load'!$A:$D,'21. M&amp;E Trans-In Staff Load'!$5:$6</definedName>
    <definedName name="_xlnm.Print_Titles" localSheetId="27">'22. M&amp;E Software'!$1:$4</definedName>
    <definedName name="_xlnm.Print_Titles" localSheetId="28">'23. M&amp;E Services'!$A:$B,'23. M&amp;E Services'!$4:$4</definedName>
    <definedName name="_xlnm.Print_Titles" localSheetId="29">'24. M&amp;E Staff Loading'!$A:$E,'24. M&amp;E Staff Loading'!$5:$6</definedName>
    <definedName name="_xlnm.Print_Titles" localSheetId="30">'24.1 Base Year 1 Staff Loading'!$A:$E,'24.1 Base Year 1 Staff Loading'!$5:$6</definedName>
    <definedName name="_xlnm.Print_Titles" localSheetId="31">'24.2 Base Year 2 Staff Loading'!$A:$E,'24.2 Base Year 2 Staff Loading'!$5:$6</definedName>
    <definedName name="_xlnm.Print_Titles" localSheetId="32">'24.3 Base Year 3 Staff Loading'!$A:$E,'24.3 Base Year 3 Staff Loading'!$5:$6</definedName>
    <definedName name="_xlnm.Print_Titles" localSheetId="33">'24.4 Base Year 4 Staff Loading'!$A:$E,'24.4 Base Year 4 Staff Loading'!$5:$6</definedName>
    <definedName name="_xlnm.Print_Titles" localSheetId="34">'24.5 Base Year 5 Staff Loading'!$A:$E,'24.5 Base Year 5 Staff Loading'!$5:$6</definedName>
    <definedName name="_xlnm.Print_Titles" localSheetId="35">'24.6 Base Year 6 Staff Loading'!$A:$E,'24.6 Base Year 6 Staff Loading'!$5:$6</definedName>
    <definedName name="_xlnm.Print_Titles" localSheetId="36">'25. CalFresh ABAWD SCR'!$A:$E,'25. CalFresh ABAWD SCR'!$6:$7</definedName>
    <definedName name="_xlnm.Print_Titles" localSheetId="39">'28. M&amp;E Opt Extension Year 1'!$A:$B,'28. M&amp;E Opt Extension Year 1'!$5:$5</definedName>
    <definedName name="_xlnm.Print_Titles" localSheetId="40">'29. M&amp;E Opt Extension Year 2'!$A:$B,'29. M&amp;E Opt Extension Year 2'!$5:$5</definedName>
    <definedName name="_xlnm.Print_Titles" localSheetId="2">'3. Infrastructure Deliverables'!$B:$C,'3. Infrastructure Deliverables'!$5:$5</definedName>
    <definedName name="_xlnm.Print_Titles" localSheetId="41">'30. M&amp;E Opt Extension Year 3'!$A:$B,'30. M&amp;E Opt Extension Year 3'!$5:$5</definedName>
    <definedName name="_xlnm.Print_Titles" localSheetId="42">'31. M&amp;E Opt Extension Year 4'!$A:$B,'31. M&amp;E Opt Extension Year 4'!$5:$5</definedName>
    <definedName name="_xlnm.Print_Titles" localSheetId="45">'34. M&amp;E Optional Imaging'!$A:$B,'34. M&amp;E Optional Imaging'!$4:$4</definedName>
    <definedName name="_xlnm.Print_Titles" localSheetId="47">'36. M&amp;E Other'!$1:$4</definedName>
    <definedName name="_xlnm.Print_Titles" localSheetId="3">'4. Infra Trans-In Staff Load'!$A:$D,'4. Infra Trans-In Staff Load'!$5:$6</definedName>
    <definedName name="_xlnm.Print_Titles" localSheetId="4">'5. Infrastructure HW'!$1:$4</definedName>
    <definedName name="_xlnm.Print_Titles" localSheetId="5">'6. Infrastructure SW'!$1:$4</definedName>
    <definedName name="_xlnm.Print_Titles" localSheetId="6">'7. Infrastructure Telecom'!$1:$4</definedName>
    <definedName name="_xlnm.Print_Titles" localSheetId="7">'8. Infrastructure Services'!$A:$B,'8. Infrastructure Services'!$4:$4</definedName>
    <definedName name="_xlnm.Print_Titles" localSheetId="8">'9. Infrastructure Staff Loading'!$A:$D,'9. Infrastructure Staff Loading'!$5:$6</definedName>
    <definedName name="_xlnm.Print_Titles" localSheetId="9">'9.1 Infra Base Year 1 Staff'!$A:$D,'9.1 Infra Base Year 1 Staff'!$5:$6</definedName>
    <definedName name="_xlnm.Print_Titles" localSheetId="10">'9.2 Infra Base Year 2 Staff'!$A:$D,'9.2 Infra Base Year 2 Staff'!$5:$6</definedName>
    <definedName name="_xlnm.Print_Titles" localSheetId="11">'9.3 Infra Base Year 3 Staff'!$A:$D,'9.3 Infra Base Year 3 Staff'!$5:$6</definedName>
    <definedName name="_xlnm.Print_Titles" localSheetId="12">'9.4 Infra Base Year 4 Staff'!$A:$D,'9.4 Infra Base Year 4 Staff'!$5:$6</definedName>
    <definedName name="_xlnm.Print_Titles" localSheetId="13">'9.5 Infra Base Year 5 Staff'!$A:$D,'9.5 Infra Base Year 5 Staff'!$5:$6</definedName>
    <definedName name="_xlnm.Print_Titles" localSheetId="14">'9.6 Infra Base Year 6 Staff'!$A:$D,'9.6 Infra Base Year 6 Staff'!$5:$6</definedName>
  </definedNames>
  <calcPr calcId="181029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9" i="63" l="1"/>
  <c r="C20" i="63"/>
  <c r="Y28" i="62"/>
  <c r="X28" i="62"/>
  <c r="AF28" i="61"/>
  <c r="AE28" i="61"/>
  <c r="Z28" i="61"/>
  <c r="AA222" i="80"/>
  <c r="Z222" i="80"/>
  <c r="X222" i="80"/>
  <c r="W222" i="80"/>
  <c r="AA222" i="79"/>
  <c r="Z222" i="79"/>
  <c r="X222" i="79"/>
  <c r="W222" i="79"/>
  <c r="AA222" i="78"/>
  <c r="Z222" i="78"/>
  <c r="X222" i="78"/>
  <c r="W222" i="78"/>
  <c r="AA222" i="77"/>
  <c r="Z222" i="77"/>
  <c r="X222" i="77"/>
  <c r="W222" i="77"/>
  <c r="AA222" i="76"/>
  <c r="Z222" i="76"/>
  <c r="X222" i="76"/>
  <c r="W222" i="76"/>
  <c r="AA222" i="75"/>
  <c r="Z222" i="75"/>
  <c r="X222" i="75"/>
  <c r="W222" i="75"/>
  <c r="W224" i="75" s="1"/>
  <c r="AA222" i="74"/>
  <c r="Z222" i="74"/>
  <c r="X222" i="74"/>
  <c r="W222" i="74"/>
  <c r="Q59" i="74" l="1"/>
  <c r="P59" i="74"/>
  <c r="O59" i="74"/>
  <c r="N59" i="74"/>
  <c r="M59" i="74"/>
  <c r="L59" i="74"/>
  <c r="K59" i="74"/>
  <c r="J59" i="74"/>
  <c r="I59" i="74"/>
  <c r="H59" i="74"/>
  <c r="G59" i="74"/>
  <c r="F59" i="74"/>
  <c r="Q58" i="74"/>
  <c r="P58" i="74"/>
  <c r="O58" i="74"/>
  <c r="N58" i="74"/>
  <c r="M58" i="74"/>
  <c r="L58" i="74"/>
  <c r="K58" i="74"/>
  <c r="J58" i="74"/>
  <c r="I58" i="74"/>
  <c r="H58" i="74"/>
  <c r="G58" i="74"/>
  <c r="F58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Q56" i="74"/>
  <c r="P56" i="74"/>
  <c r="O56" i="74"/>
  <c r="N56" i="74"/>
  <c r="M56" i="74"/>
  <c r="L56" i="74"/>
  <c r="K56" i="74"/>
  <c r="J56" i="74"/>
  <c r="I56" i="74"/>
  <c r="H56" i="74"/>
  <c r="G56" i="74"/>
  <c r="F56" i="74"/>
  <c r="Q55" i="74"/>
  <c r="P55" i="74"/>
  <c r="O55" i="74"/>
  <c r="N55" i="74"/>
  <c r="M55" i="74"/>
  <c r="L55" i="74"/>
  <c r="K55" i="74"/>
  <c r="J55" i="74"/>
  <c r="I55" i="74"/>
  <c r="H55" i="74"/>
  <c r="G55" i="74"/>
  <c r="F55" i="74"/>
  <c r="Q53" i="74"/>
  <c r="P53" i="74"/>
  <c r="O53" i="74"/>
  <c r="N53" i="74"/>
  <c r="M53" i="74"/>
  <c r="L53" i="74"/>
  <c r="K53" i="74"/>
  <c r="J53" i="74"/>
  <c r="I53" i="74"/>
  <c r="H53" i="74"/>
  <c r="G53" i="74"/>
  <c r="F53" i="74"/>
  <c r="Q52" i="74"/>
  <c r="P52" i="74"/>
  <c r="O52" i="74"/>
  <c r="N52" i="74"/>
  <c r="M52" i="74"/>
  <c r="L52" i="74"/>
  <c r="K52" i="74"/>
  <c r="J52" i="74"/>
  <c r="I52" i="74"/>
  <c r="H52" i="74"/>
  <c r="G52" i="74"/>
  <c r="F52" i="74"/>
  <c r="Q51" i="74"/>
  <c r="P51" i="74"/>
  <c r="O51" i="74"/>
  <c r="N51" i="74"/>
  <c r="M51" i="74"/>
  <c r="L51" i="74"/>
  <c r="K51" i="74"/>
  <c r="J51" i="74"/>
  <c r="I51" i="74"/>
  <c r="H51" i="74"/>
  <c r="G51" i="74"/>
  <c r="F51" i="74"/>
  <c r="Q50" i="74"/>
  <c r="P50" i="74"/>
  <c r="O50" i="74"/>
  <c r="N50" i="74"/>
  <c r="M50" i="74"/>
  <c r="L50" i="74"/>
  <c r="K50" i="74"/>
  <c r="J50" i="74"/>
  <c r="I50" i="74"/>
  <c r="H50" i="74"/>
  <c r="G50" i="74"/>
  <c r="F50" i="74"/>
  <c r="Q49" i="74"/>
  <c r="P49" i="74"/>
  <c r="O49" i="74"/>
  <c r="N49" i="74"/>
  <c r="M49" i="74"/>
  <c r="L49" i="74"/>
  <c r="K49" i="74"/>
  <c r="J49" i="74"/>
  <c r="I49" i="74"/>
  <c r="H49" i="74"/>
  <c r="G49" i="74"/>
  <c r="F49" i="74"/>
  <c r="G59" i="73"/>
  <c r="G58" i="73"/>
  <c r="G57" i="73"/>
  <c r="G56" i="73"/>
  <c r="G55" i="73"/>
  <c r="G54" i="73"/>
  <c r="G50" i="73"/>
  <c r="G49" i="73"/>
  <c r="G48" i="73"/>
  <c r="G47" i="73"/>
  <c r="G43" i="73"/>
  <c r="G42" i="73"/>
  <c r="G41" i="73"/>
  <c r="G37" i="73"/>
  <c r="G36" i="73"/>
  <c r="G35" i="73"/>
  <c r="G34" i="73"/>
  <c r="G30" i="73"/>
  <c r="G26" i="73"/>
  <c r="S72" i="51"/>
  <c r="R72" i="51"/>
  <c r="G72" i="51"/>
  <c r="H72" i="51"/>
  <c r="I72" i="51"/>
  <c r="J72" i="51"/>
  <c r="K72" i="51"/>
  <c r="L72" i="51"/>
  <c r="M72" i="51"/>
  <c r="N72" i="51"/>
  <c r="O72" i="51"/>
  <c r="P72" i="51"/>
  <c r="Q72" i="51"/>
  <c r="F72" i="51"/>
  <c r="J11" i="49"/>
  <c r="G24" i="42" l="1"/>
  <c r="M22" i="42"/>
  <c r="L22" i="42"/>
  <c r="K22" i="42"/>
  <c r="J22" i="42"/>
  <c r="I22" i="42"/>
  <c r="H22" i="42"/>
  <c r="G22" i="42"/>
  <c r="M16" i="42"/>
  <c r="L16" i="42"/>
  <c r="K16" i="42"/>
  <c r="J16" i="42"/>
  <c r="I16" i="42"/>
  <c r="H16" i="42"/>
  <c r="G16" i="42"/>
  <c r="N10" i="42"/>
  <c r="H10" i="42"/>
  <c r="I10" i="42"/>
  <c r="J10" i="42"/>
  <c r="K10" i="42"/>
  <c r="L10" i="42"/>
  <c r="M10" i="42"/>
  <c r="G10" i="42"/>
  <c r="G9" i="42"/>
  <c r="G21" i="42"/>
  <c r="C13" i="31"/>
  <c r="C12" i="31"/>
  <c r="C11" i="31"/>
  <c r="C10" i="31"/>
  <c r="C9" i="31"/>
  <c r="C8" i="31"/>
  <c r="C7" i="31"/>
  <c r="AA179" i="48" l="1"/>
  <c r="Z179" i="48"/>
  <c r="AB179" i="48" s="1"/>
  <c r="AB178" i="48"/>
  <c r="AA178" i="48"/>
  <c r="Z178" i="48"/>
  <c r="AA177" i="48"/>
  <c r="Z177" i="48"/>
  <c r="AB177" i="48" s="1"/>
  <c r="AA176" i="48"/>
  <c r="Z176" i="48"/>
  <c r="Z180" i="48" s="1"/>
  <c r="AB180" i="48" s="1"/>
  <c r="AA175" i="48"/>
  <c r="AA180" i="48" s="1"/>
  <c r="Z175" i="48"/>
  <c r="AB175" i="48" s="1"/>
  <c r="AA172" i="48"/>
  <c r="Z172" i="48"/>
  <c r="AB172" i="48" s="1"/>
  <c r="AA171" i="48"/>
  <c r="Z171" i="48"/>
  <c r="AB171" i="48" s="1"/>
  <c r="AB170" i="48"/>
  <c r="AA170" i="48"/>
  <c r="Z170" i="48"/>
  <c r="AB169" i="48"/>
  <c r="AA169" i="48"/>
  <c r="Z169" i="48"/>
  <c r="AA168" i="48"/>
  <c r="AA173" i="48" s="1"/>
  <c r="Z168" i="48"/>
  <c r="Z173" i="48" s="1"/>
  <c r="AB165" i="48"/>
  <c r="AA165" i="48"/>
  <c r="Z165" i="48"/>
  <c r="AB164" i="48"/>
  <c r="AA164" i="48"/>
  <c r="Z164" i="48"/>
  <c r="AA163" i="48"/>
  <c r="Z163" i="48"/>
  <c r="AB163" i="48" s="1"/>
  <c r="AA162" i="48"/>
  <c r="Z162" i="48"/>
  <c r="AB162" i="48" s="1"/>
  <c r="AB161" i="48"/>
  <c r="AA161" i="48"/>
  <c r="AA166" i="48" s="1"/>
  <c r="Z161" i="48"/>
  <c r="AA158" i="48"/>
  <c r="Z158" i="48"/>
  <c r="AB158" i="48" s="1"/>
  <c r="AA157" i="48"/>
  <c r="Z157" i="48"/>
  <c r="AB157" i="48" s="1"/>
  <c r="AB156" i="48"/>
  <c r="AA156" i="48"/>
  <c r="Z156" i="48"/>
  <c r="AB155" i="48"/>
  <c r="AA155" i="48"/>
  <c r="Z155" i="48"/>
  <c r="AA154" i="48"/>
  <c r="AA159" i="48" s="1"/>
  <c r="AA182" i="48" s="1"/>
  <c r="Z154" i="48"/>
  <c r="Z159" i="48" s="1"/>
  <c r="AB148" i="48"/>
  <c r="AA148" i="48"/>
  <c r="Z148" i="48"/>
  <c r="AA147" i="48"/>
  <c r="Z147" i="48"/>
  <c r="AB147" i="48" s="1"/>
  <c r="AA146" i="48"/>
  <c r="Z146" i="48"/>
  <c r="AB146" i="48" s="1"/>
  <c r="AB145" i="48"/>
  <c r="AA145" i="48"/>
  <c r="Z145" i="48"/>
  <c r="AB144" i="48"/>
  <c r="AA144" i="48"/>
  <c r="AA149" i="48" s="1"/>
  <c r="Z144" i="48"/>
  <c r="Z149" i="48" s="1"/>
  <c r="AB149" i="48" s="1"/>
  <c r="AA141" i="48"/>
  <c r="Z141" i="48"/>
  <c r="AB141" i="48" s="1"/>
  <c r="AB140" i="48"/>
  <c r="AA140" i="48"/>
  <c r="Z140" i="48"/>
  <c r="AB139" i="48"/>
  <c r="AA139" i="48"/>
  <c r="Z139" i="48"/>
  <c r="AA138" i="48"/>
  <c r="AA142" i="48" s="1"/>
  <c r="Z138" i="48"/>
  <c r="AB138" i="48" s="1"/>
  <c r="AA137" i="48"/>
  <c r="Z137" i="48"/>
  <c r="Z142" i="48" s="1"/>
  <c r="AB142" i="48" s="1"/>
  <c r="AB134" i="48"/>
  <c r="AA134" i="48"/>
  <c r="Z134" i="48"/>
  <c r="AA133" i="48"/>
  <c r="Z133" i="48"/>
  <c r="AB133" i="48" s="1"/>
  <c r="AA132" i="48"/>
  <c r="Z132" i="48"/>
  <c r="AB132" i="48" s="1"/>
  <c r="AB131" i="48"/>
  <c r="AA131" i="48"/>
  <c r="Z131" i="48"/>
  <c r="AB130" i="48"/>
  <c r="AA130" i="48"/>
  <c r="AA135" i="48" s="1"/>
  <c r="Z130" i="48"/>
  <c r="Z135" i="48" s="1"/>
  <c r="AA127" i="48"/>
  <c r="Z127" i="48"/>
  <c r="AB127" i="48" s="1"/>
  <c r="AB126" i="48"/>
  <c r="AA126" i="48"/>
  <c r="Z126" i="48"/>
  <c r="AB125" i="48"/>
  <c r="AA125" i="48"/>
  <c r="Z125" i="48"/>
  <c r="AA124" i="48"/>
  <c r="AA128" i="48" s="1"/>
  <c r="Z124" i="48"/>
  <c r="AB124" i="48" s="1"/>
  <c r="AA123" i="48"/>
  <c r="Z123" i="48"/>
  <c r="Z128" i="48" s="1"/>
  <c r="AB120" i="48"/>
  <c r="AA120" i="48"/>
  <c r="Z120" i="48"/>
  <c r="AA119" i="48"/>
  <c r="Z119" i="48"/>
  <c r="AB119" i="48" s="1"/>
  <c r="AA118" i="48"/>
  <c r="Z118" i="48"/>
  <c r="AB118" i="48" s="1"/>
  <c r="AB117" i="48"/>
  <c r="AA117" i="48"/>
  <c r="Z117" i="48"/>
  <c r="AB116" i="48"/>
  <c r="AA116" i="48"/>
  <c r="AA121" i="48" s="1"/>
  <c r="Z116" i="48"/>
  <c r="Z121" i="48" s="1"/>
  <c r="AB110" i="48"/>
  <c r="AA110" i="48"/>
  <c r="Z110" i="48"/>
  <c r="AB109" i="48"/>
  <c r="AA109" i="48"/>
  <c r="Z109" i="48"/>
  <c r="AA108" i="48"/>
  <c r="Z108" i="48"/>
  <c r="AB108" i="48" s="1"/>
  <c r="AA107" i="48"/>
  <c r="Z107" i="48"/>
  <c r="AB107" i="48" s="1"/>
  <c r="AB106" i="48"/>
  <c r="AA106" i="48"/>
  <c r="AA111" i="48" s="1"/>
  <c r="Z106" i="48"/>
  <c r="AA103" i="48"/>
  <c r="Z103" i="48"/>
  <c r="AB103" i="48" s="1"/>
  <c r="AA102" i="48"/>
  <c r="Z102" i="48"/>
  <c r="AB102" i="48" s="1"/>
  <c r="AB101" i="48"/>
  <c r="AA101" i="48"/>
  <c r="Z101" i="48"/>
  <c r="AB100" i="48"/>
  <c r="AA100" i="48"/>
  <c r="Z100" i="48"/>
  <c r="AA99" i="48"/>
  <c r="AA104" i="48" s="1"/>
  <c r="AA113" i="48" s="1"/>
  <c r="Z99" i="48"/>
  <c r="Z104" i="48" s="1"/>
  <c r="AB93" i="48"/>
  <c r="AA93" i="48"/>
  <c r="Z93" i="48"/>
  <c r="AA92" i="48"/>
  <c r="Z92" i="48"/>
  <c r="AB92" i="48" s="1"/>
  <c r="AA91" i="48"/>
  <c r="Z91" i="48"/>
  <c r="AB91" i="48" s="1"/>
  <c r="AB90" i="48"/>
  <c r="AA90" i="48"/>
  <c r="Z90" i="48"/>
  <c r="AB89" i="48"/>
  <c r="AA89" i="48"/>
  <c r="AA94" i="48" s="1"/>
  <c r="Z89" i="48"/>
  <c r="Z94" i="48" s="1"/>
  <c r="AB94" i="48" s="1"/>
  <c r="AA86" i="48"/>
  <c r="Z86" i="48"/>
  <c r="AB86" i="48" s="1"/>
  <c r="AB85" i="48"/>
  <c r="AA85" i="48"/>
  <c r="Z85" i="48"/>
  <c r="AB84" i="48"/>
  <c r="AA84" i="48"/>
  <c r="Z84" i="48"/>
  <c r="AA83" i="48"/>
  <c r="AA87" i="48" s="1"/>
  <c r="Z83" i="48"/>
  <c r="AB83" i="48" s="1"/>
  <c r="AA82" i="48"/>
  <c r="Z82" i="48"/>
  <c r="Z87" i="48" s="1"/>
  <c r="AA76" i="48"/>
  <c r="Z76" i="48"/>
  <c r="AB76" i="48" s="1"/>
  <c r="AA75" i="48"/>
  <c r="Z75" i="48"/>
  <c r="AB75" i="48" s="1"/>
  <c r="AB74" i="48"/>
  <c r="AA74" i="48"/>
  <c r="Z74" i="48"/>
  <c r="AB73" i="48"/>
  <c r="AA73" i="48"/>
  <c r="Z73" i="48"/>
  <c r="AA72" i="48"/>
  <c r="AA77" i="48" s="1"/>
  <c r="Z72" i="48"/>
  <c r="Z77" i="48" s="1"/>
  <c r="AB77" i="48" s="1"/>
  <c r="AB69" i="48"/>
  <c r="AA69" i="48"/>
  <c r="Z69" i="48"/>
  <c r="AB68" i="48"/>
  <c r="AA68" i="48"/>
  <c r="Z68" i="48"/>
  <c r="AA67" i="48"/>
  <c r="Z67" i="48"/>
  <c r="AB67" i="48" s="1"/>
  <c r="AA66" i="48"/>
  <c r="Z66" i="48"/>
  <c r="AB66" i="48" s="1"/>
  <c r="AB65" i="48"/>
  <c r="AA65" i="48"/>
  <c r="AA70" i="48" s="1"/>
  <c r="Z65" i="48"/>
  <c r="AA62" i="48"/>
  <c r="Z62" i="48"/>
  <c r="AB62" i="48" s="1"/>
  <c r="AA61" i="48"/>
  <c r="Z61" i="48"/>
  <c r="AB61" i="48" s="1"/>
  <c r="AB60" i="48"/>
  <c r="AA60" i="48"/>
  <c r="Z60" i="48"/>
  <c r="AB59" i="48"/>
  <c r="AA59" i="48"/>
  <c r="Z59" i="48"/>
  <c r="AA58" i="48"/>
  <c r="AA63" i="48" s="1"/>
  <c r="Z58" i="48"/>
  <c r="Z63" i="48" s="1"/>
  <c r="AB55" i="48"/>
  <c r="AA55" i="48"/>
  <c r="Z55" i="48"/>
  <c r="AB54" i="48"/>
  <c r="AA54" i="48"/>
  <c r="Z54" i="48"/>
  <c r="AA53" i="48"/>
  <c r="Z53" i="48"/>
  <c r="AB53" i="48" s="1"/>
  <c r="AA52" i="48"/>
  <c r="Z52" i="48"/>
  <c r="Z56" i="48" s="1"/>
  <c r="AB51" i="48"/>
  <c r="AA51" i="48"/>
  <c r="AA56" i="48" s="1"/>
  <c r="Z51" i="48"/>
  <c r="AA46" i="48"/>
  <c r="Z46" i="48"/>
  <c r="AB46" i="48" s="1"/>
  <c r="AB45" i="48"/>
  <c r="AA45" i="48"/>
  <c r="Z45" i="48"/>
  <c r="AB44" i="48"/>
  <c r="AA44" i="48"/>
  <c r="Z44" i="48"/>
  <c r="AA43" i="48"/>
  <c r="AA47" i="48" s="1"/>
  <c r="Z43" i="48"/>
  <c r="AB43" i="48" s="1"/>
  <c r="AA42" i="48"/>
  <c r="Z42" i="48"/>
  <c r="Z47" i="48" s="1"/>
  <c r="AB40" i="48"/>
  <c r="AA40" i="48"/>
  <c r="Z40" i="48"/>
  <c r="AA39" i="48"/>
  <c r="Z39" i="48"/>
  <c r="AB39" i="48" s="1"/>
  <c r="AA38" i="48"/>
  <c r="Z38" i="48"/>
  <c r="AB38" i="48" s="1"/>
  <c r="AB37" i="48"/>
  <c r="AA37" i="48"/>
  <c r="Z37" i="48"/>
  <c r="AB36" i="48"/>
  <c r="AA36" i="48"/>
  <c r="AA41" i="48" s="1"/>
  <c r="Z36" i="48"/>
  <c r="Z41" i="48" s="1"/>
  <c r="AB41" i="48" s="1"/>
  <c r="AB31" i="48"/>
  <c r="AA31" i="48"/>
  <c r="Z31" i="48"/>
  <c r="AB30" i="48"/>
  <c r="AA30" i="48"/>
  <c r="Z30" i="48"/>
  <c r="AA29" i="48"/>
  <c r="Z29" i="48"/>
  <c r="Z48" i="48" s="1"/>
  <c r="AA28" i="48"/>
  <c r="Z28" i="48"/>
  <c r="AB28" i="48" s="1"/>
  <c r="AB27" i="48"/>
  <c r="AA27" i="48"/>
  <c r="AA32" i="48" s="1"/>
  <c r="Z27" i="48"/>
  <c r="AA25" i="48"/>
  <c r="Z25" i="48"/>
  <c r="AB25" i="48" s="1"/>
  <c r="AA24" i="48"/>
  <c r="Z24" i="48"/>
  <c r="AB24" i="48" s="1"/>
  <c r="AB23" i="48"/>
  <c r="AA23" i="48"/>
  <c r="Z23" i="48"/>
  <c r="AB22" i="48"/>
  <c r="AA22" i="48"/>
  <c r="Z22" i="48"/>
  <c r="AA21" i="48"/>
  <c r="AA26" i="48" s="1"/>
  <c r="Z21" i="48"/>
  <c r="Z26" i="48" s="1"/>
  <c r="AB26" i="48" s="1"/>
  <c r="AB19" i="48"/>
  <c r="AA19" i="48"/>
  <c r="Z19" i="48"/>
  <c r="AB18" i="48"/>
  <c r="AA18" i="48"/>
  <c r="Z18" i="48"/>
  <c r="AA17" i="48"/>
  <c r="Z17" i="48"/>
  <c r="AB17" i="48" s="1"/>
  <c r="AA16" i="48"/>
  <c r="Z16" i="48"/>
  <c r="AB16" i="48" s="1"/>
  <c r="AB15" i="48"/>
  <c r="AA15" i="48"/>
  <c r="AA20" i="48" s="1"/>
  <c r="Z15" i="48"/>
  <c r="AA13" i="48"/>
  <c r="Z13" i="48"/>
  <c r="AB13" i="48" s="1"/>
  <c r="AA12" i="48"/>
  <c r="Z12" i="48"/>
  <c r="AB12" i="48" s="1"/>
  <c r="AB11" i="48"/>
  <c r="AA11" i="48"/>
  <c r="Z11" i="48"/>
  <c r="AB10" i="48"/>
  <c r="AA10" i="48"/>
  <c r="Z10" i="48"/>
  <c r="AA9" i="48"/>
  <c r="AA14" i="48" s="1"/>
  <c r="AA33" i="48" s="1"/>
  <c r="Z9" i="48"/>
  <c r="Z14" i="48" s="1"/>
  <c r="AA179" i="47"/>
  <c r="Z179" i="47"/>
  <c r="AB179" i="47" s="1"/>
  <c r="AB178" i="47"/>
  <c r="AA178" i="47"/>
  <c r="Z178" i="47"/>
  <c r="AA177" i="47"/>
  <c r="AB177" i="47" s="1"/>
  <c r="Z177" i="47"/>
  <c r="AA176" i="47"/>
  <c r="AA180" i="47" s="1"/>
  <c r="Z176" i="47"/>
  <c r="AB176" i="47" s="1"/>
  <c r="AA175" i="47"/>
  <c r="Z175" i="47"/>
  <c r="AB175" i="47" s="1"/>
  <c r="AA172" i="47"/>
  <c r="AB172" i="47" s="1"/>
  <c r="Z172" i="47"/>
  <c r="AA171" i="47"/>
  <c r="Z171" i="47"/>
  <c r="AB171" i="47" s="1"/>
  <c r="AA170" i="47"/>
  <c r="Z170" i="47"/>
  <c r="AB170" i="47" s="1"/>
  <c r="AB169" i="47"/>
  <c r="AA169" i="47"/>
  <c r="Z169" i="47"/>
  <c r="AA168" i="47"/>
  <c r="AA173" i="47" s="1"/>
  <c r="Z168" i="47"/>
  <c r="Z173" i="47" s="1"/>
  <c r="AB173" i="47" s="1"/>
  <c r="AA165" i="47"/>
  <c r="Z165" i="47"/>
  <c r="AB165" i="47" s="1"/>
  <c r="AB164" i="47"/>
  <c r="AA164" i="47"/>
  <c r="Z164" i="47"/>
  <c r="AA163" i="47"/>
  <c r="AB163" i="47" s="1"/>
  <c r="Z163" i="47"/>
  <c r="AA162" i="47"/>
  <c r="AA166" i="47" s="1"/>
  <c r="Z162" i="47"/>
  <c r="AB162" i="47" s="1"/>
  <c r="AA161" i="47"/>
  <c r="Z161" i="47"/>
  <c r="AB161" i="47" s="1"/>
  <c r="AA158" i="47"/>
  <c r="AB158" i="47" s="1"/>
  <c r="Z158" i="47"/>
  <c r="AA157" i="47"/>
  <c r="Z157" i="47"/>
  <c r="AB157" i="47" s="1"/>
  <c r="AA156" i="47"/>
  <c r="Z156" i="47"/>
  <c r="AB156" i="47" s="1"/>
  <c r="AB155" i="47"/>
  <c r="AA155" i="47"/>
  <c r="Z155" i="47"/>
  <c r="AA154" i="47"/>
  <c r="AA159" i="47" s="1"/>
  <c r="Z154" i="47"/>
  <c r="Z159" i="47" s="1"/>
  <c r="AB148" i="47"/>
  <c r="AA148" i="47"/>
  <c r="Z148" i="47"/>
  <c r="AA147" i="47"/>
  <c r="AB147" i="47" s="1"/>
  <c r="Z147" i="47"/>
  <c r="AA146" i="47"/>
  <c r="Z146" i="47"/>
  <c r="AB146" i="47" s="1"/>
  <c r="AA145" i="47"/>
  <c r="Z145" i="47"/>
  <c r="AB145" i="47" s="1"/>
  <c r="AB144" i="47"/>
  <c r="AA144" i="47"/>
  <c r="AA149" i="47" s="1"/>
  <c r="Z144" i="47"/>
  <c r="AA141" i="47"/>
  <c r="Z141" i="47"/>
  <c r="AB141" i="47" s="1"/>
  <c r="AA140" i="47"/>
  <c r="Z140" i="47"/>
  <c r="AB140" i="47" s="1"/>
  <c r="AB139" i="47"/>
  <c r="AA139" i="47"/>
  <c r="Z139" i="47"/>
  <c r="AA138" i="47"/>
  <c r="AA142" i="47" s="1"/>
  <c r="Z138" i="47"/>
  <c r="AA137" i="47"/>
  <c r="Z137" i="47"/>
  <c r="Z142" i="47" s="1"/>
  <c r="AB134" i="47"/>
  <c r="AA134" i="47"/>
  <c r="Z134" i="47"/>
  <c r="AA133" i="47"/>
  <c r="AB133" i="47" s="1"/>
  <c r="Z133" i="47"/>
  <c r="AA132" i="47"/>
  <c r="Z132" i="47"/>
  <c r="AB132" i="47" s="1"/>
  <c r="AA131" i="47"/>
  <c r="Z131" i="47"/>
  <c r="AB131" i="47" s="1"/>
  <c r="AB130" i="47"/>
  <c r="AA130" i="47"/>
  <c r="AA135" i="47" s="1"/>
  <c r="Z130" i="47"/>
  <c r="AA127" i="47"/>
  <c r="Z127" i="47"/>
  <c r="AB127" i="47" s="1"/>
  <c r="AA126" i="47"/>
  <c r="Z126" i="47"/>
  <c r="AB126" i="47" s="1"/>
  <c r="AB125" i="47"/>
  <c r="AA125" i="47"/>
  <c r="Z125" i="47"/>
  <c r="AA124" i="47"/>
  <c r="AB124" i="47" s="1"/>
  <c r="Z124" i="47"/>
  <c r="AA123" i="47"/>
  <c r="Z123" i="47"/>
  <c r="Z128" i="47" s="1"/>
  <c r="AB120" i="47"/>
  <c r="AA120" i="47"/>
  <c r="Z120" i="47"/>
  <c r="AA119" i="47"/>
  <c r="AB119" i="47" s="1"/>
  <c r="Z119" i="47"/>
  <c r="AA118" i="47"/>
  <c r="Z118" i="47"/>
  <c r="AB118" i="47" s="1"/>
  <c r="AA117" i="47"/>
  <c r="Z117" i="47"/>
  <c r="AB117" i="47" s="1"/>
  <c r="AB116" i="47"/>
  <c r="AA116" i="47"/>
  <c r="AA121" i="47" s="1"/>
  <c r="Z116" i="47"/>
  <c r="AA110" i="47"/>
  <c r="Z110" i="47"/>
  <c r="AB110" i="47" s="1"/>
  <c r="AB109" i="47"/>
  <c r="AA109" i="47"/>
  <c r="Z109" i="47"/>
  <c r="AA108" i="47"/>
  <c r="AB108" i="47" s="1"/>
  <c r="Z108" i="47"/>
  <c r="AA107" i="47"/>
  <c r="AA111" i="47" s="1"/>
  <c r="Z107" i="47"/>
  <c r="AB107" i="47" s="1"/>
  <c r="AA106" i="47"/>
  <c r="Z106" i="47"/>
  <c r="AB106" i="47" s="1"/>
  <c r="AA103" i="47"/>
  <c r="AB103" i="47" s="1"/>
  <c r="Z103" i="47"/>
  <c r="AA102" i="47"/>
  <c r="Z102" i="47"/>
  <c r="AB102" i="47" s="1"/>
  <c r="AA101" i="47"/>
  <c r="Z101" i="47"/>
  <c r="AB101" i="47" s="1"/>
  <c r="AB100" i="47"/>
  <c r="AA100" i="47"/>
  <c r="Z100" i="47"/>
  <c r="AA99" i="47"/>
  <c r="AA104" i="47" s="1"/>
  <c r="AA113" i="47" s="1"/>
  <c r="Z99" i="47"/>
  <c r="Z104" i="47" s="1"/>
  <c r="AB93" i="47"/>
  <c r="AA93" i="47"/>
  <c r="Z93" i="47"/>
  <c r="AA92" i="47"/>
  <c r="Z92" i="47"/>
  <c r="AB92" i="47" s="1"/>
  <c r="AA91" i="47"/>
  <c r="Z91" i="47"/>
  <c r="AB91" i="47" s="1"/>
  <c r="AB90" i="47"/>
  <c r="AA90" i="47"/>
  <c r="Z90" i="47"/>
  <c r="Z94" i="47" s="1"/>
  <c r="AB89" i="47"/>
  <c r="AA89" i="47"/>
  <c r="AA94" i="47" s="1"/>
  <c r="Z89" i="47"/>
  <c r="AA86" i="47"/>
  <c r="Z86" i="47"/>
  <c r="AB86" i="47" s="1"/>
  <c r="AB85" i="47"/>
  <c r="AA85" i="47"/>
  <c r="Z85" i="47"/>
  <c r="AB84" i="47"/>
  <c r="AA84" i="47"/>
  <c r="Z84" i="47"/>
  <c r="AA83" i="47"/>
  <c r="AA87" i="47" s="1"/>
  <c r="Z83" i="47"/>
  <c r="AB83" i="47" s="1"/>
  <c r="AA82" i="47"/>
  <c r="Z82" i="47"/>
  <c r="Z87" i="47" s="1"/>
  <c r="AA76" i="47"/>
  <c r="Z76" i="47"/>
  <c r="AB76" i="47" s="1"/>
  <c r="AA75" i="47"/>
  <c r="Z75" i="47"/>
  <c r="AB75" i="47" s="1"/>
  <c r="AB74" i="47"/>
  <c r="AA74" i="47"/>
  <c r="Z74" i="47"/>
  <c r="AB73" i="47"/>
  <c r="AA73" i="47"/>
  <c r="Z73" i="47"/>
  <c r="AA72" i="47"/>
  <c r="AA77" i="47" s="1"/>
  <c r="Z72" i="47"/>
  <c r="Z77" i="47" s="1"/>
  <c r="AB69" i="47"/>
  <c r="AA69" i="47"/>
  <c r="Z69" i="47"/>
  <c r="AB68" i="47"/>
  <c r="AA68" i="47"/>
  <c r="Z68" i="47"/>
  <c r="AA67" i="47"/>
  <c r="Z67" i="47"/>
  <c r="AB67" i="47" s="1"/>
  <c r="AA66" i="47"/>
  <c r="AA70" i="47" s="1"/>
  <c r="Z66" i="47"/>
  <c r="AB66" i="47" s="1"/>
  <c r="AB65" i="47"/>
  <c r="AA65" i="47"/>
  <c r="Z65" i="47"/>
  <c r="AA62" i="47"/>
  <c r="Z62" i="47"/>
  <c r="AB62" i="47" s="1"/>
  <c r="AA61" i="47"/>
  <c r="Z61" i="47"/>
  <c r="AB61" i="47" s="1"/>
  <c r="AB60" i="47"/>
  <c r="AA60" i="47"/>
  <c r="Z60" i="47"/>
  <c r="AB59" i="47"/>
  <c r="AA59" i="47"/>
  <c r="Z59" i="47"/>
  <c r="AA58" i="47"/>
  <c r="AA63" i="47" s="1"/>
  <c r="Z58" i="47"/>
  <c r="Z63" i="47" s="1"/>
  <c r="AB63" i="47" s="1"/>
  <c r="AB55" i="47"/>
  <c r="AA55" i="47"/>
  <c r="Z55" i="47"/>
  <c r="AB54" i="47"/>
  <c r="AA54" i="47"/>
  <c r="Z54" i="47"/>
  <c r="AA53" i="47"/>
  <c r="Z53" i="47"/>
  <c r="AB53" i="47" s="1"/>
  <c r="AA52" i="47"/>
  <c r="AA56" i="47" s="1"/>
  <c r="Z52" i="47"/>
  <c r="AB52" i="47" s="1"/>
  <c r="AB51" i="47"/>
  <c r="AA51" i="47"/>
  <c r="Z51" i="47"/>
  <c r="AA46" i="47"/>
  <c r="Z46" i="47"/>
  <c r="AB46" i="47" s="1"/>
  <c r="AB45" i="47"/>
  <c r="AA45" i="47"/>
  <c r="Z45" i="47"/>
  <c r="AB44" i="47"/>
  <c r="AA44" i="47"/>
  <c r="Z44" i="47"/>
  <c r="AA43" i="47"/>
  <c r="AA47" i="47" s="1"/>
  <c r="Z43" i="47"/>
  <c r="AB43" i="47" s="1"/>
  <c r="AA42" i="47"/>
  <c r="Z42" i="47"/>
  <c r="Z47" i="47" s="1"/>
  <c r="AB40" i="47"/>
  <c r="AA40" i="47"/>
  <c r="Z40" i="47"/>
  <c r="AA39" i="47"/>
  <c r="Z39" i="47"/>
  <c r="AB39" i="47" s="1"/>
  <c r="AA38" i="47"/>
  <c r="Z38" i="47"/>
  <c r="AB38" i="47" s="1"/>
  <c r="AB37" i="47"/>
  <c r="AA37" i="47"/>
  <c r="Z37" i="47"/>
  <c r="Z41" i="47" s="1"/>
  <c r="AB36" i="47"/>
  <c r="AA36" i="47"/>
  <c r="AA41" i="47" s="1"/>
  <c r="Z36" i="47"/>
  <c r="AB31" i="47"/>
  <c r="AA31" i="47"/>
  <c r="Z31" i="47"/>
  <c r="AB30" i="47"/>
  <c r="AA30" i="47"/>
  <c r="Z30" i="47"/>
  <c r="AA29" i="47"/>
  <c r="Z29" i="47"/>
  <c r="Z48" i="47" s="1"/>
  <c r="AA28" i="47"/>
  <c r="AA32" i="47" s="1"/>
  <c r="Z28" i="47"/>
  <c r="AB28" i="47" s="1"/>
  <c r="AB27" i="47"/>
  <c r="AA27" i="47"/>
  <c r="Z27" i="47"/>
  <c r="AA25" i="47"/>
  <c r="Z25" i="47"/>
  <c r="AB25" i="47" s="1"/>
  <c r="AA24" i="47"/>
  <c r="Z24" i="47"/>
  <c r="AB24" i="47" s="1"/>
  <c r="AB23" i="47"/>
  <c r="AA23" i="47"/>
  <c r="Z23" i="47"/>
  <c r="AB22" i="47"/>
  <c r="AA22" i="47"/>
  <c r="Z22" i="47"/>
  <c r="AA21" i="47"/>
  <c r="AA26" i="47" s="1"/>
  <c r="Z21" i="47"/>
  <c r="Z26" i="47" s="1"/>
  <c r="AB19" i="47"/>
  <c r="AA19" i="47"/>
  <c r="Z19" i="47"/>
  <c r="AB18" i="47"/>
  <c r="AA18" i="47"/>
  <c r="Z18" i="47"/>
  <c r="AA17" i="47"/>
  <c r="Z17" i="47"/>
  <c r="AB17" i="47" s="1"/>
  <c r="AA16" i="47"/>
  <c r="AA20" i="47" s="1"/>
  <c r="Z16" i="47"/>
  <c r="AB16" i="47" s="1"/>
  <c r="AB15" i="47"/>
  <c r="AA15" i="47"/>
  <c r="Z15" i="47"/>
  <c r="AA13" i="47"/>
  <c r="Z13" i="47"/>
  <c r="AB13" i="47" s="1"/>
  <c r="AA12" i="47"/>
  <c r="Z12" i="47"/>
  <c r="AB12" i="47" s="1"/>
  <c r="AB11" i="47"/>
  <c r="AA11" i="47"/>
  <c r="Z11" i="47"/>
  <c r="AB10" i="47"/>
  <c r="AA10" i="47"/>
  <c r="Z10" i="47"/>
  <c r="AA9" i="47"/>
  <c r="AA14" i="47" s="1"/>
  <c r="Z9" i="47"/>
  <c r="Z14" i="47" s="1"/>
  <c r="Z180" i="46"/>
  <c r="AA179" i="46"/>
  <c r="Z179" i="46"/>
  <c r="AB179" i="46" s="1"/>
  <c r="AB178" i="46"/>
  <c r="AA178" i="46"/>
  <c r="Z178" i="46"/>
  <c r="AA177" i="46"/>
  <c r="AB177" i="46" s="1"/>
  <c r="Z177" i="46"/>
  <c r="AA176" i="46"/>
  <c r="AA180" i="46" s="1"/>
  <c r="Z176" i="46"/>
  <c r="AB176" i="46" s="1"/>
  <c r="AA175" i="46"/>
  <c r="Z175" i="46"/>
  <c r="AB175" i="46" s="1"/>
  <c r="AA172" i="46"/>
  <c r="AB172" i="46" s="1"/>
  <c r="Z172" i="46"/>
  <c r="AA171" i="46"/>
  <c r="Z171" i="46"/>
  <c r="AB171" i="46" s="1"/>
  <c r="AA170" i="46"/>
  <c r="Z170" i="46"/>
  <c r="AB170" i="46" s="1"/>
  <c r="AB169" i="46"/>
  <c r="AA169" i="46"/>
  <c r="Z169" i="46"/>
  <c r="AA168" i="46"/>
  <c r="AA173" i="46" s="1"/>
  <c r="Z168" i="46"/>
  <c r="Z173" i="46" s="1"/>
  <c r="AA165" i="46"/>
  <c r="Z165" i="46"/>
  <c r="AB165" i="46" s="1"/>
  <c r="AB164" i="46"/>
  <c r="AA164" i="46"/>
  <c r="Z164" i="46"/>
  <c r="AA163" i="46"/>
  <c r="AB163" i="46" s="1"/>
  <c r="Z163" i="46"/>
  <c r="AA162" i="46"/>
  <c r="AA166" i="46" s="1"/>
  <c r="Z162" i="46"/>
  <c r="AB162" i="46" s="1"/>
  <c r="AA161" i="46"/>
  <c r="Z161" i="46"/>
  <c r="AB161" i="46" s="1"/>
  <c r="AA158" i="46"/>
  <c r="AB158" i="46" s="1"/>
  <c r="Z158" i="46"/>
  <c r="AA157" i="46"/>
  <c r="Z157" i="46"/>
  <c r="AB157" i="46" s="1"/>
  <c r="AA156" i="46"/>
  <c r="Z156" i="46"/>
  <c r="AB156" i="46" s="1"/>
  <c r="AB155" i="46"/>
  <c r="AA155" i="46"/>
  <c r="Z155" i="46"/>
  <c r="AA154" i="46"/>
  <c r="AA159" i="46" s="1"/>
  <c r="AA182" i="46" s="1"/>
  <c r="Z154" i="46"/>
  <c r="Z159" i="46" s="1"/>
  <c r="AB148" i="46"/>
  <c r="AA148" i="46"/>
  <c r="Z148" i="46"/>
  <c r="AA147" i="46"/>
  <c r="AB147" i="46" s="1"/>
  <c r="Z147" i="46"/>
  <c r="AA146" i="46"/>
  <c r="Z146" i="46"/>
  <c r="AB146" i="46" s="1"/>
  <c r="AA145" i="46"/>
  <c r="Z145" i="46"/>
  <c r="AB145" i="46" s="1"/>
  <c r="AB144" i="46"/>
  <c r="AA144" i="46"/>
  <c r="AA149" i="46" s="1"/>
  <c r="Z144" i="46"/>
  <c r="AA141" i="46"/>
  <c r="Z141" i="46"/>
  <c r="AB141" i="46" s="1"/>
  <c r="AA140" i="46"/>
  <c r="Z140" i="46"/>
  <c r="AB140" i="46" s="1"/>
  <c r="AB139" i="46"/>
  <c r="AA139" i="46"/>
  <c r="Z139" i="46"/>
  <c r="AA138" i="46"/>
  <c r="AB138" i="46" s="1"/>
  <c r="Z138" i="46"/>
  <c r="AA137" i="46"/>
  <c r="Z137" i="46"/>
  <c r="Z142" i="46" s="1"/>
  <c r="AB134" i="46"/>
  <c r="AA134" i="46"/>
  <c r="Z134" i="46"/>
  <c r="AA133" i="46"/>
  <c r="AB133" i="46" s="1"/>
  <c r="Z133" i="46"/>
  <c r="AA132" i="46"/>
  <c r="Z132" i="46"/>
  <c r="AB132" i="46" s="1"/>
  <c r="AA131" i="46"/>
  <c r="Z131" i="46"/>
  <c r="AB131" i="46" s="1"/>
  <c r="AB130" i="46"/>
  <c r="AA130" i="46"/>
  <c r="AA135" i="46" s="1"/>
  <c r="Z130" i="46"/>
  <c r="AA127" i="46"/>
  <c r="Z127" i="46"/>
  <c r="AB127" i="46" s="1"/>
  <c r="AA126" i="46"/>
  <c r="Z126" i="46"/>
  <c r="AB126" i="46" s="1"/>
  <c r="AB125" i="46"/>
  <c r="AA125" i="46"/>
  <c r="Z125" i="46"/>
  <c r="AA124" i="46"/>
  <c r="AA128" i="46" s="1"/>
  <c r="Z124" i="46"/>
  <c r="AA123" i="46"/>
  <c r="Z123" i="46"/>
  <c r="Z128" i="46" s="1"/>
  <c r="AB120" i="46"/>
  <c r="AA120" i="46"/>
  <c r="Z120" i="46"/>
  <c r="AA119" i="46"/>
  <c r="AB119" i="46" s="1"/>
  <c r="Z119" i="46"/>
  <c r="AA118" i="46"/>
  <c r="Z118" i="46"/>
  <c r="AB118" i="46" s="1"/>
  <c r="AA117" i="46"/>
  <c r="Z117" i="46"/>
  <c r="AB117" i="46" s="1"/>
  <c r="AB116" i="46"/>
  <c r="AA116" i="46"/>
  <c r="AA121" i="46" s="1"/>
  <c r="Z116" i="46"/>
  <c r="AA110" i="46"/>
  <c r="Z110" i="46"/>
  <c r="AB110" i="46" s="1"/>
  <c r="AB109" i="46"/>
  <c r="AA109" i="46"/>
  <c r="Z109" i="46"/>
  <c r="AA108" i="46"/>
  <c r="AB108" i="46" s="1"/>
  <c r="Z108" i="46"/>
  <c r="AA107" i="46"/>
  <c r="Z107" i="46"/>
  <c r="AA106" i="46"/>
  <c r="Z106" i="46"/>
  <c r="AB106" i="46" s="1"/>
  <c r="AA103" i="46"/>
  <c r="AB103" i="46" s="1"/>
  <c r="Z103" i="46"/>
  <c r="AA102" i="46"/>
  <c r="Z102" i="46"/>
  <c r="AB102" i="46" s="1"/>
  <c r="AA101" i="46"/>
  <c r="Z101" i="46"/>
  <c r="AB101" i="46" s="1"/>
  <c r="AB100" i="46"/>
  <c r="AA100" i="46"/>
  <c r="Z100" i="46"/>
  <c r="AA99" i="46"/>
  <c r="Z99" i="46"/>
  <c r="Z104" i="46" s="1"/>
  <c r="AB93" i="46"/>
  <c r="AA93" i="46"/>
  <c r="Z93" i="46"/>
  <c r="AA92" i="46"/>
  <c r="AB92" i="46" s="1"/>
  <c r="Z92" i="46"/>
  <c r="AA91" i="46"/>
  <c r="Z91" i="46"/>
  <c r="AB91" i="46" s="1"/>
  <c r="AA90" i="46"/>
  <c r="Z90" i="46"/>
  <c r="AB90" i="46" s="1"/>
  <c r="AB89" i="46"/>
  <c r="AA89" i="46"/>
  <c r="AA94" i="46" s="1"/>
  <c r="Z89" i="46"/>
  <c r="AA86" i="46"/>
  <c r="Z86" i="46"/>
  <c r="AB86" i="46" s="1"/>
  <c r="AA85" i="46"/>
  <c r="Z85" i="46"/>
  <c r="AB85" i="46" s="1"/>
  <c r="AB84" i="46"/>
  <c r="AA84" i="46"/>
  <c r="Z84" i="46"/>
  <c r="AA83" i="46"/>
  <c r="AB83" i="46" s="1"/>
  <c r="Z83" i="46"/>
  <c r="AA82" i="46"/>
  <c r="Z82" i="46"/>
  <c r="AA76" i="46"/>
  <c r="AB76" i="46" s="1"/>
  <c r="Z76" i="46"/>
  <c r="AA75" i="46"/>
  <c r="Z75" i="46"/>
  <c r="AB75" i="46" s="1"/>
  <c r="AA74" i="46"/>
  <c r="Z74" i="46"/>
  <c r="AB74" i="46" s="1"/>
  <c r="AB73" i="46"/>
  <c r="AA73" i="46"/>
  <c r="Z73" i="46"/>
  <c r="AA72" i="46"/>
  <c r="Z72" i="46"/>
  <c r="AA69" i="46"/>
  <c r="Z69" i="46"/>
  <c r="AB69" i="46" s="1"/>
  <c r="AB68" i="46"/>
  <c r="AA68" i="46"/>
  <c r="Z68" i="46"/>
  <c r="AA67" i="46"/>
  <c r="AB67" i="46" s="1"/>
  <c r="Z67" i="46"/>
  <c r="AA66" i="46"/>
  <c r="AA70" i="46" s="1"/>
  <c r="Z66" i="46"/>
  <c r="AB66" i="46" s="1"/>
  <c r="AA65" i="46"/>
  <c r="Z65" i="46"/>
  <c r="AB65" i="46" s="1"/>
  <c r="AA62" i="46"/>
  <c r="AB62" i="46" s="1"/>
  <c r="Z62" i="46"/>
  <c r="AA61" i="46"/>
  <c r="Z61" i="46"/>
  <c r="AB61" i="46" s="1"/>
  <c r="AA60" i="46"/>
  <c r="Z60" i="46"/>
  <c r="AB60" i="46" s="1"/>
  <c r="AB59" i="46"/>
  <c r="AA59" i="46"/>
  <c r="Z59" i="46"/>
  <c r="AA58" i="46"/>
  <c r="Z58" i="46"/>
  <c r="AA55" i="46"/>
  <c r="Z55" i="46"/>
  <c r="AB55" i="46" s="1"/>
  <c r="AB54" i="46"/>
  <c r="AA54" i="46"/>
  <c r="Z54" i="46"/>
  <c r="AA53" i="46"/>
  <c r="AB53" i="46" s="1"/>
  <c r="Z53" i="46"/>
  <c r="AA52" i="46"/>
  <c r="AA56" i="46" s="1"/>
  <c r="Z52" i="46"/>
  <c r="AB52" i="46" s="1"/>
  <c r="AA51" i="46"/>
  <c r="Z51" i="46"/>
  <c r="AB51" i="46" s="1"/>
  <c r="AA46" i="46"/>
  <c r="Z46" i="46"/>
  <c r="AB46" i="46" s="1"/>
  <c r="AA45" i="46"/>
  <c r="Z45" i="46"/>
  <c r="AB45" i="46" s="1"/>
  <c r="AB44" i="46"/>
  <c r="AA44" i="46"/>
  <c r="Z44" i="46"/>
  <c r="AA43" i="46"/>
  <c r="AB43" i="46" s="1"/>
  <c r="Z43" i="46"/>
  <c r="AA42" i="46"/>
  <c r="Z42" i="46"/>
  <c r="AB40" i="46"/>
  <c r="AA40" i="46"/>
  <c r="Z40" i="46"/>
  <c r="AA39" i="46"/>
  <c r="AB39" i="46" s="1"/>
  <c r="Z39" i="46"/>
  <c r="AA38" i="46"/>
  <c r="Z38" i="46"/>
  <c r="AB38" i="46" s="1"/>
  <c r="AA37" i="46"/>
  <c r="Z37" i="46"/>
  <c r="AB37" i="46" s="1"/>
  <c r="AB36" i="46"/>
  <c r="AA36" i="46"/>
  <c r="Z36" i="46"/>
  <c r="Z32" i="46"/>
  <c r="AA31" i="46"/>
  <c r="Z31" i="46"/>
  <c r="AB31" i="46" s="1"/>
  <c r="AB30" i="46"/>
  <c r="AA30" i="46"/>
  <c r="Z30" i="46"/>
  <c r="AA29" i="46"/>
  <c r="Z29" i="46"/>
  <c r="AA28" i="46"/>
  <c r="Z28" i="46"/>
  <c r="AB28" i="46" s="1"/>
  <c r="AA27" i="46"/>
  <c r="Z27" i="46"/>
  <c r="AB27" i="46" s="1"/>
  <c r="AA25" i="46"/>
  <c r="AB25" i="46" s="1"/>
  <c r="Z25" i="46"/>
  <c r="AA24" i="46"/>
  <c r="Z24" i="46"/>
  <c r="AB24" i="46" s="1"/>
  <c r="AA23" i="46"/>
  <c r="Z23" i="46"/>
  <c r="AB23" i="46" s="1"/>
  <c r="AB22" i="46"/>
  <c r="AA22" i="46"/>
  <c r="Z22" i="46"/>
  <c r="AA21" i="46"/>
  <c r="Z21" i="46"/>
  <c r="Z26" i="46" s="1"/>
  <c r="Z20" i="46"/>
  <c r="AA19" i="46"/>
  <c r="Z19" i="46"/>
  <c r="AB19" i="46" s="1"/>
  <c r="AB18" i="46"/>
  <c r="AA18" i="46"/>
  <c r="Z18" i="46"/>
  <c r="AA17" i="46"/>
  <c r="AB17" i="46" s="1"/>
  <c r="Z17" i="46"/>
  <c r="AA16" i="46"/>
  <c r="AA20" i="46" s="1"/>
  <c r="Z16" i="46"/>
  <c r="AB16" i="46" s="1"/>
  <c r="AA15" i="46"/>
  <c r="Z15" i="46"/>
  <c r="AB15" i="46" s="1"/>
  <c r="AA13" i="46"/>
  <c r="AB13" i="46" s="1"/>
  <c r="Z13" i="46"/>
  <c r="AA12" i="46"/>
  <c r="Z12" i="46"/>
  <c r="AB12" i="46" s="1"/>
  <c r="AA11" i="46"/>
  <c r="Z11" i="46"/>
  <c r="AB11" i="46" s="1"/>
  <c r="AB10" i="46"/>
  <c r="AA10" i="46"/>
  <c r="Z10" i="46"/>
  <c r="AA9" i="46"/>
  <c r="Z9" i="46"/>
  <c r="Z14" i="46" s="1"/>
  <c r="Z33" i="46" s="1"/>
  <c r="Z180" i="45"/>
  <c r="AA179" i="45"/>
  <c r="Z179" i="45"/>
  <c r="AB179" i="45" s="1"/>
  <c r="AB178" i="45"/>
  <c r="AA178" i="45"/>
  <c r="Z178" i="45"/>
  <c r="AA177" i="45"/>
  <c r="AB177" i="45" s="1"/>
  <c r="Z177" i="45"/>
  <c r="AA176" i="45"/>
  <c r="AA180" i="45" s="1"/>
  <c r="Z176" i="45"/>
  <c r="AB176" i="45" s="1"/>
  <c r="AA175" i="45"/>
  <c r="Z175" i="45"/>
  <c r="AB175" i="45" s="1"/>
  <c r="AA172" i="45"/>
  <c r="AB172" i="45" s="1"/>
  <c r="Z172" i="45"/>
  <c r="AA171" i="45"/>
  <c r="Z171" i="45"/>
  <c r="AB171" i="45" s="1"/>
  <c r="AA170" i="45"/>
  <c r="Z170" i="45"/>
  <c r="AB170" i="45" s="1"/>
  <c r="AB169" i="45"/>
  <c r="AA169" i="45"/>
  <c r="Z169" i="45"/>
  <c r="AA168" i="45"/>
  <c r="AA173" i="45" s="1"/>
  <c r="Z168" i="45"/>
  <c r="Z173" i="45" s="1"/>
  <c r="AA165" i="45"/>
  <c r="Z165" i="45"/>
  <c r="AB165" i="45" s="1"/>
  <c r="AB164" i="45"/>
  <c r="AA164" i="45"/>
  <c r="Z164" i="45"/>
  <c r="AA163" i="45"/>
  <c r="AB163" i="45" s="1"/>
  <c r="Z163" i="45"/>
  <c r="AA162" i="45"/>
  <c r="AA166" i="45" s="1"/>
  <c r="Z162" i="45"/>
  <c r="Z166" i="45" s="1"/>
  <c r="AB166" i="45" s="1"/>
  <c r="AA161" i="45"/>
  <c r="Z161" i="45"/>
  <c r="AB161" i="45" s="1"/>
  <c r="AA158" i="45"/>
  <c r="AB158" i="45" s="1"/>
  <c r="Z158" i="45"/>
  <c r="AA157" i="45"/>
  <c r="Z157" i="45"/>
  <c r="AB157" i="45" s="1"/>
  <c r="AA156" i="45"/>
  <c r="Z156" i="45"/>
  <c r="AB156" i="45" s="1"/>
  <c r="AB155" i="45"/>
  <c r="AA155" i="45"/>
  <c r="Z155" i="45"/>
  <c r="AA154" i="45"/>
  <c r="Z154" i="45"/>
  <c r="Z159" i="45" s="1"/>
  <c r="AB148" i="45"/>
  <c r="AA148" i="45"/>
  <c r="Z148" i="45"/>
  <c r="AA147" i="45"/>
  <c r="AB147" i="45" s="1"/>
  <c r="Z147" i="45"/>
  <c r="AA146" i="45"/>
  <c r="Z146" i="45"/>
  <c r="AB146" i="45" s="1"/>
  <c r="AA145" i="45"/>
  <c r="Z145" i="45"/>
  <c r="AB145" i="45" s="1"/>
  <c r="AB144" i="45"/>
  <c r="AA144" i="45"/>
  <c r="AA149" i="45" s="1"/>
  <c r="Z144" i="45"/>
  <c r="AA141" i="45"/>
  <c r="Z141" i="45"/>
  <c r="AB141" i="45" s="1"/>
  <c r="AA140" i="45"/>
  <c r="Z140" i="45"/>
  <c r="AB140" i="45" s="1"/>
  <c r="AB139" i="45"/>
  <c r="AA139" i="45"/>
  <c r="Z139" i="45"/>
  <c r="AA138" i="45"/>
  <c r="AB138" i="45" s="1"/>
  <c r="Z138" i="45"/>
  <c r="AA137" i="45"/>
  <c r="Z137" i="45"/>
  <c r="AB134" i="45"/>
  <c r="AA134" i="45"/>
  <c r="Z134" i="45"/>
  <c r="AA133" i="45"/>
  <c r="AB133" i="45" s="1"/>
  <c r="Z133" i="45"/>
  <c r="AA132" i="45"/>
  <c r="Z132" i="45"/>
  <c r="AB132" i="45" s="1"/>
  <c r="AA131" i="45"/>
  <c r="Z131" i="45"/>
  <c r="AB131" i="45" s="1"/>
  <c r="AB130" i="45"/>
  <c r="AA130" i="45"/>
  <c r="AA135" i="45" s="1"/>
  <c r="Z130" i="45"/>
  <c r="AA127" i="45"/>
  <c r="Z127" i="45"/>
  <c r="AB127" i="45" s="1"/>
  <c r="AA126" i="45"/>
  <c r="Z126" i="45"/>
  <c r="AB126" i="45" s="1"/>
  <c r="AB125" i="45"/>
  <c r="AA125" i="45"/>
  <c r="Z125" i="45"/>
  <c r="AA124" i="45"/>
  <c r="AB124" i="45" s="1"/>
  <c r="Z124" i="45"/>
  <c r="AA123" i="45"/>
  <c r="Z123" i="45"/>
  <c r="AB120" i="45"/>
  <c r="AA120" i="45"/>
  <c r="Z120" i="45"/>
  <c r="AA119" i="45"/>
  <c r="AB119" i="45" s="1"/>
  <c r="Z119" i="45"/>
  <c r="AA118" i="45"/>
  <c r="Z118" i="45"/>
  <c r="AB118" i="45" s="1"/>
  <c r="AA117" i="45"/>
  <c r="Z117" i="45"/>
  <c r="AB117" i="45" s="1"/>
  <c r="AB116" i="45"/>
  <c r="AA116" i="45"/>
  <c r="AA121" i="45" s="1"/>
  <c r="Z116" i="45"/>
  <c r="Z111" i="45"/>
  <c r="AA110" i="45"/>
  <c r="Z110" i="45"/>
  <c r="AB110" i="45" s="1"/>
  <c r="AB109" i="45"/>
  <c r="AA109" i="45"/>
  <c r="Z109" i="45"/>
  <c r="AA108" i="45"/>
  <c r="AB108" i="45" s="1"/>
  <c r="Z108" i="45"/>
  <c r="AA107" i="45"/>
  <c r="AA111" i="45" s="1"/>
  <c r="Z107" i="45"/>
  <c r="AB107" i="45" s="1"/>
  <c r="AA106" i="45"/>
  <c r="Z106" i="45"/>
  <c r="AB106" i="45" s="1"/>
  <c r="AA103" i="45"/>
  <c r="AB103" i="45" s="1"/>
  <c r="Z103" i="45"/>
  <c r="AA102" i="45"/>
  <c r="Z102" i="45"/>
  <c r="AB102" i="45" s="1"/>
  <c r="AA101" i="45"/>
  <c r="Z101" i="45"/>
  <c r="AB101" i="45" s="1"/>
  <c r="AB100" i="45"/>
  <c r="AA100" i="45"/>
  <c r="Z100" i="45"/>
  <c r="AA99" i="45"/>
  <c r="Z99" i="45"/>
  <c r="AB93" i="45"/>
  <c r="AA93" i="45"/>
  <c r="Z93" i="45"/>
  <c r="AA92" i="45"/>
  <c r="AB92" i="45" s="1"/>
  <c r="Z92" i="45"/>
  <c r="AA91" i="45"/>
  <c r="Z91" i="45"/>
  <c r="AB91" i="45" s="1"/>
  <c r="AA90" i="45"/>
  <c r="Z90" i="45"/>
  <c r="AB90" i="45" s="1"/>
  <c r="AB89" i="45"/>
  <c r="AA89" i="45"/>
  <c r="Z89" i="45"/>
  <c r="AA86" i="45"/>
  <c r="Z86" i="45"/>
  <c r="AB86" i="45" s="1"/>
  <c r="AA85" i="45"/>
  <c r="Z85" i="45"/>
  <c r="AB85" i="45" s="1"/>
  <c r="AB84" i="45"/>
  <c r="AA84" i="45"/>
  <c r="Z84" i="45"/>
  <c r="AA83" i="45"/>
  <c r="AB83" i="45" s="1"/>
  <c r="Z83" i="45"/>
  <c r="AA82" i="45"/>
  <c r="Z82" i="45"/>
  <c r="AA76" i="45"/>
  <c r="AB76" i="45" s="1"/>
  <c r="Z76" i="45"/>
  <c r="AA75" i="45"/>
  <c r="Z75" i="45"/>
  <c r="AB75" i="45" s="1"/>
  <c r="AA74" i="45"/>
  <c r="Z74" i="45"/>
  <c r="AB74" i="45" s="1"/>
  <c r="AB73" i="45"/>
  <c r="AA73" i="45"/>
  <c r="Z73" i="45"/>
  <c r="AA72" i="45"/>
  <c r="Z72" i="45"/>
  <c r="Z77" i="45" s="1"/>
  <c r="Z70" i="45"/>
  <c r="AA69" i="45"/>
  <c r="Z69" i="45"/>
  <c r="AB69" i="45" s="1"/>
  <c r="AB68" i="45"/>
  <c r="AA68" i="45"/>
  <c r="Z68" i="45"/>
  <c r="AA67" i="45"/>
  <c r="AB67" i="45" s="1"/>
  <c r="Z67" i="45"/>
  <c r="AA66" i="45"/>
  <c r="AA70" i="45" s="1"/>
  <c r="Z66" i="45"/>
  <c r="AB66" i="45" s="1"/>
  <c r="AA65" i="45"/>
  <c r="Z65" i="45"/>
  <c r="AB65" i="45" s="1"/>
  <c r="AA62" i="45"/>
  <c r="AB62" i="45" s="1"/>
  <c r="Z62" i="45"/>
  <c r="AA61" i="45"/>
  <c r="Z61" i="45"/>
  <c r="AB61" i="45" s="1"/>
  <c r="AA60" i="45"/>
  <c r="Z60" i="45"/>
  <c r="AB60" i="45" s="1"/>
  <c r="AB59" i="45"/>
  <c r="AA59" i="45"/>
  <c r="Z59" i="45"/>
  <c r="AA58" i="45"/>
  <c r="Z58" i="45"/>
  <c r="Z63" i="45" s="1"/>
  <c r="Z56" i="45"/>
  <c r="AA55" i="45"/>
  <c r="Z55" i="45"/>
  <c r="AB55" i="45" s="1"/>
  <c r="AB54" i="45"/>
  <c r="AA54" i="45"/>
  <c r="Z54" i="45"/>
  <c r="AA53" i="45"/>
  <c r="AB53" i="45" s="1"/>
  <c r="Z53" i="45"/>
  <c r="AA52" i="45"/>
  <c r="AA56" i="45" s="1"/>
  <c r="Z52" i="45"/>
  <c r="AB52" i="45" s="1"/>
  <c r="AA51" i="45"/>
  <c r="Z51" i="45"/>
  <c r="AB51" i="45" s="1"/>
  <c r="AA46" i="45"/>
  <c r="Z46" i="45"/>
  <c r="AB46" i="45" s="1"/>
  <c r="AA45" i="45"/>
  <c r="Z45" i="45"/>
  <c r="AB45" i="45" s="1"/>
  <c r="AB44" i="45"/>
  <c r="AA44" i="45"/>
  <c r="Z44" i="45"/>
  <c r="AA43" i="45"/>
  <c r="AB43" i="45" s="1"/>
  <c r="Z43" i="45"/>
  <c r="AA42" i="45"/>
  <c r="Z42" i="45"/>
  <c r="AB40" i="45"/>
  <c r="AA40" i="45"/>
  <c r="Z40" i="45"/>
  <c r="AA39" i="45"/>
  <c r="AB39" i="45" s="1"/>
  <c r="Z39" i="45"/>
  <c r="AA38" i="45"/>
  <c r="Z38" i="45"/>
  <c r="AB38" i="45" s="1"/>
  <c r="AA37" i="45"/>
  <c r="Z37" i="45"/>
  <c r="AB37" i="45" s="1"/>
  <c r="AB36" i="45"/>
  <c r="AA36" i="45"/>
  <c r="AA41" i="45" s="1"/>
  <c r="Z36" i="45"/>
  <c r="AA31" i="45"/>
  <c r="Z31" i="45"/>
  <c r="AB31" i="45" s="1"/>
  <c r="AB30" i="45"/>
  <c r="AA30" i="45"/>
  <c r="Z30" i="45"/>
  <c r="AA29" i="45"/>
  <c r="Z29" i="45"/>
  <c r="AA28" i="45"/>
  <c r="Z28" i="45"/>
  <c r="AB28" i="45" s="1"/>
  <c r="AA27" i="45"/>
  <c r="Z27" i="45"/>
  <c r="AB27" i="45" s="1"/>
  <c r="AA25" i="45"/>
  <c r="AB25" i="45" s="1"/>
  <c r="Z25" i="45"/>
  <c r="AA24" i="45"/>
  <c r="Z24" i="45"/>
  <c r="AB24" i="45" s="1"/>
  <c r="AA23" i="45"/>
  <c r="Z23" i="45"/>
  <c r="AB23" i="45" s="1"/>
  <c r="AB22" i="45"/>
  <c r="AA22" i="45"/>
  <c r="Z22" i="45"/>
  <c r="AA21" i="45"/>
  <c r="Z21" i="45"/>
  <c r="Z26" i="45" s="1"/>
  <c r="AA19" i="45"/>
  <c r="Z19" i="45"/>
  <c r="AB19" i="45" s="1"/>
  <c r="AB18" i="45"/>
  <c r="AA18" i="45"/>
  <c r="Z18" i="45"/>
  <c r="AA17" i="45"/>
  <c r="AB17" i="45" s="1"/>
  <c r="Z17" i="45"/>
  <c r="AA16" i="45"/>
  <c r="Z16" i="45"/>
  <c r="AB16" i="45" s="1"/>
  <c r="AA15" i="45"/>
  <c r="Z15" i="45"/>
  <c r="AB15" i="45" s="1"/>
  <c r="AA13" i="45"/>
  <c r="AB13" i="45" s="1"/>
  <c r="Z13" i="45"/>
  <c r="AA12" i="45"/>
  <c r="Z12" i="45"/>
  <c r="AB12" i="45" s="1"/>
  <c r="AA11" i="45"/>
  <c r="Z11" i="45"/>
  <c r="AB11" i="45" s="1"/>
  <c r="AB10" i="45"/>
  <c r="AA10" i="45"/>
  <c r="Z10" i="45"/>
  <c r="AA9" i="45"/>
  <c r="Z9" i="45"/>
  <c r="Z14" i="45" s="1"/>
  <c r="AA179" i="44"/>
  <c r="Z179" i="44"/>
  <c r="AB179" i="44" s="1"/>
  <c r="AB178" i="44"/>
  <c r="AA178" i="44"/>
  <c r="Z178" i="44"/>
  <c r="AA177" i="44"/>
  <c r="Z177" i="44"/>
  <c r="AB177" i="44" s="1"/>
  <c r="AA176" i="44"/>
  <c r="Z176" i="44"/>
  <c r="AB176" i="44" s="1"/>
  <c r="AA175" i="44"/>
  <c r="AA180" i="44" s="1"/>
  <c r="Z175" i="44"/>
  <c r="AB175" i="44" s="1"/>
  <c r="AA172" i="44"/>
  <c r="Z172" i="44"/>
  <c r="AB172" i="44" s="1"/>
  <c r="AA171" i="44"/>
  <c r="Z171" i="44"/>
  <c r="AB171" i="44" s="1"/>
  <c r="AA170" i="44"/>
  <c r="Z170" i="44"/>
  <c r="AB170" i="44" s="1"/>
  <c r="AB169" i="44"/>
  <c r="AA169" i="44"/>
  <c r="Z169" i="44"/>
  <c r="AA168" i="44"/>
  <c r="AA173" i="44" s="1"/>
  <c r="Z168" i="44"/>
  <c r="Z173" i="44" s="1"/>
  <c r="AB173" i="44" s="1"/>
  <c r="AA165" i="44"/>
  <c r="Z165" i="44"/>
  <c r="AB165" i="44" s="1"/>
  <c r="AB164" i="44"/>
  <c r="AA164" i="44"/>
  <c r="Z164" i="44"/>
  <c r="AA163" i="44"/>
  <c r="Z163" i="44"/>
  <c r="AB163" i="44" s="1"/>
  <c r="AA162" i="44"/>
  <c r="Z162" i="44"/>
  <c r="AB162" i="44" s="1"/>
  <c r="AA161" i="44"/>
  <c r="AA166" i="44" s="1"/>
  <c r="Z161" i="44"/>
  <c r="AB161" i="44" s="1"/>
  <c r="AA158" i="44"/>
  <c r="Z158" i="44"/>
  <c r="AB158" i="44" s="1"/>
  <c r="AA157" i="44"/>
  <c r="Z157" i="44"/>
  <c r="AB157" i="44" s="1"/>
  <c r="AA156" i="44"/>
  <c r="Z156" i="44"/>
  <c r="AB156" i="44" s="1"/>
  <c r="AB155" i="44"/>
  <c r="AA155" i="44"/>
  <c r="Z155" i="44"/>
  <c r="AA154" i="44"/>
  <c r="AA159" i="44" s="1"/>
  <c r="Z154" i="44"/>
  <c r="Z159" i="44" s="1"/>
  <c r="AB148" i="44"/>
  <c r="AA148" i="44"/>
  <c r="Z148" i="44"/>
  <c r="AA147" i="44"/>
  <c r="Z147" i="44"/>
  <c r="AB147" i="44" s="1"/>
  <c r="AA146" i="44"/>
  <c r="Z146" i="44"/>
  <c r="AB146" i="44" s="1"/>
  <c r="AA145" i="44"/>
  <c r="Z145" i="44"/>
  <c r="AB145" i="44" s="1"/>
  <c r="AB144" i="44"/>
  <c r="AA144" i="44"/>
  <c r="AA149" i="44" s="1"/>
  <c r="Z144" i="44"/>
  <c r="Z149" i="44" s="1"/>
  <c r="AB149" i="44" s="1"/>
  <c r="AA141" i="44"/>
  <c r="Z141" i="44"/>
  <c r="AB141" i="44" s="1"/>
  <c r="AA140" i="44"/>
  <c r="Z140" i="44"/>
  <c r="AB140" i="44" s="1"/>
  <c r="AB139" i="44"/>
  <c r="AA139" i="44"/>
  <c r="Z139" i="44"/>
  <c r="AA138" i="44"/>
  <c r="AA142" i="44" s="1"/>
  <c r="Z138" i="44"/>
  <c r="AB138" i="44" s="1"/>
  <c r="AA137" i="44"/>
  <c r="Z137" i="44"/>
  <c r="Z142" i="44" s="1"/>
  <c r="AB134" i="44"/>
  <c r="AA134" i="44"/>
  <c r="Z134" i="44"/>
  <c r="AA133" i="44"/>
  <c r="Z133" i="44"/>
  <c r="AB133" i="44" s="1"/>
  <c r="AA132" i="44"/>
  <c r="Z132" i="44"/>
  <c r="AB132" i="44" s="1"/>
  <c r="AA131" i="44"/>
  <c r="Z131" i="44"/>
  <c r="AB131" i="44" s="1"/>
  <c r="AB130" i="44"/>
  <c r="AA130" i="44"/>
  <c r="AA135" i="44" s="1"/>
  <c r="Z130" i="44"/>
  <c r="Z135" i="44" s="1"/>
  <c r="AB135" i="44" s="1"/>
  <c r="AA127" i="44"/>
  <c r="Z127" i="44"/>
  <c r="AB127" i="44" s="1"/>
  <c r="AA126" i="44"/>
  <c r="Z126" i="44"/>
  <c r="AB126" i="44" s="1"/>
  <c r="AB125" i="44"/>
  <c r="AA125" i="44"/>
  <c r="Z125" i="44"/>
  <c r="AA124" i="44"/>
  <c r="AA128" i="44" s="1"/>
  <c r="Z124" i="44"/>
  <c r="AA123" i="44"/>
  <c r="Z123" i="44"/>
  <c r="Z128" i="44" s="1"/>
  <c r="AB120" i="44"/>
  <c r="AA120" i="44"/>
  <c r="Z120" i="44"/>
  <c r="AA119" i="44"/>
  <c r="AB119" i="44" s="1"/>
  <c r="Z119" i="44"/>
  <c r="AA118" i="44"/>
  <c r="Z118" i="44"/>
  <c r="AB118" i="44" s="1"/>
  <c r="AA117" i="44"/>
  <c r="Z117" i="44"/>
  <c r="AB117" i="44" s="1"/>
  <c r="AB116" i="44"/>
  <c r="AA116" i="44"/>
  <c r="AA121" i="44" s="1"/>
  <c r="Z116" i="44"/>
  <c r="Z121" i="44" s="1"/>
  <c r="AA110" i="44"/>
  <c r="Z110" i="44"/>
  <c r="AB110" i="44" s="1"/>
  <c r="AB109" i="44"/>
  <c r="AA109" i="44"/>
  <c r="Z109" i="44"/>
  <c r="AA108" i="44"/>
  <c r="Z108" i="44"/>
  <c r="AB108" i="44" s="1"/>
  <c r="AA107" i="44"/>
  <c r="Z107" i="44"/>
  <c r="Z111" i="44" s="1"/>
  <c r="AA106" i="44"/>
  <c r="AA111" i="44" s="1"/>
  <c r="Z106" i="44"/>
  <c r="AB106" i="44" s="1"/>
  <c r="AA103" i="44"/>
  <c r="Z103" i="44"/>
  <c r="AB103" i="44" s="1"/>
  <c r="AA102" i="44"/>
  <c r="Z102" i="44"/>
  <c r="AB102" i="44" s="1"/>
  <c r="AA101" i="44"/>
  <c r="Z101" i="44"/>
  <c r="AB101" i="44" s="1"/>
  <c r="AB100" i="44"/>
  <c r="AA100" i="44"/>
  <c r="Z100" i="44"/>
  <c r="AA99" i="44"/>
  <c r="AA104" i="44" s="1"/>
  <c r="Z99" i="44"/>
  <c r="Z104" i="44" s="1"/>
  <c r="AB93" i="44"/>
  <c r="AA93" i="44"/>
  <c r="Z93" i="44"/>
  <c r="AA92" i="44"/>
  <c r="Z92" i="44"/>
  <c r="AB92" i="44" s="1"/>
  <c r="AA91" i="44"/>
  <c r="Z91" i="44"/>
  <c r="AB91" i="44" s="1"/>
  <c r="AA90" i="44"/>
  <c r="Z90" i="44"/>
  <c r="AB90" i="44" s="1"/>
  <c r="AB89" i="44"/>
  <c r="AA89" i="44"/>
  <c r="AA94" i="44" s="1"/>
  <c r="Z89" i="44"/>
  <c r="Z94" i="44" s="1"/>
  <c r="AB94" i="44" s="1"/>
  <c r="AA86" i="44"/>
  <c r="Z86" i="44"/>
  <c r="AB86" i="44" s="1"/>
  <c r="AA85" i="44"/>
  <c r="Z85" i="44"/>
  <c r="AB85" i="44" s="1"/>
  <c r="AB84" i="44"/>
  <c r="AA84" i="44"/>
  <c r="Z84" i="44"/>
  <c r="AA83" i="44"/>
  <c r="AA87" i="44" s="1"/>
  <c r="AA96" i="44" s="1"/>
  <c r="Z83" i="44"/>
  <c r="AB83" i="44" s="1"/>
  <c r="AA82" i="44"/>
  <c r="Z82" i="44"/>
  <c r="Z87" i="44" s="1"/>
  <c r="AA76" i="44"/>
  <c r="AB76" i="44" s="1"/>
  <c r="Z76" i="44"/>
  <c r="AA75" i="44"/>
  <c r="Z75" i="44"/>
  <c r="AB75" i="44" s="1"/>
  <c r="AA74" i="44"/>
  <c r="Z74" i="44"/>
  <c r="AB74" i="44" s="1"/>
  <c r="AB73" i="44"/>
  <c r="AA73" i="44"/>
  <c r="Z73" i="44"/>
  <c r="AA72" i="44"/>
  <c r="AA77" i="44" s="1"/>
  <c r="Z72" i="44"/>
  <c r="Z77" i="44" s="1"/>
  <c r="AA69" i="44"/>
  <c r="Z69" i="44"/>
  <c r="AB69" i="44" s="1"/>
  <c r="AB68" i="44"/>
  <c r="AA68" i="44"/>
  <c r="Z68" i="44"/>
  <c r="AA67" i="44"/>
  <c r="AB67" i="44" s="1"/>
  <c r="Z67" i="44"/>
  <c r="AA66" i="44"/>
  <c r="Z66" i="44"/>
  <c r="AB66" i="44" s="1"/>
  <c r="AA65" i="44"/>
  <c r="AA70" i="44" s="1"/>
  <c r="Z65" i="44"/>
  <c r="AB65" i="44" s="1"/>
  <c r="AA62" i="44"/>
  <c r="AB62" i="44" s="1"/>
  <c r="Z62" i="44"/>
  <c r="AA61" i="44"/>
  <c r="Z61" i="44"/>
  <c r="AB61" i="44" s="1"/>
  <c r="AA60" i="44"/>
  <c r="Z60" i="44"/>
  <c r="AB60" i="44" s="1"/>
  <c r="AB59" i="44"/>
  <c r="AA59" i="44"/>
  <c r="Z59" i="44"/>
  <c r="AA58" i="44"/>
  <c r="AA63" i="44" s="1"/>
  <c r="Z58" i="44"/>
  <c r="Z63" i="44" s="1"/>
  <c r="AB63" i="44" s="1"/>
  <c r="AA55" i="44"/>
  <c r="Z55" i="44"/>
  <c r="AB55" i="44" s="1"/>
  <c r="AB54" i="44"/>
  <c r="AA54" i="44"/>
  <c r="Z54" i="44"/>
  <c r="AA53" i="44"/>
  <c r="Z53" i="44"/>
  <c r="AB53" i="44" s="1"/>
  <c r="AA52" i="44"/>
  <c r="Z52" i="44"/>
  <c r="Z56" i="44" s="1"/>
  <c r="AA51" i="44"/>
  <c r="AA56" i="44" s="1"/>
  <c r="Z51" i="44"/>
  <c r="AB51" i="44" s="1"/>
  <c r="AA46" i="44"/>
  <c r="Z46" i="44"/>
  <c r="AB46" i="44" s="1"/>
  <c r="AA45" i="44"/>
  <c r="Z45" i="44"/>
  <c r="AB45" i="44" s="1"/>
  <c r="AB44" i="44"/>
  <c r="AA44" i="44"/>
  <c r="Z44" i="44"/>
  <c r="AA43" i="44"/>
  <c r="AA47" i="44" s="1"/>
  <c r="Z43" i="44"/>
  <c r="AB43" i="44" s="1"/>
  <c r="AA42" i="44"/>
  <c r="Z42" i="44"/>
  <c r="Z47" i="44" s="1"/>
  <c r="AB40" i="44"/>
  <c r="AA40" i="44"/>
  <c r="Z40" i="44"/>
  <c r="AA39" i="44"/>
  <c r="Z39" i="44"/>
  <c r="AB39" i="44" s="1"/>
  <c r="AA38" i="44"/>
  <c r="Z38" i="44"/>
  <c r="AB38" i="44" s="1"/>
  <c r="AA37" i="44"/>
  <c r="Z37" i="44"/>
  <c r="AB37" i="44" s="1"/>
  <c r="AB36" i="44"/>
  <c r="AA36" i="44"/>
  <c r="AA41" i="44" s="1"/>
  <c r="Z36" i="44"/>
  <c r="Z41" i="44" s="1"/>
  <c r="AB31" i="44"/>
  <c r="AA31" i="44"/>
  <c r="Z31" i="44"/>
  <c r="AB30" i="44"/>
  <c r="AA30" i="44"/>
  <c r="Z30" i="44"/>
  <c r="AA29" i="44"/>
  <c r="Z29" i="44"/>
  <c r="Z48" i="44" s="1"/>
  <c r="AA28" i="44"/>
  <c r="Z28" i="44"/>
  <c r="Z32" i="44" s="1"/>
  <c r="AB32" i="44" s="1"/>
  <c r="AB27" i="44"/>
  <c r="AA27" i="44"/>
  <c r="AA32" i="44" s="1"/>
  <c r="Z27" i="44"/>
  <c r="AA25" i="44"/>
  <c r="Z25" i="44"/>
  <c r="AB25" i="44" s="1"/>
  <c r="AA24" i="44"/>
  <c r="Z24" i="44"/>
  <c r="AB24" i="44" s="1"/>
  <c r="AB23" i="44"/>
  <c r="AA23" i="44"/>
  <c r="Z23" i="44"/>
  <c r="AB22" i="44"/>
  <c r="AA22" i="44"/>
  <c r="Z22" i="44"/>
  <c r="AA21" i="44"/>
  <c r="AA26" i="44" s="1"/>
  <c r="Z21" i="44"/>
  <c r="Z26" i="44" s="1"/>
  <c r="AB26" i="44" s="1"/>
  <c r="AB19" i="44"/>
  <c r="AA19" i="44"/>
  <c r="Z19" i="44"/>
  <c r="AB18" i="44"/>
  <c r="AA18" i="44"/>
  <c r="Z18" i="44"/>
  <c r="AA17" i="44"/>
  <c r="Z17" i="44"/>
  <c r="AB17" i="44" s="1"/>
  <c r="AA16" i="44"/>
  <c r="Z16" i="44"/>
  <c r="Z20" i="44" s="1"/>
  <c r="AB15" i="44"/>
  <c r="AA15" i="44"/>
  <c r="AA20" i="44" s="1"/>
  <c r="Z15" i="44"/>
  <c r="AA13" i="44"/>
  <c r="Z13" i="44"/>
  <c r="AB13" i="44" s="1"/>
  <c r="AA12" i="44"/>
  <c r="Z12" i="44"/>
  <c r="AB12" i="44" s="1"/>
  <c r="AB11" i="44"/>
  <c r="AA11" i="44"/>
  <c r="Z11" i="44"/>
  <c r="AA10" i="44"/>
  <c r="Z10" i="44"/>
  <c r="AB10" i="44" s="1"/>
  <c r="AA9" i="44"/>
  <c r="AA14" i="44" s="1"/>
  <c r="Z9" i="44"/>
  <c r="Z14" i="44" s="1"/>
  <c r="AA182" i="43"/>
  <c r="AA180" i="43"/>
  <c r="Z180" i="43"/>
  <c r="AB180" i="43" s="1"/>
  <c r="AB179" i="43"/>
  <c r="AA179" i="43"/>
  <c r="Z179" i="43"/>
  <c r="AB178" i="43"/>
  <c r="AA178" i="43"/>
  <c r="Z178" i="43"/>
  <c r="AB177" i="43"/>
  <c r="AA177" i="43"/>
  <c r="Z177" i="43"/>
  <c r="AB176" i="43"/>
  <c r="AA176" i="43"/>
  <c r="Z176" i="43"/>
  <c r="AB175" i="43"/>
  <c r="AA175" i="43"/>
  <c r="Z175" i="43"/>
  <c r="AB173" i="43"/>
  <c r="AA173" i="43"/>
  <c r="Z173" i="43"/>
  <c r="AB172" i="43"/>
  <c r="AA172" i="43"/>
  <c r="Z172" i="43"/>
  <c r="AB171" i="43"/>
  <c r="AA171" i="43"/>
  <c r="Z171" i="43"/>
  <c r="AB170" i="43"/>
  <c r="AA170" i="43"/>
  <c r="Z170" i="43"/>
  <c r="AB169" i="43"/>
  <c r="AA169" i="43"/>
  <c r="Z169" i="43"/>
  <c r="AB168" i="43"/>
  <c r="AA168" i="43"/>
  <c r="Z168" i="43"/>
  <c r="AA166" i="43"/>
  <c r="Z166" i="43"/>
  <c r="AB166" i="43" s="1"/>
  <c r="AB165" i="43"/>
  <c r="AA165" i="43"/>
  <c r="Z165" i="43"/>
  <c r="AB164" i="43"/>
  <c r="AA164" i="43"/>
  <c r="Z164" i="43"/>
  <c r="AB163" i="43"/>
  <c r="AA163" i="43"/>
  <c r="Z163" i="43"/>
  <c r="AB162" i="43"/>
  <c r="AA162" i="43"/>
  <c r="Z162" i="43"/>
  <c r="AB161" i="43"/>
  <c r="AA161" i="43"/>
  <c r="Z161" i="43"/>
  <c r="AB159" i="43"/>
  <c r="AA159" i="43"/>
  <c r="Z159" i="43"/>
  <c r="Z182" i="43" s="1"/>
  <c r="AB182" i="43" s="1"/>
  <c r="AB158" i="43"/>
  <c r="AA158" i="43"/>
  <c r="Z158" i="43"/>
  <c r="AB157" i="43"/>
  <c r="AA157" i="43"/>
  <c r="Z157" i="43"/>
  <c r="AB156" i="43"/>
  <c r="AA156" i="43"/>
  <c r="Z156" i="43"/>
  <c r="AB155" i="43"/>
  <c r="AA155" i="43"/>
  <c r="Z155" i="43"/>
  <c r="AB154" i="43"/>
  <c r="AA154" i="43"/>
  <c r="Z154" i="43"/>
  <c r="AA149" i="43"/>
  <c r="Z149" i="43"/>
  <c r="AB149" i="43" s="1"/>
  <c r="AB148" i="43"/>
  <c r="AA148" i="43"/>
  <c r="Z148" i="43"/>
  <c r="AB147" i="43"/>
  <c r="AA147" i="43"/>
  <c r="Z147" i="43"/>
  <c r="AB146" i="43"/>
  <c r="AA146" i="43"/>
  <c r="Z146" i="43"/>
  <c r="AB145" i="43"/>
  <c r="AA145" i="43"/>
  <c r="Z145" i="43"/>
  <c r="AB144" i="43"/>
  <c r="AA144" i="43"/>
  <c r="Z144" i="43"/>
  <c r="AA142" i="43"/>
  <c r="AB142" i="43" s="1"/>
  <c r="Z142" i="43"/>
  <c r="AB141" i="43"/>
  <c r="AA141" i="43"/>
  <c r="Z141" i="43"/>
  <c r="AB140" i="43"/>
  <c r="AA140" i="43"/>
  <c r="Z140" i="43"/>
  <c r="AB139" i="43"/>
  <c r="AA139" i="43"/>
  <c r="Z139" i="43"/>
  <c r="AB138" i="43"/>
  <c r="AA138" i="43"/>
  <c r="Z138" i="43"/>
  <c r="AB137" i="43"/>
  <c r="AA137" i="43"/>
  <c r="Z137" i="43"/>
  <c r="AB134" i="43"/>
  <c r="AA134" i="43"/>
  <c r="Z134" i="43"/>
  <c r="AA133" i="43"/>
  <c r="AB133" i="43" s="1"/>
  <c r="Z133" i="43"/>
  <c r="AA132" i="43"/>
  <c r="Z132" i="43"/>
  <c r="Z135" i="43" s="1"/>
  <c r="AB131" i="43"/>
  <c r="AA131" i="43"/>
  <c r="Z131" i="43"/>
  <c r="AB130" i="43"/>
  <c r="AA130" i="43"/>
  <c r="Z130" i="43"/>
  <c r="AA127" i="43"/>
  <c r="Z127" i="43"/>
  <c r="AB127" i="43" s="1"/>
  <c r="AB126" i="43"/>
  <c r="AA126" i="43"/>
  <c r="Z126" i="43"/>
  <c r="AB125" i="43"/>
  <c r="AA125" i="43"/>
  <c r="Z125" i="43"/>
  <c r="AA124" i="43"/>
  <c r="AB124" i="43" s="1"/>
  <c r="Z124" i="43"/>
  <c r="AA123" i="43"/>
  <c r="Z123" i="43"/>
  <c r="Z128" i="43" s="1"/>
  <c r="AB120" i="43"/>
  <c r="AA120" i="43"/>
  <c r="Z120" i="43"/>
  <c r="AA119" i="43"/>
  <c r="AB119" i="43" s="1"/>
  <c r="Z119" i="43"/>
  <c r="AA118" i="43"/>
  <c r="Z118" i="43"/>
  <c r="AB118" i="43" s="1"/>
  <c r="AB117" i="43"/>
  <c r="AA117" i="43"/>
  <c r="Z117" i="43"/>
  <c r="AB116" i="43"/>
  <c r="AA116" i="43"/>
  <c r="Z116" i="43"/>
  <c r="AB110" i="43"/>
  <c r="AA110" i="43"/>
  <c r="Z110" i="43"/>
  <c r="AB109" i="43"/>
  <c r="AA109" i="43"/>
  <c r="Z109" i="43"/>
  <c r="AA108" i="43"/>
  <c r="AA111" i="43" s="1"/>
  <c r="Z108" i="43"/>
  <c r="AA107" i="43"/>
  <c r="Z107" i="43"/>
  <c r="AB107" i="43" s="1"/>
  <c r="AB106" i="43"/>
  <c r="AA106" i="43"/>
  <c r="Z106" i="43"/>
  <c r="AA103" i="43"/>
  <c r="AB103" i="43" s="1"/>
  <c r="Z103" i="43"/>
  <c r="AA102" i="43"/>
  <c r="Z102" i="43"/>
  <c r="Z104" i="43" s="1"/>
  <c r="AB101" i="43"/>
  <c r="AA101" i="43"/>
  <c r="Z101" i="43"/>
  <c r="AB100" i="43"/>
  <c r="AA100" i="43"/>
  <c r="Z100" i="43"/>
  <c r="AA99" i="43"/>
  <c r="AA104" i="43" s="1"/>
  <c r="AA113" i="43" s="1"/>
  <c r="Z99" i="43"/>
  <c r="AB93" i="43"/>
  <c r="AA93" i="43"/>
  <c r="Z93" i="43"/>
  <c r="AA92" i="43"/>
  <c r="AA94" i="43" s="1"/>
  <c r="Z92" i="43"/>
  <c r="AA91" i="43"/>
  <c r="Z91" i="43"/>
  <c r="AB91" i="43" s="1"/>
  <c r="AB90" i="43"/>
  <c r="AA90" i="43"/>
  <c r="Z90" i="43"/>
  <c r="AB89" i="43"/>
  <c r="AA89" i="43"/>
  <c r="Z89" i="43"/>
  <c r="AA86" i="43"/>
  <c r="Z86" i="43"/>
  <c r="AB86" i="43" s="1"/>
  <c r="AB85" i="43"/>
  <c r="AA85" i="43"/>
  <c r="Z85" i="43"/>
  <c r="AB84" i="43"/>
  <c r="AA84" i="43"/>
  <c r="Z84" i="43"/>
  <c r="AA83" i="43"/>
  <c r="AB83" i="43" s="1"/>
  <c r="Z83" i="43"/>
  <c r="AA82" i="43"/>
  <c r="Z82" i="43"/>
  <c r="Z87" i="43" s="1"/>
  <c r="AA76" i="43"/>
  <c r="AB76" i="43" s="1"/>
  <c r="Z76" i="43"/>
  <c r="AA75" i="43"/>
  <c r="Z75" i="43"/>
  <c r="Z77" i="43" s="1"/>
  <c r="AB74" i="43"/>
  <c r="AA74" i="43"/>
  <c r="Z74" i="43"/>
  <c r="AB73" i="43"/>
  <c r="AA73" i="43"/>
  <c r="Z73" i="43"/>
  <c r="AA72" i="43"/>
  <c r="AA77" i="43" s="1"/>
  <c r="Z72" i="43"/>
  <c r="AB69" i="43"/>
  <c r="AA69" i="43"/>
  <c r="Z69" i="43"/>
  <c r="AB68" i="43"/>
  <c r="AA68" i="43"/>
  <c r="Z68" i="43"/>
  <c r="AA67" i="43"/>
  <c r="AA70" i="43" s="1"/>
  <c r="Z67" i="43"/>
  <c r="AA66" i="43"/>
  <c r="Z66" i="43"/>
  <c r="AB66" i="43" s="1"/>
  <c r="AB65" i="43"/>
  <c r="AA65" i="43"/>
  <c r="Z65" i="43"/>
  <c r="AA62" i="43"/>
  <c r="AB62" i="43" s="1"/>
  <c r="Z62" i="43"/>
  <c r="AA61" i="43"/>
  <c r="Z61" i="43"/>
  <c r="Z63" i="43" s="1"/>
  <c r="AB63" i="43" s="1"/>
  <c r="AB60" i="43"/>
  <c r="AA60" i="43"/>
  <c r="Z60" i="43"/>
  <c r="AB59" i="43"/>
  <c r="AA59" i="43"/>
  <c r="Z59" i="43"/>
  <c r="AA58" i="43"/>
  <c r="AA63" i="43" s="1"/>
  <c r="Z58" i="43"/>
  <c r="AB55" i="43"/>
  <c r="AA55" i="43"/>
  <c r="Z55" i="43"/>
  <c r="AB54" i="43"/>
  <c r="AA54" i="43"/>
  <c r="Z54" i="43"/>
  <c r="AA53" i="43"/>
  <c r="AA56" i="43" s="1"/>
  <c r="Z53" i="43"/>
  <c r="AA52" i="43"/>
  <c r="Z52" i="43"/>
  <c r="AB52" i="43" s="1"/>
  <c r="AB51" i="43"/>
  <c r="AA51" i="43"/>
  <c r="Z51" i="43"/>
  <c r="AA46" i="43"/>
  <c r="Z46" i="43"/>
  <c r="AB46" i="43" s="1"/>
  <c r="AB45" i="43"/>
  <c r="AA45" i="43"/>
  <c r="Z45" i="43"/>
  <c r="AB44" i="43"/>
  <c r="AA44" i="43"/>
  <c r="Z44" i="43"/>
  <c r="AA43" i="43"/>
  <c r="AB43" i="43" s="1"/>
  <c r="Z43" i="43"/>
  <c r="AA42" i="43"/>
  <c r="Z42" i="43"/>
  <c r="Z47" i="43" s="1"/>
  <c r="AB40" i="43"/>
  <c r="AA40" i="43"/>
  <c r="Z40" i="43"/>
  <c r="AA39" i="43"/>
  <c r="AA41" i="43" s="1"/>
  <c r="Z39" i="43"/>
  <c r="AA38" i="43"/>
  <c r="Z38" i="43"/>
  <c r="AB38" i="43" s="1"/>
  <c r="AB37" i="43"/>
  <c r="AA37" i="43"/>
  <c r="Z37" i="43"/>
  <c r="AB36" i="43"/>
  <c r="AA36" i="43"/>
  <c r="Z36" i="43"/>
  <c r="AB31" i="43"/>
  <c r="AA31" i="43"/>
  <c r="Z31" i="43"/>
  <c r="AB30" i="43"/>
  <c r="AA30" i="43"/>
  <c r="Z30" i="43"/>
  <c r="AA29" i="43"/>
  <c r="Z29" i="43"/>
  <c r="AA28" i="43"/>
  <c r="Z28" i="43"/>
  <c r="AB28" i="43" s="1"/>
  <c r="AB27" i="43"/>
  <c r="AA27" i="43"/>
  <c r="Z27" i="43"/>
  <c r="AA25" i="43"/>
  <c r="AB25" i="43" s="1"/>
  <c r="Z25" i="43"/>
  <c r="AA24" i="43"/>
  <c r="Z24" i="43"/>
  <c r="Z26" i="43" s="1"/>
  <c r="AB23" i="43"/>
  <c r="AA23" i="43"/>
  <c r="Z23" i="43"/>
  <c r="AB22" i="43"/>
  <c r="AA22" i="43"/>
  <c r="Z22" i="43"/>
  <c r="AA21" i="43"/>
  <c r="AA26" i="43" s="1"/>
  <c r="Z21" i="43"/>
  <c r="AB19" i="43"/>
  <c r="AA19" i="43"/>
  <c r="Z19" i="43"/>
  <c r="AB18" i="43"/>
  <c r="AA18" i="43"/>
  <c r="Z18" i="43"/>
  <c r="AA17" i="43"/>
  <c r="AA20" i="43" s="1"/>
  <c r="Z17" i="43"/>
  <c r="AA16" i="43"/>
  <c r="Z16" i="43"/>
  <c r="AB16" i="43" s="1"/>
  <c r="AB15" i="43"/>
  <c r="AA15" i="43"/>
  <c r="Z15" i="43"/>
  <c r="AA13" i="43"/>
  <c r="AB13" i="43" s="1"/>
  <c r="Z13" i="43"/>
  <c r="AA12" i="43"/>
  <c r="Z12" i="43"/>
  <c r="Z14" i="43" s="1"/>
  <c r="AB11" i="43"/>
  <c r="AA11" i="43"/>
  <c r="Z11" i="43"/>
  <c r="AB10" i="43"/>
  <c r="AA10" i="43"/>
  <c r="Z10" i="43"/>
  <c r="AA9" i="43"/>
  <c r="AA14" i="43" s="1"/>
  <c r="Z9" i="43"/>
  <c r="AA179" i="25"/>
  <c r="Z179" i="25"/>
  <c r="AA178" i="25"/>
  <c r="Z178" i="25"/>
  <c r="AA177" i="25"/>
  <c r="Z177" i="25"/>
  <c r="AA176" i="25"/>
  <c r="Z176" i="25"/>
  <c r="AA175" i="25"/>
  <c r="AA180" i="25" s="1"/>
  <c r="Z175" i="25"/>
  <c r="Z180" i="25" s="1"/>
  <c r="AA172" i="25"/>
  <c r="Z172" i="25"/>
  <c r="AA171" i="25"/>
  <c r="Z171" i="25"/>
  <c r="AA170" i="25"/>
  <c r="Z170" i="25"/>
  <c r="AA169" i="25"/>
  <c r="Z169" i="25"/>
  <c r="AA168" i="25"/>
  <c r="AA173" i="25" s="1"/>
  <c r="Z168" i="25"/>
  <c r="Z173" i="25" s="1"/>
  <c r="AA165" i="25"/>
  <c r="Z165" i="25"/>
  <c r="AA164" i="25"/>
  <c r="Z164" i="25"/>
  <c r="AA163" i="25"/>
  <c r="Z163" i="25"/>
  <c r="AA162" i="25"/>
  <c r="AA166" i="25" s="1"/>
  <c r="Z162" i="25"/>
  <c r="Z166" i="25" s="1"/>
  <c r="AA161" i="25"/>
  <c r="Z161" i="25"/>
  <c r="AA158" i="25"/>
  <c r="Z158" i="25"/>
  <c r="AA157" i="25"/>
  <c r="Z157" i="25"/>
  <c r="AA156" i="25"/>
  <c r="Z156" i="25"/>
  <c r="AA155" i="25"/>
  <c r="Z155" i="25"/>
  <c r="AA154" i="25"/>
  <c r="AA159" i="25" s="1"/>
  <c r="Z154" i="25"/>
  <c r="Z159" i="25" s="1"/>
  <c r="AA148" i="25"/>
  <c r="Z148" i="25"/>
  <c r="AA147" i="25"/>
  <c r="Z147" i="25"/>
  <c r="AA146" i="25"/>
  <c r="Z146" i="25"/>
  <c r="AA145" i="25"/>
  <c r="Z145" i="25"/>
  <c r="AA144" i="25"/>
  <c r="AA149" i="25" s="1"/>
  <c r="Z144" i="25"/>
  <c r="Z149" i="25" s="1"/>
  <c r="AA141" i="25"/>
  <c r="Z141" i="25"/>
  <c r="AA140" i="25"/>
  <c r="Z140" i="25"/>
  <c r="AA139" i="25"/>
  <c r="Z139" i="25"/>
  <c r="AA138" i="25"/>
  <c r="AA142" i="25" s="1"/>
  <c r="Z138" i="25"/>
  <c r="Z142" i="25" s="1"/>
  <c r="AA137" i="25"/>
  <c r="Z137" i="25"/>
  <c r="AA134" i="25"/>
  <c r="Z134" i="25"/>
  <c r="AA133" i="25"/>
  <c r="Z133" i="25"/>
  <c r="AA132" i="25"/>
  <c r="Z132" i="25"/>
  <c r="AA131" i="25"/>
  <c r="Z131" i="25"/>
  <c r="AA130" i="25"/>
  <c r="AA135" i="25" s="1"/>
  <c r="Z130" i="25"/>
  <c r="Z135" i="25" s="1"/>
  <c r="AA127" i="25"/>
  <c r="Z127" i="25"/>
  <c r="AA126" i="25"/>
  <c r="Z126" i="25"/>
  <c r="AA125" i="25"/>
  <c r="Z125" i="25"/>
  <c r="AA124" i="25"/>
  <c r="AA128" i="25" s="1"/>
  <c r="Z124" i="25"/>
  <c r="Z128" i="25" s="1"/>
  <c r="AA123" i="25"/>
  <c r="Z123" i="25"/>
  <c r="AA120" i="25"/>
  <c r="Z120" i="25"/>
  <c r="AA119" i="25"/>
  <c r="Z119" i="25"/>
  <c r="AA118" i="25"/>
  <c r="Z118" i="25"/>
  <c r="AA117" i="25"/>
  <c r="AA121" i="25" s="1"/>
  <c r="Z117" i="25"/>
  <c r="Z121" i="25" s="1"/>
  <c r="AA116" i="25"/>
  <c r="Z116" i="25"/>
  <c r="AA110" i="25"/>
  <c r="Z110" i="25"/>
  <c r="AA109" i="25"/>
  <c r="Z109" i="25"/>
  <c r="AA108" i="25"/>
  <c r="Z108" i="25"/>
  <c r="AA107" i="25"/>
  <c r="Z107" i="25"/>
  <c r="AA106" i="25"/>
  <c r="AA111" i="25" s="1"/>
  <c r="Z106" i="25"/>
  <c r="Z111" i="25" s="1"/>
  <c r="AA103" i="25"/>
  <c r="Z103" i="25"/>
  <c r="AA102" i="25"/>
  <c r="Z102" i="25"/>
  <c r="AA101" i="25"/>
  <c r="Z101" i="25"/>
  <c r="AA100" i="25"/>
  <c r="Z100" i="25"/>
  <c r="AA99" i="25"/>
  <c r="AA104" i="25" s="1"/>
  <c r="Z99" i="25"/>
  <c r="Z104" i="25" s="1"/>
  <c r="AA93" i="25"/>
  <c r="Z93" i="25"/>
  <c r="AA92" i="25"/>
  <c r="Z92" i="25"/>
  <c r="AA91" i="25"/>
  <c r="Z91" i="25"/>
  <c r="AA90" i="25"/>
  <c r="Z90" i="25"/>
  <c r="AA89" i="25"/>
  <c r="AA94" i="25" s="1"/>
  <c r="Z89" i="25"/>
  <c r="Z94" i="25" s="1"/>
  <c r="U36" i="20"/>
  <c r="T36" i="20"/>
  <c r="S36" i="20"/>
  <c r="R36" i="20"/>
  <c r="Q36" i="20"/>
  <c r="O35" i="20"/>
  <c r="O36" i="20"/>
  <c r="N36" i="20"/>
  <c r="L36" i="20"/>
  <c r="I36" i="20"/>
  <c r="M36" i="20"/>
  <c r="K36" i="20"/>
  <c r="J36" i="20"/>
  <c r="F36" i="20"/>
  <c r="H36" i="20"/>
  <c r="V93" i="28"/>
  <c r="U93" i="28"/>
  <c r="U94" i="28" s="1"/>
  <c r="T93" i="28"/>
  <c r="T94" i="28" s="1"/>
  <c r="V94" i="28" s="1"/>
  <c r="D27" i="72"/>
  <c r="E27" i="72"/>
  <c r="F27" i="72"/>
  <c r="G27" i="72"/>
  <c r="H27" i="72"/>
  <c r="I27" i="72"/>
  <c r="J27" i="72"/>
  <c r="K27" i="72"/>
  <c r="L27" i="72"/>
  <c r="M27" i="72"/>
  <c r="C27" i="72"/>
  <c r="Z96" i="48" l="1"/>
  <c r="AB87" i="48"/>
  <c r="AB48" i="48"/>
  <c r="AB56" i="48"/>
  <c r="AB104" i="48"/>
  <c r="Z182" i="48"/>
  <c r="AB182" i="48" s="1"/>
  <c r="AB159" i="48"/>
  <c r="AA48" i="48"/>
  <c r="AB47" i="48"/>
  <c r="AB121" i="48"/>
  <c r="Z151" i="48"/>
  <c r="AB173" i="48"/>
  <c r="AA187" i="48"/>
  <c r="AB14" i="48"/>
  <c r="AA79" i="48"/>
  <c r="AA184" i="48" s="1"/>
  <c r="AB63" i="48"/>
  <c r="AA96" i="48"/>
  <c r="AA151" i="48"/>
  <c r="AB128" i="48"/>
  <c r="AB135" i="48"/>
  <c r="Z32" i="48"/>
  <c r="AB32" i="48" s="1"/>
  <c r="Z111" i="48"/>
  <c r="AB111" i="48" s="1"/>
  <c r="Z166" i="48"/>
  <c r="AB166" i="48" s="1"/>
  <c r="AB9" i="48"/>
  <c r="AB21" i="48"/>
  <c r="AB29" i="48"/>
  <c r="AB58" i="48"/>
  <c r="AB72" i="48"/>
  <c r="AB99" i="48"/>
  <c r="AB154" i="48"/>
  <c r="AB168" i="48"/>
  <c r="Z20" i="48"/>
  <c r="AB20" i="48" s="1"/>
  <c r="Z70" i="48"/>
  <c r="AB70" i="48" s="1"/>
  <c r="AB42" i="48"/>
  <c r="AB52" i="48"/>
  <c r="AB82" i="48"/>
  <c r="AB123" i="48"/>
  <c r="AB137" i="48"/>
  <c r="AB176" i="48"/>
  <c r="AB159" i="47"/>
  <c r="AA48" i="47"/>
  <c r="AB48" i="47" s="1"/>
  <c r="AB47" i="47"/>
  <c r="AA79" i="47"/>
  <c r="AB142" i="47"/>
  <c r="AA182" i="47"/>
  <c r="AB14" i="47"/>
  <c r="AA96" i="47"/>
  <c r="AB94" i="47"/>
  <c r="AB128" i="47"/>
  <c r="AB104" i="47"/>
  <c r="AA33" i="47"/>
  <c r="AB26" i="47"/>
  <c r="AB41" i="47"/>
  <c r="AB77" i="47"/>
  <c r="AB87" i="47"/>
  <c r="Z96" i="47"/>
  <c r="AB96" i="47" s="1"/>
  <c r="Z20" i="47"/>
  <c r="AB20" i="47" s="1"/>
  <c r="Z32" i="47"/>
  <c r="AB32" i="47" s="1"/>
  <c r="Z70" i="47"/>
  <c r="AB70" i="47" s="1"/>
  <c r="Z111" i="47"/>
  <c r="AB111" i="47" s="1"/>
  <c r="AA128" i="47"/>
  <c r="AA151" i="47" s="1"/>
  <c r="Z180" i="47"/>
  <c r="AB180" i="47" s="1"/>
  <c r="AB29" i="47"/>
  <c r="AB72" i="47"/>
  <c r="AB99" i="47"/>
  <c r="Z121" i="47"/>
  <c r="Z135" i="47"/>
  <c r="AB135" i="47" s="1"/>
  <c r="AB138" i="47"/>
  <c r="Z149" i="47"/>
  <c r="AB149" i="47" s="1"/>
  <c r="AB154" i="47"/>
  <c r="AB168" i="47"/>
  <c r="Z56" i="47"/>
  <c r="Z166" i="47"/>
  <c r="AB166" i="47" s="1"/>
  <c r="AB9" i="47"/>
  <c r="AB21" i="47"/>
  <c r="AB58" i="47"/>
  <c r="AB42" i="47"/>
  <c r="AB82" i="47"/>
  <c r="AB123" i="47"/>
  <c r="AB137" i="47"/>
  <c r="AA104" i="46"/>
  <c r="AA113" i="46" s="1"/>
  <c r="AB99" i="46"/>
  <c r="AA14" i="46"/>
  <c r="AB9" i="46"/>
  <c r="AA26" i="46"/>
  <c r="AB26" i="46" s="1"/>
  <c r="AB21" i="46"/>
  <c r="AB29" i="46"/>
  <c r="Z47" i="46"/>
  <c r="AB42" i="46"/>
  <c r="Z56" i="46"/>
  <c r="Z70" i="46"/>
  <c r="AB70" i="46" s="1"/>
  <c r="AA87" i="46"/>
  <c r="AA96" i="46" s="1"/>
  <c r="AB107" i="46"/>
  <c r="Z111" i="46"/>
  <c r="AB111" i="46" s="1"/>
  <c r="AB142" i="46"/>
  <c r="AA41" i="46"/>
  <c r="Z63" i="46"/>
  <c r="AB63" i="46" s="1"/>
  <c r="Z77" i="46"/>
  <c r="Z87" i="46"/>
  <c r="AB82" i="46"/>
  <c r="AA111" i="46"/>
  <c r="AB128" i="46"/>
  <c r="AB173" i="46"/>
  <c r="AA47" i="46"/>
  <c r="AA48" i="46" s="1"/>
  <c r="AB14" i="46"/>
  <c r="AB20" i="46"/>
  <c r="AA32" i="46"/>
  <c r="AB32" i="46"/>
  <c r="AA63" i="46"/>
  <c r="AA79" i="46" s="1"/>
  <c r="AB58" i="46"/>
  <c r="AA77" i="46"/>
  <c r="AB72" i="46"/>
  <c r="AB159" i="46"/>
  <c r="AB180" i="46"/>
  <c r="AA142" i="46"/>
  <c r="AA151" i="46" s="1"/>
  <c r="Z41" i="46"/>
  <c r="AB41" i="46" s="1"/>
  <c r="Z135" i="46"/>
  <c r="AB135" i="46" s="1"/>
  <c r="Z149" i="46"/>
  <c r="AB149" i="46" s="1"/>
  <c r="AB154" i="46"/>
  <c r="Z166" i="46"/>
  <c r="AB166" i="46" s="1"/>
  <c r="Z94" i="46"/>
  <c r="AB94" i="46" s="1"/>
  <c r="Z121" i="46"/>
  <c r="AB124" i="46"/>
  <c r="AB168" i="46"/>
  <c r="AB123" i="46"/>
  <c r="AB137" i="46"/>
  <c r="Z87" i="45"/>
  <c r="AB82" i="45"/>
  <c r="AB111" i="45"/>
  <c r="AA159" i="45"/>
  <c r="AA182" i="45" s="1"/>
  <c r="AB154" i="45"/>
  <c r="AA20" i="45"/>
  <c r="Z20" i="45"/>
  <c r="AB20" i="45" s="1"/>
  <c r="AA32" i="45"/>
  <c r="Z32" i="45"/>
  <c r="AA63" i="45"/>
  <c r="AB63" i="45" s="1"/>
  <c r="AB58" i="45"/>
  <c r="AA77" i="45"/>
  <c r="AB77" i="45" s="1"/>
  <c r="AB72" i="45"/>
  <c r="AA94" i="45"/>
  <c r="Z104" i="45"/>
  <c r="AA128" i="45"/>
  <c r="AA151" i="45" s="1"/>
  <c r="AA142" i="45"/>
  <c r="AB173" i="45"/>
  <c r="Z33" i="45"/>
  <c r="Z48" i="45"/>
  <c r="AA47" i="45"/>
  <c r="AA104" i="45"/>
  <c r="AA113" i="45" s="1"/>
  <c r="AB99" i="45"/>
  <c r="Z128" i="45"/>
  <c r="AB128" i="45" s="1"/>
  <c r="AB123" i="45"/>
  <c r="Z142" i="45"/>
  <c r="AB142" i="45" s="1"/>
  <c r="AB137" i="45"/>
  <c r="AA14" i="45"/>
  <c r="AA33" i="45" s="1"/>
  <c r="AB9" i="45"/>
  <c r="AA26" i="45"/>
  <c r="AB26" i="45" s="1"/>
  <c r="AB21" i="45"/>
  <c r="AA48" i="45"/>
  <c r="AB29" i="45"/>
  <c r="Z47" i="45"/>
  <c r="AB47" i="45" s="1"/>
  <c r="AB42" i="45"/>
  <c r="AA79" i="45"/>
  <c r="AB56" i="45"/>
  <c r="Z79" i="45"/>
  <c r="AB70" i="45"/>
  <c r="AA87" i="45"/>
  <c r="AA96" i="45" s="1"/>
  <c r="Z182" i="45"/>
  <c r="AB180" i="45"/>
  <c r="Z149" i="45"/>
  <c r="AB149" i="45" s="1"/>
  <c r="AB162" i="45"/>
  <c r="Z41" i="45"/>
  <c r="AB41" i="45" s="1"/>
  <c r="Z94" i="45"/>
  <c r="AB94" i="45" s="1"/>
  <c r="Z121" i="45"/>
  <c r="Z135" i="45"/>
  <c r="AB135" i="45" s="1"/>
  <c r="AB168" i="45"/>
  <c r="Z113" i="44"/>
  <c r="AB104" i="44"/>
  <c r="AB159" i="44"/>
  <c r="Z96" i="44"/>
  <c r="AB96" i="44" s="1"/>
  <c r="AB87" i="44"/>
  <c r="AB142" i="44"/>
  <c r="AA182" i="44"/>
  <c r="AA33" i="44"/>
  <c r="AB41" i="44"/>
  <c r="AB47" i="44"/>
  <c r="AA79" i="44"/>
  <c r="AB77" i="44"/>
  <c r="AB121" i="44"/>
  <c r="Z151" i="44"/>
  <c r="AB151" i="44" s="1"/>
  <c r="AB128" i="44"/>
  <c r="Z33" i="44"/>
  <c r="AB14" i="44"/>
  <c r="AA113" i="44"/>
  <c r="AB111" i="44"/>
  <c r="AB20" i="44"/>
  <c r="AA48" i="44"/>
  <c r="AB48" i="44" s="1"/>
  <c r="AB56" i="44"/>
  <c r="AA151" i="44"/>
  <c r="Z70" i="44"/>
  <c r="AB70" i="44" s="1"/>
  <c r="Z166" i="44"/>
  <c r="AB166" i="44" s="1"/>
  <c r="Z180" i="44"/>
  <c r="AB180" i="44" s="1"/>
  <c r="AB9" i="44"/>
  <c r="AB21" i="44"/>
  <c r="AB29" i="44"/>
  <c r="AB58" i="44"/>
  <c r="AB72" i="44"/>
  <c r="AB99" i="44"/>
  <c r="AB124" i="44"/>
  <c r="AB154" i="44"/>
  <c r="AB168" i="44"/>
  <c r="AB16" i="44"/>
  <c r="AB28" i="44"/>
  <c r="AB42" i="44"/>
  <c r="AB52" i="44"/>
  <c r="AB82" i="44"/>
  <c r="AB107" i="44"/>
  <c r="AB123" i="44"/>
  <c r="AB137" i="44"/>
  <c r="AB14" i="43"/>
  <c r="AB104" i="43"/>
  <c r="AB47" i="43"/>
  <c r="AB26" i="43"/>
  <c r="AA79" i="43"/>
  <c r="AB77" i="43"/>
  <c r="Z20" i="43"/>
  <c r="AB20" i="43" s="1"/>
  <c r="AA87" i="43"/>
  <c r="AA96" i="43" s="1"/>
  <c r="AA121" i="43"/>
  <c r="AB123" i="43"/>
  <c r="AB132" i="43"/>
  <c r="AA135" i="43"/>
  <c r="AB135" i="43" s="1"/>
  <c r="Z32" i="43"/>
  <c r="AA47" i="43"/>
  <c r="AA48" i="43" s="1"/>
  <c r="Z56" i="43"/>
  <c r="Z70" i="43"/>
  <c r="AB70" i="43" s="1"/>
  <c r="Z111" i="43"/>
  <c r="AB111" i="43" s="1"/>
  <c r="AA128" i="43"/>
  <c r="AB128" i="43" s="1"/>
  <c r="AB9" i="43"/>
  <c r="AB17" i="43"/>
  <c r="AB21" i="43"/>
  <c r="AB29" i="43"/>
  <c r="AA32" i="43"/>
  <c r="AA33" i="43" s="1"/>
  <c r="AB39" i="43"/>
  <c r="Z41" i="43"/>
  <c r="AB53" i="43"/>
  <c r="AB58" i="43"/>
  <c r="AB67" i="43"/>
  <c r="AB72" i="43"/>
  <c r="AB92" i="43"/>
  <c r="Z94" i="43"/>
  <c r="AB94" i="43" s="1"/>
  <c r="AB99" i="43"/>
  <c r="AB108" i="43"/>
  <c r="Z121" i="43"/>
  <c r="AB12" i="43"/>
  <c r="AB24" i="43"/>
  <c r="AB42" i="43"/>
  <c r="AB61" i="43"/>
  <c r="AB75" i="43"/>
  <c r="AB82" i="43"/>
  <c r="AB102" i="43"/>
  <c r="Z113" i="48" l="1"/>
  <c r="AB113" i="48" s="1"/>
  <c r="Z33" i="48"/>
  <c r="AB151" i="48"/>
  <c r="Z79" i="48"/>
  <c r="AB79" i="48" s="1"/>
  <c r="AB96" i="48"/>
  <c r="AB121" i="47"/>
  <c r="Z151" i="47"/>
  <c r="AB151" i="47" s="1"/>
  <c r="Z33" i="47"/>
  <c r="AB56" i="47"/>
  <c r="Z79" i="47"/>
  <c r="AB79" i="47" s="1"/>
  <c r="Z113" i="47"/>
  <c r="AB113" i="47" s="1"/>
  <c r="AA184" i="47"/>
  <c r="AA187" i="47"/>
  <c r="Z182" i="47"/>
  <c r="AB182" i="47" s="1"/>
  <c r="AB47" i="46"/>
  <c r="Z48" i="46"/>
  <c r="AA33" i="46"/>
  <c r="AB104" i="46"/>
  <c r="AB87" i="46"/>
  <c r="Z96" i="46"/>
  <c r="AB96" i="46" s="1"/>
  <c r="Z182" i="46"/>
  <c r="AB182" i="46" s="1"/>
  <c r="AB77" i="46"/>
  <c r="AB56" i="46"/>
  <c r="Z79" i="46"/>
  <c r="AB79" i="46" s="1"/>
  <c r="AB121" i="46"/>
  <c r="Z151" i="46"/>
  <c r="AB151" i="46" s="1"/>
  <c r="Z113" i="46"/>
  <c r="AB113" i="46" s="1"/>
  <c r="AA184" i="45"/>
  <c r="AA187" i="45"/>
  <c r="AB14" i="45"/>
  <c r="AB159" i="45"/>
  <c r="AB33" i="45"/>
  <c r="Z113" i="45"/>
  <c r="AB113" i="45" s="1"/>
  <c r="AB104" i="45"/>
  <c r="AB182" i="45"/>
  <c r="AB79" i="45"/>
  <c r="AB48" i="45"/>
  <c r="AB121" i="45"/>
  <c r="Z151" i="45"/>
  <c r="AB151" i="45" s="1"/>
  <c r="AB32" i="45"/>
  <c r="AB87" i="45"/>
  <c r="Z96" i="45"/>
  <c r="AB96" i="45" s="1"/>
  <c r="Z182" i="44"/>
  <c r="AB182" i="44" s="1"/>
  <c r="Z187" i="44"/>
  <c r="AB33" i="44"/>
  <c r="Z79" i="44"/>
  <c r="AB79" i="44" s="1"/>
  <c r="AA184" i="44"/>
  <c r="AA187" i="44"/>
  <c r="AB113" i="44"/>
  <c r="AA187" i="43"/>
  <c r="AB56" i="43"/>
  <c r="Z79" i="43"/>
  <c r="AB79" i="43" s="1"/>
  <c r="Z33" i="43"/>
  <c r="AB121" i="43"/>
  <c r="Z151" i="43"/>
  <c r="AB151" i="43" s="1"/>
  <c r="Z96" i="43"/>
  <c r="AB96" i="43" s="1"/>
  <c r="Z113" i="43"/>
  <c r="AB113" i="43" s="1"/>
  <c r="AB41" i="43"/>
  <c r="Z48" i="43"/>
  <c r="AB48" i="43" s="1"/>
  <c r="AB32" i="43"/>
  <c r="AA151" i="43"/>
  <c r="AA184" i="43" s="1"/>
  <c r="AB87" i="43"/>
  <c r="Z184" i="48" l="1"/>
  <c r="AB184" i="48" s="1"/>
  <c r="Z187" i="48"/>
  <c r="AB187" i="48" s="1"/>
  <c r="AB33" i="48"/>
  <c r="Z184" i="47"/>
  <c r="AB184" i="47" s="1"/>
  <c r="AB33" i="47"/>
  <c r="Z187" i="47"/>
  <c r="AB187" i="47" s="1"/>
  <c r="AA184" i="46"/>
  <c r="AA187" i="46"/>
  <c r="AB33" i="46"/>
  <c r="AB48" i="46"/>
  <c r="Z184" i="46"/>
  <c r="AB184" i="46" s="1"/>
  <c r="Z187" i="46"/>
  <c r="AB187" i="46" s="1"/>
  <c r="Z187" i="45"/>
  <c r="AB187" i="45" s="1"/>
  <c r="Z184" i="45"/>
  <c r="AB184" i="45" s="1"/>
  <c r="AB187" i="44"/>
  <c r="Z184" i="44"/>
  <c r="AB184" i="44" s="1"/>
  <c r="Z187" i="43"/>
  <c r="AB187" i="43" s="1"/>
  <c r="AB33" i="43"/>
  <c r="Z184" i="43"/>
  <c r="AB184" i="43" s="1"/>
  <c r="H24" i="1" l="1"/>
  <c r="I24" i="1"/>
  <c r="J14" i="72"/>
  <c r="J11" i="72"/>
  <c r="F27" i="66"/>
  <c r="F27" i="65"/>
  <c r="F27" i="63"/>
  <c r="F27" i="64"/>
  <c r="Q59" i="51" l="1"/>
  <c r="P59" i="51"/>
  <c r="O59" i="51"/>
  <c r="N59" i="51"/>
  <c r="M59" i="51"/>
  <c r="L59" i="51"/>
  <c r="K59" i="51"/>
  <c r="J59" i="51"/>
  <c r="I59" i="51"/>
  <c r="H59" i="51"/>
  <c r="G59" i="51"/>
  <c r="F59" i="51"/>
  <c r="AA58" i="51"/>
  <c r="Z58" i="51"/>
  <c r="AB58" i="51" s="1"/>
  <c r="R58" i="51"/>
  <c r="S58" i="51" s="1"/>
  <c r="AA57" i="51"/>
  <c r="Z57" i="51"/>
  <c r="AB57" i="51" s="1"/>
  <c r="R57" i="51"/>
  <c r="AA56" i="51"/>
  <c r="Z56" i="51"/>
  <c r="AB56" i="51" s="1"/>
  <c r="R56" i="51"/>
  <c r="X56" i="51" s="1"/>
  <c r="AA55" i="51"/>
  <c r="Z55" i="51"/>
  <c r="AB55" i="51" s="1"/>
  <c r="R55" i="51"/>
  <c r="AA54" i="51"/>
  <c r="Z54" i="51"/>
  <c r="R54" i="51"/>
  <c r="X54" i="51" s="1"/>
  <c r="Q53" i="51"/>
  <c r="P53" i="51"/>
  <c r="O53" i="51"/>
  <c r="N53" i="51"/>
  <c r="M53" i="51"/>
  <c r="L53" i="51"/>
  <c r="K53" i="51"/>
  <c r="J53" i="51"/>
  <c r="I53" i="51"/>
  <c r="H53" i="51"/>
  <c r="G53" i="51"/>
  <c r="F53" i="51"/>
  <c r="AA52" i="51"/>
  <c r="Z52" i="51"/>
  <c r="AB52" i="51" s="1"/>
  <c r="R52" i="51"/>
  <c r="AA51" i="51"/>
  <c r="Z51" i="51"/>
  <c r="AB51" i="51" s="1"/>
  <c r="R51" i="51"/>
  <c r="X51" i="51" s="1"/>
  <c r="AA50" i="51"/>
  <c r="Z50" i="51"/>
  <c r="AB50" i="51" s="1"/>
  <c r="R50" i="51"/>
  <c r="AA49" i="51"/>
  <c r="Z49" i="51"/>
  <c r="R49" i="51"/>
  <c r="X49" i="51" s="1"/>
  <c r="AA48" i="51"/>
  <c r="AA53" i="51" s="1"/>
  <c r="Z48" i="51"/>
  <c r="Z53" i="51" s="1"/>
  <c r="AB53" i="51" s="1"/>
  <c r="R48" i="51"/>
  <c r="O51" i="81"/>
  <c r="N51" i="81"/>
  <c r="M51" i="81"/>
  <c r="L51" i="81"/>
  <c r="K51" i="81"/>
  <c r="J51" i="81"/>
  <c r="I51" i="81"/>
  <c r="H51" i="81"/>
  <c r="G51" i="81"/>
  <c r="F51" i="81"/>
  <c r="Y50" i="81"/>
  <c r="X50" i="81"/>
  <c r="Z50" i="81" s="1"/>
  <c r="P50" i="81"/>
  <c r="D50" i="81"/>
  <c r="Q50" i="81" s="1"/>
  <c r="Y49" i="81"/>
  <c r="X49" i="81"/>
  <c r="P49" i="81"/>
  <c r="D49" i="81"/>
  <c r="Q49" i="81" s="1"/>
  <c r="Y48" i="81"/>
  <c r="X48" i="81"/>
  <c r="Z48" i="81" s="1"/>
  <c r="P48" i="81"/>
  <c r="D48" i="81"/>
  <c r="Q48" i="81" s="1"/>
  <c r="Y47" i="81"/>
  <c r="X47" i="81"/>
  <c r="Z47" i="81" s="1"/>
  <c r="P47" i="81"/>
  <c r="D47" i="81"/>
  <c r="Q47" i="81" s="1"/>
  <c r="Y46" i="81"/>
  <c r="Y51" i="81" s="1"/>
  <c r="X46" i="81"/>
  <c r="P46" i="81"/>
  <c r="P51" i="81" s="1"/>
  <c r="D46" i="81"/>
  <c r="O45" i="81"/>
  <c r="N45" i="81"/>
  <c r="M45" i="81"/>
  <c r="L45" i="81"/>
  <c r="K45" i="81"/>
  <c r="J45" i="81"/>
  <c r="I45" i="81"/>
  <c r="H45" i="81"/>
  <c r="G45" i="81"/>
  <c r="F45" i="81"/>
  <c r="Y44" i="81"/>
  <c r="X44" i="81"/>
  <c r="Z44" i="81" s="1"/>
  <c r="P44" i="81"/>
  <c r="D44" i="81"/>
  <c r="Q44" i="81" s="1"/>
  <c r="Y43" i="81"/>
  <c r="X43" i="81"/>
  <c r="Z43" i="81" s="1"/>
  <c r="P43" i="81"/>
  <c r="D43" i="81"/>
  <c r="Y42" i="81"/>
  <c r="X42" i="81"/>
  <c r="Z42" i="81" s="1"/>
  <c r="P42" i="81"/>
  <c r="D42" i="81"/>
  <c r="Q42" i="81" s="1"/>
  <c r="Y41" i="81"/>
  <c r="X41" i="81"/>
  <c r="P41" i="81"/>
  <c r="D41" i="81"/>
  <c r="Q41" i="81" s="1"/>
  <c r="Y40" i="81"/>
  <c r="Y45" i="81" s="1"/>
  <c r="X40" i="81"/>
  <c r="P40" i="81"/>
  <c r="P45" i="81" s="1"/>
  <c r="D40" i="81"/>
  <c r="Q40" i="81" s="1"/>
  <c r="O39" i="81"/>
  <c r="N39" i="81"/>
  <c r="M39" i="81"/>
  <c r="L39" i="81"/>
  <c r="K39" i="81"/>
  <c r="J39" i="81"/>
  <c r="I39" i="81"/>
  <c r="H39" i="81"/>
  <c r="G39" i="81"/>
  <c r="F39" i="81"/>
  <c r="Y38" i="81"/>
  <c r="X38" i="81"/>
  <c r="Z38" i="81" s="1"/>
  <c r="P38" i="81"/>
  <c r="D38" i="81"/>
  <c r="Q38" i="81" s="1"/>
  <c r="Y37" i="81"/>
  <c r="X37" i="81"/>
  <c r="Z37" i="81" s="1"/>
  <c r="P37" i="81"/>
  <c r="D37" i="81"/>
  <c r="Q37" i="81" s="1"/>
  <c r="Y36" i="81"/>
  <c r="X36" i="81"/>
  <c r="Z36" i="81" s="1"/>
  <c r="P36" i="81"/>
  <c r="D36" i="81"/>
  <c r="Q36" i="81" s="1"/>
  <c r="Y35" i="81"/>
  <c r="X35" i="81"/>
  <c r="Z35" i="81" s="1"/>
  <c r="P35" i="81"/>
  <c r="D35" i="81"/>
  <c r="Y34" i="81"/>
  <c r="X34" i="81"/>
  <c r="P34" i="81"/>
  <c r="D34" i="81"/>
  <c r="Q34" i="81" s="1"/>
  <c r="O33" i="81"/>
  <c r="N33" i="81"/>
  <c r="M33" i="81"/>
  <c r="L33" i="81"/>
  <c r="K33" i="81"/>
  <c r="J33" i="81"/>
  <c r="I33" i="81"/>
  <c r="H33" i="81"/>
  <c r="G33" i="81"/>
  <c r="F33" i="81"/>
  <c r="Y32" i="81"/>
  <c r="X32" i="81"/>
  <c r="Z32" i="81" s="1"/>
  <c r="P32" i="81"/>
  <c r="D32" i="81"/>
  <c r="Q32" i="81" s="1"/>
  <c r="Y31" i="81"/>
  <c r="X31" i="81"/>
  <c r="P31" i="81"/>
  <c r="D31" i="81"/>
  <c r="Q31" i="81" s="1"/>
  <c r="Y30" i="81"/>
  <c r="X30" i="81"/>
  <c r="Z30" i="81" s="1"/>
  <c r="P30" i="81"/>
  <c r="D30" i="81"/>
  <c r="Q30" i="81" s="1"/>
  <c r="Y29" i="81"/>
  <c r="X29" i="81"/>
  <c r="Z29" i="81" s="1"/>
  <c r="P29" i="81"/>
  <c r="Q29" i="81" s="1"/>
  <c r="Y28" i="81"/>
  <c r="X28" i="81"/>
  <c r="Z28" i="81" s="1"/>
  <c r="P28" i="81"/>
  <c r="D28" i="81"/>
  <c r="Q28" i="81" s="1"/>
  <c r="O27" i="81"/>
  <c r="N27" i="81"/>
  <c r="M27" i="81"/>
  <c r="L27" i="81"/>
  <c r="K27" i="81"/>
  <c r="J27" i="81"/>
  <c r="I27" i="81"/>
  <c r="H27" i="81"/>
  <c r="G27" i="81"/>
  <c r="F27" i="81"/>
  <c r="Y26" i="81"/>
  <c r="X26" i="81"/>
  <c r="Z26" i="81" s="1"/>
  <c r="P26" i="81"/>
  <c r="D26" i="81"/>
  <c r="Q26" i="81" s="1"/>
  <c r="Y25" i="81"/>
  <c r="X25" i="81"/>
  <c r="Z25" i="81" s="1"/>
  <c r="P25" i="81"/>
  <c r="D25" i="81"/>
  <c r="Q25" i="81" s="1"/>
  <c r="Y24" i="81"/>
  <c r="X24" i="81"/>
  <c r="Z24" i="81" s="1"/>
  <c r="P24" i="81"/>
  <c r="D24" i="81"/>
  <c r="Q24" i="81" s="1"/>
  <c r="X23" i="81"/>
  <c r="P23" i="81"/>
  <c r="Y23" i="81" s="1"/>
  <c r="Y22" i="81"/>
  <c r="X22" i="81"/>
  <c r="P22" i="81"/>
  <c r="D22" i="81"/>
  <c r="Q22" i="81" s="1"/>
  <c r="O21" i="81"/>
  <c r="N21" i="81"/>
  <c r="M21" i="81"/>
  <c r="L21" i="81"/>
  <c r="K21" i="81"/>
  <c r="J21" i="81"/>
  <c r="I21" i="81"/>
  <c r="H21" i="81"/>
  <c r="G21" i="81"/>
  <c r="F21" i="81"/>
  <c r="Y20" i="81"/>
  <c r="X20" i="81"/>
  <c r="Z20" i="81" s="1"/>
  <c r="P20" i="81"/>
  <c r="D20" i="81"/>
  <c r="Q20" i="81" s="1"/>
  <c r="Y19" i="81"/>
  <c r="X19" i="81"/>
  <c r="Z19" i="81" s="1"/>
  <c r="P19" i="81"/>
  <c r="D19" i="81"/>
  <c r="Q19" i="81" s="1"/>
  <c r="X18" i="81"/>
  <c r="P18" i="81"/>
  <c r="X17" i="81"/>
  <c r="P17" i="81"/>
  <c r="Y16" i="81"/>
  <c r="X16" i="81"/>
  <c r="Z16" i="81" s="1"/>
  <c r="P16" i="81"/>
  <c r="D16" i="81"/>
  <c r="O15" i="81"/>
  <c r="N15" i="81"/>
  <c r="M15" i="81"/>
  <c r="M53" i="81" s="1"/>
  <c r="L15" i="81"/>
  <c r="L53" i="81" s="1"/>
  <c r="K15" i="81"/>
  <c r="K53" i="81" s="1"/>
  <c r="J15" i="81"/>
  <c r="I15" i="81"/>
  <c r="H15" i="81"/>
  <c r="G15" i="81"/>
  <c r="F15" i="81"/>
  <c r="Y14" i="81"/>
  <c r="X14" i="81"/>
  <c r="Z14" i="81" s="1"/>
  <c r="P14" i="81"/>
  <c r="D14" i="81"/>
  <c r="Q14" i="81" s="1"/>
  <c r="Y13" i="81"/>
  <c r="X13" i="81"/>
  <c r="Z13" i="81" s="1"/>
  <c r="P13" i="81"/>
  <c r="D13" i="81"/>
  <c r="Q13" i="81" s="1"/>
  <c r="Y12" i="81"/>
  <c r="X12" i="81"/>
  <c r="Z12" i="81" s="1"/>
  <c r="P12" i="81"/>
  <c r="D12" i="81"/>
  <c r="Q12" i="81" s="1"/>
  <c r="Y11" i="81"/>
  <c r="X11" i="81"/>
  <c r="Z11" i="81" s="1"/>
  <c r="P11" i="81"/>
  <c r="Q11" i="81" s="1"/>
  <c r="Y10" i="81"/>
  <c r="X10" i="81"/>
  <c r="P10" i="81"/>
  <c r="P15" i="81" s="1"/>
  <c r="D10" i="81"/>
  <c r="Q10" i="81" s="1"/>
  <c r="S8" i="81"/>
  <c r="P8" i="81"/>
  <c r="Q220" i="80"/>
  <c r="P220" i="80"/>
  <c r="O220" i="80"/>
  <c r="N220" i="80"/>
  <c r="M220" i="80"/>
  <c r="L220" i="80"/>
  <c r="K220" i="80"/>
  <c r="J220" i="80"/>
  <c r="I220" i="80"/>
  <c r="H220" i="80"/>
  <c r="G220" i="80"/>
  <c r="F220" i="80"/>
  <c r="R219" i="80"/>
  <c r="X219" i="80" s="1"/>
  <c r="E219" i="80"/>
  <c r="D219" i="80"/>
  <c r="S219" i="80" s="1"/>
  <c r="C219" i="80"/>
  <c r="R218" i="80"/>
  <c r="X218" i="80" s="1"/>
  <c r="E218" i="80"/>
  <c r="D218" i="80"/>
  <c r="S218" i="80" s="1"/>
  <c r="C218" i="80"/>
  <c r="R217" i="80"/>
  <c r="X217" i="80" s="1"/>
  <c r="E217" i="80"/>
  <c r="D217" i="80"/>
  <c r="S217" i="80" s="1"/>
  <c r="C217" i="80"/>
  <c r="R216" i="80"/>
  <c r="X216" i="80" s="1"/>
  <c r="E216" i="80"/>
  <c r="D216" i="80"/>
  <c r="C216" i="80"/>
  <c r="R215" i="80"/>
  <c r="E215" i="80"/>
  <c r="D215" i="80"/>
  <c r="S215" i="80" s="1"/>
  <c r="C215" i="80"/>
  <c r="Q214" i="80"/>
  <c r="P214" i="80"/>
  <c r="O214" i="80"/>
  <c r="N214" i="80"/>
  <c r="M214" i="80"/>
  <c r="L214" i="80"/>
  <c r="K214" i="80"/>
  <c r="J214" i="80"/>
  <c r="I214" i="80"/>
  <c r="H214" i="80"/>
  <c r="G214" i="80"/>
  <c r="F214" i="80"/>
  <c r="R213" i="80"/>
  <c r="X213" i="80" s="1"/>
  <c r="E213" i="80"/>
  <c r="D213" i="80"/>
  <c r="S213" i="80" s="1"/>
  <c r="C213" i="80"/>
  <c r="R212" i="80"/>
  <c r="X212" i="80" s="1"/>
  <c r="E212" i="80"/>
  <c r="AA212" i="80" s="1"/>
  <c r="D212" i="80"/>
  <c r="C212" i="80"/>
  <c r="R211" i="80"/>
  <c r="X211" i="80" s="1"/>
  <c r="E211" i="80"/>
  <c r="D211" i="80"/>
  <c r="S211" i="80" s="1"/>
  <c r="C211" i="80"/>
  <c r="R210" i="80"/>
  <c r="X210" i="80" s="1"/>
  <c r="E210" i="80"/>
  <c r="D210" i="80"/>
  <c r="S210" i="80" s="1"/>
  <c r="C210" i="80"/>
  <c r="R209" i="80"/>
  <c r="E209" i="80"/>
  <c r="D209" i="80"/>
  <c r="S209" i="80" s="1"/>
  <c r="C209" i="80"/>
  <c r="Q208" i="80"/>
  <c r="P208" i="80"/>
  <c r="O208" i="80"/>
  <c r="N208" i="80"/>
  <c r="M208" i="80"/>
  <c r="L208" i="80"/>
  <c r="K208" i="80"/>
  <c r="J208" i="80"/>
  <c r="I208" i="80"/>
  <c r="H208" i="80"/>
  <c r="G208" i="80"/>
  <c r="F208" i="80"/>
  <c r="R207" i="80"/>
  <c r="X207" i="80" s="1"/>
  <c r="E207" i="80"/>
  <c r="D207" i="80"/>
  <c r="S207" i="80" s="1"/>
  <c r="C207" i="80"/>
  <c r="R206" i="80"/>
  <c r="X206" i="80" s="1"/>
  <c r="E206" i="80"/>
  <c r="D206" i="80"/>
  <c r="S206" i="80" s="1"/>
  <c r="C206" i="80"/>
  <c r="R205" i="80"/>
  <c r="E205" i="80"/>
  <c r="D205" i="80"/>
  <c r="C205" i="80"/>
  <c r="R204" i="80"/>
  <c r="X204" i="80" s="1"/>
  <c r="E204" i="80"/>
  <c r="D204" i="80"/>
  <c r="S204" i="80" s="1"/>
  <c r="C204" i="80"/>
  <c r="R203" i="80"/>
  <c r="X203" i="80" s="1"/>
  <c r="E203" i="80"/>
  <c r="D203" i="80"/>
  <c r="S203" i="80" s="1"/>
  <c r="C203" i="80"/>
  <c r="Q202" i="80"/>
  <c r="P202" i="80"/>
  <c r="O202" i="80"/>
  <c r="N202" i="80"/>
  <c r="M202" i="80"/>
  <c r="L202" i="80"/>
  <c r="K202" i="80"/>
  <c r="J202" i="80"/>
  <c r="I202" i="80"/>
  <c r="H202" i="80"/>
  <c r="G202" i="80"/>
  <c r="F202" i="80"/>
  <c r="R201" i="80"/>
  <c r="X201" i="80" s="1"/>
  <c r="E201" i="80"/>
  <c r="AA201" i="80" s="1"/>
  <c r="D201" i="80"/>
  <c r="S201" i="80" s="1"/>
  <c r="C201" i="80"/>
  <c r="R200" i="80"/>
  <c r="X200" i="80" s="1"/>
  <c r="E200" i="80"/>
  <c r="D200" i="80"/>
  <c r="S200" i="80" s="1"/>
  <c r="C200" i="80"/>
  <c r="R199" i="80"/>
  <c r="X199" i="80" s="1"/>
  <c r="E199" i="80"/>
  <c r="D199" i="80"/>
  <c r="S199" i="80" s="1"/>
  <c r="C199" i="80"/>
  <c r="R198" i="80"/>
  <c r="X198" i="80" s="1"/>
  <c r="E198" i="80"/>
  <c r="D198" i="80"/>
  <c r="S198" i="80" s="1"/>
  <c r="C198" i="80"/>
  <c r="R197" i="80"/>
  <c r="E197" i="80"/>
  <c r="AA197" i="80" s="1"/>
  <c r="D197" i="80"/>
  <c r="C197" i="80"/>
  <c r="Q196" i="80"/>
  <c r="P196" i="80"/>
  <c r="O196" i="80"/>
  <c r="N196" i="80"/>
  <c r="M196" i="80"/>
  <c r="L196" i="80"/>
  <c r="K196" i="80"/>
  <c r="J196" i="80"/>
  <c r="I196" i="80"/>
  <c r="H196" i="80"/>
  <c r="G196" i="80"/>
  <c r="F196" i="80"/>
  <c r="R195" i="80"/>
  <c r="X195" i="80" s="1"/>
  <c r="E195" i="80"/>
  <c r="D195" i="80"/>
  <c r="S195" i="80" s="1"/>
  <c r="C195" i="80"/>
  <c r="R194" i="80"/>
  <c r="X194" i="80" s="1"/>
  <c r="E194" i="80"/>
  <c r="D194" i="80"/>
  <c r="S194" i="80" s="1"/>
  <c r="C194" i="80"/>
  <c r="R193" i="80"/>
  <c r="X193" i="80" s="1"/>
  <c r="E193" i="80"/>
  <c r="D193" i="80"/>
  <c r="S193" i="80" s="1"/>
  <c r="C193" i="80"/>
  <c r="R192" i="80"/>
  <c r="X192" i="80" s="1"/>
  <c r="E192" i="80"/>
  <c r="D192" i="80"/>
  <c r="S192" i="80" s="1"/>
  <c r="C192" i="80"/>
  <c r="R191" i="80"/>
  <c r="R196" i="80" s="1"/>
  <c r="E191" i="80"/>
  <c r="D191" i="80"/>
  <c r="S191" i="80" s="1"/>
  <c r="C191" i="80"/>
  <c r="Q190" i="80"/>
  <c r="Q222" i="80" s="1"/>
  <c r="P190" i="80"/>
  <c r="P222" i="80" s="1"/>
  <c r="O190" i="80"/>
  <c r="O222" i="80" s="1"/>
  <c r="N190" i="80"/>
  <c r="N222" i="80" s="1"/>
  <c r="M190" i="80"/>
  <c r="M222" i="80" s="1"/>
  <c r="L190" i="80"/>
  <c r="K190" i="80"/>
  <c r="K222" i="80" s="1"/>
  <c r="J190" i="80"/>
  <c r="I190" i="80"/>
  <c r="I222" i="80" s="1"/>
  <c r="H190" i="80"/>
  <c r="H222" i="80" s="1"/>
  <c r="G190" i="80"/>
  <c r="G222" i="80" s="1"/>
  <c r="F190" i="80"/>
  <c r="F222" i="80" s="1"/>
  <c r="R189" i="80"/>
  <c r="X189" i="80" s="1"/>
  <c r="E189" i="80"/>
  <c r="D189" i="80"/>
  <c r="S189" i="80" s="1"/>
  <c r="C189" i="80"/>
  <c r="R188" i="80"/>
  <c r="X188" i="80" s="1"/>
  <c r="E188" i="80"/>
  <c r="D188" i="80"/>
  <c r="S188" i="80" s="1"/>
  <c r="C188" i="80"/>
  <c r="R187" i="80"/>
  <c r="X187" i="80" s="1"/>
  <c r="E187" i="80"/>
  <c r="Z187" i="80" s="1"/>
  <c r="D187" i="80"/>
  <c r="S187" i="80" s="1"/>
  <c r="C187" i="80"/>
  <c r="R186" i="80"/>
  <c r="X186" i="80" s="1"/>
  <c r="E186" i="80"/>
  <c r="D186" i="80"/>
  <c r="S186" i="80" s="1"/>
  <c r="C186" i="80"/>
  <c r="R185" i="80"/>
  <c r="X185" i="80" s="1"/>
  <c r="E185" i="80"/>
  <c r="D185" i="80"/>
  <c r="S185" i="80" s="1"/>
  <c r="S190" i="80" s="1"/>
  <c r="C185" i="80"/>
  <c r="Q180" i="80"/>
  <c r="P180" i="80"/>
  <c r="O180" i="80"/>
  <c r="N180" i="80"/>
  <c r="M180" i="80"/>
  <c r="L180" i="80"/>
  <c r="K180" i="80"/>
  <c r="J180" i="80"/>
  <c r="I180" i="80"/>
  <c r="H180" i="80"/>
  <c r="G180" i="80"/>
  <c r="F180" i="80"/>
  <c r="R179" i="80"/>
  <c r="X179" i="80" s="1"/>
  <c r="E179" i="80"/>
  <c r="D179" i="80"/>
  <c r="S179" i="80" s="1"/>
  <c r="C179" i="80"/>
  <c r="R178" i="80"/>
  <c r="X178" i="80" s="1"/>
  <c r="E178" i="80"/>
  <c r="D178" i="80"/>
  <c r="S178" i="80" s="1"/>
  <c r="C178" i="80"/>
  <c r="R177" i="80"/>
  <c r="X177" i="80" s="1"/>
  <c r="E177" i="80"/>
  <c r="D177" i="80"/>
  <c r="S177" i="80" s="1"/>
  <c r="C177" i="80"/>
  <c r="R176" i="80"/>
  <c r="X176" i="80" s="1"/>
  <c r="E176" i="80"/>
  <c r="D176" i="80"/>
  <c r="S176" i="80" s="1"/>
  <c r="C176" i="80"/>
  <c r="R175" i="80"/>
  <c r="E175" i="80"/>
  <c r="D175" i="80"/>
  <c r="S175" i="80" s="1"/>
  <c r="C175" i="80"/>
  <c r="Q174" i="80"/>
  <c r="P174" i="80"/>
  <c r="O174" i="80"/>
  <c r="N174" i="80"/>
  <c r="M174" i="80"/>
  <c r="L174" i="80"/>
  <c r="K174" i="80"/>
  <c r="J174" i="80"/>
  <c r="I174" i="80"/>
  <c r="H174" i="80"/>
  <c r="G174" i="80"/>
  <c r="F174" i="80"/>
  <c r="R173" i="80"/>
  <c r="X173" i="80" s="1"/>
  <c r="E173" i="80"/>
  <c r="D173" i="80"/>
  <c r="S173" i="80" s="1"/>
  <c r="C173" i="80"/>
  <c r="R172" i="80"/>
  <c r="E172" i="80"/>
  <c r="D172" i="80"/>
  <c r="C172" i="80"/>
  <c r="R171" i="80"/>
  <c r="X171" i="80" s="1"/>
  <c r="E171" i="80"/>
  <c r="D171" i="80"/>
  <c r="S171" i="80" s="1"/>
  <c r="C171" i="80"/>
  <c r="R170" i="80"/>
  <c r="X170" i="80" s="1"/>
  <c r="E170" i="80"/>
  <c r="D170" i="80"/>
  <c r="S170" i="80" s="1"/>
  <c r="C170" i="80"/>
  <c r="R169" i="80"/>
  <c r="E169" i="80"/>
  <c r="D169" i="80"/>
  <c r="S169" i="80" s="1"/>
  <c r="C169" i="80"/>
  <c r="Q168" i="80"/>
  <c r="P168" i="80"/>
  <c r="O168" i="80"/>
  <c r="N168" i="80"/>
  <c r="M168" i="80"/>
  <c r="L168" i="80"/>
  <c r="K168" i="80"/>
  <c r="J168" i="80"/>
  <c r="I168" i="80"/>
  <c r="H168" i="80"/>
  <c r="G168" i="80"/>
  <c r="F168" i="80"/>
  <c r="R167" i="80"/>
  <c r="X167" i="80" s="1"/>
  <c r="E167" i="80"/>
  <c r="D167" i="80"/>
  <c r="S167" i="80" s="1"/>
  <c r="C167" i="80"/>
  <c r="R166" i="80"/>
  <c r="X166" i="80" s="1"/>
  <c r="E166" i="80"/>
  <c r="D166" i="80"/>
  <c r="S166" i="80" s="1"/>
  <c r="C166" i="80"/>
  <c r="R165" i="80"/>
  <c r="X165" i="80" s="1"/>
  <c r="E165" i="80"/>
  <c r="D165" i="80"/>
  <c r="C165" i="80"/>
  <c r="R164" i="80"/>
  <c r="X164" i="80" s="1"/>
  <c r="E164" i="80"/>
  <c r="D164" i="80"/>
  <c r="S164" i="80" s="1"/>
  <c r="C164" i="80"/>
  <c r="R163" i="80"/>
  <c r="X163" i="80" s="1"/>
  <c r="E163" i="80"/>
  <c r="D163" i="80"/>
  <c r="S163" i="80" s="1"/>
  <c r="C163" i="80"/>
  <c r="Q162" i="80"/>
  <c r="P162" i="80"/>
  <c r="P182" i="80" s="1"/>
  <c r="O162" i="80"/>
  <c r="O182" i="80" s="1"/>
  <c r="N162" i="80"/>
  <c r="M162" i="80"/>
  <c r="M182" i="80" s="1"/>
  <c r="L162" i="80"/>
  <c r="K162" i="80"/>
  <c r="K182" i="80" s="1"/>
  <c r="J162" i="80"/>
  <c r="J182" i="80" s="1"/>
  <c r="I162" i="80"/>
  <c r="H162" i="80"/>
  <c r="H182" i="80" s="1"/>
  <c r="G162" i="80"/>
  <c r="G182" i="80" s="1"/>
  <c r="F162" i="80"/>
  <c r="R161" i="80"/>
  <c r="E161" i="80"/>
  <c r="D161" i="80"/>
  <c r="C161" i="80"/>
  <c r="R160" i="80"/>
  <c r="X160" i="80" s="1"/>
  <c r="E160" i="80"/>
  <c r="D160" i="80"/>
  <c r="S160" i="80" s="1"/>
  <c r="C160" i="80"/>
  <c r="R159" i="80"/>
  <c r="X159" i="80" s="1"/>
  <c r="E159" i="80"/>
  <c r="D159" i="80"/>
  <c r="C159" i="80"/>
  <c r="R158" i="80"/>
  <c r="X158" i="80" s="1"/>
  <c r="E158" i="80"/>
  <c r="D158" i="80"/>
  <c r="S158" i="80" s="1"/>
  <c r="C158" i="80"/>
  <c r="R157" i="80"/>
  <c r="E157" i="80"/>
  <c r="D157" i="80"/>
  <c r="S157" i="80" s="1"/>
  <c r="C157" i="80"/>
  <c r="Q152" i="80"/>
  <c r="P152" i="80"/>
  <c r="O152" i="80"/>
  <c r="N152" i="80"/>
  <c r="M152" i="80"/>
  <c r="L152" i="80"/>
  <c r="K152" i="80"/>
  <c r="J152" i="80"/>
  <c r="I152" i="80"/>
  <c r="H152" i="80"/>
  <c r="G152" i="80"/>
  <c r="F152" i="80"/>
  <c r="R151" i="80"/>
  <c r="X151" i="80" s="1"/>
  <c r="E151" i="80"/>
  <c r="D151" i="80"/>
  <c r="S151" i="80" s="1"/>
  <c r="C151" i="80"/>
  <c r="R150" i="80"/>
  <c r="X150" i="80" s="1"/>
  <c r="E150" i="80"/>
  <c r="D150" i="80"/>
  <c r="S150" i="80" s="1"/>
  <c r="C150" i="80"/>
  <c r="R149" i="80"/>
  <c r="X149" i="80" s="1"/>
  <c r="E149" i="80"/>
  <c r="D149" i="80"/>
  <c r="S149" i="80" s="1"/>
  <c r="C149" i="80"/>
  <c r="R148" i="80"/>
  <c r="E148" i="80"/>
  <c r="D148" i="80"/>
  <c r="S148" i="80" s="1"/>
  <c r="C148" i="80"/>
  <c r="R147" i="80"/>
  <c r="X147" i="80" s="1"/>
  <c r="E147" i="80"/>
  <c r="D147" i="80"/>
  <c r="S147" i="80" s="1"/>
  <c r="C147" i="80"/>
  <c r="Q146" i="80"/>
  <c r="P146" i="80"/>
  <c r="O146" i="80"/>
  <c r="N146" i="80"/>
  <c r="M146" i="80"/>
  <c r="L146" i="80"/>
  <c r="K146" i="80"/>
  <c r="J146" i="80"/>
  <c r="I146" i="80"/>
  <c r="H146" i="80"/>
  <c r="G146" i="80"/>
  <c r="F146" i="80"/>
  <c r="R145" i="80"/>
  <c r="X145" i="80" s="1"/>
  <c r="E145" i="80"/>
  <c r="D145" i="80"/>
  <c r="S145" i="80" s="1"/>
  <c r="C145" i="80"/>
  <c r="R144" i="80"/>
  <c r="X144" i="80" s="1"/>
  <c r="E144" i="80"/>
  <c r="D144" i="80"/>
  <c r="S144" i="80" s="1"/>
  <c r="C144" i="80"/>
  <c r="R143" i="80"/>
  <c r="X143" i="80" s="1"/>
  <c r="E143" i="80"/>
  <c r="D143" i="80"/>
  <c r="C143" i="80"/>
  <c r="R142" i="80"/>
  <c r="X142" i="80" s="1"/>
  <c r="E142" i="80"/>
  <c r="Z142" i="80" s="1"/>
  <c r="D142" i="80"/>
  <c r="C142" i="80"/>
  <c r="R141" i="80"/>
  <c r="E141" i="80"/>
  <c r="D141" i="80"/>
  <c r="S141" i="80" s="1"/>
  <c r="C141" i="80"/>
  <c r="Q140" i="80"/>
  <c r="P140" i="80"/>
  <c r="P154" i="80" s="1"/>
  <c r="O140" i="80"/>
  <c r="N140" i="80"/>
  <c r="N154" i="80" s="1"/>
  <c r="M140" i="80"/>
  <c r="L140" i="80"/>
  <c r="L154" i="80" s="1"/>
  <c r="K140" i="80"/>
  <c r="J140" i="80"/>
  <c r="J154" i="80" s="1"/>
  <c r="I140" i="80"/>
  <c r="H140" i="80"/>
  <c r="H154" i="80" s="1"/>
  <c r="G140" i="80"/>
  <c r="F140" i="80"/>
  <c r="F154" i="80" s="1"/>
  <c r="R139" i="80"/>
  <c r="X139" i="80" s="1"/>
  <c r="E139" i="80"/>
  <c r="AA139" i="80" s="1"/>
  <c r="D139" i="80"/>
  <c r="S139" i="80" s="1"/>
  <c r="C139" i="80"/>
  <c r="R138" i="80"/>
  <c r="X138" i="80" s="1"/>
  <c r="E138" i="80"/>
  <c r="D138" i="80"/>
  <c r="S138" i="80" s="1"/>
  <c r="C138" i="80"/>
  <c r="R137" i="80"/>
  <c r="X137" i="80" s="1"/>
  <c r="E137" i="80"/>
  <c r="D137" i="80"/>
  <c r="S137" i="80" s="1"/>
  <c r="C137" i="80"/>
  <c r="R136" i="80"/>
  <c r="X136" i="80" s="1"/>
  <c r="E136" i="80"/>
  <c r="D136" i="80"/>
  <c r="S136" i="80" s="1"/>
  <c r="C136" i="80"/>
  <c r="R135" i="80"/>
  <c r="R140" i="80" s="1"/>
  <c r="E135" i="80"/>
  <c r="D135" i="80"/>
  <c r="S135" i="80" s="1"/>
  <c r="S140" i="80" s="1"/>
  <c r="C135" i="80"/>
  <c r="Q130" i="80"/>
  <c r="P130" i="80"/>
  <c r="O130" i="80"/>
  <c r="N130" i="80"/>
  <c r="M130" i="80"/>
  <c r="L130" i="80"/>
  <c r="K130" i="80"/>
  <c r="J130" i="80"/>
  <c r="I130" i="80"/>
  <c r="H130" i="80"/>
  <c r="G130" i="80"/>
  <c r="F130" i="80"/>
  <c r="R129" i="80"/>
  <c r="X129" i="80" s="1"/>
  <c r="E129" i="80"/>
  <c r="D129" i="80"/>
  <c r="S129" i="80" s="1"/>
  <c r="C129" i="80"/>
  <c r="R128" i="80"/>
  <c r="X128" i="80" s="1"/>
  <c r="E128" i="80"/>
  <c r="D128" i="80"/>
  <c r="S128" i="80" s="1"/>
  <c r="C128" i="80"/>
  <c r="R127" i="80"/>
  <c r="X127" i="80" s="1"/>
  <c r="E127" i="80"/>
  <c r="D127" i="80"/>
  <c r="C127" i="80"/>
  <c r="R126" i="80"/>
  <c r="X126" i="80" s="1"/>
  <c r="E126" i="80"/>
  <c r="D126" i="80"/>
  <c r="S126" i="80" s="1"/>
  <c r="C126" i="80"/>
  <c r="R125" i="80"/>
  <c r="E125" i="80"/>
  <c r="D125" i="80"/>
  <c r="S125" i="80" s="1"/>
  <c r="C125" i="80"/>
  <c r="Q124" i="80"/>
  <c r="P124" i="80"/>
  <c r="O124" i="80"/>
  <c r="N124" i="80"/>
  <c r="M124" i="80"/>
  <c r="L124" i="80"/>
  <c r="K124" i="80"/>
  <c r="J124" i="80"/>
  <c r="I124" i="80"/>
  <c r="H124" i="80"/>
  <c r="G124" i="80"/>
  <c r="F124" i="80"/>
  <c r="R123" i="80"/>
  <c r="X123" i="80" s="1"/>
  <c r="E123" i="80"/>
  <c r="D123" i="80"/>
  <c r="S123" i="80" s="1"/>
  <c r="C123" i="80"/>
  <c r="R122" i="80"/>
  <c r="X122" i="80" s="1"/>
  <c r="E122" i="80"/>
  <c r="D122" i="80"/>
  <c r="S122" i="80" s="1"/>
  <c r="C122" i="80"/>
  <c r="R121" i="80"/>
  <c r="X121" i="80" s="1"/>
  <c r="E121" i="80"/>
  <c r="D121" i="80"/>
  <c r="C121" i="80"/>
  <c r="R120" i="80"/>
  <c r="X120" i="80" s="1"/>
  <c r="E120" i="80"/>
  <c r="D120" i="80"/>
  <c r="S120" i="80" s="1"/>
  <c r="C120" i="80"/>
  <c r="R119" i="80"/>
  <c r="E119" i="80"/>
  <c r="D119" i="80"/>
  <c r="S119" i="80" s="1"/>
  <c r="C119" i="80"/>
  <c r="Q118" i="80"/>
  <c r="P118" i="80"/>
  <c r="O118" i="80"/>
  <c r="N118" i="80"/>
  <c r="M118" i="80"/>
  <c r="L118" i="80"/>
  <c r="K118" i="80"/>
  <c r="J118" i="80"/>
  <c r="I118" i="80"/>
  <c r="H118" i="80"/>
  <c r="G118" i="80"/>
  <c r="F118" i="80"/>
  <c r="R117" i="80"/>
  <c r="X117" i="80" s="1"/>
  <c r="E117" i="80"/>
  <c r="AA117" i="80" s="1"/>
  <c r="D117" i="80"/>
  <c r="S117" i="80" s="1"/>
  <c r="C117" i="80"/>
  <c r="R116" i="80"/>
  <c r="E116" i="80"/>
  <c r="D116" i="80"/>
  <c r="C116" i="80"/>
  <c r="R115" i="80"/>
  <c r="X115" i="80" s="1"/>
  <c r="E115" i="80"/>
  <c r="D115" i="80"/>
  <c r="S115" i="80" s="1"/>
  <c r="C115" i="80"/>
  <c r="R114" i="80"/>
  <c r="X114" i="80" s="1"/>
  <c r="E114" i="80"/>
  <c r="D114" i="80"/>
  <c r="S114" i="80" s="1"/>
  <c r="C114" i="80"/>
  <c r="R113" i="80"/>
  <c r="E113" i="80"/>
  <c r="AA113" i="80" s="1"/>
  <c r="D113" i="80"/>
  <c r="C113" i="80"/>
  <c r="Q112" i="80"/>
  <c r="P112" i="80"/>
  <c r="O112" i="80"/>
  <c r="N112" i="80"/>
  <c r="M112" i="80"/>
  <c r="L112" i="80"/>
  <c r="L132" i="80" s="1"/>
  <c r="K112" i="80"/>
  <c r="K132" i="80" s="1"/>
  <c r="J112" i="80"/>
  <c r="J132" i="80" s="1"/>
  <c r="I112" i="80"/>
  <c r="H112" i="80"/>
  <c r="G112" i="80"/>
  <c r="F112" i="80"/>
  <c r="R111" i="80"/>
  <c r="E111" i="80"/>
  <c r="D111" i="80"/>
  <c r="C111" i="80"/>
  <c r="R110" i="80"/>
  <c r="X110" i="80" s="1"/>
  <c r="E110" i="80"/>
  <c r="D110" i="80"/>
  <c r="C110" i="80"/>
  <c r="R109" i="80"/>
  <c r="X109" i="80" s="1"/>
  <c r="E109" i="80"/>
  <c r="D109" i="80"/>
  <c r="S109" i="80" s="1"/>
  <c r="C109" i="80"/>
  <c r="R108" i="80"/>
  <c r="X108" i="80" s="1"/>
  <c r="E108" i="80"/>
  <c r="D108" i="80"/>
  <c r="S108" i="80" s="1"/>
  <c r="C108" i="80"/>
  <c r="R107" i="80"/>
  <c r="X107" i="80" s="1"/>
  <c r="E107" i="80"/>
  <c r="D107" i="80"/>
  <c r="S107" i="80" s="1"/>
  <c r="C107" i="80"/>
  <c r="Q102" i="80"/>
  <c r="Q104" i="80" s="1"/>
  <c r="P102" i="80"/>
  <c r="P104" i="80" s="1"/>
  <c r="O102" i="80"/>
  <c r="O104" i="80" s="1"/>
  <c r="N102" i="80"/>
  <c r="N104" i="80" s="1"/>
  <c r="M102" i="80"/>
  <c r="M104" i="80" s="1"/>
  <c r="L102" i="80"/>
  <c r="L104" i="80" s="1"/>
  <c r="K102" i="80"/>
  <c r="K104" i="80" s="1"/>
  <c r="J102" i="80"/>
  <c r="J104" i="80" s="1"/>
  <c r="I102" i="80"/>
  <c r="I104" i="80" s="1"/>
  <c r="H102" i="80"/>
  <c r="H104" i="80" s="1"/>
  <c r="G102" i="80"/>
  <c r="G104" i="80" s="1"/>
  <c r="F102" i="80"/>
  <c r="F104" i="80" s="1"/>
  <c r="R101" i="80"/>
  <c r="X101" i="80" s="1"/>
  <c r="E101" i="80"/>
  <c r="AA101" i="80" s="1"/>
  <c r="D101" i="80"/>
  <c r="C101" i="80"/>
  <c r="R100" i="80"/>
  <c r="X100" i="80" s="1"/>
  <c r="E100" i="80"/>
  <c r="D100" i="80"/>
  <c r="S100" i="80" s="1"/>
  <c r="C100" i="80"/>
  <c r="R99" i="80"/>
  <c r="E99" i="80"/>
  <c r="D99" i="80"/>
  <c r="C99" i="80"/>
  <c r="R98" i="80"/>
  <c r="X98" i="80" s="1"/>
  <c r="E98" i="80"/>
  <c r="D98" i="80"/>
  <c r="S98" i="80" s="1"/>
  <c r="C98" i="80"/>
  <c r="R97" i="80"/>
  <c r="E97" i="80"/>
  <c r="D97" i="80"/>
  <c r="S97" i="80" s="1"/>
  <c r="C97" i="80"/>
  <c r="Q92" i="80"/>
  <c r="Q94" i="80" s="1"/>
  <c r="P92" i="80"/>
  <c r="P94" i="80" s="1"/>
  <c r="O92" i="80"/>
  <c r="O94" i="80" s="1"/>
  <c r="N92" i="80"/>
  <c r="N94" i="80" s="1"/>
  <c r="M92" i="80"/>
  <c r="M94" i="80" s="1"/>
  <c r="L92" i="80"/>
  <c r="L94" i="80" s="1"/>
  <c r="K92" i="80"/>
  <c r="K94" i="80" s="1"/>
  <c r="J92" i="80"/>
  <c r="J94" i="80" s="1"/>
  <c r="I92" i="80"/>
  <c r="I94" i="80" s="1"/>
  <c r="H92" i="80"/>
  <c r="H94" i="80" s="1"/>
  <c r="G92" i="80"/>
  <c r="G94" i="80" s="1"/>
  <c r="F92" i="80"/>
  <c r="F94" i="80" s="1"/>
  <c r="R91" i="80"/>
  <c r="X91" i="80" s="1"/>
  <c r="E91" i="80"/>
  <c r="D91" i="80"/>
  <c r="S91" i="80" s="1"/>
  <c r="C91" i="80"/>
  <c r="R90" i="80"/>
  <c r="E90" i="80"/>
  <c r="D90" i="80"/>
  <c r="C90" i="80"/>
  <c r="R89" i="80"/>
  <c r="E89" i="80"/>
  <c r="D89" i="80"/>
  <c r="S89" i="80" s="1"/>
  <c r="C89" i="80"/>
  <c r="R88" i="80"/>
  <c r="X88" i="80" s="1"/>
  <c r="E88" i="80"/>
  <c r="D88" i="80"/>
  <c r="S88" i="80" s="1"/>
  <c r="C88" i="80"/>
  <c r="R87" i="80"/>
  <c r="X87" i="80" s="1"/>
  <c r="E87" i="80"/>
  <c r="D87" i="80"/>
  <c r="S87" i="80" s="1"/>
  <c r="C87" i="80"/>
  <c r="Q82" i="80"/>
  <c r="Q84" i="80" s="1"/>
  <c r="P82" i="80"/>
  <c r="P84" i="80" s="1"/>
  <c r="O82" i="80"/>
  <c r="O84" i="80" s="1"/>
  <c r="N82" i="80"/>
  <c r="N84" i="80" s="1"/>
  <c r="M82" i="80"/>
  <c r="M84" i="80" s="1"/>
  <c r="L82" i="80"/>
  <c r="L84" i="80" s="1"/>
  <c r="K82" i="80"/>
  <c r="K84" i="80" s="1"/>
  <c r="J82" i="80"/>
  <c r="J84" i="80" s="1"/>
  <c r="I82" i="80"/>
  <c r="I84" i="80" s="1"/>
  <c r="H82" i="80"/>
  <c r="H84" i="80" s="1"/>
  <c r="G82" i="80"/>
  <c r="G84" i="80" s="1"/>
  <c r="F82" i="80"/>
  <c r="F84" i="80" s="1"/>
  <c r="R81" i="80"/>
  <c r="E81" i="80"/>
  <c r="D81" i="80"/>
  <c r="C81" i="80"/>
  <c r="R80" i="80"/>
  <c r="X80" i="80" s="1"/>
  <c r="E80" i="80"/>
  <c r="D80" i="80"/>
  <c r="S80" i="80" s="1"/>
  <c r="C80" i="80"/>
  <c r="R79" i="80"/>
  <c r="X79" i="80" s="1"/>
  <c r="E79" i="80"/>
  <c r="D79" i="80"/>
  <c r="S79" i="80" s="1"/>
  <c r="C79" i="80"/>
  <c r="R78" i="80"/>
  <c r="X78" i="80" s="1"/>
  <c r="E78" i="80"/>
  <c r="D78" i="80"/>
  <c r="S78" i="80" s="1"/>
  <c r="C78" i="80"/>
  <c r="R77" i="80"/>
  <c r="E77" i="80"/>
  <c r="D77" i="80"/>
  <c r="C77" i="80"/>
  <c r="Q72" i="80"/>
  <c r="P72" i="80"/>
  <c r="O72" i="80"/>
  <c r="N72" i="80"/>
  <c r="M72" i="80"/>
  <c r="L72" i="80"/>
  <c r="K72" i="80"/>
  <c r="J72" i="80"/>
  <c r="I72" i="80"/>
  <c r="H72" i="80"/>
  <c r="G72" i="80"/>
  <c r="F72" i="80"/>
  <c r="R71" i="80"/>
  <c r="E71" i="80"/>
  <c r="D71" i="80"/>
  <c r="C71" i="80"/>
  <c r="R70" i="80"/>
  <c r="X70" i="80" s="1"/>
  <c r="E70" i="80"/>
  <c r="D70" i="80"/>
  <c r="S70" i="80" s="1"/>
  <c r="C70" i="80"/>
  <c r="R69" i="80"/>
  <c r="X69" i="80" s="1"/>
  <c r="E69" i="80"/>
  <c r="D69" i="80"/>
  <c r="S69" i="80" s="1"/>
  <c r="C69" i="80"/>
  <c r="R68" i="80"/>
  <c r="X68" i="80" s="1"/>
  <c r="E68" i="80"/>
  <c r="D68" i="80"/>
  <c r="S68" i="80" s="1"/>
  <c r="C68" i="80"/>
  <c r="R67" i="80"/>
  <c r="E67" i="80"/>
  <c r="D67" i="80"/>
  <c r="C67" i="80"/>
  <c r="Q66" i="80"/>
  <c r="P66" i="80"/>
  <c r="O66" i="80"/>
  <c r="N66" i="80"/>
  <c r="M66" i="80"/>
  <c r="L66" i="80"/>
  <c r="K66" i="80"/>
  <c r="J66" i="80"/>
  <c r="I66" i="80"/>
  <c r="H66" i="80"/>
  <c r="G66" i="80"/>
  <c r="F66" i="80"/>
  <c r="R65" i="80"/>
  <c r="X65" i="80" s="1"/>
  <c r="E65" i="80"/>
  <c r="D65" i="80"/>
  <c r="C65" i="80"/>
  <c r="R64" i="80"/>
  <c r="X64" i="80" s="1"/>
  <c r="E64" i="80"/>
  <c r="D64" i="80"/>
  <c r="S64" i="80" s="1"/>
  <c r="C64" i="80"/>
  <c r="R63" i="80"/>
  <c r="E63" i="80"/>
  <c r="D63" i="80"/>
  <c r="C63" i="80"/>
  <c r="R62" i="80"/>
  <c r="X62" i="80" s="1"/>
  <c r="E62" i="80"/>
  <c r="D62" i="80"/>
  <c r="S62" i="80" s="1"/>
  <c r="C62" i="80"/>
  <c r="R61" i="80"/>
  <c r="E61" i="80"/>
  <c r="D61" i="80"/>
  <c r="C61" i="80"/>
  <c r="Q60" i="80"/>
  <c r="P60" i="80"/>
  <c r="O60" i="80"/>
  <c r="N60" i="80"/>
  <c r="M60" i="80"/>
  <c r="L60" i="80"/>
  <c r="K60" i="80"/>
  <c r="J60" i="80"/>
  <c r="I60" i="80"/>
  <c r="H60" i="80"/>
  <c r="G60" i="80"/>
  <c r="F60" i="80"/>
  <c r="R59" i="80"/>
  <c r="X59" i="80" s="1"/>
  <c r="E59" i="80"/>
  <c r="D59" i="80"/>
  <c r="S59" i="80" s="1"/>
  <c r="C59" i="80"/>
  <c r="R58" i="80"/>
  <c r="X58" i="80" s="1"/>
  <c r="E58" i="80"/>
  <c r="D58" i="80"/>
  <c r="S58" i="80" s="1"/>
  <c r="C58" i="80"/>
  <c r="R57" i="80"/>
  <c r="X57" i="80" s="1"/>
  <c r="E57" i="80"/>
  <c r="D57" i="80"/>
  <c r="S57" i="80" s="1"/>
  <c r="C57" i="80"/>
  <c r="R56" i="80"/>
  <c r="X56" i="80" s="1"/>
  <c r="E56" i="80"/>
  <c r="D56" i="80"/>
  <c r="C56" i="80"/>
  <c r="R55" i="80"/>
  <c r="R60" i="80" s="1"/>
  <c r="E55" i="80"/>
  <c r="D55" i="80"/>
  <c r="S55" i="80" s="1"/>
  <c r="C55" i="80"/>
  <c r="Q54" i="80"/>
  <c r="P54" i="80"/>
  <c r="O54" i="80"/>
  <c r="N54" i="80"/>
  <c r="M54" i="80"/>
  <c r="L54" i="80"/>
  <c r="K54" i="80"/>
  <c r="J54" i="80"/>
  <c r="I54" i="80"/>
  <c r="H54" i="80"/>
  <c r="G54" i="80"/>
  <c r="F54" i="80"/>
  <c r="R53" i="80"/>
  <c r="X53" i="80" s="1"/>
  <c r="E53" i="80"/>
  <c r="D53" i="80"/>
  <c r="S53" i="80" s="1"/>
  <c r="C53" i="80"/>
  <c r="R52" i="80"/>
  <c r="X52" i="80" s="1"/>
  <c r="E52" i="80"/>
  <c r="D52" i="80"/>
  <c r="S52" i="80" s="1"/>
  <c r="C52" i="80"/>
  <c r="R51" i="80"/>
  <c r="X51" i="80" s="1"/>
  <c r="E51" i="80"/>
  <c r="D51" i="80"/>
  <c r="S51" i="80" s="1"/>
  <c r="C51" i="80"/>
  <c r="R50" i="80"/>
  <c r="X50" i="80" s="1"/>
  <c r="E50" i="80"/>
  <c r="D50" i="80"/>
  <c r="S50" i="80" s="1"/>
  <c r="C50" i="80"/>
  <c r="R49" i="80"/>
  <c r="E49" i="80"/>
  <c r="D49" i="80"/>
  <c r="S49" i="80" s="1"/>
  <c r="C49" i="80"/>
  <c r="Q48" i="80"/>
  <c r="P48" i="80"/>
  <c r="O48" i="80"/>
  <c r="N48" i="80"/>
  <c r="M48" i="80"/>
  <c r="L48" i="80"/>
  <c r="K48" i="80"/>
  <c r="J48" i="80"/>
  <c r="I48" i="80"/>
  <c r="H48" i="80"/>
  <c r="G48" i="80"/>
  <c r="F48" i="80"/>
  <c r="R47" i="80"/>
  <c r="X47" i="80" s="1"/>
  <c r="E47" i="80"/>
  <c r="D47" i="80"/>
  <c r="S47" i="80" s="1"/>
  <c r="C47" i="80"/>
  <c r="R46" i="80"/>
  <c r="X46" i="80" s="1"/>
  <c r="E46" i="80"/>
  <c r="D46" i="80"/>
  <c r="S46" i="80" s="1"/>
  <c r="C46" i="80"/>
  <c r="R45" i="80"/>
  <c r="E45" i="80"/>
  <c r="D45" i="80"/>
  <c r="C45" i="80"/>
  <c r="R44" i="80"/>
  <c r="X44" i="80" s="1"/>
  <c r="E44" i="80"/>
  <c r="AA44" i="80" s="1"/>
  <c r="D44" i="80"/>
  <c r="S44" i="80" s="1"/>
  <c r="C44" i="80"/>
  <c r="R43" i="80"/>
  <c r="X43" i="80" s="1"/>
  <c r="E43" i="80"/>
  <c r="D43" i="80"/>
  <c r="S43" i="80" s="1"/>
  <c r="C43" i="80"/>
  <c r="Q42" i="80"/>
  <c r="P42" i="80"/>
  <c r="O42" i="80"/>
  <c r="N42" i="80"/>
  <c r="M42" i="80"/>
  <c r="L42" i="80"/>
  <c r="K42" i="80"/>
  <c r="J42" i="80"/>
  <c r="I42" i="80"/>
  <c r="H42" i="80"/>
  <c r="G42" i="80"/>
  <c r="F42" i="80"/>
  <c r="R41" i="80"/>
  <c r="X41" i="80" s="1"/>
  <c r="E41" i="80"/>
  <c r="D41" i="80"/>
  <c r="S41" i="80" s="1"/>
  <c r="C41" i="80"/>
  <c r="R40" i="80"/>
  <c r="X40" i="80" s="1"/>
  <c r="E40" i="80"/>
  <c r="D40" i="80"/>
  <c r="S40" i="80" s="1"/>
  <c r="C40" i="80"/>
  <c r="R39" i="80"/>
  <c r="X39" i="80" s="1"/>
  <c r="E39" i="80"/>
  <c r="D39" i="80"/>
  <c r="S39" i="80" s="1"/>
  <c r="C39" i="80"/>
  <c r="R38" i="80"/>
  <c r="X38" i="80" s="1"/>
  <c r="E38" i="80"/>
  <c r="D38" i="80"/>
  <c r="S38" i="80" s="1"/>
  <c r="C38" i="80"/>
  <c r="R37" i="80"/>
  <c r="E37" i="80"/>
  <c r="D37" i="80"/>
  <c r="S37" i="80" s="1"/>
  <c r="C37" i="80"/>
  <c r="Q36" i="80"/>
  <c r="P36" i="80"/>
  <c r="O36" i="80"/>
  <c r="N36" i="80"/>
  <c r="N74" i="80" s="1"/>
  <c r="M36" i="80"/>
  <c r="M74" i="80" s="1"/>
  <c r="L36" i="80"/>
  <c r="K36" i="80"/>
  <c r="J36" i="80"/>
  <c r="I36" i="80"/>
  <c r="H36" i="80"/>
  <c r="G36" i="80"/>
  <c r="G74" i="80" s="1"/>
  <c r="F36" i="80"/>
  <c r="R35" i="80"/>
  <c r="X35" i="80" s="1"/>
  <c r="E35" i="80"/>
  <c r="D35" i="80"/>
  <c r="S35" i="80" s="1"/>
  <c r="C35" i="80"/>
  <c r="R34" i="80"/>
  <c r="X34" i="80" s="1"/>
  <c r="E34" i="80"/>
  <c r="D34" i="80"/>
  <c r="C34" i="80"/>
  <c r="R33" i="80"/>
  <c r="X33" i="80" s="1"/>
  <c r="E33" i="80"/>
  <c r="D33" i="80"/>
  <c r="S33" i="80" s="1"/>
  <c r="C33" i="80"/>
  <c r="R32" i="80"/>
  <c r="X32" i="80" s="1"/>
  <c r="E32" i="80"/>
  <c r="D32" i="80"/>
  <c r="S32" i="80" s="1"/>
  <c r="C32" i="80"/>
  <c r="R31" i="80"/>
  <c r="E31" i="80"/>
  <c r="D31" i="80"/>
  <c r="S31" i="80" s="1"/>
  <c r="C31" i="80"/>
  <c r="Q26" i="80"/>
  <c r="P26" i="80"/>
  <c r="O26" i="80"/>
  <c r="N26" i="80"/>
  <c r="M26" i="80"/>
  <c r="L26" i="80"/>
  <c r="K26" i="80"/>
  <c r="J26" i="80"/>
  <c r="I26" i="80"/>
  <c r="H26" i="80"/>
  <c r="G26" i="80"/>
  <c r="F26" i="80"/>
  <c r="R25" i="80"/>
  <c r="X25" i="80" s="1"/>
  <c r="E25" i="80"/>
  <c r="AA25" i="80" s="1"/>
  <c r="D25" i="80"/>
  <c r="C25" i="80"/>
  <c r="R24" i="80"/>
  <c r="X24" i="80" s="1"/>
  <c r="E24" i="80"/>
  <c r="D24" i="80"/>
  <c r="S24" i="80" s="1"/>
  <c r="C24" i="80"/>
  <c r="R23" i="80"/>
  <c r="X23" i="80" s="1"/>
  <c r="E23" i="80"/>
  <c r="D23" i="80"/>
  <c r="S23" i="80" s="1"/>
  <c r="C23" i="80"/>
  <c r="R22" i="80"/>
  <c r="X22" i="80" s="1"/>
  <c r="E22" i="80"/>
  <c r="D22" i="80"/>
  <c r="C22" i="80"/>
  <c r="R21" i="80"/>
  <c r="E21" i="80"/>
  <c r="D21" i="80"/>
  <c r="S21" i="80" s="1"/>
  <c r="C21" i="80"/>
  <c r="Q20" i="80"/>
  <c r="P20" i="80"/>
  <c r="O20" i="80"/>
  <c r="N20" i="80"/>
  <c r="M20" i="80"/>
  <c r="L20" i="80"/>
  <c r="K20" i="80"/>
  <c r="J20" i="80"/>
  <c r="I20" i="80"/>
  <c r="H20" i="80"/>
  <c r="G20" i="80"/>
  <c r="F20" i="80"/>
  <c r="R19" i="80"/>
  <c r="X19" i="80" s="1"/>
  <c r="E19" i="80"/>
  <c r="D19" i="80"/>
  <c r="S19" i="80" s="1"/>
  <c r="C19" i="80"/>
  <c r="R18" i="80"/>
  <c r="X18" i="80" s="1"/>
  <c r="E18" i="80"/>
  <c r="D18" i="80"/>
  <c r="S18" i="80" s="1"/>
  <c r="C18" i="80"/>
  <c r="R17" i="80"/>
  <c r="X17" i="80" s="1"/>
  <c r="E17" i="80"/>
  <c r="D17" i="80"/>
  <c r="S17" i="80" s="1"/>
  <c r="C17" i="80"/>
  <c r="R16" i="80"/>
  <c r="X16" i="80" s="1"/>
  <c r="E16" i="80"/>
  <c r="D16" i="80"/>
  <c r="S16" i="80" s="1"/>
  <c r="C16" i="80"/>
  <c r="R15" i="80"/>
  <c r="E15" i="80"/>
  <c r="D15" i="80"/>
  <c r="C15" i="80"/>
  <c r="Q14" i="80"/>
  <c r="Q28" i="80" s="1"/>
  <c r="P14" i="80"/>
  <c r="P28" i="80" s="1"/>
  <c r="O14" i="80"/>
  <c r="N14" i="80"/>
  <c r="M14" i="80"/>
  <c r="M28" i="80" s="1"/>
  <c r="L14" i="80"/>
  <c r="L28" i="80" s="1"/>
  <c r="K14" i="80"/>
  <c r="J14" i="80"/>
  <c r="J28" i="80" s="1"/>
  <c r="I14" i="80"/>
  <c r="I28" i="80" s="1"/>
  <c r="H14" i="80"/>
  <c r="H28" i="80" s="1"/>
  <c r="G14" i="80"/>
  <c r="F14" i="80"/>
  <c r="R13" i="80"/>
  <c r="X13" i="80" s="1"/>
  <c r="E13" i="80"/>
  <c r="D13" i="80"/>
  <c r="S13" i="80" s="1"/>
  <c r="C13" i="80"/>
  <c r="R12" i="80"/>
  <c r="X12" i="80" s="1"/>
  <c r="E12" i="80"/>
  <c r="AA12" i="80" s="1"/>
  <c r="D12" i="80"/>
  <c r="S12" i="80" s="1"/>
  <c r="C12" i="80"/>
  <c r="R11" i="80"/>
  <c r="E11" i="80"/>
  <c r="AA11" i="80" s="1"/>
  <c r="D11" i="80"/>
  <c r="S11" i="80" s="1"/>
  <c r="C11" i="80"/>
  <c r="R10" i="80"/>
  <c r="X10" i="80" s="1"/>
  <c r="E10" i="80"/>
  <c r="D10" i="80"/>
  <c r="S10" i="80" s="1"/>
  <c r="C10" i="80"/>
  <c r="R9" i="80"/>
  <c r="E9" i="80"/>
  <c r="D9" i="80"/>
  <c r="S9" i="80" s="1"/>
  <c r="C9" i="80"/>
  <c r="U7" i="80"/>
  <c r="R7" i="80"/>
  <c r="Q220" i="79"/>
  <c r="P220" i="79"/>
  <c r="O220" i="79"/>
  <c r="N220" i="79"/>
  <c r="M220" i="79"/>
  <c r="L220" i="79"/>
  <c r="K220" i="79"/>
  <c r="J220" i="79"/>
  <c r="I220" i="79"/>
  <c r="H220" i="79"/>
  <c r="G220" i="79"/>
  <c r="F220" i="79"/>
  <c r="R219" i="79"/>
  <c r="X219" i="79" s="1"/>
  <c r="E219" i="79"/>
  <c r="D219" i="79"/>
  <c r="S219" i="79" s="1"/>
  <c r="C219" i="79"/>
  <c r="R218" i="79"/>
  <c r="X218" i="79" s="1"/>
  <c r="E218" i="79"/>
  <c r="D218" i="79"/>
  <c r="S218" i="79" s="1"/>
  <c r="C218" i="79"/>
  <c r="R217" i="79"/>
  <c r="X217" i="79" s="1"/>
  <c r="E217" i="79"/>
  <c r="D217" i="79"/>
  <c r="S217" i="79" s="1"/>
  <c r="C217" i="79"/>
  <c r="R216" i="79"/>
  <c r="X216" i="79" s="1"/>
  <c r="E216" i="79"/>
  <c r="D216" i="79"/>
  <c r="S216" i="79" s="1"/>
  <c r="C216" i="79"/>
  <c r="R215" i="79"/>
  <c r="X215" i="79" s="1"/>
  <c r="E215" i="79"/>
  <c r="D215" i="79"/>
  <c r="S215" i="79" s="1"/>
  <c r="C215" i="79"/>
  <c r="Q214" i="79"/>
  <c r="P214" i="79"/>
  <c r="O214" i="79"/>
  <c r="N214" i="79"/>
  <c r="M214" i="79"/>
  <c r="L214" i="79"/>
  <c r="K214" i="79"/>
  <c r="J214" i="79"/>
  <c r="I214" i="79"/>
  <c r="H214" i="79"/>
  <c r="G214" i="79"/>
  <c r="F214" i="79"/>
  <c r="R213" i="79"/>
  <c r="X213" i="79" s="1"/>
  <c r="E213" i="79"/>
  <c r="D213" i="79"/>
  <c r="C213" i="79"/>
  <c r="R212" i="79"/>
  <c r="X212" i="79" s="1"/>
  <c r="E212" i="79"/>
  <c r="D212" i="79"/>
  <c r="S212" i="79" s="1"/>
  <c r="C212" i="79"/>
  <c r="R211" i="79"/>
  <c r="X211" i="79" s="1"/>
  <c r="E211" i="79"/>
  <c r="D211" i="79"/>
  <c r="S211" i="79" s="1"/>
  <c r="C211" i="79"/>
  <c r="R210" i="79"/>
  <c r="X210" i="79" s="1"/>
  <c r="E210" i="79"/>
  <c r="D210" i="79"/>
  <c r="S210" i="79" s="1"/>
  <c r="C210" i="79"/>
  <c r="R209" i="79"/>
  <c r="E209" i="79"/>
  <c r="D209" i="79"/>
  <c r="C209" i="79"/>
  <c r="Q208" i="79"/>
  <c r="P208" i="79"/>
  <c r="O208" i="79"/>
  <c r="N208" i="79"/>
  <c r="M208" i="79"/>
  <c r="L208" i="79"/>
  <c r="K208" i="79"/>
  <c r="J208" i="79"/>
  <c r="I208" i="79"/>
  <c r="H208" i="79"/>
  <c r="G208" i="79"/>
  <c r="F208" i="79"/>
  <c r="R207" i="79"/>
  <c r="X207" i="79" s="1"/>
  <c r="E207" i="79"/>
  <c r="D207" i="79"/>
  <c r="S207" i="79" s="1"/>
  <c r="C207" i="79"/>
  <c r="R206" i="79"/>
  <c r="X206" i="79" s="1"/>
  <c r="E206" i="79"/>
  <c r="D206" i="79"/>
  <c r="S206" i="79" s="1"/>
  <c r="C206" i="79"/>
  <c r="R205" i="79"/>
  <c r="X205" i="79" s="1"/>
  <c r="E205" i="79"/>
  <c r="D205" i="79"/>
  <c r="S205" i="79" s="1"/>
  <c r="C205" i="79"/>
  <c r="R204" i="79"/>
  <c r="X204" i="79" s="1"/>
  <c r="E204" i="79"/>
  <c r="D204" i="79"/>
  <c r="C204" i="79"/>
  <c r="R203" i="79"/>
  <c r="R208" i="79" s="1"/>
  <c r="E203" i="79"/>
  <c r="D203" i="79"/>
  <c r="S203" i="79" s="1"/>
  <c r="C203" i="79"/>
  <c r="Q202" i="79"/>
  <c r="P202" i="79"/>
  <c r="O202" i="79"/>
  <c r="N202" i="79"/>
  <c r="M202" i="79"/>
  <c r="L202" i="79"/>
  <c r="K202" i="79"/>
  <c r="J202" i="79"/>
  <c r="I202" i="79"/>
  <c r="H202" i="79"/>
  <c r="G202" i="79"/>
  <c r="F202" i="79"/>
  <c r="R201" i="79"/>
  <c r="X201" i="79" s="1"/>
  <c r="E201" i="79"/>
  <c r="D201" i="79"/>
  <c r="S201" i="79" s="1"/>
  <c r="C201" i="79"/>
  <c r="R200" i="79"/>
  <c r="X200" i="79" s="1"/>
  <c r="E200" i="79"/>
  <c r="D200" i="79"/>
  <c r="C200" i="79"/>
  <c r="R199" i="79"/>
  <c r="X199" i="79" s="1"/>
  <c r="E199" i="79"/>
  <c r="D199" i="79"/>
  <c r="S199" i="79" s="1"/>
  <c r="C199" i="79"/>
  <c r="R198" i="79"/>
  <c r="E198" i="79"/>
  <c r="D198" i="79"/>
  <c r="C198" i="79"/>
  <c r="R197" i="79"/>
  <c r="R202" i="79" s="1"/>
  <c r="E197" i="79"/>
  <c r="D197" i="79"/>
  <c r="S197" i="79" s="1"/>
  <c r="C197" i="79"/>
  <c r="Q196" i="79"/>
  <c r="P196" i="79"/>
  <c r="O196" i="79"/>
  <c r="N196" i="79"/>
  <c r="M196" i="79"/>
  <c r="L196" i="79"/>
  <c r="K196" i="79"/>
  <c r="J196" i="79"/>
  <c r="I196" i="79"/>
  <c r="H196" i="79"/>
  <c r="G196" i="79"/>
  <c r="F196" i="79"/>
  <c r="R195" i="79"/>
  <c r="X195" i="79" s="1"/>
  <c r="E195" i="79"/>
  <c r="AA195" i="79" s="1"/>
  <c r="D195" i="79"/>
  <c r="S195" i="79" s="1"/>
  <c r="C195" i="79"/>
  <c r="R194" i="79"/>
  <c r="E194" i="79"/>
  <c r="D194" i="79"/>
  <c r="C194" i="79"/>
  <c r="R193" i="79"/>
  <c r="X193" i="79" s="1"/>
  <c r="E193" i="79"/>
  <c r="D193" i="79"/>
  <c r="S193" i="79" s="1"/>
  <c r="C193" i="79"/>
  <c r="R192" i="79"/>
  <c r="X192" i="79" s="1"/>
  <c r="E192" i="79"/>
  <c r="D192" i="79"/>
  <c r="S192" i="79" s="1"/>
  <c r="C192" i="79"/>
  <c r="R191" i="79"/>
  <c r="X191" i="79" s="1"/>
  <c r="E191" i="79"/>
  <c r="AA191" i="79" s="1"/>
  <c r="D191" i="79"/>
  <c r="S191" i="79" s="1"/>
  <c r="C191" i="79"/>
  <c r="Q190" i="79"/>
  <c r="Q222" i="79" s="1"/>
  <c r="P190" i="79"/>
  <c r="O190" i="79"/>
  <c r="O222" i="79" s="1"/>
  <c r="N190" i="79"/>
  <c r="N222" i="79" s="1"/>
  <c r="M190" i="79"/>
  <c r="L190" i="79"/>
  <c r="L222" i="79" s="1"/>
  <c r="K190" i="79"/>
  <c r="J190" i="79"/>
  <c r="I190" i="79"/>
  <c r="I222" i="79" s="1"/>
  <c r="H190" i="79"/>
  <c r="G190" i="79"/>
  <c r="G222" i="79" s="1"/>
  <c r="F190" i="79"/>
  <c r="R189" i="79"/>
  <c r="X189" i="79" s="1"/>
  <c r="E189" i="79"/>
  <c r="D189" i="79"/>
  <c r="C189" i="79"/>
  <c r="R188" i="79"/>
  <c r="X188" i="79" s="1"/>
  <c r="E188" i="79"/>
  <c r="D188" i="79"/>
  <c r="S188" i="79" s="1"/>
  <c r="C188" i="79"/>
  <c r="R187" i="79"/>
  <c r="X187" i="79" s="1"/>
  <c r="E187" i="79"/>
  <c r="D187" i="79"/>
  <c r="S187" i="79" s="1"/>
  <c r="C187" i="79"/>
  <c r="R186" i="79"/>
  <c r="X186" i="79" s="1"/>
  <c r="E186" i="79"/>
  <c r="D186" i="79"/>
  <c r="S186" i="79" s="1"/>
  <c r="C186" i="79"/>
  <c r="R185" i="79"/>
  <c r="E185" i="79"/>
  <c r="D185" i="79"/>
  <c r="C185" i="79"/>
  <c r="Q180" i="79"/>
  <c r="P180" i="79"/>
  <c r="O180" i="79"/>
  <c r="N180" i="79"/>
  <c r="M180" i="79"/>
  <c r="L180" i="79"/>
  <c r="K180" i="79"/>
  <c r="J180" i="79"/>
  <c r="I180" i="79"/>
  <c r="H180" i="79"/>
  <c r="G180" i="79"/>
  <c r="F180" i="79"/>
  <c r="R179" i="79"/>
  <c r="X179" i="79" s="1"/>
  <c r="E179" i="79"/>
  <c r="D179" i="79"/>
  <c r="S179" i="79" s="1"/>
  <c r="C179" i="79"/>
  <c r="R178" i="79"/>
  <c r="X178" i="79" s="1"/>
  <c r="E178" i="79"/>
  <c r="D178" i="79"/>
  <c r="S178" i="79" s="1"/>
  <c r="C178" i="79"/>
  <c r="R177" i="79"/>
  <c r="E177" i="79"/>
  <c r="D177" i="79"/>
  <c r="C177" i="79"/>
  <c r="R176" i="79"/>
  <c r="X176" i="79" s="1"/>
  <c r="E176" i="79"/>
  <c r="D176" i="79"/>
  <c r="S176" i="79" s="1"/>
  <c r="C176" i="79"/>
  <c r="R175" i="79"/>
  <c r="E175" i="79"/>
  <c r="D175" i="79"/>
  <c r="S175" i="79" s="1"/>
  <c r="C175" i="79"/>
  <c r="Q174" i="79"/>
  <c r="P174" i="79"/>
  <c r="O174" i="79"/>
  <c r="N174" i="79"/>
  <c r="M174" i="79"/>
  <c r="L174" i="79"/>
  <c r="K174" i="79"/>
  <c r="J174" i="79"/>
  <c r="I174" i="79"/>
  <c r="H174" i="79"/>
  <c r="G174" i="79"/>
  <c r="F174" i="79"/>
  <c r="R173" i="79"/>
  <c r="X173" i="79" s="1"/>
  <c r="E173" i="79"/>
  <c r="AA173" i="79" s="1"/>
  <c r="D173" i="79"/>
  <c r="S173" i="79" s="1"/>
  <c r="C173" i="79"/>
  <c r="R172" i="79"/>
  <c r="X172" i="79" s="1"/>
  <c r="E172" i="79"/>
  <c r="D172" i="79"/>
  <c r="S172" i="79" s="1"/>
  <c r="C172" i="79"/>
  <c r="R171" i="79"/>
  <c r="X171" i="79" s="1"/>
  <c r="E171" i="79"/>
  <c r="D171" i="79"/>
  <c r="S171" i="79" s="1"/>
  <c r="C171" i="79"/>
  <c r="R170" i="79"/>
  <c r="X170" i="79" s="1"/>
  <c r="E170" i="79"/>
  <c r="D170" i="79"/>
  <c r="S170" i="79" s="1"/>
  <c r="C170" i="79"/>
  <c r="R169" i="79"/>
  <c r="E169" i="79"/>
  <c r="AA169" i="79" s="1"/>
  <c r="D169" i="79"/>
  <c r="S169" i="79" s="1"/>
  <c r="C169" i="79"/>
  <c r="Q168" i="79"/>
  <c r="P168" i="79"/>
  <c r="O168" i="79"/>
  <c r="N168" i="79"/>
  <c r="M168" i="79"/>
  <c r="L168" i="79"/>
  <c r="K168" i="79"/>
  <c r="J168" i="79"/>
  <c r="I168" i="79"/>
  <c r="H168" i="79"/>
  <c r="G168" i="79"/>
  <c r="F168" i="79"/>
  <c r="R167" i="79"/>
  <c r="X167" i="79" s="1"/>
  <c r="E167" i="79"/>
  <c r="D167" i="79"/>
  <c r="S167" i="79" s="1"/>
  <c r="C167" i="79"/>
  <c r="R166" i="79"/>
  <c r="E166" i="79"/>
  <c r="D166" i="79"/>
  <c r="C166" i="79"/>
  <c r="R165" i="79"/>
  <c r="X165" i="79" s="1"/>
  <c r="E165" i="79"/>
  <c r="D165" i="79"/>
  <c r="S165" i="79" s="1"/>
  <c r="C165" i="79"/>
  <c r="R164" i="79"/>
  <c r="X164" i="79" s="1"/>
  <c r="E164" i="79"/>
  <c r="D164" i="79"/>
  <c r="S164" i="79" s="1"/>
  <c r="C164" i="79"/>
  <c r="R163" i="79"/>
  <c r="E163" i="79"/>
  <c r="D163" i="79"/>
  <c r="S163" i="79" s="1"/>
  <c r="C163" i="79"/>
  <c r="Q162" i="79"/>
  <c r="Q182" i="79" s="1"/>
  <c r="P162" i="79"/>
  <c r="O162" i="79"/>
  <c r="N162" i="79"/>
  <c r="N182" i="79" s="1"/>
  <c r="M162" i="79"/>
  <c r="L162" i="79"/>
  <c r="L182" i="79" s="1"/>
  <c r="K162" i="79"/>
  <c r="K182" i="79" s="1"/>
  <c r="J162" i="79"/>
  <c r="I162" i="79"/>
  <c r="I182" i="79" s="1"/>
  <c r="H162" i="79"/>
  <c r="G162" i="79"/>
  <c r="G182" i="79" s="1"/>
  <c r="F162" i="79"/>
  <c r="R161" i="79"/>
  <c r="X161" i="79" s="1"/>
  <c r="E161" i="79"/>
  <c r="D161" i="79"/>
  <c r="S161" i="79" s="1"/>
  <c r="C161" i="79"/>
  <c r="R160" i="79"/>
  <c r="X160" i="79" s="1"/>
  <c r="E160" i="79"/>
  <c r="D160" i="79"/>
  <c r="S160" i="79" s="1"/>
  <c r="C160" i="79"/>
  <c r="R159" i="79"/>
  <c r="X159" i="79" s="1"/>
  <c r="E159" i="79"/>
  <c r="D159" i="79"/>
  <c r="S159" i="79" s="1"/>
  <c r="C159" i="79"/>
  <c r="R158" i="79"/>
  <c r="X158" i="79" s="1"/>
  <c r="E158" i="79"/>
  <c r="AA158" i="79" s="1"/>
  <c r="D158" i="79"/>
  <c r="S158" i="79" s="1"/>
  <c r="C158" i="79"/>
  <c r="R157" i="79"/>
  <c r="E157" i="79"/>
  <c r="D157" i="79"/>
  <c r="S157" i="79" s="1"/>
  <c r="C157" i="79"/>
  <c r="Q152" i="79"/>
  <c r="P152" i="79"/>
  <c r="O152" i="79"/>
  <c r="N152" i="79"/>
  <c r="M152" i="79"/>
  <c r="L152" i="79"/>
  <c r="K152" i="79"/>
  <c r="J152" i="79"/>
  <c r="I152" i="79"/>
  <c r="H152" i="79"/>
  <c r="G152" i="79"/>
  <c r="F152" i="79"/>
  <c r="R151" i="79"/>
  <c r="X151" i="79" s="1"/>
  <c r="E151" i="79"/>
  <c r="D151" i="79"/>
  <c r="S151" i="79" s="1"/>
  <c r="C151" i="79"/>
  <c r="R150" i="79"/>
  <c r="X150" i="79" s="1"/>
  <c r="E150" i="79"/>
  <c r="D150" i="79"/>
  <c r="S150" i="79" s="1"/>
  <c r="C150" i="79"/>
  <c r="R149" i="79"/>
  <c r="X149" i="79" s="1"/>
  <c r="E149" i="79"/>
  <c r="D149" i="79"/>
  <c r="S149" i="79" s="1"/>
  <c r="C149" i="79"/>
  <c r="R148" i="79"/>
  <c r="E148" i="79"/>
  <c r="AA148" i="79" s="1"/>
  <c r="D148" i="79"/>
  <c r="C148" i="79"/>
  <c r="R147" i="79"/>
  <c r="X147" i="79" s="1"/>
  <c r="E147" i="79"/>
  <c r="D147" i="79"/>
  <c r="S147" i="79" s="1"/>
  <c r="C147" i="79"/>
  <c r="Q146" i="79"/>
  <c r="P146" i="79"/>
  <c r="O146" i="79"/>
  <c r="N146" i="79"/>
  <c r="M146" i="79"/>
  <c r="L146" i="79"/>
  <c r="K146" i="79"/>
  <c r="J146" i="79"/>
  <c r="I146" i="79"/>
  <c r="H146" i="79"/>
  <c r="G146" i="79"/>
  <c r="F146" i="79"/>
  <c r="R145" i="79"/>
  <c r="E145" i="79"/>
  <c r="D145" i="79"/>
  <c r="C145" i="79"/>
  <c r="R144" i="79"/>
  <c r="X144" i="79" s="1"/>
  <c r="E144" i="79"/>
  <c r="D144" i="79"/>
  <c r="S144" i="79" s="1"/>
  <c r="C144" i="79"/>
  <c r="R143" i="79"/>
  <c r="X143" i="79" s="1"/>
  <c r="E143" i="79"/>
  <c r="D143" i="79"/>
  <c r="S143" i="79" s="1"/>
  <c r="C143" i="79"/>
  <c r="R142" i="79"/>
  <c r="X142" i="79" s="1"/>
  <c r="E142" i="79"/>
  <c r="D142" i="79"/>
  <c r="S142" i="79" s="1"/>
  <c r="C142" i="79"/>
  <c r="R141" i="79"/>
  <c r="E141" i="79"/>
  <c r="D141" i="79"/>
  <c r="C141" i="79"/>
  <c r="Q140" i="79"/>
  <c r="P140" i="79"/>
  <c r="O140" i="79"/>
  <c r="N140" i="79"/>
  <c r="N154" i="79" s="1"/>
  <c r="M140" i="79"/>
  <c r="M154" i="79" s="1"/>
  <c r="L140" i="79"/>
  <c r="K140" i="79"/>
  <c r="K154" i="79" s="1"/>
  <c r="J140" i="79"/>
  <c r="J154" i="79" s="1"/>
  <c r="I140" i="79"/>
  <c r="H140" i="79"/>
  <c r="G140" i="79"/>
  <c r="F140" i="79"/>
  <c r="F154" i="79" s="1"/>
  <c r="R139" i="79"/>
  <c r="X139" i="79" s="1"/>
  <c r="E139" i="79"/>
  <c r="D139" i="79"/>
  <c r="S139" i="79" s="1"/>
  <c r="C139" i="79"/>
  <c r="R138" i="79"/>
  <c r="X138" i="79" s="1"/>
  <c r="E138" i="79"/>
  <c r="D138" i="79"/>
  <c r="S138" i="79" s="1"/>
  <c r="C138" i="79"/>
  <c r="R137" i="79"/>
  <c r="E137" i="79"/>
  <c r="AA137" i="79" s="1"/>
  <c r="D137" i="79"/>
  <c r="S137" i="79" s="1"/>
  <c r="C137" i="79"/>
  <c r="R136" i="79"/>
  <c r="X136" i="79" s="1"/>
  <c r="E136" i="79"/>
  <c r="D136" i="79"/>
  <c r="S136" i="79" s="1"/>
  <c r="C136" i="79"/>
  <c r="R135" i="79"/>
  <c r="X135" i="79" s="1"/>
  <c r="E135" i="79"/>
  <c r="D135" i="79"/>
  <c r="S135" i="79" s="1"/>
  <c r="S140" i="79" s="1"/>
  <c r="C135" i="79"/>
  <c r="Q130" i="79"/>
  <c r="P130" i="79"/>
  <c r="O130" i="79"/>
  <c r="N130" i="79"/>
  <c r="M130" i="79"/>
  <c r="L130" i="79"/>
  <c r="K130" i="79"/>
  <c r="J130" i="79"/>
  <c r="I130" i="79"/>
  <c r="H130" i="79"/>
  <c r="G130" i="79"/>
  <c r="F130" i="79"/>
  <c r="R129" i="79"/>
  <c r="X129" i="79" s="1"/>
  <c r="E129" i="79"/>
  <c r="Z129" i="79" s="1"/>
  <c r="D129" i="79"/>
  <c r="S129" i="79" s="1"/>
  <c r="C129" i="79"/>
  <c r="R128" i="79"/>
  <c r="X128" i="79" s="1"/>
  <c r="E128" i="79"/>
  <c r="D128" i="79"/>
  <c r="S128" i="79" s="1"/>
  <c r="C128" i="79"/>
  <c r="R127" i="79"/>
  <c r="E127" i="79"/>
  <c r="AA127" i="79" s="1"/>
  <c r="D127" i="79"/>
  <c r="C127" i="79"/>
  <c r="R126" i="79"/>
  <c r="X126" i="79" s="1"/>
  <c r="E126" i="79"/>
  <c r="D126" i="79"/>
  <c r="S126" i="79" s="1"/>
  <c r="C126" i="79"/>
  <c r="R125" i="79"/>
  <c r="X125" i="79" s="1"/>
  <c r="E125" i="79"/>
  <c r="D125" i="79"/>
  <c r="S125" i="79" s="1"/>
  <c r="C125" i="79"/>
  <c r="Q124" i="79"/>
  <c r="P124" i="79"/>
  <c r="O124" i="79"/>
  <c r="N124" i="79"/>
  <c r="M124" i="79"/>
  <c r="L124" i="79"/>
  <c r="K124" i="79"/>
  <c r="J124" i="79"/>
  <c r="I124" i="79"/>
  <c r="H124" i="79"/>
  <c r="G124" i="79"/>
  <c r="F124" i="79"/>
  <c r="R123" i="79"/>
  <c r="X123" i="79" s="1"/>
  <c r="E123" i="79"/>
  <c r="D123" i="79"/>
  <c r="S123" i="79" s="1"/>
  <c r="C123" i="79"/>
  <c r="R122" i="79"/>
  <c r="X122" i="79" s="1"/>
  <c r="E122" i="79"/>
  <c r="D122" i="79"/>
  <c r="S122" i="79" s="1"/>
  <c r="C122" i="79"/>
  <c r="R121" i="79"/>
  <c r="X121" i="79" s="1"/>
  <c r="E121" i="79"/>
  <c r="D121" i="79"/>
  <c r="C121" i="79"/>
  <c r="R120" i="79"/>
  <c r="E120" i="79"/>
  <c r="D120" i="79"/>
  <c r="C120" i="79"/>
  <c r="R119" i="79"/>
  <c r="X119" i="79" s="1"/>
  <c r="E119" i="79"/>
  <c r="D119" i="79"/>
  <c r="S119" i="79" s="1"/>
  <c r="C119" i="79"/>
  <c r="Q118" i="79"/>
  <c r="P118" i="79"/>
  <c r="O118" i="79"/>
  <c r="N118" i="79"/>
  <c r="M118" i="79"/>
  <c r="L118" i="79"/>
  <c r="K118" i="79"/>
  <c r="J118" i="79"/>
  <c r="I118" i="79"/>
  <c r="H118" i="79"/>
  <c r="G118" i="79"/>
  <c r="F118" i="79"/>
  <c r="R117" i="79"/>
  <c r="X117" i="79" s="1"/>
  <c r="E117" i="79"/>
  <c r="D117" i="79"/>
  <c r="S117" i="79" s="1"/>
  <c r="C117" i="79"/>
  <c r="R116" i="79"/>
  <c r="X116" i="79" s="1"/>
  <c r="E116" i="79"/>
  <c r="AA116" i="79" s="1"/>
  <c r="D116" i="79"/>
  <c r="S116" i="79" s="1"/>
  <c r="C116" i="79"/>
  <c r="R115" i="79"/>
  <c r="X115" i="79" s="1"/>
  <c r="E115" i="79"/>
  <c r="D115" i="79"/>
  <c r="S115" i="79" s="1"/>
  <c r="C115" i="79"/>
  <c r="R114" i="79"/>
  <c r="X114" i="79" s="1"/>
  <c r="E114" i="79"/>
  <c r="D114" i="79"/>
  <c r="S114" i="79" s="1"/>
  <c r="C114" i="79"/>
  <c r="R113" i="79"/>
  <c r="E113" i="79"/>
  <c r="D113" i="79"/>
  <c r="S113" i="79" s="1"/>
  <c r="C113" i="79"/>
  <c r="Q112" i="79"/>
  <c r="P112" i="79"/>
  <c r="P132" i="79" s="1"/>
  <c r="O112" i="79"/>
  <c r="O132" i="79" s="1"/>
  <c r="N112" i="79"/>
  <c r="M112" i="79"/>
  <c r="L112" i="79"/>
  <c r="L132" i="79" s="1"/>
  <c r="K112" i="79"/>
  <c r="K132" i="79" s="1"/>
  <c r="J112" i="79"/>
  <c r="J132" i="79" s="1"/>
  <c r="I112" i="79"/>
  <c r="H112" i="79"/>
  <c r="H132" i="79" s="1"/>
  <c r="G112" i="79"/>
  <c r="G132" i="79" s="1"/>
  <c r="F112" i="79"/>
  <c r="R111" i="79"/>
  <c r="X111" i="79" s="1"/>
  <c r="E111" i="79"/>
  <c r="D111" i="79"/>
  <c r="S111" i="79" s="1"/>
  <c r="C111" i="79"/>
  <c r="R110" i="79"/>
  <c r="X110" i="79" s="1"/>
  <c r="E110" i="79"/>
  <c r="D110" i="79"/>
  <c r="S110" i="79" s="1"/>
  <c r="C110" i="79"/>
  <c r="R109" i="79"/>
  <c r="X109" i="79" s="1"/>
  <c r="E109" i="79"/>
  <c r="D109" i="79"/>
  <c r="S109" i="79" s="1"/>
  <c r="C109" i="79"/>
  <c r="R108" i="79"/>
  <c r="X108" i="79" s="1"/>
  <c r="E108" i="79"/>
  <c r="D108" i="79"/>
  <c r="S108" i="79" s="1"/>
  <c r="C108" i="79"/>
  <c r="R107" i="79"/>
  <c r="E107" i="79"/>
  <c r="D107" i="79"/>
  <c r="C107" i="79"/>
  <c r="Q102" i="79"/>
  <c r="Q104" i="79" s="1"/>
  <c r="P102" i="79"/>
  <c r="P104" i="79" s="1"/>
  <c r="O102" i="79"/>
  <c r="O104" i="79" s="1"/>
  <c r="N102" i="79"/>
  <c r="N104" i="79" s="1"/>
  <c r="M102" i="79"/>
  <c r="M104" i="79" s="1"/>
  <c r="L102" i="79"/>
  <c r="L104" i="79" s="1"/>
  <c r="K102" i="79"/>
  <c r="K104" i="79" s="1"/>
  <c r="J102" i="79"/>
  <c r="J104" i="79" s="1"/>
  <c r="I102" i="79"/>
  <c r="I104" i="79" s="1"/>
  <c r="H102" i="79"/>
  <c r="H104" i="79" s="1"/>
  <c r="G102" i="79"/>
  <c r="G104" i="79" s="1"/>
  <c r="F102" i="79"/>
  <c r="F104" i="79" s="1"/>
  <c r="R101" i="79"/>
  <c r="X101" i="79" s="1"/>
  <c r="E101" i="79"/>
  <c r="D101" i="79"/>
  <c r="S101" i="79" s="1"/>
  <c r="C101" i="79"/>
  <c r="R100" i="79"/>
  <c r="X100" i="79" s="1"/>
  <c r="E100" i="79"/>
  <c r="D100" i="79"/>
  <c r="S100" i="79" s="1"/>
  <c r="C100" i="79"/>
  <c r="R99" i="79"/>
  <c r="X99" i="79" s="1"/>
  <c r="E99" i="79"/>
  <c r="D99" i="79"/>
  <c r="S99" i="79" s="1"/>
  <c r="C99" i="79"/>
  <c r="R98" i="79"/>
  <c r="X98" i="79" s="1"/>
  <c r="E98" i="79"/>
  <c r="D98" i="79"/>
  <c r="S98" i="79" s="1"/>
  <c r="C98" i="79"/>
  <c r="R97" i="79"/>
  <c r="E97" i="79"/>
  <c r="D97" i="79"/>
  <c r="C97" i="79"/>
  <c r="Q92" i="79"/>
  <c r="Q94" i="79" s="1"/>
  <c r="P92" i="79"/>
  <c r="P94" i="79" s="1"/>
  <c r="O92" i="79"/>
  <c r="O94" i="79" s="1"/>
  <c r="N92" i="79"/>
  <c r="N94" i="79" s="1"/>
  <c r="M92" i="79"/>
  <c r="M94" i="79" s="1"/>
  <c r="L92" i="79"/>
  <c r="L94" i="79" s="1"/>
  <c r="K92" i="79"/>
  <c r="K94" i="79" s="1"/>
  <c r="J92" i="79"/>
  <c r="J94" i="79" s="1"/>
  <c r="I92" i="79"/>
  <c r="I94" i="79" s="1"/>
  <c r="H92" i="79"/>
  <c r="H94" i="79" s="1"/>
  <c r="G92" i="79"/>
  <c r="G94" i="79" s="1"/>
  <c r="F92" i="79"/>
  <c r="F94" i="79" s="1"/>
  <c r="R91" i="79"/>
  <c r="X91" i="79" s="1"/>
  <c r="E91" i="79"/>
  <c r="D91" i="79"/>
  <c r="S91" i="79" s="1"/>
  <c r="C91" i="79"/>
  <c r="R90" i="79"/>
  <c r="X90" i="79" s="1"/>
  <c r="E90" i="79"/>
  <c r="D90" i="79"/>
  <c r="S90" i="79" s="1"/>
  <c r="C90" i="79"/>
  <c r="R89" i="79"/>
  <c r="X89" i="79" s="1"/>
  <c r="E89" i="79"/>
  <c r="D89" i="79"/>
  <c r="S89" i="79" s="1"/>
  <c r="C89" i="79"/>
  <c r="R88" i="79"/>
  <c r="X88" i="79" s="1"/>
  <c r="E88" i="79"/>
  <c r="D88" i="79"/>
  <c r="S88" i="79" s="1"/>
  <c r="C88" i="79"/>
  <c r="R87" i="79"/>
  <c r="E87" i="79"/>
  <c r="D87" i="79"/>
  <c r="S87" i="79" s="1"/>
  <c r="C87" i="79"/>
  <c r="Q82" i="79"/>
  <c r="Q84" i="79" s="1"/>
  <c r="P82" i="79"/>
  <c r="P84" i="79" s="1"/>
  <c r="O82" i="79"/>
  <c r="O84" i="79" s="1"/>
  <c r="N82" i="79"/>
  <c r="N84" i="79" s="1"/>
  <c r="M82" i="79"/>
  <c r="M84" i="79" s="1"/>
  <c r="L82" i="79"/>
  <c r="L84" i="79" s="1"/>
  <c r="K82" i="79"/>
  <c r="K84" i="79" s="1"/>
  <c r="J82" i="79"/>
  <c r="J84" i="79" s="1"/>
  <c r="I82" i="79"/>
  <c r="I84" i="79" s="1"/>
  <c r="H82" i="79"/>
  <c r="H84" i="79" s="1"/>
  <c r="G82" i="79"/>
  <c r="G84" i="79" s="1"/>
  <c r="F82" i="79"/>
  <c r="F84" i="79" s="1"/>
  <c r="R81" i="79"/>
  <c r="E81" i="79"/>
  <c r="D81" i="79"/>
  <c r="C81" i="79"/>
  <c r="R80" i="79"/>
  <c r="E80" i="79"/>
  <c r="D80" i="79"/>
  <c r="C80" i="79"/>
  <c r="R79" i="79"/>
  <c r="X79" i="79" s="1"/>
  <c r="E79" i="79"/>
  <c r="D79" i="79"/>
  <c r="S79" i="79" s="1"/>
  <c r="C79" i="79"/>
  <c r="R78" i="79"/>
  <c r="X78" i="79" s="1"/>
  <c r="E78" i="79"/>
  <c r="D78" i="79"/>
  <c r="S78" i="79" s="1"/>
  <c r="C78" i="79"/>
  <c r="R77" i="79"/>
  <c r="E77" i="79"/>
  <c r="D77" i="79"/>
  <c r="S77" i="79" s="1"/>
  <c r="C77" i="79"/>
  <c r="Q72" i="79"/>
  <c r="P72" i="79"/>
  <c r="O72" i="79"/>
  <c r="N72" i="79"/>
  <c r="M72" i="79"/>
  <c r="L72" i="79"/>
  <c r="K72" i="79"/>
  <c r="J72" i="79"/>
  <c r="I72" i="79"/>
  <c r="H72" i="79"/>
  <c r="G72" i="79"/>
  <c r="F72" i="79"/>
  <c r="R71" i="79"/>
  <c r="X71" i="79" s="1"/>
  <c r="E71" i="79"/>
  <c r="D71" i="79"/>
  <c r="S71" i="79" s="1"/>
  <c r="C71" i="79"/>
  <c r="R70" i="79"/>
  <c r="X70" i="79" s="1"/>
  <c r="E70" i="79"/>
  <c r="D70" i="79"/>
  <c r="S70" i="79" s="1"/>
  <c r="C70" i="79"/>
  <c r="R69" i="79"/>
  <c r="X69" i="79" s="1"/>
  <c r="E69" i="79"/>
  <c r="D69" i="79"/>
  <c r="S69" i="79" s="1"/>
  <c r="C69" i="79"/>
  <c r="R68" i="79"/>
  <c r="X68" i="79" s="1"/>
  <c r="E68" i="79"/>
  <c r="D68" i="79"/>
  <c r="S68" i="79" s="1"/>
  <c r="C68" i="79"/>
  <c r="R67" i="79"/>
  <c r="E67" i="79"/>
  <c r="D67" i="79"/>
  <c r="C67" i="79"/>
  <c r="Q66" i="79"/>
  <c r="P66" i="79"/>
  <c r="O66" i="79"/>
  <c r="N66" i="79"/>
  <c r="M66" i="79"/>
  <c r="L66" i="79"/>
  <c r="K66" i="79"/>
  <c r="J66" i="79"/>
  <c r="I66" i="79"/>
  <c r="H66" i="79"/>
  <c r="G66" i="79"/>
  <c r="F66" i="79"/>
  <c r="R65" i="79"/>
  <c r="X65" i="79" s="1"/>
  <c r="E65" i="79"/>
  <c r="D65" i="79"/>
  <c r="S65" i="79" s="1"/>
  <c r="C65" i="79"/>
  <c r="R64" i="79"/>
  <c r="X64" i="79" s="1"/>
  <c r="E64" i="79"/>
  <c r="D64" i="79"/>
  <c r="S64" i="79" s="1"/>
  <c r="C64" i="79"/>
  <c r="R63" i="79"/>
  <c r="X63" i="79" s="1"/>
  <c r="E63" i="79"/>
  <c r="D63" i="79"/>
  <c r="S63" i="79" s="1"/>
  <c r="C63" i="79"/>
  <c r="R62" i="79"/>
  <c r="X62" i="79" s="1"/>
  <c r="E62" i="79"/>
  <c r="D62" i="79"/>
  <c r="C62" i="79"/>
  <c r="R61" i="79"/>
  <c r="E61" i="79"/>
  <c r="D61" i="79"/>
  <c r="S61" i="79" s="1"/>
  <c r="C61" i="79"/>
  <c r="Q60" i="79"/>
  <c r="P60" i="79"/>
  <c r="O60" i="79"/>
  <c r="N60" i="79"/>
  <c r="M60" i="79"/>
  <c r="L60" i="79"/>
  <c r="K60" i="79"/>
  <c r="J60" i="79"/>
  <c r="I60" i="79"/>
  <c r="H60" i="79"/>
  <c r="G60" i="79"/>
  <c r="F60" i="79"/>
  <c r="R59" i="79"/>
  <c r="E59" i="79"/>
  <c r="D59" i="79"/>
  <c r="C59" i="79"/>
  <c r="R58" i="79"/>
  <c r="X58" i="79" s="1"/>
  <c r="E58" i="79"/>
  <c r="D58" i="79"/>
  <c r="S58" i="79" s="1"/>
  <c r="C58" i="79"/>
  <c r="R57" i="79"/>
  <c r="X57" i="79" s="1"/>
  <c r="E57" i="79"/>
  <c r="D57" i="79"/>
  <c r="S57" i="79" s="1"/>
  <c r="C57" i="79"/>
  <c r="R56" i="79"/>
  <c r="X56" i="79" s="1"/>
  <c r="E56" i="79"/>
  <c r="D56" i="79"/>
  <c r="C56" i="79"/>
  <c r="R55" i="79"/>
  <c r="E55" i="79"/>
  <c r="D55" i="79"/>
  <c r="S55" i="79" s="1"/>
  <c r="C55" i="79"/>
  <c r="Q54" i="79"/>
  <c r="P54" i="79"/>
  <c r="O54" i="79"/>
  <c r="N54" i="79"/>
  <c r="M54" i="79"/>
  <c r="L54" i="79"/>
  <c r="K54" i="79"/>
  <c r="J54" i="79"/>
  <c r="I54" i="79"/>
  <c r="H54" i="79"/>
  <c r="G54" i="79"/>
  <c r="F54" i="79"/>
  <c r="R53" i="79"/>
  <c r="X53" i="79" s="1"/>
  <c r="E53" i="79"/>
  <c r="D53" i="79"/>
  <c r="S53" i="79" s="1"/>
  <c r="C53" i="79"/>
  <c r="R52" i="79"/>
  <c r="X52" i="79" s="1"/>
  <c r="E52" i="79"/>
  <c r="D52" i="79"/>
  <c r="S52" i="79" s="1"/>
  <c r="C52" i="79"/>
  <c r="R51" i="79"/>
  <c r="X51" i="79" s="1"/>
  <c r="E51" i="79"/>
  <c r="D51" i="79"/>
  <c r="S51" i="79" s="1"/>
  <c r="C51" i="79"/>
  <c r="R50" i="79"/>
  <c r="X50" i="79" s="1"/>
  <c r="E50" i="79"/>
  <c r="D50" i="79"/>
  <c r="S50" i="79" s="1"/>
  <c r="C50" i="79"/>
  <c r="R49" i="79"/>
  <c r="E49" i="79"/>
  <c r="AA49" i="79" s="1"/>
  <c r="D49" i="79"/>
  <c r="C49" i="79"/>
  <c r="Q48" i="79"/>
  <c r="P48" i="79"/>
  <c r="O48" i="79"/>
  <c r="N48" i="79"/>
  <c r="M48" i="79"/>
  <c r="L48" i="79"/>
  <c r="K48" i="79"/>
  <c r="J48" i="79"/>
  <c r="I48" i="79"/>
  <c r="H48" i="79"/>
  <c r="G48" i="79"/>
  <c r="F48" i="79"/>
  <c r="R47" i="79"/>
  <c r="X47" i="79" s="1"/>
  <c r="E47" i="79"/>
  <c r="D47" i="79"/>
  <c r="S47" i="79" s="1"/>
  <c r="C47" i="79"/>
  <c r="R46" i="79"/>
  <c r="X46" i="79" s="1"/>
  <c r="E46" i="79"/>
  <c r="D46" i="79"/>
  <c r="S46" i="79" s="1"/>
  <c r="C46" i="79"/>
  <c r="R45" i="79"/>
  <c r="X45" i="79" s="1"/>
  <c r="E45" i="79"/>
  <c r="D45" i="79"/>
  <c r="S45" i="79" s="1"/>
  <c r="C45" i="79"/>
  <c r="R44" i="79"/>
  <c r="X44" i="79" s="1"/>
  <c r="E44" i="79"/>
  <c r="D44" i="79"/>
  <c r="S44" i="79" s="1"/>
  <c r="C44" i="79"/>
  <c r="R43" i="79"/>
  <c r="E43" i="79"/>
  <c r="D43" i="79"/>
  <c r="C43" i="79"/>
  <c r="Q42" i="79"/>
  <c r="P42" i="79"/>
  <c r="O42" i="79"/>
  <c r="N42" i="79"/>
  <c r="M42" i="79"/>
  <c r="L42" i="79"/>
  <c r="K42" i="79"/>
  <c r="J42" i="79"/>
  <c r="I42" i="79"/>
  <c r="H42" i="79"/>
  <c r="G42" i="79"/>
  <c r="F42" i="79"/>
  <c r="R41" i="79"/>
  <c r="X41" i="79" s="1"/>
  <c r="E41" i="79"/>
  <c r="D41" i="79"/>
  <c r="S41" i="79" s="1"/>
  <c r="C41" i="79"/>
  <c r="R40" i="79"/>
  <c r="E40" i="79"/>
  <c r="D40" i="79"/>
  <c r="C40" i="79"/>
  <c r="R39" i="79"/>
  <c r="X39" i="79" s="1"/>
  <c r="E39" i="79"/>
  <c r="D39" i="79"/>
  <c r="S39" i="79" s="1"/>
  <c r="C39" i="79"/>
  <c r="R38" i="79"/>
  <c r="X38" i="79" s="1"/>
  <c r="E38" i="79"/>
  <c r="D38" i="79"/>
  <c r="S38" i="79" s="1"/>
  <c r="C38" i="79"/>
  <c r="R37" i="79"/>
  <c r="E37" i="79"/>
  <c r="Z37" i="79" s="1"/>
  <c r="D37" i="79"/>
  <c r="S37" i="79" s="1"/>
  <c r="C37" i="79"/>
  <c r="Q36" i="79"/>
  <c r="Q74" i="79" s="1"/>
  <c r="P36" i="79"/>
  <c r="O36" i="79"/>
  <c r="N36" i="79"/>
  <c r="M36" i="79"/>
  <c r="M74" i="79" s="1"/>
  <c r="L36" i="79"/>
  <c r="K36" i="79"/>
  <c r="J36" i="79"/>
  <c r="J74" i="79" s="1"/>
  <c r="I36" i="79"/>
  <c r="I74" i="79" s="1"/>
  <c r="H36" i="79"/>
  <c r="G36" i="79"/>
  <c r="F36" i="79"/>
  <c r="R35" i="79"/>
  <c r="X35" i="79" s="1"/>
  <c r="E35" i="79"/>
  <c r="D35" i="79"/>
  <c r="S35" i="79" s="1"/>
  <c r="C35" i="79"/>
  <c r="R34" i="79"/>
  <c r="X34" i="79" s="1"/>
  <c r="E34" i="79"/>
  <c r="AA34" i="79" s="1"/>
  <c r="D34" i="79"/>
  <c r="S34" i="79" s="1"/>
  <c r="C34" i="79"/>
  <c r="R33" i="79"/>
  <c r="X33" i="79" s="1"/>
  <c r="E33" i="79"/>
  <c r="D33" i="79"/>
  <c r="S33" i="79" s="1"/>
  <c r="C33" i="79"/>
  <c r="R32" i="79"/>
  <c r="E32" i="79"/>
  <c r="D32" i="79"/>
  <c r="C32" i="79"/>
  <c r="R31" i="79"/>
  <c r="X31" i="79" s="1"/>
  <c r="E31" i="79"/>
  <c r="D31" i="79"/>
  <c r="S31" i="79" s="1"/>
  <c r="C31" i="79"/>
  <c r="Q26" i="79"/>
  <c r="P26" i="79"/>
  <c r="O26" i="79"/>
  <c r="N26" i="79"/>
  <c r="M26" i="79"/>
  <c r="L26" i="79"/>
  <c r="K26" i="79"/>
  <c r="J26" i="79"/>
  <c r="I26" i="79"/>
  <c r="H26" i="79"/>
  <c r="G26" i="79"/>
  <c r="F26" i="79"/>
  <c r="R25" i="79"/>
  <c r="X25" i="79" s="1"/>
  <c r="E25" i="79"/>
  <c r="D25" i="79"/>
  <c r="S25" i="79" s="1"/>
  <c r="C25" i="79"/>
  <c r="R24" i="79"/>
  <c r="X24" i="79" s="1"/>
  <c r="E24" i="79"/>
  <c r="D24" i="79"/>
  <c r="C24" i="79"/>
  <c r="R23" i="79"/>
  <c r="X23" i="79" s="1"/>
  <c r="E23" i="79"/>
  <c r="D23" i="79"/>
  <c r="S23" i="79" s="1"/>
  <c r="C23" i="79"/>
  <c r="R22" i="79"/>
  <c r="E22" i="79"/>
  <c r="D22" i="79"/>
  <c r="C22" i="79"/>
  <c r="R21" i="79"/>
  <c r="X21" i="79" s="1"/>
  <c r="E21" i="79"/>
  <c r="D21" i="79"/>
  <c r="S21" i="79" s="1"/>
  <c r="C21" i="79"/>
  <c r="Q20" i="79"/>
  <c r="P20" i="79"/>
  <c r="O20" i="79"/>
  <c r="N20" i="79"/>
  <c r="M20" i="79"/>
  <c r="L20" i="79"/>
  <c r="K20" i="79"/>
  <c r="J20" i="79"/>
  <c r="I20" i="79"/>
  <c r="H20" i="79"/>
  <c r="G20" i="79"/>
  <c r="F20" i="79"/>
  <c r="R19" i="79"/>
  <c r="X19" i="79" s="1"/>
  <c r="E19" i="79"/>
  <c r="D19" i="79"/>
  <c r="S19" i="79" s="1"/>
  <c r="C19" i="79"/>
  <c r="R18" i="79"/>
  <c r="X18" i="79" s="1"/>
  <c r="E18" i="79"/>
  <c r="D18" i="79"/>
  <c r="S18" i="79" s="1"/>
  <c r="C18" i="79"/>
  <c r="R17" i="79"/>
  <c r="X17" i="79" s="1"/>
  <c r="E17" i="79"/>
  <c r="D17" i="79"/>
  <c r="S17" i="79" s="1"/>
  <c r="C17" i="79"/>
  <c r="R16" i="79"/>
  <c r="X16" i="79" s="1"/>
  <c r="E16" i="79"/>
  <c r="D16" i="79"/>
  <c r="C16" i="79"/>
  <c r="R15" i="79"/>
  <c r="E15" i="79"/>
  <c r="D15" i="79"/>
  <c r="C15" i="79"/>
  <c r="Q14" i="79"/>
  <c r="P14" i="79"/>
  <c r="O14" i="79"/>
  <c r="O28" i="79" s="1"/>
  <c r="N14" i="79"/>
  <c r="N28" i="79" s="1"/>
  <c r="M14" i="79"/>
  <c r="M28" i="79" s="1"/>
  <c r="L14" i="79"/>
  <c r="K14" i="79"/>
  <c r="K28" i="79" s="1"/>
  <c r="J14" i="79"/>
  <c r="I14" i="79"/>
  <c r="H14" i="79"/>
  <c r="G14" i="79"/>
  <c r="G28" i="79" s="1"/>
  <c r="F14" i="79"/>
  <c r="F28" i="79" s="1"/>
  <c r="R13" i="79"/>
  <c r="X13" i="79" s="1"/>
  <c r="E13" i="79"/>
  <c r="D13" i="79"/>
  <c r="C13" i="79"/>
  <c r="R12" i="79"/>
  <c r="X12" i="79" s="1"/>
  <c r="E12" i="79"/>
  <c r="D12" i="79"/>
  <c r="S12" i="79" s="1"/>
  <c r="C12" i="79"/>
  <c r="R11" i="79"/>
  <c r="E11" i="79"/>
  <c r="AA11" i="79" s="1"/>
  <c r="D11" i="79"/>
  <c r="C11" i="79"/>
  <c r="R10" i="79"/>
  <c r="X10" i="79" s="1"/>
  <c r="E10" i="79"/>
  <c r="Z10" i="79" s="1"/>
  <c r="D10" i="79"/>
  <c r="C10" i="79"/>
  <c r="R9" i="79"/>
  <c r="E9" i="79"/>
  <c r="D9" i="79"/>
  <c r="C9" i="79"/>
  <c r="U7" i="79"/>
  <c r="W110" i="79" s="1"/>
  <c r="R7" i="79"/>
  <c r="Q220" i="78"/>
  <c r="P220" i="78"/>
  <c r="O220" i="78"/>
  <c r="N220" i="78"/>
  <c r="M220" i="78"/>
  <c r="L220" i="78"/>
  <c r="K220" i="78"/>
  <c r="J220" i="78"/>
  <c r="I220" i="78"/>
  <c r="H220" i="78"/>
  <c r="G220" i="78"/>
  <c r="F220" i="78"/>
  <c r="R219" i="78"/>
  <c r="X219" i="78" s="1"/>
  <c r="E219" i="78"/>
  <c r="D219" i="78"/>
  <c r="S219" i="78" s="1"/>
  <c r="C219" i="78"/>
  <c r="R218" i="78"/>
  <c r="X218" i="78" s="1"/>
  <c r="E218" i="78"/>
  <c r="D218" i="78"/>
  <c r="C218" i="78"/>
  <c r="R217" i="78"/>
  <c r="X217" i="78" s="1"/>
  <c r="E217" i="78"/>
  <c r="D217" i="78"/>
  <c r="S217" i="78" s="1"/>
  <c r="C217" i="78"/>
  <c r="R216" i="78"/>
  <c r="E216" i="78"/>
  <c r="D216" i="78"/>
  <c r="S216" i="78" s="1"/>
  <c r="C216" i="78"/>
  <c r="R215" i="78"/>
  <c r="X215" i="78" s="1"/>
  <c r="E215" i="78"/>
  <c r="D215" i="78"/>
  <c r="S215" i="78" s="1"/>
  <c r="C215" i="78"/>
  <c r="Q214" i="78"/>
  <c r="P214" i="78"/>
  <c r="O214" i="78"/>
  <c r="N214" i="78"/>
  <c r="M214" i="78"/>
  <c r="L214" i="78"/>
  <c r="K214" i="78"/>
  <c r="J214" i="78"/>
  <c r="I214" i="78"/>
  <c r="H214" i="78"/>
  <c r="G214" i="78"/>
  <c r="F214" i="78"/>
  <c r="R213" i="78"/>
  <c r="X213" i="78" s="1"/>
  <c r="E213" i="78"/>
  <c r="D213" i="78"/>
  <c r="S213" i="78" s="1"/>
  <c r="C213" i="78"/>
  <c r="R212" i="78"/>
  <c r="X212" i="78" s="1"/>
  <c r="E212" i="78"/>
  <c r="D212" i="78"/>
  <c r="S212" i="78" s="1"/>
  <c r="C212" i="78"/>
  <c r="R211" i="78"/>
  <c r="X211" i="78" s="1"/>
  <c r="E211" i="78"/>
  <c r="D211" i="78"/>
  <c r="S211" i="78" s="1"/>
  <c r="C211" i="78"/>
  <c r="R210" i="78"/>
  <c r="X210" i="78" s="1"/>
  <c r="E210" i="78"/>
  <c r="D210" i="78"/>
  <c r="C210" i="78"/>
  <c r="R209" i="78"/>
  <c r="E209" i="78"/>
  <c r="D209" i="78"/>
  <c r="C209" i="78"/>
  <c r="Q208" i="78"/>
  <c r="P208" i="78"/>
  <c r="O208" i="78"/>
  <c r="N208" i="78"/>
  <c r="M208" i="78"/>
  <c r="L208" i="78"/>
  <c r="K208" i="78"/>
  <c r="J208" i="78"/>
  <c r="I208" i="78"/>
  <c r="H208" i="78"/>
  <c r="G208" i="78"/>
  <c r="F208" i="78"/>
  <c r="R207" i="78"/>
  <c r="X207" i="78" s="1"/>
  <c r="E207" i="78"/>
  <c r="D207" i="78"/>
  <c r="C207" i="78"/>
  <c r="R206" i="78"/>
  <c r="X206" i="78" s="1"/>
  <c r="E206" i="78"/>
  <c r="D206" i="78"/>
  <c r="C206" i="78"/>
  <c r="R205" i="78"/>
  <c r="E205" i="78"/>
  <c r="D205" i="78"/>
  <c r="C205" i="78"/>
  <c r="R204" i="78"/>
  <c r="X204" i="78" s="1"/>
  <c r="E204" i="78"/>
  <c r="D204" i="78"/>
  <c r="S204" i="78" s="1"/>
  <c r="C204" i="78"/>
  <c r="R203" i="78"/>
  <c r="E203" i="78"/>
  <c r="D203" i="78"/>
  <c r="C203" i="78"/>
  <c r="Q202" i="78"/>
  <c r="P202" i="78"/>
  <c r="O202" i="78"/>
  <c r="N202" i="78"/>
  <c r="M202" i="78"/>
  <c r="L202" i="78"/>
  <c r="K202" i="78"/>
  <c r="J202" i="78"/>
  <c r="I202" i="78"/>
  <c r="H202" i="78"/>
  <c r="G202" i="78"/>
  <c r="F202" i="78"/>
  <c r="R201" i="78"/>
  <c r="X201" i="78" s="1"/>
  <c r="E201" i="78"/>
  <c r="D201" i="78"/>
  <c r="S201" i="78" s="1"/>
  <c r="C201" i="78"/>
  <c r="R200" i="78"/>
  <c r="X200" i="78" s="1"/>
  <c r="E200" i="78"/>
  <c r="D200" i="78"/>
  <c r="S200" i="78" s="1"/>
  <c r="C200" i="78"/>
  <c r="R199" i="78"/>
  <c r="E199" i="78"/>
  <c r="D199" i="78"/>
  <c r="C199" i="78"/>
  <c r="R198" i="78"/>
  <c r="E198" i="78"/>
  <c r="D198" i="78"/>
  <c r="C198" i="78"/>
  <c r="R197" i="78"/>
  <c r="X197" i="78" s="1"/>
  <c r="E197" i="78"/>
  <c r="D197" i="78"/>
  <c r="S197" i="78" s="1"/>
  <c r="C197" i="78"/>
  <c r="Q196" i="78"/>
  <c r="P196" i="78"/>
  <c r="O196" i="78"/>
  <c r="N196" i="78"/>
  <c r="M196" i="78"/>
  <c r="L196" i="78"/>
  <c r="K196" i="78"/>
  <c r="J196" i="78"/>
  <c r="I196" i="78"/>
  <c r="H196" i="78"/>
  <c r="G196" i="78"/>
  <c r="F196" i="78"/>
  <c r="R195" i="78"/>
  <c r="X195" i="78" s="1"/>
  <c r="E195" i="78"/>
  <c r="D195" i="78"/>
  <c r="S195" i="78" s="1"/>
  <c r="C195" i="78"/>
  <c r="R194" i="78"/>
  <c r="X194" i="78" s="1"/>
  <c r="E194" i="78"/>
  <c r="D194" i="78"/>
  <c r="S194" i="78" s="1"/>
  <c r="C194" i="78"/>
  <c r="R193" i="78"/>
  <c r="X193" i="78" s="1"/>
  <c r="E193" i="78"/>
  <c r="D193" i="78"/>
  <c r="S193" i="78" s="1"/>
  <c r="C193" i="78"/>
  <c r="R192" i="78"/>
  <c r="X192" i="78" s="1"/>
  <c r="E192" i="78"/>
  <c r="D192" i="78"/>
  <c r="S192" i="78" s="1"/>
  <c r="C192" i="78"/>
  <c r="R191" i="78"/>
  <c r="E191" i="78"/>
  <c r="D191" i="78"/>
  <c r="S191" i="78" s="1"/>
  <c r="C191" i="78"/>
  <c r="Q190" i="78"/>
  <c r="P190" i="78"/>
  <c r="P222" i="78" s="1"/>
  <c r="O190" i="78"/>
  <c r="O222" i="78" s="1"/>
  <c r="N190" i="78"/>
  <c r="N222" i="78" s="1"/>
  <c r="M190" i="78"/>
  <c r="L190" i="78"/>
  <c r="K190" i="78"/>
  <c r="J190" i="78"/>
  <c r="J222" i="78" s="1"/>
  <c r="I190" i="78"/>
  <c r="H190" i="78"/>
  <c r="H222" i="78" s="1"/>
  <c r="G190" i="78"/>
  <c r="F190" i="78"/>
  <c r="R189" i="78"/>
  <c r="X189" i="78" s="1"/>
  <c r="E189" i="78"/>
  <c r="D189" i="78"/>
  <c r="S189" i="78" s="1"/>
  <c r="C189" i="78"/>
  <c r="R188" i="78"/>
  <c r="X188" i="78" s="1"/>
  <c r="E188" i="78"/>
  <c r="D188" i="78"/>
  <c r="S188" i="78" s="1"/>
  <c r="C188" i="78"/>
  <c r="R187" i="78"/>
  <c r="E187" i="78"/>
  <c r="D187" i="78"/>
  <c r="C187" i="78"/>
  <c r="R186" i="78"/>
  <c r="X186" i="78" s="1"/>
  <c r="E186" i="78"/>
  <c r="D186" i="78"/>
  <c r="S186" i="78" s="1"/>
  <c r="C186" i="78"/>
  <c r="R185" i="78"/>
  <c r="X185" i="78" s="1"/>
  <c r="E185" i="78"/>
  <c r="D185" i="78"/>
  <c r="S185" i="78" s="1"/>
  <c r="C185" i="78"/>
  <c r="Q180" i="78"/>
  <c r="P180" i="78"/>
  <c r="O180" i="78"/>
  <c r="N180" i="78"/>
  <c r="M180" i="78"/>
  <c r="L180" i="78"/>
  <c r="K180" i="78"/>
  <c r="J180" i="78"/>
  <c r="I180" i="78"/>
  <c r="H180" i="78"/>
  <c r="G180" i="78"/>
  <c r="F180" i="78"/>
  <c r="R179" i="78"/>
  <c r="X179" i="78" s="1"/>
  <c r="E179" i="78"/>
  <c r="AA179" i="78" s="1"/>
  <c r="D179" i="78"/>
  <c r="S179" i="78" s="1"/>
  <c r="C179" i="78"/>
  <c r="R178" i="78"/>
  <c r="X178" i="78" s="1"/>
  <c r="E178" i="78"/>
  <c r="D178" i="78"/>
  <c r="S178" i="78" s="1"/>
  <c r="C178" i="78"/>
  <c r="R177" i="78"/>
  <c r="X177" i="78" s="1"/>
  <c r="E177" i="78"/>
  <c r="D177" i="78"/>
  <c r="C177" i="78"/>
  <c r="R176" i="78"/>
  <c r="E176" i="78"/>
  <c r="D176" i="78"/>
  <c r="S176" i="78" s="1"/>
  <c r="C176" i="78"/>
  <c r="R175" i="78"/>
  <c r="X175" i="78" s="1"/>
  <c r="E175" i="78"/>
  <c r="D175" i="78"/>
  <c r="S175" i="78" s="1"/>
  <c r="C175" i="78"/>
  <c r="Q174" i="78"/>
  <c r="P174" i="78"/>
  <c r="O174" i="78"/>
  <c r="N174" i="78"/>
  <c r="M174" i="78"/>
  <c r="L174" i="78"/>
  <c r="K174" i="78"/>
  <c r="J174" i="78"/>
  <c r="I174" i="78"/>
  <c r="H174" i="78"/>
  <c r="G174" i="78"/>
  <c r="F174" i="78"/>
  <c r="R173" i="78"/>
  <c r="X173" i="78" s="1"/>
  <c r="E173" i="78"/>
  <c r="D173" i="78"/>
  <c r="S173" i="78" s="1"/>
  <c r="C173" i="78"/>
  <c r="R172" i="78"/>
  <c r="X172" i="78" s="1"/>
  <c r="E172" i="78"/>
  <c r="D172" i="78"/>
  <c r="S172" i="78" s="1"/>
  <c r="C172" i="78"/>
  <c r="R171" i="78"/>
  <c r="X171" i="78" s="1"/>
  <c r="E171" i="78"/>
  <c r="D171" i="78"/>
  <c r="C171" i="78"/>
  <c r="R170" i="78"/>
  <c r="X170" i="78" s="1"/>
  <c r="E170" i="78"/>
  <c r="D170" i="78"/>
  <c r="S170" i="78" s="1"/>
  <c r="C170" i="78"/>
  <c r="R169" i="78"/>
  <c r="X169" i="78" s="1"/>
  <c r="E169" i="78"/>
  <c r="D169" i="78"/>
  <c r="S169" i="78" s="1"/>
  <c r="C169" i="78"/>
  <c r="Q168" i="78"/>
  <c r="P168" i="78"/>
  <c r="O168" i="78"/>
  <c r="N168" i="78"/>
  <c r="M168" i="78"/>
  <c r="L168" i="78"/>
  <c r="K168" i="78"/>
  <c r="J168" i="78"/>
  <c r="I168" i="78"/>
  <c r="H168" i="78"/>
  <c r="G168" i="78"/>
  <c r="F168" i="78"/>
  <c r="R167" i="78"/>
  <c r="X167" i="78" s="1"/>
  <c r="E167" i="78"/>
  <c r="D167" i="78"/>
  <c r="C167" i="78"/>
  <c r="R166" i="78"/>
  <c r="X166" i="78" s="1"/>
  <c r="E166" i="78"/>
  <c r="D166" i="78"/>
  <c r="S166" i="78" s="1"/>
  <c r="C166" i="78"/>
  <c r="R165" i="78"/>
  <c r="X165" i="78" s="1"/>
  <c r="E165" i="78"/>
  <c r="D165" i="78"/>
  <c r="S165" i="78" s="1"/>
  <c r="C165" i="78"/>
  <c r="R164" i="78"/>
  <c r="X164" i="78" s="1"/>
  <c r="E164" i="78"/>
  <c r="D164" i="78"/>
  <c r="S164" i="78" s="1"/>
  <c r="C164" i="78"/>
  <c r="R163" i="78"/>
  <c r="X163" i="78" s="1"/>
  <c r="E163" i="78"/>
  <c r="D163" i="78"/>
  <c r="S163" i="78" s="1"/>
  <c r="C163" i="78"/>
  <c r="Q162" i="78"/>
  <c r="Q182" i="78" s="1"/>
  <c r="P162" i="78"/>
  <c r="P182" i="78" s="1"/>
  <c r="O162" i="78"/>
  <c r="N162" i="78"/>
  <c r="M162" i="78"/>
  <c r="L162" i="78"/>
  <c r="K162" i="78"/>
  <c r="K182" i="78" s="1"/>
  <c r="J162" i="78"/>
  <c r="J182" i="78" s="1"/>
  <c r="I162" i="78"/>
  <c r="I182" i="78" s="1"/>
  <c r="H162" i="78"/>
  <c r="H182" i="78" s="1"/>
  <c r="G162" i="78"/>
  <c r="F162" i="78"/>
  <c r="R161" i="78"/>
  <c r="X161" i="78" s="1"/>
  <c r="E161" i="78"/>
  <c r="D161" i="78"/>
  <c r="S161" i="78" s="1"/>
  <c r="C161" i="78"/>
  <c r="R160" i="78"/>
  <c r="X160" i="78" s="1"/>
  <c r="E160" i="78"/>
  <c r="D160" i="78"/>
  <c r="C160" i="78"/>
  <c r="R159" i="78"/>
  <c r="E159" i="78"/>
  <c r="D159" i="78"/>
  <c r="C159" i="78"/>
  <c r="R158" i="78"/>
  <c r="X158" i="78" s="1"/>
  <c r="E158" i="78"/>
  <c r="D158" i="78"/>
  <c r="S158" i="78" s="1"/>
  <c r="C158" i="78"/>
  <c r="R157" i="78"/>
  <c r="E157" i="78"/>
  <c r="D157" i="78"/>
  <c r="S157" i="78" s="1"/>
  <c r="C157" i="78"/>
  <c r="Q152" i="78"/>
  <c r="P152" i="78"/>
  <c r="O152" i="78"/>
  <c r="N152" i="78"/>
  <c r="M152" i="78"/>
  <c r="L152" i="78"/>
  <c r="K152" i="78"/>
  <c r="J152" i="78"/>
  <c r="I152" i="78"/>
  <c r="H152" i="78"/>
  <c r="G152" i="78"/>
  <c r="F152" i="78"/>
  <c r="R151" i="78"/>
  <c r="X151" i="78" s="1"/>
  <c r="E151" i="78"/>
  <c r="D151" i="78"/>
  <c r="C151" i="78"/>
  <c r="R150" i="78"/>
  <c r="X150" i="78" s="1"/>
  <c r="E150" i="78"/>
  <c r="D150" i="78"/>
  <c r="S150" i="78" s="1"/>
  <c r="C150" i="78"/>
  <c r="R149" i="78"/>
  <c r="X149" i="78" s="1"/>
  <c r="E149" i="78"/>
  <c r="D149" i="78"/>
  <c r="S149" i="78" s="1"/>
  <c r="C149" i="78"/>
  <c r="R148" i="78"/>
  <c r="X148" i="78" s="1"/>
  <c r="E148" i="78"/>
  <c r="D148" i="78"/>
  <c r="S148" i="78" s="1"/>
  <c r="C148" i="78"/>
  <c r="R147" i="78"/>
  <c r="X147" i="78" s="1"/>
  <c r="E147" i="78"/>
  <c r="D147" i="78"/>
  <c r="S147" i="78" s="1"/>
  <c r="C147" i="78"/>
  <c r="Q146" i="78"/>
  <c r="P146" i="78"/>
  <c r="O146" i="78"/>
  <c r="N146" i="78"/>
  <c r="M146" i="78"/>
  <c r="L146" i="78"/>
  <c r="K146" i="78"/>
  <c r="J146" i="78"/>
  <c r="I146" i="78"/>
  <c r="H146" i="78"/>
  <c r="G146" i="78"/>
  <c r="F146" i="78"/>
  <c r="R145" i="78"/>
  <c r="E145" i="78"/>
  <c r="D145" i="78"/>
  <c r="C145" i="78"/>
  <c r="R144" i="78"/>
  <c r="X144" i="78" s="1"/>
  <c r="E144" i="78"/>
  <c r="D144" i="78"/>
  <c r="S144" i="78" s="1"/>
  <c r="C144" i="78"/>
  <c r="R143" i="78"/>
  <c r="X143" i="78" s="1"/>
  <c r="E143" i="78"/>
  <c r="D143" i="78"/>
  <c r="S143" i="78" s="1"/>
  <c r="C143" i="78"/>
  <c r="R142" i="78"/>
  <c r="X142" i="78" s="1"/>
  <c r="E142" i="78"/>
  <c r="D142" i="78"/>
  <c r="S142" i="78" s="1"/>
  <c r="C142" i="78"/>
  <c r="R141" i="78"/>
  <c r="E141" i="78"/>
  <c r="D141" i="78"/>
  <c r="S141" i="78" s="1"/>
  <c r="C141" i="78"/>
  <c r="Q140" i="78"/>
  <c r="P140" i="78"/>
  <c r="O140" i="78"/>
  <c r="N140" i="78"/>
  <c r="N154" i="78" s="1"/>
  <c r="M140" i="78"/>
  <c r="M154" i="78" s="1"/>
  <c r="L140" i="78"/>
  <c r="L154" i="78" s="1"/>
  <c r="K140" i="78"/>
  <c r="K154" i="78" s="1"/>
  <c r="J140" i="78"/>
  <c r="J154" i="78" s="1"/>
  <c r="I140" i="78"/>
  <c r="H140" i="78"/>
  <c r="H154" i="78" s="1"/>
  <c r="G140" i="78"/>
  <c r="F140" i="78"/>
  <c r="F154" i="78" s="1"/>
  <c r="R139" i="78"/>
  <c r="X139" i="78" s="1"/>
  <c r="E139" i="78"/>
  <c r="D139" i="78"/>
  <c r="C139" i="78"/>
  <c r="R138" i="78"/>
  <c r="X138" i="78" s="1"/>
  <c r="E138" i="78"/>
  <c r="D138" i="78"/>
  <c r="S138" i="78" s="1"/>
  <c r="C138" i="78"/>
  <c r="R137" i="78"/>
  <c r="X137" i="78" s="1"/>
  <c r="E137" i="78"/>
  <c r="D137" i="78"/>
  <c r="S137" i="78" s="1"/>
  <c r="C137" i="78"/>
  <c r="R136" i="78"/>
  <c r="X136" i="78" s="1"/>
  <c r="E136" i="78"/>
  <c r="D136" i="78"/>
  <c r="S136" i="78" s="1"/>
  <c r="C136" i="78"/>
  <c r="R135" i="78"/>
  <c r="E135" i="78"/>
  <c r="D135" i="78"/>
  <c r="C135" i="78"/>
  <c r="Q130" i="78"/>
  <c r="P130" i="78"/>
  <c r="O130" i="78"/>
  <c r="N130" i="78"/>
  <c r="M130" i="78"/>
  <c r="L130" i="78"/>
  <c r="K130" i="78"/>
  <c r="J130" i="78"/>
  <c r="I130" i="78"/>
  <c r="H130" i="78"/>
  <c r="G130" i="78"/>
  <c r="F130" i="78"/>
  <c r="R129" i="78"/>
  <c r="X129" i="78" s="1"/>
  <c r="E129" i="78"/>
  <c r="D129" i="78"/>
  <c r="C129" i="78"/>
  <c r="R128" i="78"/>
  <c r="X128" i="78" s="1"/>
  <c r="E128" i="78"/>
  <c r="D128" i="78"/>
  <c r="C128" i="78"/>
  <c r="R127" i="78"/>
  <c r="X127" i="78" s="1"/>
  <c r="E127" i="78"/>
  <c r="D127" i="78"/>
  <c r="S127" i="78" s="1"/>
  <c r="C127" i="78"/>
  <c r="R126" i="78"/>
  <c r="X126" i="78" s="1"/>
  <c r="E126" i="78"/>
  <c r="D126" i="78"/>
  <c r="S126" i="78" s="1"/>
  <c r="C126" i="78"/>
  <c r="R125" i="78"/>
  <c r="E125" i="78"/>
  <c r="D125" i="78"/>
  <c r="C125" i="78"/>
  <c r="Q124" i="78"/>
  <c r="P124" i="78"/>
  <c r="O124" i="78"/>
  <c r="N124" i="78"/>
  <c r="M124" i="78"/>
  <c r="L124" i="78"/>
  <c r="K124" i="78"/>
  <c r="J124" i="78"/>
  <c r="I124" i="78"/>
  <c r="H124" i="78"/>
  <c r="G124" i="78"/>
  <c r="F124" i="78"/>
  <c r="R123" i="78"/>
  <c r="X123" i="78" s="1"/>
  <c r="E123" i="78"/>
  <c r="D123" i="78"/>
  <c r="S123" i="78" s="1"/>
  <c r="C123" i="78"/>
  <c r="R122" i="78"/>
  <c r="X122" i="78" s="1"/>
  <c r="E122" i="78"/>
  <c r="D122" i="78"/>
  <c r="S122" i="78" s="1"/>
  <c r="C122" i="78"/>
  <c r="R121" i="78"/>
  <c r="X121" i="78" s="1"/>
  <c r="E121" i="78"/>
  <c r="D121" i="78"/>
  <c r="S121" i="78" s="1"/>
  <c r="C121" i="78"/>
  <c r="R120" i="78"/>
  <c r="X120" i="78" s="1"/>
  <c r="E120" i="78"/>
  <c r="D120" i="78"/>
  <c r="S120" i="78" s="1"/>
  <c r="C120" i="78"/>
  <c r="R119" i="78"/>
  <c r="E119" i="78"/>
  <c r="D119" i="78"/>
  <c r="C119" i="78"/>
  <c r="Q118" i="78"/>
  <c r="P118" i="78"/>
  <c r="O118" i="78"/>
  <c r="N118" i="78"/>
  <c r="M118" i="78"/>
  <c r="L118" i="78"/>
  <c r="K118" i="78"/>
  <c r="J118" i="78"/>
  <c r="I118" i="78"/>
  <c r="H118" i="78"/>
  <c r="G118" i="78"/>
  <c r="F118" i="78"/>
  <c r="R117" i="78"/>
  <c r="X117" i="78" s="1"/>
  <c r="E117" i="78"/>
  <c r="D117" i="78"/>
  <c r="S117" i="78" s="1"/>
  <c r="C117" i="78"/>
  <c r="R116" i="78"/>
  <c r="X116" i="78" s="1"/>
  <c r="E116" i="78"/>
  <c r="D116" i="78"/>
  <c r="S116" i="78" s="1"/>
  <c r="C116" i="78"/>
  <c r="R115" i="78"/>
  <c r="X115" i="78" s="1"/>
  <c r="E115" i="78"/>
  <c r="D115" i="78"/>
  <c r="S115" i="78" s="1"/>
  <c r="C115" i="78"/>
  <c r="R114" i="78"/>
  <c r="X114" i="78" s="1"/>
  <c r="E114" i="78"/>
  <c r="D114" i="78"/>
  <c r="S114" i="78" s="1"/>
  <c r="C114" i="78"/>
  <c r="R113" i="78"/>
  <c r="E113" i="78"/>
  <c r="D113" i="78"/>
  <c r="S113" i="78" s="1"/>
  <c r="C113" i="78"/>
  <c r="Q112" i="78"/>
  <c r="Q132" i="78" s="1"/>
  <c r="P112" i="78"/>
  <c r="P132" i="78" s="1"/>
  <c r="O112" i="78"/>
  <c r="N112" i="78"/>
  <c r="N132" i="78" s="1"/>
  <c r="M112" i="78"/>
  <c r="M132" i="78" s="1"/>
  <c r="L112" i="78"/>
  <c r="L132" i="78" s="1"/>
  <c r="K112" i="78"/>
  <c r="J112" i="78"/>
  <c r="I112" i="78"/>
  <c r="I132" i="78" s="1"/>
  <c r="H112" i="78"/>
  <c r="H132" i="78" s="1"/>
  <c r="G112" i="78"/>
  <c r="G132" i="78" s="1"/>
  <c r="F112" i="78"/>
  <c r="F132" i="78" s="1"/>
  <c r="R111" i="78"/>
  <c r="X111" i="78" s="1"/>
  <c r="E111" i="78"/>
  <c r="D111" i="78"/>
  <c r="S111" i="78" s="1"/>
  <c r="C111" i="78"/>
  <c r="R110" i="78"/>
  <c r="X110" i="78" s="1"/>
  <c r="E110" i="78"/>
  <c r="D110" i="78"/>
  <c r="S110" i="78" s="1"/>
  <c r="C110" i="78"/>
  <c r="R109" i="78"/>
  <c r="X109" i="78" s="1"/>
  <c r="E109" i="78"/>
  <c r="D109" i="78"/>
  <c r="S109" i="78" s="1"/>
  <c r="C109" i="78"/>
  <c r="R108" i="78"/>
  <c r="E108" i="78"/>
  <c r="D108" i="78"/>
  <c r="C108" i="78"/>
  <c r="R107" i="78"/>
  <c r="X107" i="78" s="1"/>
  <c r="E107" i="78"/>
  <c r="D107" i="78"/>
  <c r="S107" i="78" s="1"/>
  <c r="C107" i="78"/>
  <c r="Q102" i="78"/>
  <c r="Q104" i="78" s="1"/>
  <c r="P102" i="78"/>
  <c r="P104" i="78" s="1"/>
  <c r="O102" i="78"/>
  <c r="O104" i="78" s="1"/>
  <c r="N102" i="78"/>
  <c r="N104" i="78" s="1"/>
  <c r="M102" i="78"/>
  <c r="M104" i="78" s="1"/>
  <c r="L102" i="78"/>
  <c r="L104" i="78" s="1"/>
  <c r="K102" i="78"/>
  <c r="K104" i="78" s="1"/>
  <c r="J102" i="78"/>
  <c r="J104" i="78" s="1"/>
  <c r="I102" i="78"/>
  <c r="I104" i="78" s="1"/>
  <c r="H102" i="78"/>
  <c r="H104" i="78" s="1"/>
  <c r="G102" i="78"/>
  <c r="G104" i="78" s="1"/>
  <c r="F102" i="78"/>
  <c r="F104" i="78" s="1"/>
  <c r="R101" i="78"/>
  <c r="X101" i="78" s="1"/>
  <c r="E101" i="78"/>
  <c r="D101" i="78"/>
  <c r="S101" i="78" s="1"/>
  <c r="C101" i="78"/>
  <c r="R100" i="78"/>
  <c r="X100" i="78" s="1"/>
  <c r="E100" i="78"/>
  <c r="D100" i="78"/>
  <c r="S100" i="78" s="1"/>
  <c r="C100" i="78"/>
  <c r="R99" i="78"/>
  <c r="X99" i="78" s="1"/>
  <c r="E99" i="78"/>
  <c r="D99" i="78"/>
  <c r="S99" i="78" s="1"/>
  <c r="C99" i="78"/>
  <c r="R98" i="78"/>
  <c r="E98" i="78"/>
  <c r="D98" i="78"/>
  <c r="C98" i="78"/>
  <c r="R97" i="78"/>
  <c r="X97" i="78" s="1"/>
  <c r="E97" i="78"/>
  <c r="D97" i="78"/>
  <c r="S97" i="78" s="1"/>
  <c r="C97" i="78"/>
  <c r="Q92" i="78"/>
  <c r="Q94" i="78" s="1"/>
  <c r="P92" i="78"/>
  <c r="P94" i="78" s="1"/>
  <c r="O92" i="78"/>
  <c r="O94" i="78" s="1"/>
  <c r="N92" i="78"/>
  <c r="N94" i="78" s="1"/>
  <c r="M92" i="78"/>
  <c r="M94" i="78" s="1"/>
  <c r="L92" i="78"/>
  <c r="L94" i="78" s="1"/>
  <c r="K92" i="78"/>
  <c r="K94" i="78" s="1"/>
  <c r="J92" i="78"/>
  <c r="J94" i="78" s="1"/>
  <c r="I92" i="78"/>
  <c r="I94" i="78" s="1"/>
  <c r="H92" i="78"/>
  <c r="H94" i="78" s="1"/>
  <c r="G92" i="78"/>
  <c r="G94" i="78" s="1"/>
  <c r="F92" i="78"/>
  <c r="F94" i="78" s="1"/>
  <c r="R91" i="78"/>
  <c r="X91" i="78" s="1"/>
  <c r="E91" i="78"/>
  <c r="D91" i="78"/>
  <c r="S91" i="78" s="1"/>
  <c r="C91" i="78"/>
  <c r="R90" i="78"/>
  <c r="X90" i="78" s="1"/>
  <c r="E90" i="78"/>
  <c r="D90" i="78"/>
  <c r="S90" i="78" s="1"/>
  <c r="C90" i="78"/>
  <c r="R89" i="78"/>
  <c r="E89" i="78"/>
  <c r="Z89" i="78" s="1"/>
  <c r="D89" i="78"/>
  <c r="C89" i="78"/>
  <c r="R88" i="78"/>
  <c r="X88" i="78" s="1"/>
  <c r="E88" i="78"/>
  <c r="D88" i="78"/>
  <c r="S88" i="78" s="1"/>
  <c r="C88" i="78"/>
  <c r="R87" i="78"/>
  <c r="X87" i="78" s="1"/>
  <c r="E87" i="78"/>
  <c r="D87" i="78"/>
  <c r="S87" i="78" s="1"/>
  <c r="C87" i="78"/>
  <c r="Q82" i="78"/>
  <c r="Q84" i="78" s="1"/>
  <c r="P82" i="78"/>
  <c r="P84" i="78" s="1"/>
  <c r="O82" i="78"/>
  <c r="O84" i="78" s="1"/>
  <c r="N82" i="78"/>
  <c r="N84" i="78" s="1"/>
  <c r="M82" i="78"/>
  <c r="M84" i="78" s="1"/>
  <c r="L82" i="78"/>
  <c r="L84" i="78" s="1"/>
  <c r="K82" i="78"/>
  <c r="K84" i="78" s="1"/>
  <c r="J82" i="78"/>
  <c r="J84" i="78" s="1"/>
  <c r="I82" i="78"/>
  <c r="I84" i="78" s="1"/>
  <c r="H82" i="78"/>
  <c r="H84" i="78" s="1"/>
  <c r="G82" i="78"/>
  <c r="G84" i="78" s="1"/>
  <c r="F82" i="78"/>
  <c r="F84" i="78" s="1"/>
  <c r="R81" i="78"/>
  <c r="X81" i="78" s="1"/>
  <c r="E81" i="78"/>
  <c r="AA81" i="78" s="1"/>
  <c r="D81" i="78"/>
  <c r="S81" i="78" s="1"/>
  <c r="C81" i="78"/>
  <c r="R80" i="78"/>
  <c r="X80" i="78" s="1"/>
  <c r="E80" i="78"/>
  <c r="D80" i="78"/>
  <c r="S80" i="78" s="1"/>
  <c r="C80" i="78"/>
  <c r="R79" i="78"/>
  <c r="X79" i="78" s="1"/>
  <c r="E79" i="78"/>
  <c r="D79" i="78"/>
  <c r="S79" i="78" s="1"/>
  <c r="C79" i="78"/>
  <c r="R78" i="78"/>
  <c r="X78" i="78" s="1"/>
  <c r="E78" i="78"/>
  <c r="D78" i="78"/>
  <c r="S78" i="78" s="1"/>
  <c r="C78" i="78"/>
  <c r="R77" i="78"/>
  <c r="E77" i="78"/>
  <c r="D77" i="78"/>
  <c r="S77" i="78" s="1"/>
  <c r="C77" i="78"/>
  <c r="Q72" i="78"/>
  <c r="P72" i="78"/>
  <c r="O72" i="78"/>
  <c r="N72" i="78"/>
  <c r="M72" i="78"/>
  <c r="L72" i="78"/>
  <c r="K72" i="78"/>
  <c r="J72" i="78"/>
  <c r="I72" i="78"/>
  <c r="H72" i="78"/>
  <c r="G72" i="78"/>
  <c r="F72" i="78"/>
  <c r="R71" i="78"/>
  <c r="X71" i="78" s="1"/>
  <c r="E71" i="78"/>
  <c r="D71" i="78"/>
  <c r="S71" i="78" s="1"/>
  <c r="C71" i="78"/>
  <c r="R70" i="78"/>
  <c r="X70" i="78" s="1"/>
  <c r="E70" i="78"/>
  <c r="D70" i="78"/>
  <c r="S70" i="78" s="1"/>
  <c r="C70" i="78"/>
  <c r="R69" i="78"/>
  <c r="X69" i="78" s="1"/>
  <c r="E69" i="78"/>
  <c r="D69" i="78"/>
  <c r="S69" i="78" s="1"/>
  <c r="C69" i="78"/>
  <c r="R68" i="78"/>
  <c r="E68" i="78"/>
  <c r="D68" i="78"/>
  <c r="C68" i="78"/>
  <c r="R67" i="78"/>
  <c r="E67" i="78"/>
  <c r="D67" i="78"/>
  <c r="S67" i="78" s="1"/>
  <c r="C67" i="78"/>
  <c r="Q66" i="78"/>
  <c r="P66" i="78"/>
  <c r="O66" i="78"/>
  <c r="N66" i="78"/>
  <c r="M66" i="78"/>
  <c r="L66" i="78"/>
  <c r="K66" i="78"/>
  <c r="J66" i="78"/>
  <c r="I66" i="78"/>
  <c r="H66" i="78"/>
  <c r="G66" i="78"/>
  <c r="F66" i="78"/>
  <c r="R65" i="78"/>
  <c r="X65" i="78" s="1"/>
  <c r="E65" i="78"/>
  <c r="D65" i="78"/>
  <c r="S65" i="78" s="1"/>
  <c r="C65" i="78"/>
  <c r="R64" i="78"/>
  <c r="X64" i="78" s="1"/>
  <c r="E64" i="78"/>
  <c r="D64" i="78"/>
  <c r="S64" i="78" s="1"/>
  <c r="C64" i="78"/>
  <c r="R63" i="78"/>
  <c r="X63" i="78" s="1"/>
  <c r="E63" i="78"/>
  <c r="D63" i="78"/>
  <c r="S63" i="78" s="1"/>
  <c r="C63" i="78"/>
  <c r="R62" i="78"/>
  <c r="E62" i="78"/>
  <c r="D62" i="78"/>
  <c r="C62" i="78"/>
  <c r="R61" i="78"/>
  <c r="E61" i="78"/>
  <c r="D61" i="78"/>
  <c r="S61" i="78" s="1"/>
  <c r="C61" i="78"/>
  <c r="Q60" i="78"/>
  <c r="P60" i="78"/>
  <c r="O60" i="78"/>
  <c r="N60" i="78"/>
  <c r="M60" i="78"/>
  <c r="L60" i="78"/>
  <c r="K60" i="78"/>
  <c r="J60" i="78"/>
  <c r="I60" i="78"/>
  <c r="H60" i="78"/>
  <c r="G60" i="78"/>
  <c r="F60" i="78"/>
  <c r="R59" i="78"/>
  <c r="E59" i="78"/>
  <c r="D59" i="78"/>
  <c r="C59" i="78"/>
  <c r="R58" i="78"/>
  <c r="X58" i="78" s="1"/>
  <c r="E58" i="78"/>
  <c r="D58" i="78"/>
  <c r="S58" i="78" s="1"/>
  <c r="C58" i="78"/>
  <c r="R57" i="78"/>
  <c r="X57" i="78" s="1"/>
  <c r="E57" i="78"/>
  <c r="D57" i="78"/>
  <c r="S57" i="78" s="1"/>
  <c r="C57" i="78"/>
  <c r="R56" i="78"/>
  <c r="X56" i="78" s="1"/>
  <c r="E56" i="78"/>
  <c r="D56" i="78"/>
  <c r="S56" i="78" s="1"/>
  <c r="C56" i="78"/>
  <c r="R55" i="78"/>
  <c r="E55" i="78"/>
  <c r="D55" i="78"/>
  <c r="C55" i="78"/>
  <c r="Q54" i="78"/>
  <c r="P54" i="78"/>
  <c r="O54" i="78"/>
  <c r="N54" i="78"/>
  <c r="M54" i="78"/>
  <c r="L54" i="78"/>
  <c r="K54" i="78"/>
  <c r="J54" i="78"/>
  <c r="I54" i="78"/>
  <c r="H54" i="78"/>
  <c r="G54" i="78"/>
  <c r="F54" i="78"/>
  <c r="R53" i="78"/>
  <c r="X53" i="78" s="1"/>
  <c r="E53" i="78"/>
  <c r="D53" i="78"/>
  <c r="S53" i="78" s="1"/>
  <c r="C53" i="78"/>
  <c r="R52" i="78"/>
  <c r="X52" i="78" s="1"/>
  <c r="E52" i="78"/>
  <c r="D52" i="78"/>
  <c r="S52" i="78" s="1"/>
  <c r="C52" i="78"/>
  <c r="R51" i="78"/>
  <c r="E51" i="78"/>
  <c r="D51" i="78"/>
  <c r="C51" i="78"/>
  <c r="R50" i="78"/>
  <c r="X50" i="78" s="1"/>
  <c r="E50" i="78"/>
  <c r="D50" i="78"/>
  <c r="S50" i="78" s="1"/>
  <c r="C50" i="78"/>
  <c r="R49" i="78"/>
  <c r="E49" i="78"/>
  <c r="D49" i="78"/>
  <c r="S49" i="78" s="1"/>
  <c r="C49" i="78"/>
  <c r="Q48" i="78"/>
  <c r="P48" i="78"/>
  <c r="O48" i="78"/>
  <c r="N48" i="78"/>
  <c r="M48" i="78"/>
  <c r="L48" i="78"/>
  <c r="K48" i="78"/>
  <c r="J48" i="78"/>
  <c r="I48" i="78"/>
  <c r="H48" i="78"/>
  <c r="G48" i="78"/>
  <c r="F48" i="78"/>
  <c r="R47" i="78"/>
  <c r="X47" i="78" s="1"/>
  <c r="E47" i="78"/>
  <c r="D47" i="78"/>
  <c r="S47" i="78" s="1"/>
  <c r="C47" i="78"/>
  <c r="R46" i="78"/>
  <c r="X46" i="78" s="1"/>
  <c r="E46" i="78"/>
  <c r="D46" i="78"/>
  <c r="S46" i="78" s="1"/>
  <c r="C46" i="78"/>
  <c r="R45" i="78"/>
  <c r="X45" i="78" s="1"/>
  <c r="E45" i="78"/>
  <c r="D45" i="78"/>
  <c r="S45" i="78" s="1"/>
  <c r="C45" i="78"/>
  <c r="R44" i="78"/>
  <c r="E44" i="78"/>
  <c r="D44" i="78"/>
  <c r="S44" i="78" s="1"/>
  <c r="C44" i="78"/>
  <c r="R43" i="78"/>
  <c r="X43" i="78" s="1"/>
  <c r="E43" i="78"/>
  <c r="D43" i="78"/>
  <c r="S43" i="78" s="1"/>
  <c r="S48" i="78" s="1"/>
  <c r="C43" i="78"/>
  <c r="Q42" i="78"/>
  <c r="P42" i="78"/>
  <c r="O42" i="78"/>
  <c r="N42" i="78"/>
  <c r="M42" i="78"/>
  <c r="L42" i="78"/>
  <c r="K42" i="78"/>
  <c r="J42" i="78"/>
  <c r="I42" i="78"/>
  <c r="H42" i="78"/>
  <c r="G42" i="78"/>
  <c r="F42" i="78"/>
  <c r="R41" i="78"/>
  <c r="X41" i="78" s="1"/>
  <c r="E41" i="78"/>
  <c r="D41" i="78"/>
  <c r="C41" i="78"/>
  <c r="R40" i="78"/>
  <c r="E40" i="78"/>
  <c r="D40" i="78"/>
  <c r="C40" i="78"/>
  <c r="R39" i="78"/>
  <c r="X39" i="78" s="1"/>
  <c r="E39" i="78"/>
  <c r="D39" i="78"/>
  <c r="S39" i="78" s="1"/>
  <c r="C39" i="78"/>
  <c r="R38" i="78"/>
  <c r="X38" i="78" s="1"/>
  <c r="E38" i="78"/>
  <c r="D38" i="78"/>
  <c r="S38" i="78" s="1"/>
  <c r="C38" i="78"/>
  <c r="R37" i="78"/>
  <c r="E37" i="78"/>
  <c r="D37" i="78"/>
  <c r="S37" i="78" s="1"/>
  <c r="C37" i="78"/>
  <c r="Q36" i="78"/>
  <c r="P36" i="78"/>
  <c r="O36" i="78"/>
  <c r="O74" i="78" s="1"/>
  <c r="N36" i="78"/>
  <c r="N74" i="78" s="1"/>
  <c r="M36" i="78"/>
  <c r="M74" i="78" s="1"/>
  <c r="L36" i="78"/>
  <c r="K36" i="78"/>
  <c r="J36" i="78"/>
  <c r="J74" i="78" s="1"/>
  <c r="I36" i="78"/>
  <c r="H36" i="78"/>
  <c r="G36" i="78"/>
  <c r="F36" i="78"/>
  <c r="F74" i="78" s="1"/>
  <c r="R35" i="78"/>
  <c r="X35" i="78" s="1"/>
  <c r="E35" i="78"/>
  <c r="AA35" i="78" s="1"/>
  <c r="D35" i="78"/>
  <c r="S35" i="78" s="1"/>
  <c r="C35" i="78"/>
  <c r="R34" i="78"/>
  <c r="E34" i="78"/>
  <c r="Z34" i="78" s="1"/>
  <c r="D34" i="78"/>
  <c r="C34" i="78"/>
  <c r="R33" i="78"/>
  <c r="E33" i="78"/>
  <c r="D33" i="78"/>
  <c r="C33" i="78"/>
  <c r="R32" i="78"/>
  <c r="X32" i="78" s="1"/>
  <c r="E32" i="78"/>
  <c r="D32" i="78"/>
  <c r="S32" i="78" s="1"/>
  <c r="C32" i="78"/>
  <c r="R31" i="78"/>
  <c r="X31" i="78" s="1"/>
  <c r="E31" i="78"/>
  <c r="D31" i="78"/>
  <c r="S31" i="78" s="1"/>
  <c r="C31" i="78"/>
  <c r="Q26" i="78"/>
  <c r="P26" i="78"/>
  <c r="O26" i="78"/>
  <c r="N26" i="78"/>
  <c r="M26" i="78"/>
  <c r="L26" i="78"/>
  <c r="K26" i="78"/>
  <c r="J26" i="78"/>
  <c r="I26" i="78"/>
  <c r="H26" i="78"/>
  <c r="G26" i="78"/>
  <c r="F26" i="78"/>
  <c r="R25" i="78"/>
  <c r="X25" i="78" s="1"/>
  <c r="E25" i="78"/>
  <c r="D25" i="78"/>
  <c r="S25" i="78" s="1"/>
  <c r="C25" i="78"/>
  <c r="R24" i="78"/>
  <c r="E24" i="78"/>
  <c r="D24" i="78"/>
  <c r="C24" i="78"/>
  <c r="R23" i="78"/>
  <c r="E23" i="78"/>
  <c r="D23" i="78"/>
  <c r="C23" i="78"/>
  <c r="R22" i="78"/>
  <c r="X22" i="78" s="1"/>
  <c r="E22" i="78"/>
  <c r="D22" i="78"/>
  <c r="S22" i="78" s="1"/>
  <c r="C22" i="78"/>
  <c r="R21" i="78"/>
  <c r="X21" i="78" s="1"/>
  <c r="E21" i="78"/>
  <c r="D21" i="78"/>
  <c r="S21" i="78" s="1"/>
  <c r="C21" i="78"/>
  <c r="Q20" i="78"/>
  <c r="P20" i="78"/>
  <c r="O20" i="78"/>
  <c r="N20" i="78"/>
  <c r="M20" i="78"/>
  <c r="L20" i="78"/>
  <c r="K20" i="78"/>
  <c r="J20" i="78"/>
  <c r="I20" i="78"/>
  <c r="H20" i="78"/>
  <c r="G20" i="78"/>
  <c r="F20" i="78"/>
  <c r="R19" i="78"/>
  <c r="E19" i="78"/>
  <c r="D19" i="78"/>
  <c r="C19" i="78"/>
  <c r="R18" i="78"/>
  <c r="X18" i="78" s="1"/>
  <c r="E18" i="78"/>
  <c r="D18" i="78"/>
  <c r="S18" i="78" s="1"/>
  <c r="C18" i="78"/>
  <c r="R17" i="78"/>
  <c r="X17" i="78" s="1"/>
  <c r="E17" i="78"/>
  <c r="D17" i="78"/>
  <c r="C17" i="78"/>
  <c r="R16" i="78"/>
  <c r="X16" i="78" s="1"/>
  <c r="E16" i="78"/>
  <c r="D16" i="78"/>
  <c r="C16" i="78"/>
  <c r="R15" i="78"/>
  <c r="E15" i="78"/>
  <c r="D15" i="78"/>
  <c r="C15" i="78"/>
  <c r="Q14" i="78"/>
  <c r="Q28" i="78" s="1"/>
  <c r="P14" i="78"/>
  <c r="P28" i="78" s="1"/>
  <c r="O14" i="78"/>
  <c r="O28" i="78" s="1"/>
  <c r="N14" i="78"/>
  <c r="M14" i="78"/>
  <c r="M28" i="78" s="1"/>
  <c r="L14" i="78"/>
  <c r="K14" i="78"/>
  <c r="K28" i="78" s="1"/>
  <c r="J14" i="78"/>
  <c r="I14" i="78"/>
  <c r="I28" i="78" s="1"/>
  <c r="H14" i="78"/>
  <c r="H28" i="78" s="1"/>
  <c r="G14" i="78"/>
  <c r="G28" i="78" s="1"/>
  <c r="F14" i="78"/>
  <c r="R13" i="78"/>
  <c r="X13" i="78" s="1"/>
  <c r="E13" i="78"/>
  <c r="D13" i="78"/>
  <c r="C13" i="78"/>
  <c r="R12" i="78"/>
  <c r="E12" i="78"/>
  <c r="D12" i="78"/>
  <c r="C12" i="78"/>
  <c r="R11" i="78"/>
  <c r="E11" i="78"/>
  <c r="AA11" i="78" s="1"/>
  <c r="D11" i="78"/>
  <c r="C11" i="78"/>
  <c r="R10" i="78"/>
  <c r="X10" i="78" s="1"/>
  <c r="E10" i="78"/>
  <c r="D10" i="78"/>
  <c r="C10" i="78"/>
  <c r="R9" i="78"/>
  <c r="E9" i="78"/>
  <c r="Z9" i="78" s="1"/>
  <c r="D9" i="78"/>
  <c r="S9" i="78" s="1"/>
  <c r="C9" i="78"/>
  <c r="U7" i="78"/>
  <c r="W179" i="78" s="1"/>
  <c r="R7" i="78"/>
  <c r="Q220" i="77"/>
  <c r="P220" i="77"/>
  <c r="O220" i="77"/>
  <c r="N220" i="77"/>
  <c r="M220" i="77"/>
  <c r="L220" i="77"/>
  <c r="K220" i="77"/>
  <c r="J220" i="77"/>
  <c r="I220" i="77"/>
  <c r="H220" i="77"/>
  <c r="G220" i="77"/>
  <c r="F220" i="77"/>
  <c r="R219" i="77"/>
  <c r="X219" i="77" s="1"/>
  <c r="E219" i="77"/>
  <c r="D219" i="77"/>
  <c r="S219" i="77" s="1"/>
  <c r="C219" i="77"/>
  <c r="R218" i="77"/>
  <c r="X218" i="77" s="1"/>
  <c r="E218" i="77"/>
  <c r="D218" i="77"/>
  <c r="C218" i="77"/>
  <c r="R217" i="77"/>
  <c r="X217" i="77" s="1"/>
  <c r="E217" i="77"/>
  <c r="D217" i="77"/>
  <c r="C217" i="77"/>
  <c r="R216" i="77"/>
  <c r="X216" i="77" s="1"/>
  <c r="E216" i="77"/>
  <c r="D216" i="77"/>
  <c r="S216" i="77" s="1"/>
  <c r="C216" i="77"/>
  <c r="R215" i="77"/>
  <c r="E215" i="77"/>
  <c r="D215" i="77"/>
  <c r="S215" i="77" s="1"/>
  <c r="C215" i="77"/>
  <c r="Q214" i="77"/>
  <c r="P214" i="77"/>
  <c r="O214" i="77"/>
  <c r="N214" i="77"/>
  <c r="M214" i="77"/>
  <c r="L214" i="77"/>
  <c r="K214" i="77"/>
  <c r="J214" i="77"/>
  <c r="I214" i="77"/>
  <c r="H214" i="77"/>
  <c r="G214" i="77"/>
  <c r="F214" i="77"/>
  <c r="R213" i="77"/>
  <c r="E213" i="77"/>
  <c r="D213" i="77"/>
  <c r="C213" i="77"/>
  <c r="R212" i="77"/>
  <c r="X212" i="77" s="1"/>
  <c r="E212" i="77"/>
  <c r="D212" i="77"/>
  <c r="S212" i="77" s="1"/>
  <c r="C212" i="77"/>
  <c r="R211" i="77"/>
  <c r="X211" i="77" s="1"/>
  <c r="E211" i="77"/>
  <c r="D211" i="77"/>
  <c r="S211" i="77" s="1"/>
  <c r="C211" i="77"/>
  <c r="R210" i="77"/>
  <c r="X210" i="77" s="1"/>
  <c r="E210" i="77"/>
  <c r="D210" i="77"/>
  <c r="S210" i="77" s="1"/>
  <c r="C210" i="77"/>
  <c r="R209" i="77"/>
  <c r="E209" i="77"/>
  <c r="D209" i="77"/>
  <c r="C209" i="77"/>
  <c r="Q208" i="77"/>
  <c r="P208" i="77"/>
  <c r="O208" i="77"/>
  <c r="N208" i="77"/>
  <c r="M208" i="77"/>
  <c r="L208" i="77"/>
  <c r="K208" i="77"/>
  <c r="J208" i="77"/>
  <c r="I208" i="77"/>
  <c r="H208" i="77"/>
  <c r="G208" i="77"/>
  <c r="F208" i="77"/>
  <c r="R207" i="77"/>
  <c r="X207" i="77" s="1"/>
  <c r="E207" i="77"/>
  <c r="D207" i="77"/>
  <c r="S207" i="77" s="1"/>
  <c r="C207" i="77"/>
  <c r="R206" i="77"/>
  <c r="X206" i="77" s="1"/>
  <c r="E206" i="77"/>
  <c r="D206" i="77"/>
  <c r="C206" i="77"/>
  <c r="R205" i="77"/>
  <c r="X205" i="77" s="1"/>
  <c r="E205" i="77"/>
  <c r="D205" i="77"/>
  <c r="S205" i="77" s="1"/>
  <c r="C205" i="77"/>
  <c r="R204" i="77"/>
  <c r="X204" i="77" s="1"/>
  <c r="E204" i="77"/>
  <c r="D204" i="77"/>
  <c r="S204" i="77" s="1"/>
  <c r="C204" i="77"/>
  <c r="R203" i="77"/>
  <c r="R208" i="77" s="1"/>
  <c r="E203" i="77"/>
  <c r="D203" i="77"/>
  <c r="S203" i="77" s="1"/>
  <c r="C203" i="77"/>
  <c r="Q202" i="77"/>
  <c r="P202" i="77"/>
  <c r="O202" i="77"/>
  <c r="N202" i="77"/>
  <c r="M202" i="77"/>
  <c r="L202" i="77"/>
  <c r="K202" i="77"/>
  <c r="J202" i="77"/>
  <c r="I202" i="77"/>
  <c r="H202" i="77"/>
  <c r="G202" i="77"/>
  <c r="F202" i="77"/>
  <c r="R201" i="77"/>
  <c r="X201" i="77" s="1"/>
  <c r="E201" i="77"/>
  <c r="D201" i="77"/>
  <c r="S201" i="77" s="1"/>
  <c r="C201" i="77"/>
  <c r="R200" i="77"/>
  <c r="X200" i="77" s="1"/>
  <c r="E200" i="77"/>
  <c r="D200" i="77"/>
  <c r="C200" i="77"/>
  <c r="R199" i="77"/>
  <c r="X199" i="77" s="1"/>
  <c r="E199" i="77"/>
  <c r="D199" i="77"/>
  <c r="S199" i="77" s="1"/>
  <c r="C199" i="77"/>
  <c r="R198" i="77"/>
  <c r="E198" i="77"/>
  <c r="D198" i="77"/>
  <c r="C198" i="77"/>
  <c r="R197" i="77"/>
  <c r="X197" i="77" s="1"/>
  <c r="E197" i="77"/>
  <c r="D197" i="77"/>
  <c r="S197" i="77" s="1"/>
  <c r="C197" i="77"/>
  <c r="Q196" i="77"/>
  <c r="P196" i="77"/>
  <c r="O196" i="77"/>
  <c r="N196" i="77"/>
  <c r="M196" i="77"/>
  <c r="L196" i="77"/>
  <c r="K196" i="77"/>
  <c r="J196" i="77"/>
  <c r="I196" i="77"/>
  <c r="H196" i="77"/>
  <c r="G196" i="77"/>
  <c r="F196" i="77"/>
  <c r="R195" i="77"/>
  <c r="X195" i="77" s="1"/>
  <c r="E195" i="77"/>
  <c r="D195" i="77"/>
  <c r="S195" i="77" s="1"/>
  <c r="C195" i="77"/>
  <c r="R194" i="77"/>
  <c r="X194" i="77" s="1"/>
  <c r="E194" i="77"/>
  <c r="D194" i="77"/>
  <c r="S194" i="77" s="1"/>
  <c r="C194" i="77"/>
  <c r="R193" i="77"/>
  <c r="X193" i="77" s="1"/>
  <c r="E193" i="77"/>
  <c r="D193" i="77"/>
  <c r="S193" i="77" s="1"/>
  <c r="C193" i="77"/>
  <c r="R192" i="77"/>
  <c r="X192" i="77" s="1"/>
  <c r="E192" i="77"/>
  <c r="D192" i="77"/>
  <c r="S192" i="77" s="1"/>
  <c r="C192" i="77"/>
  <c r="R191" i="77"/>
  <c r="E191" i="77"/>
  <c r="D191" i="77"/>
  <c r="S191" i="77" s="1"/>
  <c r="C191" i="77"/>
  <c r="Q190" i="77"/>
  <c r="P190" i="77"/>
  <c r="O190" i="77"/>
  <c r="O222" i="77" s="1"/>
  <c r="N190" i="77"/>
  <c r="M190" i="77"/>
  <c r="L190" i="77"/>
  <c r="K190" i="77"/>
  <c r="J190" i="77"/>
  <c r="I190" i="77"/>
  <c r="H190" i="77"/>
  <c r="G190" i="77"/>
  <c r="G222" i="77" s="1"/>
  <c r="F190" i="77"/>
  <c r="R189" i="77"/>
  <c r="X189" i="77" s="1"/>
  <c r="E189" i="77"/>
  <c r="D189" i="77"/>
  <c r="C189" i="77"/>
  <c r="R188" i="77"/>
  <c r="X188" i="77" s="1"/>
  <c r="E188" i="77"/>
  <c r="Z188" i="77" s="1"/>
  <c r="D188" i="77"/>
  <c r="S188" i="77" s="1"/>
  <c r="C188" i="77"/>
  <c r="R187" i="77"/>
  <c r="X187" i="77" s="1"/>
  <c r="E187" i="77"/>
  <c r="D187" i="77"/>
  <c r="S187" i="77" s="1"/>
  <c r="C187" i="77"/>
  <c r="R186" i="77"/>
  <c r="X186" i="77" s="1"/>
  <c r="E186" i="77"/>
  <c r="D186" i="77"/>
  <c r="S186" i="77" s="1"/>
  <c r="C186" i="77"/>
  <c r="R185" i="77"/>
  <c r="E185" i="77"/>
  <c r="D185" i="77"/>
  <c r="C185" i="77"/>
  <c r="Q180" i="77"/>
  <c r="P180" i="77"/>
  <c r="O180" i="77"/>
  <c r="N180" i="77"/>
  <c r="M180" i="77"/>
  <c r="L180" i="77"/>
  <c r="K180" i="77"/>
  <c r="J180" i="77"/>
  <c r="I180" i="77"/>
  <c r="H180" i="77"/>
  <c r="G180" i="77"/>
  <c r="F180" i="77"/>
  <c r="R179" i="77"/>
  <c r="E179" i="77"/>
  <c r="D179" i="77"/>
  <c r="C179" i="77"/>
  <c r="R178" i="77"/>
  <c r="X178" i="77" s="1"/>
  <c r="E178" i="77"/>
  <c r="Z178" i="77" s="1"/>
  <c r="D178" i="77"/>
  <c r="S178" i="77" s="1"/>
  <c r="C178" i="77"/>
  <c r="R177" i="77"/>
  <c r="X177" i="77" s="1"/>
  <c r="E177" i="77"/>
  <c r="D177" i="77"/>
  <c r="S177" i="77" s="1"/>
  <c r="C177" i="77"/>
  <c r="R176" i="77"/>
  <c r="X176" i="77" s="1"/>
  <c r="E176" i="77"/>
  <c r="D176" i="77"/>
  <c r="S176" i="77" s="1"/>
  <c r="C176" i="77"/>
  <c r="R175" i="77"/>
  <c r="X175" i="77" s="1"/>
  <c r="E175" i="77"/>
  <c r="D175" i="77"/>
  <c r="S175" i="77" s="1"/>
  <c r="C175" i="77"/>
  <c r="Q174" i="77"/>
  <c r="P174" i="77"/>
  <c r="O174" i="77"/>
  <c r="N174" i="77"/>
  <c r="M174" i="77"/>
  <c r="L174" i="77"/>
  <c r="K174" i="77"/>
  <c r="J174" i="77"/>
  <c r="I174" i="77"/>
  <c r="H174" i="77"/>
  <c r="G174" i="77"/>
  <c r="F174" i="77"/>
  <c r="R173" i="77"/>
  <c r="X173" i="77" s="1"/>
  <c r="E173" i="77"/>
  <c r="D173" i="77"/>
  <c r="S173" i="77" s="1"/>
  <c r="C173" i="77"/>
  <c r="R172" i="77"/>
  <c r="X172" i="77" s="1"/>
  <c r="E172" i="77"/>
  <c r="D172" i="77"/>
  <c r="S172" i="77" s="1"/>
  <c r="C172" i="77"/>
  <c r="R171" i="77"/>
  <c r="X171" i="77" s="1"/>
  <c r="E171" i="77"/>
  <c r="D171" i="77"/>
  <c r="S171" i="77" s="1"/>
  <c r="C171" i="77"/>
  <c r="R170" i="77"/>
  <c r="X170" i="77" s="1"/>
  <c r="E170" i="77"/>
  <c r="D170" i="77"/>
  <c r="S170" i="77" s="1"/>
  <c r="C170" i="77"/>
  <c r="R169" i="77"/>
  <c r="E169" i="77"/>
  <c r="D169" i="77"/>
  <c r="S169" i="77" s="1"/>
  <c r="C169" i="77"/>
  <c r="Q168" i="77"/>
  <c r="P168" i="77"/>
  <c r="O168" i="77"/>
  <c r="N168" i="77"/>
  <c r="M168" i="77"/>
  <c r="L168" i="77"/>
  <c r="K168" i="77"/>
  <c r="J168" i="77"/>
  <c r="I168" i="77"/>
  <c r="H168" i="77"/>
  <c r="G168" i="77"/>
  <c r="F168" i="77"/>
  <c r="R167" i="77"/>
  <c r="X167" i="77" s="1"/>
  <c r="E167" i="77"/>
  <c r="Z167" i="77" s="1"/>
  <c r="D167" i="77"/>
  <c r="S167" i="77" s="1"/>
  <c r="C167" i="77"/>
  <c r="R166" i="77"/>
  <c r="X166" i="77" s="1"/>
  <c r="E166" i="77"/>
  <c r="AA166" i="77" s="1"/>
  <c r="D166" i="77"/>
  <c r="S166" i="77" s="1"/>
  <c r="C166" i="77"/>
  <c r="R165" i="77"/>
  <c r="X165" i="77" s="1"/>
  <c r="E165" i="77"/>
  <c r="D165" i="77"/>
  <c r="S165" i="77" s="1"/>
  <c r="C165" i="77"/>
  <c r="R164" i="77"/>
  <c r="X164" i="77" s="1"/>
  <c r="E164" i="77"/>
  <c r="D164" i="77"/>
  <c r="S164" i="77" s="1"/>
  <c r="C164" i="77"/>
  <c r="R163" i="77"/>
  <c r="R168" i="77" s="1"/>
  <c r="E163" i="77"/>
  <c r="D163" i="77"/>
  <c r="S163" i="77" s="1"/>
  <c r="S168" i="77" s="1"/>
  <c r="C163" i="77"/>
  <c r="Q162" i="77"/>
  <c r="P162" i="77"/>
  <c r="P182" i="77" s="1"/>
  <c r="O162" i="77"/>
  <c r="N162" i="77"/>
  <c r="N182" i="77" s="1"/>
  <c r="M162" i="77"/>
  <c r="M182" i="77" s="1"/>
  <c r="L162" i="77"/>
  <c r="L182" i="77" s="1"/>
  <c r="K162" i="77"/>
  <c r="J162" i="77"/>
  <c r="I162" i="77"/>
  <c r="H162" i="77"/>
  <c r="H182" i="77" s="1"/>
  <c r="G162" i="77"/>
  <c r="F162" i="77"/>
  <c r="F182" i="77" s="1"/>
  <c r="R161" i="77"/>
  <c r="E161" i="77"/>
  <c r="D161" i="77"/>
  <c r="C161" i="77"/>
  <c r="R160" i="77"/>
  <c r="X160" i="77" s="1"/>
  <c r="E160" i="77"/>
  <c r="D160" i="77"/>
  <c r="S160" i="77" s="1"/>
  <c r="C160" i="77"/>
  <c r="R159" i="77"/>
  <c r="X159" i="77" s="1"/>
  <c r="E159" i="77"/>
  <c r="D159" i="77"/>
  <c r="S159" i="77" s="1"/>
  <c r="C159" i="77"/>
  <c r="R158" i="77"/>
  <c r="X158" i="77" s="1"/>
  <c r="E158" i="77"/>
  <c r="D158" i="77"/>
  <c r="S158" i="77" s="1"/>
  <c r="C158" i="77"/>
  <c r="R157" i="77"/>
  <c r="X157" i="77" s="1"/>
  <c r="E157" i="77"/>
  <c r="D157" i="77"/>
  <c r="S157" i="77" s="1"/>
  <c r="C157" i="77"/>
  <c r="Q152" i="77"/>
  <c r="P152" i="77"/>
  <c r="O152" i="77"/>
  <c r="N152" i="77"/>
  <c r="M152" i="77"/>
  <c r="L152" i="77"/>
  <c r="K152" i="77"/>
  <c r="J152" i="77"/>
  <c r="I152" i="77"/>
  <c r="H152" i="77"/>
  <c r="G152" i="77"/>
  <c r="F152" i="77"/>
  <c r="R151" i="77"/>
  <c r="X151" i="77" s="1"/>
  <c r="E151" i="77"/>
  <c r="AA151" i="77" s="1"/>
  <c r="D151" i="77"/>
  <c r="S151" i="77" s="1"/>
  <c r="C151" i="77"/>
  <c r="R150" i="77"/>
  <c r="X150" i="77" s="1"/>
  <c r="E150" i="77"/>
  <c r="D150" i="77"/>
  <c r="S150" i="77" s="1"/>
  <c r="C150" i="77"/>
  <c r="R149" i="77"/>
  <c r="E149" i="77"/>
  <c r="D149" i="77"/>
  <c r="C149" i="77"/>
  <c r="R148" i="77"/>
  <c r="X148" i="77" s="1"/>
  <c r="E148" i="77"/>
  <c r="D148" i="77"/>
  <c r="S148" i="77" s="1"/>
  <c r="C148" i="77"/>
  <c r="R147" i="77"/>
  <c r="X147" i="77" s="1"/>
  <c r="E147" i="77"/>
  <c r="D147" i="77"/>
  <c r="S147" i="77" s="1"/>
  <c r="C147" i="77"/>
  <c r="Q146" i="77"/>
  <c r="P146" i="77"/>
  <c r="O146" i="77"/>
  <c r="N146" i="77"/>
  <c r="M146" i="77"/>
  <c r="L146" i="77"/>
  <c r="K146" i="77"/>
  <c r="J146" i="77"/>
  <c r="I146" i="77"/>
  <c r="H146" i="77"/>
  <c r="G146" i="77"/>
  <c r="F146" i="77"/>
  <c r="R145" i="77"/>
  <c r="X145" i="77" s="1"/>
  <c r="E145" i="77"/>
  <c r="D145" i="77"/>
  <c r="S145" i="77" s="1"/>
  <c r="C145" i="77"/>
  <c r="R144" i="77"/>
  <c r="X144" i="77" s="1"/>
  <c r="E144" i="77"/>
  <c r="D144" i="77"/>
  <c r="S144" i="77" s="1"/>
  <c r="C144" i="77"/>
  <c r="R143" i="77"/>
  <c r="X143" i="77" s="1"/>
  <c r="E143" i="77"/>
  <c r="D143" i="77"/>
  <c r="S143" i="77" s="1"/>
  <c r="C143" i="77"/>
  <c r="R142" i="77"/>
  <c r="X142" i="77" s="1"/>
  <c r="E142" i="77"/>
  <c r="D142" i="77"/>
  <c r="S142" i="77" s="1"/>
  <c r="C142" i="77"/>
  <c r="R141" i="77"/>
  <c r="E141" i="77"/>
  <c r="AA141" i="77" s="1"/>
  <c r="D141" i="77"/>
  <c r="S141" i="77" s="1"/>
  <c r="S146" i="77" s="1"/>
  <c r="C141" i="77"/>
  <c r="Q140" i="77"/>
  <c r="P140" i="77"/>
  <c r="P154" i="77" s="1"/>
  <c r="O140" i="77"/>
  <c r="N140" i="77"/>
  <c r="M140" i="77"/>
  <c r="M154" i="77" s="1"/>
  <c r="L140" i="77"/>
  <c r="L154" i="77" s="1"/>
  <c r="K140" i="77"/>
  <c r="J140" i="77"/>
  <c r="J154" i="77" s="1"/>
  <c r="I140" i="77"/>
  <c r="H140" i="77"/>
  <c r="H154" i="77" s="1"/>
  <c r="G140" i="77"/>
  <c r="G154" i="77" s="1"/>
  <c r="F140" i="77"/>
  <c r="R139" i="77"/>
  <c r="X139" i="77" s="1"/>
  <c r="E139" i="77"/>
  <c r="D139" i="77"/>
  <c r="S139" i="77" s="1"/>
  <c r="C139" i="77"/>
  <c r="R138" i="77"/>
  <c r="X138" i="77" s="1"/>
  <c r="E138" i="77"/>
  <c r="D138" i="77"/>
  <c r="S138" i="77" s="1"/>
  <c r="C138" i="77"/>
  <c r="R137" i="77"/>
  <c r="X137" i="77" s="1"/>
  <c r="E137" i="77"/>
  <c r="D137" i="77"/>
  <c r="S137" i="77" s="1"/>
  <c r="C137" i="77"/>
  <c r="R136" i="77"/>
  <c r="X136" i="77" s="1"/>
  <c r="E136" i="77"/>
  <c r="D136" i="77"/>
  <c r="S136" i="77" s="1"/>
  <c r="C136" i="77"/>
  <c r="R135" i="77"/>
  <c r="X135" i="77" s="1"/>
  <c r="E135" i="77"/>
  <c r="D135" i="77"/>
  <c r="S135" i="77" s="1"/>
  <c r="S140" i="77" s="1"/>
  <c r="C135" i="77"/>
  <c r="Q130" i="77"/>
  <c r="P130" i="77"/>
  <c r="O130" i="77"/>
  <c r="N130" i="77"/>
  <c r="M130" i="77"/>
  <c r="L130" i="77"/>
  <c r="K130" i="77"/>
  <c r="J130" i="77"/>
  <c r="I130" i="77"/>
  <c r="H130" i="77"/>
  <c r="G130" i="77"/>
  <c r="F130" i="77"/>
  <c r="R129" i="77"/>
  <c r="X129" i="77" s="1"/>
  <c r="E129" i="77"/>
  <c r="D129" i="77"/>
  <c r="S129" i="77" s="1"/>
  <c r="C129" i="77"/>
  <c r="R128" i="77"/>
  <c r="X128" i="77" s="1"/>
  <c r="E128" i="77"/>
  <c r="D128" i="77"/>
  <c r="C128" i="77"/>
  <c r="R127" i="77"/>
  <c r="E127" i="77"/>
  <c r="D127" i="77"/>
  <c r="C127" i="77"/>
  <c r="R126" i="77"/>
  <c r="X126" i="77" s="1"/>
  <c r="E126" i="77"/>
  <c r="D126" i="77"/>
  <c r="S126" i="77" s="1"/>
  <c r="C126" i="77"/>
  <c r="R125" i="77"/>
  <c r="E125" i="77"/>
  <c r="D125" i="77"/>
  <c r="S125" i="77" s="1"/>
  <c r="C125" i="77"/>
  <c r="Q124" i="77"/>
  <c r="P124" i="77"/>
  <c r="O124" i="77"/>
  <c r="N124" i="77"/>
  <c r="M124" i="77"/>
  <c r="L124" i="77"/>
  <c r="K124" i="77"/>
  <c r="J124" i="77"/>
  <c r="I124" i="77"/>
  <c r="H124" i="77"/>
  <c r="G124" i="77"/>
  <c r="F124" i="77"/>
  <c r="R123" i="77"/>
  <c r="X123" i="77" s="1"/>
  <c r="E123" i="77"/>
  <c r="D123" i="77"/>
  <c r="S123" i="77" s="1"/>
  <c r="C123" i="77"/>
  <c r="R122" i="77"/>
  <c r="X122" i="77" s="1"/>
  <c r="E122" i="77"/>
  <c r="D122" i="77"/>
  <c r="S122" i="77" s="1"/>
  <c r="C122" i="77"/>
  <c r="R121" i="77"/>
  <c r="X121" i="77" s="1"/>
  <c r="E121" i="77"/>
  <c r="D121" i="77"/>
  <c r="S121" i="77" s="1"/>
  <c r="C121" i="77"/>
  <c r="R120" i="77"/>
  <c r="E120" i="77"/>
  <c r="D120" i="77"/>
  <c r="C120" i="77"/>
  <c r="R119" i="77"/>
  <c r="X119" i="77" s="1"/>
  <c r="E119" i="77"/>
  <c r="D119" i="77"/>
  <c r="S119" i="77" s="1"/>
  <c r="C119" i="77"/>
  <c r="Q118" i="77"/>
  <c r="P118" i="77"/>
  <c r="O118" i="77"/>
  <c r="N118" i="77"/>
  <c r="M118" i="77"/>
  <c r="L118" i="77"/>
  <c r="K118" i="77"/>
  <c r="J118" i="77"/>
  <c r="I118" i="77"/>
  <c r="H118" i="77"/>
  <c r="G118" i="77"/>
  <c r="F118" i="77"/>
  <c r="R117" i="77"/>
  <c r="X117" i="77" s="1"/>
  <c r="E117" i="77"/>
  <c r="D117" i="77"/>
  <c r="C117" i="77"/>
  <c r="R116" i="77"/>
  <c r="E116" i="77"/>
  <c r="D116" i="77"/>
  <c r="C116" i="77"/>
  <c r="R115" i="77"/>
  <c r="X115" i="77" s="1"/>
  <c r="E115" i="77"/>
  <c r="D115" i="77"/>
  <c r="S115" i="77" s="1"/>
  <c r="C115" i="77"/>
  <c r="R114" i="77"/>
  <c r="X114" i="77" s="1"/>
  <c r="E114" i="77"/>
  <c r="D114" i="77"/>
  <c r="S114" i="77" s="1"/>
  <c r="C114" i="77"/>
  <c r="R113" i="77"/>
  <c r="E113" i="77"/>
  <c r="D113" i="77"/>
  <c r="C113" i="77"/>
  <c r="Q112" i="77"/>
  <c r="Q132" i="77" s="1"/>
  <c r="P112" i="77"/>
  <c r="P132" i="77" s="1"/>
  <c r="O112" i="77"/>
  <c r="O132" i="77" s="1"/>
  <c r="N112" i="77"/>
  <c r="M112" i="77"/>
  <c r="L112" i="77"/>
  <c r="L132" i="77" s="1"/>
  <c r="K112" i="77"/>
  <c r="J112" i="77"/>
  <c r="I112" i="77"/>
  <c r="I132" i="77" s="1"/>
  <c r="H112" i="77"/>
  <c r="G112" i="77"/>
  <c r="G132" i="77" s="1"/>
  <c r="F112" i="77"/>
  <c r="R111" i="77"/>
  <c r="X111" i="77" s="1"/>
  <c r="E111" i="77"/>
  <c r="D111" i="77"/>
  <c r="S111" i="77" s="1"/>
  <c r="C111" i="77"/>
  <c r="R110" i="77"/>
  <c r="X110" i="77" s="1"/>
  <c r="E110" i="77"/>
  <c r="D110" i="77"/>
  <c r="S110" i="77" s="1"/>
  <c r="C110" i="77"/>
  <c r="R109" i="77"/>
  <c r="X109" i="77" s="1"/>
  <c r="E109" i="77"/>
  <c r="AA109" i="77" s="1"/>
  <c r="D109" i="77"/>
  <c r="S109" i="77" s="1"/>
  <c r="C109" i="77"/>
  <c r="R108" i="77"/>
  <c r="X108" i="77" s="1"/>
  <c r="E108" i="77"/>
  <c r="D108" i="77"/>
  <c r="S108" i="77" s="1"/>
  <c r="C108" i="77"/>
  <c r="R107" i="77"/>
  <c r="E107" i="77"/>
  <c r="D107" i="77"/>
  <c r="C107" i="77"/>
  <c r="Q102" i="77"/>
  <c r="Q104" i="77" s="1"/>
  <c r="P102" i="77"/>
  <c r="P104" i="77" s="1"/>
  <c r="O102" i="77"/>
  <c r="O104" i="77" s="1"/>
  <c r="N102" i="77"/>
  <c r="N104" i="77" s="1"/>
  <c r="M102" i="77"/>
  <c r="M104" i="77" s="1"/>
  <c r="L102" i="77"/>
  <c r="L104" i="77" s="1"/>
  <c r="K102" i="77"/>
  <c r="K104" i="77" s="1"/>
  <c r="J102" i="77"/>
  <c r="J104" i="77" s="1"/>
  <c r="I102" i="77"/>
  <c r="I104" i="77" s="1"/>
  <c r="H102" i="77"/>
  <c r="H104" i="77" s="1"/>
  <c r="G102" i="77"/>
  <c r="G104" i="77" s="1"/>
  <c r="F102" i="77"/>
  <c r="F104" i="77" s="1"/>
  <c r="R101" i="77"/>
  <c r="X101" i="77" s="1"/>
  <c r="E101" i="77"/>
  <c r="D101" i="77"/>
  <c r="S101" i="77" s="1"/>
  <c r="C101" i="77"/>
  <c r="R100" i="77"/>
  <c r="X100" i="77" s="1"/>
  <c r="E100" i="77"/>
  <c r="D100" i="77"/>
  <c r="C100" i="77"/>
  <c r="R99" i="77"/>
  <c r="E99" i="77"/>
  <c r="D99" i="77"/>
  <c r="C99" i="77"/>
  <c r="R98" i="77"/>
  <c r="X98" i="77" s="1"/>
  <c r="E98" i="77"/>
  <c r="D98" i="77"/>
  <c r="S98" i="77" s="1"/>
  <c r="C98" i="77"/>
  <c r="R97" i="77"/>
  <c r="X97" i="77" s="1"/>
  <c r="E97" i="77"/>
  <c r="D97" i="77"/>
  <c r="S97" i="77" s="1"/>
  <c r="C97" i="77"/>
  <c r="Q92" i="77"/>
  <c r="Q94" i="77" s="1"/>
  <c r="P92" i="77"/>
  <c r="P94" i="77" s="1"/>
  <c r="O92" i="77"/>
  <c r="O94" i="77" s="1"/>
  <c r="N92" i="77"/>
  <c r="N94" i="77" s="1"/>
  <c r="M92" i="77"/>
  <c r="M94" i="77" s="1"/>
  <c r="L92" i="77"/>
  <c r="L94" i="77" s="1"/>
  <c r="K92" i="77"/>
  <c r="K94" i="77" s="1"/>
  <c r="J92" i="77"/>
  <c r="J94" i="77" s="1"/>
  <c r="I92" i="77"/>
  <c r="I94" i="77" s="1"/>
  <c r="H92" i="77"/>
  <c r="H94" i="77" s="1"/>
  <c r="G92" i="77"/>
  <c r="G94" i="77" s="1"/>
  <c r="F92" i="77"/>
  <c r="F94" i="77" s="1"/>
  <c r="R91" i="77"/>
  <c r="X91" i="77" s="1"/>
  <c r="E91" i="77"/>
  <c r="D91" i="77"/>
  <c r="S91" i="77" s="1"/>
  <c r="C91" i="77"/>
  <c r="R90" i="77"/>
  <c r="X90" i="77" s="1"/>
  <c r="E90" i="77"/>
  <c r="D90" i="77"/>
  <c r="S90" i="77" s="1"/>
  <c r="C90" i="77"/>
  <c r="R89" i="77"/>
  <c r="X89" i="77" s="1"/>
  <c r="E89" i="77"/>
  <c r="AA89" i="77" s="1"/>
  <c r="D89" i="77"/>
  <c r="S89" i="77" s="1"/>
  <c r="C89" i="77"/>
  <c r="R88" i="77"/>
  <c r="X88" i="77" s="1"/>
  <c r="E88" i="77"/>
  <c r="D88" i="77"/>
  <c r="S88" i="77" s="1"/>
  <c r="C88" i="77"/>
  <c r="R87" i="77"/>
  <c r="E87" i="77"/>
  <c r="D87" i="77"/>
  <c r="S87" i="77" s="1"/>
  <c r="C87" i="77"/>
  <c r="Q82" i="77"/>
  <c r="Q84" i="77" s="1"/>
  <c r="P82" i="77"/>
  <c r="P84" i="77" s="1"/>
  <c r="O82" i="77"/>
  <c r="O84" i="77" s="1"/>
  <c r="N82" i="77"/>
  <c r="N84" i="77" s="1"/>
  <c r="M82" i="77"/>
  <c r="M84" i="77" s="1"/>
  <c r="L82" i="77"/>
  <c r="L84" i="77" s="1"/>
  <c r="K82" i="77"/>
  <c r="K84" i="77" s="1"/>
  <c r="J82" i="77"/>
  <c r="J84" i="77" s="1"/>
  <c r="I82" i="77"/>
  <c r="I84" i="77" s="1"/>
  <c r="H82" i="77"/>
  <c r="H84" i="77" s="1"/>
  <c r="G82" i="77"/>
  <c r="G84" i="77" s="1"/>
  <c r="F82" i="77"/>
  <c r="F84" i="77" s="1"/>
  <c r="R81" i="77"/>
  <c r="X81" i="77" s="1"/>
  <c r="E81" i="77"/>
  <c r="D81" i="77"/>
  <c r="C81" i="77"/>
  <c r="R80" i="77"/>
  <c r="X80" i="77" s="1"/>
  <c r="E80" i="77"/>
  <c r="D80" i="77"/>
  <c r="S80" i="77" s="1"/>
  <c r="C80" i="77"/>
  <c r="R79" i="77"/>
  <c r="X79" i="77" s="1"/>
  <c r="E79" i="77"/>
  <c r="D79" i="77"/>
  <c r="S79" i="77" s="1"/>
  <c r="C79" i="77"/>
  <c r="R78" i="77"/>
  <c r="X78" i="77" s="1"/>
  <c r="E78" i="77"/>
  <c r="AA78" i="77" s="1"/>
  <c r="D78" i="77"/>
  <c r="S78" i="77" s="1"/>
  <c r="C78" i="77"/>
  <c r="R77" i="77"/>
  <c r="E77" i="77"/>
  <c r="D77" i="77"/>
  <c r="C77" i="77"/>
  <c r="Q72" i="77"/>
  <c r="P72" i="77"/>
  <c r="O72" i="77"/>
  <c r="N72" i="77"/>
  <c r="M72" i="77"/>
  <c r="L72" i="77"/>
  <c r="K72" i="77"/>
  <c r="J72" i="77"/>
  <c r="I72" i="77"/>
  <c r="H72" i="77"/>
  <c r="G72" i="77"/>
  <c r="F72" i="77"/>
  <c r="R71" i="77"/>
  <c r="X71" i="77" s="1"/>
  <c r="E71" i="77"/>
  <c r="D71" i="77"/>
  <c r="C71" i="77"/>
  <c r="R70" i="77"/>
  <c r="X70" i="77" s="1"/>
  <c r="E70" i="77"/>
  <c r="D70" i="77"/>
  <c r="S70" i="77" s="1"/>
  <c r="C70" i="77"/>
  <c r="R69" i="77"/>
  <c r="X69" i="77" s="1"/>
  <c r="E69" i="77"/>
  <c r="D69" i="77"/>
  <c r="S69" i="77" s="1"/>
  <c r="C69" i="77"/>
  <c r="R68" i="77"/>
  <c r="X68" i="77" s="1"/>
  <c r="E68" i="77"/>
  <c r="D68" i="77"/>
  <c r="S68" i="77" s="1"/>
  <c r="C68" i="77"/>
  <c r="R67" i="77"/>
  <c r="E67" i="77"/>
  <c r="D67" i="77"/>
  <c r="S67" i="77" s="1"/>
  <c r="C67" i="77"/>
  <c r="Q66" i="77"/>
  <c r="P66" i="77"/>
  <c r="O66" i="77"/>
  <c r="N66" i="77"/>
  <c r="M66" i="77"/>
  <c r="L66" i="77"/>
  <c r="K66" i="77"/>
  <c r="J66" i="77"/>
  <c r="I66" i="77"/>
  <c r="H66" i="77"/>
  <c r="G66" i="77"/>
  <c r="F66" i="77"/>
  <c r="R65" i="77"/>
  <c r="X65" i="77" s="1"/>
  <c r="E65" i="77"/>
  <c r="D65" i="77"/>
  <c r="S65" i="77" s="1"/>
  <c r="C65" i="77"/>
  <c r="R64" i="77"/>
  <c r="X64" i="77" s="1"/>
  <c r="E64" i="77"/>
  <c r="D64" i="77"/>
  <c r="S64" i="77" s="1"/>
  <c r="C64" i="77"/>
  <c r="R63" i="77"/>
  <c r="X63" i="77" s="1"/>
  <c r="E63" i="77"/>
  <c r="D63" i="77"/>
  <c r="S63" i="77" s="1"/>
  <c r="C63" i="77"/>
  <c r="R62" i="77"/>
  <c r="E62" i="77"/>
  <c r="D62" i="77"/>
  <c r="C62" i="77"/>
  <c r="R61" i="77"/>
  <c r="X61" i="77" s="1"/>
  <c r="E61" i="77"/>
  <c r="D61" i="77"/>
  <c r="S61" i="77" s="1"/>
  <c r="C61" i="77"/>
  <c r="Q60" i="77"/>
  <c r="P60" i="77"/>
  <c r="O60" i="77"/>
  <c r="N60" i="77"/>
  <c r="M60" i="77"/>
  <c r="L60" i="77"/>
  <c r="K60" i="77"/>
  <c r="J60" i="77"/>
  <c r="I60" i="77"/>
  <c r="H60" i="77"/>
  <c r="G60" i="77"/>
  <c r="F60" i="77"/>
  <c r="R59" i="77"/>
  <c r="X59" i="77" s="1"/>
  <c r="E59" i="77"/>
  <c r="D59" i="77"/>
  <c r="C59" i="77"/>
  <c r="R58" i="77"/>
  <c r="X58" i="77" s="1"/>
  <c r="E58" i="77"/>
  <c r="D58" i="77"/>
  <c r="S58" i="77" s="1"/>
  <c r="C58" i="77"/>
  <c r="R57" i="77"/>
  <c r="X57" i="77" s="1"/>
  <c r="E57" i="77"/>
  <c r="D57" i="77"/>
  <c r="S57" i="77" s="1"/>
  <c r="C57" i="77"/>
  <c r="R56" i="77"/>
  <c r="E56" i="77"/>
  <c r="D56" i="77"/>
  <c r="C56" i="77"/>
  <c r="R55" i="77"/>
  <c r="X55" i="77" s="1"/>
  <c r="E55" i="77"/>
  <c r="D55" i="77"/>
  <c r="S55" i="77" s="1"/>
  <c r="C55" i="77"/>
  <c r="Q54" i="77"/>
  <c r="P54" i="77"/>
  <c r="O54" i="77"/>
  <c r="N54" i="77"/>
  <c r="M54" i="77"/>
  <c r="L54" i="77"/>
  <c r="K54" i="77"/>
  <c r="J54" i="77"/>
  <c r="I54" i="77"/>
  <c r="H54" i="77"/>
  <c r="G54" i="77"/>
  <c r="F54" i="77"/>
  <c r="R53" i="77"/>
  <c r="X53" i="77" s="1"/>
  <c r="E53" i="77"/>
  <c r="AA53" i="77" s="1"/>
  <c r="D53" i="77"/>
  <c r="C53" i="77"/>
  <c r="R52" i="77"/>
  <c r="X52" i="77" s="1"/>
  <c r="E52" i="77"/>
  <c r="D52" i="77"/>
  <c r="S52" i="77" s="1"/>
  <c r="C52" i="77"/>
  <c r="R51" i="77"/>
  <c r="X51" i="77" s="1"/>
  <c r="E51" i="77"/>
  <c r="D51" i="77"/>
  <c r="S51" i="77" s="1"/>
  <c r="C51" i="77"/>
  <c r="R50" i="77"/>
  <c r="X50" i="77" s="1"/>
  <c r="E50" i="77"/>
  <c r="D50" i="77"/>
  <c r="S50" i="77" s="1"/>
  <c r="C50" i="77"/>
  <c r="R49" i="77"/>
  <c r="E49" i="77"/>
  <c r="D49" i="77"/>
  <c r="C49" i="77"/>
  <c r="Q48" i="77"/>
  <c r="P48" i="77"/>
  <c r="O48" i="77"/>
  <c r="N48" i="77"/>
  <c r="M48" i="77"/>
  <c r="L48" i="77"/>
  <c r="K48" i="77"/>
  <c r="J48" i="77"/>
  <c r="I48" i="77"/>
  <c r="H48" i="77"/>
  <c r="G48" i="77"/>
  <c r="F48" i="77"/>
  <c r="R47" i="77"/>
  <c r="X47" i="77" s="1"/>
  <c r="E47" i="77"/>
  <c r="D47" i="77"/>
  <c r="S47" i="77" s="1"/>
  <c r="C47" i="77"/>
  <c r="R46" i="77"/>
  <c r="X46" i="77" s="1"/>
  <c r="E46" i="77"/>
  <c r="D46" i="77"/>
  <c r="S46" i="77" s="1"/>
  <c r="C46" i="77"/>
  <c r="R45" i="77"/>
  <c r="X45" i="77" s="1"/>
  <c r="E45" i="77"/>
  <c r="D45" i="77"/>
  <c r="S45" i="77" s="1"/>
  <c r="C45" i="77"/>
  <c r="R44" i="77"/>
  <c r="X44" i="77" s="1"/>
  <c r="E44" i="77"/>
  <c r="D44" i="77"/>
  <c r="C44" i="77"/>
  <c r="R43" i="77"/>
  <c r="R48" i="77" s="1"/>
  <c r="E43" i="77"/>
  <c r="D43" i="77"/>
  <c r="S43" i="77" s="1"/>
  <c r="C43" i="77"/>
  <c r="Q42" i="77"/>
  <c r="P42" i="77"/>
  <c r="O42" i="77"/>
  <c r="N42" i="77"/>
  <c r="M42" i="77"/>
  <c r="L42" i="77"/>
  <c r="K42" i="77"/>
  <c r="J42" i="77"/>
  <c r="I42" i="77"/>
  <c r="H42" i="77"/>
  <c r="G42" i="77"/>
  <c r="F42" i="77"/>
  <c r="R41" i="77"/>
  <c r="X41" i="77" s="1"/>
  <c r="E41" i="77"/>
  <c r="D41" i="77"/>
  <c r="S41" i="77" s="1"/>
  <c r="C41" i="77"/>
  <c r="R40" i="77"/>
  <c r="X40" i="77" s="1"/>
  <c r="E40" i="77"/>
  <c r="D40" i="77"/>
  <c r="S40" i="77" s="1"/>
  <c r="C40" i="77"/>
  <c r="R39" i="77"/>
  <c r="X39" i="77" s="1"/>
  <c r="E39" i="77"/>
  <c r="D39" i="77"/>
  <c r="S39" i="77" s="1"/>
  <c r="C39" i="77"/>
  <c r="R38" i="77"/>
  <c r="X38" i="77" s="1"/>
  <c r="E38" i="77"/>
  <c r="D38" i="77"/>
  <c r="S38" i="77" s="1"/>
  <c r="C38" i="77"/>
  <c r="R37" i="77"/>
  <c r="E37" i="77"/>
  <c r="D37" i="77"/>
  <c r="S37" i="77" s="1"/>
  <c r="C37" i="77"/>
  <c r="Q36" i="77"/>
  <c r="P36" i="77"/>
  <c r="O36" i="77"/>
  <c r="O74" i="77" s="1"/>
  <c r="N36" i="77"/>
  <c r="N74" i="77" s="1"/>
  <c r="M36" i="77"/>
  <c r="M74" i="77" s="1"/>
  <c r="L36" i="77"/>
  <c r="K36" i="77"/>
  <c r="K74" i="77" s="1"/>
  <c r="J36" i="77"/>
  <c r="J74" i="77" s="1"/>
  <c r="I36" i="77"/>
  <c r="I74" i="77" s="1"/>
  <c r="H36" i="77"/>
  <c r="G36" i="77"/>
  <c r="G74" i="77" s="1"/>
  <c r="F36" i="77"/>
  <c r="F74" i="77" s="1"/>
  <c r="R35" i="77"/>
  <c r="X35" i="77" s="1"/>
  <c r="E35" i="77"/>
  <c r="AA35" i="77" s="1"/>
  <c r="D35" i="77"/>
  <c r="S35" i="77" s="1"/>
  <c r="C35" i="77"/>
  <c r="R34" i="77"/>
  <c r="X34" i="77" s="1"/>
  <c r="E34" i="77"/>
  <c r="D34" i="77"/>
  <c r="S34" i="77" s="1"/>
  <c r="C34" i="77"/>
  <c r="R33" i="77"/>
  <c r="X33" i="77" s="1"/>
  <c r="E33" i="77"/>
  <c r="D33" i="77"/>
  <c r="C33" i="77"/>
  <c r="R32" i="77"/>
  <c r="X32" i="77" s="1"/>
  <c r="E32" i="77"/>
  <c r="D32" i="77"/>
  <c r="S32" i="77" s="1"/>
  <c r="C32" i="77"/>
  <c r="R31" i="77"/>
  <c r="X31" i="77" s="1"/>
  <c r="E31" i="77"/>
  <c r="AA31" i="77" s="1"/>
  <c r="D31" i="77"/>
  <c r="S31" i="77" s="1"/>
  <c r="C31" i="77"/>
  <c r="Q26" i="77"/>
  <c r="P26" i="77"/>
  <c r="O26" i="77"/>
  <c r="N26" i="77"/>
  <c r="M26" i="77"/>
  <c r="L26" i="77"/>
  <c r="K26" i="77"/>
  <c r="J26" i="77"/>
  <c r="I26" i="77"/>
  <c r="H26" i="77"/>
  <c r="G26" i="77"/>
  <c r="F26" i="77"/>
  <c r="R25" i="77"/>
  <c r="X25" i="77" s="1"/>
  <c r="E25" i="77"/>
  <c r="D25" i="77"/>
  <c r="S25" i="77" s="1"/>
  <c r="C25" i="77"/>
  <c r="R24" i="77"/>
  <c r="X24" i="77" s="1"/>
  <c r="E24" i="77"/>
  <c r="D24" i="77"/>
  <c r="S24" i="77" s="1"/>
  <c r="C24" i="77"/>
  <c r="R23" i="77"/>
  <c r="X23" i="77" s="1"/>
  <c r="E23" i="77"/>
  <c r="D23" i="77"/>
  <c r="C23" i="77"/>
  <c r="R22" i="77"/>
  <c r="X22" i="77" s="1"/>
  <c r="E22" i="77"/>
  <c r="D22" i="77"/>
  <c r="S22" i="77" s="1"/>
  <c r="C22" i="77"/>
  <c r="R21" i="77"/>
  <c r="E21" i="77"/>
  <c r="D21" i="77"/>
  <c r="S21" i="77" s="1"/>
  <c r="C21" i="77"/>
  <c r="Q20" i="77"/>
  <c r="P20" i="77"/>
  <c r="O20" i="77"/>
  <c r="N20" i="77"/>
  <c r="M20" i="77"/>
  <c r="L20" i="77"/>
  <c r="K20" i="77"/>
  <c r="J20" i="77"/>
  <c r="I20" i="77"/>
  <c r="H20" i="77"/>
  <c r="G20" i="77"/>
  <c r="F20" i="77"/>
  <c r="R19" i="77"/>
  <c r="E19" i="77"/>
  <c r="D19" i="77"/>
  <c r="C19" i="77"/>
  <c r="R18" i="77"/>
  <c r="X18" i="77" s="1"/>
  <c r="E18" i="77"/>
  <c r="D18" i="77"/>
  <c r="S18" i="77" s="1"/>
  <c r="C18" i="77"/>
  <c r="R17" i="77"/>
  <c r="X17" i="77" s="1"/>
  <c r="E17" i="77"/>
  <c r="D17" i="77"/>
  <c r="C17" i="77"/>
  <c r="R16" i="77"/>
  <c r="X16" i="77" s="1"/>
  <c r="E16" i="77"/>
  <c r="D16" i="77"/>
  <c r="S16" i="77" s="1"/>
  <c r="C16" i="77"/>
  <c r="R15" i="77"/>
  <c r="E15" i="77"/>
  <c r="D15" i="77"/>
  <c r="C15" i="77"/>
  <c r="Q14" i="77"/>
  <c r="Q28" i="77" s="1"/>
  <c r="P14" i="77"/>
  <c r="P28" i="77" s="1"/>
  <c r="O14" i="77"/>
  <c r="O28" i="77" s="1"/>
  <c r="N14" i="77"/>
  <c r="N28" i="77" s="1"/>
  <c r="M14" i="77"/>
  <c r="M28" i="77" s="1"/>
  <c r="L14" i="77"/>
  <c r="L28" i="77" s="1"/>
  <c r="K14" i="77"/>
  <c r="K28" i="77" s="1"/>
  <c r="J14" i="77"/>
  <c r="I14" i="77"/>
  <c r="I28" i="77" s="1"/>
  <c r="H14" i="77"/>
  <c r="H28" i="77" s="1"/>
  <c r="G14" i="77"/>
  <c r="G28" i="77" s="1"/>
  <c r="F14" i="77"/>
  <c r="R13" i="77"/>
  <c r="X13" i="77" s="1"/>
  <c r="E13" i="77"/>
  <c r="D13" i="77"/>
  <c r="S13" i="77" s="1"/>
  <c r="C13" i="77"/>
  <c r="R12" i="77"/>
  <c r="X12" i="77" s="1"/>
  <c r="E12" i="77"/>
  <c r="D12" i="77"/>
  <c r="C12" i="77"/>
  <c r="R11" i="77"/>
  <c r="E11" i="77"/>
  <c r="AA11" i="77" s="1"/>
  <c r="D11" i="77"/>
  <c r="C11" i="77"/>
  <c r="R10" i="77"/>
  <c r="X10" i="77" s="1"/>
  <c r="E10" i="77"/>
  <c r="AA10" i="77" s="1"/>
  <c r="D10" i="77"/>
  <c r="S10" i="77" s="1"/>
  <c r="C10" i="77"/>
  <c r="R9" i="77"/>
  <c r="E9" i="77"/>
  <c r="Z9" i="77" s="1"/>
  <c r="D9" i="77"/>
  <c r="C9" i="77"/>
  <c r="U7" i="77"/>
  <c r="W201" i="77" s="1"/>
  <c r="R7" i="77"/>
  <c r="Q220" i="76"/>
  <c r="P220" i="76"/>
  <c r="O220" i="76"/>
  <c r="N220" i="76"/>
  <c r="M220" i="76"/>
  <c r="L220" i="76"/>
  <c r="K220" i="76"/>
  <c r="J220" i="76"/>
  <c r="I220" i="76"/>
  <c r="H220" i="76"/>
  <c r="G220" i="76"/>
  <c r="F220" i="76"/>
  <c r="R219" i="76"/>
  <c r="X219" i="76" s="1"/>
  <c r="E219" i="76"/>
  <c r="D219" i="76"/>
  <c r="S219" i="76" s="1"/>
  <c r="C219" i="76"/>
  <c r="R218" i="76"/>
  <c r="X218" i="76" s="1"/>
  <c r="E218" i="76"/>
  <c r="D218" i="76"/>
  <c r="C218" i="76"/>
  <c r="R217" i="76"/>
  <c r="X217" i="76" s="1"/>
  <c r="E217" i="76"/>
  <c r="D217" i="76"/>
  <c r="S217" i="76" s="1"/>
  <c r="C217" i="76"/>
  <c r="R216" i="76"/>
  <c r="X216" i="76" s="1"/>
  <c r="E216" i="76"/>
  <c r="D216" i="76"/>
  <c r="S216" i="76" s="1"/>
  <c r="C216" i="76"/>
  <c r="R215" i="76"/>
  <c r="X215" i="76" s="1"/>
  <c r="E215" i="76"/>
  <c r="D215" i="76"/>
  <c r="S215" i="76" s="1"/>
  <c r="C215" i="76"/>
  <c r="Q214" i="76"/>
  <c r="P214" i="76"/>
  <c r="O214" i="76"/>
  <c r="N214" i="76"/>
  <c r="M214" i="76"/>
  <c r="L214" i="76"/>
  <c r="K214" i="76"/>
  <c r="J214" i="76"/>
  <c r="I214" i="76"/>
  <c r="H214" i="76"/>
  <c r="G214" i="76"/>
  <c r="F214" i="76"/>
  <c r="R213" i="76"/>
  <c r="X213" i="76" s="1"/>
  <c r="E213" i="76"/>
  <c r="D213" i="76"/>
  <c r="S213" i="76" s="1"/>
  <c r="C213" i="76"/>
  <c r="R212" i="76"/>
  <c r="X212" i="76" s="1"/>
  <c r="E212" i="76"/>
  <c r="Z212" i="76" s="1"/>
  <c r="D212" i="76"/>
  <c r="S212" i="76" s="1"/>
  <c r="C212" i="76"/>
  <c r="R211" i="76"/>
  <c r="X211" i="76" s="1"/>
  <c r="E211" i="76"/>
  <c r="AA211" i="76" s="1"/>
  <c r="D211" i="76"/>
  <c r="S211" i="76" s="1"/>
  <c r="C211" i="76"/>
  <c r="R210" i="76"/>
  <c r="X210" i="76" s="1"/>
  <c r="E210" i="76"/>
  <c r="D210" i="76"/>
  <c r="S210" i="76" s="1"/>
  <c r="C210" i="76"/>
  <c r="R209" i="76"/>
  <c r="E209" i="76"/>
  <c r="AA209" i="76" s="1"/>
  <c r="D209" i="76"/>
  <c r="S209" i="76" s="1"/>
  <c r="C209" i="76"/>
  <c r="Q208" i="76"/>
  <c r="P208" i="76"/>
  <c r="O208" i="76"/>
  <c r="N208" i="76"/>
  <c r="M208" i="76"/>
  <c r="L208" i="76"/>
  <c r="K208" i="76"/>
  <c r="J208" i="76"/>
  <c r="I208" i="76"/>
  <c r="H208" i="76"/>
  <c r="G208" i="76"/>
  <c r="F208" i="76"/>
  <c r="R207" i="76"/>
  <c r="X207" i="76" s="1"/>
  <c r="E207" i="76"/>
  <c r="D207" i="76"/>
  <c r="S207" i="76" s="1"/>
  <c r="C207" i="76"/>
  <c r="R206" i="76"/>
  <c r="X206" i="76" s="1"/>
  <c r="E206" i="76"/>
  <c r="D206" i="76"/>
  <c r="C206" i="76"/>
  <c r="R205" i="76"/>
  <c r="X205" i="76" s="1"/>
  <c r="E205" i="76"/>
  <c r="D205" i="76"/>
  <c r="S205" i="76" s="1"/>
  <c r="C205" i="76"/>
  <c r="R204" i="76"/>
  <c r="X204" i="76" s="1"/>
  <c r="E204" i="76"/>
  <c r="D204" i="76"/>
  <c r="S204" i="76" s="1"/>
  <c r="C204" i="76"/>
  <c r="R203" i="76"/>
  <c r="E203" i="76"/>
  <c r="D203" i="76"/>
  <c r="S203" i="76" s="1"/>
  <c r="C203" i="76"/>
  <c r="Q202" i="76"/>
  <c r="P202" i="76"/>
  <c r="O202" i="76"/>
  <c r="N202" i="76"/>
  <c r="M202" i="76"/>
  <c r="L202" i="76"/>
  <c r="K202" i="76"/>
  <c r="J202" i="76"/>
  <c r="I202" i="76"/>
  <c r="H202" i="76"/>
  <c r="G202" i="76"/>
  <c r="F202" i="76"/>
  <c r="R201" i="76"/>
  <c r="X201" i="76" s="1"/>
  <c r="E201" i="76"/>
  <c r="D201" i="76"/>
  <c r="S201" i="76" s="1"/>
  <c r="C201" i="76"/>
  <c r="R200" i="76"/>
  <c r="X200" i="76" s="1"/>
  <c r="E200" i="76"/>
  <c r="D200" i="76"/>
  <c r="S200" i="76" s="1"/>
  <c r="C200" i="76"/>
  <c r="R199" i="76"/>
  <c r="X199" i="76" s="1"/>
  <c r="E199" i="76"/>
  <c r="Z199" i="76" s="1"/>
  <c r="D199" i="76"/>
  <c r="S199" i="76" s="1"/>
  <c r="C199" i="76"/>
  <c r="R198" i="76"/>
  <c r="E198" i="76"/>
  <c r="AA198" i="76" s="1"/>
  <c r="D198" i="76"/>
  <c r="C198" i="76"/>
  <c r="R197" i="76"/>
  <c r="X197" i="76" s="1"/>
  <c r="E197" i="76"/>
  <c r="D197" i="76"/>
  <c r="S197" i="76" s="1"/>
  <c r="C197" i="76"/>
  <c r="Q196" i="76"/>
  <c r="P196" i="76"/>
  <c r="O196" i="76"/>
  <c r="N196" i="76"/>
  <c r="M196" i="76"/>
  <c r="L196" i="76"/>
  <c r="K196" i="76"/>
  <c r="J196" i="76"/>
  <c r="I196" i="76"/>
  <c r="H196" i="76"/>
  <c r="G196" i="76"/>
  <c r="F196" i="76"/>
  <c r="R195" i="76"/>
  <c r="X195" i="76" s="1"/>
  <c r="E195" i="76"/>
  <c r="D195" i="76"/>
  <c r="C195" i="76"/>
  <c r="R194" i="76"/>
  <c r="E194" i="76"/>
  <c r="D194" i="76"/>
  <c r="C194" i="76"/>
  <c r="R193" i="76"/>
  <c r="E193" i="76"/>
  <c r="D193" i="76"/>
  <c r="C193" i="76"/>
  <c r="R192" i="76"/>
  <c r="X192" i="76" s="1"/>
  <c r="E192" i="76"/>
  <c r="D192" i="76"/>
  <c r="S192" i="76" s="1"/>
  <c r="C192" i="76"/>
  <c r="R191" i="76"/>
  <c r="X191" i="76" s="1"/>
  <c r="E191" i="76"/>
  <c r="D191" i="76"/>
  <c r="S191" i="76" s="1"/>
  <c r="C191" i="76"/>
  <c r="Q190" i="76"/>
  <c r="Q222" i="76" s="1"/>
  <c r="P190" i="76"/>
  <c r="P222" i="76" s="1"/>
  <c r="O190" i="76"/>
  <c r="O222" i="76" s="1"/>
  <c r="N190" i="76"/>
  <c r="M190" i="76"/>
  <c r="M222" i="76" s="1"/>
  <c r="L190" i="76"/>
  <c r="L222" i="76" s="1"/>
  <c r="K190" i="76"/>
  <c r="K222" i="76" s="1"/>
  <c r="J190" i="76"/>
  <c r="I190" i="76"/>
  <c r="I222" i="76" s="1"/>
  <c r="H190" i="76"/>
  <c r="H222" i="76" s="1"/>
  <c r="G190" i="76"/>
  <c r="G222" i="76" s="1"/>
  <c r="F190" i="76"/>
  <c r="R189" i="76"/>
  <c r="E189" i="76"/>
  <c r="D189" i="76"/>
  <c r="C189" i="76"/>
  <c r="R188" i="76"/>
  <c r="X188" i="76" s="1"/>
  <c r="E188" i="76"/>
  <c r="D188" i="76"/>
  <c r="S188" i="76" s="1"/>
  <c r="C188" i="76"/>
  <c r="R187" i="76"/>
  <c r="X187" i="76" s="1"/>
  <c r="E187" i="76"/>
  <c r="D187" i="76"/>
  <c r="S187" i="76" s="1"/>
  <c r="C187" i="76"/>
  <c r="R186" i="76"/>
  <c r="X186" i="76" s="1"/>
  <c r="E186" i="76"/>
  <c r="Z186" i="76" s="1"/>
  <c r="D186" i="76"/>
  <c r="S186" i="76" s="1"/>
  <c r="C186" i="76"/>
  <c r="R185" i="76"/>
  <c r="X185" i="76" s="1"/>
  <c r="E185" i="76"/>
  <c r="AA185" i="76" s="1"/>
  <c r="D185" i="76"/>
  <c r="S185" i="76" s="1"/>
  <c r="C185" i="76"/>
  <c r="Q180" i="76"/>
  <c r="P180" i="76"/>
  <c r="O180" i="76"/>
  <c r="N180" i="76"/>
  <c r="M180" i="76"/>
  <c r="L180" i="76"/>
  <c r="K180" i="76"/>
  <c r="J180" i="76"/>
  <c r="I180" i="76"/>
  <c r="H180" i="76"/>
  <c r="G180" i="76"/>
  <c r="F180" i="76"/>
  <c r="R179" i="76"/>
  <c r="X179" i="76" s="1"/>
  <c r="E179" i="76"/>
  <c r="D179" i="76"/>
  <c r="S179" i="76" s="1"/>
  <c r="C179" i="76"/>
  <c r="R178" i="76"/>
  <c r="E178" i="76"/>
  <c r="D178" i="76"/>
  <c r="C178" i="76"/>
  <c r="R177" i="76"/>
  <c r="X177" i="76" s="1"/>
  <c r="E177" i="76"/>
  <c r="D177" i="76"/>
  <c r="S177" i="76" s="1"/>
  <c r="C177" i="76"/>
  <c r="R176" i="76"/>
  <c r="X176" i="76" s="1"/>
  <c r="E176" i="76"/>
  <c r="D176" i="76"/>
  <c r="S176" i="76" s="1"/>
  <c r="C176" i="76"/>
  <c r="R175" i="76"/>
  <c r="R180" i="76" s="1"/>
  <c r="E175" i="76"/>
  <c r="D175" i="76"/>
  <c r="S175" i="76" s="1"/>
  <c r="C175" i="76"/>
  <c r="Q174" i="76"/>
  <c r="P174" i="76"/>
  <c r="O174" i="76"/>
  <c r="N174" i="76"/>
  <c r="M174" i="76"/>
  <c r="L174" i="76"/>
  <c r="K174" i="76"/>
  <c r="J174" i="76"/>
  <c r="I174" i="76"/>
  <c r="H174" i="76"/>
  <c r="G174" i="76"/>
  <c r="F174" i="76"/>
  <c r="R173" i="76"/>
  <c r="X173" i="76" s="1"/>
  <c r="E173" i="76"/>
  <c r="D173" i="76"/>
  <c r="S173" i="76" s="1"/>
  <c r="C173" i="76"/>
  <c r="R172" i="76"/>
  <c r="X172" i="76" s="1"/>
  <c r="E172" i="76"/>
  <c r="D172" i="76"/>
  <c r="S172" i="76" s="1"/>
  <c r="C172" i="76"/>
  <c r="R171" i="76"/>
  <c r="X171" i="76" s="1"/>
  <c r="E171" i="76"/>
  <c r="D171" i="76"/>
  <c r="S171" i="76" s="1"/>
  <c r="C171" i="76"/>
  <c r="R170" i="76"/>
  <c r="X170" i="76" s="1"/>
  <c r="E170" i="76"/>
  <c r="D170" i="76"/>
  <c r="S170" i="76" s="1"/>
  <c r="C170" i="76"/>
  <c r="R169" i="76"/>
  <c r="X169" i="76" s="1"/>
  <c r="E169" i="76"/>
  <c r="D169" i="76"/>
  <c r="S169" i="76" s="1"/>
  <c r="C169" i="76"/>
  <c r="Q168" i="76"/>
  <c r="P168" i="76"/>
  <c r="O168" i="76"/>
  <c r="N168" i="76"/>
  <c r="M168" i="76"/>
  <c r="L168" i="76"/>
  <c r="K168" i="76"/>
  <c r="J168" i="76"/>
  <c r="I168" i="76"/>
  <c r="H168" i="76"/>
  <c r="G168" i="76"/>
  <c r="F168" i="76"/>
  <c r="R167" i="76"/>
  <c r="E167" i="76"/>
  <c r="D167" i="76"/>
  <c r="C167" i="76"/>
  <c r="R166" i="76"/>
  <c r="X166" i="76" s="1"/>
  <c r="E166" i="76"/>
  <c r="D166" i="76"/>
  <c r="S166" i="76" s="1"/>
  <c r="C166" i="76"/>
  <c r="R165" i="76"/>
  <c r="X165" i="76" s="1"/>
  <c r="E165" i="76"/>
  <c r="D165" i="76"/>
  <c r="C165" i="76"/>
  <c r="R164" i="76"/>
  <c r="X164" i="76" s="1"/>
  <c r="E164" i="76"/>
  <c r="D164" i="76"/>
  <c r="S164" i="76" s="1"/>
  <c r="C164" i="76"/>
  <c r="R163" i="76"/>
  <c r="E163" i="76"/>
  <c r="AA163" i="76" s="1"/>
  <c r="D163" i="76"/>
  <c r="C163" i="76"/>
  <c r="Q162" i="76"/>
  <c r="P162" i="76"/>
  <c r="P182" i="76" s="1"/>
  <c r="O162" i="76"/>
  <c r="N162" i="76"/>
  <c r="M162" i="76"/>
  <c r="M182" i="76" s="1"/>
  <c r="L162" i="76"/>
  <c r="L182" i="76" s="1"/>
  <c r="K162" i="76"/>
  <c r="K182" i="76" s="1"/>
  <c r="J162" i="76"/>
  <c r="J182" i="76" s="1"/>
  <c r="I162" i="76"/>
  <c r="H162" i="76"/>
  <c r="H182" i="76" s="1"/>
  <c r="G162" i="76"/>
  <c r="F162" i="76"/>
  <c r="R161" i="76"/>
  <c r="X161" i="76" s="1"/>
  <c r="E161" i="76"/>
  <c r="D161" i="76"/>
  <c r="S161" i="76" s="1"/>
  <c r="C161" i="76"/>
  <c r="R160" i="76"/>
  <c r="X160" i="76" s="1"/>
  <c r="E160" i="76"/>
  <c r="D160" i="76"/>
  <c r="S160" i="76" s="1"/>
  <c r="C160" i="76"/>
  <c r="R159" i="76"/>
  <c r="X159" i="76" s="1"/>
  <c r="E159" i="76"/>
  <c r="D159" i="76"/>
  <c r="C159" i="76"/>
  <c r="R158" i="76"/>
  <c r="X158" i="76" s="1"/>
  <c r="E158" i="76"/>
  <c r="D158" i="76"/>
  <c r="S158" i="76" s="1"/>
  <c r="C158" i="76"/>
  <c r="R157" i="76"/>
  <c r="R162" i="76" s="1"/>
  <c r="E157" i="76"/>
  <c r="D157" i="76"/>
  <c r="S157" i="76" s="1"/>
  <c r="C157" i="76"/>
  <c r="Q152" i="76"/>
  <c r="P152" i="76"/>
  <c r="O152" i="76"/>
  <c r="N152" i="76"/>
  <c r="M152" i="76"/>
  <c r="L152" i="76"/>
  <c r="K152" i="76"/>
  <c r="J152" i="76"/>
  <c r="I152" i="76"/>
  <c r="H152" i="76"/>
  <c r="G152" i="76"/>
  <c r="F152" i="76"/>
  <c r="R151" i="76"/>
  <c r="X151" i="76" s="1"/>
  <c r="E151" i="76"/>
  <c r="D151" i="76"/>
  <c r="S151" i="76" s="1"/>
  <c r="C151" i="76"/>
  <c r="R150" i="76"/>
  <c r="X150" i="76" s="1"/>
  <c r="E150" i="76"/>
  <c r="D150" i="76"/>
  <c r="S150" i="76" s="1"/>
  <c r="C150" i="76"/>
  <c r="R149" i="76"/>
  <c r="X149" i="76" s="1"/>
  <c r="E149" i="76"/>
  <c r="D149" i="76"/>
  <c r="S149" i="76" s="1"/>
  <c r="C149" i="76"/>
  <c r="R148" i="76"/>
  <c r="X148" i="76" s="1"/>
  <c r="E148" i="76"/>
  <c r="D148" i="76"/>
  <c r="S148" i="76" s="1"/>
  <c r="C148" i="76"/>
  <c r="R147" i="76"/>
  <c r="E147" i="76"/>
  <c r="D147" i="76"/>
  <c r="S147" i="76" s="1"/>
  <c r="S152" i="76" s="1"/>
  <c r="C147" i="76"/>
  <c r="Q146" i="76"/>
  <c r="P146" i="76"/>
  <c r="O146" i="76"/>
  <c r="N146" i="76"/>
  <c r="M146" i="76"/>
  <c r="L146" i="76"/>
  <c r="K146" i="76"/>
  <c r="J146" i="76"/>
  <c r="I146" i="76"/>
  <c r="H146" i="76"/>
  <c r="G146" i="76"/>
  <c r="F146" i="76"/>
  <c r="R145" i="76"/>
  <c r="X145" i="76" s="1"/>
  <c r="E145" i="76"/>
  <c r="D145" i="76"/>
  <c r="S145" i="76" s="1"/>
  <c r="C145" i="76"/>
  <c r="R144" i="76"/>
  <c r="X144" i="76" s="1"/>
  <c r="E144" i="76"/>
  <c r="D144" i="76"/>
  <c r="S144" i="76" s="1"/>
  <c r="C144" i="76"/>
  <c r="R143" i="76"/>
  <c r="X143" i="76" s="1"/>
  <c r="E143" i="76"/>
  <c r="D143" i="76"/>
  <c r="S143" i="76" s="1"/>
  <c r="C143" i="76"/>
  <c r="R142" i="76"/>
  <c r="E142" i="76"/>
  <c r="AA142" i="76" s="1"/>
  <c r="D142" i="76"/>
  <c r="C142" i="76"/>
  <c r="R141" i="76"/>
  <c r="X141" i="76" s="1"/>
  <c r="E141" i="76"/>
  <c r="D141" i="76"/>
  <c r="S141" i="76" s="1"/>
  <c r="C141" i="76"/>
  <c r="Q140" i="76"/>
  <c r="P140" i="76"/>
  <c r="O140" i="76"/>
  <c r="O154" i="76" s="1"/>
  <c r="N140" i="76"/>
  <c r="N154" i="76" s="1"/>
  <c r="M140" i="76"/>
  <c r="M154" i="76" s="1"/>
  <c r="L140" i="76"/>
  <c r="K140" i="76"/>
  <c r="J140" i="76"/>
  <c r="J154" i="76" s="1"/>
  <c r="I140" i="76"/>
  <c r="H140" i="76"/>
  <c r="H154" i="76" s="1"/>
  <c r="G140" i="76"/>
  <c r="G154" i="76" s="1"/>
  <c r="F140" i="76"/>
  <c r="F154" i="76" s="1"/>
  <c r="R139" i="76"/>
  <c r="X139" i="76" s="1"/>
  <c r="E139" i="76"/>
  <c r="D139" i="76"/>
  <c r="S139" i="76" s="1"/>
  <c r="C139" i="76"/>
  <c r="R138" i="76"/>
  <c r="E138" i="76"/>
  <c r="D138" i="76"/>
  <c r="C138" i="76"/>
  <c r="R137" i="76"/>
  <c r="X137" i="76" s="1"/>
  <c r="E137" i="76"/>
  <c r="D137" i="76"/>
  <c r="S137" i="76" s="1"/>
  <c r="C137" i="76"/>
  <c r="R136" i="76"/>
  <c r="X136" i="76" s="1"/>
  <c r="E136" i="76"/>
  <c r="D136" i="76"/>
  <c r="S136" i="76" s="1"/>
  <c r="C136" i="76"/>
  <c r="R135" i="76"/>
  <c r="X135" i="76" s="1"/>
  <c r="E135" i="76"/>
  <c r="D135" i="76"/>
  <c r="S135" i="76" s="1"/>
  <c r="C135" i="76"/>
  <c r="Q130" i="76"/>
  <c r="P130" i="76"/>
  <c r="O130" i="76"/>
  <c r="N130" i="76"/>
  <c r="M130" i="76"/>
  <c r="L130" i="76"/>
  <c r="K130" i="76"/>
  <c r="J130" i="76"/>
  <c r="I130" i="76"/>
  <c r="H130" i="76"/>
  <c r="G130" i="76"/>
  <c r="F130" i="76"/>
  <c r="R129" i="76"/>
  <c r="X129" i="76" s="1"/>
  <c r="E129" i="76"/>
  <c r="D129" i="76"/>
  <c r="S129" i="76" s="1"/>
  <c r="C129" i="76"/>
  <c r="R128" i="76"/>
  <c r="X128" i="76" s="1"/>
  <c r="E128" i="76"/>
  <c r="D128" i="76"/>
  <c r="S128" i="76" s="1"/>
  <c r="C128" i="76"/>
  <c r="R127" i="76"/>
  <c r="X127" i="76" s="1"/>
  <c r="E127" i="76"/>
  <c r="D127" i="76"/>
  <c r="S127" i="76" s="1"/>
  <c r="C127" i="76"/>
  <c r="R126" i="76"/>
  <c r="X126" i="76" s="1"/>
  <c r="E126" i="76"/>
  <c r="D126" i="76"/>
  <c r="S126" i="76" s="1"/>
  <c r="C126" i="76"/>
  <c r="R125" i="76"/>
  <c r="E125" i="76"/>
  <c r="D125" i="76"/>
  <c r="S125" i="76" s="1"/>
  <c r="C125" i="76"/>
  <c r="Q124" i="76"/>
  <c r="P124" i="76"/>
  <c r="O124" i="76"/>
  <c r="N124" i="76"/>
  <c r="M124" i="76"/>
  <c r="L124" i="76"/>
  <c r="K124" i="76"/>
  <c r="J124" i="76"/>
  <c r="I124" i="76"/>
  <c r="H124" i="76"/>
  <c r="G124" i="76"/>
  <c r="F124" i="76"/>
  <c r="R123" i="76"/>
  <c r="X123" i="76" s="1"/>
  <c r="E123" i="76"/>
  <c r="D123" i="76"/>
  <c r="S123" i="76" s="1"/>
  <c r="C123" i="76"/>
  <c r="R122" i="76"/>
  <c r="X122" i="76" s="1"/>
  <c r="E122" i="76"/>
  <c r="D122" i="76"/>
  <c r="S122" i="76" s="1"/>
  <c r="C122" i="76"/>
  <c r="R121" i="76"/>
  <c r="E121" i="76"/>
  <c r="D121" i="76"/>
  <c r="C121" i="76"/>
  <c r="R120" i="76"/>
  <c r="X120" i="76" s="1"/>
  <c r="E120" i="76"/>
  <c r="D120" i="76"/>
  <c r="S120" i="76" s="1"/>
  <c r="C120" i="76"/>
  <c r="R119" i="76"/>
  <c r="E119" i="76"/>
  <c r="D119" i="76"/>
  <c r="C119" i="76"/>
  <c r="Q118" i="76"/>
  <c r="P118" i="76"/>
  <c r="O118" i="76"/>
  <c r="N118" i="76"/>
  <c r="M118" i="76"/>
  <c r="L118" i="76"/>
  <c r="K118" i="76"/>
  <c r="J118" i="76"/>
  <c r="I118" i="76"/>
  <c r="H118" i="76"/>
  <c r="G118" i="76"/>
  <c r="F118" i="76"/>
  <c r="R117" i="76"/>
  <c r="X117" i="76" s="1"/>
  <c r="E117" i="76"/>
  <c r="D117" i="76"/>
  <c r="S117" i="76" s="1"/>
  <c r="C117" i="76"/>
  <c r="R116" i="76"/>
  <c r="X116" i="76" s="1"/>
  <c r="E116" i="76"/>
  <c r="D116" i="76"/>
  <c r="S116" i="76" s="1"/>
  <c r="C116" i="76"/>
  <c r="R115" i="76"/>
  <c r="X115" i="76" s="1"/>
  <c r="E115" i="76"/>
  <c r="D115" i="76"/>
  <c r="S115" i="76" s="1"/>
  <c r="C115" i="76"/>
  <c r="R114" i="76"/>
  <c r="X114" i="76" s="1"/>
  <c r="E114" i="76"/>
  <c r="D114" i="76"/>
  <c r="S114" i="76" s="1"/>
  <c r="C114" i="76"/>
  <c r="R113" i="76"/>
  <c r="E113" i="76"/>
  <c r="D113" i="76"/>
  <c r="C113" i="76"/>
  <c r="Q112" i="76"/>
  <c r="Q132" i="76" s="1"/>
  <c r="P112" i="76"/>
  <c r="O112" i="76"/>
  <c r="N112" i="76"/>
  <c r="N132" i="76" s="1"/>
  <c r="M112" i="76"/>
  <c r="L112" i="76"/>
  <c r="K112" i="76"/>
  <c r="K132" i="76" s="1"/>
  <c r="J112" i="76"/>
  <c r="J132" i="76" s="1"/>
  <c r="I112" i="76"/>
  <c r="I132" i="76" s="1"/>
  <c r="H112" i="76"/>
  <c r="G112" i="76"/>
  <c r="F112" i="76"/>
  <c r="F132" i="76" s="1"/>
  <c r="R111" i="76"/>
  <c r="X111" i="76" s="1"/>
  <c r="E111" i="76"/>
  <c r="D111" i="76"/>
  <c r="S111" i="76" s="1"/>
  <c r="C111" i="76"/>
  <c r="R110" i="76"/>
  <c r="E110" i="76"/>
  <c r="D110" i="76"/>
  <c r="C110" i="76"/>
  <c r="R109" i="76"/>
  <c r="X109" i="76" s="1"/>
  <c r="E109" i="76"/>
  <c r="D109" i="76"/>
  <c r="S109" i="76" s="1"/>
  <c r="C109" i="76"/>
  <c r="R108" i="76"/>
  <c r="X108" i="76" s="1"/>
  <c r="E108" i="76"/>
  <c r="D108" i="76"/>
  <c r="S108" i="76" s="1"/>
  <c r="C108" i="76"/>
  <c r="R107" i="76"/>
  <c r="E107" i="76"/>
  <c r="D107" i="76"/>
  <c r="S107" i="76" s="1"/>
  <c r="C107" i="76"/>
  <c r="Q102" i="76"/>
  <c r="Q104" i="76" s="1"/>
  <c r="P102" i="76"/>
  <c r="P104" i="76" s="1"/>
  <c r="O102" i="76"/>
  <c r="O104" i="76" s="1"/>
  <c r="N102" i="76"/>
  <c r="N104" i="76" s="1"/>
  <c r="M102" i="76"/>
  <c r="M104" i="76" s="1"/>
  <c r="L102" i="76"/>
  <c r="L104" i="76" s="1"/>
  <c r="K102" i="76"/>
  <c r="K104" i="76" s="1"/>
  <c r="J102" i="76"/>
  <c r="J104" i="76" s="1"/>
  <c r="I102" i="76"/>
  <c r="I104" i="76" s="1"/>
  <c r="H102" i="76"/>
  <c r="H104" i="76" s="1"/>
  <c r="G102" i="76"/>
  <c r="G104" i="76" s="1"/>
  <c r="F102" i="76"/>
  <c r="F104" i="76" s="1"/>
  <c r="R101" i="76"/>
  <c r="X101" i="76" s="1"/>
  <c r="E101" i="76"/>
  <c r="D101" i="76"/>
  <c r="S101" i="76" s="1"/>
  <c r="C101" i="76"/>
  <c r="R100" i="76"/>
  <c r="E100" i="76"/>
  <c r="AA100" i="76" s="1"/>
  <c r="D100" i="76"/>
  <c r="C100" i="76"/>
  <c r="R99" i="76"/>
  <c r="X99" i="76" s="1"/>
  <c r="E99" i="76"/>
  <c r="D99" i="76"/>
  <c r="S99" i="76" s="1"/>
  <c r="C99" i="76"/>
  <c r="R98" i="76"/>
  <c r="X98" i="76" s="1"/>
  <c r="E98" i="76"/>
  <c r="D98" i="76"/>
  <c r="S98" i="76" s="1"/>
  <c r="C98" i="76"/>
  <c r="R97" i="76"/>
  <c r="E97" i="76"/>
  <c r="D97" i="76"/>
  <c r="S97" i="76" s="1"/>
  <c r="C97" i="76"/>
  <c r="Q92" i="76"/>
  <c r="Q94" i="76" s="1"/>
  <c r="P92" i="76"/>
  <c r="P94" i="76" s="1"/>
  <c r="O92" i="76"/>
  <c r="O94" i="76" s="1"/>
  <c r="N92" i="76"/>
  <c r="N94" i="76" s="1"/>
  <c r="M92" i="76"/>
  <c r="M94" i="76" s="1"/>
  <c r="L92" i="76"/>
  <c r="L94" i="76" s="1"/>
  <c r="K92" i="76"/>
  <c r="K94" i="76" s="1"/>
  <c r="J92" i="76"/>
  <c r="J94" i="76" s="1"/>
  <c r="I92" i="76"/>
  <c r="I94" i="76" s="1"/>
  <c r="H92" i="76"/>
  <c r="H94" i="76" s="1"/>
  <c r="G92" i="76"/>
  <c r="G94" i="76" s="1"/>
  <c r="F92" i="76"/>
  <c r="F94" i="76" s="1"/>
  <c r="R91" i="76"/>
  <c r="X91" i="76" s="1"/>
  <c r="E91" i="76"/>
  <c r="D91" i="76"/>
  <c r="S91" i="76" s="1"/>
  <c r="C91" i="76"/>
  <c r="R90" i="76"/>
  <c r="E90" i="76"/>
  <c r="AA90" i="76" s="1"/>
  <c r="D90" i="76"/>
  <c r="C90" i="76"/>
  <c r="R89" i="76"/>
  <c r="X89" i="76" s="1"/>
  <c r="E89" i="76"/>
  <c r="D89" i="76"/>
  <c r="S89" i="76" s="1"/>
  <c r="C89" i="76"/>
  <c r="R88" i="76"/>
  <c r="X88" i="76" s="1"/>
  <c r="E88" i="76"/>
  <c r="D88" i="76"/>
  <c r="S88" i="76" s="1"/>
  <c r="C88" i="76"/>
  <c r="R87" i="76"/>
  <c r="E87" i="76"/>
  <c r="D87" i="76"/>
  <c r="S87" i="76" s="1"/>
  <c r="C87" i="76"/>
  <c r="Q82" i="76"/>
  <c r="Q84" i="76" s="1"/>
  <c r="P82" i="76"/>
  <c r="P84" i="76" s="1"/>
  <c r="O82" i="76"/>
  <c r="O84" i="76" s="1"/>
  <c r="N82" i="76"/>
  <c r="N84" i="76" s="1"/>
  <c r="M82" i="76"/>
  <c r="M84" i="76" s="1"/>
  <c r="L82" i="76"/>
  <c r="L84" i="76" s="1"/>
  <c r="K82" i="76"/>
  <c r="K84" i="76" s="1"/>
  <c r="J82" i="76"/>
  <c r="J84" i="76" s="1"/>
  <c r="I82" i="76"/>
  <c r="I84" i="76" s="1"/>
  <c r="H82" i="76"/>
  <c r="H84" i="76" s="1"/>
  <c r="G82" i="76"/>
  <c r="G84" i="76" s="1"/>
  <c r="F82" i="76"/>
  <c r="F84" i="76" s="1"/>
  <c r="R81" i="76"/>
  <c r="X81" i="76" s="1"/>
  <c r="E81" i="76"/>
  <c r="D81" i="76"/>
  <c r="S81" i="76" s="1"/>
  <c r="C81" i="76"/>
  <c r="R80" i="76"/>
  <c r="E80" i="76"/>
  <c r="D80" i="76"/>
  <c r="C80" i="76"/>
  <c r="R79" i="76"/>
  <c r="X79" i="76" s="1"/>
  <c r="E79" i="76"/>
  <c r="D79" i="76"/>
  <c r="S79" i="76" s="1"/>
  <c r="C79" i="76"/>
  <c r="R78" i="76"/>
  <c r="X78" i="76" s="1"/>
  <c r="E78" i="76"/>
  <c r="D78" i="76"/>
  <c r="C78" i="76"/>
  <c r="R77" i="76"/>
  <c r="R82" i="76" s="1"/>
  <c r="R84" i="76" s="1"/>
  <c r="E77" i="76"/>
  <c r="D77" i="76"/>
  <c r="S77" i="76" s="1"/>
  <c r="C77" i="76"/>
  <c r="Q72" i="76"/>
  <c r="P72" i="76"/>
  <c r="O72" i="76"/>
  <c r="N72" i="76"/>
  <c r="M72" i="76"/>
  <c r="L72" i="76"/>
  <c r="K72" i="76"/>
  <c r="J72" i="76"/>
  <c r="I72" i="76"/>
  <c r="H72" i="76"/>
  <c r="G72" i="76"/>
  <c r="F72" i="76"/>
  <c r="R71" i="76"/>
  <c r="X71" i="76" s="1"/>
  <c r="E71" i="76"/>
  <c r="D71" i="76"/>
  <c r="S71" i="76" s="1"/>
  <c r="C71" i="76"/>
  <c r="R70" i="76"/>
  <c r="E70" i="76"/>
  <c r="D70" i="76"/>
  <c r="C70" i="76"/>
  <c r="R69" i="76"/>
  <c r="X69" i="76" s="1"/>
  <c r="E69" i="76"/>
  <c r="D69" i="76"/>
  <c r="S69" i="76" s="1"/>
  <c r="C69" i="76"/>
  <c r="R68" i="76"/>
  <c r="X68" i="76" s="1"/>
  <c r="E68" i="76"/>
  <c r="D68" i="76"/>
  <c r="S68" i="76" s="1"/>
  <c r="C68" i="76"/>
  <c r="R67" i="76"/>
  <c r="E67" i="76"/>
  <c r="D67" i="76"/>
  <c r="S67" i="76" s="1"/>
  <c r="C67" i="76"/>
  <c r="Q66" i="76"/>
  <c r="P66" i="76"/>
  <c r="O66" i="76"/>
  <c r="N66" i="76"/>
  <c r="M66" i="76"/>
  <c r="L66" i="76"/>
  <c r="K66" i="76"/>
  <c r="J66" i="76"/>
  <c r="I66" i="76"/>
  <c r="H66" i="76"/>
  <c r="G66" i="76"/>
  <c r="F66" i="76"/>
  <c r="R65" i="76"/>
  <c r="X65" i="76" s="1"/>
  <c r="E65" i="76"/>
  <c r="D65" i="76"/>
  <c r="S65" i="76" s="1"/>
  <c r="C65" i="76"/>
  <c r="R64" i="76"/>
  <c r="X64" i="76" s="1"/>
  <c r="E64" i="76"/>
  <c r="D64" i="76"/>
  <c r="S64" i="76" s="1"/>
  <c r="C64" i="76"/>
  <c r="R63" i="76"/>
  <c r="X63" i="76" s="1"/>
  <c r="E63" i="76"/>
  <c r="D63" i="76"/>
  <c r="S63" i="76" s="1"/>
  <c r="C63" i="76"/>
  <c r="R62" i="76"/>
  <c r="E62" i="76"/>
  <c r="D62" i="76"/>
  <c r="C62" i="76"/>
  <c r="R61" i="76"/>
  <c r="X61" i="76" s="1"/>
  <c r="E61" i="76"/>
  <c r="D61" i="76"/>
  <c r="S61" i="76" s="1"/>
  <c r="C61" i="76"/>
  <c r="Q60" i="76"/>
  <c r="P60" i="76"/>
  <c r="O60" i="76"/>
  <c r="N60" i="76"/>
  <c r="M60" i="76"/>
  <c r="L60" i="76"/>
  <c r="K60" i="76"/>
  <c r="J60" i="76"/>
  <c r="I60" i="76"/>
  <c r="H60" i="76"/>
  <c r="G60" i="76"/>
  <c r="F60" i="76"/>
  <c r="R59" i="76"/>
  <c r="E59" i="76"/>
  <c r="D59" i="76"/>
  <c r="C59" i="76"/>
  <c r="R58" i="76"/>
  <c r="X58" i="76" s="1"/>
  <c r="E58" i="76"/>
  <c r="D58" i="76"/>
  <c r="S58" i="76" s="1"/>
  <c r="C58" i="76"/>
  <c r="R57" i="76"/>
  <c r="X57" i="76" s="1"/>
  <c r="E57" i="76"/>
  <c r="D57" i="76"/>
  <c r="C57" i="76"/>
  <c r="R56" i="76"/>
  <c r="X56" i="76" s="1"/>
  <c r="E56" i="76"/>
  <c r="D56" i="76"/>
  <c r="S56" i="76" s="1"/>
  <c r="C56" i="76"/>
  <c r="R55" i="76"/>
  <c r="E55" i="76"/>
  <c r="D55" i="76"/>
  <c r="C55" i="76"/>
  <c r="Q54" i="76"/>
  <c r="P54" i="76"/>
  <c r="O54" i="76"/>
  <c r="N54" i="76"/>
  <c r="M54" i="76"/>
  <c r="L54" i="76"/>
  <c r="K54" i="76"/>
  <c r="J54" i="76"/>
  <c r="I54" i="76"/>
  <c r="H54" i="76"/>
  <c r="G54" i="76"/>
  <c r="F54" i="76"/>
  <c r="R53" i="76"/>
  <c r="X53" i="76" s="1"/>
  <c r="E53" i="76"/>
  <c r="D53" i="76"/>
  <c r="S53" i="76" s="1"/>
  <c r="C53" i="76"/>
  <c r="R52" i="76"/>
  <c r="X52" i="76" s="1"/>
  <c r="E52" i="76"/>
  <c r="D52" i="76"/>
  <c r="S52" i="76" s="1"/>
  <c r="C52" i="76"/>
  <c r="R51" i="76"/>
  <c r="X51" i="76" s="1"/>
  <c r="E51" i="76"/>
  <c r="D51" i="76"/>
  <c r="S51" i="76" s="1"/>
  <c r="C51" i="76"/>
  <c r="R50" i="76"/>
  <c r="X50" i="76" s="1"/>
  <c r="E50" i="76"/>
  <c r="D50" i="76"/>
  <c r="S50" i="76" s="1"/>
  <c r="C50" i="76"/>
  <c r="R49" i="76"/>
  <c r="R54" i="76" s="1"/>
  <c r="E49" i="76"/>
  <c r="AA49" i="76" s="1"/>
  <c r="D49" i="76"/>
  <c r="C49" i="76"/>
  <c r="Q48" i="76"/>
  <c r="P48" i="76"/>
  <c r="O48" i="76"/>
  <c r="N48" i="76"/>
  <c r="M48" i="76"/>
  <c r="L48" i="76"/>
  <c r="K48" i="76"/>
  <c r="J48" i="76"/>
  <c r="I48" i="76"/>
  <c r="H48" i="76"/>
  <c r="G48" i="76"/>
  <c r="F48" i="76"/>
  <c r="R47" i="76"/>
  <c r="X47" i="76" s="1"/>
  <c r="E47" i="76"/>
  <c r="D47" i="76"/>
  <c r="S47" i="76" s="1"/>
  <c r="C47" i="76"/>
  <c r="R46" i="76"/>
  <c r="X46" i="76" s="1"/>
  <c r="E46" i="76"/>
  <c r="D46" i="76"/>
  <c r="S46" i="76" s="1"/>
  <c r="C46" i="76"/>
  <c r="R45" i="76"/>
  <c r="X45" i="76" s="1"/>
  <c r="E45" i="76"/>
  <c r="D45" i="76"/>
  <c r="S45" i="76" s="1"/>
  <c r="C45" i="76"/>
  <c r="R44" i="76"/>
  <c r="E44" i="76"/>
  <c r="D44" i="76"/>
  <c r="C44" i="76"/>
  <c r="R43" i="76"/>
  <c r="X43" i="76" s="1"/>
  <c r="E43" i="76"/>
  <c r="D43" i="76"/>
  <c r="S43" i="76" s="1"/>
  <c r="C43" i="76"/>
  <c r="Q42" i="76"/>
  <c r="P42" i="76"/>
  <c r="O42" i="76"/>
  <c r="N42" i="76"/>
  <c r="M42" i="76"/>
  <c r="L42" i="76"/>
  <c r="K42" i="76"/>
  <c r="J42" i="76"/>
  <c r="I42" i="76"/>
  <c r="H42" i="76"/>
  <c r="G42" i="76"/>
  <c r="F42" i="76"/>
  <c r="R41" i="76"/>
  <c r="X41" i="76" s="1"/>
  <c r="E41" i="76"/>
  <c r="D41" i="76"/>
  <c r="S41" i="76" s="1"/>
  <c r="C41" i="76"/>
  <c r="R40" i="76"/>
  <c r="E40" i="76"/>
  <c r="D40" i="76"/>
  <c r="C40" i="76"/>
  <c r="R39" i="76"/>
  <c r="X39" i="76" s="1"/>
  <c r="E39" i="76"/>
  <c r="D39" i="76"/>
  <c r="S39" i="76" s="1"/>
  <c r="C39" i="76"/>
  <c r="R38" i="76"/>
  <c r="X38" i="76" s="1"/>
  <c r="E38" i="76"/>
  <c r="Z38" i="76" s="1"/>
  <c r="D38" i="76"/>
  <c r="S38" i="76" s="1"/>
  <c r="C38" i="76"/>
  <c r="R37" i="76"/>
  <c r="R42" i="76" s="1"/>
  <c r="E37" i="76"/>
  <c r="D37" i="76"/>
  <c r="S37" i="76" s="1"/>
  <c r="C37" i="76"/>
  <c r="Q36" i="76"/>
  <c r="P36" i="76"/>
  <c r="O36" i="76"/>
  <c r="N36" i="76"/>
  <c r="M36" i="76"/>
  <c r="L36" i="76"/>
  <c r="L74" i="76" s="1"/>
  <c r="K36" i="76"/>
  <c r="J36" i="76"/>
  <c r="I36" i="76"/>
  <c r="H36" i="76"/>
  <c r="G36" i="76"/>
  <c r="F36" i="76"/>
  <c r="R35" i="76"/>
  <c r="X35" i="76" s="1"/>
  <c r="E35" i="76"/>
  <c r="D35" i="76"/>
  <c r="S35" i="76" s="1"/>
  <c r="C35" i="76"/>
  <c r="R34" i="76"/>
  <c r="X34" i="76" s="1"/>
  <c r="E34" i="76"/>
  <c r="D34" i="76"/>
  <c r="S34" i="76" s="1"/>
  <c r="C34" i="76"/>
  <c r="R33" i="76"/>
  <c r="X33" i="76" s="1"/>
  <c r="E33" i="76"/>
  <c r="D33" i="76"/>
  <c r="C33" i="76"/>
  <c r="R32" i="76"/>
  <c r="X32" i="76" s="1"/>
  <c r="E32" i="76"/>
  <c r="D32" i="76"/>
  <c r="S32" i="76" s="1"/>
  <c r="C32" i="76"/>
  <c r="R31" i="76"/>
  <c r="E31" i="76"/>
  <c r="D31" i="76"/>
  <c r="C31" i="76"/>
  <c r="Q26" i="76"/>
  <c r="P26" i="76"/>
  <c r="O26" i="76"/>
  <c r="N26" i="76"/>
  <c r="M26" i="76"/>
  <c r="L26" i="76"/>
  <c r="K26" i="76"/>
  <c r="J26" i="76"/>
  <c r="I26" i="76"/>
  <c r="H26" i="76"/>
  <c r="G26" i="76"/>
  <c r="F26" i="76"/>
  <c r="R25" i="76"/>
  <c r="X25" i="76" s="1"/>
  <c r="E25" i="76"/>
  <c r="D25" i="76"/>
  <c r="C25" i="76"/>
  <c r="R24" i="76"/>
  <c r="X24" i="76" s="1"/>
  <c r="E24" i="76"/>
  <c r="D24" i="76"/>
  <c r="S24" i="76" s="1"/>
  <c r="C24" i="76"/>
  <c r="R23" i="76"/>
  <c r="X23" i="76" s="1"/>
  <c r="E23" i="76"/>
  <c r="D23" i="76"/>
  <c r="S23" i="76" s="1"/>
  <c r="C23" i="76"/>
  <c r="R22" i="76"/>
  <c r="X22" i="76" s="1"/>
  <c r="E22" i="76"/>
  <c r="D22" i="76"/>
  <c r="S22" i="76" s="1"/>
  <c r="C22" i="76"/>
  <c r="R21" i="76"/>
  <c r="X21" i="76" s="1"/>
  <c r="E21" i="76"/>
  <c r="D21" i="76"/>
  <c r="S21" i="76" s="1"/>
  <c r="C21" i="76"/>
  <c r="Q20" i="76"/>
  <c r="P20" i="76"/>
  <c r="O20" i="76"/>
  <c r="N20" i="76"/>
  <c r="M20" i="76"/>
  <c r="L20" i="76"/>
  <c r="K20" i="76"/>
  <c r="J20" i="76"/>
  <c r="I20" i="76"/>
  <c r="H20" i="76"/>
  <c r="G20" i="76"/>
  <c r="F20" i="76"/>
  <c r="R19" i="76"/>
  <c r="X19" i="76" s="1"/>
  <c r="E19" i="76"/>
  <c r="D19" i="76"/>
  <c r="S19" i="76" s="1"/>
  <c r="C19" i="76"/>
  <c r="R18" i="76"/>
  <c r="X18" i="76" s="1"/>
  <c r="E18" i="76"/>
  <c r="AA18" i="76" s="1"/>
  <c r="D18" i="76"/>
  <c r="S18" i="76" s="1"/>
  <c r="C18" i="76"/>
  <c r="R17" i="76"/>
  <c r="X17" i="76" s="1"/>
  <c r="E17" i="76"/>
  <c r="D17" i="76"/>
  <c r="S17" i="76" s="1"/>
  <c r="C17" i="76"/>
  <c r="R16" i="76"/>
  <c r="X16" i="76" s="1"/>
  <c r="E16" i="76"/>
  <c r="D16" i="76"/>
  <c r="S16" i="76" s="1"/>
  <c r="C16" i="76"/>
  <c r="R15" i="76"/>
  <c r="E15" i="76"/>
  <c r="D15" i="76"/>
  <c r="C15" i="76"/>
  <c r="Q14" i="76"/>
  <c r="Q28" i="76" s="1"/>
  <c r="P14" i="76"/>
  <c r="P28" i="76" s="1"/>
  <c r="O14" i="76"/>
  <c r="N14" i="76"/>
  <c r="N28" i="76" s="1"/>
  <c r="M14" i="76"/>
  <c r="M28" i="76" s="1"/>
  <c r="L14" i="76"/>
  <c r="L28" i="76" s="1"/>
  <c r="K14" i="76"/>
  <c r="J14" i="76"/>
  <c r="I14" i="76"/>
  <c r="I28" i="76" s="1"/>
  <c r="H14" i="76"/>
  <c r="H28" i="76" s="1"/>
  <c r="G14" i="76"/>
  <c r="F14" i="76"/>
  <c r="F28" i="76" s="1"/>
  <c r="R13" i="76"/>
  <c r="X13" i="76" s="1"/>
  <c r="E13" i="76"/>
  <c r="D13" i="76"/>
  <c r="S13" i="76" s="1"/>
  <c r="C13" i="76"/>
  <c r="R12" i="76"/>
  <c r="X12" i="76" s="1"/>
  <c r="E12" i="76"/>
  <c r="D12" i="76"/>
  <c r="C12" i="76"/>
  <c r="R11" i="76"/>
  <c r="X11" i="76" s="1"/>
  <c r="E11" i="76"/>
  <c r="AA11" i="76" s="1"/>
  <c r="D11" i="76"/>
  <c r="C11" i="76"/>
  <c r="R10" i="76"/>
  <c r="X10" i="76" s="1"/>
  <c r="E10" i="76"/>
  <c r="Z10" i="76" s="1"/>
  <c r="D10" i="76"/>
  <c r="C10" i="76"/>
  <c r="R9" i="76"/>
  <c r="E9" i="76"/>
  <c r="Z9" i="76" s="1"/>
  <c r="D9" i="76"/>
  <c r="S9" i="76" s="1"/>
  <c r="C9" i="76"/>
  <c r="U7" i="76"/>
  <c r="R7" i="76"/>
  <c r="Q220" i="75"/>
  <c r="P220" i="75"/>
  <c r="O220" i="75"/>
  <c r="N220" i="75"/>
  <c r="M220" i="75"/>
  <c r="L220" i="75"/>
  <c r="K220" i="75"/>
  <c r="J220" i="75"/>
  <c r="I220" i="75"/>
  <c r="H220" i="75"/>
  <c r="G220" i="75"/>
  <c r="F220" i="75"/>
  <c r="R219" i="75"/>
  <c r="E219" i="75"/>
  <c r="D219" i="75"/>
  <c r="C219" i="75"/>
  <c r="R218" i="75"/>
  <c r="X218" i="75" s="1"/>
  <c r="E218" i="75"/>
  <c r="D218" i="75"/>
  <c r="S218" i="75" s="1"/>
  <c r="C218" i="75"/>
  <c r="R217" i="75"/>
  <c r="X217" i="75" s="1"/>
  <c r="E217" i="75"/>
  <c r="D217" i="75"/>
  <c r="C217" i="75"/>
  <c r="R216" i="75"/>
  <c r="X216" i="75" s="1"/>
  <c r="E216" i="75"/>
  <c r="D216" i="75"/>
  <c r="S216" i="75" s="1"/>
  <c r="C216" i="75"/>
  <c r="R215" i="75"/>
  <c r="E215" i="75"/>
  <c r="D215" i="75"/>
  <c r="C215" i="75"/>
  <c r="Q214" i="75"/>
  <c r="P214" i="75"/>
  <c r="O214" i="75"/>
  <c r="N214" i="75"/>
  <c r="M214" i="75"/>
  <c r="L214" i="75"/>
  <c r="K214" i="75"/>
  <c r="J214" i="75"/>
  <c r="I214" i="75"/>
  <c r="H214" i="75"/>
  <c r="G214" i="75"/>
  <c r="F214" i="75"/>
  <c r="R213" i="75"/>
  <c r="X213" i="75" s="1"/>
  <c r="E213" i="75"/>
  <c r="D213" i="75"/>
  <c r="S213" i="75" s="1"/>
  <c r="C213" i="75"/>
  <c r="R212" i="75"/>
  <c r="X212" i="75" s="1"/>
  <c r="E212" i="75"/>
  <c r="D212" i="75"/>
  <c r="S212" i="75" s="1"/>
  <c r="C212" i="75"/>
  <c r="R211" i="75"/>
  <c r="X211" i="75" s="1"/>
  <c r="E211" i="75"/>
  <c r="D211" i="75"/>
  <c r="S211" i="75" s="1"/>
  <c r="C211" i="75"/>
  <c r="R210" i="75"/>
  <c r="X210" i="75" s="1"/>
  <c r="E210" i="75"/>
  <c r="D210" i="75"/>
  <c r="S210" i="75" s="1"/>
  <c r="C210" i="75"/>
  <c r="R209" i="75"/>
  <c r="R214" i="75" s="1"/>
  <c r="E209" i="75"/>
  <c r="D209" i="75"/>
  <c r="S209" i="75" s="1"/>
  <c r="S214" i="75" s="1"/>
  <c r="C209" i="75"/>
  <c r="Q208" i="75"/>
  <c r="P208" i="75"/>
  <c r="O208" i="75"/>
  <c r="N208" i="75"/>
  <c r="M208" i="75"/>
  <c r="L208" i="75"/>
  <c r="K208" i="75"/>
  <c r="J208" i="75"/>
  <c r="I208" i="75"/>
  <c r="H208" i="75"/>
  <c r="G208" i="75"/>
  <c r="F208" i="75"/>
  <c r="R207" i="75"/>
  <c r="X207" i="75" s="1"/>
  <c r="E207" i="75"/>
  <c r="D207" i="75"/>
  <c r="S207" i="75" s="1"/>
  <c r="C207" i="75"/>
  <c r="R206" i="75"/>
  <c r="X206" i="75" s="1"/>
  <c r="E206" i="75"/>
  <c r="D206" i="75"/>
  <c r="C206" i="75"/>
  <c r="R205" i="75"/>
  <c r="X205" i="75" s="1"/>
  <c r="E205" i="75"/>
  <c r="D205" i="75"/>
  <c r="S205" i="75" s="1"/>
  <c r="C205" i="75"/>
  <c r="R204" i="75"/>
  <c r="E204" i="75"/>
  <c r="D204" i="75"/>
  <c r="C204" i="75"/>
  <c r="R203" i="75"/>
  <c r="X203" i="75" s="1"/>
  <c r="E203" i="75"/>
  <c r="D203" i="75"/>
  <c r="S203" i="75" s="1"/>
  <c r="C203" i="75"/>
  <c r="Q202" i="75"/>
  <c r="P202" i="75"/>
  <c r="O202" i="75"/>
  <c r="N202" i="75"/>
  <c r="M202" i="75"/>
  <c r="L202" i="75"/>
  <c r="K202" i="75"/>
  <c r="J202" i="75"/>
  <c r="I202" i="75"/>
  <c r="H202" i="75"/>
  <c r="G202" i="75"/>
  <c r="F202" i="75"/>
  <c r="R201" i="75"/>
  <c r="X201" i="75" s="1"/>
  <c r="E201" i="75"/>
  <c r="D201" i="75"/>
  <c r="S201" i="75" s="1"/>
  <c r="C201" i="75"/>
  <c r="R200" i="75"/>
  <c r="X200" i="75" s="1"/>
  <c r="E200" i="75"/>
  <c r="D200" i="75"/>
  <c r="S200" i="75" s="1"/>
  <c r="C200" i="75"/>
  <c r="R199" i="75"/>
  <c r="X199" i="75" s="1"/>
  <c r="E199" i="75"/>
  <c r="D199" i="75"/>
  <c r="S199" i="75" s="1"/>
  <c r="C199" i="75"/>
  <c r="R198" i="75"/>
  <c r="X198" i="75" s="1"/>
  <c r="E198" i="75"/>
  <c r="D198" i="75"/>
  <c r="S198" i="75" s="1"/>
  <c r="C198" i="75"/>
  <c r="R197" i="75"/>
  <c r="E197" i="75"/>
  <c r="D197" i="75"/>
  <c r="S197" i="75" s="1"/>
  <c r="C197" i="75"/>
  <c r="Q196" i="75"/>
  <c r="P196" i="75"/>
  <c r="O196" i="75"/>
  <c r="N196" i="75"/>
  <c r="M196" i="75"/>
  <c r="L196" i="75"/>
  <c r="K196" i="75"/>
  <c r="J196" i="75"/>
  <c r="I196" i="75"/>
  <c r="H196" i="75"/>
  <c r="G196" i="75"/>
  <c r="F196" i="75"/>
  <c r="R195" i="75"/>
  <c r="X195" i="75" s="1"/>
  <c r="E195" i="75"/>
  <c r="D195" i="75"/>
  <c r="C195" i="75"/>
  <c r="R194" i="75"/>
  <c r="X194" i="75" s="1"/>
  <c r="E194" i="75"/>
  <c r="D194" i="75"/>
  <c r="S194" i="75" s="1"/>
  <c r="C194" i="75"/>
  <c r="R193" i="75"/>
  <c r="E193" i="75"/>
  <c r="AA193" i="75" s="1"/>
  <c r="D193" i="75"/>
  <c r="C193" i="75"/>
  <c r="R192" i="75"/>
  <c r="X192" i="75" s="1"/>
  <c r="E192" i="75"/>
  <c r="D192" i="75"/>
  <c r="S192" i="75" s="1"/>
  <c r="C192" i="75"/>
  <c r="R191" i="75"/>
  <c r="X191" i="75" s="1"/>
  <c r="E191" i="75"/>
  <c r="D191" i="75"/>
  <c r="C191" i="75"/>
  <c r="Q190" i="75"/>
  <c r="Q222" i="75" s="1"/>
  <c r="P190" i="75"/>
  <c r="O190" i="75"/>
  <c r="O222" i="75" s="1"/>
  <c r="N190" i="75"/>
  <c r="M190" i="75"/>
  <c r="L190" i="75"/>
  <c r="L222" i="75" s="1"/>
  <c r="K190" i="75"/>
  <c r="J190" i="75"/>
  <c r="I190" i="75"/>
  <c r="I222" i="75" s="1"/>
  <c r="H190" i="75"/>
  <c r="G190" i="75"/>
  <c r="G222" i="75" s="1"/>
  <c r="F190" i="75"/>
  <c r="R189" i="75"/>
  <c r="X189" i="75" s="1"/>
  <c r="E189" i="75"/>
  <c r="D189" i="75"/>
  <c r="S189" i="75" s="1"/>
  <c r="C189" i="75"/>
  <c r="R188" i="75"/>
  <c r="X188" i="75" s="1"/>
  <c r="E188" i="75"/>
  <c r="D188" i="75"/>
  <c r="S188" i="75" s="1"/>
  <c r="C188" i="75"/>
  <c r="R187" i="75"/>
  <c r="X187" i="75" s="1"/>
  <c r="E187" i="75"/>
  <c r="D187" i="75"/>
  <c r="S187" i="75" s="1"/>
  <c r="C187" i="75"/>
  <c r="R186" i="75"/>
  <c r="X186" i="75" s="1"/>
  <c r="E186" i="75"/>
  <c r="D186" i="75"/>
  <c r="S186" i="75" s="1"/>
  <c r="C186" i="75"/>
  <c r="R185" i="75"/>
  <c r="E185" i="75"/>
  <c r="D185" i="75"/>
  <c r="S185" i="75" s="1"/>
  <c r="C185" i="75"/>
  <c r="Q180" i="75"/>
  <c r="P180" i="75"/>
  <c r="O180" i="75"/>
  <c r="N180" i="75"/>
  <c r="M180" i="75"/>
  <c r="L180" i="75"/>
  <c r="K180" i="75"/>
  <c r="J180" i="75"/>
  <c r="I180" i="75"/>
  <c r="H180" i="75"/>
  <c r="G180" i="75"/>
  <c r="F180" i="75"/>
  <c r="R179" i="75"/>
  <c r="X179" i="75" s="1"/>
  <c r="E179" i="75"/>
  <c r="D179" i="75"/>
  <c r="C179" i="75"/>
  <c r="R178" i="75"/>
  <c r="X178" i="75" s="1"/>
  <c r="E178" i="75"/>
  <c r="D178" i="75"/>
  <c r="S178" i="75" s="1"/>
  <c r="C178" i="75"/>
  <c r="R177" i="75"/>
  <c r="X177" i="75" s="1"/>
  <c r="E177" i="75"/>
  <c r="D177" i="75"/>
  <c r="S177" i="75" s="1"/>
  <c r="C177" i="75"/>
  <c r="R176" i="75"/>
  <c r="X176" i="75" s="1"/>
  <c r="E176" i="75"/>
  <c r="D176" i="75"/>
  <c r="S176" i="75" s="1"/>
  <c r="C176" i="75"/>
  <c r="R175" i="75"/>
  <c r="E175" i="75"/>
  <c r="D175" i="75"/>
  <c r="S175" i="75" s="1"/>
  <c r="C175" i="75"/>
  <c r="Q174" i="75"/>
  <c r="P174" i="75"/>
  <c r="O174" i="75"/>
  <c r="N174" i="75"/>
  <c r="M174" i="75"/>
  <c r="L174" i="75"/>
  <c r="K174" i="75"/>
  <c r="J174" i="75"/>
  <c r="I174" i="75"/>
  <c r="H174" i="75"/>
  <c r="G174" i="75"/>
  <c r="F174" i="75"/>
  <c r="R173" i="75"/>
  <c r="X173" i="75" s="1"/>
  <c r="E173" i="75"/>
  <c r="D173" i="75"/>
  <c r="S173" i="75" s="1"/>
  <c r="C173" i="75"/>
  <c r="R172" i="75"/>
  <c r="E172" i="75"/>
  <c r="D172" i="75"/>
  <c r="C172" i="75"/>
  <c r="R171" i="75"/>
  <c r="X171" i="75" s="1"/>
  <c r="E171" i="75"/>
  <c r="D171" i="75"/>
  <c r="S171" i="75" s="1"/>
  <c r="C171" i="75"/>
  <c r="R170" i="75"/>
  <c r="X170" i="75" s="1"/>
  <c r="E170" i="75"/>
  <c r="D170" i="75"/>
  <c r="C170" i="75"/>
  <c r="R169" i="75"/>
  <c r="E169" i="75"/>
  <c r="D169" i="75"/>
  <c r="S169" i="75" s="1"/>
  <c r="C169" i="75"/>
  <c r="Q168" i="75"/>
  <c r="P168" i="75"/>
  <c r="O168" i="75"/>
  <c r="N168" i="75"/>
  <c r="M168" i="75"/>
  <c r="L168" i="75"/>
  <c r="K168" i="75"/>
  <c r="J168" i="75"/>
  <c r="I168" i="75"/>
  <c r="H168" i="75"/>
  <c r="G168" i="75"/>
  <c r="F168" i="75"/>
  <c r="R167" i="75"/>
  <c r="X167" i="75" s="1"/>
  <c r="E167" i="75"/>
  <c r="D167" i="75"/>
  <c r="S167" i="75" s="1"/>
  <c r="C167" i="75"/>
  <c r="R166" i="75"/>
  <c r="X166" i="75" s="1"/>
  <c r="E166" i="75"/>
  <c r="D166" i="75"/>
  <c r="S166" i="75" s="1"/>
  <c r="C166" i="75"/>
  <c r="R165" i="75"/>
  <c r="X165" i="75" s="1"/>
  <c r="E165" i="75"/>
  <c r="D165" i="75"/>
  <c r="S165" i="75" s="1"/>
  <c r="C165" i="75"/>
  <c r="R164" i="75"/>
  <c r="X164" i="75" s="1"/>
  <c r="E164" i="75"/>
  <c r="D164" i="75"/>
  <c r="S164" i="75" s="1"/>
  <c r="C164" i="75"/>
  <c r="R163" i="75"/>
  <c r="E163" i="75"/>
  <c r="D163" i="75"/>
  <c r="S163" i="75" s="1"/>
  <c r="C163" i="75"/>
  <c r="Q162" i="75"/>
  <c r="P162" i="75"/>
  <c r="P182" i="75" s="1"/>
  <c r="O162" i="75"/>
  <c r="O182" i="75" s="1"/>
  <c r="N162" i="75"/>
  <c r="M162" i="75"/>
  <c r="L162" i="75"/>
  <c r="K162" i="75"/>
  <c r="K182" i="75" s="1"/>
  <c r="J162" i="75"/>
  <c r="I162" i="75"/>
  <c r="H162" i="75"/>
  <c r="H182" i="75" s="1"/>
  <c r="G162" i="75"/>
  <c r="G182" i="75" s="1"/>
  <c r="F162" i="75"/>
  <c r="F182" i="75" s="1"/>
  <c r="R161" i="75"/>
  <c r="E161" i="75"/>
  <c r="D161" i="75"/>
  <c r="C161" i="75"/>
  <c r="R160" i="75"/>
  <c r="X160" i="75" s="1"/>
  <c r="E160" i="75"/>
  <c r="D160" i="75"/>
  <c r="S160" i="75" s="1"/>
  <c r="C160" i="75"/>
  <c r="R159" i="75"/>
  <c r="X159" i="75" s="1"/>
  <c r="E159" i="75"/>
  <c r="D159" i="75"/>
  <c r="S159" i="75" s="1"/>
  <c r="C159" i="75"/>
  <c r="R158" i="75"/>
  <c r="X158" i="75" s="1"/>
  <c r="E158" i="75"/>
  <c r="D158" i="75"/>
  <c r="S158" i="75" s="1"/>
  <c r="C158" i="75"/>
  <c r="R157" i="75"/>
  <c r="E157" i="75"/>
  <c r="D157" i="75"/>
  <c r="C157" i="75"/>
  <c r="Q152" i="75"/>
  <c r="P152" i="75"/>
  <c r="O152" i="75"/>
  <c r="N152" i="75"/>
  <c r="M152" i="75"/>
  <c r="L152" i="75"/>
  <c r="K152" i="75"/>
  <c r="J152" i="75"/>
  <c r="I152" i="75"/>
  <c r="H152" i="75"/>
  <c r="G152" i="75"/>
  <c r="F152" i="75"/>
  <c r="R151" i="75"/>
  <c r="E151" i="75"/>
  <c r="D151" i="75"/>
  <c r="C151" i="75"/>
  <c r="R150" i="75"/>
  <c r="X150" i="75" s="1"/>
  <c r="E150" i="75"/>
  <c r="D150" i="75"/>
  <c r="S150" i="75" s="1"/>
  <c r="C150" i="75"/>
  <c r="R149" i="75"/>
  <c r="X149" i="75" s="1"/>
  <c r="E149" i="75"/>
  <c r="D149" i="75"/>
  <c r="C149" i="75"/>
  <c r="R148" i="75"/>
  <c r="X148" i="75" s="1"/>
  <c r="E148" i="75"/>
  <c r="D148" i="75"/>
  <c r="S148" i="75" s="1"/>
  <c r="C148" i="75"/>
  <c r="R147" i="75"/>
  <c r="E147" i="75"/>
  <c r="D147" i="75"/>
  <c r="C147" i="75"/>
  <c r="Q146" i="75"/>
  <c r="P146" i="75"/>
  <c r="O146" i="75"/>
  <c r="N146" i="75"/>
  <c r="M146" i="75"/>
  <c r="L146" i="75"/>
  <c r="K146" i="75"/>
  <c r="J146" i="75"/>
  <c r="I146" i="75"/>
  <c r="H146" i="75"/>
  <c r="G146" i="75"/>
  <c r="F146" i="75"/>
  <c r="R145" i="75"/>
  <c r="X145" i="75" s="1"/>
  <c r="E145" i="75"/>
  <c r="D145" i="75"/>
  <c r="S145" i="75" s="1"/>
  <c r="C145" i="75"/>
  <c r="R144" i="75"/>
  <c r="X144" i="75" s="1"/>
  <c r="E144" i="75"/>
  <c r="D144" i="75"/>
  <c r="S144" i="75" s="1"/>
  <c r="C144" i="75"/>
  <c r="R143" i="75"/>
  <c r="X143" i="75" s="1"/>
  <c r="E143" i="75"/>
  <c r="D143" i="75"/>
  <c r="S143" i="75" s="1"/>
  <c r="C143" i="75"/>
  <c r="R142" i="75"/>
  <c r="X142" i="75" s="1"/>
  <c r="E142" i="75"/>
  <c r="D142" i="75"/>
  <c r="S142" i="75" s="1"/>
  <c r="C142" i="75"/>
  <c r="R141" i="75"/>
  <c r="R146" i="75" s="1"/>
  <c r="E141" i="75"/>
  <c r="D141" i="75"/>
  <c r="S141" i="75" s="1"/>
  <c r="C141" i="75"/>
  <c r="Q140" i="75"/>
  <c r="Q154" i="75" s="1"/>
  <c r="P140" i="75"/>
  <c r="P154" i="75" s="1"/>
  <c r="O140" i="75"/>
  <c r="N140" i="75"/>
  <c r="M140" i="75"/>
  <c r="M154" i="75" s="1"/>
  <c r="L140" i="75"/>
  <c r="L154" i="75" s="1"/>
  <c r="K140" i="75"/>
  <c r="J140" i="75"/>
  <c r="J154" i="75" s="1"/>
  <c r="I140" i="75"/>
  <c r="I154" i="75" s="1"/>
  <c r="H140" i="75"/>
  <c r="H154" i="75" s="1"/>
  <c r="G140" i="75"/>
  <c r="F140" i="75"/>
  <c r="R139" i="75"/>
  <c r="X139" i="75" s="1"/>
  <c r="E139" i="75"/>
  <c r="D139" i="75"/>
  <c r="S139" i="75" s="1"/>
  <c r="C139" i="75"/>
  <c r="R138" i="75"/>
  <c r="X138" i="75" s="1"/>
  <c r="E138" i="75"/>
  <c r="D138" i="75"/>
  <c r="S138" i="75" s="1"/>
  <c r="C138" i="75"/>
  <c r="R137" i="75"/>
  <c r="X137" i="75" s="1"/>
  <c r="E137" i="75"/>
  <c r="D137" i="75"/>
  <c r="S137" i="75" s="1"/>
  <c r="C137" i="75"/>
  <c r="R136" i="75"/>
  <c r="E136" i="75"/>
  <c r="D136" i="75"/>
  <c r="C136" i="75"/>
  <c r="R135" i="75"/>
  <c r="X135" i="75" s="1"/>
  <c r="E135" i="75"/>
  <c r="D135" i="75"/>
  <c r="S135" i="75" s="1"/>
  <c r="C135" i="75"/>
  <c r="Q130" i="75"/>
  <c r="P130" i="75"/>
  <c r="O130" i="75"/>
  <c r="N130" i="75"/>
  <c r="M130" i="75"/>
  <c r="L130" i="75"/>
  <c r="K130" i="75"/>
  <c r="J130" i="75"/>
  <c r="I130" i="75"/>
  <c r="H130" i="75"/>
  <c r="G130" i="75"/>
  <c r="F130" i="75"/>
  <c r="R129" i="75"/>
  <c r="X129" i="75" s="1"/>
  <c r="E129" i="75"/>
  <c r="D129" i="75"/>
  <c r="S129" i="75" s="1"/>
  <c r="C129" i="75"/>
  <c r="R128" i="75"/>
  <c r="X128" i="75" s="1"/>
  <c r="E128" i="75"/>
  <c r="D128" i="75"/>
  <c r="C128" i="75"/>
  <c r="R127" i="75"/>
  <c r="X127" i="75" s="1"/>
  <c r="E127" i="75"/>
  <c r="D127" i="75"/>
  <c r="S127" i="75" s="1"/>
  <c r="C127" i="75"/>
  <c r="R126" i="75"/>
  <c r="E126" i="75"/>
  <c r="AA126" i="75" s="1"/>
  <c r="D126" i="75"/>
  <c r="C126" i="75"/>
  <c r="R125" i="75"/>
  <c r="X125" i="75" s="1"/>
  <c r="E125" i="75"/>
  <c r="D125" i="75"/>
  <c r="S125" i="75" s="1"/>
  <c r="C125" i="75"/>
  <c r="Q124" i="75"/>
  <c r="P124" i="75"/>
  <c r="O124" i="75"/>
  <c r="N124" i="75"/>
  <c r="M124" i="75"/>
  <c r="L124" i="75"/>
  <c r="K124" i="75"/>
  <c r="J124" i="75"/>
  <c r="I124" i="75"/>
  <c r="H124" i="75"/>
  <c r="G124" i="75"/>
  <c r="F124" i="75"/>
  <c r="R123" i="75"/>
  <c r="X123" i="75" s="1"/>
  <c r="E123" i="75"/>
  <c r="D123" i="75"/>
  <c r="S123" i="75" s="1"/>
  <c r="C123" i="75"/>
  <c r="R122" i="75"/>
  <c r="X122" i="75" s="1"/>
  <c r="E122" i="75"/>
  <c r="D122" i="75"/>
  <c r="S122" i="75" s="1"/>
  <c r="C122" i="75"/>
  <c r="R121" i="75"/>
  <c r="X121" i="75" s="1"/>
  <c r="E121" i="75"/>
  <c r="D121" i="75"/>
  <c r="S121" i="75" s="1"/>
  <c r="C121" i="75"/>
  <c r="R120" i="75"/>
  <c r="X120" i="75" s="1"/>
  <c r="E120" i="75"/>
  <c r="D120" i="75"/>
  <c r="S120" i="75" s="1"/>
  <c r="C120" i="75"/>
  <c r="R119" i="75"/>
  <c r="E119" i="75"/>
  <c r="D119" i="75"/>
  <c r="S119" i="75" s="1"/>
  <c r="S124" i="75" s="1"/>
  <c r="C119" i="75"/>
  <c r="Q118" i="75"/>
  <c r="P118" i="75"/>
  <c r="O118" i="75"/>
  <c r="N118" i="75"/>
  <c r="M118" i="75"/>
  <c r="L118" i="75"/>
  <c r="K118" i="75"/>
  <c r="J118" i="75"/>
  <c r="I118" i="75"/>
  <c r="H118" i="75"/>
  <c r="G118" i="75"/>
  <c r="F118" i="75"/>
  <c r="R117" i="75"/>
  <c r="X117" i="75" s="1"/>
  <c r="E117" i="75"/>
  <c r="D117" i="75"/>
  <c r="S117" i="75" s="1"/>
  <c r="C117" i="75"/>
  <c r="R116" i="75"/>
  <c r="X116" i="75" s="1"/>
  <c r="E116" i="75"/>
  <c r="D116" i="75"/>
  <c r="S116" i="75" s="1"/>
  <c r="C116" i="75"/>
  <c r="R115" i="75"/>
  <c r="E115" i="75"/>
  <c r="D115" i="75"/>
  <c r="C115" i="75"/>
  <c r="R114" i="75"/>
  <c r="X114" i="75" s="1"/>
  <c r="E114" i="75"/>
  <c r="D114" i="75"/>
  <c r="S114" i="75" s="1"/>
  <c r="C114" i="75"/>
  <c r="R113" i="75"/>
  <c r="E113" i="75"/>
  <c r="D113" i="75"/>
  <c r="C113" i="75"/>
  <c r="Q112" i="75"/>
  <c r="P112" i="75"/>
  <c r="P132" i="75" s="1"/>
  <c r="O112" i="75"/>
  <c r="O132" i="75" s="1"/>
  <c r="N112" i="75"/>
  <c r="M112" i="75"/>
  <c r="L112" i="75"/>
  <c r="L132" i="75" s="1"/>
  <c r="K112" i="75"/>
  <c r="K132" i="75" s="1"/>
  <c r="J112" i="75"/>
  <c r="I112" i="75"/>
  <c r="H112" i="75"/>
  <c r="H132" i="75" s="1"/>
  <c r="G112" i="75"/>
  <c r="G132" i="75" s="1"/>
  <c r="F112" i="75"/>
  <c r="R111" i="75"/>
  <c r="E111" i="75"/>
  <c r="D111" i="75"/>
  <c r="C111" i="75"/>
  <c r="R110" i="75"/>
  <c r="X110" i="75" s="1"/>
  <c r="E110" i="75"/>
  <c r="D110" i="75"/>
  <c r="S110" i="75" s="1"/>
  <c r="C110" i="75"/>
  <c r="R109" i="75"/>
  <c r="X109" i="75" s="1"/>
  <c r="E109" i="75"/>
  <c r="D109" i="75"/>
  <c r="S109" i="75" s="1"/>
  <c r="C109" i="75"/>
  <c r="R108" i="75"/>
  <c r="X108" i="75" s="1"/>
  <c r="E108" i="75"/>
  <c r="D108" i="75"/>
  <c r="S108" i="75" s="1"/>
  <c r="C108" i="75"/>
  <c r="R107" i="75"/>
  <c r="E107" i="75"/>
  <c r="D107" i="75"/>
  <c r="C107" i="75"/>
  <c r="Q102" i="75"/>
  <c r="Q104" i="75" s="1"/>
  <c r="P102" i="75"/>
  <c r="P104" i="75" s="1"/>
  <c r="O102" i="75"/>
  <c r="O104" i="75" s="1"/>
  <c r="N102" i="75"/>
  <c r="N104" i="75" s="1"/>
  <c r="M102" i="75"/>
  <c r="M104" i="75" s="1"/>
  <c r="L102" i="75"/>
  <c r="L104" i="75" s="1"/>
  <c r="K102" i="75"/>
  <c r="K104" i="75" s="1"/>
  <c r="J102" i="75"/>
  <c r="J104" i="75" s="1"/>
  <c r="I102" i="75"/>
  <c r="I104" i="75" s="1"/>
  <c r="H102" i="75"/>
  <c r="H104" i="75" s="1"/>
  <c r="G102" i="75"/>
  <c r="G104" i="75" s="1"/>
  <c r="F102" i="75"/>
  <c r="F104" i="75" s="1"/>
  <c r="R101" i="75"/>
  <c r="E101" i="75"/>
  <c r="D101" i="75"/>
  <c r="C101" i="75"/>
  <c r="R100" i="75"/>
  <c r="X100" i="75" s="1"/>
  <c r="E100" i="75"/>
  <c r="D100" i="75"/>
  <c r="S100" i="75" s="1"/>
  <c r="C100" i="75"/>
  <c r="R99" i="75"/>
  <c r="X99" i="75" s="1"/>
  <c r="E99" i="75"/>
  <c r="D99" i="75"/>
  <c r="S99" i="75" s="1"/>
  <c r="C99" i="75"/>
  <c r="R98" i="75"/>
  <c r="X98" i="75" s="1"/>
  <c r="E98" i="75"/>
  <c r="D98" i="75"/>
  <c r="S98" i="75" s="1"/>
  <c r="C98" i="75"/>
  <c r="R97" i="75"/>
  <c r="E97" i="75"/>
  <c r="D97" i="75"/>
  <c r="C97" i="75"/>
  <c r="Q92" i="75"/>
  <c r="Q94" i="75" s="1"/>
  <c r="P92" i="75"/>
  <c r="P94" i="75" s="1"/>
  <c r="O92" i="75"/>
  <c r="O94" i="75" s="1"/>
  <c r="N92" i="75"/>
  <c r="N94" i="75" s="1"/>
  <c r="M92" i="75"/>
  <c r="M94" i="75" s="1"/>
  <c r="L92" i="75"/>
  <c r="L94" i="75" s="1"/>
  <c r="K92" i="75"/>
  <c r="K94" i="75" s="1"/>
  <c r="J92" i="75"/>
  <c r="J94" i="75" s="1"/>
  <c r="I92" i="75"/>
  <c r="I94" i="75" s="1"/>
  <c r="H92" i="75"/>
  <c r="H94" i="75" s="1"/>
  <c r="G92" i="75"/>
  <c r="G94" i="75" s="1"/>
  <c r="F92" i="75"/>
  <c r="F94" i="75" s="1"/>
  <c r="R91" i="75"/>
  <c r="E91" i="75"/>
  <c r="D91" i="75"/>
  <c r="C91" i="75"/>
  <c r="R90" i="75"/>
  <c r="X90" i="75" s="1"/>
  <c r="E90" i="75"/>
  <c r="D90" i="75"/>
  <c r="S90" i="75" s="1"/>
  <c r="C90" i="75"/>
  <c r="R89" i="75"/>
  <c r="X89" i="75" s="1"/>
  <c r="E89" i="75"/>
  <c r="D89" i="75"/>
  <c r="S89" i="75" s="1"/>
  <c r="C89" i="75"/>
  <c r="R88" i="75"/>
  <c r="X88" i="75" s="1"/>
  <c r="E88" i="75"/>
  <c r="D88" i="75"/>
  <c r="S88" i="75" s="1"/>
  <c r="C88" i="75"/>
  <c r="R87" i="75"/>
  <c r="E87" i="75"/>
  <c r="D87" i="75"/>
  <c r="C87" i="75"/>
  <c r="Q82" i="75"/>
  <c r="Q84" i="75" s="1"/>
  <c r="P82" i="75"/>
  <c r="P84" i="75" s="1"/>
  <c r="O82" i="75"/>
  <c r="O84" i="75" s="1"/>
  <c r="N82" i="75"/>
  <c r="N84" i="75" s="1"/>
  <c r="M82" i="75"/>
  <c r="M84" i="75" s="1"/>
  <c r="L82" i="75"/>
  <c r="L84" i="75" s="1"/>
  <c r="K82" i="75"/>
  <c r="K84" i="75" s="1"/>
  <c r="J82" i="75"/>
  <c r="J84" i="75" s="1"/>
  <c r="I82" i="75"/>
  <c r="I84" i="75" s="1"/>
  <c r="H82" i="75"/>
  <c r="H84" i="75" s="1"/>
  <c r="G82" i="75"/>
  <c r="G84" i="75" s="1"/>
  <c r="F82" i="75"/>
  <c r="F84" i="75" s="1"/>
  <c r="R81" i="75"/>
  <c r="X81" i="75" s="1"/>
  <c r="E81" i="75"/>
  <c r="D81" i="75"/>
  <c r="S81" i="75" s="1"/>
  <c r="C81" i="75"/>
  <c r="R80" i="75"/>
  <c r="X80" i="75" s="1"/>
  <c r="E80" i="75"/>
  <c r="D80" i="75"/>
  <c r="S80" i="75" s="1"/>
  <c r="C80" i="75"/>
  <c r="R79" i="75"/>
  <c r="X79" i="75" s="1"/>
  <c r="E79" i="75"/>
  <c r="D79" i="75"/>
  <c r="S79" i="75" s="1"/>
  <c r="C79" i="75"/>
  <c r="R78" i="75"/>
  <c r="X78" i="75" s="1"/>
  <c r="E78" i="75"/>
  <c r="D78" i="75"/>
  <c r="S78" i="75" s="1"/>
  <c r="C78" i="75"/>
  <c r="R77" i="75"/>
  <c r="E77" i="75"/>
  <c r="D77" i="75"/>
  <c r="C77" i="75"/>
  <c r="Q72" i="75"/>
  <c r="P72" i="75"/>
  <c r="O72" i="75"/>
  <c r="N72" i="75"/>
  <c r="M72" i="75"/>
  <c r="L72" i="75"/>
  <c r="K72" i="75"/>
  <c r="J72" i="75"/>
  <c r="I72" i="75"/>
  <c r="H72" i="75"/>
  <c r="G72" i="75"/>
  <c r="F72" i="75"/>
  <c r="R71" i="75"/>
  <c r="X71" i="75" s="1"/>
  <c r="E71" i="75"/>
  <c r="D71" i="75"/>
  <c r="S71" i="75" s="1"/>
  <c r="C71" i="75"/>
  <c r="R70" i="75"/>
  <c r="X70" i="75" s="1"/>
  <c r="E70" i="75"/>
  <c r="D70" i="75"/>
  <c r="S70" i="75" s="1"/>
  <c r="C70" i="75"/>
  <c r="R69" i="75"/>
  <c r="X69" i="75" s="1"/>
  <c r="E69" i="75"/>
  <c r="D69" i="75"/>
  <c r="S69" i="75" s="1"/>
  <c r="C69" i="75"/>
  <c r="R68" i="75"/>
  <c r="X68" i="75" s="1"/>
  <c r="E68" i="75"/>
  <c r="D68" i="75"/>
  <c r="S68" i="75" s="1"/>
  <c r="C68" i="75"/>
  <c r="R67" i="75"/>
  <c r="E67" i="75"/>
  <c r="D67" i="75"/>
  <c r="S67" i="75" s="1"/>
  <c r="C67" i="75"/>
  <c r="Q66" i="75"/>
  <c r="P66" i="75"/>
  <c r="O66" i="75"/>
  <c r="N66" i="75"/>
  <c r="M66" i="75"/>
  <c r="L66" i="75"/>
  <c r="K66" i="75"/>
  <c r="J66" i="75"/>
  <c r="I66" i="75"/>
  <c r="H66" i="75"/>
  <c r="G66" i="75"/>
  <c r="F66" i="75"/>
  <c r="R65" i="75"/>
  <c r="X65" i="75" s="1"/>
  <c r="E65" i="75"/>
  <c r="D65" i="75"/>
  <c r="S65" i="75" s="1"/>
  <c r="C65" i="75"/>
  <c r="R64" i="75"/>
  <c r="E64" i="75"/>
  <c r="D64" i="75"/>
  <c r="S64" i="75" s="1"/>
  <c r="C64" i="75"/>
  <c r="R63" i="75"/>
  <c r="X63" i="75" s="1"/>
  <c r="E63" i="75"/>
  <c r="D63" i="75"/>
  <c r="S63" i="75" s="1"/>
  <c r="C63" i="75"/>
  <c r="R62" i="75"/>
  <c r="X62" i="75" s="1"/>
  <c r="E62" i="75"/>
  <c r="D62" i="75"/>
  <c r="S62" i="75" s="1"/>
  <c r="C62" i="75"/>
  <c r="R61" i="75"/>
  <c r="E61" i="75"/>
  <c r="D61" i="75"/>
  <c r="S61" i="75" s="1"/>
  <c r="C61" i="75"/>
  <c r="Q60" i="75"/>
  <c r="P60" i="75"/>
  <c r="O60" i="75"/>
  <c r="N60" i="75"/>
  <c r="M60" i="75"/>
  <c r="L60" i="75"/>
  <c r="K60" i="75"/>
  <c r="J60" i="75"/>
  <c r="I60" i="75"/>
  <c r="H60" i="75"/>
  <c r="G60" i="75"/>
  <c r="F60" i="75"/>
  <c r="R59" i="75"/>
  <c r="X59" i="75" s="1"/>
  <c r="E59" i="75"/>
  <c r="D59" i="75"/>
  <c r="S59" i="75" s="1"/>
  <c r="C59" i="75"/>
  <c r="R58" i="75"/>
  <c r="X58" i="75" s="1"/>
  <c r="E58" i="75"/>
  <c r="D58" i="75"/>
  <c r="S58" i="75" s="1"/>
  <c r="C58" i="75"/>
  <c r="R57" i="75"/>
  <c r="X57" i="75" s="1"/>
  <c r="E57" i="75"/>
  <c r="D57" i="75"/>
  <c r="S57" i="75" s="1"/>
  <c r="C57" i="75"/>
  <c r="R56" i="75"/>
  <c r="X56" i="75" s="1"/>
  <c r="E56" i="75"/>
  <c r="D56" i="75"/>
  <c r="S56" i="75" s="1"/>
  <c r="C56" i="75"/>
  <c r="R55" i="75"/>
  <c r="E55" i="75"/>
  <c r="D55" i="75"/>
  <c r="S55" i="75" s="1"/>
  <c r="C55" i="75"/>
  <c r="Q54" i="75"/>
  <c r="P54" i="75"/>
  <c r="O54" i="75"/>
  <c r="N54" i="75"/>
  <c r="M54" i="75"/>
  <c r="L54" i="75"/>
  <c r="K54" i="75"/>
  <c r="J54" i="75"/>
  <c r="I54" i="75"/>
  <c r="H54" i="75"/>
  <c r="G54" i="75"/>
  <c r="F54" i="75"/>
  <c r="R53" i="75"/>
  <c r="E53" i="75"/>
  <c r="D53" i="75"/>
  <c r="C53" i="75"/>
  <c r="R52" i="75"/>
  <c r="X52" i="75" s="1"/>
  <c r="E52" i="75"/>
  <c r="D52" i="75"/>
  <c r="S52" i="75" s="1"/>
  <c r="C52" i="75"/>
  <c r="R51" i="75"/>
  <c r="X51" i="75" s="1"/>
  <c r="E51" i="75"/>
  <c r="D51" i="75"/>
  <c r="C51" i="75"/>
  <c r="R50" i="75"/>
  <c r="X50" i="75" s="1"/>
  <c r="E50" i="75"/>
  <c r="D50" i="75"/>
  <c r="S50" i="75" s="1"/>
  <c r="C50" i="75"/>
  <c r="R49" i="75"/>
  <c r="E49" i="75"/>
  <c r="D49" i="75"/>
  <c r="C49" i="75"/>
  <c r="P48" i="75"/>
  <c r="N48" i="75"/>
  <c r="K48" i="75"/>
  <c r="H48" i="75"/>
  <c r="F48" i="75"/>
  <c r="R47" i="75"/>
  <c r="X47" i="75" s="1"/>
  <c r="E47" i="75"/>
  <c r="D47" i="75"/>
  <c r="S47" i="75" s="1"/>
  <c r="C47" i="75"/>
  <c r="R46" i="75"/>
  <c r="X46" i="75" s="1"/>
  <c r="E46" i="75"/>
  <c r="D46" i="75"/>
  <c r="S46" i="75" s="1"/>
  <c r="C46" i="75"/>
  <c r="R45" i="75"/>
  <c r="E45" i="75"/>
  <c r="D45" i="75"/>
  <c r="C45" i="75"/>
  <c r="Q48" i="75"/>
  <c r="O48" i="75"/>
  <c r="M48" i="75"/>
  <c r="L48" i="75"/>
  <c r="J48" i="75"/>
  <c r="I48" i="75"/>
  <c r="G48" i="75"/>
  <c r="E44" i="75"/>
  <c r="Z44" i="75" s="1"/>
  <c r="D44" i="75"/>
  <c r="C44" i="75"/>
  <c r="R43" i="75"/>
  <c r="E43" i="75"/>
  <c r="D43" i="75"/>
  <c r="C43" i="75"/>
  <c r="Q42" i="75"/>
  <c r="P42" i="75"/>
  <c r="O42" i="75"/>
  <c r="N42" i="75"/>
  <c r="M42" i="75"/>
  <c r="L42" i="75"/>
  <c r="K42" i="75"/>
  <c r="J42" i="75"/>
  <c r="I42" i="75"/>
  <c r="H42" i="75"/>
  <c r="G42" i="75"/>
  <c r="F42" i="75"/>
  <c r="R41" i="75"/>
  <c r="X41" i="75" s="1"/>
  <c r="E41" i="75"/>
  <c r="D41" i="75"/>
  <c r="S41" i="75" s="1"/>
  <c r="C41" i="75"/>
  <c r="R40" i="75"/>
  <c r="X40" i="75" s="1"/>
  <c r="E40" i="75"/>
  <c r="D40" i="75"/>
  <c r="S40" i="75" s="1"/>
  <c r="C40" i="75"/>
  <c r="R39" i="75"/>
  <c r="E39" i="75"/>
  <c r="D39" i="75"/>
  <c r="C39" i="75"/>
  <c r="R38" i="75"/>
  <c r="X38" i="75" s="1"/>
  <c r="E38" i="75"/>
  <c r="D38" i="75"/>
  <c r="C38" i="75"/>
  <c r="R37" i="75"/>
  <c r="E37" i="75"/>
  <c r="D37" i="75"/>
  <c r="S37" i="75" s="1"/>
  <c r="C37" i="75"/>
  <c r="Q36" i="75"/>
  <c r="P36" i="75"/>
  <c r="O36" i="75"/>
  <c r="N36" i="75"/>
  <c r="M36" i="75"/>
  <c r="L36" i="75"/>
  <c r="K36" i="75"/>
  <c r="J36" i="75"/>
  <c r="I36" i="75"/>
  <c r="H36" i="75"/>
  <c r="G36" i="75"/>
  <c r="F36" i="75"/>
  <c r="R35" i="75"/>
  <c r="X35" i="75" s="1"/>
  <c r="E35" i="75"/>
  <c r="D35" i="75"/>
  <c r="S35" i="75" s="1"/>
  <c r="C35" i="75"/>
  <c r="R34" i="75"/>
  <c r="X34" i="75" s="1"/>
  <c r="E34" i="75"/>
  <c r="D34" i="75"/>
  <c r="C34" i="75"/>
  <c r="R33" i="75"/>
  <c r="X33" i="75" s="1"/>
  <c r="E33" i="75"/>
  <c r="D33" i="75"/>
  <c r="S33" i="75" s="1"/>
  <c r="C33" i="75"/>
  <c r="R32" i="75"/>
  <c r="E32" i="75"/>
  <c r="D32" i="75"/>
  <c r="C32" i="75"/>
  <c r="R31" i="75"/>
  <c r="X31" i="75" s="1"/>
  <c r="E31" i="75"/>
  <c r="D31" i="75"/>
  <c r="S31" i="75" s="1"/>
  <c r="C31" i="75"/>
  <c r="Q26" i="75"/>
  <c r="P26" i="75"/>
  <c r="O26" i="75"/>
  <c r="N26" i="75"/>
  <c r="M26" i="75"/>
  <c r="L26" i="75"/>
  <c r="K26" i="75"/>
  <c r="J26" i="75"/>
  <c r="I26" i="75"/>
  <c r="H26" i="75"/>
  <c r="G26" i="75"/>
  <c r="F26" i="75"/>
  <c r="R25" i="75"/>
  <c r="X25" i="75" s="1"/>
  <c r="E25" i="75"/>
  <c r="D25" i="75"/>
  <c r="S25" i="75" s="1"/>
  <c r="C25" i="75"/>
  <c r="R24" i="75"/>
  <c r="X24" i="75" s="1"/>
  <c r="E24" i="75"/>
  <c r="D24" i="75"/>
  <c r="S24" i="75" s="1"/>
  <c r="C24" i="75"/>
  <c r="R23" i="75"/>
  <c r="X23" i="75" s="1"/>
  <c r="E23" i="75"/>
  <c r="D23" i="75"/>
  <c r="S23" i="75" s="1"/>
  <c r="C23" i="75"/>
  <c r="R22" i="75"/>
  <c r="X22" i="75" s="1"/>
  <c r="E22" i="75"/>
  <c r="D22" i="75"/>
  <c r="C22" i="75"/>
  <c r="R21" i="75"/>
  <c r="E21" i="75"/>
  <c r="D21" i="75"/>
  <c r="S21" i="75" s="1"/>
  <c r="C21" i="75"/>
  <c r="Q20" i="75"/>
  <c r="P20" i="75"/>
  <c r="O20" i="75"/>
  <c r="N20" i="75"/>
  <c r="M20" i="75"/>
  <c r="L20" i="75"/>
  <c r="K20" i="75"/>
  <c r="J20" i="75"/>
  <c r="I20" i="75"/>
  <c r="H20" i="75"/>
  <c r="G20" i="75"/>
  <c r="F20" i="75"/>
  <c r="R19" i="75"/>
  <c r="X19" i="75" s="1"/>
  <c r="E19" i="75"/>
  <c r="D19" i="75"/>
  <c r="S19" i="75" s="1"/>
  <c r="C19" i="75"/>
  <c r="R18" i="75"/>
  <c r="X18" i="75" s="1"/>
  <c r="E18" i="75"/>
  <c r="D18" i="75"/>
  <c r="S18" i="75" s="1"/>
  <c r="C18" i="75"/>
  <c r="R17" i="75"/>
  <c r="X17" i="75" s="1"/>
  <c r="E17" i="75"/>
  <c r="D17" i="75"/>
  <c r="S17" i="75" s="1"/>
  <c r="C17" i="75"/>
  <c r="R16" i="75"/>
  <c r="X16" i="75" s="1"/>
  <c r="E16" i="75"/>
  <c r="D16" i="75"/>
  <c r="S16" i="75" s="1"/>
  <c r="C16" i="75"/>
  <c r="R15" i="75"/>
  <c r="E15" i="75"/>
  <c r="D15" i="75"/>
  <c r="S15" i="75" s="1"/>
  <c r="S20" i="75" s="1"/>
  <c r="C15" i="75"/>
  <c r="Q14" i="75"/>
  <c r="Q28" i="75" s="1"/>
  <c r="P14" i="75"/>
  <c r="O14" i="75"/>
  <c r="O28" i="75" s="1"/>
  <c r="N14" i="75"/>
  <c r="N28" i="75" s="1"/>
  <c r="M14" i="75"/>
  <c r="L14" i="75"/>
  <c r="L28" i="75" s="1"/>
  <c r="K14" i="75"/>
  <c r="K28" i="75" s="1"/>
  <c r="J14" i="75"/>
  <c r="I14" i="75"/>
  <c r="I28" i="75" s="1"/>
  <c r="H14" i="75"/>
  <c r="G14" i="75"/>
  <c r="G28" i="75" s="1"/>
  <c r="F14" i="75"/>
  <c r="F28" i="75" s="1"/>
  <c r="R13" i="75"/>
  <c r="X13" i="75" s="1"/>
  <c r="E13" i="75"/>
  <c r="D13" i="75"/>
  <c r="S13" i="75" s="1"/>
  <c r="C13" i="75"/>
  <c r="R12" i="75"/>
  <c r="X12" i="75" s="1"/>
  <c r="E12" i="75"/>
  <c r="D12" i="75"/>
  <c r="C12" i="75"/>
  <c r="R11" i="75"/>
  <c r="X11" i="75" s="1"/>
  <c r="E11" i="75"/>
  <c r="D11" i="75"/>
  <c r="C11" i="75"/>
  <c r="R10" i="75"/>
  <c r="X10" i="75" s="1"/>
  <c r="E10" i="75"/>
  <c r="AA10" i="75" s="1"/>
  <c r="D10" i="75"/>
  <c r="S10" i="75" s="1"/>
  <c r="C10" i="75"/>
  <c r="R9" i="75"/>
  <c r="E9" i="75"/>
  <c r="Z9" i="75" s="1"/>
  <c r="D9" i="75"/>
  <c r="S9" i="75" s="1"/>
  <c r="C9" i="75"/>
  <c r="U7" i="75"/>
  <c r="W129" i="75" s="1"/>
  <c r="R7" i="75"/>
  <c r="AA219" i="74"/>
  <c r="Z219" i="74"/>
  <c r="AB219" i="74" s="1"/>
  <c r="Q219" i="74"/>
  <c r="P219" i="74"/>
  <c r="O219" i="74"/>
  <c r="N219" i="74"/>
  <c r="M219" i="74"/>
  <c r="L219" i="74"/>
  <c r="K219" i="74"/>
  <c r="J219" i="74"/>
  <c r="I219" i="74"/>
  <c r="H219" i="74"/>
  <c r="G219" i="74"/>
  <c r="F219" i="74"/>
  <c r="R219" i="74" s="1"/>
  <c r="AA218" i="74"/>
  <c r="Z218" i="74"/>
  <c r="Q218" i="74"/>
  <c r="P218" i="74"/>
  <c r="O218" i="74"/>
  <c r="N218" i="74"/>
  <c r="M218" i="74"/>
  <c r="L218" i="74"/>
  <c r="K218" i="74"/>
  <c r="J218" i="74"/>
  <c r="I218" i="74"/>
  <c r="H218" i="74"/>
  <c r="G218" i="74"/>
  <c r="F218" i="74"/>
  <c r="R218" i="74" s="1"/>
  <c r="AA217" i="74"/>
  <c r="Z217" i="74"/>
  <c r="AB217" i="74" s="1"/>
  <c r="Q217" i="74"/>
  <c r="P217" i="74"/>
  <c r="O217" i="74"/>
  <c r="N217" i="74"/>
  <c r="M217" i="74"/>
  <c r="L217" i="74"/>
  <c r="K217" i="74"/>
  <c r="J217" i="74"/>
  <c r="I217" i="74"/>
  <c r="H217" i="74"/>
  <c r="G217" i="74"/>
  <c r="F217" i="74"/>
  <c r="AA216" i="74"/>
  <c r="Z216" i="74"/>
  <c r="Q216" i="74"/>
  <c r="P216" i="74"/>
  <c r="O216" i="74"/>
  <c r="N216" i="74"/>
  <c r="M216" i="74"/>
  <c r="L216" i="74"/>
  <c r="K216" i="74"/>
  <c r="J216" i="74"/>
  <c r="I216" i="74"/>
  <c r="H216" i="74"/>
  <c r="G216" i="74"/>
  <c r="F216" i="74"/>
  <c r="AA215" i="74"/>
  <c r="AA220" i="74" s="1"/>
  <c r="Z215" i="74"/>
  <c r="Q215" i="74"/>
  <c r="P215" i="74"/>
  <c r="P220" i="74" s="1"/>
  <c r="O215" i="74"/>
  <c r="O220" i="74" s="1"/>
  <c r="N215" i="74"/>
  <c r="M215" i="74"/>
  <c r="L215" i="74"/>
  <c r="L220" i="74" s="1"/>
  <c r="K215" i="74"/>
  <c r="J215" i="74"/>
  <c r="J220" i="74" s="1"/>
  <c r="I215" i="74"/>
  <c r="H215" i="74"/>
  <c r="H220" i="74" s="1"/>
  <c r="G215" i="74"/>
  <c r="F215" i="74"/>
  <c r="AA213" i="74"/>
  <c r="Z213" i="74"/>
  <c r="AB213" i="74" s="1"/>
  <c r="Q213" i="74"/>
  <c r="P213" i="74"/>
  <c r="O213" i="74"/>
  <c r="N213" i="74"/>
  <c r="M213" i="74"/>
  <c r="L213" i="74"/>
  <c r="K213" i="74"/>
  <c r="J213" i="74"/>
  <c r="I213" i="74"/>
  <c r="H213" i="74"/>
  <c r="G213" i="74"/>
  <c r="F213" i="74"/>
  <c r="AA212" i="74"/>
  <c r="Z212" i="74"/>
  <c r="AB212" i="74" s="1"/>
  <c r="Q212" i="74"/>
  <c r="P212" i="74"/>
  <c r="O212" i="74"/>
  <c r="N212" i="74"/>
  <c r="M212" i="74"/>
  <c r="L212" i="74"/>
  <c r="K212" i="74"/>
  <c r="J212" i="74"/>
  <c r="I212" i="74"/>
  <c r="H212" i="74"/>
  <c r="G212" i="74"/>
  <c r="F212" i="74"/>
  <c r="R212" i="74" s="1"/>
  <c r="AA211" i="74"/>
  <c r="Z211" i="74"/>
  <c r="AB211" i="74" s="1"/>
  <c r="Q211" i="74"/>
  <c r="P211" i="74"/>
  <c r="O211" i="74"/>
  <c r="N211" i="74"/>
  <c r="M211" i="74"/>
  <c r="L211" i="74"/>
  <c r="K211" i="74"/>
  <c r="J211" i="74"/>
  <c r="I211" i="74"/>
  <c r="H211" i="74"/>
  <c r="G211" i="74"/>
  <c r="F211" i="74"/>
  <c r="AA210" i="74"/>
  <c r="Z210" i="74"/>
  <c r="AB210" i="74" s="1"/>
  <c r="Q210" i="74"/>
  <c r="P210" i="74"/>
  <c r="O210" i="74"/>
  <c r="N210" i="74"/>
  <c r="M210" i="74"/>
  <c r="L210" i="74"/>
  <c r="K210" i="74"/>
  <c r="J210" i="74"/>
  <c r="I210" i="74"/>
  <c r="H210" i="74"/>
  <c r="G210" i="74"/>
  <c r="F210" i="74"/>
  <c r="AA209" i="74"/>
  <c r="Z209" i="74"/>
  <c r="Q209" i="74"/>
  <c r="Q214" i="74" s="1"/>
  <c r="P209" i="74"/>
  <c r="O209" i="74"/>
  <c r="N209" i="74"/>
  <c r="M209" i="74"/>
  <c r="L209" i="74"/>
  <c r="K209" i="74"/>
  <c r="J209" i="74"/>
  <c r="J214" i="74" s="1"/>
  <c r="I209" i="74"/>
  <c r="I214" i="74" s="1"/>
  <c r="H209" i="74"/>
  <c r="G209" i="74"/>
  <c r="G214" i="74" s="1"/>
  <c r="F209" i="74"/>
  <c r="AA207" i="74"/>
  <c r="Z207" i="74"/>
  <c r="Q207" i="74"/>
  <c r="P207" i="74"/>
  <c r="O207" i="74"/>
  <c r="N207" i="74"/>
  <c r="M207" i="74"/>
  <c r="L207" i="74"/>
  <c r="K207" i="74"/>
  <c r="J207" i="74"/>
  <c r="I207" i="74"/>
  <c r="H207" i="74"/>
  <c r="G207" i="74"/>
  <c r="F207" i="74"/>
  <c r="AA206" i="74"/>
  <c r="Z206" i="74"/>
  <c r="AB206" i="74" s="1"/>
  <c r="Q206" i="74"/>
  <c r="P206" i="74"/>
  <c r="O206" i="74"/>
  <c r="N206" i="74"/>
  <c r="M206" i="74"/>
  <c r="L206" i="74"/>
  <c r="K206" i="74"/>
  <c r="J206" i="74"/>
  <c r="I206" i="74"/>
  <c r="H206" i="74"/>
  <c r="G206" i="74"/>
  <c r="F206" i="74"/>
  <c r="AA205" i="74"/>
  <c r="Z205" i="74"/>
  <c r="AB205" i="74" s="1"/>
  <c r="Q205" i="74"/>
  <c r="P205" i="74"/>
  <c r="O205" i="74"/>
  <c r="N205" i="74"/>
  <c r="M205" i="74"/>
  <c r="L205" i="74"/>
  <c r="K205" i="74"/>
  <c r="J205" i="74"/>
  <c r="I205" i="74"/>
  <c r="H205" i="74"/>
  <c r="G205" i="74"/>
  <c r="F205" i="74"/>
  <c r="R205" i="74" s="1"/>
  <c r="S205" i="74" s="1"/>
  <c r="AA204" i="74"/>
  <c r="Z204" i="74"/>
  <c r="AB204" i="74" s="1"/>
  <c r="Q204" i="74"/>
  <c r="P204" i="74"/>
  <c r="O204" i="74"/>
  <c r="N204" i="74"/>
  <c r="M204" i="74"/>
  <c r="L204" i="74"/>
  <c r="K204" i="74"/>
  <c r="J204" i="74"/>
  <c r="I204" i="74"/>
  <c r="H204" i="74"/>
  <c r="G204" i="74"/>
  <c r="F204" i="74"/>
  <c r="AA203" i="74"/>
  <c r="Z203" i="74"/>
  <c r="Q203" i="74"/>
  <c r="Q208" i="74" s="1"/>
  <c r="P203" i="74"/>
  <c r="O203" i="74"/>
  <c r="N203" i="74"/>
  <c r="M203" i="74"/>
  <c r="M208" i="74" s="1"/>
  <c r="L203" i="74"/>
  <c r="L208" i="74" s="1"/>
  <c r="K203" i="74"/>
  <c r="J203" i="74"/>
  <c r="J208" i="74" s="1"/>
  <c r="I203" i="74"/>
  <c r="H203" i="74"/>
  <c r="G203" i="74"/>
  <c r="F203" i="74"/>
  <c r="AA201" i="74"/>
  <c r="Z201" i="74"/>
  <c r="AB201" i="74" s="1"/>
  <c r="Q201" i="74"/>
  <c r="P201" i="74"/>
  <c r="O201" i="74"/>
  <c r="N201" i="74"/>
  <c r="M201" i="74"/>
  <c r="L201" i="74"/>
  <c r="K201" i="74"/>
  <c r="J201" i="74"/>
  <c r="I201" i="74"/>
  <c r="H201" i="74"/>
  <c r="G201" i="74"/>
  <c r="F201" i="74"/>
  <c r="R201" i="74" s="1"/>
  <c r="AA200" i="74"/>
  <c r="Z200" i="74"/>
  <c r="Q200" i="74"/>
  <c r="P200" i="74"/>
  <c r="O200" i="74"/>
  <c r="N200" i="74"/>
  <c r="M200" i="74"/>
  <c r="L200" i="74"/>
  <c r="K200" i="74"/>
  <c r="J200" i="74"/>
  <c r="I200" i="74"/>
  <c r="H200" i="74"/>
  <c r="G200" i="74"/>
  <c r="F200" i="74"/>
  <c r="AA199" i="74"/>
  <c r="Z199" i="74"/>
  <c r="Q199" i="74"/>
  <c r="P199" i="74"/>
  <c r="O199" i="74"/>
  <c r="N199" i="74"/>
  <c r="M199" i="74"/>
  <c r="L199" i="74"/>
  <c r="K199" i="74"/>
  <c r="J199" i="74"/>
  <c r="I199" i="74"/>
  <c r="H199" i="74"/>
  <c r="G199" i="74"/>
  <c r="F199" i="74"/>
  <c r="AA198" i="74"/>
  <c r="Z198" i="74"/>
  <c r="AB198" i="74" s="1"/>
  <c r="Q198" i="74"/>
  <c r="P198" i="74"/>
  <c r="O198" i="74"/>
  <c r="N198" i="74"/>
  <c r="M198" i="74"/>
  <c r="L198" i="74"/>
  <c r="K198" i="74"/>
  <c r="J198" i="74"/>
  <c r="I198" i="74"/>
  <c r="H198" i="74"/>
  <c r="G198" i="74"/>
  <c r="F198" i="74"/>
  <c r="AA197" i="74"/>
  <c r="Z197" i="74"/>
  <c r="Q197" i="74"/>
  <c r="P197" i="74"/>
  <c r="P202" i="74" s="1"/>
  <c r="O197" i="74"/>
  <c r="O202" i="74" s="1"/>
  <c r="N197" i="74"/>
  <c r="N202" i="74" s="1"/>
  <c r="M197" i="74"/>
  <c r="M202" i="74" s="1"/>
  <c r="L197" i="74"/>
  <c r="L202" i="74" s="1"/>
  <c r="K197" i="74"/>
  <c r="J197" i="74"/>
  <c r="J202" i="74" s="1"/>
  <c r="I197" i="74"/>
  <c r="H197" i="74"/>
  <c r="H202" i="74" s="1"/>
  <c r="G197" i="74"/>
  <c r="F197" i="74"/>
  <c r="F202" i="74" s="1"/>
  <c r="AA195" i="74"/>
  <c r="Z195" i="74"/>
  <c r="AB195" i="74" s="1"/>
  <c r="Q195" i="74"/>
  <c r="P195" i="74"/>
  <c r="O195" i="74"/>
  <c r="N195" i="74"/>
  <c r="M195" i="74"/>
  <c r="L195" i="74"/>
  <c r="K195" i="74"/>
  <c r="J195" i="74"/>
  <c r="I195" i="74"/>
  <c r="H195" i="74"/>
  <c r="G195" i="74"/>
  <c r="F195" i="74"/>
  <c r="AA194" i="74"/>
  <c r="Z194" i="74"/>
  <c r="AB194" i="74" s="1"/>
  <c r="Q194" i="74"/>
  <c r="P194" i="74"/>
  <c r="O194" i="74"/>
  <c r="N194" i="74"/>
  <c r="M194" i="74"/>
  <c r="L194" i="74"/>
  <c r="K194" i="74"/>
  <c r="J194" i="74"/>
  <c r="I194" i="74"/>
  <c r="H194" i="74"/>
  <c r="G194" i="74"/>
  <c r="F194" i="74"/>
  <c r="AA193" i="74"/>
  <c r="Z193" i="74"/>
  <c r="AB193" i="74" s="1"/>
  <c r="Q193" i="74"/>
  <c r="P193" i="74"/>
  <c r="O193" i="74"/>
  <c r="N193" i="74"/>
  <c r="M193" i="74"/>
  <c r="L193" i="74"/>
  <c r="K193" i="74"/>
  <c r="J193" i="74"/>
  <c r="I193" i="74"/>
  <c r="H193" i="74"/>
  <c r="G193" i="74"/>
  <c r="F193" i="74"/>
  <c r="AA192" i="74"/>
  <c r="Z192" i="74"/>
  <c r="Q192" i="74"/>
  <c r="P192" i="74"/>
  <c r="O192" i="74"/>
  <c r="N192" i="74"/>
  <c r="M192" i="74"/>
  <c r="L192" i="74"/>
  <c r="K192" i="74"/>
  <c r="J192" i="74"/>
  <c r="I192" i="74"/>
  <c r="H192" i="74"/>
  <c r="G192" i="74"/>
  <c r="F192" i="74"/>
  <c r="R192" i="74" s="1"/>
  <c r="AA191" i="74"/>
  <c r="AA196" i="74" s="1"/>
  <c r="Z191" i="74"/>
  <c r="AB191" i="74" s="1"/>
  <c r="Q191" i="74"/>
  <c r="P191" i="74"/>
  <c r="P196" i="74" s="1"/>
  <c r="O191" i="74"/>
  <c r="O196" i="74" s="1"/>
  <c r="N191" i="74"/>
  <c r="N196" i="74" s="1"/>
  <c r="M191" i="74"/>
  <c r="M196" i="74" s="1"/>
  <c r="L191" i="74"/>
  <c r="K191" i="74"/>
  <c r="J191" i="74"/>
  <c r="J196" i="74" s="1"/>
  <c r="I191" i="74"/>
  <c r="H191" i="74"/>
  <c r="G191" i="74"/>
  <c r="F191" i="74"/>
  <c r="F196" i="74" s="1"/>
  <c r="AA189" i="74"/>
  <c r="Z189" i="74"/>
  <c r="AB189" i="74" s="1"/>
  <c r="Q189" i="74"/>
  <c r="P189" i="74"/>
  <c r="O189" i="74"/>
  <c r="N189" i="74"/>
  <c r="M189" i="74"/>
  <c r="L189" i="74"/>
  <c r="K189" i="74"/>
  <c r="J189" i="74"/>
  <c r="I189" i="74"/>
  <c r="H189" i="74"/>
  <c r="G189" i="74"/>
  <c r="F189" i="74"/>
  <c r="AA188" i="74"/>
  <c r="Z188" i="74"/>
  <c r="AB188" i="74" s="1"/>
  <c r="Q188" i="74"/>
  <c r="P188" i="74"/>
  <c r="O188" i="74"/>
  <c r="N188" i="74"/>
  <c r="M188" i="74"/>
  <c r="L188" i="74"/>
  <c r="K188" i="74"/>
  <c r="J188" i="74"/>
  <c r="I188" i="74"/>
  <c r="H188" i="74"/>
  <c r="G188" i="74"/>
  <c r="F188" i="74"/>
  <c r="AA187" i="74"/>
  <c r="Z187" i="74"/>
  <c r="AB187" i="74" s="1"/>
  <c r="Q187" i="74"/>
  <c r="P187" i="74"/>
  <c r="O187" i="74"/>
  <c r="N187" i="74"/>
  <c r="M187" i="74"/>
  <c r="L187" i="74"/>
  <c r="K187" i="74"/>
  <c r="J187" i="74"/>
  <c r="I187" i="74"/>
  <c r="H187" i="74"/>
  <c r="G187" i="74"/>
  <c r="F187" i="74"/>
  <c r="R187" i="74" s="1"/>
  <c r="AA186" i="74"/>
  <c r="Z186" i="74"/>
  <c r="Q186" i="74"/>
  <c r="P186" i="74"/>
  <c r="O186" i="74"/>
  <c r="N186" i="74"/>
  <c r="M186" i="74"/>
  <c r="L186" i="74"/>
  <c r="K186" i="74"/>
  <c r="J186" i="74"/>
  <c r="I186" i="74"/>
  <c r="H186" i="74"/>
  <c r="G186" i="74"/>
  <c r="F186" i="74"/>
  <c r="R186" i="74" s="1"/>
  <c r="AA185" i="74"/>
  <c r="Z185" i="74"/>
  <c r="Q185" i="74"/>
  <c r="P185" i="74"/>
  <c r="O185" i="74"/>
  <c r="O190" i="74" s="1"/>
  <c r="N185" i="74"/>
  <c r="M185" i="74"/>
  <c r="L185" i="74"/>
  <c r="L190" i="74" s="1"/>
  <c r="K185" i="74"/>
  <c r="K190" i="74" s="1"/>
  <c r="J185" i="74"/>
  <c r="I185" i="74"/>
  <c r="H185" i="74"/>
  <c r="G185" i="74"/>
  <c r="G190" i="74" s="1"/>
  <c r="F185" i="74"/>
  <c r="AA179" i="74"/>
  <c r="Z179" i="74"/>
  <c r="Q179" i="74"/>
  <c r="P179" i="74"/>
  <c r="O179" i="74"/>
  <c r="N179" i="74"/>
  <c r="M179" i="74"/>
  <c r="L179" i="74"/>
  <c r="K179" i="74"/>
  <c r="J179" i="74"/>
  <c r="I179" i="74"/>
  <c r="H179" i="74"/>
  <c r="G179" i="74"/>
  <c r="F179" i="74"/>
  <c r="AA178" i="74"/>
  <c r="Z178" i="74"/>
  <c r="AB178" i="74" s="1"/>
  <c r="Q178" i="74"/>
  <c r="P178" i="74"/>
  <c r="O178" i="74"/>
  <c r="N178" i="74"/>
  <c r="M178" i="74"/>
  <c r="L178" i="74"/>
  <c r="K178" i="74"/>
  <c r="J178" i="74"/>
  <c r="I178" i="74"/>
  <c r="H178" i="74"/>
  <c r="G178" i="74"/>
  <c r="F178" i="74"/>
  <c r="AA177" i="74"/>
  <c r="Z177" i="74"/>
  <c r="AB177" i="74" s="1"/>
  <c r="Q177" i="74"/>
  <c r="P177" i="74"/>
  <c r="O177" i="74"/>
  <c r="N177" i="74"/>
  <c r="M177" i="74"/>
  <c r="L177" i="74"/>
  <c r="K177" i="74"/>
  <c r="J177" i="74"/>
  <c r="I177" i="74"/>
  <c r="H177" i="74"/>
  <c r="G177" i="74"/>
  <c r="F177" i="74"/>
  <c r="AA176" i="74"/>
  <c r="Z176" i="74"/>
  <c r="AB176" i="74" s="1"/>
  <c r="Q176" i="74"/>
  <c r="P176" i="74"/>
  <c r="O176" i="74"/>
  <c r="N176" i="74"/>
  <c r="M176" i="74"/>
  <c r="L176" i="74"/>
  <c r="K176" i="74"/>
  <c r="J176" i="74"/>
  <c r="I176" i="74"/>
  <c r="H176" i="74"/>
  <c r="G176" i="74"/>
  <c r="F176" i="74"/>
  <c r="AA175" i="74"/>
  <c r="AA180" i="74" s="1"/>
  <c r="Z175" i="74"/>
  <c r="Q175" i="74"/>
  <c r="Q180" i="74" s="1"/>
  <c r="P175" i="74"/>
  <c r="P180" i="74" s="1"/>
  <c r="O175" i="74"/>
  <c r="O180" i="74" s="1"/>
  <c r="N175" i="74"/>
  <c r="N180" i="74" s="1"/>
  <c r="M175" i="74"/>
  <c r="L175" i="74"/>
  <c r="K175" i="74"/>
  <c r="J175" i="74"/>
  <c r="I175" i="74"/>
  <c r="I180" i="74" s="1"/>
  <c r="H175" i="74"/>
  <c r="G175" i="74"/>
  <c r="G180" i="74" s="1"/>
  <c r="F175" i="74"/>
  <c r="AA173" i="74"/>
  <c r="Z173" i="74"/>
  <c r="Q173" i="74"/>
  <c r="P173" i="74"/>
  <c r="O173" i="74"/>
  <c r="N173" i="74"/>
  <c r="M173" i="74"/>
  <c r="L173" i="74"/>
  <c r="K173" i="74"/>
  <c r="J173" i="74"/>
  <c r="I173" i="74"/>
  <c r="H173" i="74"/>
  <c r="G173" i="74"/>
  <c r="F173" i="74"/>
  <c r="AA172" i="74"/>
  <c r="Z172" i="74"/>
  <c r="Q172" i="74"/>
  <c r="P172" i="74"/>
  <c r="O172" i="74"/>
  <c r="N172" i="74"/>
  <c r="M172" i="74"/>
  <c r="L172" i="74"/>
  <c r="K172" i="74"/>
  <c r="J172" i="74"/>
  <c r="I172" i="74"/>
  <c r="H172" i="74"/>
  <c r="G172" i="74"/>
  <c r="F172" i="74"/>
  <c r="AA171" i="74"/>
  <c r="Z171" i="74"/>
  <c r="AB171" i="74" s="1"/>
  <c r="Q171" i="74"/>
  <c r="P171" i="74"/>
  <c r="O171" i="74"/>
  <c r="N171" i="74"/>
  <c r="M171" i="74"/>
  <c r="L171" i="74"/>
  <c r="K171" i="74"/>
  <c r="J171" i="74"/>
  <c r="I171" i="74"/>
  <c r="H171" i="74"/>
  <c r="G171" i="74"/>
  <c r="F171" i="74"/>
  <c r="AA170" i="74"/>
  <c r="Z170" i="74"/>
  <c r="AB170" i="74" s="1"/>
  <c r="Q170" i="74"/>
  <c r="P170" i="74"/>
  <c r="O170" i="74"/>
  <c r="N170" i="74"/>
  <c r="M170" i="74"/>
  <c r="L170" i="74"/>
  <c r="K170" i="74"/>
  <c r="J170" i="74"/>
  <c r="I170" i="74"/>
  <c r="H170" i="74"/>
  <c r="G170" i="74"/>
  <c r="F170" i="74"/>
  <c r="AA169" i="74"/>
  <c r="Z169" i="74"/>
  <c r="AB169" i="74" s="1"/>
  <c r="Q169" i="74"/>
  <c r="Q174" i="74" s="1"/>
  <c r="P169" i="74"/>
  <c r="P174" i="74" s="1"/>
  <c r="O169" i="74"/>
  <c r="O174" i="74" s="1"/>
  <c r="N169" i="74"/>
  <c r="N174" i="74" s="1"/>
  <c r="M169" i="74"/>
  <c r="M174" i="74" s="1"/>
  <c r="L169" i="74"/>
  <c r="K169" i="74"/>
  <c r="K174" i="74" s="1"/>
  <c r="J169" i="74"/>
  <c r="I169" i="74"/>
  <c r="H169" i="74"/>
  <c r="H174" i="74" s="1"/>
  <c r="G169" i="74"/>
  <c r="G174" i="74" s="1"/>
  <c r="F169" i="74"/>
  <c r="AA167" i="74"/>
  <c r="Z167" i="74"/>
  <c r="AB167" i="74" s="1"/>
  <c r="Q167" i="74"/>
  <c r="P167" i="74"/>
  <c r="O167" i="74"/>
  <c r="N167" i="74"/>
  <c r="M167" i="74"/>
  <c r="L167" i="74"/>
  <c r="K167" i="74"/>
  <c r="J167" i="74"/>
  <c r="I167" i="74"/>
  <c r="H167" i="74"/>
  <c r="G167" i="74"/>
  <c r="F167" i="74"/>
  <c r="AA166" i="74"/>
  <c r="Z166" i="74"/>
  <c r="Q166" i="74"/>
  <c r="P166" i="74"/>
  <c r="O166" i="74"/>
  <c r="N166" i="74"/>
  <c r="M166" i="74"/>
  <c r="L166" i="74"/>
  <c r="K166" i="74"/>
  <c r="J166" i="74"/>
  <c r="I166" i="74"/>
  <c r="H166" i="74"/>
  <c r="G166" i="74"/>
  <c r="F166" i="74"/>
  <c r="AA165" i="74"/>
  <c r="Z165" i="74"/>
  <c r="Q165" i="74"/>
  <c r="P165" i="74"/>
  <c r="O165" i="74"/>
  <c r="N165" i="74"/>
  <c r="M165" i="74"/>
  <c r="L165" i="74"/>
  <c r="K165" i="74"/>
  <c r="J165" i="74"/>
  <c r="I165" i="74"/>
  <c r="H165" i="74"/>
  <c r="G165" i="74"/>
  <c r="F165" i="74"/>
  <c r="R165" i="74" s="1"/>
  <c r="AA164" i="74"/>
  <c r="Z164" i="74"/>
  <c r="AB164" i="74" s="1"/>
  <c r="Q164" i="74"/>
  <c r="P164" i="74"/>
  <c r="O164" i="74"/>
  <c r="N164" i="74"/>
  <c r="M164" i="74"/>
  <c r="L164" i="74"/>
  <c r="K164" i="74"/>
  <c r="J164" i="74"/>
  <c r="I164" i="74"/>
  <c r="H164" i="74"/>
  <c r="G164" i="74"/>
  <c r="F164" i="74"/>
  <c r="AA163" i="74"/>
  <c r="AA168" i="74" s="1"/>
  <c r="Z163" i="74"/>
  <c r="Q163" i="74"/>
  <c r="P163" i="74"/>
  <c r="P168" i="74" s="1"/>
  <c r="O163" i="74"/>
  <c r="N163" i="74"/>
  <c r="M163" i="74"/>
  <c r="M168" i="74" s="1"/>
  <c r="L163" i="74"/>
  <c r="L168" i="74" s="1"/>
  <c r="K163" i="74"/>
  <c r="K168" i="74" s="1"/>
  <c r="J163" i="74"/>
  <c r="J168" i="74" s="1"/>
  <c r="I163" i="74"/>
  <c r="H163" i="74"/>
  <c r="H168" i="74" s="1"/>
  <c r="G163" i="74"/>
  <c r="F163" i="74"/>
  <c r="AA161" i="74"/>
  <c r="Z161" i="74"/>
  <c r="AB161" i="74" s="1"/>
  <c r="Q161" i="74"/>
  <c r="P161" i="74"/>
  <c r="O161" i="74"/>
  <c r="N161" i="74"/>
  <c r="M161" i="74"/>
  <c r="L161" i="74"/>
  <c r="K161" i="74"/>
  <c r="J161" i="74"/>
  <c r="I161" i="74"/>
  <c r="H161" i="74"/>
  <c r="G161" i="74"/>
  <c r="F161" i="74"/>
  <c r="R161" i="74" s="1"/>
  <c r="AA160" i="74"/>
  <c r="Z160" i="74"/>
  <c r="AB160" i="74" s="1"/>
  <c r="Q160" i="74"/>
  <c r="P160" i="74"/>
  <c r="O160" i="74"/>
  <c r="N160" i="74"/>
  <c r="M160" i="74"/>
  <c r="L160" i="74"/>
  <c r="K160" i="74"/>
  <c r="J160" i="74"/>
  <c r="I160" i="74"/>
  <c r="H160" i="74"/>
  <c r="G160" i="74"/>
  <c r="F160" i="74"/>
  <c r="R160" i="74" s="1"/>
  <c r="AA159" i="74"/>
  <c r="Z159" i="74"/>
  <c r="Q159" i="74"/>
  <c r="P159" i="74"/>
  <c r="O159" i="74"/>
  <c r="N159" i="74"/>
  <c r="M159" i="74"/>
  <c r="L159" i="74"/>
  <c r="K159" i="74"/>
  <c r="J159" i="74"/>
  <c r="I159" i="74"/>
  <c r="H159" i="74"/>
  <c r="G159" i="74"/>
  <c r="F159" i="74"/>
  <c r="R159" i="74" s="1"/>
  <c r="AA158" i="74"/>
  <c r="Z158" i="74"/>
  <c r="AB158" i="74" s="1"/>
  <c r="Q158" i="74"/>
  <c r="P158" i="74"/>
  <c r="O158" i="74"/>
  <c r="N158" i="74"/>
  <c r="M158" i="74"/>
  <c r="L158" i="74"/>
  <c r="K158" i="74"/>
  <c r="J158" i="74"/>
  <c r="I158" i="74"/>
  <c r="H158" i="74"/>
  <c r="G158" i="74"/>
  <c r="F158" i="74"/>
  <c r="AA157" i="74"/>
  <c r="Z157" i="74"/>
  <c r="Q157" i="74"/>
  <c r="P157" i="74"/>
  <c r="O157" i="74"/>
  <c r="O162" i="74" s="1"/>
  <c r="N157" i="74"/>
  <c r="M157" i="74"/>
  <c r="M162" i="74" s="1"/>
  <c r="L157" i="74"/>
  <c r="L162" i="74" s="1"/>
  <c r="K157" i="74"/>
  <c r="K162" i="74" s="1"/>
  <c r="J157" i="74"/>
  <c r="I157" i="74"/>
  <c r="H157" i="74"/>
  <c r="G157" i="74"/>
  <c r="G162" i="74" s="1"/>
  <c r="F157" i="74"/>
  <c r="F162" i="74" s="1"/>
  <c r="AA151" i="74"/>
  <c r="Z151" i="74"/>
  <c r="AB151" i="74" s="1"/>
  <c r="Q151" i="74"/>
  <c r="P151" i="74"/>
  <c r="O151" i="74"/>
  <c r="N151" i="74"/>
  <c r="M151" i="74"/>
  <c r="L151" i="74"/>
  <c r="K151" i="74"/>
  <c r="J151" i="74"/>
  <c r="I151" i="74"/>
  <c r="H151" i="74"/>
  <c r="G151" i="74"/>
  <c r="F151" i="74"/>
  <c r="R151" i="74" s="1"/>
  <c r="AA150" i="74"/>
  <c r="Z150" i="74"/>
  <c r="AB150" i="74" s="1"/>
  <c r="Q150" i="74"/>
  <c r="P150" i="74"/>
  <c r="O150" i="74"/>
  <c r="N150" i="74"/>
  <c r="M150" i="74"/>
  <c r="L150" i="74"/>
  <c r="K150" i="74"/>
  <c r="J150" i="74"/>
  <c r="I150" i="74"/>
  <c r="H150" i="74"/>
  <c r="G150" i="74"/>
  <c r="F150" i="74"/>
  <c r="R150" i="74" s="1"/>
  <c r="AA149" i="74"/>
  <c r="Z149" i="74"/>
  <c r="AB149" i="74" s="1"/>
  <c r="Q149" i="74"/>
  <c r="P149" i="74"/>
  <c r="O149" i="74"/>
  <c r="N149" i="74"/>
  <c r="M149" i="74"/>
  <c r="L149" i="74"/>
  <c r="K149" i="74"/>
  <c r="J149" i="74"/>
  <c r="I149" i="74"/>
  <c r="H149" i="74"/>
  <c r="G149" i="74"/>
  <c r="F149" i="74"/>
  <c r="AA148" i="74"/>
  <c r="Z148" i="74"/>
  <c r="AB148" i="74" s="1"/>
  <c r="Q148" i="74"/>
  <c r="P148" i="74"/>
  <c r="O148" i="74"/>
  <c r="N148" i="74"/>
  <c r="M148" i="74"/>
  <c r="L148" i="74"/>
  <c r="K148" i="74"/>
  <c r="J148" i="74"/>
  <c r="I148" i="74"/>
  <c r="H148" i="74"/>
  <c r="G148" i="74"/>
  <c r="F148" i="74"/>
  <c r="R148" i="74" s="1"/>
  <c r="AA147" i="74"/>
  <c r="Z147" i="74"/>
  <c r="Q147" i="74"/>
  <c r="Q152" i="74" s="1"/>
  <c r="P147" i="74"/>
  <c r="O147" i="74"/>
  <c r="N147" i="74"/>
  <c r="M147" i="74"/>
  <c r="L147" i="74"/>
  <c r="K147" i="74"/>
  <c r="J147" i="74"/>
  <c r="J152" i="74" s="1"/>
  <c r="I147" i="74"/>
  <c r="I152" i="74" s="1"/>
  <c r="H147" i="74"/>
  <c r="G147" i="74"/>
  <c r="G152" i="74" s="1"/>
  <c r="F147" i="74"/>
  <c r="AA145" i="74"/>
  <c r="Z145" i="74"/>
  <c r="Q145" i="74"/>
  <c r="P145" i="74"/>
  <c r="O145" i="74"/>
  <c r="N145" i="74"/>
  <c r="M145" i="74"/>
  <c r="L145" i="74"/>
  <c r="K145" i="74"/>
  <c r="J145" i="74"/>
  <c r="I145" i="74"/>
  <c r="H145" i="74"/>
  <c r="G145" i="74"/>
  <c r="F145" i="74"/>
  <c r="AA144" i="74"/>
  <c r="Z144" i="74"/>
  <c r="AB144" i="74" s="1"/>
  <c r="Q144" i="74"/>
  <c r="P144" i="74"/>
  <c r="O144" i="74"/>
  <c r="N144" i="74"/>
  <c r="M144" i="74"/>
  <c r="L144" i="74"/>
  <c r="K144" i="74"/>
  <c r="J144" i="74"/>
  <c r="I144" i="74"/>
  <c r="H144" i="74"/>
  <c r="G144" i="74"/>
  <c r="F144" i="74"/>
  <c r="AA143" i="74"/>
  <c r="Z143" i="74"/>
  <c r="AB143" i="74" s="1"/>
  <c r="Q143" i="74"/>
  <c r="P143" i="74"/>
  <c r="O143" i="74"/>
  <c r="N143" i="74"/>
  <c r="M143" i="74"/>
  <c r="L143" i="74"/>
  <c r="K143" i="74"/>
  <c r="J143" i="74"/>
  <c r="I143" i="74"/>
  <c r="H143" i="74"/>
  <c r="G143" i="74"/>
  <c r="F143" i="74"/>
  <c r="R143" i="74" s="1"/>
  <c r="S143" i="74" s="1"/>
  <c r="AA142" i="74"/>
  <c r="Z142" i="74"/>
  <c r="AB142" i="74" s="1"/>
  <c r="Q142" i="74"/>
  <c r="P142" i="74"/>
  <c r="O142" i="74"/>
  <c r="N142" i="74"/>
  <c r="M142" i="74"/>
  <c r="L142" i="74"/>
  <c r="K142" i="74"/>
  <c r="J142" i="74"/>
  <c r="I142" i="74"/>
  <c r="H142" i="74"/>
  <c r="G142" i="74"/>
  <c r="F142" i="74"/>
  <c r="AA141" i="74"/>
  <c r="Z141" i="74"/>
  <c r="Q141" i="74"/>
  <c r="Q146" i="74" s="1"/>
  <c r="P141" i="74"/>
  <c r="O141" i="74"/>
  <c r="N141" i="74"/>
  <c r="M141" i="74"/>
  <c r="M146" i="74" s="1"/>
  <c r="L141" i="74"/>
  <c r="L146" i="74" s="1"/>
  <c r="K141" i="74"/>
  <c r="J141" i="74"/>
  <c r="J146" i="74" s="1"/>
  <c r="I141" i="74"/>
  <c r="H141" i="74"/>
  <c r="G141" i="74"/>
  <c r="F141" i="74"/>
  <c r="AA139" i="74"/>
  <c r="Z139" i="74"/>
  <c r="AB139" i="74" s="1"/>
  <c r="Q139" i="74"/>
  <c r="P139" i="74"/>
  <c r="O139" i="74"/>
  <c r="N139" i="74"/>
  <c r="M139" i="74"/>
  <c r="L139" i="74"/>
  <c r="K139" i="74"/>
  <c r="J139" i="74"/>
  <c r="I139" i="74"/>
  <c r="H139" i="74"/>
  <c r="G139" i="74"/>
  <c r="F139" i="74"/>
  <c r="R139" i="74" s="1"/>
  <c r="AA138" i="74"/>
  <c r="Z138" i="74"/>
  <c r="Q138" i="74"/>
  <c r="P138" i="74"/>
  <c r="O138" i="74"/>
  <c r="N138" i="74"/>
  <c r="M138" i="74"/>
  <c r="L138" i="74"/>
  <c r="K138" i="74"/>
  <c r="J138" i="74"/>
  <c r="I138" i="74"/>
  <c r="H138" i="74"/>
  <c r="G138" i="74"/>
  <c r="F138" i="74"/>
  <c r="AA137" i="74"/>
  <c r="Z137" i="74"/>
  <c r="Q137" i="74"/>
  <c r="P137" i="74"/>
  <c r="O137" i="74"/>
  <c r="N137" i="74"/>
  <c r="M137" i="74"/>
  <c r="L137" i="74"/>
  <c r="K137" i="74"/>
  <c r="J137" i="74"/>
  <c r="I137" i="74"/>
  <c r="H137" i="74"/>
  <c r="G137" i="74"/>
  <c r="F137" i="74"/>
  <c r="AA136" i="74"/>
  <c r="Z136" i="74"/>
  <c r="Q136" i="74"/>
  <c r="P136" i="74"/>
  <c r="O136" i="74"/>
  <c r="N136" i="74"/>
  <c r="M136" i="74"/>
  <c r="L136" i="74"/>
  <c r="K136" i="74"/>
  <c r="J136" i="74"/>
  <c r="I136" i="74"/>
  <c r="H136" i="74"/>
  <c r="G136" i="74"/>
  <c r="F136" i="74"/>
  <c r="AA135" i="74"/>
  <c r="Z135" i="74"/>
  <c r="Q135" i="74"/>
  <c r="P135" i="74"/>
  <c r="O135" i="74"/>
  <c r="O140" i="74" s="1"/>
  <c r="N135" i="74"/>
  <c r="N140" i="74" s="1"/>
  <c r="M135" i="74"/>
  <c r="M140" i="74" s="1"/>
  <c r="L135" i="74"/>
  <c r="K135" i="74"/>
  <c r="J135" i="74"/>
  <c r="J140" i="74" s="1"/>
  <c r="I135" i="74"/>
  <c r="H135" i="74"/>
  <c r="G135" i="74"/>
  <c r="F135" i="74"/>
  <c r="F140" i="74" s="1"/>
  <c r="AA129" i="74"/>
  <c r="Z129" i="74"/>
  <c r="AB129" i="74" s="1"/>
  <c r="Q129" i="74"/>
  <c r="P129" i="74"/>
  <c r="O129" i="74"/>
  <c r="N129" i="74"/>
  <c r="M129" i="74"/>
  <c r="L129" i="74"/>
  <c r="K129" i="74"/>
  <c r="J129" i="74"/>
  <c r="I129" i="74"/>
  <c r="H129" i="74"/>
  <c r="G129" i="74"/>
  <c r="F129" i="74"/>
  <c r="AA128" i="74"/>
  <c r="Z128" i="74"/>
  <c r="AB128" i="74" s="1"/>
  <c r="Q128" i="74"/>
  <c r="P128" i="74"/>
  <c r="O128" i="74"/>
  <c r="N128" i="74"/>
  <c r="M128" i="74"/>
  <c r="L128" i="74"/>
  <c r="K128" i="74"/>
  <c r="J128" i="74"/>
  <c r="I128" i="74"/>
  <c r="H128" i="74"/>
  <c r="G128" i="74"/>
  <c r="F128" i="74"/>
  <c r="AA127" i="74"/>
  <c r="Z127" i="74"/>
  <c r="Q127" i="74"/>
  <c r="P127" i="74"/>
  <c r="O127" i="74"/>
  <c r="N127" i="74"/>
  <c r="M127" i="74"/>
  <c r="L127" i="74"/>
  <c r="K127" i="74"/>
  <c r="J127" i="74"/>
  <c r="I127" i="74"/>
  <c r="H127" i="74"/>
  <c r="G127" i="74"/>
  <c r="F127" i="74"/>
  <c r="AA126" i="74"/>
  <c r="Z126" i="74"/>
  <c r="AB126" i="74" s="1"/>
  <c r="Q126" i="74"/>
  <c r="P126" i="74"/>
  <c r="O126" i="74"/>
  <c r="N126" i="74"/>
  <c r="M126" i="74"/>
  <c r="L126" i="74"/>
  <c r="K126" i="74"/>
  <c r="J126" i="74"/>
  <c r="I126" i="74"/>
  <c r="H126" i="74"/>
  <c r="G126" i="74"/>
  <c r="F126" i="74"/>
  <c r="AA125" i="74"/>
  <c r="Z125" i="74"/>
  <c r="Z130" i="74" s="1"/>
  <c r="Q125" i="74"/>
  <c r="P125" i="74"/>
  <c r="P130" i="74" s="1"/>
  <c r="O125" i="74"/>
  <c r="O130" i="74" s="1"/>
  <c r="N125" i="74"/>
  <c r="N130" i="74" s="1"/>
  <c r="M125" i="74"/>
  <c r="M130" i="74" s="1"/>
  <c r="L125" i="74"/>
  <c r="K125" i="74"/>
  <c r="K130" i="74" s="1"/>
  <c r="J125" i="74"/>
  <c r="I125" i="74"/>
  <c r="H125" i="74"/>
  <c r="H130" i="74" s="1"/>
  <c r="G125" i="74"/>
  <c r="F125" i="74"/>
  <c r="F130" i="74" s="1"/>
  <c r="AA123" i="74"/>
  <c r="Z123" i="74"/>
  <c r="AB123" i="74" s="1"/>
  <c r="Q123" i="74"/>
  <c r="P123" i="74"/>
  <c r="O123" i="74"/>
  <c r="N123" i="74"/>
  <c r="M123" i="74"/>
  <c r="L123" i="74"/>
  <c r="K123" i="74"/>
  <c r="J123" i="74"/>
  <c r="I123" i="74"/>
  <c r="H123" i="74"/>
  <c r="G123" i="74"/>
  <c r="F123" i="74"/>
  <c r="AA122" i="74"/>
  <c r="Z122" i="74"/>
  <c r="AB122" i="74" s="1"/>
  <c r="Q122" i="74"/>
  <c r="P122" i="74"/>
  <c r="O122" i="74"/>
  <c r="N122" i="74"/>
  <c r="M122" i="74"/>
  <c r="L122" i="74"/>
  <c r="K122" i="74"/>
  <c r="J122" i="74"/>
  <c r="I122" i="74"/>
  <c r="H122" i="74"/>
  <c r="G122" i="74"/>
  <c r="F122" i="74"/>
  <c r="AA121" i="74"/>
  <c r="Z121" i="74"/>
  <c r="AB121" i="74" s="1"/>
  <c r="Q121" i="74"/>
  <c r="P121" i="74"/>
  <c r="O121" i="74"/>
  <c r="N121" i="74"/>
  <c r="M121" i="74"/>
  <c r="L121" i="74"/>
  <c r="K121" i="74"/>
  <c r="J121" i="74"/>
  <c r="I121" i="74"/>
  <c r="H121" i="74"/>
  <c r="G121" i="74"/>
  <c r="F121" i="74"/>
  <c r="AA120" i="74"/>
  <c r="Z120" i="74"/>
  <c r="AB120" i="74" s="1"/>
  <c r="Q120" i="74"/>
  <c r="P120" i="74"/>
  <c r="O120" i="74"/>
  <c r="N120" i="74"/>
  <c r="M120" i="74"/>
  <c r="L120" i="74"/>
  <c r="K120" i="74"/>
  <c r="J120" i="74"/>
  <c r="I120" i="74"/>
  <c r="H120" i="74"/>
  <c r="G120" i="74"/>
  <c r="F120" i="74"/>
  <c r="AA119" i="74"/>
  <c r="Z119" i="74"/>
  <c r="Z124" i="74" s="1"/>
  <c r="Q119" i="74"/>
  <c r="Q124" i="74" s="1"/>
  <c r="P119" i="74"/>
  <c r="O119" i="74"/>
  <c r="O124" i="74" s="1"/>
  <c r="N119" i="74"/>
  <c r="M119" i="74"/>
  <c r="M124" i="74" s="1"/>
  <c r="L119" i="74"/>
  <c r="K119" i="74"/>
  <c r="J119" i="74"/>
  <c r="I119" i="74"/>
  <c r="I124" i="74" s="1"/>
  <c r="H119" i="74"/>
  <c r="G119" i="74"/>
  <c r="F119" i="74"/>
  <c r="F124" i="74" s="1"/>
  <c r="AA117" i="74"/>
  <c r="Z117" i="74"/>
  <c r="AB117" i="74" s="1"/>
  <c r="Q117" i="74"/>
  <c r="P117" i="74"/>
  <c r="O117" i="74"/>
  <c r="N117" i="74"/>
  <c r="M117" i="74"/>
  <c r="L117" i="74"/>
  <c r="K117" i="74"/>
  <c r="J117" i="74"/>
  <c r="I117" i="74"/>
  <c r="H117" i="74"/>
  <c r="G117" i="74"/>
  <c r="F117" i="74"/>
  <c r="R117" i="74" s="1"/>
  <c r="X117" i="74" s="1"/>
  <c r="AA116" i="74"/>
  <c r="Z116" i="74"/>
  <c r="AB116" i="74" s="1"/>
  <c r="Q116" i="74"/>
  <c r="P116" i="74"/>
  <c r="O116" i="74"/>
  <c r="N116" i="74"/>
  <c r="M116" i="74"/>
  <c r="L116" i="74"/>
  <c r="K116" i="74"/>
  <c r="J116" i="74"/>
  <c r="I116" i="74"/>
  <c r="H116" i="74"/>
  <c r="G116" i="74"/>
  <c r="F116" i="74"/>
  <c r="R116" i="74" s="1"/>
  <c r="AA115" i="74"/>
  <c r="Z115" i="74"/>
  <c r="AB115" i="74" s="1"/>
  <c r="Q115" i="74"/>
  <c r="P115" i="74"/>
  <c r="O115" i="74"/>
  <c r="N115" i="74"/>
  <c r="M115" i="74"/>
  <c r="L115" i="74"/>
  <c r="K115" i="74"/>
  <c r="J115" i="74"/>
  <c r="I115" i="74"/>
  <c r="H115" i="74"/>
  <c r="G115" i="74"/>
  <c r="F115" i="74"/>
  <c r="AA114" i="74"/>
  <c r="Z114" i="74"/>
  <c r="AB114" i="74" s="1"/>
  <c r="Q114" i="74"/>
  <c r="P114" i="74"/>
  <c r="O114" i="74"/>
  <c r="N114" i="74"/>
  <c r="M114" i="74"/>
  <c r="L114" i="74"/>
  <c r="K114" i="74"/>
  <c r="J114" i="74"/>
  <c r="I114" i="74"/>
  <c r="H114" i="74"/>
  <c r="G114" i="74"/>
  <c r="F114" i="74"/>
  <c r="AA113" i="74"/>
  <c r="AA118" i="74" s="1"/>
  <c r="Z113" i="74"/>
  <c r="Q113" i="74"/>
  <c r="Q118" i="74" s="1"/>
  <c r="P113" i="74"/>
  <c r="O113" i="74"/>
  <c r="O118" i="74" s="1"/>
  <c r="N113" i="74"/>
  <c r="M113" i="74"/>
  <c r="M118" i="74" s="1"/>
  <c r="L113" i="74"/>
  <c r="L118" i="74" s="1"/>
  <c r="K113" i="74"/>
  <c r="J113" i="74"/>
  <c r="I113" i="74"/>
  <c r="I118" i="74" s="1"/>
  <c r="H113" i="74"/>
  <c r="G113" i="74"/>
  <c r="G118" i="74" s="1"/>
  <c r="F113" i="74"/>
  <c r="AA111" i="74"/>
  <c r="Z111" i="74"/>
  <c r="Q111" i="74"/>
  <c r="P111" i="74"/>
  <c r="O111" i="74"/>
  <c r="N111" i="74"/>
  <c r="M111" i="74"/>
  <c r="L111" i="74"/>
  <c r="K111" i="74"/>
  <c r="J111" i="74"/>
  <c r="I111" i="74"/>
  <c r="H111" i="74"/>
  <c r="G111" i="74"/>
  <c r="F111" i="74"/>
  <c r="AA110" i="74"/>
  <c r="Z110" i="74"/>
  <c r="AB110" i="74" s="1"/>
  <c r="Q110" i="74"/>
  <c r="P110" i="74"/>
  <c r="O110" i="74"/>
  <c r="N110" i="74"/>
  <c r="M110" i="74"/>
  <c r="L110" i="74"/>
  <c r="K110" i="74"/>
  <c r="J110" i="74"/>
  <c r="I110" i="74"/>
  <c r="H110" i="74"/>
  <c r="G110" i="74"/>
  <c r="F110" i="74"/>
  <c r="AA109" i="74"/>
  <c r="Z109" i="74"/>
  <c r="Q109" i="74"/>
  <c r="P109" i="74"/>
  <c r="O109" i="74"/>
  <c r="N109" i="74"/>
  <c r="M109" i="74"/>
  <c r="L109" i="74"/>
  <c r="K109" i="74"/>
  <c r="J109" i="74"/>
  <c r="I109" i="74"/>
  <c r="H109" i="74"/>
  <c r="G109" i="74"/>
  <c r="F109" i="74"/>
  <c r="AA108" i="74"/>
  <c r="Z108" i="74"/>
  <c r="AB108" i="74" s="1"/>
  <c r="Q108" i="74"/>
  <c r="P108" i="74"/>
  <c r="O108" i="74"/>
  <c r="N108" i="74"/>
  <c r="M108" i="74"/>
  <c r="L108" i="74"/>
  <c r="K108" i="74"/>
  <c r="J108" i="74"/>
  <c r="I108" i="74"/>
  <c r="H108" i="74"/>
  <c r="G108" i="74"/>
  <c r="F108" i="74"/>
  <c r="R108" i="74" s="1"/>
  <c r="S108" i="74" s="1"/>
  <c r="AA107" i="74"/>
  <c r="Z107" i="74"/>
  <c r="Q107" i="74"/>
  <c r="Q112" i="74" s="1"/>
  <c r="P107" i="74"/>
  <c r="O107" i="74"/>
  <c r="N107" i="74"/>
  <c r="M107" i="74"/>
  <c r="L107" i="74"/>
  <c r="K107" i="74"/>
  <c r="J107" i="74"/>
  <c r="I107" i="74"/>
  <c r="I112" i="74" s="1"/>
  <c r="H107" i="74"/>
  <c r="G107" i="74"/>
  <c r="F107" i="74"/>
  <c r="F112" i="74" s="1"/>
  <c r="AA101" i="74"/>
  <c r="Z101" i="74"/>
  <c r="AB101" i="74" s="1"/>
  <c r="Q101" i="74"/>
  <c r="P101" i="74"/>
  <c r="O101" i="74"/>
  <c r="N101" i="74"/>
  <c r="M101" i="74"/>
  <c r="L101" i="74"/>
  <c r="K101" i="74"/>
  <c r="J101" i="74"/>
  <c r="I101" i="74"/>
  <c r="H101" i="74"/>
  <c r="G101" i="74"/>
  <c r="F101" i="74"/>
  <c r="R101" i="74" s="1"/>
  <c r="AA100" i="74"/>
  <c r="Z100" i="74"/>
  <c r="Q100" i="74"/>
  <c r="P100" i="74"/>
  <c r="O100" i="74"/>
  <c r="N100" i="74"/>
  <c r="M100" i="74"/>
  <c r="L100" i="74"/>
  <c r="K100" i="74"/>
  <c r="J100" i="74"/>
  <c r="I100" i="74"/>
  <c r="H100" i="74"/>
  <c r="G100" i="74"/>
  <c r="F100" i="74"/>
  <c r="AA99" i="74"/>
  <c r="Z99" i="74"/>
  <c r="AB99" i="74" s="1"/>
  <c r="Q99" i="74"/>
  <c r="P99" i="74"/>
  <c r="O99" i="74"/>
  <c r="N99" i="74"/>
  <c r="M99" i="74"/>
  <c r="L99" i="74"/>
  <c r="K99" i="74"/>
  <c r="J99" i="74"/>
  <c r="I99" i="74"/>
  <c r="H99" i="74"/>
  <c r="G99" i="74"/>
  <c r="F99" i="74"/>
  <c r="AA98" i="74"/>
  <c r="Z98" i="74"/>
  <c r="Q98" i="74"/>
  <c r="P98" i="74"/>
  <c r="O98" i="74"/>
  <c r="N98" i="74"/>
  <c r="M98" i="74"/>
  <c r="L98" i="74"/>
  <c r="K98" i="74"/>
  <c r="J98" i="74"/>
  <c r="I98" i="74"/>
  <c r="H98" i="74"/>
  <c r="G98" i="74"/>
  <c r="F98" i="74"/>
  <c r="AA97" i="74"/>
  <c r="Z97" i="74"/>
  <c r="AB97" i="74" s="1"/>
  <c r="Q97" i="74"/>
  <c r="Q102" i="74" s="1"/>
  <c r="Q104" i="74" s="1"/>
  <c r="P97" i="74"/>
  <c r="O97" i="74"/>
  <c r="N97" i="74"/>
  <c r="N102" i="74" s="1"/>
  <c r="N104" i="74" s="1"/>
  <c r="M97" i="74"/>
  <c r="L97" i="74"/>
  <c r="L102" i="74" s="1"/>
  <c r="L104" i="74" s="1"/>
  <c r="K97" i="74"/>
  <c r="J97" i="74"/>
  <c r="J102" i="74" s="1"/>
  <c r="J104" i="74" s="1"/>
  <c r="I97" i="74"/>
  <c r="I102" i="74" s="1"/>
  <c r="I104" i="74" s="1"/>
  <c r="H97" i="74"/>
  <c r="G97" i="74"/>
  <c r="F97" i="74"/>
  <c r="F102" i="74" s="1"/>
  <c r="F104" i="74" s="1"/>
  <c r="AA91" i="74"/>
  <c r="Z91" i="74"/>
  <c r="AB91" i="74" s="1"/>
  <c r="Q91" i="74"/>
  <c r="P91" i="74"/>
  <c r="O91" i="74"/>
  <c r="N91" i="74"/>
  <c r="M91" i="74"/>
  <c r="L91" i="74"/>
  <c r="K91" i="74"/>
  <c r="J91" i="74"/>
  <c r="I91" i="74"/>
  <c r="H91" i="74"/>
  <c r="G91" i="74"/>
  <c r="F91" i="74"/>
  <c r="AA90" i="74"/>
  <c r="Z90" i="74"/>
  <c r="AB90" i="74" s="1"/>
  <c r="Q90" i="74"/>
  <c r="P90" i="74"/>
  <c r="O90" i="74"/>
  <c r="N90" i="74"/>
  <c r="M90" i="74"/>
  <c r="L90" i="74"/>
  <c r="K90" i="74"/>
  <c r="J90" i="74"/>
  <c r="I90" i="74"/>
  <c r="H90" i="74"/>
  <c r="G90" i="74"/>
  <c r="F90" i="74"/>
  <c r="AA89" i="74"/>
  <c r="Z89" i="74"/>
  <c r="Q89" i="74"/>
  <c r="P89" i="74"/>
  <c r="O89" i="74"/>
  <c r="N89" i="74"/>
  <c r="M89" i="74"/>
  <c r="L89" i="74"/>
  <c r="K89" i="74"/>
  <c r="J89" i="74"/>
  <c r="I89" i="74"/>
  <c r="H89" i="74"/>
  <c r="G89" i="74"/>
  <c r="F89" i="74"/>
  <c r="AA88" i="74"/>
  <c r="Z88" i="74"/>
  <c r="Q88" i="74"/>
  <c r="P88" i="74"/>
  <c r="O88" i="74"/>
  <c r="N88" i="74"/>
  <c r="M88" i="74"/>
  <c r="L88" i="74"/>
  <c r="K88" i="74"/>
  <c r="J88" i="74"/>
  <c r="I88" i="74"/>
  <c r="H88" i="74"/>
  <c r="G88" i="74"/>
  <c r="F88" i="74"/>
  <c r="AA87" i="74"/>
  <c r="AA92" i="74" s="1"/>
  <c r="AA94" i="74" s="1"/>
  <c r="Z87" i="74"/>
  <c r="AB87" i="74" s="1"/>
  <c r="Q87" i="74"/>
  <c r="P87" i="74"/>
  <c r="O87" i="74"/>
  <c r="N87" i="74"/>
  <c r="M87" i="74"/>
  <c r="M92" i="74" s="1"/>
  <c r="M94" i="74" s="1"/>
  <c r="L87" i="74"/>
  <c r="K87" i="74"/>
  <c r="K92" i="74" s="1"/>
  <c r="K94" i="74" s="1"/>
  <c r="J87" i="74"/>
  <c r="I87" i="74"/>
  <c r="I92" i="74" s="1"/>
  <c r="I94" i="74" s="1"/>
  <c r="H87" i="74"/>
  <c r="H92" i="74" s="1"/>
  <c r="H94" i="74" s="1"/>
  <c r="G87" i="74"/>
  <c r="F87" i="74"/>
  <c r="AA81" i="74"/>
  <c r="Z81" i="74"/>
  <c r="AB81" i="74" s="1"/>
  <c r="Q81" i="74"/>
  <c r="P81" i="74"/>
  <c r="O81" i="74"/>
  <c r="N81" i="74"/>
  <c r="M81" i="74"/>
  <c r="L81" i="74"/>
  <c r="K81" i="74"/>
  <c r="J81" i="74"/>
  <c r="I81" i="74"/>
  <c r="H81" i="74"/>
  <c r="G81" i="74"/>
  <c r="F81" i="74"/>
  <c r="AA80" i="74"/>
  <c r="Z80" i="74"/>
  <c r="AB80" i="74" s="1"/>
  <c r="Q80" i="74"/>
  <c r="P80" i="74"/>
  <c r="O80" i="74"/>
  <c r="N80" i="74"/>
  <c r="M80" i="74"/>
  <c r="L80" i="74"/>
  <c r="K80" i="74"/>
  <c r="J80" i="74"/>
  <c r="I80" i="74"/>
  <c r="H80" i="74"/>
  <c r="G80" i="74"/>
  <c r="F80" i="74"/>
  <c r="R80" i="74" s="1"/>
  <c r="AA79" i="74"/>
  <c r="Z79" i="74"/>
  <c r="AB79" i="74" s="1"/>
  <c r="Q79" i="74"/>
  <c r="P79" i="74"/>
  <c r="O79" i="74"/>
  <c r="N79" i="74"/>
  <c r="M79" i="74"/>
  <c r="L79" i="74"/>
  <c r="K79" i="74"/>
  <c r="J79" i="74"/>
  <c r="I79" i="74"/>
  <c r="H79" i="74"/>
  <c r="G79" i="74"/>
  <c r="F79" i="74"/>
  <c r="AA78" i="74"/>
  <c r="Z78" i="74"/>
  <c r="Q78" i="74"/>
  <c r="P78" i="74"/>
  <c r="O78" i="74"/>
  <c r="N78" i="74"/>
  <c r="M78" i="74"/>
  <c r="L78" i="74"/>
  <c r="K78" i="74"/>
  <c r="J78" i="74"/>
  <c r="I78" i="74"/>
  <c r="H78" i="74"/>
  <c r="G78" i="74"/>
  <c r="F78" i="74"/>
  <c r="R78" i="74" s="1"/>
  <c r="S78" i="74" s="1"/>
  <c r="AA77" i="74"/>
  <c r="AA82" i="74" s="1"/>
  <c r="AA84" i="74" s="1"/>
  <c r="Z77" i="74"/>
  <c r="Q77" i="74"/>
  <c r="P77" i="74"/>
  <c r="P82" i="74" s="1"/>
  <c r="P84" i="74" s="1"/>
  <c r="O77" i="74"/>
  <c r="O82" i="74" s="1"/>
  <c r="O84" i="74" s="1"/>
  <c r="N77" i="74"/>
  <c r="N82" i="74" s="1"/>
  <c r="N84" i="74" s="1"/>
  <c r="M77" i="74"/>
  <c r="M82" i="74" s="1"/>
  <c r="M84" i="74" s="1"/>
  <c r="L77" i="74"/>
  <c r="K77" i="74"/>
  <c r="K82" i="74" s="1"/>
  <c r="K84" i="74" s="1"/>
  <c r="J77" i="74"/>
  <c r="J82" i="74" s="1"/>
  <c r="J84" i="74" s="1"/>
  <c r="I77" i="74"/>
  <c r="I82" i="74" s="1"/>
  <c r="I84" i="74" s="1"/>
  <c r="H77" i="74"/>
  <c r="H82" i="74" s="1"/>
  <c r="H84" i="74" s="1"/>
  <c r="G77" i="74"/>
  <c r="G82" i="74" s="1"/>
  <c r="G84" i="74" s="1"/>
  <c r="F77" i="74"/>
  <c r="F82" i="74" s="1"/>
  <c r="F84" i="74" s="1"/>
  <c r="AA71" i="74"/>
  <c r="Z71" i="74"/>
  <c r="AB71" i="74" s="1"/>
  <c r="Q71" i="74"/>
  <c r="P71" i="74"/>
  <c r="O71" i="74"/>
  <c r="N71" i="74"/>
  <c r="M71" i="74"/>
  <c r="L71" i="74"/>
  <c r="K71" i="74"/>
  <c r="J71" i="74"/>
  <c r="I71" i="74"/>
  <c r="H71" i="74"/>
  <c r="G71" i="74"/>
  <c r="F71" i="74"/>
  <c r="R71" i="74" s="1"/>
  <c r="X71" i="74" s="1"/>
  <c r="AA70" i="74"/>
  <c r="Z70" i="74"/>
  <c r="AB70" i="74" s="1"/>
  <c r="Q70" i="74"/>
  <c r="P70" i="74"/>
  <c r="O70" i="74"/>
  <c r="N70" i="74"/>
  <c r="M70" i="74"/>
  <c r="L70" i="74"/>
  <c r="K70" i="74"/>
  <c r="J70" i="74"/>
  <c r="I70" i="74"/>
  <c r="H70" i="74"/>
  <c r="G70" i="74"/>
  <c r="F70" i="74"/>
  <c r="AA69" i="74"/>
  <c r="Z69" i="74"/>
  <c r="AB69" i="74" s="1"/>
  <c r="Q69" i="74"/>
  <c r="P69" i="74"/>
  <c r="O69" i="74"/>
  <c r="N69" i="74"/>
  <c r="M69" i="74"/>
  <c r="L69" i="74"/>
  <c r="K69" i="74"/>
  <c r="J69" i="74"/>
  <c r="I69" i="74"/>
  <c r="H69" i="74"/>
  <c r="G69" i="74"/>
  <c r="F69" i="74"/>
  <c r="R69" i="74" s="1"/>
  <c r="AA68" i="74"/>
  <c r="Z68" i="74"/>
  <c r="AB68" i="74" s="1"/>
  <c r="Q68" i="74"/>
  <c r="P68" i="74"/>
  <c r="O68" i="74"/>
  <c r="N68" i="74"/>
  <c r="M68" i="74"/>
  <c r="L68" i="74"/>
  <c r="K68" i="74"/>
  <c r="J68" i="74"/>
  <c r="I68" i="74"/>
  <c r="H68" i="74"/>
  <c r="G68" i="74"/>
  <c r="F68" i="74"/>
  <c r="AA67" i="74"/>
  <c r="Z67" i="74"/>
  <c r="AB67" i="74" s="1"/>
  <c r="Q67" i="74"/>
  <c r="P67" i="74"/>
  <c r="O67" i="74"/>
  <c r="O72" i="74" s="1"/>
  <c r="N67" i="74"/>
  <c r="M67" i="74"/>
  <c r="M72" i="74" s="1"/>
  <c r="L67" i="74"/>
  <c r="K67" i="74"/>
  <c r="K72" i="74" s="1"/>
  <c r="J67" i="74"/>
  <c r="J72" i="74" s="1"/>
  <c r="I67" i="74"/>
  <c r="H67" i="74"/>
  <c r="H72" i="74" s="1"/>
  <c r="G67" i="74"/>
  <c r="G72" i="74" s="1"/>
  <c r="F67" i="74"/>
  <c r="AA65" i="74"/>
  <c r="Z65" i="74"/>
  <c r="AB65" i="74" s="1"/>
  <c r="X65" i="74"/>
  <c r="R65" i="74"/>
  <c r="Q65" i="74"/>
  <c r="P65" i="74"/>
  <c r="O65" i="74"/>
  <c r="N65" i="74"/>
  <c r="M65" i="74"/>
  <c r="L65" i="74"/>
  <c r="K65" i="74"/>
  <c r="J65" i="74"/>
  <c r="I65" i="74"/>
  <c r="H65" i="74"/>
  <c r="G65" i="74"/>
  <c r="F65" i="74"/>
  <c r="AA64" i="74"/>
  <c r="Z64" i="74"/>
  <c r="AB64" i="74" s="1"/>
  <c r="S64" i="74"/>
  <c r="Q64" i="74"/>
  <c r="P64" i="74"/>
  <c r="O64" i="74"/>
  <c r="N64" i="74"/>
  <c r="M64" i="74"/>
  <c r="L64" i="74"/>
  <c r="K64" i="74"/>
  <c r="J64" i="74"/>
  <c r="I64" i="74"/>
  <c r="H64" i="74"/>
  <c r="G64" i="74"/>
  <c r="F64" i="74"/>
  <c r="AA63" i="74"/>
  <c r="Z63" i="74"/>
  <c r="AB63" i="74" s="1"/>
  <c r="R63" i="74"/>
  <c r="Q63" i="74"/>
  <c r="P63" i="74"/>
  <c r="O63" i="74"/>
  <c r="N63" i="74"/>
  <c r="M63" i="74"/>
  <c r="L63" i="74"/>
  <c r="K63" i="74"/>
  <c r="J63" i="74"/>
  <c r="I63" i="74"/>
  <c r="H63" i="74"/>
  <c r="G63" i="74"/>
  <c r="F63" i="74"/>
  <c r="AA62" i="74"/>
  <c r="Z62" i="74"/>
  <c r="AB62" i="74" s="1"/>
  <c r="Q62" i="74"/>
  <c r="P62" i="74"/>
  <c r="O62" i="74"/>
  <c r="N62" i="74"/>
  <c r="M62" i="74"/>
  <c r="L62" i="74"/>
  <c r="K62" i="74"/>
  <c r="J62" i="74"/>
  <c r="I62" i="74"/>
  <c r="H62" i="74"/>
  <c r="G62" i="74"/>
  <c r="F62" i="74"/>
  <c r="AA61" i="74"/>
  <c r="AA66" i="74" s="1"/>
  <c r="Z61" i="74"/>
  <c r="R61" i="74"/>
  <c r="Q61" i="74"/>
  <c r="Q66" i="74" s="1"/>
  <c r="P61" i="74"/>
  <c r="O61" i="74"/>
  <c r="O66" i="74" s="1"/>
  <c r="N61" i="74"/>
  <c r="N66" i="74" s="1"/>
  <c r="M61" i="74"/>
  <c r="L61" i="74"/>
  <c r="L66" i="74" s="1"/>
  <c r="K61" i="74"/>
  <c r="J61" i="74"/>
  <c r="J66" i="74" s="1"/>
  <c r="I61" i="74"/>
  <c r="H61" i="74"/>
  <c r="G61" i="74"/>
  <c r="G66" i="74" s="1"/>
  <c r="F61" i="74"/>
  <c r="AA59" i="74"/>
  <c r="Z59" i="74"/>
  <c r="AB59" i="74" s="1"/>
  <c r="AA58" i="74"/>
  <c r="Z58" i="74"/>
  <c r="AA57" i="74"/>
  <c r="Z57" i="74"/>
  <c r="AB57" i="74" s="1"/>
  <c r="AA56" i="74"/>
  <c r="Z56" i="74"/>
  <c r="AB56" i="74" s="1"/>
  <c r="AA55" i="74"/>
  <c r="Z55" i="74"/>
  <c r="AB55" i="74" s="1"/>
  <c r="Q60" i="74"/>
  <c r="P60" i="74"/>
  <c r="O60" i="74"/>
  <c r="N60" i="74"/>
  <c r="L60" i="74"/>
  <c r="I60" i="74"/>
  <c r="H60" i="74"/>
  <c r="AA53" i="74"/>
  <c r="Z53" i="74"/>
  <c r="AA52" i="74"/>
  <c r="Z52" i="74"/>
  <c r="AA51" i="74"/>
  <c r="Z51" i="74"/>
  <c r="AA50" i="74"/>
  <c r="Z50" i="74"/>
  <c r="AB50" i="74" s="1"/>
  <c r="AA49" i="74"/>
  <c r="P54" i="74"/>
  <c r="K54" i="74"/>
  <c r="J54" i="74"/>
  <c r="I54" i="74"/>
  <c r="H54" i="74"/>
  <c r="F54" i="74"/>
  <c r="AA47" i="74"/>
  <c r="Z47" i="74"/>
  <c r="AB47" i="74" s="1"/>
  <c r="Q47" i="74"/>
  <c r="P47" i="74"/>
  <c r="O47" i="74"/>
  <c r="N47" i="74"/>
  <c r="M47" i="74"/>
  <c r="L47" i="74"/>
  <c r="K47" i="74"/>
  <c r="J47" i="74"/>
  <c r="I47" i="74"/>
  <c r="H47" i="74"/>
  <c r="G47" i="74"/>
  <c r="F47" i="74"/>
  <c r="AA46" i="74"/>
  <c r="Z46" i="74"/>
  <c r="AB46" i="74" s="1"/>
  <c r="Q46" i="74"/>
  <c r="P46" i="74"/>
  <c r="O46" i="74"/>
  <c r="N46" i="74"/>
  <c r="M46" i="74"/>
  <c r="L46" i="74"/>
  <c r="K46" i="74"/>
  <c r="J46" i="74"/>
  <c r="I46" i="74"/>
  <c r="H46" i="74"/>
  <c r="G46" i="74"/>
  <c r="F46" i="74"/>
  <c r="AA45" i="74"/>
  <c r="Z45" i="74"/>
  <c r="AB45" i="74" s="1"/>
  <c r="Q45" i="74"/>
  <c r="P45" i="74"/>
  <c r="O45" i="74"/>
  <c r="N45" i="74"/>
  <c r="M45" i="74"/>
  <c r="L45" i="74"/>
  <c r="K45" i="74"/>
  <c r="J45" i="74"/>
  <c r="I45" i="74"/>
  <c r="H45" i="74"/>
  <c r="G45" i="74"/>
  <c r="F45" i="74"/>
  <c r="R45" i="74" s="1"/>
  <c r="Z44" i="74"/>
  <c r="Q44" i="74"/>
  <c r="P44" i="74"/>
  <c r="O44" i="74"/>
  <c r="N44" i="74"/>
  <c r="M44" i="74"/>
  <c r="L44" i="74"/>
  <c r="K44" i="74"/>
  <c r="J44" i="74"/>
  <c r="I44" i="74"/>
  <c r="H44" i="74"/>
  <c r="G44" i="74"/>
  <c r="F44" i="74"/>
  <c r="AA43" i="74"/>
  <c r="Z43" i="74"/>
  <c r="Q43" i="74"/>
  <c r="P43" i="74"/>
  <c r="O43" i="74"/>
  <c r="N43" i="74"/>
  <c r="M43" i="74"/>
  <c r="L43" i="74"/>
  <c r="K43" i="74"/>
  <c r="J43" i="74"/>
  <c r="J48" i="74" s="1"/>
  <c r="I43" i="74"/>
  <c r="H43" i="74"/>
  <c r="G43" i="74"/>
  <c r="F43" i="74"/>
  <c r="AA41" i="74"/>
  <c r="Z41" i="74"/>
  <c r="AB41" i="74" s="1"/>
  <c r="Q41" i="74"/>
  <c r="P41" i="74"/>
  <c r="O41" i="74"/>
  <c r="N41" i="74"/>
  <c r="M41" i="74"/>
  <c r="L41" i="74"/>
  <c r="K41" i="74"/>
  <c r="J41" i="74"/>
  <c r="I41" i="74"/>
  <c r="H41" i="74"/>
  <c r="G41" i="74"/>
  <c r="F41" i="74"/>
  <c r="R41" i="74" s="1"/>
  <c r="AA40" i="74"/>
  <c r="Z40" i="74"/>
  <c r="AB40" i="74" s="1"/>
  <c r="Q40" i="74"/>
  <c r="P40" i="74"/>
  <c r="O40" i="74"/>
  <c r="N40" i="74"/>
  <c r="M40" i="74"/>
  <c r="L40" i="74"/>
  <c r="K40" i="74"/>
  <c r="J40" i="74"/>
  <c r="I40" i="74"/>
  <c r="H40" i="74"/>
  <c r="G40" i="74"/>
  <c r="F40" i="74"/>
  <c r="AA39" i="74"/>
  <c r="Z39" i="74"/>
  <c r="AB39" i="74" s="1"/>
  <c r="Q39" i="74"/>
  <c r="P39" i="74"/>
  <c r="O39" i="74"/>
  <c r="N39" i="74"/>
  <c r="M39" i="74"/>
  <c r="L39" i="74"/>
  <c r="K39" i="74"/>
  <c r="J39" i="74"/>
  <c r="I39" i="74"/>
  <c r="H39" i="74"/>
  <c r="G39" i="74"/>
  <c r="F39" i="74"/>
  <c r="R39" i="74" s="1"/>
  <c r="Z38" i="74"/>
  <c r="Q38" i="74"/>
  <c r="P38" i="74"/>
  <c r="O38" i="74"/>
  <c r="N38" i="74"/>
  <c r="M38" i="74"/>
  <c r="L38" i="74"/>
  <c r="K38" i="74"/>
  <c r="J38" i="74"/>
  <c r="I38" i="74"/>
  <c r="H38" i="74"/>
  <c r="G38" i="74"/>
  <c r="F38" i="74"/>
  <c r="AA37" i="74"/>
  <c r="Z37" i="74"/>
  <c r="AB37" i="74" s="1"/>
  <c r="Q37" i="74"/>
  <c r="P37" i="74"/>
  <c r="P42" i="74" s="1"/>
  <c r="O37" i="74"/>
  <c r="N37" i="74"/>
  <c r="M37" i="74"/>
  <c r="L37" i="74"/>
  <c r="L42" i="74" s="1"/>
  <c r="K37" i="74"/>
  <c r="J37" i="74"/>
  <c r="I37" i="74"/>
  <c r="H37" i="74"/>
  <c r="H42" i="74" s="1"/>
  <c r="G37" i="74"/>
  <c r="G42" i="74" s="1"/>
  <c r="F37" i="74"/>
  <c r="AA35" i="74"/>
  <c r="Z35" i="74"/>
  <c r="Q35" i="74"/>
  <c r="P35" i="74"/>
  <c r="O35" i="74"/>
  <c r="N35" i="74"/>
  <c r="M35" i="74"/>
  <c r="L35" i="74"/>
  <c r="K35" i="74"/>
  <c r="J35" i="74"/>
  <c r="I35" i="74"/>
  <c r="H35" i="74"/>
  <c r="G35" i="74"/>
  <c r="F35" i="74"/>
  <c r="AA34" i="74"/>
  <c r="Z34" i="74"/>
  <c r="AB34" i="74" s="1"/>
  <c r="Q34" i="74"/>
  <c r="P34" i="74"/>
  <c r="O34" i="74"/>
  <c r="N34" i="74"/>
  <c r="M34" i="74"/>
  <c r="L34" i="74"/>
  <c r="K34" i="74"/>
  <c r="J34" i="74"/>
  <c r="I34" i="74"/>
  <c r="H34" i="74"/>
  <c r="G34" i="74"/>
  <c r="F34" i="74"/>
  <c r="AA33" i="74"/>
  <c r="Z33" i="74"/>
  <c r="AB33" i="74" s="1"/>
  <c r="Q33" i="74"/>
  <c r="P33" i="74"/>
  <c r="O33" i="74"/>
  <c r="N33" i="74"/>
  <c r="M33" i="74"/>
  <c r="L33" i="74"/>
  <c r="K33" i="74"/>
  <c r="J33" i="74"/>
  <c r="I33" i="74"/>
  <c r="H33" i="74"/>
  <c r="G33" i="74"/>
  <c r="F33" i="74"/>
  <c r="R33" i="74" s="1"/>
  <c r="AA32" i="74"/>
  <c r="Z32" i="74"/>
  <c r="AB32" i="74" s="1"/>
  <c r="Q32" i="74"/>
  <c r="P32" i="74"/>
  <c r="O32" i="74"/>
  <c r="N32" i="74"/>
  <c r="M32" i="74"/>
  <c r="L32" i="74"/>
  <c r="K32" i="74"/>
  <c r="J32" i="74"/>
  <c r="I32" i="74"/>
  <c r="H32" i="74"/>
  <c r="G32" i="74"/>
  <c r="F32" i="74"/>
  <c r="AA31" i="74"/>
  <c r="Z31" i="74"/>
  <c r="AB31" i="74" s="1"/>
  <c r="Q31" i="74"/>
  <c r="Q36" i="74" s="1"/>
  <c r="P31" i="74"/>
  <c r="O31" i="74"/>
  <c r="N31" i="74"/>
  <c r="N36" i="74" s="1"/>
  <c r="M31" i="74"/>
  <c r="L31" i="74"/>
  <c r="L36" i="74" s="1"/>
  <c r="K31" i="74"/>
  <c r="K36" i="74" s="1"/>
  <c r="J31" i="74"/>
  <c r="J36" i="74" s="1"/>
  <c r="I31" i="74"/>
  <c r="I36" i="74" s="1"/>
  <c r="H31" i="74"/>
  <c r="G31" i="74"/>
  <c r="F31" i="74"/>
  <c r="R31" i="74" s="1"/>
  <c r="AA25" i="74"/>
  <c r="Z25" i="74"/>
  <c r="AB25" i="74" s="1"/>
  <c r="Q25" i="74"/>
  <c r="P25" i="74"/>
  <c r="O25" i="74"/>
  <c r="N25" i="74"/>
  <c r="M25" i="74"/>
  <c r="L25" i="74"/>
  <c r="K25" i="74"/>
  <c r="J25" i="74"/>
  <c r="I25" i="74"/>
  <c r="H25" i="74"/>
  <c r="G25" i="74"/>
  <c r="F25" i="74"/>
  <c r="R25" i="74" s="1"/>
  <c r="AA24" i="74"/>
  <c r="Z24" i="74"/>
  <c r="Q24" i="74"/>
  <c r="P24" i="74"/>
  <c r="O24" i="74"/>
  <c r="N24" i="74"/>
  <c r="M24" i="74"/>
  <c r="L24" i="74"/>
  <c r="K24" i="74"/>
  <c r="J24" i="74"/>
  <c r="I24" i="74"/>
  <c r="H24" i="74"/>
  <c r="G24" i="74"/>
  <c r="F24" i="74"/>
  <c r="AA23" i="74"/>
  <c r="Z23" i="74"/>
  <c r="AB23" i="74" s="1"/>
  <c r="Q23" i="74"/>
  <c r="P23" i="74"/>
  <c r="O23" i="74"/>
  <c r="N23" i="74"/>
  <c r="M23" i="74"/>
  <c r="L23" i="74"/>
  <c r="K23" i="74"/>
  <c r="J23" i="74"/>
  <c r="I23" i="74"/>
  <c r="H23" i="74"/>
  <c r="G23" i="74"/>
  <c r="F23" i="74"/>
  <c r="AA22" i="74"/>
  <c r="Z22" i="74"/>
  <c r="AB22" i="74" s="1"/>
  <c r="Q22" i="74"/>
  <c r="P22" i="74"/>
  <c r="O22" i="74"/>
  <c r="N22" i="74"/>
  <c r="M22" i="74"/>
  <c r="L22" i="74"/>
  <c r="K22" i="74"/>
  <c r="J22" i="74"/>
  <c r="I22" i="74"/>
  <c r="H22" i="74"/>
  <c r="G22" i="74"/>
  <c r="F22" i="74"/>
  <c r="R22" i="74" s="1"/>
  <c r="AA21" i="74"/>
  <c r="AA26" i="74" s="1"/>
  <c r="Z21" i="74"/>
  <c r="Q21" i="74"/>
  <c r="Q26" i="74" s="1"/>
  <c r="P21" i="74"/>
  <c r="P26" i="74" s="1"/>
  <c r="O21" i="74"/>
  <c r="O26" i="74" s="1"/>
  <c r="N21" i="74"/>
  <c r="N26" i="74" s="1"/>
  <c r="M21" i="74"/>
  <c r="L21" i="74"/>
  <c r="K21" i="74"/>
  <c r="K26" i="74" s="1"/>
  <c r="J21" i="74"/>
  <c r="I21" i="74"/>
  <c r="I26" i="74" s="1"/>
  <c r="H21" i="74"/>
  <c r="H26" i="74" s="1"/>
  <c r="G21" i="74"/>
  <c r="G26" i="74" s="1"/>
  <c r="F21" i="74"/>
  <c r="F26" i="74" s="1"/>
  <c r="AA19" i="74"/>
  <c r="Z19" i="74"/>
  <c r="Q19" i="74"/>
  <c r="P19" i="74"/>
  <c r="O19" i="74"/>
  <c r="N19" i="74"/>
  <c r="M19" i="74"/>
  <c r="L19" i="74"/>
  <c r="K19" i="74"/>
  <c r="J19" i="74"/>
  <c r="I19" i="74"/>
  <c r="H19" i="74"/>
  <c r="G19" i="74"/>
  <c r="F19" i="74"/>
  <c r="R19" i="74" s="1"/>
  <c r="AA18" i="74"/>
  <c r="Z18" i="74"/>
  <c r="AB18" i="74" s="1"/>
  <c r="Q18" i="74"/>
  <c r="P18" i="74"/>
  <c r="O18" i="74"/>
  <c r="N18" i="74"/>
  <c r="M18" i="74"/>
  <c r="L18" i="74"/>
  <c r="K18" i="74"/>
  <c r="J18" i="74"/>
  <c r="I18" i="74"/>
  <c r="H18" i="74"/>
  <c r="G18" i="74"/>
  <c r="F18" i="74"/>
  <c r="AA17" i="74"/>
  <c r="Z17" i="74"/>
  <c r="AB17" i="74" s="1"/>
  <c r="Q17" i="74"/>
  <c r="P17" i="74"/>
  <c r="O17" i="74"/>
  <c r="N17" i="74"/>
  <c r="M17" i="74"/>
  <c r="L17" i="74"/>
  <c r="K17" i="74"/>
  <c r="J17" i="74"/>
  <c r="I17" i="74"/>
  <c r="H17" i="74"/>
  <c r="G17" i="74"/>
  <c r="F17" i="74"/>
  <c r="R17" i="74" s="1"/>
  <c r="AA16" i="74"/>
  <c r="Z16" i="74"/>
  <c r="Q16" i="74"/>
  <c r="P16" i="74"/>
  <c r="O16" i="74"/>
  <c r="N16" i="74"/>
  <c r="M16" i="74"/>
  <c r="L16" i="74"/>
  <c r="K16" i="74"/>
  <c r="J16" i="74"/>
  <c r="I16" i="74"/>
  <c r="H16" i="74"/>
  <c r="G16" i="74"/>
  <c r="F16" i="74"/>
  <c r="AA15" i="74"/>
  <c r="Z15" i="74"/>
  <c r="AB15" i="74" s="1"/>
  <c r="Q15" i="74"/>
  <c r="Q20" i="74" s="1"/>
  <c r="P15" i="74"/>
  <c r="P20" i="74" s="1"/>
  <c r="O15" i="74"/>
  <c r="N15" i="74"/>
  <c r="M15" i="74"/>
  <c r="M20" i="74" s="1"/>
  <c r="L15" i="74"/>
  <c r="K15" i="74"/>
  <c r="K20" i="74" s="1"/>
  <c r="J15" i="74"/>
  <c r="J20" i="74" s="1"/>
  <c r="I15" i="74"/>
  <c r="I20" i="74" s="1"/>
  <c r="H15" i="74"/>
  <c r="H20" i="74" s="1"/>
  <c r="G15" i="74"/>
  <c r="F15" i="74"/>
  <c r="AA13" i="74"/>
  <c r="Z13" i="74"/>
  <c r="AB13" i="74" s="1"/>
  <c r="Q13" i="74"/>
  <c r="P13" i="74"/>
  <c r="O13" i="74"/>
  <c r="N13" i="74"/>
  <c r="M13" i="74"/>
  <c r="L13" i="74"/>
  <c r="K13" i="74"/>
  <c r="J13" i="74"/>
  <c r="I13" i="74"/>
  <c r="H13" i="74"/>
  <c r="G13" i="74"/>
  <c r="F13" i="74"/>
  <c r="AA12" i="74"/>
  <c r="Z12" i="74"/>
  <c r="AB12" i="74" s="1"/>
  <c r="Q12" i="74"/>
  <c r="P12" i="74"/>
  <c r="O12" i="74"/>
  <c r="N12" i="74"/>
  <c r="M12" i="74"/>
  <c r="L12" i="74"/>
  <c r="K12" i="74"/>
  <c r="J12" i="74"/>
  <c r="I12" i="74"/>
  <c r="H12" i="74"/>
  <c r="G12" i="74"/>
  <c r="F12" i="74"/>
  <c r="R12" i="74" s="1"/>
  <c r="AA11" i="74"/>
  <c r="Q11" i="74"/>
  <c r="P11" i="74"/>
  <c r="O11" i="74"/>
  <c r="N11" i="74"/>
  <c r="M11" i="74"/>
  <c r="L11" i="74"/>
  <c r="K11" i="74"/>
  <c r="J11" i="74"/>
  <c r="I11" i="74"/>
  <c r="H11" i="74"/>
  <c r="G11" i="74"/>
  <c r="F11" i="74"/>
  <c r="Z10" i="74"/>
  <c r="Q10" i="74"/>
  <c r="P10" i="74"/>
  <c r="O10" i="74"/>
  <c r="N10" i="74"/>
  <c r="M10" i="74"/>
  <c r="L10" i="74"/>
  <c r="K10" i="74"/>
  <c r="J10" i="74"/>
  <c r="I10" i="74"/>
  <c r="H10" i="74"/>
  <c r="G10" i="74"/>
  <c r="F10" i="74"/>
  <c r="Z9" i="74"/>
  <c r="Q9" i="74"/>
  <c r="P9" i="74"/>
  <c r="O9" i="74"/>
  <c r="N9" i="74"/>
  <c r="M9" i="74"/>
  <c r="M14" i="74" s="1"/>
  <c r="L9" i="74"/>
  <c r="L14" i="74" s="1"/>
  <c r="K9" i="74"/>
  <c r="K14" i="74" s="1"/>
  <c r="K28" i="74" s="1"/>
  <c r="J9" i="74"/>
  <c r="J14" i="74" s="1"/>
  <c r="I9" i="74"/>
  <c r="H9" i="74"/>
  <c r="G9" i="74"/>
  <c r="G14" i="74" s="1"/>
  <c r="F9" i="74"/>
  <c r="Q7" i="74"/>
  <c r="P7" i="74"/>
  <c r="O7" i="74"/>
  <c r="N7" i="74"/>
  <c r="M7" i="74"/>
  <c r="L7" i="74"/>
  <c r="K7" i="74"/>
  <c r="J7" i="74"/>
  <c r="I7" i="74"/>
  <c r="H7" i="74"/>
  <c r="G7" i="74"/>
  <c r="F7" i="74"/>
  <c r="E34" i="73"/>
  <c r="M15" i="72"/>
  <c r="L15" i="72"/>
  <c r="L19" i="72" s="1"/>
  <c r="K15" i="72"/>
  <c r="M24" i="71"/>
  <c r="C22" i="71"/>
  <c r="E21" i="71"/>
  <c r="G21" i="71" s="1"/>
  <c r="E20" i="71"/>
  <c r="G20" i="71" s="1"/>
  <c r="E19" i="71"/>
  <c r="C16" i="71"/>
  <c r="E15" i="71"/>
  <c r="G15" i="71" s="1"/>
  <c r="H15" i="71" s="1"/>
  <c r="E14" i="71"/>
  <c r="G14" i="71" s="1"/>
  <c r="H14" i="71" s="1"/>
  <c r="E13" i="71"/>
  <c r="E16" i="71" s="1"/>
  <c r="C10" i="71"/>
  <c r="E9" i="71"/>
  <c r="G9" i="71" s="1"/>
  <c r="E8" i="71"/>
  <c r="G8" i="71" s="1"/>
  <c r="E7" i="71"/>
  <c r="F17" i="70"/>
  <c r="D17" i="70"/>
  <c r="J43" i="69"/>
  <c r="D43" i="69"/>
  <c r="I42" i="69"/>
  <c r="G42" i="69"/>
  <c r="I41" i="69"/>
  <c r="G41" i="69"/>
  <c r="G43" i="69" s="1"/>
  <c r="J38" i="69"/>
  <c r="D38" i="69"/>
  <c r="I37" i="69"/>
  <c r="G37" i="69"/>
  <c r="I36" i="69"/>
  <c r="G36" i="69"/>
  <c r="I35" i="69"/>
  <c r="I34" i="69"/>
  <c r="G34" i="69"/>
  <c r="I33" i="69"/>
  <c r="G33" i="69"/>
  <c r="J30" i="69"/>
  <c r="D30" i="69"/>
  <c r="I29" i="69"/>
  <c r="G29" i="69"/>
  <c r="I28" i="69"/>
  <c r="G28" i="69"/>
  <c r="I27" i="69"/>
  <c r="I26" i="69"/>
  <c r="G26" i="69"/>
  <c r="I25" i="69"/>
  <c r="G25" i="69"/>
  <c r="I24" i="69"/>
  <c r="G24" i="69" s="1"/>
  <c r="I23" i="69"/>
  <c r="J20" i="69"/>
  <c r="D20" i="69"/>
  <c r="D45" i="69" s="1"/>
  <c r="I11" i="69"/>
  <c r="J10" i="69"/>
  <c r="Q10" i="69" s="1"/>
  <c r="J9" i="69"/>
  <c r="Q9" i="69" s="1"/>
  <c r="J8" i="69"/>
  <c r="Q8" i="69" s="1"/>
  <c r="J7" i="69"/>
  <c r="Q7" i="69" s="1"/>
  <c r="J6" i="69"/>
  <c r="S5" i="69"/>
  <c r="F21" i="66"/>
  <c r="F21" i="65"/>
  <c r="F21" i="64"/>
  <c r="F21" i="63"/>
  <c r="Q26" i="62"/>
  <c r="P26" i="62"/>
  <c r="O26" i="62"/>
  <c r="N26" i="62"/>
  <c r="M26" i="62"/>
  <c r="L26" i="62"/>
  <c r="K26" i="62"/>
  <c r="J26" i="62"/>
  <c r="I26" i="62"/>
  <c r="H26" i="62"/>
  <c r="G26" i="62"/>
  <c r="F26" i="62"/>
  <c r="Y25" i="62"/>
  <c r="X25" i="62"/>
  <c r="S25" i="62"/>
  <c r="R25" i="62"/>
  <c r="T25" i="62" s="1"/>
  <c r="Y24" i="62"/>
  <c r="X24" i="62"/>
  <c r="X26" i="62" s="1"/>
  <c r="S24" i="62"/>
  <c r="R24" i="62"/>
  <c r="Q21" i="62"/>
  <c r="P21" i="62"/>
  <c r="O21" i="62"/>
  <c r="N21" i="62"/>
  <c r="M21" i="62"/>
  <c r="L21" i="62"/>
  <c r="K21" i="62"/>
  <c r="J21" i="62"/>
  <c r="I21" i="62"/>
  <c r="H21" i="62"/>
  <c r="G21" i="62"/>
  <c r="F21" i="62"/>
  <c r="Y20" i="62"/>
  <c r="X20" i="62"/>
  <c r="S20" i="62"/>
  <c r="R20" i="62"/>
  <c r="Y19" i="62"/>
  <c r="X19" i="62"/>
  <c r="S19" i="62"/>
  <c r="S21" i="62" s="1"/>
  <c r="R19" i="62"/>
  <c r="R21" i="62" s="1"/>
  <c r="T21" i="62" s="1"/>
  <c r="Q16" i="62"/>
  <c r="P16" i="62"/>
  <c r="O16" i="62"/>
  <c r="N16" i="62"/>
  <c r="M16" i="62"/>
  <c r="L16" i="62"/>
  <c r="K16" i="62"/>
  <c r="J16" i="62"/>
  <c r="I16" i="62"/>
  <c r="H16" i="62"/>
  <c r="G16" i="62"/>
  <c r="F16" i="62"/>
  <c r="Y15" i="62"/>
  <c r="X15" i="62"/>
  <c r="S15" i="62"/>
  <c r="R15" i="62"/>
  <c r="Y14" i="62"/>
  <c r="Y16" i="62" s="1"/>
  <c r="X14" i="62"/>
  <c r="S14" i="62"/>
  <c r="R14" i="62"/>
  <c r="Q11" i="62"/>
  <c r="P11" i="62"/>
  <c r="O11" i="62"/>
  <c r="N11" i="62"/>
  <c r="M11" i="62"/>
  <c r="L11" i="62"/>
  <c r="K11" i="62"/>
  <c r="J11" i="62"/>
  <c r="I11" i="62"/>
  <c r="H11" i="62"/>
  <c r="G11" i="62"/>
  <c r="F11" i="62"/>
  <c r="Y10" i="62"/>
  <c r="X10" i="62"/>
  <c r="S10" i="62"/>
  <c r="R10" i="62"/>
  <c r="T10" i="62" s="1"/>
  <c r="Y9" i="62"/>
  <c r="X9" i="62"/>
  <c r="Z9" i="62" s="1"/>
  <c r="S9" i="62"/>
  <c r="R9" i="62"/>
  <c r="R11" i="62" s="1"/>
  <c r="V7" i="62"/>
  <c r="AG28" i="61"/>
  <c r="W26" i="61"/>
  <c r="V26" i="61"/>
  <c r="U26" i="61"/>
  <c r="T26" i="61"/>
  <c r="S26" i="61"/>
  <c r="R26" i="61"/>
  <c r="Q26" i="61"/>
  <c r="P26" i="61"/>
  <c r="O26" i="61"/>
  <c r="N26" i="61"/>
  <c r="M26" i="61"/>
  <c r="L26" i="61"/>
  <c r="K26" i="61"/>
  <c r="J26" i="61"/>
  <c r="I26" i="61"/>
  <c r="H26" i="61"/>
  <c r="G26" i="61"/>
  <c r="F26" i="61"/>
  <c r="AF25" i="61"/>
  <c r="AE25" i="61"/>
  <c r="Z25" i="61"/>
  <c r="Y25" i="61"/>
  <c r="AA25" i="61" s="1"/>
  <c r="X25" i="61"/>
  <c r="AF24" i="61"/>
  <c r="AF26" i="61" s="1"/>
  <c r="AE24" i="61"/>
  <c r="Z24" i="61"/>
  <c r="Y24" i="61"/>
  <c r="AA24" i="61" s="1"/>
  <c r="X24" i="61"/>
  <c r="W21" i="61"/>
  <c r="V21" i="61"/>
  <c r="U21" i="61"/>
  <c r="T21" i="61"/>
  <c r="S21" i="61"/>
  <c r="R21" i="61"/>
  <c r="Q21" i="61"/>
  <c r="P21" i="61"/>
  <c r="O21" i="61"/>
  <c r="N21" i="61"/>
  <c r="M21" i="61"/>
  <c r="L21" i="61"/>
  <c r="K21" i="61"/>
  <c r="J21" i="61"/>
  <c r="I21" i="61"/>
  <c r="H21" i="61"/>
  <c r="G21" i="61"/>
  <c r="F21" i="61"/>
  <c r="AF20" i="61"/>
  <c r="AE20" i="61"/>
  <c r="Z20" i="61"/>
  <c r="Y20" i="61"/>
  <c r="AA20" i="61" s="1"/>
  <c r="X20" i="61"/>
  <c r="AF19" i="61"/>
  <c r="AF21" i="61" s="1"/>
  <c r="AE19" i="61"/>
  <c r="AE21" i="61" s="1"/>
  <c r="AG21" i="61" s="1"/>
  <c r="Z19" i="61"/>
  <c r="Z21" i="61" s="1"/>
  <c r="Y19" i="61"/>
  <c r="AA19" i="61" s="1"/>
  <c r="X19" i="61"/>
  <c r="W16" i="61"/>
  <c r="V16" i="61"/>
  <c r="U16" i="61"/>
  <c r="T16" i="61"/>
  <c r="S16" i="61"/>
  <c r="R16" i="61"/>
  <c r="Q16" i="61"/>
  <c r="P16" i="61"/>
  <c r="O16" i="61"/>
  <c r="N16" i="61"/>
  <c r="M16" i="61"/>
  <c r="L16" i="61"/>
  <c r="K16" i="61"/>
  <c r="J16" i="61"/>
  <c r="I16" i="61"/>
  <c r="H16" i="61"/>
  <c r="G16" i="61"/>
  <c r="F16" i="61"/>
  <c r="AF15" i="61"/>
  <c r="AE15" i="61"/>
  <c r="AG15" i="61" s="1"/>
  <c r="Z15" i="61"/>
  <c r="Y15" i="61"/>
  <c r="AA15" i="61" s="1"/>
  <c r="X15" i="61"/>
  <c r="AF14" i="61"/>
  <c r="AE14" i="61"/>
  <c r="Z14" i="61"/>
  <c r="Z16" i="61" s="1"/>
  <c r="Y14" i="61"/>
  <c r="Y16" i="61" s="1"/>
  <c r="AA16" i="61" s="1"/>
  <c r="X14" i="61"/>
  <c r="W11" i="61"/>
  <c r="V11" i="61"/>
  <c r="U11" i="61"/>
  <c r="T11" i="61"/>
  <c r="S11" i="61"/>
  <c r="R11" i="61"/>
  <c r="Q11" i="61"/>
  <c r="P11" i="61"/>
  <c r="O11" i="61"/>
  <c r="N11" i="61"/>
  <c r="M11" i="61"/>
  <c r="L11" i="61"/>
  <c r="K11" i="61"/>
  <c r="J11" i="61"/>
  <c r="I11" i="61"/>
  <c r="H11" i="61"/>
  <c r="G11" i="61"/>
  <c r="F11" i="61"/>
  <c r="AF10" i="61"/>
  <c r="AE10" i="61"/>
  <c r="Z10" i="61"/>
  <c r="Y10" i="61"/>
  <c r="AA10" i="61" s="1"/>
  <c r="X10" i="61"/>
  <c r="AF9" i="61"/>
  <c r="AF11" i="61" s="1"/>
  <c r="AE9" i="61"/>
  <c r="AE11" i="61" s="1"/>
  <c r="AG11" i="61" s="1"/>
  <c r="Z9" i="61"/>
  <c r="Z11" i="61" s="1"/>
  <c r="Y9" i="61"/>
  <c r="X9" i="61"/>
  <c r="AC7" i="61"/>
  <c r="X7" i="61"/>
  <c r="C66" i="52"/>
  <c r="E65" i="52"/>
  <c r="G65" i="52" s="1"/>
  <c r="H65" i="52" s="1"/>
  <c r="I65" i="52" s="1"/>
  <c r="J65" i="52" s="1"/>
  <c r="K65" i="52" s="1"/>
  <c r="L65" i="52" s="1"/>
  <c r="E64" i="52"/>
  <c r="G64" i="52" s="1"/>
  <c r="E63" i="52"/>
  <c r="C60" i="52"/>
  <c r="E59" i="52"/>
  <c r="G59" i="52" s="1"/>
  <c r="H59" i="52" s="1"/>
  <c r="I59" i="52" s="1"/>
  <c r="J59" i="52" s="1"/>
  <c r="K59" i="52" s="1"/>
  <c r="L59" i="52" s="1"/>
  <c r="E58" i="52"/>
  <c r="G58" i="52" s="1"/>
  <c r="H58" i="52" s="1"/>
  <c r="I58" i="52" s="1"/>
  <c r="J58" i="52" s="1"/>
  <c r="K58" i="52" s="1"/>
  <c r="L58" i="52" s="1"/>
  <c r="E57" i="52"/>
  <c r="C54" i="52"/>
  <c r="E53" i="52"/>
  <c r="G53" i="52" s="1"/>
  <c r="E52" i="52"/>
  <c r="G52" i="52" s="1"/>
  <c r="E51" i="52"/>
  <c r="C48" i="52"/>
  <c r="E47" i="52"/>
  <c r="G47" i="52" s="1"/>
  <c r="E46" i="52"/>
  <c r="G46" i="52" s="1"/>
  <c r="H46" i="52" s="1"/>
  <c r="I46" i="52" s="1"/>
  <c r="J46" i="52" s="1"/>
  <c r="K46" i="52" s="1"/>
  <c r="L46" i="52" s="1"/>
  <c r="E45" i="52"/>
  <c r="E48" i="52" s="1"/>
  <c r="C42" i="52"/>
  <c r="C67" i="52" s="1"/>
  <c r="E41" i="52"/>
  <c r="G41" i="52" s="1"/>
  <c r="E40" i="52"/>
  <c r="G40" i="52" s="1"/>
  <c r="E39" i="52"/>
  <c r="L34" i="52"/>
  <c r="K34" i="52"/>
  <c r="J34" i="52"/>
  <c r="I34" i="52"/>
  <c r="H34" i="52"/>
  <c r="C34" i="52"/>
  <c r="E33" i="52"/>
  <c r="G33" i="52" s="1"/>
  <c r="M33" i="52" s="1"/>
  <c r="E32" i="52"/>
  <c r="G32" i="52" s="1"/>
  <c r="M32" i="52" s="1"/>
  <c r="E31" i="52"/>
  <c r="L28" i="52"/>
  <c r="K28" i="52"/>
  <c r="J28" i="52"/>
  <c r="I28" i="52"/>
  <c r="H28" i="52"/>
  <c r="C28" i="52"/>
  <c r="E27" i="52"/>
  <c r="G27" i="52" s="1"/>
  <c r="M27" i="52" s="1"/>
  <c r="E26" i="52"/>
  <c r="G26" i="52" s="1"/>
  <c r="M26" i="52" s="1"/>
  <c r="E25" i="52"/>
  <c r="L22" i="52"/>
  <c r="K22" i="52"/>
  <c r="J22" i="52"/>
  <c r="I22" i="52"/>
  <c r="H22" i="52"/>
  <c r="C22" i="52"/>
  <c r="E21" i="52"/>
  <c r="G21" i="52" s="1"/>
  <c r="M21" i="52" s="1"/>
  <c r="E20" i="52"/>
  <c r="G20" i="52" s="1"/>
  <c r="M20" i="52" s="1"/>
  <c r="E19" i="52"/>
  <c r="L16" i="52"/>
  <c r="K16" i="52"/>
  <c r="J16" i="52"/>
  <c r="I16" i="52"/>
  <c r="H16" i="52"/>
  <c r="C16" i="52"/>
  <c r="E15" i="52"/>
  <c r="G15" i="52" s="1"/>
  <c r="M15" i="52" s="1"/>
  <c r="E14" i="52"/>
  <c r="G14" i="52" s="1"/>
  <c r="M14" i="52" s="1"/>
  <c r="E13" i="52"/>
  <c r="L10" i="52"/>
  <c r="K10" i="52"/>
  <c r="J10" i="52"/>
  <c r="J35" i="52" s="1"/>
  <c r="I10" i="52"/>
  <c r="H10" i="52"/>
  <c r="C10" i="52"/>
  <c r="E9" i="52"/>
  <c r="G9" i="52" s="1"/>
  <c r="M9" i="52" s="1"/>
  <c r="E8" i="52"/>
  <c r="G8" i="52" s="1"/>
  <c r="M8" i="52" s="1"/>
  <c r="E7" i="52"/>
  <c r="Q218" i="51"/>
  <c r="P218" i="51"/>
  <c r="O218" i="51"/>
  <c r="N218" i="51"/>
  <c r="M218" i="51"/>
  <c r="L218" i="51"/>
  <c r="K218" i="51"/>
  <c r="J218" i="51"/>
  <c r="I218" i="51"/>
  <c r="H218" i="51"/>
  <c r="G218" i="51"/>
  <c r="F218" i="51"/>
  <c r="AA217" i="51"/>
  <c r="Z217" i="51"/>
  <c r="AB217" i="51" s="1"/>
  <c r="R217" i="51"/>
  <c r="X217" i="51" s="1"/>
  <c r="AA216" i="51"/>
  <c r="Z216" i="51"/>
  <c r="AB216" i="51" s="1"/>
  <c r="R216" i="51"/>
  <c r="S216" i="51" s="1"/>
  <c r="AA215" i="51"/>
  <c r="Z215" i="51"/>
  <c r="R215" i="51"/>
  <c r="X215" i="51" s="1"/>
  <c r="AA214" i="51"/>
  <c r="Z214" i="51"/>
  <c r="AB214" i="51" s="1"/>
  <c r="R214" i="51"/>
  <c r="AA213" i="51"/>
  <c r="Z213" i="51"/>
  <c r="R213" i="51"/>
  <c r="X213" i="51" s="1"/>
  <c r="Q212" i="51"/>
  <c r="P212" i="51"/>
  <c r="O212" i="51"/>
  <c r="N212" i="51"/>
  <c r="M212" i="51"/>
  <c r="L212" i="51"/>
  <c r="K212" i="51"/>
  <c r="J212" i="51"/>
  <c r="I212" i="51"/>
  <c r="H212" i="51"/>
  <c r="G212" i="51"/>
  <c r="F212" i="51"/>
  <c r="AA211" i="51"/>
  <c r="Z211" i="51"/>
  <c r="R211" i="51"/>
  <c r="X211" i="51" s="1"/>
  <c r="AA210" i="51"/>
  <c r="Z210" i="51"/>
  <c r="AB210" i="51" s="1"/>
  <c r="R210" i="51"/>
  <c r="AA209" i="51"/>
  <c r="Z209" i="51"/>
  <c r="AB209" i="51" s="1"/>
  <c r="R209" i="51"/>
  <c r="S209" i="51" s="1"/>
  <c r="AA208" i="51"/>
  <c r="Z208" i="51"/>
  <c r="AB208" i="51" s="1"/>
  <c r="R208" i="51"/>
  <c r="X208" i="51" s="1"/>
  <c r="AA207" i="51"/>
  <c r="Z207" i="51"/>
  <c r="Z212" i="51" s="1"/>
  <c r="R207" i="51"/>
  <c r="R212" i="51" s="1"/>
  <c r="Q206" i="51"/>
  <c r="P206" i="51"/>
  <c r="O206" i="51"/>
  <c r="N206" i="51"/>
  <c r="M206" i="51"/>
  <c r="L206" i="51"/>
  <c r="K206" i="51"/>
  <c r="J206" i="51"/>
  <c r="I206" i="51"/>
  <c r="H206" i="51"/>
  <c r="G206" i="51"/>
  <c r="F206" i="51"/>
  <c r="AA205" i="51"/>
  <c r="Z205" i="51"/>
  <c r="R205" i="51"/>
  <c r="S205" i="51" s="1"/>
  <c r="AA204" i="51"/>
  <c r="Z204" i="51"/>
  <c r="R204" i="51"/>
  <c r="X204" i="51" s="1"/>
  <c r="AA203" i="51"/>
  <c r="Z203" i="51"/>
  <c r="R203" i="51"/>
  <c r="X203" i="51" s="1"/>
  <c r="AA202" i="51"/>
  <c r="Z202" i="51"/>
  <c r="R202" i="51"/>
  <c r="AA201" i="51"/>
  <c r="Z201" i="51"/>
  <c r="R201" i="51"/>
  <c r="X201" i="51" s="1"/>
  <c r="Q200" i="51"/>
  <c r="P200" i="51"/>
  <c r="O200" i="51"/>
  <c r="N200" i="51"/>
  <c r="M200" i="51"/>
  <c r="L200" i="51"/>
  <c r="K200" i="51"/>
  <c r="J200" i="51"/>
  <c r="I200" i="51"/>
  <c r="H200" i="51"/>
  <c r="G200" i="51"/>
  <c r="F200" i="51"/>
  <c r="AA199" i="51"/>
  <c r="Z199" i="51"/>
  <c r="AB199" i="51" s="1"/>
  <c r="R199" i="51"/>
  <c r="AA198" i="51"/>
  <c r="Z198" i="51"/>
  <c r="R198" i="51"/>
  <c r="AA197" i="51"/>
  <c r="Z197" i="51"/>
  <c r="AB197" i="51" s="1"/>
  <c r="R197" i="51"/>
  <c r="X197" i="51" s="1"/>
  <c r="AA196" i="51"/>
  <c r="Z196" i="51"/>
  <c r="AB196" i="51" s="1"/>
  <c r="R196" i="51"/>
  <c r="AA195" i="51"/>
  <c r="Z195" i="51"/>
  <c r="R195" i="51"/>
  <c r="Q194" i="51"/>
  <c r="P194" i="51"/>
  <c r="O194" i="51"/>
  <c r="N194" i="51"/>
  <c r="M194" i="51"/>
  <c r="L194" i="51"/>
  <c r="K194" i="51"/>
  <c r="J194" i="51"/>
  <c r="I194" i="51"/>
  <c r="H194" i="51"/>
  <c r="G194" i="51"/>
  <c r="F194" i="51"/>
  <c r="AA193" i="51"/>
  <c r="Z193" i="51"/>
  <c r="AB193" i="51" s="1"/>
  <c r="R193" i="51"/>
  <c r="AA192" i="51"/>
  <c r="Z192" i="51"/>
  <c r="R192" i="51"/>
  <c r="AA191" i="51"/>
  <c r="Z191" i="51"/>
  <c r="R191" i="51"/>
  <c r="X191" i="51" s="1"/>
  <c r="AA190" i="51"/>
  <c r="Z190" i="51"/>
  <c r="R190" i="51"/>
  <c r="S190" i="51" s="1"/>
  <c r="AA189" i="51"/>
  <c r="Z189" i="51"/>
  <c r="AB189" i="51" s="1"/>
  <c r="R189" i="51"/>
  <c r="X189" i="51" s="1"/>
  <c r="Q188" i="51"/>
  <c r="P188" i="51"/>
  <c r="P220" i="51" s="1"/>
  <c r="O188" i="51"/>
  <c r="N188" i="51"/>
  <c r="M188" i="51"/>
  <c r="L188" i="51"/>
  <c r="K188" i="51"/>
  <c r="K220" i="51" s="1"/>
  <c r="J188" i="51"/>
  <c r="I188" i="51"/>
  <c r="H188" i="51"/>
  <c r="H220" i="51" s="1"/>
  <c r="G188" i="51"/>
  <c r="F188" i="51"/>
  <c r="AA187" i="51"/>
  <c r="Z187" i="51"/>
  <c r="AB187" i="51" s="1"/>
  <c r="R187" i="51"/>
  <c r="X187" i="51" s="1"/>
  <c r="AA186" i="51"/>
  <c r="Z186" i="51"/>
  <c r="R186" i="51"/>
  <c r="S186" i="51" s="1"/>
  <c r="AA185" i="51"/>
  <c r="Z185" i="51"/>
  <c r="AB185" i="51" s="1"/>
  <c r="R185" i="51"/>
  <c r="S185" i="51" s="1"/>
  <c r="AA184" i="51"/>
  <c r="Z184" i="51"/>
  <c r="AB184" i="51" s="1"/>
  <c r="R184" i="51"/>
  <c r="X184" i="51" s="1"/>
  <c r="AA183" i="51"/>
  <c r="Z183" i="51"/>
  <c r="R183" i="51"/>
  <c r="Q178" i="51"/>
  <c r="P178" i="51"/>
  <c r="O178" i="51"/>
  <c r="N178" i="51"/>
  <c r="M178" i="51"/>
  <c r="L178" i="51"/>
  <c r="K178" i="51"/>
  <c r="J178" i="51"/>
  <c r="I178" i="51"/>
  <c r="H178" i="51"/>
  <c r="G178" i="51"/>
  <c r="F178" i="51"/>
  <c r="AA177" i="51"/>
  <c r="Z177" i="51"/>
  <c r="AB177" i="51" s="1"/>
  <c r="R177" i="51"/>
  <c r="AA176" i="51"/>
  <c r="Z176" i="51"/>
  <c r="AB176" i="51" s="1"/>
  <c r="R176" i="51"/>
  <c r="X176" i="51" s="1"/>
  <c r="AA175" i="51"/>
  <c r="Z175" i="51"/>
  <c r="R175" i="51"/>
  <c r="S175" i="51" s="1"/>
  <c r="AA174" i="51"/>
  <c r="Z174" i="51"/>
  <c r="AB174" i="51" s="1"/>
  <c r="R174" i="51"/>
  <c r="S174" i="51" s="1"/>
  <c r="AA173" i="51"/>
  <c r="Z173" i="51"/>
  <c r="AB173" i="51" s="1"/>
  <c r="R173" i="51"/>
  <c r="X173" i="51" s="1"/>
  <c r="Q172" i="51"/>
  <c r="P172" i="51"/>
  <c r="O172" i="51"/>
  <c r="N172" i="51"/>
  <c r="M172" i="51"/>
  <c r="L172" i="51"/>
  <c r="K172" i="51"/>
  <c r="J172" i="51"/>
  <c r="I172" i="51"/>
  <c r="H172" i="51"/>
  <c r="G172" i="51"/>
  <c r="F172" i="51"/>
  <c r="AA171" i="51"/>
  <c r="Z171" i="51"/>
  <c r="R171" i="51"/>
  <c r="S171" i="51" s="1"/>
  <c r="AA170" i="51"/>
  <c r="Z170" i="51"/>
  <c r="AB170" i="51" s="1"/>
  <c r="R170" i="51"/>
  <c r="S170" i="51" s="1"/>
  <c r="AA169" i="51"/>
  <c r="Z169" i="51"/>
  <c r="AB169" i="51" s="1"/>
  <c r="R169" i="51"/>
  <c r="AA168" i="51"/>
  <c r="Z168" i="51"/>
  <c r="AB168" i="51" s="1"/>
  <c r="R168" i="51"/>
  <c r="X168" i="51" s="1"/>
  <c r="AA167" i="51"/>
  <c r="Z167" i="51"/>
  <c r="R167" i="51"/>
  <c r="Q166" i="51"/>
  <c r="P166" i="51"/>
  <c r="O166" i="51"/>
  <c r="N166" i="51"/>
  <c r="M166" i="51"/>
  <c r="L166" i="51"/>
  <c r="K166" i="51"/>
  <c r="J166" i="51"/>
  <c r="I166" i="51"/>
  <c r="H166" i="51"/>
  <c r="G166" i="51"/>
  <c r="F166" i="51"/>
  <c r="AA165" i="51"/>
  <c r="Z165" i="51"/>
  <c r="AB165" i="51" s="1"/>
  <c r="R165" i="51"/>
  <c r="AA164" i="51"/>
  <c r="Z164" i="51"/>
  <c r="R164" i="51"/>
  <c r="AA163" i="51"/>
  <c r="Z163" i="51"/>
  <c r="R163" i="51"/>
  <c r="AA162" i="51"/>
  <c r="Z162" i="51"/>
  <c r="AB162" i="51" s="1"/>
  <c r="R162" i="51"/>
  <c r="AA161" i="51"/>
  <c r="Z161" i="51"/>
  <c r="R161" i="51"/>
  <c r="X161" i="51" s="1"/>
  <c r="Q160" i="51"/>
  <c r="Q180" i="51" s="1"/>
  <c r="P160" i="51"/>
  <c r="P180" i="51" s="1"/>
  <c r="O160" i="51"/>
  <c r="N160" i="51"/>
  <c r="N180" i="51" s="1"/>
  <c r="M160" i="51"/>
  <c r="L160" i="51"/>
  <c r="K160" i="51"/>
  <c r="J160" i="51"/>
  <c r="I160" i="51"/>
  <c r="H160" i="51"/>
  <c r="H180" i="51" s="1"/>
  <c r="G160" i="51"/>
  <c r="F160" i="51"/>
  <c r="AA159" i="51"/>
  <c r="Z159" i="51"/>
  <c r="R159" i="51"/>
  <c r="AA158" i="51"/>
  <c r="Z158" i="51"/>
  <c r="R158" i="51"/>
  <c r="AA157" i="51"/>
  <c r="Z157" i="51"/>
  <c r="AB157" i="51" s="1"/>
  <c r="R157" i="51"/>
  <c r="AA156" i="51"/>
  <c r="Z156" i="51"/>
  <c r="R156" i="51"/>
  <c r="AA155" i="51"/>
  <c r="Z155" i="51"/>
  <c r="AB155" i="51" s="1"/>
  <c r="R155" i="51"/>
  <c r="X155" i="51" s="1"/>
  <c r="Q150" i="51"/>
  <c r="P150" i="51"/>
  <c r="O150" i="51"/>
  <c r="N150" i="51"/>
  <c r="M150" i="51"/>
  <c r="L150" i="51"/>
  <c r="K150" i="51"/>
  <c r="J150" i="51"/>
  <c r="I150" i="51"/>
  <c r="H150" i="51"/>
  <c r="G150" i="51"/>
  <c r="F150" i="51"/>
  <c r="AA149" i="51"/>
  <c r="Z149" i="51"/>
  <c r="R149" i="51"/>
  <c r="AA148" i="51"/>
  <c r="Z148" i="51"/>
  <c r="R148" i="51"/>
  <c r="AA147" i="51"/>
  <c r="Z147" i="51"/>
  <c r="R147" i="51"/>
  <c r="AA146" i="51"/>
  <c r="Z146" i="51"/>
  <c r="AB146" i="51" s="1"/>
  <c r="R146" i="51"/>
  <c r="X146" i="51" s="1"/>
  <c r="AA145" i="51"/>
  <c r="AA150" i="51" s="1"/>
  <c r="Z145" i="51"/>
  <c r="R145" i="51"/>
  <c r="S145" i="51" s="1"/>
  <c r="Q144" i="51"/>
  <c r="P144" i="51"/>
  <c r="O144" i="51"/>
  <c r="N144" i="51"/>
  <c r="M144" i="51"/>
  <c r="L144" i="51"/>
  <c r="K144" i="51"/>
  <c r="J144" i="51"/>
  <c r="I144" i="51"/>
  <c r="H144" i="51"/>
  <c r="G144" i="51"/>
  <c r="F144" i="51"/>
  <c r="AA143" i="51"/>
  <c r="Z143" i="51"/>
  <c r="AB143" i="51" s="1"/>
  <c r="R143" i="51"/>
  <c r="AA142" i="51"/>
  <c r="Z142" i="51"/>
  <c r="R142" i="51"/>
  <c r="AA141" i="51"/>
  <c r="Z141" i="51"/>
  <c r="R141" i="51"/>
  <c r="X141" i="51" s="1"/>
  <c r="AA140" i="51"/>
  <c r="Z140" i="51"/>
  <c r="R140" i="51"/>
  <c r="S140" i="51" s="1"/>
  <c r="AA139" i="51"/>
  <c r="Z139" i="51"/>
  <c r="AB139" i="51" s="1"/>
  <c r="R139" i="51"/>
  <c r="S139" i="51" s="1"/>
  <c r="Q138" i="51"/>
  <c r="Q152" i="51" s="1"/>
  <c r="P138" i="51"/>
  <c r="O138" i="51"/>
  <c r="N138" i="51"/>
  <c r="M138" i="51"/>
  <c r="L138" i="51"/>
  <c r="K138" i="51"/>
  <c r="K152" i="51" s="1"/>
  <c r="J138" i="51"/>
  <c r="J152" i="51" s="1"/>
  <c r="I138" i="51"/>
  <c r="I152" i="51" s="1"/>
  <c r="H138" i="51"/>
  <c r="G138" i="51"/>
  <c r="F138" i="51"/>
  <c r="AA137" i="51"/>
  <c r="Z137" i="51"/>
  <c r="R137" i="51"/>
  <c r="X137" i="51" s="1"/>
  <c r="AA136" i="51"/>
  <c r="Z136" i="51"/>
  <c r="R136" i="51"/>
  <c r="AA135" i="51"/>
  <c r="Z135" i="51"/>
  <c r="R135" i="51"/>
  <c r="AA134" i="51"/>
  <c r="Z134" i="51"/>
  <c r="AB134" i="51" s="1"/>
  <c r="R134" i="51"/>
  <c r="X134" i="51" s="1"/>
  <c r="AA133" i="51"/>
  <c r="AA138" i="51" s="1"/>
  <c r="Z133" i="51"/>
  <c r="R133" i="51"/>
  <c r="S133" i="51" s="1"/>
  <c r="Q128" i="51"/>
  <c r="P128" i="51"/>
  <c r="O128" i="51"/>
  <c r="N128" i="51"/>
  <c r="M128" i="51"/>
  <c r="L128" i="51"/>
  <c r="K128" i="51"/>
  <c r="J128" i="51"/>
  <c r="I128" i="51"/>
  <c r="H128" i="51"/>
  <c r="G128" i="51"/>
  <c r="F128" i="51"/>
  <c r="AA127" i="51"/>
  <c r="Z127" i="51"/>
  <c r="R127" i="51"/>
  <c r="AA126" i="51"/>
  <c r="Z126" i="51"/>
  <c r="AB126" i="51" s="1"/>
  <c r="R126" i="51"/>
  <c r="X126" i="51" s="1"/>
  <c r="AA125" i="51"/>
  <c r="Z125" i="51"/>
  <c r="R125" i="51"/>
  <c r="S125" i="51" s="1"/>
  <c r="AA124" i="51"/>
  <c r="Z124" i="51"/>
  <c r="AB124" i="51" s="1"/>
  <c r="R124" i="51"/>
  <c r="AA123" i="51"/>
  <c r="Z123" i="51"/>
  <c r="AB123" i="51" s="1"/>
  <c r="R123" i="51"/>
  <c r="X123" i="51" s="1"/>
  <c r="Q122" i="51"/>
  <c r="P122" i="51"/>
  <c r="O122" i="51"/>
  <c r="N122" i="51"/>
  <c r="M122" i="51"/>
  <c r="L122" i="51"/>
  <c r="K122" i="51"/>
  <c r="J122" i="51"/>
  <c r="I122" i="51"/>
  <c r="H122" i="51"/>
  <c r="G122" i="51"/>
  <c r="F122" i="51"/>
  <c r="AA121" i="51"/>
  <c r="Z121" i="51"/>
  <c r="R121" i="51"/>
  <c r="S121" i="51" s="1"/>
  <c r="AA120" i="51"/>
  <c r="Z120" i="51"/>
  <c r="R120" i="51"/>
  <c r="AA119" i="51"/>
  <c r="Z119" i="51"/>
  <c r="AB119" i="51" s="1"/>
  <c r="R119" i="51"/>
  <c r="AA118" i="51"/>
  <c r="Z118" i="51"/>
  <c r="R118" i="51"/>
  <c r="X118" i="51" s="1"/>
  <c r="AA117" i="51"/>
  <c r="Z117" i="51"/>
  <c r="R117" i="51"/>
  <c r="R122" i="51" s="1"/>
  <c r="Q116" i="51"/>
  <c r="P116" i="51"/>
  <c r="O116" i="51"/>
  <c r="N116" i="51"/>
  <c r="M116" i="51"/>
  <c r="L116" i="51"/>
  <c r="K116" i="51"/>
  <c r="J116" i="51"/>
  <c r="I116" i="51"/>
  <c r="H116" i="51"/>
  <c r="G116" i="51"/>
  <c r="F116" i="51"/>
  <c r="AA115" i="51"/>
  <c r="Z115" i="51"/>
  <c r="AB115" i="51" s="1"/>
  <c r="R115" i="51"/>
  <c r="AA114" i="51"/>
  <c r="Z114" i="51"/>
  <c r="R114" i="51"/>
  <c r="X114" i="51" s="1"/>
  <c r="AA113" i="51"/>
  <c r="Z113" i="51"/>
  <c r="R113" i="51"/>
  <c r="AA112" i="51"/>
  <c r="Z112" i="51"/>
  <c r="AB112" i="51" s="1"/>
  <c r="R112" i="51"/>
  <c r="AA111" i="51"/>
  <c r="Z111" i="51"/>
  <c r="R111" i="51"/>
  <c r="Q110" i="51"/>
  <c r="P110" i="51"/>
  <c r="O110" i="51"/>
  <c r="N110" i="51"/>
  <c r="N130" i="51" s="1"/>
  <c r="M110" i="51"/>
  <c r="L110" i="51"/>
  <c r="L130" i="51" s="1"/>
  <c r="K110" i="51"/>
  <c r="K130" i="51" s="1"/>
  <c r="J110" i="51"/>
  <c r="J130" i="51" s="1"/>
  <c r="I110" i="51"/>
  <c r="H110" i="51"/>
  <c r="G110" i="51"/>
  <c r="F110" i="51"/>
  <c r="F130" i="51" s="1"/>
  <c r="AA109" i="51"/>
  <c r="Z109" i="51"/>
  <c r="AB109" i="51" s="1"/>
  <c r="R109" i="51"/>
  <c r="AA108" i="51"/>
  <c r="Z108" i="51"/>
  <c r="AB108" i="51" s="1"/>
  <c r="R108" i="51"/>
  <c r="S108" i="51" s="1"/>
  <c r="AA107" i="51"/>
  <c r="Z107" i="51"/>
  <c r="R107" i="51"/>
  <c r="S107" i="51" s="1"/>
  <c r="AA106" i="51"/>
  <c r="Z106" i="51"/>
  <c r="R106" i="51"/>
  <c r="AA105" i="51"/>
  <c r="Z105" i="51"/>
  <c r="R105" i="51"/>
  <c r="X105" i="51" s="1"/>
  <c r="Q100" i="51"/>
  <c r="Q102" i="51" s="1"/>
  <c r="P100" i="51"/>
  <c r="P102" i="51" s="1"/>
  <c r="O100" i="51"/>
  <c r="O102" i="51" s="1"/>
  <c r="N100" i="51"/>
  <c r="N102" i="51" s="1"/>
  <c r="M100" i="51"/>
  <c r="M102" i="51" s="1"/>
  <c r="L100" i="51"/>
  <c r="L102" i="51" s="1"/>
  <c r="K100" i="51"/>
  <c r="K102" i="51" s="1"/>
  <c r="J100" i="51"/>
  <c r="J102" i="51" s="1"/>
  <c r="I100" i="51"/>
  <c r="I102" i="51" s="1"/>
  <c r="H100" i="51"/>
  <c r="H102" i="51" s="1"/>
  <c r="G100" i="51"/>
  <c r="G102" i="51" s="1"/>
  <c r="F100" i="51"/>
  <c r="F102" i="51" s="1"/>
  <c r="AA99" i="51"/>
  <c r="Z99" i="51"/>
  <c r="AB99" i="51" s="1"/>
  <c r="R99" i="51"/>
  <c r="X99" i="51" s="1"/>
  <c r="AA98" i="51"/>
  <c r="Z98" i="51"/>
  <c r="AB98" i="51" s="1"/>
  <c r="R98" i="51"/>
  <c r="AA97" i="51"/>
  <c r="Z97" i="51"/>
  <c r="R97" i="51"/>
  <c r="S97" i="51" s="1"/>
  <c r="AA96" i="51"/>
  <c r="Z96" i="51"/>
  <c r="R96" i="51"/>
  <c r="X96" i="51" s="1"/>
  <c r="AA95" i="51"/>
  <c r="Z95" i="51"/>
  <c r="R95" i="51"/>
  <c r="S95" i="51" s="1"/>
  <c r="Q90" i="51"/>
  <c r="Q92" i="51" s="1"/>
  <c r="P90" i="51"/>
  <c r="P92" i="51" s="1"/>
  <c r="O90" i="51"/>
  <c r="O92" i="51" s="1"/>
  <c r="N90" i="51"/>
  <c r="N92" i="51" s="1"/>
  <c r="M90" i="51"/>
  <c r="M92" i="51" s="1"/>
  <c r="L90" i="51"/>
  <c r="L92" i="51" s="1"/>
  <c r="K90" i="51"/>
  <c r="K92" i="51" s="1"/>
  <c r="J90" i="51"/>
  <c r="J92" i="51" s="1"/>
  <c r="I90" i="51"/>
  <c r="I92" i="51" s="1"/>
  <c r="H90" i="51"/>
  <c r="H92" i="51" s="1"/>
  <c r="G90" i="51"/>
  <c r="G92" i="51" s="1"/>
  <c r="F90" i="51"/>
  <c r="F92" i="51" s="1"/>
  <c r="AA89" i="51"/>
  <c r="Z89" i="51"/>
  <c r="R89" i="51"/>
  <c r="AA88" i="51"/>
  <c r="Z88" i="51"/>
  <c r="R88" i="51"/>
  <c r="X88" i="51" s="1"/>
  <c r="AA87" i="51"/>
  <c r="Z87" i="51"/>
  <c r="R87" i="51"/>
  <c r="AA86" i="51"/>
  <c r="Z86" i="51"/>
  <c r="AB86" i="51" s="1"/>
  <c r="R86" i="51"/>
  <c r="AA85" i="51"/>
  <c r="AA90" i="51" s="1"/>
  <c r="AA92" i="51" s="1"/>
  <c r="Z85" i="51"/>
  <c r="R85" i="51"/>
  <c r="S85" i="51" s="1"/>
  <c r="Q80" i="51"/>
  <c r="Q82" i="51" s="1"/>
  <c r="P80" i="51"/>
  <c r="P82" i="51" s="1"/>
  <c r="O80" i="51"/>
  <c r="O82" i="51" s="1"/>
  <c r="N80" i="51"/>
  <c r="N82" i="51" s="1"/>
  <c r="M80" i="51"/>
  <c r="M82" i="51" s="1"/>
  <c r="L80" i="51"/>
  <c r="L82" i="51" s="1"/>
  <c r="K80" i="51"/>
  <c r="K82" i="51" s="1"/>
  <c r="J80" i="51"/>
  <c r="J82" i="51" s="1"/>
  <c r="I80" i="51"/>
  <c r="I82" i="51" s="1"/>
  <c r="H80" i="51"/>
  <c r="H82" i="51" s="1"/>
  <c r="G80" i="51"/>
  <c r="G82" i="51" s="1"/>
  <c r="F80" i="51"/>
  <c r="F82" i="51" s="1"/>
  <c r="AA79" i="51"/>
  <c r="Z79" i="51"/>
  <c r="AB79" i="51" s="1"/>
  <c r="R79" i="51"/>
  <c r="S79" i="51" s="1"/>
  <c r="AA78" i="51"/>
  <c r="Z78" i="51"/>
  <c r="AB78" i="51" s="1"/>
  <c r="R78" i="51"/>
  <c r="X78" i="51" s="1"/>
  <c r="AA77" i="51"/>
  <c r="Z77" i="51"/>
  <c r="AB77" i="51" s="1"/>
  <c r="R77" i="51"/>
  <c r="X77" i="51" s="1"/>
  <c r="AA76" i="51"/>
  <c r="Z76" i="51"/>
  <c r="AB76" i="51" s="1"/>
  <c r="R76" i="51"/>
  <c r="AA75" i="51"/>
  <c r="Z75" i="51"/>
  <c r="R75" i="51"/>
  <c r="X75" i="51" s="1"/>
  <c r="Q71" i="51"/>
  <c r="P71" i="51"/>
  <c r="O71" i="51"/>
  <c r="N71" i="51"/>
  <c r="M71" i="51"/>
  <c r="L71" i="51"/>
  <c r="K71" i="51"/>
  <c r="J71" i="51"/>
  <c r="I71" i="51"/>
  <c r="H71" i="51"/>
  <c r="G71" i="51"/>
  <c r="F71" i="51"/>
  <c r="AA70" i="51"/>
  <c r="Z70" i="51"/>
  <c r="AB70" i="51" s="1"/>
  <c r="R70" i="51"/>
  <c r="X70" i="51" s="1"/>
  <c r="AA69" i="51"/>
  <c r="Z69" i="51"/>
  <c r="AB69" i="51" s="1"/>
  <c r="R69" i="51"/>
  <c r="X69" i="51" s="1"/>
  <c r="AA68" i="51"/>
  <c r="Z68" i="51"/>
  <c r="AB68" i="51" s="1"/>
  <c r="R68" i="51"/>
  <c r="AA67" i="51"/>
  <c r="Z67" i="51"/>
  <c r="R67" i="51"/>
  <c r="S67" i="51" s="1"/>
  <c r="AA66" i="51"/>
  <c r="Z66" i="51"/>
  <c r="AB66" i="51" s="1"/>
  <c r="R66" i="51"/>
  <c r="Q65" i="51"/>
  <c r="P65" i="51"/>
  <c r="O65" i="51"/>
  <c r="N65" i="51"/>
  <c r="M65" i="51"/>
  <c r="L65" i="51"/>
  <c r="K65" i="51"/>
  <c r="J65" i="51"/>
  <c r="I65" i="51"/>
  <c r="H65" i="51"/>
  <c r="G65" i="51"/>
  <c r="F65" i="51"/>
  <c r="AA64" i="51"/>
  <c r="Z64" i="51"/>
  <c r="R64" i="51"/>
  <c r="S64" i="51" s="1"/>
  <c r="AA63" i="51"/>
  <c r="Z63" i="51"/>
  <c r="R63" i="51"/>
  <c r="AA62" i="51"/>
  <c r="Z62" i="51"/>
  <c r="AB62" i="51" s="1"/>
  <c r="R62" i="51"/>
  <c r="S62" i="51" s="1"/>
  <c r="AA61" i="51"/>
  <c r="Z61" i="51"/>
  <c r="AB61" i="51" s="1"/>
  <c r="R61" i="51"/>
  <c r="AA60" i="51"/>
  <c r="Z60" i="51"/>
  <c r="R60" i="51"/>
  <c r="X60" i="51" s="1"/>
  <c r="Q47" i="51"/>
  <c r="P47" i="51"/>
  <c r="O47" i="51"/>
  <c r="N47" i="51"/>
  <c r="M47" i="51"/>
  <c r="L47" i="51"/>
  <c r="K47" i="51"/>
  <c r="J47" i="51"/>
  <c r="I47" i="51"/>
  <c r="H47" i="51"/>
  <c r="G47" i="51"/>
  <c r="F47" i="51"/>
  <c r="AA46" i="51"/>
  <c r="Z46" i="51"/>
  <c r="AB46" i="51" s="1"/>
  <c r="R46" i="51"/>
  <c r="S46" i="51" s="1"/>
  <c r="AA45" i="51"/>
  <c r="Z45" i="51"/>
  <c r="AB45" i="51" s="1"/>
  <c r="R45" i="51"/>
  <c r="S45" i="51" s="1"/>
  <c r="AA44" i="51"/>
  <c r="Z44" i="51"/>
  <c r="AB44" i="51" s="1"/>
  <c r="R44" i="51"/>
  <c r="X44" i="51" s="1"/>
  <c r="AA43" i="51"/>
  <c r="Z43" i="51"/>
  <c r="R43" i="51"/>
  <c r="X43" i="51" s="1"/>
  <c r="AA42" i="51"/>
  <c r="Z42" i="51"/>
  <c r="R42" i="51"/>
  <c r="X42" i="51" s="1"/>
  <c r="Q41" i="51"/>
  <c r="P41" i="51"/>
  <c r="O41" i="51"/>
  <c r="N41" i="51"/>
  <c r="M41" i="51"/>
  <c r="L41" i="51"/>
  <c r="K41" i="51"/>
  <c r="J41" i="51"/>
  <c r="I41" i="51"/>
  <c r="H41" i="51"/>
  <c r="G41" i="51"/>
  <c r="F41" i="51"/>
  <c r="AA40" i="51"/>
  <c r="Z40" i="51"/>
  <c r="R40" i="51"/>
  <c r="X40" i="51" s="1"/>
  <c r="AA39" i="51"/>
  <c r="Z39" i="51"/>
  <c r="R39" i="51"/>
  <c r="X39" i="51" s="1"/>
  <c r="AA38" i="51"/>
  <c r="Z38" i="51"/>
  <c r="AB38" i="51" s="1"/>
  <c r="R38" i="51"/>
  <c r="X38" i="51" s="1"/>
  <c r="AA37" i="51"/>
  <c r="Z37" i="51"/>
  <c r="R37" i="51"/>
  <c r="AA36" i="51"/>
  <c r="Z36" i="51"/>
  <c r="R36" i="51"/>
  <c r="Q35" i="51"/>
  <c r="P35" i="51"/>
  <c r="O35" i="51"/>
  <c r="N35" i="51"/>
  <c r="M35" i="51"/>
  <c r="L35" i="51"/>
  <c r="K35" i="51"/>
  <c r="J35" i="51"/>
  <c r="I35" i="51"/>
  <c r="H35" i="51"/>
  <c r="G35" i="51"/>
  <c r="F35" i="51"/>
  <c r="AA34" i="51"/>
  <c r="Z34" i="51"/>
  <c r="AB34" i="51" s="1"/>
  <c r="R34" i="51"/>
  <c r="AA33" i="51"/>
  <c r="Z33" i="51"/>
  <c r="AB33" i="51" s="1"/>
  <c r="R33" i="51"/>
  <c r="S33" i="51" s="1"/>
  <c r="AA32" i="51"/>
  <c r="Z32" i="51"/>
  <c r="AB32" i="51" s="1"/>
  <c r="R32" i="51"/>
  <c r="AA31" i="51"/>
  <c r="Z31" i="51"/>
  <c r="AB31" i="51" s="1"/>
  <c r="R31" i="51"/>
  <c r="X31" i="51" s="1"/>
  <c r="AA30" i="51"/>
  <c r="Z30" i="51"/>
  <c r="AB30" i="51" s="1"/>
  <c r="R30" i="51"/>
  <c r="Q26" i="51"/>
  <c r="P26" i="51"/>
  <c r="O26" i="51"/>
  <c r="N26" i="51"/>
  <c r="M26" i="51"/>
  <c r="L26" i="51"/>
  <c r="K26" i="51"/>
  <c r="J26" i="51"/>
  <c r="I26" i="51"/>
  <c r="H26" i="51"/>
  <c r="G26" i="51"/>
  <c r="F26" i="51"/>
  <c r="AA25" i="51"/>
  <c r="Z25" i="51"/>
  <c r="R25" i="51"/>
  <c r="X25" i="51" s="1"/>
  <c r="AA24" i="51"/>
  <c r="Z24" i="51"/>
  <c r="R24" i="51"/>
  <c r="X24" i="51" s="1"/>
  <c r="AA23" i="51"/>
  <c r="Z23" i="51"/>
  <c r="R23" i="51"/>
  <c r="S23" i="51" s="1"/>
  <c r="AA22" i="51"/>
  <c r="Z22" i="51"/>
  <c r="R22" i="51"/>
  <c r="AA21" i="51"/>
  <c r="Z21" i="51"/>
  <c r="AB21" i="51" s="1"/>
  <c r="R21" i="51"/>
  <c r="S21" i="51" s="1"/>
  <c r="Q20" i="51"/>
  <c r="P20" i="51"/>
  <c r="O20" i="51"/>
  <c r="N20" i="51"/>
  <c r="M20" i="51"/>
  <c r="L20" i="51"/>
  <c r="K20" i="51"/>
  <c r="J20" i="51"/>
  <c r="I20" i="51"/>
  <c r="H20" i="51"/>
  <c r="G20" i="51"/>
  <c r="F20" i="51"/>
  <c r="AA19" i="51"/>
  <c r="Z19" i="51"/>
  <c r="AB19" i="51" s="1"/>
  <c r="R19" i="51"/>
  <c r="S19" i="51" s="1"/>
  <c r="AA18" i="51"/>
  <c r="Z18" i="51"/>
  <c r="R18" i="51"/>
  <c r="S18" i="51" s="1"/>
  <c r="AA17" i="51"/>
  <c r="Z17" i="51"/>
  <c r="R17" i="51"/>
  <c r="AA16" i="51"/>
  <c r="Z16" i="51"/>
  <c r="AB16" i="51" s="1"/>
  <c r="R16" i="51"/>
  <c r="S16" i="51" s="1"/>
  <c r="AA15" i="51"/>
  <c r="Z15" i="51"/>
  <c r="AB15" i="51" s="1"/>
  <c r="R15" i="51"/>
  <c r="S15" i="51" s="1"/>
  <c r="Q14" i="51"/>
  <c r="P14" i="51"/>
  <c r="O14" i="51"/>
  <c r="N14" i="51"/>
  <c r="N27" i="51" s="1"/>
  <c r="M14" i="51"/>
  <c r="M27" i="51" s="1"/>
  <c r="L14" i="51"/>
  <c r="K14" i="51"/>
  <c r="J14" i="51"/>
  <c r="I14" i="51"/>
  <c r="H14" i="51"/>
  <c r="G14" i="51"/>
  <c r="F14" i="51"/>
  <c r="F27" i="51" s="1"/>
  <c r="AA13" i="51"/>
  <c r="Z13" i="51"/>
  <c r="AB13" i="51" s="1"/>
  <c r="R13" i="51"/>
  <c r="AA12" i="51"/>
  <c r="Z12" i="51"/>
  <c r="AB12" i="51" s="1"/>
  <c r="R12" i="51"/>
  <c r="S12" i="51" s="1"/>
  <c r="AA11" i="51"/>
  <c r="Z11" i="51"/>
  <c r="AB11" i="51" s="1"/>
  <c r="R11" i="51"/>
  <c r="S11" i="51" s="1"/>
  <c r="AA10" i="51"/>
  <c r="Z10" i="51"/>
  <c r="AB10" i="51" s="1"/>
  <c r="R10" i="51"/>
  <c r="AA9" i="51"/>
  <c r="Z9" i="51"/>
  <c r="R9" i="51"/>
  <c r="X9" i="51" s="1"/>
  <c r="U7" i="51"/>
  <c r="W173" i="51" s="1"/>
  <c r="R7" i="51"/>
  <c r="I36" i="50"/>
  <c r="I27" i="50"/>
  <c r="H25" i="50"/>
  <c r="H24" i="50"/>
  <c r="G24" i="50" s="1"/>
  <c r="H23" i="50"/>
  <c r="G23" i="50" s="1"/>
  <c r="H22" i="50"/>
  <c r="L21" i="50"/>
  <c r="M21" i="50" s="1"/>
  <c r="N21" i="50" s="1"/>
  <c r="L20" i="50"/>
  <c r="M20" i="50" s="1"/>
  <c r="N20" i="50" s="1"/>
  <c r="L19" i="50"/>
  <c r="M19" i="50" s="1"/>
  <c r="N19" i="50" s="1"/>
  <c r="L18" i="50"/>
  <c r="M18" i="50" s="1"/>
  <c r="N18" i="50" s="1"/>
  <c r="L17" i="50"/>
  <c r="M17" i="50" s="1"/>
  <c r="N17" i="50" s="1"/>
  <c r="L16" i="50"/>
  <c r="M16" i="50" s="1"/>
  <c r="N16" i="50" s="1"/>
  <c r="H15" i="50"/>
  <c r="H14" i="50"/>
  <c r="G14" i="50" s="1"/>
  <c r="H13" i="50"/>
  <c r="G13" i="50" s="1"/>
  <c r="H12" i="50"/>
  <c r="L12" i="50" s="1"/>
  <c r="M12" i="50" s="1"/>
  <c r="N12" i="50" s="1"/>
  <c r="I10" i="50"/>
  <c r="H8" i="50"/>
  <c r="G8" i="50" s="1"/>
  <c r="H7" i="50"/>
  <c r="G7" i="50" s="1"/>
  <c r="H6" i="50"/>
  <c r="G6" i="50" s="1"/>
  <c r="N12" i="49"/>
  <c r="N16" i="49" s="1"/>
  <c r="M12" i="49"/>
  <c r="M16" i="49" s="1"/>
  <c r="L12" i="49"/>
  <c r="L16" i="49" s="1"/>
  <c r="K12" i="49"/>
  <c r="K14" i="49" s="1"/>
  <c r="G15" i="50" l="1"/>
  <c r="L15" i="50"/>
  <c r="M15" i="50" s="1"/>
  <c r="N15" i="50" s="1"/>
  <c r="G22" i="50"/>
  <c r="L22" i="50"/>
  <c r="M22" i="50" s="1"/>
  <c r="N22" i="50" s="1"/>
  <c r="G25" i="50"/>
  <c r="L25" i="50"/>
  <c r="M25" i="50" s="1"/>
  <c r="N25" i="50" s="1"/>
  <c r="S13" i="51"/>
  <c r="X13" i="51"/>
  <c r="W13" i="51" s="1"/>
  <c r="S17" i="51"/>
  <c r="X17" i="51"/>
  <c r="W17" i="51" s="1"/>
  <c r="I27" i="51"/>
  <c r="Q27" i="51"/>
  <c r="X22" i="51"/>
  <c r="W22" i="51" s="1"/>
  <c r="S22" i="51"/>
  <c r="Z26" i="51"/>
  <c r="W24" i="51"/>
  <c r="W25" i="51"/>
  <c r="W31" i="51"/>
  <c r="S32" i="51"/>
  <c r="X32" i="51"/>
  <c r="W32" i="51" s="1"/>
  <c r="X34" i="51"/>
  <c r="S34" i="51"/>
  <c r="S36" i="51"/>
  <c r="X36" i="51"/>
  <c r="W36" i="51" s="1"/>
  <c r="S37" i="51"/>
  <c r="X37" i="51"/>
  <c r="W38" i="51"/>
  <c r="W39" i="51"/>
  <c r="AB39" i="51"/>
  <c r="AB40" i="51"/>
  <c r="W43" i="51"/>
  <c r="S63" i="51"/>
  <c r="X63" i="51"/>
  <c r="W63" i="51" s="1"/>
  <c r="AA71" i="51"/>
  <c r="S68" i="51"/>
  <c r="X68" i="51"/>
  <c r="W68" i="51" s="1"/>
  <c r="W69" i="51"/>
  <c r="W70" i="51"/>
  <c r="S86" i="51"/>
  <c r="X86" i="51"/>
  <c r="X89" i="51"/>
  <c r="W89" i="51" s="1"/>
  <c r="S89" i="51"/>
  <c r="AB89" i="51"/>
  <c r="W96" i="51"/>
  <c r="AB97" i="51"/>
  <c r="X106" i="51"/>
  <c r="S106" i="51"/>
  <c r="X111" i="51"/>
  <c r="S111" i="51"/>
  <c r="S112" i="51"/>
  <c r="X112" i="51"/>
  <c r="X115" i="51"/>
  <c r="S115" i="51"/>
  <c r="X119" i="51"/>
  <c r="W119" i="51" s="1"/>
  <c r="S119" i="51"/>
  <c r="X120" i="51"/>
  <c r="W120" i="51" s="1"/>
  <c r="S120" i="51"/>
  <c r="W123" i="51"/>
  <c r="S124" i="51"/>
  <c r="X124" i="51"/>
  <c r="X127" i="51"/>
  <c r="S127" i="51"/>
  <c r="AB127" i="51"/>
  <c r="Q130" i="51"/>
  <c r="S135" i="51"/>
  <c r="X135" i="51"/>
  <c r="W135" i="51" s="1"/>
  <c r="S136" i="51"/>
  <c r="X136" i="51"/>
  <c r="W137" i="51"/>
  <c r="X142" i="51"/>
  <c r="S142" i="51"/>
  <c r="AB142" i="51"/>
  <c r="S143" i="51"/>
  <c r="X143" i="51"/>
  <c r="W146" i="51"/>
  <c r="S147" i="51"/>
  <c r="X147" i="51"/>
  <c r="AB147" i="51"/>
  <c r="X149" i="51"/>
  <c r="S149" i="51"/>
  <c r="X156" i="51"/>
  <c r="S156" i="51"/>
  <c r="X157" i="51"/>
  <c r="S157" i="51"/>
  <c r="S158" i="51"/>
  <c r="X158" i="51"/>
  <c r="AB158" i="51"/>
  <c r="W161" i="51"/>
  <c r="S162" i="51"/>
  <c r="X162" i="51"/>
  <c r="X164" i="51"/>
  <c r="S164" i="51"/>
  <c r="X165" i="51"/>
  <c r="S165" i="51"/>
  <c r="AA172" i="51"/>
  <c r="X169" i="51"/>
  <c r="S169" i="51"/>
  <c r="X177" i="51"/>
  <c r="S177" i="51"/>
  <c r="W187" i="51"/>
  <c r="S192" i="51"/>
  <c r="X192" i="51"/>
  <c r="X193" i="51"/>
  <c r="S193" i="51"/>
  <c r="S196" i="51"/>
  <c r="X196" i="51"/>
  <c r="X199" i="51"/>
  <c r="S199" i="51"/>
  <c r="R206" i="51"/>
  <c r="AB203" i="51"/>
  <c r="X210" i="51"/>
  <c r="S210" i="51"/>
  <c r="X214" i="51"/>
  <c r="S214" i="51"/>
  <c r="E16" i="52"/>
  <c r="G13" i="52"/>
  <c r="G19" i="52"/>
  <c r="M19" i="52" s="1"/>
  <c r="E22" i="52"/>
  <c r="K35" i="52"/>
  <c r="G25" i="52"/>
  <c r="E28" i="52"/>
  <c r="I35" i="52"/>
  <c r="E54" i="52"/>
  <c r="G51" i="52"/>
  <c r="E66" i="52"/>
  <c r="G63" i="52"/>
  <c r="H64" i="52"/>
  <c r="I64" i="52" s="1"/>
  <c r="J64" i="52" s="1"/>
  <c r="K64" i="52" s="1"/>
  <c r="L64" i="52" s="1"/>
  <c r="M64" i="52"/>
  <c r="AG10" i="61"/>
  <c r="AG14" i="61"/>
  <c r="F28" i="61"/>
  <c r="N28" i="61"/>
  <c r="V28" i="61"/>
  <c r="AG25" i="61"/>
  <c r="R28" i="61"/>
  <c r="E14" i="69"/>
  <c r="E18" i="69"/>
  <c r="H18" i="69" s="1"/>
  <c r="I18" i="69" s="1"/>
  <c r="E17" i="69"/>
  <c r="H17" i="69" s="1"/>
  <c r="I17" i="69" s="1"/>
  <c r="E13" i="69"/>
  <c r="H13" i="69" s="1"/>
  <c r="J11" i="69"/>
  <c r="J45" i="69" s="1"/>
  <c r="D24" i="49" s="1"/>
  <c r="Q6" i="69"/>
  <c r="I30" i="69"/>
  <c r="O23" i="69"/>
  <c r="N23" i="69"/>
  <c r="L23" i="69"/>
  <c r="K23" i="69"/>
  <c r="P25" i="69"/>
  <c r="M25" i="69"/>
  <c r="L25" i="69"/>
  <c r="O26" i="69"/>
  <c r="P26" i="69"/>
  <c r="L26" i="69"/>
  <c r="K26" i="69"/>
  <c r="N27" i="69"/>
  <c r="O27" i="69"/>
  <c r="M28" i="69"/>
  <c r="N28" i="69"/>
  <c r="L29" i="69"/>
  <c r="P29" i="69"/>
  <c r="N29" i="69"/>
  <c r="M29" i="69"/>
  <c r="I38" i="69"/>
  <c r="M33" i="69"/>
  <c r="L33" i="69"/>
  <c r="O34" i="69"/>
  <c r="P34" i="69"/>
  <c r="L34" i="69"/>
  <c r="K34" i="69"/>
  <c r="N35" i="69"/>
  <c r="O35" i="69"/>
  <c r="M36" i="69"/>
  <c r="N36" i="69"/>
  <c r="L37" i="69"/>
  <c r="P37" i="69"/>
  <c r="N37" i="69"/>
  <c r="M37" i="69"/>
  <c r="P41" i="69"/>
  <c r="L41" i="69"/>
  <c r="O42" i="69"/>
  <c r="P42" i="69"/>
  <c r="L42" i="69"/>
  <c r="K42" i="69"/>
  <c r="L34" i="73"/>
  <c r="N34" i="73"/>
  <c r="M34" i="73"/>
  <c r="H34" i="73"/>
  <c r="R7" i="74"/>
  <c r="G20" i="74"/>
  <c r="O20" i="74"/>
  <c r="AB16" i="74"/>
  <c r="L20" i="74"/>
  <c r="R18" i="74"/>
  <c r="N20" i="74"/>
  <c r="Z20" i="74"/>
  <c r="Z26" i="74"/>
  <c r="AB21" i="74"/>
  <c r="M26" i="74"/>
  <c r="R23" i="74"/>
  <c r="R24" i="74"/>
  <c r="AB24" i="74"/>
  <c r="L26" i="74"/>
  <c r="H36" i="74"/>
  <c r="P36" i="74"/>
  <c r="M36" i="74"/>
  <c r="R34" i="74"/>
  <c r="G36" i="74"/>
  <c r="O36" i="74"/>
  <c r="AA36" i="74"/>
  <c r="F42" i="74"/>
  <c r="J42" i="74"/>
  <c r="N42" i="74"/>
  <c r="Z42" i="74"/>
  <c r="R40" i="74"/>
  <c r="AB43" i="74"/>
  <c r="M48" i="74"/>
  <c r="N48" i="74"/>
  <c r="G54" i="74"/>
  <c r="O54" i="74"/>
  <c r="R51" i="74"/>
  <c r="AB51" i="74"/>
  <c r="R52" i="74"/>
  <c r="AB52" i="74"/>
  <c r="R57" i="74"/>
  <c r="G60" i="74"/>
  <c r="R58" i="74"/>
  <c r="AA60" i="74"/>
  <c r="R59" i="74"/>
  <c r="K66" i="74"/>
  <c r="H66" i="74"/>
  <c r="P66" i="74"/>
  <c r="R68" i="74"/>
  <c r="N72" i="74"/>
  <c r="P72" i="74"/>
  <c r="Z82" i="74"/>
  <c r="AB77" i="74"/>
  <c r="AB78" i="74"/>
  <c r="R79" i="74"/>
  <c r="Q82" i="74"/>
  <c r="Q84" i="74" s="1"/>
  <c r="G92" i="74"/>
  <c r="G94" i="74" s="1"/>
  <c r="O92" i="74"/>
  <c r="O94" i="74" s="1"/>
  <c r="P92" i="74"/>
  <c r="P94" i="74" s="1"/>
  <c r="Z92" i="74"/>
  <c r="AB88" i="74"/>
  <c r="R89" i="74"/>
  <c r="S89" i="74" s="1"/>
  <c r="L92" i="74"/>
  <c r="L94" i="74" s="1"/>
  <c r="AB89" i="74"/>
  <c r="R90" i="74"/>
  <c r="G102" i="74"/>
  <c r="G104" i="74" s="1"/>
  <c r="K102" i="74"/>
  <c r="K104" i="74" s="1"/>
  <c r="O102" i="74"/>
  <c r="O104" i="74" s="1"/>
  <c r="R99" i="74"/>
  <c r="AB100" i="74"/>
  <c r="Z112" i="74"/>
  <c r="AB107" i="74"/>
  <c r="N112" i="74"/>
  <c r="R109" i="74"/>
  <c r="J112" i="74"/>
  <c r="R110" i="74"/>
  <c r="L112" i="74"/>
  <c r="AB111" i="74"/>
  <c r="H118" i="74"/>
  <c r="P118" i="74"/>
  <c r="S116" i="74"/>
  <c r="X116" i="74"/>
  <c r="J118" i="74"/>
  <c r="J124" i="74"/>
  <c r="N124" i="74"/>
  <c r="H124" i="74"/>
  <c r="R126" i="74"/>
  <c r="L130" i="74"/>
  <c r="I130" i="74"/>
  <c r="I132" i="74" s="1"/>
  <c r="Q130" i="74"/>
  <c r="Q132" i="74" s="1"/>
  <c r="AB127" i="74"/>
  <c r="R128" i="74"/>
  <c r="AB135" i="74"/>
  <c r="Z140" i="74"/>
  <c r="G140" i="74"/>
  <c r="K140" i="74"/>
  <c r="AB136" i="74"/>
  <c r="L140" i="74"/>
  <c r="AB137" i="74"/>
  <c r="AB138" i="74"/>
  <c r="Z146" i="74"/>
  <c r="AB141" i="74"/>
  <c r="I146" i="74"/>
  <c r="G146" i="74"/>
  <c r="O146" i="74"/>
  <c r="AB145" i="74"/>
  <c r="K152" i="74"/>
  <c r="O152" i="74"/>
  <c r="AA152" i="74"/>
  <c r="M152" i="74"/>
  <c r="S151" i="74"/>
  <c r="X151" i="74"/>
  <c r="AB157" i="74"/>
  <c r="R158" i="74"/>
  <c r="N162" i="74"/>
  <c r="R164" i="74"/>
  <c r="AB165" i="74"/>
  <c r="N168" i="74"/>
  <c r="F174" i="74"/>
  <c r="R171" i="74"/>
  <c r="L174" i="74"/>
  <c r="AB172" i="74"/>
  <c r="AB173" i="74"/>
  <c r="H180" i="74"/>
  <c r="L180" i="74"/>
  <c r="R179" i="74"/>
  <c r="R185" i="74"/>
  <c r="AA190" i="74"/>
  <c r="M190" i="74"/>
  <c r="I196" i="74"/>
  <c r="Q196" i="74"/>
  <c r="AB192" i="74"/>
  <c r="H196" i="74"/>
  <c r="AB197" i="74"/>
  <c r="Z202" i="74"/>
  <c r="G202" i="74"/>
  <c r="K202" i="74"/>
  <c r="AB199" i="74"/>
  <c r="AB200" i="74"/>
  <c r="Z208" i="74"/>
  <c r="AB203" i="74"/>
  <c r="I208" i="74"/>
  <c r="G208" i="74"/>
  <c r="O208" i="74"/>
  <c r="AB207" i="74"/>
  <c r="K214" i="74"/>
  <c r="O214" i="74"/>
  <c r="AA214" i="74"/>
  <c r="M214" i="74"/>
  <c r="Z220" i="74"/>
  <c r="AB220" i="74" s="1"/>
  <c r="AB215" i="74"/>
  <c r="I220" i="74"/>
  <c r="M220" i="74"/>
  <c r="Q220" i="74"/>
  <c r="AB216" i="74"/>
  <c r="R217" i="74"/>
  <c r="K220" i="74"/>
  <c r="W10" i="75"/>
  <c r="W11" i="75"/>
  <c r="Z12" i="75"/>
  <c r="AA12" i="75"/>
  <c r="AA13" i="75"/>
  <c r="Z13" i="75"/>
  <c r="AB13" i="75" s="1"/>
  <c r="R20" i="75"/>
  <c r="X15" i="75"/>
  <c r="AA16" i="75"/>
  <c r="Z16" i="75"/>
  <c r="AB16" i="75" s="1"/>
  <c r="W17" i="75"/>
  <c r="Z18" i="75"/>
  <c r="AA18" i="75"/>
  <c r="AA21" i="75"/>
  <c r="Z21" i="75"/>
  <c r="W22" i="75"/>
  <c r="AA23" i="75"/>
  <c r="Z23" i="75"/>
  <c r="AA24" i="75"/>
  <c r="Z24" i="75"/>
  <c r="AB24" i="75" s="1"/>
  <c r="AA25" i="75"/>
  <c r="Z25" i="75"/>
  <c r="AB25" i="75" s="1"/>
  <c r="AA31" i="75"/>
  <c r="Z31" i="75"/>
  <c r="AB31" i="75" s="1"/>
  <c r="Z33" i="75"/>
  <c r="AA33" i="75"/>
  <c r="W33" i="75"/>
  <c r="AA34" i="75"/>
  <c r="Z34" i="75"/>
  <c r="W34" i="75"/>
  <c r="AA35" i="75"/>
  <c r="Z35" i="75"/>
  <c r="AB35" i="75" s="1"/>
  <c r="W35" i="75"/>
  <c r="AA37" i="75"/>
  <c r="Z37" i="75"/>
  <c r="W38" i="75"/>
  <c r="AA39" i="75"/>
  <c r="Z39" i="75"/>
  <c r="W40" i="75"/>
  <c r="AA41" i="75"/>
  <c r="Z41" i="75"/>
  <c r="W41" i="75"/>
  <c r="AA43" i="75"/>
  <c r="Z43" i="75"/>
  <c r="AA45" i="75"/>
  <c r="Z45" i="75"/>
  <c r="W46" i="75"/>
  <c r="AA47" i="75"/>
  <c r="Z47" i="75"/>
  <c r="W47" i="75"/>
  <c r="AA49" i="75"/>
  <c r="Z49" i="75"/>
  <c r="Z50" i="75"/>
  <c r="AA50" i="75"/>
  <c r="AA51" i="75"/>
  <c r="Z51" i="75"/>
  <c r="W51" i="75"/>
  <c r="AA52" i="75"/>
  <c r="Z52" i="75"/>
  <c r="AB52" i="75" s="1"/>
  <c r="R60" i="75"/>
  <c r="X55" i="75"/>
  <c r="W55" i="75" s="1"/>
  <c r="AA56" i="75"/>
  <c r="Z56" i="75"/>
  <c r="AB56" i="75" s="1"/>
  <c r="AA58" i="75"/>
  <c r="Z58" i="75"/>
  <c r="W58" i="75"/>
  <c r="W59" i="75"/>
  <c r="Z61" i="75"/>
  <c r="AA61" i="75"/>
  <c r="AA62" i="75"/>
  <c r="Z62" i="75"/>
  <c r="AB62" i="75" s="1"/>
  <c r="Z63" i="75"/>
  <c r="AA63" i="75"/>
  <c r="AA64" i="75"/>
  <c r="Z64" i="75"/>
  <c r="AB64" i="75" s="1"/>
  <c r="Z65" i="75"/>
  <c r="AA65" i="75"/>
  <c r="W65" i="75"/>
  <c r="AA67" i="75"/>
  <c r="Z67" i="75"/>
  <c r="AA69" i="75"/>
  <c r="Z69" i="75"/>
  <c r="AB69" i="75" s="1"/>
  <c r="W70" i="75"/>
  <c r="AA71" i="75"/>
  <c r="Z71" i="75"/>
  <c r="AB71" i="75" s="1"/>
  <c r="AA77" i="75"/>
  <c r="Z77" i="75"/>
  <c r="W78" i="75"/>
  <c r="AA79" i="75"/>
  <c r="Z79" i="75"/>
  <c r="W79" i="75"/>
  <c r="W80" i="75"/>
  <c r="AA81" i="75"/>
  <c r="Z81" i="75"/>
  <c r="AA87" i="75"/>
  <c r="Z87" i="75"/>
  <c r="W88" i="75"/>
  <c r="AA89" i="75"/>
  <c r="Z89" i="75"/>
  <c r="W90" i="75"/>
  <c r="AA91" i="75"/>
  <c r="Z91" i="75"/>
  <c r="AA97" i="75"/>
  <c r="Z97" i="75"/>
  <c r="W98" i="75"/>
  <c r="AA99" i="75"/>
  <c r="Z99" i="75"/>
  <c r="W100" i="75"/>
  <c r="AA101" i="75"/>
  <c r="Z101" i="75"/>
  <c r="AA107" i="75"/>
  <c r="Z107" i="75"/>
  <c r="W108" i="75"/>
  <c r="AA109" i="75"/>
  <c r="Z109" i="75"/>
  <c r="W110" i="75"/>
  <c r="AA111" i="75"/>
  <c r="Z111" i="75"/>
  <c r="AA113" i="75"/>
  <c r="Z113" i="75"/>
  <c r="AA114" i="75"/>
  <c r="Z114" i="75"/>
  <c r="AB114" i="75" s="1"/>
  <c r="W114" i="75"/>
  <c r="Z116" i="75"/>
  <c r="AA116" i="75"/>
  <c r="AB116" i="75" s="1"/>
  <c r="AA117" i="75"/>
  <c r="Z117" i="75"/>
  <c r="AB117" i="75" s="1"/>
  <c r="R124" i="75"/>
  <c r="X119" i="75"/>
  <c r="AA120" i="75"/>
  <c r="Z120" i="75"/>
  <c r="W120" i="75"/>
  <c r="W121" i="75"/>
  <c r="AA122" i="75"/>
  <c r="Z122" i="75"/>
  <c r="F132" i="75"/>
  <c r="J132" i="75"/>
  <c r="N132" i="75"/>
  <c r="AA125" i="75"/>
  <c r="Z125" i="75"/>
  <c r="AB125" i="75" s="1"/>
  <c r="W125" i="75"/>
  <c r="Z127" i="75"/>
  <c r="AA127" i="75"/>
  <c r="W127" i="75"/>
  <c r="AA128" i="75"/>
  <c r="Z128" i="75"/>
  <c r="AB128" i="75" s="1"/>
  <c r="W128" i="75"/>
  <c r="AA129" i="75"/>
  <c r="Z129" i="75"/>
  <c r="AB129" i="75" s="1"/>
  <c r="AA135" i="75"/>
  <c r="Z135" i="75"/>
  <c r="AA136" i="75"/>
  <c r="Z136" i="75"/>
  <c r="AB136" i="75" s="1"/>
  <c r="Z137" i="75"/>
  <c r="AA137" i="75"/>
  <c r="W137" i="75"/>
  <c r="AA138" i="75"/>
  <c r="Z138" i="75"/>
  <c r="W138" i="75"/>
  <c r="AA139" i="75"/>
  <c r="Z139" i="75"/>
  <c r="AB139" i="75" s="1"/>
  <c r="AA141" i="75"/>
  <c r="Z141" i="75"/>
  <c r="W142" i="75"/>
  <c r="AA143" i="75"/>
  <c r="Z143" i="75"/>
  <c r="AA145" i="75"/>
  <c r="Z145" i="75"/>
  <c r="AB145" i="75" s="1"/>
  <c r="F154" i="75"/>
  <c r="G154" i="75"/>
  <c r="K154" i="75"/>
  <c r="N154" i="75"/>
  <c r="O154" i="75"/>
  <c r="AA147" i="75"/>
  <c r="Z147" i="75"/>
  <c r="AB147" i="75" s="1"/>
  <c r="Z148" i="75"/>
  <c r="AA148" i="75"/>
  <c r="AA149" i="75"/>
  <c r="Z149" i="75"/>
  <c r="W149" i="75"/>
  <c r="AA150" i="75"/>
  <c r="Z150" i="75"/>
  <c r="AB150" i="75" s="1"/>
  <c r="AA157" i="75"/>
  <c r="Z157" i="75"/>
  <c r="Z158" i="75"/>
  <c r="AA158" i="75"/>
  <c r="W158" i="75"/>
  <c r="AA159" i="75"/>
  <c r="Z159" i="75"/>
  <c r="W159" i="75"/>
  <c r="AA160" i="75"/>
  <c r="Z160" i="75"/>
  <c r="AB160" i="75" s="1"/>
  <c r="W160" i="75"/>
  <c r="AA161" i="75"/>
  <c r="Z161" i="75"/>
  <c r="AB161" i="75" s="1"/>
  <c r="R168" i="75"/>
  <c r="X163" i="75"/>
  <c r="X168" i="75" s="1"/>
  <c r="AA164" i="75"/>
  <c r="Z164" i="75"/>
  <c r="AA166" i="75"/>
  <c r="Z166" i="75"/>
  <c r="AB166" i="75" s="1"/>
  <c r="W167" i="75"/>
  <c r="Q182" i="75"/>
  <c r="Z169" i="75"/>
  <c r="AA169" i="75"/>
  <c r="AA170" i="75"/>
  <c r="Z170" i="75"/>
  <c r="W170" i="75"/>
  <c r="AA171" i="75"/>
  <c r="Z171" i="75"/>
  <c r="AB171" i="75" s="1"/>
  <c r="Z173" i="75"/>
  <c r="AA173" i="75"/>
  <c r="W173" i="75"/>
  <c r="I182" i="75"/>
  <c r="L182" i="75"/>
  <c r="M182" i="75"/>
  <c r="AA175" i="75"/>
  <c r="Z175" i="75"/>
  <c r="AA177" i="75"/>
  <c r="Z177" i="75"/>
  <c r="AB177" i="75" s="1"/>
  <c r="W177" i="75"/>
  <c r="W178" i="75"/>
  <c r="AA179" i="75"/>
  <c r="Z179" i="75"/>
  <c r="W179" i="75"/>
  <c r="AA185" i="75"/>
  <c r="Z185" i="75"/>
  <c r="AA187" i="75"/>
  <c r="Z187" i="75"/>
  <c r="AB187" i="75" s="1"/>
  <c r="W187" i="75"/>
  <c r="W188" i="75"/>
  <c r="AA189" i="75"/>
  <c r="Z189" i="75"/>
  <c r="AA191" i="75"/>
  <c r="Z191" i="75"/>
  <c r="AA192" i="75"/>
  <c r="Z192" i="75"/>
  <c r="AB192" i="75" s="1"/>
  <c r="Z194" i="75"/>
  <c r="AA194" i="75"/>
  <c r="W194" i="75"/>
  <c r="AA195" i="75"/>
  <c r="Z195" i="75"/>
  <c r="AB195" i="75" s="1"/>
  <c r="W195" i="75"/>
  <c r="F222" i="75"/>
  <c r="K222" i="75"/>
  <c r="R202" i="75"/>
  <c r="X197" i="75"/>
  <c r="W197" i="75" s="1"/>
  <c r="AA198" i="75"/>
  <c r="Z198" i="75"/>
  <c r="AA200" i="75"/>
  <c r="Z200" i="75"/>
  <c r="AA203" i="75"/>
  <c r="Z203" i="75"/>
  <c r="AB203" i="75" s="1"/>
  <c r="W203" i="75"/>
  <c r="AA204" i="75"/>
  <c r="Z204" i="75"/>
  <c r="AB204" i="75" s="1"/>
  <c r="Z205" i="75"/>
  <c r="AA205" i="75"/>
  <c r="W205" i="75"/>
  <c r="AA206" i="75"/>
  <c r="Z206" i="75"/>
  <c r="AB206" i="75" s="1"/>
  <c r="AA207" i="75"/>
  <c r="Z207" i="75"/>
  <c r="AB207" i="75" s="1"/>
  <c r="AA209" i="75"/>
  <c r="Z209" i="75"/>
  <c r="W210" i="75"/>
  <c r="AA211" i="75"/>
  <c r="Z211" i="75"/>
  <c r="W211" i="75"/>
  <c r="W212" i="75"/>
  <c r="AA213" i="75"/>
  <c r="Z213" i="75"/>
  <c r="H222" i="75"/>
  <c r="AA215" i="75"/>
  <c r="Z215" i="75"/>
  <c r="AB215" i="75" s="1"/>
  <c r="Z216" i="75"/>
  <c r="AA216" i="75"/>
  <c r="W216" i="75"/>
  <c r="AA217" i="75"/>
  <c r="Z217" i="75"/>
  <c r="AB217" i="75" s="1"/>
  <c r="W217" i="75"/>
  <c r="AA218" i="75"/>
  <c r="Z218" i="75"/>
  <c r="AB218" i="75" s="1"/>
  <c r="W218" i="75"/>
  <c r="AA219" i="75"/>
  <c r="Z219" i="75"/>
  <c r="AB219" i="75" s="1"/>
  <c r="W10" i="76"/>
  <c r="W11" i="76"/>
  <c r="W12" i="76"/>
  <c r="Z13" i="76"/>
  <c r="AA13" i="76"/>
  <c r="AB13" i="76" s="1"/>
  <c r="W13" i="76"/>
  <c r="AA15" i="76"/>
  <c r="Z15" i="76"/>
  <c r="W16" i="76"/>
  <c r="AA17" i="76"/>
  <c r="Z17" i="76"/>
  <c r="AB17" i="76" s="1"/>
  <c r="W17" i="76"/>
  <c r="W18" i="76"/>
  <c r="AA19" i="76"/>
  <c r="Z19" i="76"/>
  <c r="AB19" i="76" s="1"/>
  <c r="W19" i="76"/>
  <c r="G28" i="76"/>
  <c r="AA21" i="76"/>
  <c r="Z21" i="76"/>
  <c r="AA22" i="76"/>
  <c r="Z22" i="76"/>
  <c r="AB22" i="76" s="1"/>
  <c r="W22" i="76"/>
  <c r="AA23" i="76"/>
  <c r="Z23" i="76"/>
  <c r="AB23" i="76" s="1"/>
  <c r="W23" i="76"/>
  <c r="W24" i="76"/>
  <c r="AA25" i="76"/>
  <c r="Z25" i="76"/>
  <c r="AB25" i="76" s="1"/>
  <c r="W25" i="76"/>
  <c r="AA31" i="76"/>
  <c r="Z31" i="76"/>
  <c r="AA32" i="76"/>
  <c r="Z32" i="76"/>
  <c r="AB32" i="76" s="1"/>
  <c r="W32" i="76"/>
  <c r="W33" i="76"/>
  <c r="Z34" i="76"/>
  <c r="AA34" i="76"/>
  <c r="AB34" i="76" s="1"/>
  <c r="W34" i="76"/>
  <c r="AA35" i="76"/>
  <c r="Z35" i="76"/>
  <c r="AB35" i="76" s="1"/>
  <c r="W35" i="76"/>
  <c r="W38" i="76"/>
  <c r="W39" i="76"/>
  <c r="AA40" i="76"/>
  <c r="Z40" i="76"/>
  <c r="W41" i="76"/>
  <c r="AA43" i="76"/>
  <c r="Z43" i="76"/>
  <c r="AB43" i="76" s="1"/>
  <c r="W43" i="76"/>
  <c r="Z45" i="76"/>
  <c r="AA45" i="76"/>
  <c r="W45" i="76"/>
  <c r="AA46" i="76"/>
  <c r="Z46" i="76"/>
  <c r="AB46" i="76" s="1"/>
  <c r="W46" i="76"/>
  <c r="AA47" i="76"/>
  <c r="Z47" i="76"/>
  <c r="AB47" i="76" s="1"/>
  <c r="W47" i="76"/>
  <c r="W50" i="76"/>
  <c r="AA51" i="76"/>
  <c r="Z51" i="76"/>
  <c r="AB51" i="76" s="1"/>
  <c r="W51" i="76"/>
  <c r="W52" i="76"/>
  <c r="AA53" i="76"/>
  <c r="Z53" i="76"/>
  <c r="AB53" i="76" s="1"/>
  <c r="W53" i="76"/>
  <c r="Z56" i="76"/>
  <c r="AA56" i="76"/>
  <c r="W56" i="76"/>
  <c r="AA57" i="76"/>
  <c r="Z57" i="76"/>
  <c r="AB57" i="76" s="1"/>
  <c r="W57" i="76"/>
  <c r="AA58" i="76"/>
  <c r="Z58" i="76"/>
  <c r="AB58" i="76" s="1"/>
  <c r="W58" i="76"/>
  <c r="W61" i="76"/>
  <c r="AA62" i="76"/>
  <c r="Z62" i="76"/>
  <c r="AB62" i="76" s="1"/>
  <c r="W63" i="76"/>
  <c r="AA64" i="76"/>
  <c r="Z64" i="76"/>
  <c r="W64" i="76"/>
  <c r="W65" i="76"/>
  <c r="Z67" i="76"/>
  <c r="AA67" i="76"/>
  <c r="AA68" i="76"/>
  <c r="Z68" i="76"/>
  <c r="AB68" i="76" s="1"/>
  <c r="W68" i="76"/>
  <c r="AA69" i="76"/>
  <c r="Z69" i="76"/>
  <c r="AB69" i="76" s="1"/>
  <c r="W69" i="76"/>
  <c r="AA70" i="76"/>
  <c r="Z70" i="76"/>
  <c r="AB70" i="76" s="1"/>
  <c r="Z71" i="76"/>
  <c r="AA71" i="76"/>
  <c r="W71" i="76"/>
  <c r="Z77" i="76"/>
  <c r="AA77" i="76"/>
  <c r="AA78" i="76"/>
  <c r="Z78" i="76"/>
  <c r="AB78" i="76" s="1"/>
  <c r="W78" i="76"/>
  <c r="AA79" i="76"/>
  <c r="Z79" i="76"/>
  <c r="AB79" i="76" s="1"/>
  <c r="W79" i="76"/>
  <c r="Z81" i="76"/>
  <c r="AA81" i="76"/>
  <c r="W81" i="76"/>
  <c r="Z87" i="76"/>
  <c r="AA87" i="76"/>
  <c r="AA88" i="76"/>
  <c r="Z88" i="76"/>
  <c r="AB88" i="76" s="1"/>
  <c r="W88" i="76"/>
  <c r="AA89" i="76"/>
  <c r="Z89" i="76"/>
  <c r="AB89" i="76" s="1"/>
  <c r="W89" i="76"/>
  <c r="Z91" i="76"/>
  <c r="AA91" i="76"/>
  <c r="AB91" i="76" s="1"/>
  <c r="W91" i="76"/>
  <c r="Z97" i="76"/>
  <c r="AA97" i="76"/>
  <c r="AA98" i="76"/>
  <c r="Z98" i="76"/>
  <c r="AB98" i="76" s="1"/>
  <c r="W98" i="76"/>
  <c r="AA99" i="76"/>
  <c r="Z99" i="76"/>
  <c r="AB99" i="76" s="1"/>
  <c r="W99" i="76"/>
  <c r="Z101" i="76"/>
  <c r="AA101" i="76"/>
  <c r="W101" i="76"/>
  <c r="Z107" i="76"/>
  <c r="AA107" i="76"/>
  <c r="AA108" i="76"/>
  <c r="Z108" i="76"/>
  <c r="AB108" i="76" s="1"/>
  <c r="W108" i="76"/>
  <c r="AA109" i="76"/>
  <c r="Z109" i="76"/>
  <c r="AB109" i="76" s="1"/>
  <c r="W109" i="76"/>
  <c r="AA110" i="76"/>
  <c r="Z110" i="76"/>
  <c r="AB110" i="76" s="1"/>
  <c r="Z111" i="76"/>
  <c r="AA111" i="76"/>
  <c r="W111" i="76"/>
  <c r="AA113" i="76"/>
  <c r="Z113" i="76"/>
  <c r="W114" i="76"/>
  <c r="AA115" i="76"/>
  <c r="Z115" i="76"/>
  <c r="AB115" i="76" s="1"/>
  <c r="W115" i="76"/>
  <c r="W116" i="76"/>
  <c r="AA117" i="76"/>
  <c r="Z117" i="76"/>
  <c r="AB117" i="76" s="1"/>
  <c r="W117" i="76"/>
  <c r="G132" i="76"/>
  <c r="O132" i="76"/>
  <c r="AA119" i="76"/>
  <c r="Z119" i="76"/>
  <c r="AA120" i="76"/>
  <c r="Z120" i="76"/>
  <c r="AB120" i="76" s="1"/>
  <c r="W120" i="76"/>
  <c r="Z122" i="76"/>
  <c r="AA122" i="76"/>
  <c r="AB122" i="76" s="1"/>
  <c r="W122" i="76"/>
  <c r="AA123" i="76"/>
  <c r="Z123" i="76"/>
  <c r="AB123" i="76" s="1"/>
  <c r="W123" i="76"/>
  <c r="R130" i="76"/>
  <c r="X125" i="76"/>
  <c r="AA126" i="76"/>
  <c r="Z126" i="76"/>
  <c r="W126" i="76"/>
  <c r="W127" i="76"/>
  <c r="AA128" i="76"/>
  <c r="Z128" i="76"/>
  <c r="AB128" i="76" s="1"/>
  <c r="W128" i="76"/>
  <c r="W129" i="76"/>
  <c r="W135" i="76"/>
  <c r="AA136" i="76"/>
  <c r="Z136" i="76"/>
  <c r="AB136" i="76" s="1"/>
  <c r="W137" i="76"/>
  <c r="AA138" i="76"/>
  <c r="Z138" i="76"/>
  <c r="W139" i="76"/>
  <c r="AA141" i="76"/>
  <c r="Z141" i="76"/>
  <c r="AB141" i="76" s="1"/>
  <c r="W141" i="76"/>
  <c r="Z143" i="76"/>
  <c r="AA143" i="76"/>
  <c r="AB143" i="76" s="1"/>
  <c r="W143" i="76"/>
  <c r="AA144" i="76"/>
  <c r="Z144" i="76"/>
  <c r="AB144" i="76" s="1"/>
  <c r="W144" i="76"/>
  <c r="AA145" i="76"/>
  <c r="Z145" i="76"/>
  <c r="AB145" i="76" s="1"/>
  <c r="W145" i="76"/>
  <c r="I154" i="76"/>
  <c r="P154" i="76"/>
  <c r="Q154" i="76"/>
  <c r="AA147" i="76"/>
  <c r="Z147" i="76"/>
  <c r="W148" i="76"/>
  <c r="AA149" i="76"/>
  <c r="Z149" i="76"/>
  <c r="AB149" i="76" s="1"/>
  <c r="W149" i="76"/>
  <c r="W150" i="76"/>
  <c r="AA151" i="76"/>
  <c r="Z151" i="76"/>
  <c r="AB151" i="76" s="1"/>
  <c r="W151" i="76"/>
  <c r="AA157" i="76"/>
  <c r="Z157" i="76"/>
  <c r="W158" i="76"/>
  <c r="AA159" i="76"/>
  <c r="Z159" i="76"/>
  <c r="W159" i="76"/>
  <c r="W160" i="76"/>
  <c r="AA161" i="76"/>
  <c r="Z161" i="76"/>
  <c r="AB161" i="76" s="1"/>
  <c r="W161" i="76"/>
  <c r="Z164" i="76"/>
  <c r="AA164" i="76"/>
  <c r="W164" i="76"/>
  <c r="AA165" i="76"/>
  <c r="Z165" i="76"/>
  <c r="AB165" i="76" s="1"/>
  <c r="W165" i="76"/>
  <c r="AA166" i="76"/>
  <c r="Z166" i="76"/>
  <c r="AB166" i="76" s="1"/>
  <c r="W166" i="76"/>
  <c r="F182" i="76"/>
  <c r="N182" i="76"/>
  <c r="AA170" i="76"/>
  <c r="Z170" i="76"/>
  <c r="W170" i="76"/>
  <c r="W171" i="76"/>
  <c r="AA172" i="76"/>
  <c r="Z172" i="76"/>
  <c r="W172" i="76"/>
  <c r="W173" i="76"/>
  <c r="Z175" i="76"/>
  <c r="AA175" i="76"/>
  <c r="AA176" i="76"/>
  <c r="Z176" i="76"/>
  <c r="AB176" i="76" s="1"/>
  <c r="W176" i="76"/>
  <c r="AA177" i="76"/>
  <c r="Z177" i="76"/>
  <c r="AB177" i="76" s="1"/>
  <c r="W177" i="76"/>
  <c r="AA178" i="76"/>
  <c r="Z178" i="76"/>
  <c r="AB178" i="76" s="1"/>
  <c r="Z179" i="76"/>
  <c r="AA179" i="76"/>
  <c r="W179" i="76"/>
  <c r="I182" i="76"/>
  <c r="W186" i="76"/>
  <c r="Z187" i="76"/>
  <c r="AA187" i="76"/>
  <c r="W187" i="76"/>
  <c r="Z188" i="76"/>
  <c r="AA188" i="76"/>
  <c r="AB188" i="76" s="1"/>
  <c r="W188" i="76"/>
  <c r="AA189" i="76"/>
  <c r="Z189" i="76"/>
  <c r="AB189" i="76" s="1"/>
  <c r="AA191" i="76"/>
  <c r="Z191" i="76"/>
  <c r="AB191" i="76" s="1"/>
  <c r="AA192" i="76"/>
  <c r="Z192" i="76"/>
  <c r="W192" i="76"/>
  <c r="AA193" i="76"/>
  <c r="Z193" i="76"/>
  <c r="AB193" i="76" s="1"/>
  <c r="AA194" i="76"/>
  <c r="Z194" i="76"/>
  <c r="AB194" i="76" s="1"/>
  <c r="W195" i="76"/>
  <c r="W197" i="76"/>
  <c r="S198" i="76"/>
  <c r="X198" i="76"/>
  <c r="W198" i="76" s="1"/>
  <c r="W199" i="76"/>
  <c r="Z200" i="76"/>
  <c r="AA200" i="76"/>
  <c r="W200" i="76"/>
  <c r="Z201" i="76"/>
  <c r="AA201" i="76"/>
  <c r="AB201" i="76" s="1"/>
  <c r="W201" i="76"/>
  <c r="AA203" i="76"/>
  <c r="Z203" i="76"/>
  <c r="AA204" i="76"/>
  <c r="Z204" i="76"/>
  <c r="AB204" i="76" s="1"/>
  <c r="W204" i="76"/>
  <c r="AA205" i="76"/>
  <c r="Z205" i="76"/>
  <c r="AB205" i="76" s="1"/>
  <c r="W205" i="76"/>
  <c r="AA206" i="76"/>
  <c r="Z206" i="76"/>
  <c r="AB206" i="76" s="1"/>
  <c r="W206" i="76"/>
  <c r="AA207" i="76"/>
  <c r="Z207" i="76"/>
  <c r="AB207" i="76" s="1"/>
  <c r="W207" i="76"/>
  <c r="R214" i="76"/>
  <c r="X209" i="76"/>
  <c r="W210" i="76"/>
  <c r="W211" i="76"/>
  <c r="W212" i="76"/>
  <c r="Z213" i="76"/>
  <c r="AA213" i="76"/>
  <c r="W213" i="76"/>
  <c r="J222" i="76"/>
  <c r="W215" i="76"/>
  <c r="AA216" i="76"/>
  <c r="Z216" i="76"/>
  <c r="AB216" i="76" s="1"/>
  <c r="W216" i="76"/>
  <c r="AA218" i="76"/>
  <c r="Z218" i="76"/>
  <c r="AB218" i="76" s="1"/>
  <c r="W218" i="76"/>
  <c r="AA219" i="76"/>
  <c r="Z219" i="76"/>
  <c r="AB219" i="76" s="1"/>
  <c r="W219" i="76"/>
  <c r="S9" i="77"/>
  <c r="W10" i="77"/>
  <c r="W12" i="77"/>
  <c r="AA13" i="77"/>
  <c r="Z13" i="77"/>
  <c r="AB13" i="77" s="1"/>
  <c r="AA15" i="77"/>
  <c r="Z15" i="77"/>
  <c r="AB15" i="77" s="1"/>
  <c r="Z16" i="77"/>
  <c r="AA16" i="77"/>
  <c r="W16" i="77"/>
  <c r="AA17" i="77"/>
  <c r="Z17" i="77"/>
  <c r="W17" i="77"/>
  <c r="Z18" i="77"/>
  <c r="AA18" i="77"/>
  <c r="W18" i="77"/>
  <c r="AA19" i="77"/>
  <c r="Z19" i="77"/>
  <c r="AB19" i="77" s="1"/>
  <c r="F28" i="77"/>
  <c r="AA21" i="77"/>
  <c r="Z21" i="77"/>
  <c r="AB21" i="77" s="1"/>
  <c r="R26" i="77"/>
  <c r="X21" i="77"/>
  <c r="W21" i="77" s="1"/>
  <c r="AA22" i="77"/>
  <c r="Z22" i="77"/>
  <c r="W22" i="77"/>
  <c r="W23" i="77"/>
  <c r="AA24" i="77"/>
  <c r="Z24" i="77"/>
  <c r="AB24" i="77" s="1"/>
  <c r="AA25" i="77"/>
  <c r="Z25" i="77"/>
  <c r="AB25" i="77" s="1"/>
  <c r="W25" i="77"/>
  <c r="X36" i="77"/>
  <c r="W31" i="77"/>
  <c r="AA32" i="77"/>
  <c r="Z32" i="77"/>
  <c r="W32" i="77"/>
  <c r="W33" i="77"/>
  <c r="AA34" i="77"/>
  <c r="Z34" i="77"/>
  <c r="AB34" i="77" s="1"/>
  <c r="W35" i="77"/>
  <c r="Z39" i="77"/>
  <c r="AA39" i="77"/>
  <c r="W39" i="77"/>
  <c r="AA40" i="77"/>
  <c r="Z40" i="77"/>
  <c r="AB40" i="77" s="1"/>
  <c r="W40" i="77"/>
  <c r="W41" i="77"/>
  <c r="H74" i="77"/>
  <c r="P74" i="77"/>
  <c r="Q74" i="77"/>
  <c r="AA43" i="77"/>
  <c r="Z43" i="77"/>
  <c r="W44" i="77"/>
  <c r="AA45" i="77"/>
  <c r="Z45" i="77"/>
  <c r="AA46" i="77"/>
  <c r="Z46" i="77"/>
  <c r="AB46" i="77" s="1"/>
  <c r="AA47" i="77"/>
  <c r="Z47" i="77"/>
  <c r="AB47" i="77" s="1"/>
  <c r="L74" i="77"/>
  <c r="Z50" i="77"/>
  <c r="AA50" i="77"/>
  <c r="W50" i="77"/>
  <c r="AA51" i="77"/>
  <c r="Z51" i="77"/>
  <c r="AB51" i="77" s="1"/>
  <c r="W51" i="77"/>
  <c r="W52" i="77"/>
  <c r="W53" i="77"/>
  <c r="AA56" i="77"/>
  <c r="Z56" i="77"/>
  <c r="AB56" i="77" s="1"/>
  <c r="AA58" i="77"/>
  <c r="Z58" i="77"/>
  <c r="W58" i="77"/>
  <c r="W59" i="77"/>
  <c r="Z61" i="77"/>
  <c r="AA61" i="77"/>
  <c r="W61" i="77"/>
  <c r="AA62" i="77"/>
  <c r="Z62" i="77"/>
  <c r="AB62" i="77" s="1"/>
  <c r="W63" i="77"/>
  <c r="AA64" i="77"/>
  <c r="Z64" i="77"/>
  <c r="Z65" i="77"/>
  <c r="AA65" i="77"/>
  <c r="W65" i="77"/>
  <c r="AA67" i="77"/>
  <c r="Z67" i="77"/>
  <c r="AB67" i="77" s="1"/>
  <c r="AA68" i="77"/>
  <c r="Z68" i="77"/>
  <c r="AB68" i="77" s="1"/>
  <c r="W68" i="77"/>
  <c r="AA69" i="77"/>
  <c r="Z69" i="77"/>
  <c r="W69" i="77"/>
  <c r="W70" i="77"/>
  <c r="AA71" i="77"/>
  <c r="Z71" i="77"/>
  <c r="W71" i="77"/>
  <c r="AA77" i="77"/>
  <c r="Z77" i="77"/>
  <c r="AA79" i="77"/>
  <c r="Z79" i="77"/>
  <c r="W79" i="77"/>
  <c r="Z80" i="77"/>
  <c r="AA80" i="77"/>
  <c r="Z81" i="77"/>
  <c r="AA81" i="77"/>
  <c r="AA87" i="77"/>
  <c r="Z87" i="77"/>
  <c r="AB87" i="77" s="1"/>
  <c r="R92" i="77"/>
  <c r="R94" i="77" s="1"/>
  <c r="X87" i="77"/>
  <c r="AA88" i="77"/>
  <c r="Z88" i="77"/>
  <c r="AB88" i="77" s="1"/>
  <c r="X92" i="77"/>
  <c r="X94" i="77" s="1"/>
  <c r="Z90" i="77"/>
  <c r="AA90" i="77"/>
  <c r="AA91" i="77"/>
  <c r="Z91" i="77"/>
  <c r="AB91" i="77" s="1"/>
  <c r="AA97" i="77"/>
  <c r="Z97" i="77"/>
  <c r="AA98" i="77"/>
  <c r="Z98" i="77"/>
  <c r="AB98" i="77" s="1"/>
  <c r="R102" i="77"/>
  <c r="R104" i="77" s="1"/>
  <c r="Z100" i="77"/>
  <c r="AA100" i="77"/>
  <c r="W100" i="77"/>
  <c r="AA101" i="77"/>
  <c r="Z101" i="77"/>
  <c r="AB101" i="77" s="1"/>
  <c r="W101" i="77"/>
  <c r="AA107" i="77"/>
  <c r="Z107" i="77"/>
  <c r="R112" i="77"/>
  <c r="X107" i="77"/>
  <c r="AA108" i="77"/>
  <c r="Z108" i="77"/>
  <c r="AB108" i="77" s="1"/>
  <c r="W108" i="77"/>
  <c r="Z110" i="77"/>
  <c r="AA110" i="77"/>
  <c r="AA111" i="77"/>
  <c r="Z111" i="77"/>
  <c r="X113" i="77"/>
  <c r="R118" i="77"/>
  <c r="AA114" i="77"/>
  <c r="Z114" i="77"/>
  <c r="AB114" i="77" s="1"/>
  <c r="W115" i="77"/>
  <c r="AA116" i="77"/>
  <c r="Z116" i="77"/>
  <c r="AB116" i="77" s="1"/>
  <c r="J132" i="77"/>
  <c r="M132" i="77"/>
  <c r="AA119" i="77"/>
  <c r="Z119" i="77"/>
  <c r="AB119" i="77" s="1"/>
  <c r="AA120" i="77"/>
  <c r="Z120" i="77"/>
  <c r="AB120" i="77" s="1"/>
  <c r="Z121" i="77"/>
  <c r="AA121" i="77"/>
  <c r="AA122" i="77"/>
  <c r="Z122" i="77"/>
  <c r="AB122" i="77" s="1"/>
  <c r="AA123" i="77"/>
  <c r="Z123" i="77"/>
  <c r="AA125" i="77"/>
  <c r="Z125" i="77"/>
  <c r="AB125" i="77" s="1"/>
  <c r="AA127" i="77"/>
  <c r="Z127" i="77"/>
  <c r="W128" i="77"/>
  <c r="AA129" i="77"/>
  <c r="Z129" i="77"/>
  <c r="AB129" i="77" s="1"/>
  <c r="H132" i="77"/>
  <c r="AA135" i="77"/>
  <c r="Z135" i="77"/>
  <c r="AB135" i="77" s="1"/>
  <c r="Z137" i="77"/>
  <c r="AA137" i="77"/>
  <c r="AA139" i="77"/>
  <c r="Z139" i="77"/>
  <c r="AB139" i="77" s="1"/>
  <c r="Z142" i="77"/>
  <c r="AA142" i="77"/>
  <c r="AB142" i="77" s="1"/>
  <c r="AA143" i="77"/>
  <c r="Z143" i="77"/>
  <c r="AA144" i="77"/>
  <c r="Z144" i="77"/>
  <c r="AB144" i="77" s="1"/>
  <c r="I154" i="77"/>
  <c r="O154" i="77"/>
  <c r="Q154" i="77"/>
  <c r="AA147" i="77"/>
  <c r="Z147" i="77"/>
  <c r="AB147" i="77" s="1"/>
  <c r="Z148" i="77"/>
  <c r="AA148" i="77"/>
  <c r="AA150" i="77"/>
  <c r="Z150" i="77"/>
  <c r="AB150" i="77" s="1"/>
  <c r="AA157" i="77"/>
  <c r="Z157" i="77"/>
  <c r="Z158" i="77"/>
  <c r="AA158" i="77"/>
  <c r="AA160" i="77"/>
  <c r="Z160" i="77"/>
  <c r="AB160" i="77" s="1"/>
  <c r="AA161" i="77"/>
  <c r="Z161" i="77"/>
  <c r="AB161" i="77" s="1"/>
  <c r="S161" i="77"/>
  <c r="S162" i="77" s="1"/>
  <c r="X161" i="77"/>
  <c r="W161" i="77" s="1"/>
  <c r="Z163" i="77"/>
  <c r="AA163" i="77"/>
  <c r="AA164" i="77"/>
  <c r="Z164" i="77"/>
  <c r="AB164" i="77" s="1"/>
  <c r="W164" i="77"/>
  <c r="AA165" i="77"/>
  <c r="Z165" i="77"/>
  <c r="W165" i="77"/>
  <c r="W167" i="77"/>
  <c r="AA169" i="77"/>
  <c r="Z169" i="77"/>
  <c r="AA171" i="77"/>
  <c r="Z171" i="77"/>
  <c r="AB171" i="77" s="1"/>
  <c r="AA173" i="77"/>
  <c r="Z173" i="77"/>
  <c r="G182" i="77"/>
  <c r="G224" i="77" s="1"/>
  <c r="O182" i="77"/>
  <c r="AA175" i="77"/>
  <c r="Z175" i="77"/>
  <c r="AA176" i="77"/>
  <c r="Z176" i="77"/>
  <c r="AB176" i="77" s="1"/>
  <c r="W176" i="77"/>
  <c r="AA177" i="77"/>
  <c r="Z177" i="77"/>
  <c r="AB177" i="77" s="1"/>
  <c r="W178" i="77"/>
  <c r="AA179" i="77"/>
  <c r="Z179" i="77"/>
  <c r="R180" i="77"/>
  <c r="X179" i="77"/>
  <c r="AA185" i="77"/>
  <c r="Z185" i="77"/>
  <c r="AA186" i="77"/>
  <c r="Z186" i="77"/>
  <c r="AB186" i="77" s="1"/>
  <c r="W186" i="77"/>
  <c r="AA187" i="77"/>
  <c r="Z187" i="77"/>
  <c r="AB187" i="77" s="1"/>
  <c r="W188" i="77"/>
  <c r="AA189" i="77"/>
  <c r="Z189" i="77"/>
  <c r="AB189" i="77" s="1"/>
  <c r="R196" i="77"/>
  <c r="X191" i="77"/>
  <c r="X196" i="77" s="1"/>
  <c r="AA192" i="77"/>
  <c r="Z192" i="77"/>
  <c r="AB192" i="77" s="1"/>
  <c r="AA194" i="77"/>
  <c r="Z194" i="77"/>
  <c r="W195" i="77"/>
  <c r="AA197" i="77"/>
  <c r="Z197" i="77"/>
  <c r="AB197" i="77" s="1"/>
  <c r="AA198" i="77"/>
  <c r="Z198" i="77"/>
  <c r="AB198" i="77" s="1"/>
  <c r="Z199" i="77"/>
  <c r="AA199" i="77"/>
  <c r="AA200" i="77"/>
  <c r="Z200" i="77"/>
  <c r="W200" i="77"/>
  <c r="AA201" i="77"/>
  <c r="Z201" i="77"/>
  <c r="AB201" i="77" s="1"/>
  <c r="AA203" i="77"/>
  <c r="Z203" i="77"/>
  <c r="AB203" i="77" s="1"/>
  <c r="AA204" i="77"/>
  <c r="Z204" i="77"/>
  <c r="AB204" i="77" s="1"/>
  <c r="AA205" i="77"/>
  <c r="Z205" i="77"/>
  <c r="W206" i="77"/>
  <c r="AA207" i="77"/>
  <c r="Z207" i="77"/>
  <c r="Z210" i="77"/>
  <c r="AA210" i="77"/>
  <c r="AB210" i="77" s="1"/>
  <c r="W210" i="77"/>
  <c r="AA211" i="77"/>
  <c r="Z211" i="77"/>
  <c r="AB211" i="77" s="1"/>
  <c r="AA212" i="77"/>
  <c r="Z212" i="77"/>
  <c r="AB212" i="77" s="1"/>
  <c r="W212" i="77"/>
  <c r="AA213" i="77"/>
  <c r="Z213" i="77"/>
  <c r="AB213" i="77" s="1"/>
  <c r="R220" i="77"/>
  <c r="X215" i="77"/>
  <c r="AA216" i="77"/>
  <c r="Z216" i="77"/>
  <c r="Z218" i="77"/>
  <c r="AA218" i="77"/>
  <c r="AB218" i="77" s="1"/>
  <c r="AA219" i="77"/>
  <c r="Z219" i="77"/>
  <c r="W219" i="77"/>
  <c r="W10" i="78"/>
  <c r="Z11" i="78"/>
  <c r="AB11" i="78" s="1"/>
  <c r="S12" i="78"/>
  <c r="W13" i="78"/>
  <c r="AA15" i="78"/>
  <c r="Z15" i="78"/>
  <c r="W16" i="78"/>
  <c r="AA17" i="78"/>
  <c r="Z17" i="78"/>
  <c r="AB17" i="78" s="1"/>
  <c r="W17" i="78"/>
  <c r="AA18" i="78"/>
  <c r="Z18" i="78"/>
  <c r="AB18" i="78" s="1"/>
  <c r="W18" i="78"/>
  <c r="AA19" i="78"/>
  <c r="Z19" i="78"/>
  <c r="J28" i="78"/>
  <c r="AA22" i="78"/>
  <c r="Z22" i="78"/>
  <c r="AB22" i="78" s="1"/>
  <c r="W22" i="78"/>
  <c r="S23" i="78"/>
  <c r="X23" i="78"/>
  <c r="W23" i="78" s="1"/>
  <c r="R26" i="78"/>
  <c r="AA25" i="78"/>
  <c r="Z25" i="78"/>
  <c r="AB25" i="78" s="1"/>
  <c r="W25" i="78"/>
  <c r="Z31" i="78"/>
  <c r="AA31" i="78"/>
  <c r="W31" i="78"/>
  <c r="AA32" i="78"/>
  <c r="Z32" i="78"/>
  <c r="W32" i="78"/>
  <c r="S33" i="78"/>
  <c r="X33" i="78"/>
  <c r="W33" i="78" s="1"/>
  <c r="W35" i="78"/>
  <c r="W38" i="78"/>
  <c r="AA39" i="78"/>
  <c r="Z39" i="78"/>
  <c r="AB39" i="78" s="1"/>
  <c r="W39" i="78"/>
  <c r="AA40" i="78"/>
  <c r="Z40" i="78"/>
  <c r="S40" i="78"/>
  <c r="X40" i="78"/>
  <c r="W40" i="78" s="1"/>
  <c r="W41" i="78"/>
  <c r="AA43" i="78"/>
  <c r="Z43" i="78"/>
  <c r="W43" i="78"/>
  <c r="W45" i="78"/>
  <c r="AA46" i="78"/>
  <c r="Z46" i="78"/>
  <c r="AB46" i="78" s="1"/>
  <c r="W46" i="78"/>
  <c r="AA47" i="78"/>
  <c r="Z47" i="78"/>
  <c r="AB47" i="78" s="1"/>
  <c r="W47" i="78"/>
  <c r="AA49" i="78"/>
  <c r="Z49" i="78"/>
  <c r="AA50" i="78"/>
  <c r="Z50" i="78"/>
  <c r="AB50" i="78" s="1"/>
  <c r="W50" i="78"/>
  <c r="AA51" i="78"/>
  <c r="Z51" i="78"/>
  <c r="S51" i="78"/>
  <c r="W52" i="78"/>
  <c r="AA53" i="78"/>
  <c r="Z53" i="78"/>
  <c r="AB53" i="78" s="1"/>
  <c r="W53" i="78"/>
  <c r="W56" i="78"/>
  <c r="AA57" i="78"/>
  <c r="Z57" i="78"/>
  <c r="AB57" i="78" s="1"/>
  <c r="W57" i="78"/>
  <c r="AA58" i="78"/>
  <c r="Z58" i="78"/>
  <c r="AB58" i="78" s="1"/>
  <c r="W58" i="78"/>
  <c r="G74" i="78"/>
  <c r="P74" i="78"/>
  <c r="AA61" i="78"/>
  <c r="Z61" i="78"/>
  <c r="R66" i="78"/>
  <c r="X61" i="78"/>
  <c r="W61" i="78" s="1"/>
  <c r="AA62" i="78"/>
  <c r="Z62" i="78"/>
  <c r="AB62" i="78" s="1"/>
  <c r="S62" i="78"/>
  <c r="S66" i="78" s="1"/>
  <c r="X62" i="78"/>
  <c r="W63" i="78"/>
  <c r="W64" i="78"/>
  <c r="AA65" i="78"/>
  <c r="Z65" i="78"/>
  <c r="AB65" i="78" s="1"/>
  <c r="W65" i="78"/>
  <c r="R72" i="78"/>
  <c r="X67" i="78"/>
  <c r="W67" i="78" s="1"/>
  <c r="Z68" i="78"/>
  <c r="AA68" i="78"/>
  <c r="Z69" i="78"/>
  <c r="AA69" i="78"/>
  <c r="W69" i="78"/>
  <c r="AA70" i="78"/>
  <c r="Z70" i="78"/>
  <c r="AB70" i="78" s="1"/>
  <c r="W70" i="78"/>
  <c r="AA71" i="78"/>
  <c r="Z71" i="78"/>
  <c r="W71" i="78"/>
  <c r="Q74" i="78"/>
  <c r="Z77" i="78"/>
  <c r="AA77" i="78"/>
  <c r="R82" i="78"/>
  <c r="R84" i="78" s="1"/>
  <c r="X77" i="78"/>
  <c r="AA78" i="78"/>
  <c r="Z78" i="78"/>
  <c r="AB78" i="78" s="1"/>
  <c r="W78" i="78"/>
  <c r="Z79" i="78"/>
  <c r="AA79" i="78"/>
  <c r="AB79" i="78" s="1"/>
  <c r="W79" i="78"/>
  <c r="AA80" i="78"/>
  <c r="Z80" i="78"/>
  <c r="AB80" i="78" s="1"/>
  <c r="W80" i="78"/>
  <c r="W81" i="78"/>
  <c r="AA87" i="78"/>
  <c r="Z87" i="78"/>
  <c r="W87" i="78"/>
  <c r="AA88" i="78"/>
  <c r="Z88" i="78"/>
  <c r="W88" i="78"/>
  <c r="W90" i="78"/>
  <c r="W91" i="78"/>
  <c r="AA97" i="78"/>
  <c r="Z97" i="78"/>
  <c r="W97" i="78"/>
  <c r="W99" i="78"/>
  <c r="W100" i="78"/>
  <c r="AA101" i="78"/>
  <c r="Z101" i="78"/>
  <c r="AB101" i="78" s="1"/>
  <c r="W107" i="78"/>
  <c r="Z108" i="78"/>
  <c r="AA108" i="78"/>
  <c r="W109" i="78"/>
  <c r="AA110" i="78"/>
  <c r="Z110" i="78"/>
  <c r="AB110" i="78" s="1"/>
  <c r="W110" i="78"/>
  <c r="AA111" i="78"/>
  <c r="Z111" i="78"/>
  <c r="AB111" i="78" s="1"/>
  <c r="W111" i="78"/>
  <c r="S118" i="78"/>
  <c r="W114" i="78"/>
  <c r="AA115" i="78"/>
  <c r="Z115" i="78"/>
  <c r="W115" i="78"/>
  <c r="AA116" i="78"/>
  <c r="Z116" i="78"/>
  <c r="AB116" i="78" s="1"/>
  <c r="W116" i="78"/>
  <c r="AA117" i="78"/>
  <c r="Z117" i="78"/>
  <c r="AB117" i="78" s="1"/>
  <c r="W117" i="78"/>
  <c r="O132" i="78"/>
  <c r="X119" i="78"/>
  <c r="R124" i="78"/>
  <c r="W120" i="78"/>
  <c r="Z121" i="78"/>
  <c r="AA121" i="78"/>
  <c r="AB121" i="78" s="1"/>
  <c r="AA122" i="78"/>
  <c r="Z122" i="78"/>
  <c r="AB122" i="78" s="1"/>
  <c r="W122" i="78"/>
  <c r="AA123" i="78"/>
  <c r="Z123" i="78"/>
  <c r="AB123" i="78" s="1"/>
  <c r="W123" i="78"/>
  <c r="X125" i="78"/>
  <c r="R130" i="78"/>
  <c r="AA126" i="78"/>
  <c r="Z126" i="78"/>
  <c r="W126" i="78"/>
  <c r="AA127" i="78"/>
  <c r="Z127" i="78"/>
  <c r="AB127" i="78" s="1"/>
  <c r="W127" i="78"/>
  <c r="AA128" i="78"/>
  <c r="Z128" i="78"/>
  <c r="AB128" i="78" s="1"/>
  <c r="W128" i="78"/>
  <c r="AA129" i="78"/>
  <c r="Z129" i="78"/>
  <c r="W129" i="78"/>
  <c r="X135" i="78"/>
  <c r="R140" i="78"/>
  <c r="AA136" i="78"/>
  <c r="Z136" i="78"/>
  <c r="AB136" i="78" s="1"/>
  <c r="W136" i="78"/>
  <c r="AA137" i="78"/>
  <c r="Z137" i="78"/>
  <c r="AB137" i="78" s="1"/>
  <c r="W137" i="78"/>
  <c r="AA138" i="78"/>
  <c r="Z138" i="78"/>
  <c r="W138" i="78"/>
  <c r="AA139" i="78"/>
  <c r="Z139" i="78"/>
  <c r="AB139" i="78" s="1"/>
  <c r="W139" i="78"/>
  <c r="Z142" i="78"/>
  <c r="AA142" i="78"/>
  <c r="W142" i="78"/>
  <c r="AA143" i="78"/>
  <c r="Z143" i="78"/>
  <c r="AB143" i="78" s="1"/>
  <c r="W143" i="78"/>
  <c r="AA144" i="78"/>
  <c r="Z144" i="78"/>
  <c r="AB144" i="78" s="1"/>
  <c r="W144" i="78"/>
  <c r="Z145" i="78"/>
  <c r="AA145" i="78"/>
  <c r="S145" i="78"/>
  <c r="S146" i="78" s="1"/>
  <c r="X145" i="78"/>
  <c r="W145" i="78" s="1"/>
  <c r="AA147" i="78"/>
  <c r="Z147" i="78"/>
  <c r="AA148" i="78"/>
  <c r="Z148" i="78"/>
  <c r="AB148" i="78" s="1"/>
  <c r="W148" i="78"/>
  <c r="AA149" i="78"/>
  <c r="Z149" i="78"/>
  <c r="AB149" i="78" s="1"/>
  <c r="W149" i="78"/>
  <c r="AA150" i="78"/>
  <c r="Z150" i="78"/>
  <c r="W150" i="78"/>
  <c r="AA151" i="78"/>
  <c r="Z151" i="78"/>
  <c r="AB151" i="78" s="1"/>
  <c r="W151" i="78"/>
  <c r="G154" i="78"/>
  <c r="O154" i="78"/>
  <c r="P154" i="78"/>
  <c r="AA157" i="78"/>
  <c r="Z157" i="78"/>
  <c r="R162" i="78"/>
  <c r="X157" i="78"/>
  <c r="W157" i="78" s="1"/>
  <c r="AA158" i="78"/>
  <c r="Z158" i="78"/>
  <c r="AB158" i="78" s="1"/>
  <c r="W158" i="78"/>
  <c r="AA159" i="78"/>
  <c r="Z159" i="78"/>
  <c r="W160" i="78"/>
  <c r="AA161" i="78"/>
  <c r="Z161" i="78"/>
  <c r="AB161" i="78" s="1"/>
  <c r="W161" i="78"/>
  <c r="AA163" i="78"/>
  <c r="Z163" i="78"/>
  <c r="W163" i="78"/>
  <c r="AA164" i="78"/>
  <c r="Z164" i="78"/>
  <c r="AB164" i="78" s="1"/>
  <c r="X168" i="78"/>
  <c r="W164" i="78"/>
  <c r="W165" i="78"/>
  <c r="W166" i="78"/>
  <c r="W167" i="78"/>
  <c r="AA169" i="78"/>
  <c r="Z169" i="78"/>
  <c r="AB169" i="78" s="1"/>
  <c r="W169" i="78"/>
  <c r="AA170" i="78"/>
  <c r="Z170" i="78"/>
  <c r="AB170" i="78" s="1"/>
  <c r="W170" i="78"/>
  <c r="W171" i="78"/>
  <c r="AA172" i="78"/>
  <c r="Z172" i="78"/>
  <c r="AB172" i="78" s="1"/>
  <c r="W172" i="78"/>
  <c r="AA173" i="78"/>
  <c r="Z173" i="78"/>
  <c r="AB173" i="78" s="1"/>
  <c r="W173" i="78"/>
  <c r="AA175" i="78"/>
  <c r="Z175" i="78"/>
  <c r="AB175" i="78" s="1"/>
  <c r="W175" i="78"/>
  <c r="W177" i="78"/>
  <c r="W178" i="78"/>
  <c r="AA185" i="78"/>
  <c r="Z185" i="78"/>
  <c r="AB185" i="78" s="1"/>
  <c r="W186" i="78"/>
  <c r="W188" i="78"/>
  <c r="AA191" i="78"/>
  <c r="Z191" i="78"/>
  <c r="S196" i="78"/>
  <c r="Z192" i="78"/>
  <c r="AA192" i="78"/>
  <c r="W192" i="78"/>
  <c r="AA193" i="78"/>
  <c r="Z193" i="78"/>
  <c r="AB193" i="78" s="1"/>
  <c r="W193" i="78"/>
  <c r="AA194" i="78"/>
  <c r="Z194" i="78"/>
  <c r="AB194" i="78" s="1"/>
  <c r="W194" i="78"/>
  <c r="AA195" i="78"/>
  <c r="Z195" i="78"/>
  <c r="AB195" i="78" s="1"/>
  <c r="W195" i="78"/>
  <c r="G222" i="78"/>
  <c r="AA197" i="78"/>
  <c r="Z197" i="78"/>
  <c r="W197" i="78"/>
  <c r="S199" i="78"/>
  <c r="X199" i="78"/>
  <c r="W199" i="78" s="1"/>
  <c r="W200" i="78"/>
  <c r="I222" i="78"/>
  <c r="AA204" i="78"/>
  <c r="Z204" i="78"/>
  <c r="AB204" i="78" s="1"/>
  <c r="W204" i="78"/>
  <c r="AA205" i="78"/>
  <c r="Z205" i="78"/>
  <c r="W206" i="78"/>
  <c r="W207" i="78"/>
  <c r="W210" i="78"/>
  <c r="AA211" i="78"/>
  <c r="Z211" i="78"/>
  <c r="AB211" i="78" s="1"/>
  <c r="W211" i="78"/>
  <c r="AA212" i="78"/>
  <c r="Z212" i="78"/>
  <c r="AB212" i="78" s="1"/>
  <c r="W212" i="78"/>
  <c r="W213" i="78"/>
  <c r="AA215" i="78"/>
  <c r="Z215" i="78"/>
  <c r="W215" i="78"/>
  <c r="AA216" i="78"/>
  <c r="Z216" i="78"/>
  <c r="W217" i="78"/>
  <c r="AA218" i="78"/>
  <c r="Z218" i="78"/>
  <c r="W218" i="78"/>
  <c r="AA219" i="78"/>
  <c r="Z219" i="78"/>
  <c r="AB219" i="78" s="1"/>
  <c r="W219" i="78"/>
  <c r="W10" i="79"/>
  <c r="W12" i="79"/>
  <c r="W13" i="79"/>
  <c r="Z16" i="79"/>
  <c r="AA16" i="79"/>
  <c r="W16" i="79"/>
  <c r="AA17" i="79"/>
  <c r="Z17" i="79"/>
  <c r="AB17" i="79" s="1"/>
  <c r="W17" i="79"/>
  <c r="AA18" i="79"/>
  <c r="Z18" i="79"/>
  <c r="AB18" i="79" s="1"/>
  <c r="W18" i="79"/>
  <c r="W19" i="79"/>
  <c r="H28" i="79"/>
  <c r="J28" i="79"/>
  <c r="P28" i="79"/>
  <c r="AA21" i="79"/>
  <c r="Z21" i="79"/>
  <c r="W21" i="79"/>
  <c r="AA22" i="79"/>
  <c r="Z22" i="79"/>
  <c r="W23" i="79"/>
  <c r="AA24" i="79"/>
  <c r="Z24" i="79"/>
  <c r="AB24" i="79" s="1"/>
  <c r="W24" i="79"/>
  <c r="AA25" i="79"/>
  <c r="Z25" i="79"/>
  <c r="W25" i="79"/>
  <c r="I28" i="79"/>
  <c r="AA31" i="79"/>
  <c r="Z31" i="79"/>
  <c r="AA32" i="79"/>
  <c r="Z32" i="79"/>
  <c r="AB32" i="79" s="1"/>
  <c r="S32" i="79"/>
  <c r="S36" i="79" s="1"/>
  <c r="X32" i="79"/>
  <c r="W33" i="79"/>
  <c r="AA35" i="79"/>
  <c r="Z35" i="79"/>
  <c r="AB35" i="79" s="1"/>
  <c r="AA39" i="79"/>
  <c r="Z39" i="79"/>
  <c r="S40" i="79"/>
  <c r="S42" i="79" s="1"/>
  <c r="X40" i="79"/>
  <c r="W40" i="79" s="1"/>
  <c r="AA43" i="79"/>
  <c r="Z43" i="79"/>
  <c r="W44" i="79"/>
  <c r="AA45" i="79"/>
  <c r="Z45" i="79"/>
  <c r="AB45" i="79" s="1"/>
  <c r="W45" i="79"/>
  <c r="AA47" i="79"/>
  <c r="Z47" i="79"/>
  <c r="AB47" i="79" s="1"/>
  <c r="AA50" i="79"/>
  <c r="Z50" i="79"/>
  <c r="W50" i="79"/>
  <c r="AA51" i="79"/>
  <c r="Z51" i="79"/>
  <c r="W51" i="79"/>
  <c r="AA52" i="79"/>
  <c r="Z52" i="79"/>
  <c r="R60" i="79"/>
  <c r="X55" i="79"/>
  <c r="W55" i="79" s="1"/>
  <c r="Z56" i="79"/>
  <c r="AA56" i="79"/>
  <c r="W57" i="79"/>
  <c r="AA58" i="79"/>
  <c r="Z58" i="79"/>
  <c r="AB58" i="79" s="1"/>
  <c r="S59" i="79"/>
  <c r="X59" i="79"/>
  <c r="W59" i="79" s="1"/>
  <c r="Z61" i="79"/>
  <c r="AA61" i="79"/>
  <c r="AA62" i="79"/>
  <c r="Z62" i="79"/>
  <c r="W62" i="79"/>
  <c r="AA63" i="79"/>
  <c r="Z63" i="79"/>
  <c r="AA65" i="79"/>
  <c r="Z65" i="79"/>
  <c r="W65" i="79"/>
  <c r="Z67" i="79"/>
  <c r="AA67" i="79"/>
  <c r="W68" i="79"/>
  <c r="AA69" i="79"/>
  <c r="Z69" i="79"/>
  <c r="W70" i="79"/>
  <c r="Z71" i="79"/>
  <c r="AA71" i="79"/>
  <c r="Z77" i="79"/>
  <c r="AA77" i="79"/>
  <c r="W78" i="79"/>
  <c r="AA79" i="79"/>
  <c r="Z79" i="79"/>
  <c r="S80" i="79"/>
  <c r="X80" i="79"/>
  <c r="Z81" i="79"/>
  <c r="AA81" i="79"/>
  <c r="Z87" i="79"/>
  <c r="AA87" i="79"/>
  <c r="AA89" i="79"/>
  <c r="Z89" i="79"/>
  <c r="AB89" i="79" s="1"/>
  <c r="Z91" i="79"/>
  <c r="AA91" i="79"/>
  <c r="W91" i="79"/>
  <c r="AA97" i="79"/>
  <c r="Z97" i="79"/>
  <c r="AA99" i="79"/>
  <c r="Z99" i="79"/>
  <c r="AB99" i="79" s="1"/>
  <c r="W99" i="79"/>
  <c r="W100" i="79"/>
  <c r="AA101" i="79"/>
  <c r="Z101" i="79"/>
  <c r="AA107" i="79"/>
  <c r="Z107" i="79"/>
  <c r="AA109" i="79"/>
  <c r="Z109" i="79"/>
  <c r="AB109" i="79" s="1"/>
  <c r="AA111" i="79"/>
  <c r="Z111" i="79"/>
  <c r="AB111" i="79" s="1"/>
  <c r="AA114" i="79"/>
  <c r="Z114" i="79"/>
  <c r="AB114" i="79" s="1"/>
  <c r="AA115" i="79"/>
  <c r="Z115" i="79"/>
  <c r="AB115" i="79" s="1"/>
  <c r="AA119" i="79"/>
  <c r="Z119" i="79"/>
  <c r="Z121" i="79"/>
  <c r="AA121" i="79"/>
  <c r="W121" i="79"/>
  <c r="AA122" i="79"/>
  <c r="Z122" i="79"/>
  <c r="AB122" i="79" s="1"/>
  <c r="W122" i="79"/>
  <c r="AA123" i="79"/>
  <c r="Z123" i="79"/>
  <c r="AB123" i="79" s="1"/>
  <c r="W123" i="79"/>
  <c r="I132" i="79"/>
  <c r="Q132" i="79"/>
  <c r="Z125" i="79"/>
  <c r="AA125" i="79"/>
  <c r="AA126" i="79"/>
  <c r="Z126" i="79"/>
  <c r="AB126" i="79" s="1"/>
  <c r="R130" i="79"/>
  <c r="X127" i="79"/>
  <c r="W127" i="79" s="1"/>
  <c r="AA135" i="79"/>
  <c r="Z135" i="79"/>
  <c r="AB135" i="79" s="1"/>
  <c r="AA136" i="79"/>
  <c r="Z136" i="79"/>
  <c r="AB136" i="79" s="1"/>
  <c r="R140" i="79"/>
  <c r="X137" i="79"/>
  <c r="AA139" i="79"/>
  <c r="Z139" i="79"/>
  <c r="Z142" i="79"/>
  <c r="AA142" i="79"/>
  <c r="AA143" i="79"/>
  <c r="Z143" i="79"/>
  <c r="AB143" i="79" s="1"/>
  <c r="AA144" i="79"/>
  <c r="Z144" i="79"/>
  <c r="AB144" i="79" s="1"/>
  <c r="G154" i="79"/>
  <c r="H154" i="79"/>
  <c r="O154" i="79"/>
  <c r="P154" i="79"/>
  <c r="AA147" i="79"/>
  <c r="Z147" i="79"/>
  <c r="Z150" i="79"/>
  <c r="AA150" i="79"/>
  <c r="AA151" i="79"/>
  <c r="Z151" i="79"/>
  <c r="AB151" i="79" s="1"/>
  <c r="Q154" i="79"/>
  <c r="AA157" i="79"/>
  <c r="Z157" i="79"/>
  <c r="R162" i="79"/>
  <c r="X157" i="79"/>
  <c r="S162" i="79"/>
  <c r="AA160" i="79"/>
  <c r="Z160" i="79"/>
  <c r="AB160" i="79" s="1"/>
  <c r="AA161" i="79"/>
  <c r="Z161" i="79"/>
  <c r="Z163" i="79"/>
  <c r="AA163" i="79"/>
  <c r="AA164" i="79"/>
  <c r="Z164" i="79"/>
  <c r="AB164" i="79" s="1"/>
  <c r="AA165" i="79"/>
  <c r="Z165" i="79"/>
  <c r="AB165" i="79" s="1"/>
  <c r="Z167" i="79"/>
  <c r="AA167" i="79"/>
  <c r="F182" i="79"/>
  <c r="O182" i="79"/>
  <c r="R174" i="79"/>
  <c r="X169" i="79"/>
  <c r="AA171" i="79"/>
  <c r="Z171" i="79"/>
  <c r="AB171" i="79" s="1"/>
  <c r="AA172" i="79"/>
  <c r="Z172" i="79"/>
  <c r="AB172" i="79" s="1"/>
  <c r="H182" i="79"/>
  <c r="P182" i="79"/>
  <c r="AA175" i="79"/>
  <c r="Z175" i="79"/>
  <c r="R180" i="79"/>
  <c r="X175" i="79"/>
  <c r="AA176" i="79"/>
  <c r="Z176" i="79"/>
  <c r="AB176" i="79" s="1"/>
  <c r="Z178" i="79"/>
  <c r="AA178" i="79"/>
  <c r="AA179" i="79"/>
  <c r="Z179" i="79"/>
  <c r="AB179" i="79" s="1"/>
  <c r="AA185" i="79"/>
  <c r="Z185" i="79"/>
  <c r="W186" i="79"/>
  <c r="AA187" i="79"/>
  <c r="Z187" i="79"/>
  <c r="Z188" i="79"/>
  <c r="AA188" i="79"/>
  <c r="AA189" i="79"/>
  <c r="Z189" i="79"/>
  <c r="AA192" i="79"/>
  <c r="Z192" i="79"/>
  <c r="AB192" i="79" s="1"/>
  <c r="AA194" i="79"/>
  <c r="Z194" i="79"/>
  <c r="W195" i="79"/>
  <c r="K222" i="79"/>
  <c r="AA198" i="79"/>
  <c r="Z198" i="79"/>
  <c r="Z199" i="79"/>
  <c r="AA199" i="79"/>
  <c r="AA200" i="79"/>
  <c r="Z200" i="79"/>
  <c r="W201" i="79"/>
  <c r="AA203" i="79"/>
  <c r="Z203" i="79"/>
  <c r="W204" i="79"/>
  <c r="Z205" i="79"/>
  <c r="AA205" i="79"/>
  <c r="AB205" i="79" s="1"/>
  <c r="AA206" i="79"/>
  <c r="Z206" i="79"/>
  <c r="AB206" i="79" s="1"/>
  <c r="AA207" i="79"/>
  <c r="Z207" i="79"/>
  <c r="Z210" i="79"/>
  <c r="AA210" i="79"/>
  <c r="W210" i="79"/>
  <c r="AA211" i="79"/>
  <c r="Z211" i="79"/>
  <c r="AA213" i="79"/>
  <c r="Z213" i="79"/>
  <c r="AB213" i="79" s="1"/>
  <c r="AA216" i="79"/>
  <c r="Z216" i="79"/>
  <c r="AB216" i="79" s="1"/>
  <c r="AA218" i="79"/>
  <c r="Z218" i="79"/>
  <c r="AA9" i="80"/>
  <c r="Z9" i="80"/>
  <c r="W10" i="80"/>
  <c r="W12" i="80"/>
  <c r="AA13" i="80"/>
  <c r="Z13" i="80"/>
  <c r="W13" i="80"/>
  <c r="Z15" i="80"/>
  <c r="AA15" i="80"/>
  <c r="Z16" i="80"/>
  <c r="AA16" i="80"/>
  <c r="W16" i="80"/>
  <c r="AA17" i="80"/>
  <c r="Z17" i="80"/>
  <c r="AB17" i="80" s="1"/>
  <c r="W17" i="80"/>
  <c r="W18" i="80"/>
  <c r="Z19" i="80"/>
  <c r="AA19" i="80"/>
  <c r="AA22" i="80"/>
  <c r="Z22" i="80"/>
  <c r="W22" i="80"/>
  <c r="AA24" i="80"/>
  <c r="Z24" i="80"/>
  <c r="AB24" i="80" s="1"/>
  <c r="W24" i="80"/>
  <c r="W25" i="80"/>
  <c r="AA31" i="80"/>
  <c r="Z31" i="80"/>
  <c r="AA32" i="80"/>
  <c r="Z32" i="80"/>
  <c r="AB32" i="80" s="1"/>
  <c r="W32" i="80"/>
  <c r="AA33" i="80"/>
  <c r="Z33" i="80"/>
  <c r="AB33" i="80" s="1"/>
  <c r="W33" i="80"/>
  <c r="W34" i="80"/>
  <c r="AA35" i="80"/>
  <c r="Z35" i="80"/>
  <c r="AB35" i="80" s="1"/>
  <c r="AA37" i="80"/>
  <c r="Z37" i="80"/>
  <c r="R42" i="80"/>
  <c r="X37" i="80"/>
  <c r="W38" i="80"/>
  <c r="Z40" i="80"/>
  <c r="AA40" i="80"/>
  <c r="W40" i="80"/>
  <c r="AA41" i="80"/>
  <c r="Z41" i="80"/>
  <c r="AA43" i="80"/>
  <c r="Z43" i="80"/>
  <c r="W43" i="80"/>
  <c r="W44" i="80"/>
  <c r="R48" i="80"/>
  <c r="AA46" i="80"/>
  <c r="Z46" i="80"/>
  <c r="AB46" i="80" s="1"/>
  <c r="AA47" i="80"/>
  <c r="Z47" i="80"/>
  <c r="AB47" i="80" s="1"/>
  <c r="F74" i="80"/>
  <c r="Z51" i="80"/>
  <c r="AA51" i="80"/>
  <c r="W51" i="80"/>
  <c r="AA52" i="80"/>
  <c r="Z52" i="80"/>
  <c r="W52" i="80"/>
  <c r="W53" i="80"/>
  <c r="AA55" i="80"/>
  <c r="Z55" i="80"/>
  <c r="W56" i="80"/>
  <c r="Z57" i="80"/>
  <c r="AA57" i="80"/>
  <c r="AA59" i="80"/>
  <c r="Z59" i="80"/>
  <c r="W59" i="80"/>
  <c r="AA61" i="80"/>
  <c r="Z61" i="80"/>
  <c r="Z62" i="80"/>
  <c r="AA62" i="80"/>
  <c r="AA63" i="80"/>
  <c r="Z63" i="80"/>
  <c r="AB63" i="80" s="1"/>
  <c r="S63" i="80"/>
  <c r="S63" i="74" s="1"/>
  <c r="X63" i="80"/>
  <c r="W63" i="80" s="1"/>
  <c r="AA65" i="80"/>
  <c r="Z65" i="80"/>
  <c r="AB65" i="80" s="1"/>
  <c r="O74" i="80"/>
  <c r="S67" i="80"/>
  <c r="R72" i="80"/>
  <c r="X67" i="80"/>
  <c r="W67" i="80" s="1"/>
  <c r="Z68" i="80"/>
  <c r="AA68" i="80"/>
  <c r="W68" i="80"/>
  <c r="W69" i="80"/>
  <c r="AA70" i="80"/>
  <c r="Z70" i="80"/>
  <c r="AB70" i="80" s="1"/>
  <c r="S71" i="80"/>
  <c r="X71" i="80"/>
  <c r="W71" i="80" s="1"/>
  <c r="S77" i="80"/>
  <c r="X77" i="80"/>
  <c r="Z78" i="80"/>
  <c r="AA78" i="80"/>
  <c r="AB78" i="80" s="1"/>
  <c r="AA79" i="80"/>
  <c r="Z79" i="80"/>
  <c r="AB79" i="80" s="1"/>
  <c r="AA80" i="80"/>
  <c r="Z80" i="80"/>
  <c r="AB80" i="80" s="1"/>
  <c r="S81" i="80"/>
  <c r="X81" i="80"/>
  <c r="AA87" i="80"/>
  <c r="Z87" i="80"/>
  <c r="AA88" i="80"/>
  <c r="Z88" i="80"/>
  <c r="W88" i="80"/>
  <c r="AA89" i="80"/>
  <c r="Z89" i="80"/>
  <c r="AB89" i="80" s="1"/>
  <c r="R92" i="80"/>
  <c r="R94" i="80" s="1"/>
  <c r="X89" i="80"/>
  <c r="W89" i="80" s="1"/>
  <c r="AA97" i="80"/>
  <c r="Z97" i="80"/>
  <c r="AB97" i="80" s="1"/>
  <c r="R102" i="80"/>
  <c r="R104" i="80" s="1"/>
  <c r="X97" i="80"/>
  <c r="AA98" i="80"/>
  <c r="Z98" i="80"/>
  <c r="AB98" i="80" s="1"/>
  <c r="W98" i="80"/>
  <c r="AA107" i="80"/>
  <c r="Z107" i="80"/>
  <c r="AA108" i="80"/>
  <c r="Z108" i="80"/>
  <c r="AB108" i="80" s="1"/>
  <c r="Z110" i="80"/>
  <c r="AA110" i="80"/>
  <c r="AA111" i="80"/>
  <c r="Z111" i="80"/>
  <c r="R112" i="80"/>
  <c r="X111" i="80"/>
  <c r="AA114" i="80"/>
  <c r="Z114" i="80"/>
  <c r="AB114" i="80" s="1"/>
  <c r="AA115" i="80"/>
  <c r="Z115" i="80"/>
  <c r="AB115" i="80" s="1"/>
  <c r="AA116" i="80"/>
  <c r="Z116" i="80"/>
  <c r="S116" i="80"/>
  <c r="X116" i="80"/>
  <c r="I132" i="80"/>
  <c r="Q132" i="80"/>
  <c r="AA119" i="80"/>
  <c r="Z119" i="80"/>
  <c r="R124" i="80"/>
  <c r="X119" i="80"/>
  <c r="AA120" i="80"/>
  <c r="Z120" i="80"/>
  <c r="AB120" i="80" s="1"/>
  <c r="AA122" i="80"/>
  <c r="Z122" i="80"/>
  <c r="W122" i="80"/>
  <c r="AA123" i="80"/>
  <c r="Z123" i="80"/>
  <c r="AB123" i="80" s="1"/>
  <c r="P132" i="80"/>
  <c r="AA126" i="80"/>
  <c r="Z126" i="80"/>
  <c r="AB126" i="80" s="1"/>
  <c r="AA127" i="80"/>
  <c r="Z127" i="80"/>
  <c r="AA128" i="80"/>
  <c r="Z128" i="80"/>
  <c r="AB128" i="80" s="1"/>
  <c r="AA129" i="80"/>
  <c r="Z129" i="80"/>
  <c r="AB129" i="80" s="1"/>
  <c r="AA135" i="80"/>
  <c r="Z135" i="80"/>
  <c r="AB135" i="80" s="1"/>
  <c r="AA136" i="80"/>
  <c r="Z136" i="80"/>
  <c r="AB136" i="80" s="1"/>
  <c r="Z137" i="80"/>
  <c r="AA137" i="80"/>
  <c r="AA138" i="80"/>
  <c r="Z138" i="80"/>
  <c r="AB138" i="80" s="1"/>
  <c r="AA143" i="80"/>
  <c r="Z143" i="80"/>
  <c r="AA144" i="80"/>
  <c r="Z144" i="80"/>
  <c r="AB144" i="80" s="1"/>
  <c r="AA147" i="80"/>
  <c r="Z147" i="80"/>
  <c r="AA148" i="80"/>
  <c r="Z148" i="80"/>
  <c r="R152" i="80"/>
  <c r="X148" i="80"/>
  <c r="AA149" i="80"/>
  <c r="Z149" i="80"/>
  <c r="AB149" i="80" s="1"/>
  <c r="AA150" i="80"/>
  <c r="Z150" i="80"/>
  <c r="AB150" i="80" s="1"/>
  <c r="AA151" i="80"/>
  <c r="Z151" i="80"/>
  <c r="AB151" i="80" s="1"/>
  <c r="AA157" i="80"/>
  <c r="Z157" i="80"/>
  <c r="AA159" i="80"/>
  <c r="Z159" i="80"/>
  <c r="AA160" i="80"/>
  <c r="Z160" i="80"/>
  <c r="AB160" i="80" s="1"/>
  <c r="AA161" i="80"/>
  <c r="Z161" i="80"/>
  <c r="AB161" i="80" s="1"/>
  <c r="AA163" i="80"/>
  <c r="Z163" i="80"/>
  <c r="AB163" i="80" s="1"/>
  <c r="Z164" i="80"/>
  <c r="AA164" i="80"/>
  <c r="W165" i="80"/>
  <c r="AA170" i="80"/>
  <c r="Z170" i="80"/>
  <c r="AB170" i="80" s="1"/>
  <c r="AA171" i="80"/>
  <c r="Z171" i="80"/>
  <c r="AA172" i="80"/>
  <c r="Z172" i="80"/>
  <c r="Z175" i="80"/>
  <c r="AA175" i="80"/>
  <c r="R180" i="80"/>
  <c r="X175" i="80"/>
  <c r="AA178" i="80"/>
  <c r="Z178" i="80"/>
  <c r="AB178" i="80" s="1"/>
  <c r="Z179" i="80"/>
  <c r="AA179" i="80"/>
  <c r="Z185" i="80"/>
  <c r="AA185" i="80"/>
  <c r="AA188" i="80"/>
  <c r="Z188" i="80"/>
  <c r="Z189" i="80"/>
  <c r="AA189" i="80"/>
  <c r="AA191" i="80"/>
  <c r="Z191" i="80"/>
  <c r="AA192" i="80"/>
  <c r="Z192" i="80"/>
  <c r="AB192" i="80" s="1"/>
  <c r="AA193" i="80"/>
  <c r="Z193" i="80"/>
  <c r="AB193" i="80" s="1"/>
  <c r="AA195" i="80"/>
  <c r="Z195" i="80"/>
  <c r="AA199" i="80"/>
  <c r="Z199" i="80"/>
  <c r="AB199" i="80" s="1"/>
  <c r="Z200" i="80"/>
  <c r="AA200" i="80"/>
  <c r="AA203" i="80"/>
  <c r="Z203" i="80"/>
  <c r="AA204" i="80"/>
  <c r="Z204" i="80"/>
  <c r="AA206" i="80"/>
  <c r="Z206" i="80"/>
  <c r="AB206" i="80" s="1"/>
  <c r="AA207" i="80"/>
  <c r="Z207" i="80"/>
  <c r="R214" i="80"/>
  <c r="X209" i="80"/>
  <c r="X214" i="80" s="1"/>
  <c r="AA210" i="80"/>
  <c r="Z210" i="80"/>
  <c r="AB210" i="80" s="1"/>
  <c r="Z211" i="80"/>
  <c r="AA211" i="80"/>
  <c r="AA215" i="80"/>
  <c r="Z215" i="80"/>
  <c r="AA217" i="80"/>
  <c r="Z217" i="80"/>
  <c r="AA218" i="80"/>
  <c r="Z218" i="80"/>
  <c r="W218" i="80"/>
  <c r="AA219" i="80"/>
  <c r="Z219" i="80"/>
  <c r="AB219" i="80" s="1"/>
  <c r="X21" i="81"/>
  <c r="Y27" i="81"/>
  <c r="Z34" i="81"/>
  <c r="X39" i="81"/>
  <c r="Y39" i="81"/>
  <c r="Z41" i="81"/>
  <c r="X51" i="81"/>
  <c r="Z46" i="81"/>
  <c r="Z49" i="81"/>
  <c r="X48" i="51"/>
  <c r="R53" i="51"/>
  <c r="S48" i="51"/>
  <c r="W49" i="51"/>
  <c r="AB49" i="51"/>
  <c r="X50" i="51"/>
  <c r="W50" i="51" s="1"/>
  <c r="S50" i="51"/>
  <c r="W51" i="51"/>
  <c r="S52" i="51"/>
  <c r="X52" i="51"/>
  <c r="W52" i="51" s="1"/>
  <c r="Z59" i="51"/>
  <c r="AB54" i="51"/>
  <c r="X55" i="51"/>
  <c r="W55" i="51" s="1"/>
  <c r="S55" i="51"/>
  <c r="AA59" i="51"/>
  <c r="W56" i="51"/>
  <c r="X57" i="51"/>
  <c r="W57" i="51" s="1"/>
  <c r="S57" i="51"/>
  <c r="E22" i="71"/>
  <c r="G13" i="71"/>
  <c r="G16" i="71" s="1"/>
  <c r="E10" i="71"/>
  <c r="E24" i="71" s="1"/>
  <c r="X33" i="81"/>
  <c r="P33" i="81"/>
  <c r="Q23" i="81"/>
  <c r="G53" i="81"/>
  <c r="H53" i="81"/>
  <c r="S54" i="78"/>
  <c r="Z44" i="80"/>
  <c r="AB44" i="80" s="1"/>
  <c r="AA38" i="76"/>
  <c r="S10" i="76"/>
  <c r="Z10" i="77"/>
  <c r="Z10" i="75"/>
  <c r="AA9" i="78"/>
  <c r="S14" i="80"/>
  <c r="AA10" i="79"/>
  <c r="AB10" i="79" s="1"/>
  <c r="S9" i="79"/>
  <c r="S10" i="79"/>
  <c r="S10" i="78"/>
  <c r="S11" i="78"/>
  <c r="X11" i="78"/>
  <c r="W11" i="78" s="1"/>
  <c r="AB10" i="77"/>
  <c r="S49" i="76"/>
  <c r="S54" i="76" s="1"/>
  <c r="I74" i="76"/>
  <c r="Z49" i="76"/>
  <c r="G48" i="74"/>
  <c r="K48" i="74"/>
  <c r="O48" i="74"/>
  <c r="J74" i="76"/>
  <c r="N74" i="76"/>
  <c r="Q74" i="76"/>
  <c r="AB38" i="76"/>
  <c r="O28" i="76"/>
  <c r="O14" i="74"/>
  <c r="O28" i="74" s="1"/>
  <c r="S11" i="76"/>
  <c r="L74" i="75"/>
  <c r="H74" i="75"/>
  <c r="L54" i="74"/>
  <c r="N54" i="74"/>
  <c r="N74" i="74" s="1"/>
  <c r="I74" i="75"/>
  <c r="Q74" i="75"/>
  <c r="AB49" i="75"/>
  <c r="Q54" i="74"/>
  <c r="H48" i="74"/>
  <c r="P48" i="74"/>
  <c r="R44" i="74"/>
  <c r="I48" i="74"/>
  <c r="Q48" i="74"/>
  <c r="M74" i="75"/>
  <c r="O42" i="74"/>
  <c r="G74" i="74"/>
  <c r="O74" i="74"/>
  <c r="M42" i="74"/>
  <c r="S38" i="75"/>
  <c r="I42" i="74"/>
  <c r="Q42" i="74"/>
  <c r="K42" i="74"/>
  <c r="F14" i="74"/>
  <c r="N14" i="74"/>
  <c r="N28" i="74" s="1"/>
  <c r="AB10" i="75"/>
  <c r="H28" i="75"/>
  <c r="P28" i="75"/>
  <c r="H14" i="74"/>
  <c r="H28" i="74" s="1"/>
  <c r="P14" i="74"/>
  <c r="P28" i="74" s="1"/>
  <c r="S12" i="75"/>
  <c r="M28" i="75"/>
  <c r="R9" i="74"/>
  <c r="X9" i="74" s="1"/>
  <c r="R10" i="74"/>
  <c r="AA10" i="74" s="1"/>
  <c r="AB10" i="74" s="1"/>
  <c r="Q14" i="74"/>
  <c r="Q28" i="74" s="1"/>
  <c r="J28" i="75"/>
  <c r="L23" i="50"/>
  <c r="M23" i="50" s="1"/>
  <c r="N23" i="50" s="1"/>
  <c r="G10" i="50"/>
  <c r="Q15" i="81"/>
  <c r="Q33" i="81"/>
  <c r="T15" i="62"/>
  <c r="R26" i="62"/>
  <c r="M28" i="62"/>
  <c r="T20" i="62"/>
  <c r="S26" i="62"/>
  <c r="T9" i="62"/>
  <c r="L28" i="62"/>
  <c r="T24" i="62"/>
  <c r="P28" i="62"/>
  <c r="L24" i="50"/>
  <c r="M24" i="50" s="1"/>
  <c r="N24" i="50" s="1"/>
  <c r="L13" i="50"/>
  <c r="M13" i="50" s="1"/>
  <c r="N13" i="50" s="1"/>
  <c r="W54" i="51"/>
  <c r="S56" i="51"/>
  <c r="X58" i="51"/>
  <c r="W58" i="51" s="1"/>
  <c r="R59" i="51"/>
  <c r="S54" i="51"/>
  <c r="S59" i="51" s="1"/>
  <c r="X53" i="51"/>
  <c r="W48" i="51"/>
  <c r="W53" i="51" s="1"/>
  <c r="AB48" i="51"/>
  <c r="S51" i="51"/>
  <c r="S49" i="51"/>
  <c r="S53" i="51" s="1"/>
  <c r="Z14" i="51"/>
  <c r="AB192" i="51"/>
  <c r="AA14" i="51"/>
  <c r="L27" i="51"/>
  <c r="AA20" i="51"/>
  <c r="AB17" i="51"/>
  <c r="X19" i="51"/>
  <c r="W19" i="51" s="1"/>
  <c r="K27" i="51"/>
  <c r="AB24" i="51"/>
  <c r="AB36" i="51"/>
  <c r="AB63" i="51"/>
  <c r="S75" i="51"/>
  <c r="Z90" i="51"/>
  <c r="Z92" i="51" s="1"/>
  <c r="AB92" i="51" s="1"/>
  <c r="AB87" i="51"/>
  <c r="AB105" i="51"/>
  <c r="AB107" i="51"/>
  <c r="M130" i="51"/>
  <c r="AB113" i="51"/>
  <c r="AB121" i="51"/>
  <c r="W127" i="51"/>
  <c r="S134" i="51"/>
  <c r="AB135" i="51"/>
  <c r="AB137" i="51"/>
  <c r="L152" i="51"/>
  <c r="X139" i="51"/>
  <c r="S141" i="51"/>
  <c r="S144" i="51" s="1"/>
  <c r="S161" i="51"/>
  <c r="X174" i="51"/>
  <c r="S176" i="51"/>
  <c r="X185" i="51"/>
  <c r="W185" i="51" s="1"/>
  <c r="S187" i="51"/>
  <c r="S191" i="51"/>
  <c r="AB198" i="51"/>
  <c r="AB207" i="51"/>
  <c r="X216" i="51"/>
  <c r="W216" i="51" s="1"/>
  <c r="J27" i="51"/>
  <c r="R26" i="51"/>
  <c r="S31" i="51"/>
  <c r="AA47" i="51"/>
  <c r="X67" i="51"/>
  <c r="W67" i="51" s="1"/>
  <c r="AB125" i="51"/>
  <c r="AB141" i="51"/>
  <c r="R144" i="51"/>
  <c r="AB148" i="51"/>
  <c r="AB159" i="51"/>
  <c r="L180" i="51"/>
  <c r="W165" i="51"/>
  <c r="I180" i="51"/>
  <c r="L220" i="51"/>
  <c r="AB204" i="51"/>
  <c r="X21" i="51"/>
  <c r="W21" i="51" s="1"/>
  <c r="AA26" i="51"/>
  <c r="AB26" i="51" s="1"/>
  <c r="X33" i="51"/>
  <c r="W33" i="51" s="1"/>
  <c r="W44" i="51"/>
  <c r="Z65" i="51"/>
  <c r="AB67" i="51"/>
  <c r="S69" i="51"/>
  <c r="X79" i="51"/>
  <c r="AB96" i="51"/>
  <c r="W106" i="51"/>
  <c r="X108" i="51"/>
  <c r="W108" i="51" s="1"/>
  <c r="W114" i="51"/>
  <c r="AA144" i="51"/>
  <c r="AA152" i="51" s="1"/>
  <c r="J180" i="51"/>
  <c r="W184" i="51"/>
  <c r="S146" i="51"/>
  <c r="X170" i="51"/>
  <c r="AA218" i="51"/>
  <c r="R14" i="51"/>
  <c r="O27" i="51"/>
  <c r="R35" i="51"/>
  <c r="W37" i="51"/>
  <c r="AA65" i="51"/>
  <c r="R71" i="51"/>
  <c r="AA80" i="51"/>
  <c r="AA82" i="51" s="1"/>
  <c r="H130" i="51"/>
  <c r="P130" i="51"/>
  <c r="W112" i="51"/>
  <c r="AA122" i="51"/>
  <c r="G152" i="51"/>
  <c r="O152" i="51"/>
  <c r="W142" i="51"/>
  <c r="AB156" i="51"/>
  <c r="F180" i="51"/>
  <c r="Z166" i="51"/>
  <c r="AB163" i="51"/>
  <c r="S173" i="51"/>
  <c r="S184" i="51"/>
  <c r="S197" i="51"/>
  <c r="S203" i="51"/>
  <c r="S96" i="51"/>
  <c r="S123" i="51"/>
  <c r="S137" i="51"/>
  <c r="AA212" i="51"/>
  <c r="AB212" i="51" s="1"/>
  <c r="H27" i="51"/>
  <c r="P27" i="51"/>
  <c r="X18" i="51"/>
  <c r="W18" i="51" s="1"/>
  <c r="X23" i="51"/>
  <c r="W23" i="51" s="1"/>
  <c r="AB25" i="51"/>
  <c r="Z41" i="51"/>
  <c r="W40" i="51"/>
  <c r="AB60" i="51"/>
  <c r="X64" i="51"/>
  <c r="W64" i="51" s="1"/>
  <c r="AB75" i="51"/>
  <c r="S78" i="51"/>
  <c r="X97" i="51"/>
  <c r="W97" i="51" s="1"/>
  <c r="AB106" i="51"/>
  <c r="AB114" i="51"/>
  <c r="S126" i="51"/>
  <c r="AB136" i="51"/>
  <c r="H152" i="51"/>
  <c r="P152" i="51"/>
  <c r="M152" i="51"/>
  <c r="W147" i="51"/>
  <c r="AA160" i="51"/>
  <c r="W158" i="51"/>
  <c r="G180" i="51"/>
  <c r="O180" i="51"/>
  <c r="AB171" i="51"/>
  <c r="G220" i="51"/>
  <c r="O220" i="51"/>
  <c r="S201" i="51"/>
  <c r="X205" i="51"/>
  <c r="W205" i="51" s="1"/>
  <c r="S207" i="51"/>
  <c r="W211" i="51"/>
  <c r="G27" i="51"/>
  <c r="AB18" i="51"/>
  <c r="AB23" i="51"/>
  <c r="AA35" i="51"/>
  <c r="W34" i="51"/>
  <c r="AA41" i="51"/>
  <c r="Z47" i="51"/>
  <c r="R65" i="51"/>
  <c r="AB64" i="51"/>
  <c r="AA100" i="51"/>
  <c r="AA102" i="51" s="1"/>
  <c r="I130" i="51"/>
  <c r="AB120" i="51"/>
  <c r="W124" i="51"/>
  <c r="S138" i="51"/>
  <c r="AB140" i="51"/>
  <c r="AB149" i="51"/>
  <c r="M180" i="51"/>
  <c r="W168" i="51"/>
  <c r="AA178" i="51"/>
  <c r="AB175" i="51"/>
  <c r="AB186" i="51"/>
  <c r="M220" i="51"/>
  <c r="X207" i="51"/>
  <c r="X209" i="51"/>
  <c r="W209" i="51" s="1"/>
  <c r="AB215" i="51"/>
  <c r="S217" i="51"/>
  <c r="S44" i="74"/>
  <c r="X44" i="74"/>
  <c r="AA44" i="74"/>
  <c r="AB44" i="74" s="1"/>
  <c r="S59" i="74"/>
  <c r="X59" i="74"/>
  <c r="X68" i="74"/>
  <c r="S68" i="74"/>
  <c r="X179" i="74"/>
  <c r="S179" i="74"/>
  <c r="S9" i="74"/>
  <c r="X10" i="74"/>
  <c r="S10" i="74"/>
  <c r="G28" i="74"/>
  <c r="S17" i="74"/>
  <c r="X17" i="74"/>
  <c r="AB26" i="74"/>
  <c r="X24" i="74"/>
  <c r="S24" i="74"/>
  <c r="S39" i="74"/>
  <c r="X39" i="74"/>
  <c r="S40" i="74"/>
  <c r="X40" i="74"/>
  <c r="S51" i="74"/>
  <c r="X51" i="74"/>
  <c r="S33" i="74"/>
  <c r="X33" i="74"/>
  <c r="M28" i="74"/>
  <c r="S22" i="74"/>
  <c r="X22" i="74"/>
  <c r="X45" i="74"/>
  <c r="S45" i="74"/>
  <c r="X18" i="74"/>
  <c r="S18" i="74"/>
  <c r="X79" i="74"/>
  <c r="S79" i="74"/>
  <c r="X57" i="74"/>
  <c r="S57" i="74"/>
  <c r="X90" i="74"/>
  <c r="S90" i="74"/>
  <c r="X34" i="74"/>
  <c r="S34" i="74"/>
  <c r="S58" i="74"/>
  <c r="X58" i="74"/>
  <c r="S23" i="74"/>
  <c r="X23" i="74"/>
  <c r="S25" i="74"/>
  <c r="X25" i="74"/>
  <c r="S31" i="74"/>
  <c r="X31" i="74"/>
  <c r="H74" i="74"/>
  <c r="P74" i="74"/>
  <c r="S41" i="74"/>
  <c r="X41" i="74"/>
  <c r="X99" i="74"/>
  <c r="S99" i="74"/>
  <c r="X109" i="74"/>
  <c r="S109" i="74"/>
  <c r="X171" i="74"/>
  <c r="S171" i="74"/>
  <c r="L28" i="74"/>
  <c r="X19" i="74"/>
  <c r="S19" i="74"/>
  <c r="S12" i="74"/>
  <c r="X12" i="74"/>
  <c r="X52" i="74"/>
  <c r="S52" i="74"/>
  <c r="X128" i="74"/>
  <c r="S128" i="74"/>
  <c r="R15" i="74"/>
  <c r="M222" i="74"/>
  <c r="AA32" i="75"/>
  <c r="Z32" i="75"/>
  <c r="AB32" i="75" s="1"/>
  <c r="X62" i="76"/>
  <c r="R66" i="76"/>
  <c r="R62" i="74"/>
  <c r="J26" i="74"/>
  <c r="J28" i="74" s="1"/>
  <c r="AB35" i="74"/>
  <c r="S110" i="74"/>
  <c r="X110" i="74"/>
  <c r="G124" i="74"/>
  <c r="R119" i="74"/>
  <c r="X201" i="74"/>
  <c r="S201" i="74"/>
  <c r="AA22" i="75"/>
  <c r="AA26" i="75" s="1"/>
  <c r="Z22" i="75"/>
  <c r="AB37" i="75"/>
  <c r="AA119" i="75"/>
  <c r="Z119" i="75"/>
  <c r="AA144" i="75"/>
  <c r="Z144" i="75"/>
  <c r="X161" i="75"/>
  <c r="W161" i="75" s="1"/>
  <c r="S161" i="75"/>
  <c r="R26" i="76"/>
  <c r="AA33" i="76"/>
  <c r="AA36" i="76" s="1"/>
  <c r="Z33" i="76"/>
  <c r="AB33" i="76" s="1"/>
  <c r="S62" i="76"/>
  <c r="X15" i="77"/>
  <c r="S15" i="77"/>
  <c r="R20" i="77"/>
  <c r="X77" i="77"/>
  <c r="R82" i="77"/>
  <c r="R84" i="77" s="1"/>
  <c r="AA138" i="77"/>
  <c r="Z138" i="77"/>
  <c r="AB138" i="77" s="1"/>
  <c r="R13" i="74"/>
  <c r="AB19" i="74"/>
  <c r="R21" i="74"/>
  <c r="R32" i="74"/>
  <c r="F36" i="74"/>
  <c r="Z36" i="74"/>
  <c r="R53" i="74"/>
  <c r="F60" i="74"/>
  <c r="R55" i="74"/>
  <c r="R56" i="74"/>
  <c r="AA72" i="74"/>
  <c r="R70" i="74"/>
  <c r="F72" i="74"/>
  <c r="J92" i="74"/>
  <c r="J94" i="74" s="1"/>
  <c r="R87" i="74"/>
  <c r="S117" i="74"/>
  <c r="G130" i="74"/>
  <c r="R125" i="74"/>
  <c r="H140" i="74"/>
  <c r="P140" i="74"/>
  <c r="X185" i="74"/>
  <c r="S185" i="74"/>
  <c r="X187" i="74"/>
  <c r="S187" i="74"/>
  <c r="R191" i="74"/>
  <c r="G196" i="74"/>
  <c r="R14" i="75"/>
  <c r="X9" i="75"/>
  <c r="W15" i="75"/>
  <c r="X20" i="75"/>
  <c r="AA70" i="75"/>
  <c r="Z70" i="75"/>
  <c r="AB70" i="75" s="1"/>
  <c r="AB89" i="75"/>
  <c r="AB99" i="75"/>
  <c r="AB109" i="75"/>
  <c r="AA123" i="75"/>
  <c r="Z123" i="75"/>
  <c r="AA140" i="75"/>
  <c r="AB157" i="75"/>
  <c r="Z162" i="75"/>
  <c r="AA59" i="76"/>
  <c r="Z59" i="76"/>
  <c r="X119" i="76"/>
  <c r="R124" i="76"/>
  <c r="AA127" i="76"/>
  <c r="Z127" i="76"/>
  <c r="AB127" i="76" s="1"/>
  <c r="W136" i="76"/>
  <c r="L224" i="75"/>
  <c r="AA40" i="75"/>
  <c r="Z40" i="75"/>
  <c r="AB40" i="75" s="1"/>
  <c r="AA59" i="75"/>
  <c r="Z59" i="75"/>
  <c r="AB59" i="75" s="1"/>
  <c r="W63" i="75"/>
  <c r="X63" i="74"/>
  <c r="AA165" i="75"/>
  <c r="Z165" i="75"/>
  <c r="AA199" i="75"/>
  <c r="Z199" i="75"/>
  <c r="AB199" i="75" s="1"/>
  <c r="AA150" i="76"/>
  <c r="Z150" i="76"/>
  <c r="AB150" i="76" s="1"/>
  <c r="U7" i="74"/>
  <c r="W116" i="74" s="1"/>
  <c r="R37" i="74"/>
  <c r="J60" i="74"/>
  <c r="J74" i="74" s="1"/>
  <c r="R16" i="74"/>
  <c r="F20" i="74"/>
  <c r="F28" i="74" s="1"/>
  <c r="R35" i="74"/>
  <c r="R88" i="74"/>
  <c r="S161" i="74"/>
  <c r="X161" i="74"/>
  <c r="W161" i="74" s="1"/>
  <c r="I34" i="73"/>
  <c r="R11" i="74"/>
  <c r="R14" i="74" s="1"/>
  <c r="I14" i="74"/>
  <c r="I28" i="74" s="1"/>
  <c r="AA20" i="74"/>
  <c r="AB20" i="74" s="1"/>
  <c r="R38" i="74"/>
  <c r="F48" i="74"/>
  <c r="R50" i="74"/>
  <c r="X69" i="74"/>
  <c r="W69" i="74" s="1"/>
  <c r="S69" i="74"/>
  <c r="R77" i="74"/>
  <c r="X89" i="74"/>
  <c r="W89" i="74" s="1"/>
  <c r="R97" i="74"/>
  <c r="X101" i="74"/>
  <c r="W101" i="74" s="1"/>
  <c r="S101" i="74"/>
  <c r="S126" i="74"/>
  <c r="X126" i="74"/>
  <c r="W126" i="74" s="1"/>
  <c r="X158" i="74"/>
  <c r="W158" i="74" s="1"/>
  <c r="S158" i="74"/>
  <c r="X160" i="74"/>
  <c r="W160" i="74" s="1"/>
  <c r="S160" i="74"/>
  <c r="I174" i="74"/>
  <c r="X186" i="74"/>
  <c r="W186" i="74" s="1"/>
  <c r="S186" i="74"/>
  <c r="R209" i="74"/>
  <c r="S212" i="74"/>
  <c r="X212" i="74"/>
  <c r="W212" i="74" s="1"/>
  <c r="AA11" i="75"/>
  <c r="Z11" i="75"/>
  <c r="AB11" i="75" s="1"/>
  <c r="R26" i="75"/>
  <c r="X91" i="75"/>
  <c r="W91" i="75" s="1"/>
  <c r="S91" i="75"/>
  <c r="X101" i="75"/>
  <c r="W101" i="75" s="1"/>
  <c r="S101" i="75"/>
  <c r="X111" i="75"/>
  <c r="W111" i="75" s="1"/>
  <c r="S111" i="75"/>
  <c r="M132" i="75"/>
  <c r="AA167" i="75"/>
  <c r="Z167" i="75"/>
  <c r="AA178" i="75"/>
  <c r="Z178" i="75"/>
  <c r="AB178" i="75" s="1"/>
  <c r="S179" i="75"/>
  <c r="AA201" i="75"/>
  <c r="Z201" i="75"/>
  <c r="AB201" i="75" s="1"/>
  <c r="Z24" i="76"/>
  <c r="AA24" i="76"/>
  <c r="AA26" i="76" s="1"/>
  <c r="AA112" i="76"/>
  <c r="AB107" i="76"/>
  <c r="AA64" i="79"/>
  <c r="Z64" i="79"/>
  <c r="F66" i="74"/>
  <c r="R189" i="74"/>
  <c r="S192" i="74"/>
  <c r="X192" i="74"/>
  <c r="W192" i="74" s="1"/>
  <c r="X218" i="74"/>
  <c r="W218" i="74" s="1"/>
  <c r="S218" i="74"/>
  <c r="AB113" i="75"/>
  <c r="AB147" i="76"/>
  <c r="W117" i="74"/>
  <c r="X148" i="74"/>
  <c r="W148" i="74" s="1"/>
  <c r="S148" i="74"/>
  <c r="W151" i="74"/>
  <c r="R47" i="74"/>
  <c r="I66" i="74"/>
  <c r="J180" i="74"/>
  <c r="R178" i="74"/>
  <c r="R213" i="74"/>
  <c r="AB21" i="75"/>
  <c r="J74" i="75"/>
  <c r="R152" i="75"/>
  <c r="X147" i="75"/>
  <c r="S147" i="75"/>
  <c r="AA151" i="75"/>
  <c r="AA152" i="75" s="1"/>
  <c r="Z151" i="75"/>
  <c r="W21" i="78"/>
  <c r="J34" i="73"/>
  <c r="L48" i="74"/>
  <c r="Z48" i="74"/>
  <c r="AB58" i="74"/>
  <c r="X78" i="74"/>
  <c r="W78" i="74" s="1"/>
  <c r="AA102" i="74"/>
  <c r="AA104" i="74" s="1"/>
  <c r="Z102" i="74"/>
  <c r="G168" i="74"/>
  <c r="G182" i="74" s="1"/>
  <c r="R163" i="74"/>
  <c r="O168" i="74"/>
  <c r="O182" i="74" s="1"/>
  <c r="J174" i="74"/>
  <c r="R170" i="74"/>
  <c r="K180" i="74"/>
  <c r="AB175" i="74"/>
  <c r="Z180" i="74"/>
  <c r="AB180" i="74" s="1"/>
  <c r="I202" i="74"/>
  <c r="Q202" i="74"/>
  <c r="X205" i="74"/>
  <c r="W205" i="74" s="1"/>
  <c r="Z214" i="74"/>
  <c r="AB214" i="74" s="1"/>
  <c r="AB209" i="74"/>
  <c r="R92" i="75"/>
  <c r="R94" i="75" s="1"/>
  <c r="X87" i="75"/>
  <c r="S87" i="75"/>
  <c r="S92" i="75" s="1"/>
  <c r="S94" i="75" s="1"/>
  <c r="R102" i="75"/>
  <c r="R104" i="75" s="1"/>
  <c r="X97" i="75"/>
  <c r="S97" i="75"/>
  <c r="S102" i="75" s="1"/>
  <c r="S104" i="75" s="1"/>
  <c r="R112" i="75"/>
  <c r="X107" i="75"/>
  <c r="S107" i="75"/>
  <c r="S112" i="75" s="1"/>
  <c r="AA115" i="75"/>
  <c r="Z115" i="75"/>
  <c r="Z118" i="75" s="1"/>
  <c r="W163" i="75"/>
  <c r="AB189" i="75"/>
  <c r="X202" i="75"/>
  <c r="J28" i="76"/>
  <c r="S202" i="76"/>
  <c r="X34" i="78"/>
  <c r="R36" i="78"/>
  <c r="AA63" i="78"/>
  <c r="Z63" i="78"/>
  <c r="Z72" i="74"/>
  <c r="R91" i="74"/>
  <c r="AA15" i="75"/>
  <c r="Z15" i="75"/>
  <c r="AA167" i="76"/>
  <c r="AA168" i="76" s="1"/>
  <c r="Z167" i="76"/>
  <c r="M60" i="74"/>
  <c r="L72" i="74"/>
  <c r="S165" i="74"/>
  <c r="X165" i="74"/>
  <c r="W165" i="74" s="1"/>
  <c r="AA19" i="75"/>
  <c r="Z19" i="75"/>
  <c r="R43" i="74"/>
  <c r="R49" i="74"/>
  <c r="R67" i="74"/>
  <c r="R120" i="74"/>
  <c r="X139" i="74"/>
  <c r="W139" i="74" s="1"/>
  <c r="S139" i="74"/>
  <c r="S164" i="74"/>
  <c r="X164" i="74"/>
  <c r="W164" i="74" s="1"/>
  <c r="R188" i="74"/>
  <c r="R190" i="74" s="1"/>
  <c r="X39" i="75"/>
  <c r="W39" i="75" s="1"/>
  <c r="S39" i="75"/>
  <c r="S42" i="75" s="1"/>
  <c r="AA46" i="75"/>
  <c r="Z46" i="75"/>
  <c r="AA78" i="75"/>
  <c r="Z78" i="75"/>
  <c r="AB78" i="75" s="1"/>
  <c r="W119" i="75"/>
  <c r="X124" i="75"/>
  <c r="AA172" i="75"/>
  <c r="AA174" i="75" s="1"/>
  <c r="Z172" i="75"/>
  <c r="X204" i="75"/>
  <c r="R208" i="75"/>
  <c r="S204" i="75"/>
  <c r="X219" i="75"/>
  <c r="W219" i="75" s="1"/>
  <c r="S219" i="75"/>
  <c r="K34" i="73"/>
  <c r="M54" i="74"/>
  <c r="Z66" i="74"/>
  <c r="AB66" i="74" s="1"/>
  <c r="AB61" i="74"/>
  <c r="I72" i="74"/>
  <c r="Q72" i="74"/>
  <c r="S71" i="74"/>
  <c r="L82" i="74"/>
  <c r="L84" i="74" s="1"/>
  <c r="N92" i="74"/>
  <c r="N94" i="74" s="1"/>
  <c r="F92" i="74"/>
  <c r="F94" i="74" s="1"/>
  <c r="R100" i="74"/>
  <c r="X108" i="74"/>
  <c r="W108" i="74" s="1"/>
  <c r="R147" i="74"/>
  <c r="S150" i="74"/>
  <c r="X150" i="74"/>
  <c r="W150" i="74" s="1"/>
  <c r="X159" i="74"/>
  <c r="W159" i="74" s="1"/>
  <c r="S159" i="74"/>
  <c r="R193" i="74"/>
  <c r="R215" i="74"/>
  <c r="G220" i="74"/>
  <c r="G222" i="74" s="1"/>
  <c r="X217" i="74"/>
  <c r="W217" i="74" s="1"/>
  <c r="S217" i="74"/>
  <c r="X219" i="74"/>
  <c r="W219" i="74" s="1"/>
  <c r="S219" i="74"/>
  <c r="H224" i="75"/>
  <c r="X45" i="75"/>
  <c r="W45" i="75" s="1"/>
  <c r="S45" i="75"/>
  <c r="R54" i="75"/>
  <c r="X49" i="75"/>
  <c r="S49" i="75"/>
  <c r="AA53" i="75"/>
  <c r="AA54" i="75" s="1"/>
  <c r="Z53" i="75"/>
  <c r="X64" i="75"/>
  <c r="R64" i="74"/>
  <c r="AA68" i="75"/>
  <c r="AA72" i="75" s="1"/>
  <c r="Z68" i="75"/>
  <c r="AB68" i="75" s="1"/>
  <c r="R82" i="75"/>
  <c r="R84" i="75" s="1"/>
  <c r="X77" i="75"/>
  <c r="S77" i="75"/>
  <c r="S82" i="75" s="1"/>
  <c r="S84" i="75" s="1"/>
  <c r="AA118" i="75"/>
  <c r="X115" i="75"/>
  <c r="W115" i="75" s="1"/>
  <c r="S115" i="75"/>
  <c r="X126" i="75"/>
  <c r="R130" i="75"/>
  <c r="S126" i="75"/>
  <c r="R220" i="75"/>
  <c r="X215" i="75"/>
  <c r="S215" i="75"/>
  <c r="AA37" i="76"/>
  <c r="Z37" i="76"/>
  <c r="X100" i="76"/>
  <c r="W100" i="76" s="1"/>
  <c r="S100" i="76"/>
  <c r="X19" i="77"/>
  <c r="W19" i="77" s="1"/>
  <c r="S19" i="77"/>
  <c r="X80" i="74"/>
  <c r="W80" i="74" s="1"/>
  <c r="S80" i="74"/>
  <c r="R46" i="74"/>
  <c r="AA54" i="74"/>
  <c r="AB53" i="74"/>
  <c r="K60" i="74"/>
  <c r="K74" i="74" s="1"/>
  <c r="Z60" i="74"/>
  <c r="AB60" i="74" s="1"/>
  <c r="M66" i="74"/>
  <c r="R81" i="74"/>
  <c r="R98" i="74"/>
  <c r="R111" i="74"/>
  <c r="R114" i="74"/>
  <c r="P124" i="74"/>
  <c r="I140" i="74"/>
  <c r="I154" i="74" s="1"/>
  <c r="Q140" i="74"/>
  <c r="Q154" i="74" s="1"/>
  <c r="X143" i="74"/>
  <c r="W143" i="74" s="1"/>
  <c r="Z152" i="74"/>
  <c r="AB152" i="74" s="1"/>
  <c r="AB147" i="74"/>
  <c r="I168" i="74"/>
  <c r="Q168" i="74"/>
  <c r="F168" i="74"/>
  <c r="R166" i="74"/>
  <c r="AA174" i="74"/>
  <c r="Z174" i="74"/>
  <c r="AB174" i="74" s="1"/>
  <c r="M180" i="74"/>
  <c r="M182" i="74" s="1"/>
  <c r="R176" i="74"/>
  <c r="R210" i="74"/>
  <c r="R118" i="75"/>
  <c r="X113" i="75"/>
  <c r="S146" i="75"/>
  <c r="J182" i="75"/>
  <c r="AB173" i="75"/>
  <c r="R196" i="75"/>
  <c r="AA210" i="75"/>
  <c r="Z210" i="75"/>
  <c r="AB210" i="75" s="1"/>
  <c r="X138" i="76"/>
  <c r="W138" i="76" s="1"/>
  <c r="W140" i="76" s="1"/>
  <c r="R140" i="76"/>
  <c r="S138" i="76"/>
  <c r="K112" i="74"/>
  <c r="R113" i="74"/>
  <c r="F118" i="74"/>
  <c r="F132" i="74" s="1"/>
  <c r="N118" i="74"/>
  <c r="N132" i="74" s="1"/>
  <c r="R115" i="74"/>
  <c r="AA130" i="74"/>
  <c r="AB130" i="74" s="1"/>
  <c r="AB125" i="74"/>
  <c r="J154" i="74"/>
  <c r="R135" i="74"/>
  <c r="R136" i="74"/>
  <c r="K146" i="74"/>
  <c r="K154" i="74" s="1"/>
  <c r="R144" i="74"/>
  <c r="L152" i="74"/>
  <c r="L154" i="74" s="1"/>
  <c r="R149" i="74"/>
  <c r="R157" i="74"/>
  <c r="H162" i="74"/>
  <c r="H182" i="74" s="1"/>
  <c r="P162" i="74"/>
  <c r="P182" i="74" s="1"/>
  <c r="J162" i="74"/>
  <c r="AB179" i="74"/>
  <c r="F190" i="74"/>
  <c r="N190" i="74"/>
  <c r="J190" i="74"/>
  <c r="J222" i="74" s="1"/>
  <c r="R197" i="74"/>
  <c r="R198" i="74"/>
  <c r="K208" i="74"/>
  <c r="R206" i="74"/>
  <c r="L214" i="74"/>
  <c r="R211" i="74"/>
  <c r="F220" i="74"/>
  <c r="N220" i="74"/>
  <c r="R216" i="74"/>
  <c r="AA9" i="75"/>
  <c r="AA14" i="75" s="1"/>
  <c r="W16" i="75"/>
  <c r="R36" i="75"/>
  <c r="AB34" i="75"/>
  <c r="K74" i="75"/>
  <c r="K224" i="75" s="1"/>
  <c r="AB41" i="75"/>
  <c r="AB47" i="75"/>
  <c r="S51" i="75"/>
  <c r="X60" i="75"/>
  <c r="W69" i="75"/>
  <c r="AB79" i="75"/>
  <c r="I132" i="75"/>
  <c r="I224" i="75" s="1"/>
  <c r="Q132" i="75"/>
  <c r="Q224" i="75" s="1"/>
  <c r="AB120" i="75"/>
  <c r="W139" i="75"/>
  <c r="AB141" i="75"/>
  <c r="W145" i="75"/>
  <c r="S149" i="75"/>
  <c r="W166" i="75"/>
  <c r="S170" i="75"/>
  <c r="AB179" i="75"/>
  <c r="AA186" i="75"/>
  <c r="Z186" i="75"/>
  <c r="AB186" i="75" s="1"/>
  <c r="S191" i="75"/>
  <c r="W200" i="75"/>
  <c r="W201" i="75"/>
  <c r="Z208" i="75"/>
  <c r="S206" i="75"/>
  <c r="AB211" i="75"/>
  <c r="I224" i="76"/>
  <c r="X31" i="76"/>
  <c r="R36" i="76"/>
  <c r="H74" i="76"/>
  <c r="P74" i="76"/>
  <c r="X40" i="76"/>
  <c r="W40" i="76" s="1"/>
  <c r="S40" i="76"/>
  <c r="F74" i="76"/>
  <c r="AA44" i="76"/>
  <c r="AA48" i="76" s="1"/>
  <c r="Z44" i="76"/>
  <c r="AA61" i="76"/>
  <c r="Z61" i="76"/>
  <c r="AA169" i="76"/>
  <c r="Z169" i="76"/>
  <c r="Q182" i="76"/>
  <c r="W191" i="76"/>
  <c r="AA195" i="76"/>
  <c r="Z195" i="76"/>
  <c r="S214" i="76"/>
  <c r="W217" i="76"/>
  <c r="X220" i="76"/>
  <c r="AA126" i="77"/>
  <c r="Z126" i="77"/>
  <c r="AB126" i="77" s="1"/>
  <c r="AA160" i="78"/>
  <c r="AA162" i="78" s="1"/>
  <c r="Z160" i="78"/>
  <c r="M102" i="74"/>
  <c r="M104" i="74" s="1"/>
  <c r="M112" i="74"/>
  <c r="M132" i="74" s="1"/>
  <c r="AA112" i="74"/>
  <c r="K124" i="74"/>
  <c r="R129" i="74"/>
  <c r="AA140" i="74"/>
  <c r="F152" i="74"/>
  <c r="N152" i="74"/>
  <c r="R175" i="74"/>
  <c r="F180" i="74"/>
  <c r="R177" i="74"/>
  <c r="H190" i="74"/>
  <c r="P190" i="74"/>
  <c r="O222" i="74"/>
  <c r="K196" i="74"/>
  <c r="K222" i="74" s="1"/>
  <c r="AA202" i="74"/>
  <c r="F214" i="74"/>
  <c r="N214" i="74"/>
  <c r="Z26" i="75"/>
  <c r="W31" i="75"/>
  <c r="X32" i="75"/>
  <c r="S32" i="75"/>
  <c r="AA38" i="75"/>
  <c r="AA42" i="75" s="1"/>
  <c r="Z38" i="75"/>
  <c r="W52" i="75"/>
  <c r="X53" i="75"/>
  <c r="W53" i="75" s="1"/>
  <c r="S53" i="75"/>
  <c r="AA57" i="75"/>
  <c r="Z57" i="75"/>
  <c r="AB57" i="75" s="1"/>
  <c r="S66" i="75"/>
  <c r="AA90" i="75"/>
  <c r="Z90" i="75"/>
  <c r="AA100" i="75"/>
  <c r="Z100" i="75"/>
  <c r="AB100" i="75" s="1"/>
  <c r="AA110" i="75"/>
  <c r="Z110" i="75"/>
  <c r="Z126" i="75"/>
  <c r="AB126" i="75" s="1"/>
  <c r="AB138" i="75"/>
  <c r="W150" i="75"/>
  <c r="X151" i="75"/>
  <c r="W151" i="75" s="1"/>
  <c r="S151" i="75"/>
  <c r="Z174" i="75"/>
  <c r="W171" i="75"/>
  <c r="X172" i="75"/>
  <c r="W172" i="75" s="1"/>
  <c r="S172" i="75"/>
  <c r="AA176" i="75"/>
  <c r="AA180" i="75" s="1"/>
  <c r="Z176" i="75"/>
  <c r="AB176" i="75" s="1"/>
  <c r="R190" i="75"/>
  <c r="X185" i="75"/>
  <c r="W186" i="75"/>
  <c r="P222" i="75"/>
  <c r="AB200" i="75"/>
  <c r="K28" i="76"/>
  <c r="X70" i="76"/>
  <c r="W70" i="76" s="1"/>
  <c r="S70" i="76"/>
  <c r="AA80" i="76"/>
  <c r="Z80" i="76"/>
  <c r="R118" i="76"/>
  <c r="X113" i="76"/>
  <c r="S113" i="76"/>
  <c r="S118" i="76" s="1"/>
  <c r="S140" i="76"/>
  <c r="AA160" i="76"/>
  <c r="Z160" i="76"/>
  <c r="X174" i="76"/>
  <c r="W169" i="76"/>
  <c r="W174" i="76" s="1"/>
  <c r="X194" i="76"/>
  <c r="W194" i="76" s="1"/>
  <c r="S194" i="76"/>
  <c r="AA215" i="76"/>
  <c r="Z215" i="76"/>
  <c r="R66" i="77"/>
  <c r="X62" i="77"/>
  <c r="S62" i="77"/>
  <c r="R190" i="77"/>
  <c r="X185" i="77"/>
  <c r="AA193" i="77"/>
  <c r="Z193" i="77"/>
  <c r="Z41" i="79"/>
  <c r="AA41" i="79"/>
  <c r="AB119" i="79"/>
  <c r="AB125" i="79"/>
  <c r="X145" i="79"/>
  <c r="W145" i="79" s="1"/>
  <c r="S145" i="79"/>
  <c r="X148" i="79"/>
  <c r="W148" i="79" s="1"/>
  <c r="S148" i="79"/>
  <c r="S152" i="79" s="1"/>
  <c r="R152" i="79"/>
  <c r="AB98" i="74"/>
  <c r="R107" i="74"/>
  <c r="L124" i="74"/>
  <c r="L132" i="74" s="1"/>
  <c r="R127" i="74"/>
  <c r="M154" i="74"/>
  <c r="F146" i="74"/>
  <c r="N146" i="74"/>
  <c r="N154" i="74" s="1"/>
  <c r="AA146" i="74"/>
  <c r="AB146" i="74" s="1"/>
  <c r="I162" i="74"/>
  <c r="I182" i="74" s="1"/>
  <c r="Q162" i="74"/>
  <c r="Q182" i="74" s="1"/>
  <c r="Z168" i="74"/>
  <c r="AB168" i="74" s="1"/>
  <c r="AB166" i="74"/>
  <c r="R169" i="74"/>
  <c r="R173" i="74"/>
  <c r="I190" i="74"/>
  <c r="I222" i="74" s="1"/>
  <c r="Q190" i="74"/>
  <c r="Q222" i="74" s="1"/>
  <c r="Z196" i="74"/>
  <c r="AB196" i="74" s="1"/>
  <c r="F208" i="74"/>
  <c r="N208" i="74"/>
  <c r="AA208" i="74"/>
  <c r="AB208" i="74" s="1"/>
  <c r="Z14" i="75"/>
  <c r="AB18" i="75"/>
  <c r="W19" i="75"/>
  <c r="F74" i="75"/>
  <c r="F224" i="75" s="1"/>
  <c r="N74" i="75"/>
  <c r="AB39" i="75"/>
  <c r="AB45" i="75"/>
  <c r="AB58" i="75"/>
  <c r="Z66" i="75"/>
  <c r="R72" i="75"/>
  <c r="X67" i="75"/>
  <c r="W68" i="75"/>
  <c r="W81" i="75"/>
  <c r="AB91" i="75"/>
  <c r="AB101" i="75"/>
  <c r="AB111" i="75"/>
  <c r="W122" i="75"/>
  <c r="W123" i="75"/>
  <c r="Z130" i="75"/>
  <c r="S128" i="75"/>
  <c r="W143" i="75"/>
  <c r="W144" i="75"/>
  <c r="AB159" i="75"/>
  <c r="N182" i="75"/>
  <c r="S168" i="75"/>
  <c r="W164" i="75"/>
  <c r="W165" i="75"/>
  <c r="R174" i="75"/>
  <c r="S190" i="75"/>
  <c r="W191" i="75"/>
  <c r="W192" i="75"/>
  <c r="X193" i="75"/>
  <c r="S193" i="75"/>
  <c r="S202" i="75"/>
  <c r="W198" i="75"/>
  <c r="W199" i="75"/>
  <c r="W206" i="75"/>
  <c r="W207" i="75"/>
  <c r="AB209" i="75"/>
  <c r="W213" i="75"/>
  <c r="S217" i="75"/>
  <c r="K74" i="76"/>
  <c r="X80" i="76"/>
  <c r="W80" i="76" s="1"/>
  <c r="S80" i="76"/>
  <c r="R102" i="76"/>
  <c r="R104" i="76" s="1"/>
  <c r="AA135" i="76"/>
  <c r="Z135" i="76"/>
  <c r="X11" i="77"/>
  <c r="W11" i="77" s="1"/>
  <c r="Z11" i="77"/>
  <c r="AB11" i="77" s="1"/>
  <c r="S11" i="77"/>
  <c r="X180" i="77"/>
  <c r="W175" i="77"/>
  <c r="X213" i="77"/>
  <c r="W213" i="77" s="1"/>
  <c r="S213" i="77"/>
  <c r="Z210" i="78"/>
  <c r="AA210" i="78"/>
  <c r="G112" i="74"/>
  <c r="O112" i="74"/>
  <c r="O132" i="74" s="1"/>
  <c r="AB109" i="74"/>
  <c r="AB119" i="74"/>
  <c r="AA124" i="74"/>
  <c r="AB124" i="74" s="1"/>
  <c r="R122" i="74"/>
  <c r="J130" i="74"/>
  <c r="J132" i="74" s="1"/>
  <c r="R142" i="74"/>
  <c r="H152" i="74"/>
  <c r="P152" i="74"/>
  <c r="AB159" i="74"/>
  <c r="AB163" i="74"/>
  <c r="R172" i="74"/>
  <c r="AB186" i="74"/>
  <c r="L196" i="74"/>
  <c r="L222" i="74" s="1"/>
  <c r="R195" i="74"/>
  <c r="R200" i="74"/>
  <c r="R204" i="74"/>
  <c r="H214" i="74"/>
  <c r="P214" i="74"/>
  <c r="AB218" i="74"/>
  <c r="W13" i="75"/>
  <c r="W18" i="75"/>
  <c r="S34" i="75"/>
  <c r="G74" i="75"/>
  <c r="G224" i="75" s="1"/>
  <c r="O74" i="75"/>
  <c r="O224" i="75" s="1"/>
  <c r="R42" i="75"/>
  <c r="X43" i="75"/>
  <c r="S43" i="75"/>
  <c r="W50" i="75"/>
  <c r="AB51" i="75"/>
  <c r="S60" i="75"/>
  <c r="W56" i="75"/>
  <c r="W57" i="75"/>
  <c r="R66" i="75"/>
  <c r="W62" i="75"/>
  <c r="S72" i="75"/>
  <c r="AA80" i="75"/>
  <c r="Z80" i="75"/>
  <c r="AB80" i="75" s="1"/>
  <c r="W89" i="75"/>
  <c r="W99" i="75"/>
  <c r="W109" i="75"/>
  <c r="W117" i="75"/>
  <c r="AA121" i="75"/>
  <c r="Z121" i="75"/>
  <c r="W135" i="75"/>
  <c r="X136" i="75"/>
  <c r="R140" i="75"/>
  <c r="R154" i="75" s="1"/>
  <c r="S136" i="75"/>
  <c r="S140" i="75" s="1"/>
  <c r="AA142" i="75"/>
  <c r="AA146" i="75" s="1"/>
  <c r="Z142" i="75"/>
  <c r="W148" i="75"/>
  <c r="AB149" i="75"/>
  <c r="AA163" i="75"/>
  <c r="Z163" i="75"/>
  <c r="AB170" i="75"/>
  <c r="R180" i="75"/>
  <c r="X175" i="75"/>
  <c r="W176" i="75"/>
  <c r="W189" i="75"/>
  <c r="J222" i="75"/>
  <c r="AB191" i="75"/>
  <c r="Z193" i="75"/>
  <c r="AB193" i="75" s="1"/>
  <c r="AA197" i="75"/>
  <c r="AA202" i="75" s="1"/>
  <c r="Z197" i="75"/>
  <c r="AA212" i="75"/>
  <c r="AA214" i="75" s="1"/>
  <c r="Z212" i="75"/>
  <c r="AA16" i="76"/>
  <c r="AA20" i="76" s="1"/>
  <c r="Z16" i="76"/>
  <c r="AB16" i="76" s="1"/>
  <c r="Z48" i="76"/>
  <c r="AB45" i="76"/>
  <c r="AA55" i="76"/>
  <c r="Z55" i="76"/>
  <c r="R72" i="76"/>
  <c r="Z82" i="76"/>
  <c r="AB77" i="76"/>
  <c r="AA129" i="76"/>
  <c r="Z129" i="76"/>
  <c r="AA57" i="77"/>
  <c r="Z57" i="77"/>
  <c r="AB57" i="77" s="1"/>
  <c r="Z10" i="78"/>
  <c r="AA10" i="78"/>
  <c r="Q92" i="74"/>
  <c r="Q94" i="74" s="1"/>
  <c r="H102" i="74"/>
  <c r="H104" i="74" s="1"/>
  <c r="P102" i="74"/>
  <c r="P104" i="74" s="1"/>
  <c r="H112" i="74"/>
  <c r="H132" i="74" s="1"/>
  <c r="P112" i="74"/>
  <c r="K118" i="74"/>
  <c r="AB113" i="74"/>
  <c r="Z118" i="74"/>
  <c r="R121" i="74"/>
  <c r="R123" i="74"/>
  <c r="R137" i="74"/>
  <c r="R138" i="74"/>
  <c r="H146" i="74"/>
  <c r="P146" i="74"/>
  <c r="R145" i="74"/>
  <c r="K182" i="74"/>
  <c r="Z162" i="74"/>
  <c r="R167" i="74"/>
  <c r="Z190" i="74"/>
  <c r="AB185" i="74"/>
  <c r="R194" i="74"/>
  <c r="R199" i="74"/>
  <c r="H208" i="74"/>
  <c r="P208" i="74"/>
  <c r="R207" i="74"/>
  <c r="S11" i="75"/>
  <c r="S14" i="75" s="1"/>
  <c r="W12" i="75"/>
  <c r="AA17" i="75"/>
  <c r="Z17" i="75"/>
  <c r="S22" i="75"/>
  <c r="S26" i="75" s="1"/>
  <c r="W23" i="75"/>
  <c r="W24" i="75"/>
  <c r="W25" i="75"/>
  <c r="AA36" i="75"/>
  <c r="P74" i="75"/>
  <c r="P224" i="75" s="1"/>
  <c r="Z48" i="75"/>
  <c r="AB43" i="75"/>
  <c r="AA55" i="75"/>
  <c r="Z55" i="75"/>
  <c r="W71" i="75"/>
  <c r="AB81" i="75"/>
  <c r="AA88" i="75"/>
  <c r="AA92" i="75" s="1"/>
  <c r="AA94" i="75" s="1"/>
  <c r="Z88" i="75"/>
  <c r="AA98" i="75"/>
  <c r="AA102" i="75" s="1"/>
  <c r="AA104" i="75" s="1"/>
  <c r="Z98" i="75"/>
  <c r="AB98" i="75" s="1"/>
  <c r="AA108" i="75"/>
  <c r="AA112" i="75" s="1"/>
  <c r="Z108" i="75"/>
  <c r="Z112" i="75" s="1"/>
  <c r="S113" i="75"/>
  <c r="S118" i="75" s="1"/>
  <c r="W116" i="75"/>
  <c r="AB122" i="75"/>
  <c r="AB143" i="75"/>
  <c r="R162" i="75"/>
  <c r="X157" i="75"/>
  <c r="S157" i="75"/>
  <c r="AB164" i="75"/>
  <c r="S180" i="75"/>
  <c r="AA188" i="75"/>
  <c r="AA190" i="75" s="1"/>
  <c r="Z188" i="75"/>
  <c r="S195" i="75"/>
  <c r="AB198" i="75"/>
  <c r="AB213" i="75"/>
  <c r="AA12" i="76"/>
  <c r="Z12" i="76"/>
  <c r="X26" i="76"/>
  <c r="W21" i="76"/>
  <c r="W26" i="76" s="1"/>
  <c r="R60" i="76"/>
  <c r="X55" i="76"/>
  <c r="S55" i="76"/>
  <c r="AA121" i="76"/>
  <c r="AA124" i="76" s="1"/>
  <c r="Z121" i="76"/>
  <c r="W125" i="76"/>
  <c r="W130" i="76" s="1"/>
  <c r="X130" i="76"/>
  <c r="R168" i="76"/>
  <c r="X163" i="76"/>
  <c r="S163" i="76"/>
  <c r="W185" i="76"/>
  <c r="AA64" i="78"/>
  <c r="Z64" i="78"/>
  <c r="AA125" i="78"/>
  <c r="AA130" i="78" s="1"/>
  <c r="Z125" i="78"/>
  <c r="R44" i="75"/>
  <c r="X61" i="75"/>
  <c r="AB67" i="75"/>
  <c r="AB77" i="75"/>
  <c r="AB87" i="75"/>
  <c r="AB97" i="75"/>
  <c r="AB107" i="75"/>
  <c r="X169" i="75"/>
  <c r="AB175" i="75"/>
  <c r="AB185" i="75"/>
  <c r="M222" i="75"/>
  <c r="AA9" i="76"/>
  <c r="AB9" i="76" s="1"/>
  <c r="AA10" i="76"/>
  <c r="AB10" i="76" s="1"/>
  <c r="R20" i="76"/>
  <c r="X15" i="76"/>
  <c r="S25" i="76"/>
  <c r="S26" i="76" s="1"/>
  <c r="X44" i="76"/>
  <c r="R48" i="76"/>
  <c r="S44" i="76"/>
  <c r="S48" i="76" s="1"/>
  <c r="X59" i="76"/>
  <c r="W59" i="76" s="1"/>
  <c r="S59" i="76"/>
  <c r="AA63" i="76"/>
  <c r="Z63" i="76"/>
  <c r="S72" i="76"/>
  <c r="S78" i="76"/>
  <c r="S82" i="76" s="1"/>
  <c r="S84" i="76" s="1"/>
  <c r="Z100" i="76"/>
  <c r="AB100" i="76" s="1"/>
  <c r="Z112" i="76"/>
  <c r="L132" i="76"/>
  <c r="AA137" i="76"/>
  <c r="Z137" i="76"/>
  <c r="AA146" i="76"/>
  <c r="R152" i="76"/>
  <c r="Z163" i="76"/>
  <c r="AB170" i="76"/>
  <c r="AA180" i="76"/>
  <c r="Z185" i="76"/>
  <c r="AA217" i="76"/>
  <c r="Z217" i="76"/>
  <c r="X26" i="77"/>
  <c r="AA52" i="77"/>
  <c r="Z52" i="77"/>
  <c r="AB52" i="77" s="1"/>
  <c r="R60" i="77"/>
  <c r="S71" i="77"/>
  <c r="S77" i="77"/>
  <c r="AA112" i="77"/>
  <c r="AB110" i="77"/>
  <c r="AA115" i="77"/>
  <c r="Z115" i="77"/>
  <c r="AB115" i="77" s="1"/>
  <c r="AA215" i="77"/>
  <c r="Z215" i="77"/>
  <c r="AB49" i="78"/>
  <c r="AA52" i="78"/>
  <c r="Z52" i="78"/>
  <c r="AB52" i="78" s="1"/>
  <c r="R141" i="74"/>
  <c r="R203" i="74"/>
  <c r="X37" i="75"/>
  <c r="X141" i="75"/>
  <c r="N222" i="75"/>
  <c r="X209" i="75"/>
  <c r="S15" i="76"/>
  <c r="S20" i="76" s="1"/>
  <c r="Z18" i="76"/>
  <c r="AB18" i="76" s="1"/>
  <c r="S31" i="76"/>
  <c r="X37" i="76"/>
  <c r="AA41" i="76"/>
  <c r="Z41" i="76"/>
  <c r="AB41" i="76" s="1"/>
  <c r="AA50" i="76"/>
  <c r="Z50" i="76"/>
  <c r="AB50" i="76" s="1"/>
  <c r="AB64" i="76"/>
  <c r="Z72" i="76"/>
  <c r="AA102" i="76"/>
  <c r="AA104" i="76" s="1"/>
  <c r="R112" i="76"/>
  <c r="R132" i="76" s="1"/>
  <c r="X110" i="76"/>
  <c r="W110" i="76" s="1"/>
  <c r="S110" i="76"/>
  <c r="S112" i="76" s="1"/>
  <c r="M132" i="76"/>
  <c r="AA114" i="76"/>
  <c r="Z114" i="76"/>
  <c r="AB114" i="76" s="1"/>
  <c r="S119" i="76"/>
  <c r="AB138" i="76"/>
  <c r="AB157" i="76"/>
  <c r="S165" i="76"/>
  <c r="AA173" i="76"/>
  <c r="Z173" i="76"/>
  <c r="AB173" i="76" s="1"/>
  <c r="R174" i="76"/>
  <c r="X189" i="76"/>
  <c r="W189" i="76" s="1"/>
  <c r="S189" i="76"/>
  <c r="Z209" i="76"/>
  <c r="J28" i="77"/>
  <c r="W55" i="77"/>
  <c r="Z166" i="77"/>
  <c r="AB166" i="77" s="1"/>
  <c r="AA172" i="77"/>
  <c r="Z172" i="77"/>
  <c r="P224" i="78"/>
  <c r="Z177" i="78"/>
  <c r="AA177" i="78"/>
  <c r="AA162" i="74"/>
  <c r="AA182" i="74" s="1"/>
  <c r="X21" i="75"/>
  <c r="Q224" i="76"/>
  <c r="M74" i="76"/>
  <c r="M224" i="76" s="1"/>
  <c r="AA39" i="76"/>
  <c r="Z39" i="76"/>
  <c r="H132" i="76"/>
  <c r="P132" i="76"/>
  <c r="X121" i="76"/>
  <c r="W121" i="76" s="1"/>
  <c r="S121" i="76"/>
  <c r="S130" i="76"/>
  <c r="K154" i="76"/>
  <c r="X167" i="76"/>
  <c r="W167" i="76" s="1"/>
  <c r="S167" i="76"/>
  <c r="AA171" i="76"/>
  <c r="Z171" i="76"/>
  <c r="F222" i="76"/>
  <c r="N222" i="76"/>
  <c r="AA196" i="76"/>
  <c r="Z197" i="76"/>
  <c r="AA197" i="76"/>
  <c r="Z208" i="76"/>
  <c r="AB203" i="76"/>
  <c r="Z210" i="76"/>
  <c r="AA210" i="76"/>
  <c r="R220" i="76"/>
  <c r="AA38" i="77"/>
  <c r="Z38" i="77"/>
  <c r="AB38" i="77" s="1"/>
  <c r="AA82" i="77"/>
  <c r="AA84" i="77" s="1"/>
  <c r="AB81" i="77"/>
  <c r="AB107" i="77"/>
  <c r="AA117" i="77"/>
  <c r="Z117" i="77"/>
  <c r="Z180" i="77"/>
  <c r="AB175" i="77"/>
  <c r="Z190" i="77"/>
  <c r="AB185" i="77"/>
  <c r="Z38" i="78"/>
  <c r="AA38" i="78"/>
  <c r="Z45" i="78"/>
  <c r="AA45" i="78"/>
  <c r="S12" i="76"/>
  <c r="S14" i="76" s="1"/>
  <c r="S28" i="76" s="1"/>
  <c r="AB31" i="76"/>
  <c r="S33" i="76"/>
  <c r="AB40" i="76"/>
  <c r="AB49" i="76"/>
  <c r="S57" i="76"/>
  <c r="AA65" i="76"/>
  <c r="Z65" i="76"/>
  <c r="AB65" i="76" s="1"/>
  <c r="AB67" i="76"/>
  <c r="AA82" i="76"/>
  <c r="AA84" i="76" s="1"/>
  <c r="R92" i="76"/>
  <c r="R94" i="76" s="1"/>
  <c r="X90" i="76"/>
  <c r="W90" i="76" s="1"/>
  <c r="S90" i="76"/>
  <c r="S92" i="76" s="1"/>
  <c r="S94" i="76" s="1"/>
  <c r="S102" i="76"/>
  <c r="S104" i="76" s="1"/>
  <c r="Z124" i="76"/>
  <c r="AB124" i="76" s="1"/>
  <c r="AB119" i="76"/>
  <c r="AA125" i="76"/>
  <c r="AA130" i="76" s="1"/>
  <c r="Z125" i="76"/>
  <c r="AA139" i="76"/>
  <c r="Z139" i="76"/>
  <c r="X142" i="76"/>
  <c r="R146" i="76"/>
  <c r="S142" i="76"/>
  <c r="S146" i="76" s="1"/>
  <c r="L154" i="76"/>
  <c r="L224" i="76" s="1"/>
  <c r="AA158" i="76"/>
  <c r="AA162" i="76" s="1"/>
  <c r="Z158" i="76"/>
  <c r="AB158" i="76" s="1"/>
  <c r="S159" i="76"/>
  <c r="S162" i="76" s="1"/>
  <c r="AB172" i="76"/>
  <c r="Z180" i="76"/>
  <c r="AB180" i="76" s="1"/>
  <c r="S190" i="76"/>
  <c r="R196" i="76"/>
  <c r="X193" i="76"/>
  <c r="W193" i="76" s="1"/>
  <c r="X202" i="76"/>
  <c r="W220" i="76"/>
  <c r="S218" i="76"/>
  <c r="S220" i="76" s="1"/>
  <c r="AB43" i="77"/>
  <c r="AA49" i="77"/>
  <c r="AA54" i="77" s="1"/>
  <c r="Z49" i="77"/>
  <c r="X56" i="77"/>
  <c r="W56" i="77" s="1"/>
  <c r="S56" i="77"/>
  <c r="R72" i="77"/>
  <c r="X67" i="77"/>
  <c r="AB77" i="77"/>
  <c r="AB97" i="77"/>
  <c r="K222" i="77"/>
  <c r="X19" i="78"/>
  <c r="W19" i="78" s="1"/>
  <c r="S19" i="78"/>
  <c r="R14" i="76"/>
  <c r="R28" i="76" s="1"/>
  <c r="Z26" i="76"/>
  <c r="AB21" i="76"/>
  <c r="G74" i="76"/>
  <c r="O74" i="76"/>
  <c r="S42" i="76"/>
  <c r="AA52" i="76"/>
  <c r="AA54" i="76" s="1"/>
  <c r="Z52" i="76"/>
  <c r="AB52" i="76" s="1"/>
  <c r="X66" i="76"/>
  <c r="Z90" i="76"/>
  <c r="AB90" i="76" s="1"/>
  <c r="AA116" i="76"/>
  <c r="Z116" i="76"/>
  <c r="AB126" i="76"/>
  <c r="Z142" i="76"/>
  <c r="AB142" i="76" s="1"/>
  <c r="AA148" i="76"/>
  <c r="AA152" i="76" s="1"/>
  <c r="Z148" i="76"/>
  <c r="AB148" i="76" s="1"/>
  <c r="AB159" i="76"/>
  <c r="G182" i="76"/>
  <c r="O182" i="76"/>
  <c r="S174" i="76"/>
  <c r="X178" i="76"/>
  <c r="W178" i="76" s="1"/>
  <c r="S178" i="76"/>
  <c r="S180" i="76" s="1"/>
  <c r="W202" i="76"/>
  <c r="R14" i="77"/>
  <c r="R28" i="77" s="1"/>
  <c r="X9" i="77"/>
  <c r="AA9" i="77"/>
  <c r="S42" i="77"/>
  <c r="R54" i="77"/>
  <c r="X49" i="77"/>
  <c r="S72" i="77"/>
  <c r="AA113" i="77"/>
  <c r="AA118" i="77" s="1"/>
  <c r="Z113" i="77"/>
  <c r="W137" i="77"/>
  <c r="X140" i="77"/>
  <c r="L222" i="77"/>
  <c r="S15" i="78"/>
  <c r="R20" i="78"/>
  <c r="X15" i="78"/>
  <c r="AA209" i="78"/>
  <c r="Z209" i="78"/>
  <c r="X9" i="76"/>
  <c r="AB15" i="76"/>
  <c r="X67" i="76"/>
  <c r="X77" i="76"/>
  <c r="X87" i="76"/>
  <c r="X97" i="76"/>
  <c r="X107" i="76"/>
  <c r="AB113" i="76"/>
  <c r="X175" i="76"/>
  <c r="R190" i="76"/>
  <c r="S193" i="76"/>
  <c r="Z198" i="76"/>
  <c r="AB198" i="76" s="1"/>
  <c r="R202" i="76"/>
  <c r="R208" i="76"/>
  <c r="X203" i="76"/>
  <c r="S206" i="76"/>
  <c r="S208" i="76" s="1"/>
  <c r="Z211" i="76"/>
  <c r="AB211" i="76" s="1"/>
  <c r="S12" i="77"/>
  <c r="S17" i="77"/>
  <c r="S23" i="77"/>
  <c r="S26" i="77" s="1"/>
  <c r="Z35" i="77"/>
  <c r="AB35" i="77" s="1"/>
  <c r="AA41" i="77"/>
  <c r="Z41" i="77"/>
  <c r="Z53" i="77"/>
  <c r="AB53" i="77" s="1"/>
  <c r="S59" i="77"/>
  <c r="S60" i="77" s="1"/>
  <c r="AA70" i="77"/>
  <c r="AA72" i="77" s="1"/>
  <c r="Z70" i="77"/>
  <c r="W78" i="77"/>
  <c r="S100" i="77"/>
  <c r="F132" i="77"/>
  <c r="N132" i="77"/>
  <c r="W113" i="77"/>
  <c r="W117" i="77"/>
  <c r="Z124" i="77"/>
  <c r="K154" i="77"/>
  <c r="W144" i="77"/>
  <c r="F154" i="77"/>
  <c r="N154" i="77"/>
  <c r="AB157" i="77"/>
  <c r="I182" i="77"/>
  <c r="Q182" i="77"/>
  <c r="W171" i="77"/>
  <c r="AA178" i="77"/>
  <c r="AA180" i="77" s="1"/>
  <c r="S196" i="77"/>
  <c r="W192" i="77"/>
  <c r="P222" i="77"/>
  <c r="W197" i="77"/>
  <c r="X198" i="77"/>
  <c r="R202" i="77"/>
  <c r="W211" i="77"/>
  <c r="W217" i="77"/>
  <c r="AB88" i="78"/>
  <c r="J132" i="78"/>
  <c r="J224" i="78" s="1"/>
  <c r="AA119" i="78"/>
  <c r="Z119" i="78"/>
  <c r="W174" i="78"/>
  <c r="X49" i="76"/>
  <c r="X147" i="76"/>
  <c r="X157" i="76"/>
  <c r="AA186" i="76"/>
  <c r="S195" i="76"/>
  <c r="AA199" i="76"/>
  <c r="AB199" i="76" s="1"/>
  <c r="AA212" i="76"/>
  <c r="AB212" i="76" s="1"/>
  <c r="AA12" i="77"/>
  <c r="Z12" i="77"/>
  <c r="AB12" i="77" s="1"/>
  <c r="W13" i="77"/>
  <c r="AA23" i="77"/>
  <c r="AA26" i="77" s="1"/>
  <c r="Z23" i="77"/>
  <c r="W24" i="77"/>
  <c r="W26" i="77" s="1"/>
  <c r="Z31" i="77"/>
  <c r="AB32" i="77"/>
  <c r="S49" i="77"/>
  <c r="AA59" i="77"/>
  <c r="Z59" i="77"/>
  <c r="AB59" i="77" s="1"/>
  <c r="Z78" i="77"/>
  <c r="AB78" i="77" s="1"/>
  <c r="AB79" i="77"/>
  <c r="S92" i="77"/>
  <c r="S94" i="77" s="1"/>
  <c r="X112" i="77"/>
  <c r="W107" i="77"/>
  <c r="W109" i="77"/>
  <c r="X116" i="77"/>
  <c r="S116" i="77"/>
  <c r="AA124" i="77"/>
  <c r="W123" i="77"/>
  <c r="X127" i="77"/>
  <c r="W127" i="77" s="1"/>
  <c r="S127" i="77"/>
  <c r="W138" i="77"/>
  <c r="W147" i="77"/>
  <c r="W148" i="77"/>
  <c r="W177" i="77"/>
  <c r="S198" i="77"/>
  <c r="W216" i="77"/>
  <c r="S217" i="77"/>
  <c r="AA33" i="78"/>
  <c r="Z33" i="78"/>
  <c r="AB87" i="78"/>
  <c r="K132" i="78"/>
  <c r="AA114" i="78"/>
  <c r="Z114" i="78"/>
  <c r="Q154" i="78"/>
  <c r="M182" i="78"/>
  <c r="L224" i="77"/>
  <c r="AB17" i="77"/>
  <c r="Z20" i="77"/>
  <c r="S33" i="77"/>
  <c r="S36" i="77" s="1"/>
  <c r="AA37" i="77"/>
  <c r="Z37" i="77"/>
  <c r="W38" i="77"/>
  <c r="AA55" i="77"/>
  <c r="Z55" i="77"/>
  <c r="W57" i="77"/>
  <c r="Z72" i="77"/>
  <c r="AB72" i="77" s="1"/>
  <c r="AB69" i="77"/>
  <c r="W88" i="77"/>
  <c r="W121" i="77"/>
  <c r="W126" i="77"/>
  <c r="R140" i="77"/>
  <c r="AA136" i="77"/>
  <c r="Z136" i="77"/>
  <c r="AB136" i="77" s="1"/>
  <c r="W151" i="77"/>
  <c r="W204" i="77"/>
  <c r="W205" i="77"/>
  <c r="AA209" i="77"/>
  <c r="AA214" i="77" s="1"/>
  <c r="Z209" i="77"/>
  <c r="X220" i="77"/>
  <c r="W215" i="77"/>
  <c r="AA16" i="78"/>
  <c r="Z16" i="78"/>
  <c r="AB16" i="78" s="1"/>
  <c r="Z24" i="78"/>
  <c r="AA24" i="78"/>
  <c r="AA41" i="78"/>
  <c r="Z41" i="78"/>
  <c r="AB41" i="78" s="1"/>
  <c r="AB61" i="78"/>
  <c r="Z66" i="78"/>
  <c r="S89" i="78"/>
  <c r="X89" i="78"/>
  <c r="W89" i="78" s="1"/>
  <c r="AA98" i="78"/>
  <c r="Z98" i="78"/>
  <c r="AB98" i="78" s="1"/>
  <c r="Z120" i="78"/>
  <c r="AA120" i="78"/>
  <c r="AA167" i="78"/>
  <c r="Z167" i="78"/>
  <c r="Z187" i="78"/>
  <c r="AA187" i="78"/>
  <c r="Z199" i="78"/>
  <c r="AA199" i="78"/>
  <c r="Z11" i="76"/>
  <c r="AB11" i="76" s="1"/>
  <c r="AB22" i="77"/>
  <c r="P224" i="77"/>
  <c r="AA33" i="77"/>
  <c r="AA36" i="77" s="1"/>
  <c r="Z33" i="77"/>
  <c r="AB33" i="77" s="1"/>
  <c r="W34" i="77"/>
  <c r="W36" i="77" s="1"/>
  <c r="R42" i="77"/>
  <c r="S44" i="77"/>
  <c r="S48" i="77" s="1"/>
  <c r="W45" i="77"/>
  <c r="S53" i="77"/>
  <c r="AB58" i="77"/>
  <c r="S66" i="77"/>
  <c r="AA63" i="77"/>
  <c r="AA66" i="77" s="1"/>
  <c r="Z63" i="77"/>
  <c r="W64" i="77"/>
  <c r="W89" i="77"/>
  <c r="AA99" i="77"/>
  <c r="AA102" i="77" s="1"/>
  <c r="AA104" i="77" s="1"/>
  <c r="Z99" i="77"/>
  <c r="Z102" i="77" s="1"/>
  <c r="R146" i="77"/>
  <c r="X141" i="77"/>
  <c r="AA145" i="77"/>
  <c r="AA146" i="77" s="1"/>
  <c r="Z145" i="77"/>
  <c r="AA149" i="77"/>
  <c r="Z149" i="77"/>
  <c r="W173" i="77"/>
  <c r="J222" i="77"/>
  <c r="W194" i="77"/>
  <c r="X24" i="78"/>
  <c r="W24" i="78" s="1"/>
  <c r="S24" i="78"/>
  <c r="S26" i="78" s="1"/>
  <c r="AB32" i="78"/>
  <c r="S34" i="78"/>
  <c r="S36" i="78" s="1"/>
  <c r="Z141" i="78"/>
  <c r="AA141" i="78"/>
  <c r="AA146" i="78" s="1"/>
  <c r="AB163" i="78"/>
  <c r="X214" i="76"/>
  <c r="W209" i="76"/>
  <c r="W214" i="76" s="1"/>
  <c r="W142" i="77"/>
  <c r="W110" i="77"/>
  <c r="W90" i="77"/>
  <c r="W193" i="77"/>
  <c r="W172" i="77"/>
  <c r="R36" i="77"/>
  <c r="AA44" i="77"/>
  <c r="AA48" i="77" s="1"/>
  <c r="Z44" i="77"/>
  <c r="W46" i="77"/>
  <c r="W47" i="77"/>
  <c r="Z66" i="77"/>
  <c r="AB64" i="77"/>
  <c r="W80" i="77"/>
  <c r="W81" i="77"/>
  <c r="AA92" i="77"/>
  <c r="AA94" i="77" s="1"/>
  <c r="W97" i="77"/>
  <c r="W98" i="77"/>
  <c r="X99" i="77"/>
  <c r="W99" i="77" s="1"/>
  <c r="S99" i="77"/>
  <c r="S102" i="77" s="1"/>
  <c r="S104" i="77" s="1"/>
  <c r="W119" i="77"/>
  <c r="X120" i="77"/>
  <c r="R124" i="77"/>
  <c r="S120" i="77"/>
  <c r="S124" i="77" s="1"/>
  <c r="AA128" i="77"/>
  <c r="AA130" i="77" s="1"/>
  <c r="Z128" i="77"/>
  <c r="W136" i="77"/>
  <c r="W139" i="77"/>
  <c r="R152" i="77"/>
  <c r="X149" i="77"/>
  <c r="W149" i="77" s="1"/>
  <c r="W157" i="77"/>
  <c r="W158" i="77"/>
  <c r="W179" i="77"/>
  <c r="W189" i="77"/>
  <c r="W199" i="77"/>
  <c r="R60" i="78"/>
  <c r="X55" i="78"/>
  <c r="S55" i="78"/>
  <c r="X140" i="78"/>
  <c r="W135" i="78"/>
  <c r="W140" i="78" s="1"/>
  <c r="X205" i="78"/>
  <c r="W205" i="78" s="1"/>
  <c r="S205" i="78"/>
  <c r="AA207" i="78"/>
  <c r="Z207" i="78"/>
  <c r="AA9" i="79"/>
  <c r="Z9" i="79"/>
  <c r="AA12" i="79"/>
  <c r="Z12" i="79"/>
  <c r="X43" i="77"/>
  <c r="Z89" i="77"/>
  <c r="AB89" i="77" s="1"/>
  <c r="Z109" i="77"/>
  <c r="AB109" i="77" s="1"/>
  <c r="S113" i="77"/>
  <c r="W114" i="77"/>
  <c r="S128" i="77"/>
  <c r="W129" i="77"/>
  <c r="AB137" i="77"/>
  <c r="Z141" i="77"/>
  <c r="AA152" i="77"/>
  <c r="Z151" i="77"/>
  <c r="AB151" i="77" s="1"/>
  <c r="X162" i="77"/>
  <c r="W166" i="77"/>
  <c r="AA167" i="77"/>
  <c r="AB167" i="77" s="1"/>
  <c r="AB179" i="77"/>
  <c r="W187" i="77"/>
  <c r="AA188" i="77"/>
  <c r="AB188" i="77" s="1"/>
  <c r="AA195" i="77"/>
  <c r="Z195" i="77"/>
  <c r="AB200" i="77"/>
  <c r="AB205" i="77"/>
  <c r="AA12" i="78"/>
  <c r="Z12" i="78"/>
  <c r="AB12" i="78" s="1"/>
  <c r="AA20" i="78"/>
  <c r="S41" i="78"/>
  <c r="S42" i="78" s="1"/>
  <c r="I74" i="78"/>
  <c r="AA100" i="78"/>
  <c r="Z100" i="78"/>
  <c r="AA107" i="78"/>
  <c r="Z107" i="78"/>
  <c r="X108" i="78"/>
  <c r="W108" i="78" s="1"/>
  <c r="W112" i="78" s="1"/>
  <c r="S108" i="78"/>
  <c r="S112" i="78" s="1"/>
  <c r="R112" i="78"/>
  <c r="AB115" i="78"/>
  <c r="AA152" i="78"/>
  <c r="AB147" i="78"/>
  <c r="X216" i="78"/>
  <c r="W216" i="78" s="1"/>
  <c r="W220" i="78" s="1"/>
  <c r="R220" i="78"/>
  <c r="AB16" i="79"/>
  <c r="X22" i="79"/>
  <c r="W22" i="79" s="1"/>
  <c r="W26" i="79" s="1"/>
  <c r="S22" i="79"/>
  <c r="R26" i="79"/>
  <c r="R82" i="79"/>
  <c r="R84" i="79" s="1"/>
  <c r="X77" i="79"/>
  <c r="X81" i="79"/>
  <c r="W81" i="79" s="1"/>
  <c r="S81" i="79"/>
  <c r="S82" i="79" s="1"/>
  <c r="S84" i="79" s="1"/>
  <c r="X37" i="77"/>
  <c r="S107" i="77"/>
  <c r="S112" i="77" s="1"/>
  <c r="R130" i="77"/>
  <c r="W135" i="77"/>
  <c r="W140" i="77" s="1"/>
  <c r="W145" i="77"/>
  <c r="AA159" i="77"/>
  <c r="Z159" i="77"/>
  <c r="AB159" i="77" s="1"/>
  <c r="J182" i="77"/>
  <c r="R162" i="77"/>
  <c r="AA170" i="77"/>
  <c r="AA174" i="77" s="1"/>
  <c r="Z170" i="77"/>
  <c r="Z174" i="77" s="1"/>
  <c r="AB174" i="77" s="1"/>
  <c r="S189" i="77"/>
  <c r="H222" i="77"/>
  <c r="H224" i="77" s="1"/>
  <c r="AA191" i="77"/>
  <c r="Z191" i="77"/>
  <c r="Z202" i="77"/>
  <c r="S206" i="77"/>
  <c r="S208" i="77" s="1"/>
  <c r="W207" i="77"/>
  <c r="R214" i="77"/>
  <c r="X209" i="77"/>
  <c r="W218" i="77"/>
  <c r="AB219" i="77"/>
  <c r="R42" i="78"/>
  <c r="X37" i="78"/>
  <c r="X59" i="78"/>
  <c r="W59" i="78" s="1"/>
  <c r="S59" i="78"/>
  <c r="R92" i="78"/>
  <c r="R94" i="78" s="1"/>
  <c r="AA91" i="78"/>
  <c r="Z91" i="78"/>
  <c r="AB91" i="78" s="1"/>
  <c r="X92" i="78"/>
  <c r="X94" i="78" s="1"/>
  <c r="Z99" i="78"/>
  <c r="AA99" i="78"/>
  <c r="X141" i="78"/>
  <c r="R146" i="78"/>
  <c r="X159" i="78"/>
  <c r="W159" i="78" s="1"/>
  <c r="S159" i="78"/>
  <c r="G182" i="78"/>
  <c r="G224" i="78" s="1"/>
  <c r="O182" i="78"/>
  <c r="O224" i="78" s="1"/>
  <c r="F222" i="78"/>
  <c r="X209" i="78"/>
  <c r="R214" i="78"/>
  <c r="AA13" i="79"/>
  <c r="Z13" i="79"/>
  <c r="AB13" i="79" s="1"/>
  <c r="AA88" i="79"/>
  <c r="Z88" i="79"/>
  <c r="S81" i="77"/>
  <c r="W87" i="77"/>
  <c r="W91" i="77"/>
  <c r="W111" i="77"/>
  <c r="K132" i="77"/>
  <c r="W143" i="77"/>
  <c r="W160" i="77"/>
  <c r="K182" i="77"/>
  <c r="R174" i="77"/>
  <c r="X169" i="77"/>
  <c r="AB173" i="77"/>
  <c r="S179" i="77"/>
  <c r="S180" i="77" s="1"/>
  <c r="I222" i="77"/>
  <c r="I224" i="77" s="1"/>
  <c r="Q222" i="77"/>
  <c r="Q224" i="77" s="1"/>
  <c r="AB194" i="77"/>
  <c r="AA202" i="77"/>
  <c r="S200" i="77"/>
  <c r="AA206" i="77"/>
  <c r="AA208" i="77" s="1"/>
  <c r="Z206" i="77"/>
  <c r="AB206" i="77" s="1"/>
  <c r="S209" i="77"/>
  <c r="S214" i="77" s="1"/>
  <c r="S218" i="77"/>
  <c r="S13" i="78"/>
  <c r="S14" i="78" s="1"/>
  <c r="AB19" i="78"/>
  <c r="AA23" i="78"/>
  <c r="Z23" i="78"/>
  <c r="AB23" i="78" s="1"/>
  <c r="X44" i="78"/>
  <c r="W44" i="78" s="1"/>
  <c r="W48" i="78" s="1"/>
  <c r="R48" i="78"/>
  <c r="AA54" i="78"/>
  <c r="Z56" i="78"/>
  <c r="AA56" i="78"/>
  <c r="X82" i="78"/>
  <c r="X84" i="78" s="1"/>
  <c r="X112" i="78"/>
  <c r="Z109" i="78"/>
  <c r="AA109" i="78"/>
  <c r="S151" i="78"/>
  <c r="S152" i="78" s="1"/>
  <c r="AB159" i="78"/>
  <c r="AB191" i="78"/>
  <c r="Z196" i="78"/>
  <c r="R202" i="78"/>
  <c r="X198" i="78"/>
  <c r="W198" i="78" s="1"/>
  <c r="S198" i="78"/>
  <c r="S202" i="78" s="1"/>
  <c r="AA200" i="78"/>
  <c r="Z200" i="78"/>
  <c r="AB200" i="78" s="1"/>
  <c r="AA203" i="78"/>
  <c r="Z203" i="78"/>
  <c r="S206" i="78"/>
  <c r="S209" i="78"/>
  <c r="AA15" i="79"/>
  <c r="Z15" i="79"/>
  <c r="AB25" i="79"/>
  <c r="AA53" i="79"/>
  <c r="Z53" i="79"/>
  <c r="AB53" i="79" s="1"/>
  <c r="Z82" i="77"/>
  <c r="AB111" i="77"/>
  <c r="S117" i="77"/>
  <c r="W122" i="77"/>
  <c r="AB127" i="77"/>
  <c r="AA140" i="77"/>
  <c r="AB143" i="77"/>
  <c r="S149" i="77"/>
  <c r="S152" i="77" s="1"/>
  <c r="S154" i="77" s="1"/>
  <c r="W150" i="77"/>
  <c r="AA162" i="77"/>
  <c r="W159" i="77"/>
  <c r="S174" i="77"/>
  <c r="S182" i="77" s="1"/>
  <c r="W170" i="77"/>
  <c r="S185" i="77"/>
  <c r="S190" i="77" s="1"/>
  <c r="W191" i="77"/>
  <c r="W196" i="77" s="1"/>
  <c r="AA217" i="77"/>
  <c r="Z217" i="77"/>
  <c r="AB9" i="78"/>
  <c r="Z13" i="78"/>
  <c r="Z14" i="78" s="1"/>
  <c r="AA13" i="78"/>
  <c r="S16" i="78"/>
  <c r="AA21" i="78"/>
  <c r="AA26" i="78" s="1"/>
  <c r="Z21" i="78"/>
  <c r="H74" i="78"/>
  <c r="H224" i="78" s="1"/>
  <c r="W62" i="78"/>
  <c r="W66" i="78" s="1"/>
  <c r="X66" i="78"/>
  <c r="AB69" i="78"/>
  <c r="AA82" i="78"/>
  <c r="AA84" i="78" s="1"/>
  <c r="AB77" i="78"/>
  <c r="AA113" i="78"/>
  <c r="Z113" i="78"/>
  <c r="S167" i="78"/>
  <c r="S168" i="78" s="1"/>
  <c r="X174" i="78"/>
  <c r="S177" i="78"/>
  <c r="S180" i="78" s="1"/>
  <c r="R208" i="78"/>
  <c r="X203" i="78"/>
  <c r="AA206" i="78"/>
  <c r="Z206" i="78"/>
  <c r="X15" i="79"/>
  <c r="R20" i="79"/>
  <c r="S15" i="79"/>
  <c r="AB31" i="79"/>
  <c r="AB39" i="79"/>
  <c r="X163" i="77"/>
  <c r="AB169" i="77"/>
  <c r="X12" i="78"/>
  <c r="W12" i="78" s="1"/>
  <c r="F28" i="78"/>
  <c r="N28" i="78"/>
  <c r="Z20" i="78"/>
  <c r="AB20" i="78" s="1"/>
  <c r="AB15" i="78"/>
  <c r="Z35" i="78"/>
  <c r="AB35" i="78" s="1"/>
  <c r="K74" i="78"/>
  <c r="X51" i="78"/>
  <c r="W51" i="78" s="1"/>
  <c r="AB68" i="78"/>
  <c r="S82" i="78"/>
  <c r="S84" i="78" s="1"/>
  <c r="W92" i="78"/>
  <c r="W94" i="78" s="1"/>
  <c r="R118" i="78"/>
  <c r="X113" i="78"/>
  <c r="X124" i="78"/>
  <c r="W119" i="78"/>
  <c r="X130" i="78"/>
  <c r="S135" i="78"/>
  <c r="R168" i="78"/>
  <c r="AA165" i="78"/>
  <c r="Z165" i="78"/>
  <c r="AA171" i="78"/>
  <c r="AA174" i="78" s="1"/>
  <c r="Z171" i="78"/>
  <c r="AB171" i="78" s="1"/>
  <c r="AA178" i="78"/>
  <c r="Z178" i="78"/>
  <c r="Z179" i="78"/>
  <c r="AB179" i="78" s="1"/>
  <c r="W185" i="78"/>
  <c r="AA201" i="78"/>
  <c r="Z201" i="78"/>
  <c r="AB201" i="78" s="1"/>
  <c r="Z11" i="79"/>
  <c r="AB11" i="79" s="1"/>
  <c r="X11" i="79"/>
  <c r="W11" i="79" s="1"/>
  <c r="S11" i="79"/>
  <c r="AA38" i="79"/>
  <c r="Z38" i="79"/>
  <c r="X60" i="79"/>
  <c r="AA57" i="79"/>
  <c r="Z57" i="79"/>
  <c r="Z66" i="79"/>
  <c r="AB61" i="79"/>
  <c r="X125" i="77"/>
  <c r="X203" i="77"/>
  <c r="S17" i="78"/>
  <c r="AA34" i="78"/>
  <c r="AB34" i="78" s="1"/>
  <c r="L74" i="78"/>
  <c r="AA44" i="78"/>
  <c r="AA48" i="78" s="1"/>
  <c r="Z44" i="78"/>
  <c r="AB51" i="78"/>
  <c r="AA55" i="78"/>
  <c r="Z55" i="78"/>
  <c r="AA67" i="78"/>
  <c r="AA72" i="78" s="1"/>
  <c r="Z67" i="78"/>
  <c r="X68" i="78"/>
  <c r="W68" i="78" s="1"/>
  <c r="W72" i="78" s="1"/>
  <c r="S68" i="78"/>
  <c r="S72" i="78" s="1"/>
  <c r="AB97" i="78"/>
  <c r="S119" i="78"/>
  <c r="S124" i="78" s="1"/>
  <c r="W125" i="78"/>
  <c r="W130" i="78" s="1"/>
  <c r="AA135" i="78"/>
  <c r="AA140" i="78" s="1"/>
  <c r="Z135" i="78"/>
  <c r="AB138" i="78"/>
  <c r="W168" i="78"/>
  <c r="R174" i="78"/>
  <c r="Z188" i="78"/>
  <c r="AA188" i="78"/>
  <c r="X202" i="78"/>
  <c r="S203" i="78"/>
  <c r="S210" i="78"/>
  <c r="AA217" i="78"/>
  <c r="Z217" i="78"/>
  <c r="AB217" i="78" s="1"/>
  <c r="S16" i="79"/>
  <c r="AA23" i="79"/>
  <c r="Z23" i="79"/>
  <c r="L74" i="79"/>
  <c r="Z44" i="79"/>
  <c r="AA44" i="79"/>
  <c r="AB77" i="79"/>
  <c r="AB81" i="79"/>
  <c r="R190" i="79"/>
  <c r="X185" i="79"/>
  <c r="S185" i="79"/>
  <c r="R14" i="79"/>
  <c r="R28" i="79" s="1"/>
  <c r="X9" i="79"/>
  <c r="Q28" i="79"/>
  <c r="Q224" i="79" s="1"/>
  <c r="M222" i="77"/>
  <c r="M224" i="77" s="1"/>
  <c r="R14" i="78"/>
  <c r="R28" i="78" s="1"/>
  <c r="X9" i="78"/>
  <c r="X48" i="78"/>
  <c r="X72" i="78"/>
  <c r="S92" i="78"/>
  <c r="S94" i="78" s="1"/>
  <c r="AA90" i="78"/>
  <c r="Z90" i="78"/>
  <c r="R102" i="78"/>
  <c r="R104" i="78" s="1"/>
  <c r="X98" i="78"/>
  <c r="W98" i="78" s="1"/>
  <c r="X152" i="78"/>
  <c r="W147" i="78"/>
  <c r="W152" i="78" s="1"/>
  <c r="W162" i="78"/>
  <c r="AA176" i="78"/>
  <c r="Z176" i="78"/>
  <c r="AA186" i="78"/>
  <c r="Z186" i="78"/>
  <c r="X187" i="78"/>
  <c r="R190" i="78"/>
  <c r="AA213" i="78"/>
  <c r="Z213" i="78"/>
  <c r="AB213" i="78" s="1"/>
  <c r="X220" i="78"/>
  <c r="AA19" i="79"/>
  <c r="Z19" i="79"/>
  <c r="AA46" i="79"/>
  <c r="AA48" i="79" s="1"/>
  <c r="Z46" i="79"/>
  <c r="AA68" i="79"/>
  <c r="Z68" i="79"/>
  <c r="AB68" i="79" s="1"/>
  <c r="F222" i="77"/>
  <c r="N222" i="77"/>
  <c r="N224" i="77" s="1"/>
  <c r="AB216" i="77"/>
  <c r="L28" i="78"/>
  <c r="AA37" i="78"/>
  <c r="Z37" i="78"/>
  <c r="AB43" i="78"/>
  <c r="R54" i="78"/>
  <c r="AA59" i="78"/>
  <c r="Z59" i="78"/>
  <c r="AB71" i="78"/>
  <c r="S98" i="78"/>
  <c r="S102" i="78" s="1"/>
  <c r="S104" i="78" s="1"/>
  <c r="S125" i="78"/>
  <c r="AB129" i="78"/>
  <c r="I154" i="78"/>
  <c r="I224" i="78" s="1"/>
  <c r="AB150" i="78"/>
  <c r="R152" i="78"/>
  <c r="Z162" i="78"/>
  <c r="Z166" i="78"/>
  <c r="AA166" i="78"/>
  <c r="F182" i="78"/>
  <c r="N182" i="78"/>
  <c r="R180" i="78"/>
  <c r="X176" i="78"/>
  <c r="S187" i="78"/>
  <c r="S190" i="78" s="1"/>
  <c r="AA189" i="78"/>
  <c r="AA190" i="78" s="1"/>
  <c r="Z189" i="78"/>
  <c r="Q222" i="78"/>
  <c r="Q224" i="78" s="1"/>
  <c r="Z198" i="78"/>
  <c r="AA198" i="78"/>
  <c r="S207" i="78"/>
  <c r="AB215" i="78"/>
  <c r="S13" i="79"/>
  <c r="Z26" i="79"/>
  <c r="AB21" i="79"/>
  <c r="AB43" i="79"/>
  <c r="AB101" i="79"/>
  <c r="Z81" i="78"/>
  <c r="AA89" i="78"/>
  <c r="AB89" i="78" s="1"/>
  <c r="AA180" i="78"/>
  <c r="W189" i="78"/>
  <c r="AB197" i="78"/>
  <c r="W201" i="78"/>
  <c r="AA220" i="78"/>
  <c r="L28" i="79"/>
  <c r="AA26" i="79"/>
  <c r="AA40" i="79"/>
  <c r="Z40" i="79"/>
  <c r="W41" i="79"/>
  <c r="R48" i="79"/>
  <c r="AA54" i="79"/>
  <c r="W53" i="79"/>
  <c r="W64" i="79"/>
  <c r="AB67" i="79"/>
  <c r="S92" i="79"/>
  <c r="S94" i="79" s="1"/>
  <c r="AA90" i="79"/>
  <c r="Z90" i="79"/>
  <c r="AA110" i="79"/>
  <c r="Z110" i="79"/>
  <c r="AB110" i="79" s="1"/>
  <c r="S118" i="79"/>
  <c r="W138" i="79"/>
  <c r="W143" i="79"/>
  <c r="W175" i="79"/>
  <c r="W179" i="79"/>
  <c r="AA69" i="80"/>
  <c r="Z69" i="80"/>
  <c r="AB69" i="80" s="1"/>
  <c r="W77" i="78"/>
  <c r="W82" i="78" s="1"/>
  <c r="W84" i="78" s="1"/>
  <c r="S129" i="78"/>
  <c r="K222" i="78"/>
  <c r="R196" i="78"/>
  <c r="X191" i="78"/>
  <c r="AA202" i="78"/>
  <c r="AB216" i="78"/>
  <c r="AB22" i="79"/>
  <c r="AA33" i="79"/>
  <c r="AA36" i="79" s="1"/>
  <c r="Z33" i="79"/>
  <c r="W34" i="79"/>
  <c r="W35" i="79"/>
  <c r="R42" i="79"/>
  <c r="X37" i="79"/>
  <c r="W38" i="79"/>
  <c r="S43" i="79"/>
  <c r="S48" i="79" s="1"/>
  <c r="R54" i="79"/>
  <c r="X49" i="79"/>
  <c r="AB50" i="79"/>
  <c r="AA113" i="79"/>
  <c r="Z113" i="79"/>
  <c r="W101" i="78"/>
  <c r="W121" i="78"/>
  <c r="S139" i="78"/>
  <c r="L222" i="78"/>
  <c r="S218" i="78"/>
  <c r="S220" i="78" s="1"/>
  <c r="S24" i="79"/>
  <c r="W31" i="79"/>
  <c r="Z34" i="79"/>
  <c r="AB34" i="79" s="1"/>
  <c r="R36" i="79"/>
  <c r="W39" i="79"/>
  <c r="Z49" i="79"/>
  <c r="W52" i="79"/>
  <c r="AA59" i="79"/>
  <c r="Z59" i="79"/>
  <c r="W90" i="79"/>
  <c r="W109" i="79"/>
  <c r="W170" i="79"/>
  <c r="AA23" i="80"/>
  <c r="Z23" i="80"/>
  <c r="AB23" i="80" s="1"/>
  <c r="X42" i="80"/>
  <c r="W37" i="80"/>
  <c r="X49" i="78"/>
  <c r="S128" i="78"/>
  <c r="Z152" i="78"/>
  <c r="AB152" i="78" s="1"/>
  <c r="S160" i="78"/>
  <c r="L182" i="78"/>
  <c r="S171" i="78"/>
  <c r="S174" i="78" s="1"/>
  <c r="M222" i="78"/>
  <c r="AB205" i="78"/>
  <c r="W207" i="79"/>
  <c r="W199" i="79"/>
  <c r="W188" i="79"/>
  <c r="W192" i="79"/>
  <c r="W176" i="79"/>
  <c r="W147" i="79"/>
  <c r="W165" i="79"/>
  <c r="W144" i="79"/>
  <c r="W119" i="79"/>
  <c r="W58" i="79"/>
  <c r="W115" i="79"/>
  <c r="W193" i="79"/>
  <c r="W80" i="79"/>
  <c r="W161" i="79"/>
  <c r="W157" i="79"/>
  <c r="W136" i="79"/>
  <c r="K74" i="79"/>
  <c r="K224" i="79" s="1"/>
  <c r="AA37" i="79"/>
  <c r="X43" i="79"/>
  <c r="W47" i="79"/>
  <c r="S62" i="79"/>
  <c r="W63" i="79"/>
  <c r="W69" i="79"/>
  <c r="AA100" i="79"/>
  <c r="Z100" i="79"/>
  <c r="AB100" i="79" s="1"/>
  <c r="W158" i="79"/>
  <c r="AA204" i="79"/>
  <c r="AA208" i="79" s="1"/>
  <c r="Z204" i="79"/>
  <c r="AA217" i="79"/>
  <c r="Z217" i="79"/>
  <c r="AB217" i="79" s="1"/>
  <c r="S66" i="79"/>
  <c r="AB69" i="79"/>
  <c r="AA80" i="79"/>
  <c r="Z80" i="79"/>
  <c r="AB80" i="79" s="1"/>
  <c r="W89" i="79"/>
  <c r="AA98" i="79"/>
  <c r="AA102" i="79" s="1"/>
  <c r="AA104" i="79" s="1"/>
  <c r="Z98" i="79"/>
  <c r="AB98" i="79" s="1"/>
  <c r="AA108" i="79"/>
  <c r="AA112" i="79" s="1"/>
  <c r="Z108" i="79"/>
  <c r="W135" i="79"/>
  <c r="W151" i="79"/>
  <c r="X194" i="79"/>
  <c r="W194" i="79" s="1"/>
  <c r="R196" i="79"/>
  <c r="S194" i="79"/>
  <c r="AB119" i="80"/>
  <c r="X140" i="79"/>
  <c r="W137" i="79"/>
  <c r="W160" i="79"/>
  <c r="J182" i="79"/>
  <c r="R20" i="80"/>
  <c r="X15" i="80"/>
  <c r="S15" i="80"/>
  <c r="S20" i="80" s="1"/>
  <c r="F74" i="79"/>
  <c r="N74" i="79"/>
  <c r="W46" i="79"/>
  <c r="W56" i="79"/>
  <c r="R66" i="79"/>
  <c r="R72" i="79"/>
  <c r="X67" i="79"/>
  <c r="AB71" i="79"/>
  <c r="W79" i="79"/>
  <c r="R102" i="79"/>
  <c r="R104" i="79" s="1"/>
  <c r="X97" i="79"/>
  <c r="W98" i="79"/>
  <c r="R112" i="79"/>
  <c r="X107" i="79"/>
  <c r="W108" i="79"/>
  <c r="X130" i="79"/>
  <c r="W126" i="79"/>
  <c r="L154" i="79"/>
  <c r="I154" i="79"/>
  <c r="I224" i="79" s="1"/>
  <c r="S174" i="79"/>
  <c r="AA177" i="79"/>
  <c r="Z177" i="79"/>
  <c r="AB177" i="79" s="1"/>
  <c r="G74" i="79"/>
  <c r="G224" i="79" s="1"/>
  <c r="O74" i="79"/>
  <c r="O224" i="79" s="1"/>
  <c r="S49" i="79"/>
  <c r="S54" i="79" s="1"/>
  <c r="AA55" i="79"/>
  <c r="AA60" i="79" s="1"/>
  <c r="Z55" i="79"/>
  <c r="S56" i="79"/>
  <c r="S60" i="79" s="1"/>
  <c r="AB62" i="79"/>
  <c r="S67" i="79"/>
  <c r="S72" i="79" s="1"/>
  <c r="W71" i="79"/>
  <c r="AA78" i="79"/>
  <c r="Z78" i="79"/>
  <c r="AB78" i="79" s="1"/>
  <c r="Z92" i="79"/>
  <c r="AB87" i="79"/>
  <c r="W88" i="79"/>
  <c r="S97" i="79"/>
  <c r="S102" i="79" s="1"/>
  <c r="S104" i="79" s="1"/>
  <c r="S107" i="79"/>
  <c r="S112" i="79" s="1"/>
  <c r="W116" i="79"/>
  <c r="AB139" i="79"/>
  <c r="AA141" i="79"/>
  <c r="Z141" i="79"/>
  <c r="AA159" i="79"/>
  <c r="AA162" i="79" s="1"/>
  <c r="Z159" i="79"/>
  <c r="AB159" i="79" s="1"/>
  <c r="X166" i="79"/>
  <c r="W166" i="79" s="1"/>
  <c r="S166" i="79"/>
  <c r="S168" i="79" s="1"/>
  <c r="X174" i="79"/>
  <c r="W169" i="79"/>
  <c r="W172" i="79"/>
  <c r="W173" i="79"/>
  <c r="X177" i="79"/>
  <c r="S177" i="79"/>
  <c r="S180" i="79" s="1"/>
  <c r="AA212" i="79"/>
  <c r="Z212" i="79"/>
  <c r="H74" i="79"/>
  <c r="P74" i="79"/>
  <c r="AB51" i="79"/>
  <c r="AA66" i="79"/>
  <c r="AA70" i="79"/>
  <c r="AA72" i="79" s="1"/>
  <c r="Z70" i="79"/>
  <c r="AB79" i="79"/>
  <c r="R92" i="79"/>
  <c r="R94" i="79" s="1"/>
  <c r="X87" i="79"/>
  <c r="AB91" i="79"/>
  <c r="Z102" i="79"/>
  <c r="W101" i="79"/>
  <c r="AB107" i="79"/>
  <c r="W111" i="79"/>
  <c r="W114" i="79"/>
  <c r="AA129" i="79"/>
  <c r="AB129" i="79" s="1"/>
  <c r="R146" i="79"/>
  <c r="X141" i="79"/>
  <c r="S141" i="79"/>
  <c r="S146" i="79" s="1"/>
  <c r="S154" i="79" s="1"/>
  <c r="W164" i="79"/>
  <c r="S196" i="79"/>
  <c r="W212" i="79"/>
  <c r="AA45" i="80"/>
  <c r="AA48" i="80" s="1"/>
  <c r="Z45" i="80"/>
  <c r="AB45" i="80" s="1"/>
  <c r="R118" i="80"/>
  <c r="X113" i="80"/>
  <c r="S113" i="80"/>
  <c r="S118" i="80" s="1"/>
  <c r="X61" i="79"/>
  <c r="AB97" i="79"/>
  <c r="M132" i="79"/>
  <c r="AA117" i="79"/>
  <c r="Z117" i="79"/>
  <c r="AB117" i="79" s="1"/>
  <c r="W142" i="79"/>
  <c r="AA149" i="79"/>
  <c r="AA152" i="79" s="1"/>
  <c r="Z149" i="79"/>
  <c r="AB149" i="79" s="1"/>
  <c r="W150" i="79"/>
  <c r="X162" i="79"/>
  <c r="R168" i="79"/>
  <c r="R182" i="79" s="1"/>
  <c r="X163" i="79"/>
  <c r="W178" i="79"/>
  <c r="AA193" i="79"/>
  <c r="AA196" i="79" s="1"/>
  <c r="Z193" i="79"/>
  <c r="AB207" i="79"/>
  <c r="S22" i="80"/>
  <c r="AA71" i="80"/>
  <c r="Z71" i="80"/>
  <c r="F132" i="79"/>
  <c r="N132" i="79"/>
  <c r="W117" i="79"/>
  <c r="S121" i="79"/>
  <c r="W125" i="79"/>
  <c r="S127" i="79"/>
  <c r="S130" i="79" s="1"/>
  <c r="R154" i="79"/>
  <c r="W149" i="79"/>
  <c r="F222" i="79"/>
  <c r="AA209" i="79"/>
  <c r="Z209" i="79"/>
  <c r="W213" i="79"/>
  <c r="AB9" i="80"/>
  <c r="AB15" i="80"/>
  <c r="S42" i="80"/>
  <c r="AB55" i="80"/>
  <c r="Z167" i="80"/>
  <c r="AA167" i="80"/>
  <c r="R118" i="79"/>
  <c r="X113" i="79"/>
  <c r="W159" i="79"/>
  <c r="W167" i="79"/>
  <c r="Z180" i="79"/>
  <c r="W189" i="79"/>
  <c r="W219" i="79"/>
  <c r="J74" i="80"/>
  <c r="AA77" i="80"/>
  <c r="Z77" i="80"/>
  <c r="W87" i="80"/>
  <c r="AA120" i="79"/>
  <c r="AA124" i="79" s="1"/>
  <c r="Z120" i="79"/>
  <c r="AB120" i="79" s="1"/>
  <c r="AA128" i="79"/>
  <c r="AA130" i="79" s="1"/>
  <c r="Z128" i="79"/>
  <c r="W129" i="79"/>
  <c r="X152" i="79"/>
  <c r="AB161" i="79"/>
  <c r="AA180" i="79"/>
  <c r="AB185" i="79"/>
  <c r="X220" i="79"/>
  <c r="W215" i="79"/>
  <c r="W218" i="79"/>
  <c r="AB43" i="80"/>
  <c r="AB62" i="80"/>
  <c r="AA109" i="80"/>
  <c r="Z109" i="80"/>
  <c r="Z112" i="79"/>
  <c r="X120" i="79"/>
  <c r="W120" i="79" s="1"/>
  <c r="R124" i="79"/>
  <c r="S120" i="79"/>
  <c r="W128" i="79"/>
  <c r="AA138" i="79"/>
  <c r="AA140" i="79" s="1"/>
  <c r="Z138" i="79"/>
  <c r="W139" i="79"/>
  <c r="AA145" i="79"/>
  <c r="Z145" i="79"/>
  <c r="AB145" i="79" s="1"/>
  <c r="M182" i="79"/>
  <c r="AA166" i="79"/>
  <c r="AA168" i="79" s="1"/>
  <c r="Z166" i="79"/>
  <c r="Z168" i="79" s="1"/>
  <c r="AB168" i="79" s="1"/>
  <c r="AA170" i="79"/>
  <c r="AA174" i="79" s="1"/>
  <c r="Z170" i="79"/>
  <c r="AB170" i="79" s="1"/>
  <c r="W171" i="79"/>
  <c r="AB175" i="79"/>
  <c r="X196" i="79"/>
  <c r="W200" i="79"/>
  <c r="R26" i="80"/>
  <c r="X21" i="80"/>
  <c r="S54" i="80"/>
  <c r="X82" i="80"/>
  <c r="X84" i="80" s="1"/>
  <c r="W77" i="80"/>
  <c r="AA125" i="80"/>
  <c r="AA130" i="80" s="1"/>
  <c r="Z125" i="80"/>
  <c r="H222" i="79"/>
  <c r="P222" i="79"/>
  <c r="Z195" i="79"/>
  <c r="AB195" i="79" s="1"/>
  <c r="AA201" i="79"/>
  <c r="Z201" i="79"/>
  <c r="S209" i="79"/>
  <c r="AA219" i="79"/>
  <c r="Z219" i="79"/>
  <c r="R220" i="79"/>
  <c r="W200" i="80"/>
  <c r="W193" i="80"/>
  <c r="W115" i="80"/>
  <c r="W151" i="80"/>
  <c r="W185" i="80"/>
  <c r="W160" i="80"/>
  <c r="W179" i="80"/>
  <c r="W109" i="80"/>
  <c r="W219" i="80"/>
  <c r="W145" i="80"/>
  <c r="W80" i="80"/>
  <c r="W164" i="80"/>
  <c r="W147" i="80"/>
  <c r="AA21" i="80"/>
  <c r="AA26" i="80" s="1"/>
  <c r="Z21" i="80"/>
  <c r="W23" i="80"/>
  <c r="Z25" i="80"/>
  <c r="AB25" i="80" s="1"/>
  <c r="W41" i="80"/>
  <c r="K74" i="80"/>
  <c r="W47" i="80"/>
  <c r="AA50" i="80"/>
  <c r="Z50" i="80"/>
  <c r="AB50" i="80" s="1"/>
  <c r="AA58" i="80"/>
  <c r="Z58" i="80"/>
  <c r="AB58" i="80" s="1"/>
  <c r="S61" i="80"/>
  <c r="W62" i="80"/>
  <c r="W70" i="80"/>
  <c r="W72" i="80" s="1"/>
  <c r="S82" i="80"/>
  <c r="S84" i="80" s="1"/>
  <c r="R82" i="80"/>
  <c r="R84" i="80" s="1"/>
  <c r="W101" i="80"/>
  <c r="W128" i="80"/>
  <c r="W143" i="80"/>
  <c r="W144" i="80"/>
  <c r="Z116" i="79"/>
  <c r="AB116" i="79" s="1"/>
  <c r="Z127" i="79"/>
  <c r="Z137" i="79"/>
  <c r="AB147" i="79"/>
  <c r="Z148" i="79"/>
  <c r="AB148" i="79" s="1"/>
  <c r="AB157" i="79"/>
  <c r="Z158" i="79"/>
  <c r="Z169" i="79"/>
  <c r="Z173" i="79"/>
  <c r="AB173" i="79" s="1"/>
  <c r="J222" i="79"/>
  <c r="J224" i="79" s="1"/>
  <c r="W191" i="79"/>
  <c r="W196" i="79" s="1"/>
  <c r="Z208" i="79"/>
  <c r="AB203" i="79"/>
  <c r="R214" i="79"/>
  <c r="X209" i="79"/>
  <c r="W211" i="79"/>
  <c r="S220" i="79"/>
  <c r="W216" i="79"/>
  <c r="Z11" i="80"/>
  <c r="AB11" i="80" s="1"/>
  <c r="X11" i="80"/>
  <c r="W11" i="80" s="1"/>
  <c r="K28" i="80"/>
  <c r="AA34" i="80"/>
  <c r="Z34" i="80"/>
  <c r="AB34" i="80" s="1"/>
  <c r="AA53" i="80"/>
  <c r="Z53" i="80"/>
  <c r="R66" i="80"/>
  <c r="X61" i="80"/>
  <c r="W121" i="80"/>
  <c r="W127" i="80"/>
  <c r="X180" i="80"/>
  <c r="W175" i="80"/>
  <c r="W204" i="80"/>
  <c r="S189" i="79"/>
  <c r="Z191" i="79"/>
  <c r="S200" i="79"/>
  <c r="AB211" i="79"/>
  <c r="AA215" i="79"/>
  <c r="Z215" i="79"/>
  <c r="W217" i="79"/>
  <c r="AA10" i="80"/>
  <c r="AA14" i="80" s="1"/>
  <c r="Z10" i="80"/>
  <c r="Z12" i="80"/>
  <c r="AB12" i="80" s="1"/>
  <c r="AB13" i="80"/>
  <c r="AA18" i="80"/>
  <c r="AA20" i="80" s="1"/>
  <c r="Z18" i="80"/>
  <c r="Z20" i="80" s="1"/>
  <c r="W19" i="80"/>
  <c r="L74" i="80"/>
  <c r="AA39" i="80"/>
  <c r="Z39" i="80"/>
  <c r="AB39" i="80" s="1"/>
  <c r="X45" i="80"/>
  <c r="AB61" i="80"/>
  <c r="W64" i="80"/>
  <c r="AA91" i="80"/>
  <c r="Z91" i="80"/>
  <c r="AB91" i="80" s="1"/>
  <c r="W117" i="80"/>
  <c r="X172" i="80"/>
  <c r="W172" i="80" s="1"/>
  <c r="S172" i="80"/>
  <c r="AA186" i="79"/>
  <c r="AA190" i="79" s="1"/>
  <c r="Z186" i="79"/>
  <c r="Z190" i="79" s="1"/>
  <c r="W187" i="79"/>
  <c r="AA197" i="79"/>
  <c r="Z197" i="79"/>
  <c r="X198" i="79"/>
  <c r="W198" i="79" s="1"/>
  <c r="S198" i="79"/>
  <c r="S202" i="79" s="1"/>
  <c r="S213" i="79"/>
  <c r="AB218" i="79"/>
  <c r="R14" i="80"/>
  <c r="S25" i="80"/>
  <c r="AA36" i="80"/>
  <c r="AA67" i="80"/>
  <c r="AA72" i="80" s="1"/>
  <c r="Z67" i="80"/>
  <c r="W107" i="80"/>
  <c r="W108" i="80"/>
  <c r="W116" i="80"/>
  <c r="W136" i="80"/>
  <c r="W142" i="80"/>
  <c r="AA145" i="80"/>
  <c r="Z145" i="80"/>
  <c r="AB187" i="79"/>
  <c r="AB189" i="79"/>
  <c r="M222" i="79"/>
  <c r="AB198" i="79"/>
  <c r="AB200" i="79"/>
  <c r="S204" i="79"/>
  <c r="S208" i="79" s="1"/>
  <c r="W205" i="79"/>
  <c r="W206" i="79"/>
  <c r="AA99" i="80"/>
  <c r="Z99" i="80"/>
  <c r="W111" i="80"/>
  <c r="X112" i="80"/>
  <c r="W149" i="80"/>
  <c r="X161" i="80"/>
  <c r="W161" i="80" s="1"/>
  <c r="S161" i="80"/>
  <c r="X203" i="79"/>
  <c r="X9" i="80"/>
  <c r="R36" i="80"/>
  <c r="R74" i="80" s="1"/>
  <c r="X31" i="80"/>
  <c r="AB37" i="80"/>
  <c r="AB87" i="80"/>
  <c r="W97" i="80"/>
  <c r="X99" i="80"/>
  <c r="W99" i="80" s="1"/>
  <c r="S99" i="80"/>
  <c r="S101" i="80"/>
  <c r="X102" i="80"/>
  <c r="X104" i="80" s="1"/>
  <c r="Z121" i="80"/>
  <c r="AA121" i="80"/>
  <c r="W129" i="80"/>
  <c r="W137" i="80"/>
  <c r="S142" i="80"/>
  <c r="W171" i="80"/>
  <c r="X197" i="79"/>
  <c r="AA38" i="80"/>
  <c r="AA42" i="80" s="1"/>
  <c r="Z38" i="80"/>
  <c r="AB38" i="80" s="1"/>
  <c r="W39" i="80"/>
  <c r="AA49" i="80"/>
  <c r="Z49" i="80"/>
  <c r="W50" i="80"/>
  <c r="S65" i="80"/>
  <c r="S65" i="74" s="1"/>
  <c r="S72" i="80"/>
  <c r="AA81" i="80"/>
  <c r="Z81" i="80"/>
  <c r="AB81" i="80" s="1"/>
  <c r="AA112" i="80"/>
  <c r="AB107" i="80"/>
  <c r="AB110" i="80"/>
  <c r="W120" i="80"/>
  <c r="W163" i="80"/>
  <c r="X168" i="80"/>
  <c r="F28" i="80"/>
  <c r="N28" i="80"/>
  <c r="H74" i="80"/>
  <c r="P74" i="80"/>
  <c r="P224" i="80" s="1"/>
  <c r="AB41" i="80"/>
  <c r="R54" i="80"/>
  <c r="AB52" i="80"/>
  <c r="S56" i="80"/>
  <c r="S60" i="80" s="1"/>
  <c r="W57" i="80"/>
  <c r="W58" i="80"/>
  <c r="Z90" i="80"/>
  <c r="AA90" i="80"/>
  <c r="AA92" i="80" s="1"/>
  <c r="AA94" i="80" s="1"/>
  <c r="Z100" i="80"/>
  <c r="AA100" i="80"/>
  <c r="W110" i="80"/>
  <c r="M132" i="80"/>
  <c r="M154" i="80"/>
  <c r="M224" i="80" s="1"/>
  <c r="AA141" i="80"/>
  <c r="Z141" i="80"/>
  <c r="G28" i="80"/>
  <c r="O28" i="80"/>
  <c r="S34" i="80"/>
  <c r="S36" i="80" s="1"/>
  <c r="W35" i="80"/>
  <c r="I74" i="80"/>
  <c r="Q74" i="80"/>
  <c r="S45" i="80"/>
  <c r="S48" i="80" s="1"/>
  <c r="W46" i="80"/>
  <c r="AA56" i="80"/>
  <c r="AA60" i="80" s="1"/>
  <c r="Z56" i="80"/>
  <c r="AB56" i="80" s="1"/>
  <c r="AB59" i="80"/>
  <c r="AA64" i="80"/>
  <c r="AA66" i="80" s="1"/>
  <c r="Z64" i="80"/>
  <c r="Z66" i="80" s="1"/>
  <c r="AB66" i="80" s="1"/>
  <c r="W65" i="80"/>
  <c r="W65" i="74" s="1"/>
  <c r="X72" i="80"/>
  <c r="W78" i="80"/>
  <c r="W79" i="80"/>
  <c r="W81" i="80"/>
  <c r="X90" i="80"/>
  <c r="S90" i="80"/>
  <c r="S92" i="80" s="1"/>
  <c r="S94" i="80" s="1"/>
  <c r="S102" i="80"/>
  <c r="S104" i="80" s="1"/>
  <c r="W100" i="80"/>
  <c r="H132" i="80"/>
  <c r="W126" i="80"/>
  <c r="W138" i="80"/>
  <c r="Z166" i="80"/>
  <c r="AA166" i="80"/>
  <c r="W173" i="80"/>
  <c r="X55" i="80"/>
  <c r="Z112" i="80"/>
  <c r="S121" i="80"/>
  <c r="S124" i="80" s="1"/>
  <c r="R130" i="80"/>
  <c r="AA152" i="80"/>
  <c r="W158" i="80"/>
  <c r="S180" i="80"/>
  <c r="AB185" i="80"/>
  <c r="W201" i="80"/>
  <c r="W217" i="80"/>
  <c r="W91" i="80"/>
  <c r="AA124" i="80"/>
  <c r="W123" i="80"/>
  <c r="R146" i="80"/>
  <c r="R154" i="80" s="1"/>
  <c r="W167" i="80"/>
  <c r="AB171" i="80"/>
  <c r="Z177" i="80"/>
  <c r="AA177" i="80"/>
  <c r="W178" i="80"/>
  <c r="W211" i="80"/>
  <c r="AA213" i="80"/>
  <c r="Z213" i="80"/>
  <c r="AB213" i="80" s="1"/>
  <c r="X49" i="80"/>
  <c r="F132" i="80"/>
  <c r="N132" i="80"/>
  <c r="X124" i="80"/>
  <c r="AB137" i="80"/>
  <c r="W139" i="80"/>
  <c r="AA142" i="80"/>
  <c r="AB142" i="80" s="1"/>
  <c r="S152" i="80"/>
  <c r="W166" i="80"/>
  <c r="AA198" i="80"/>
  <c r="AA202" i="80" s="1"/>
  <c r="Z198" i="80"/>
  <c r="W209" i="80"/>
  <c r="Z101" i="80"/>
  <c r="AB101" i="80" s="1"/>
  <c r="S111" i="80"/>
  <c r="G132" i="80"/>
  <c r="O132" i="80"/>
  <c r="S127" i="80"/>
  <c r="S130" i="80" s="1"/>
  <c r="K154" i="80"/>
  <c r="W150" i="80"/>
  <c r="W159" i="80"/>
  <c r="F182" i="80"/>
  <c r="N182" i="80"/>
  <c r="AA169" i="80"/>
  <c r="Z169" i="80"/>
  <c r="W177" i="80"/>
  <c r="W195" i="80"/>
  <c r="S110" i="80"/>
  <c r="S112" i="80" s="1"/>
  <c r="W114" i="80"/>
  <c r="W119" i="80"/>
  <c r="AA140" i="80"/>
  <c r="Z139" i="80"/>
  <c r="S143" i="80"/>
  <c r="AB159" i="80"/>
  <c r="R168" i="80"/>
  <c r="S165" i="80"/>
  <c r="S168" i="80" s="1"/>
  <c r="W189" i="80"/>
  <c r="W192" i="80"/>
  <c r="X205" i="80"/>
  <c r="W205" i="80" s="1"/>
  <c r="R208" i="80"/>
  <c r="P21" i="81"/>
  <c r="Y18" i="81"/>
  <c r="Z18" i="81" s="1"/>
  <c r="Q18" i="81"/>
  <c r="O53" i="81"/>
  <c r="AB157" i="80"/>
  <c r="S159" i="80"/>
  <c r="S162" i="80" s="1"/>
  <c r="I182" i="80"/>
  <c r="Q182" i="80"/>
  <c r="AA173" i="80"/>
  <c r="Z173" i="80"/>
  <c r="W186" i="80"/>
  <c r="AA205" i="80"/>
  <c r="AA208" i="80" s="1"/>
  <c r="Z205" i="80"/>
  <c r="AB205" i="80" s="1"/>
  <c r="W210" i="80"/>
  <c r="Q16" i="81"/>
  <c r="X27" i="81"/>
  <c r="Z27" i="81" s="1"/>
  <c r="Z22" i="81"/>
  <c r="Z51" i="81"/>
  <c r="G154" i="80"/>
  <c r="O154" i="80"/>
  <c r="X141" i="80"/>
  <c r="AA158" i="80"/>
  <c r="AA162" i="80" s="1"/>
  <c r="Z158" i="80"/>
  <c r="Z162" i="80" s="1"/>
  <c r="L182" i="80"/>
  <c r="S174" i="80"/>
  <c r="W170" i="80"/>
  <c r="X190" i="80"/>
  <c r="W199" i="80"/>
  <c r="AB218" i="80"/>
  <c r="F53" i="81"/>
  <c r="N53" i="81"/>
  <c r="J53" i="81"/>
  <c r="X45" i="81"/>
  <c r="Z45" i="81" s="1"/>
  <c r="Z40" i="81"/>
  <c r="AB191" i="80"/>
  <c r="AA194" i="80"/>
  <c r="AA196" i="80" s="1"/>
  <c r="Z194" i="80"/>
  <c r="AB194" i="80" s="1"/>
  <c r="W198" i="80"/>
  <c r="W213" i="80"/>
  <c r="S216" i="80"/>
  <c r="S220" i="80" s="1"/>
  <c r="Y33" i="81"/>
  <c r="Z33" i="81" s="1"/>
  <c r="P39" i="81"/>
  <c r="Q35" i="81"/>
  <c r="Q39" i="81" s="1"/>
  <c r="Z39" i="81"/>
  <c r="Z113" i="80"/>
  <c r="Z117" i="80"/>
  <c r="AB117" i="80" s="1"/>
  <c r="I154" i="80"/>
  <c r="I224" i="80" s="1"/>
  <c r="Q154" i="80"/>
  <c r="R162" i="80"/>
  <c r="X157" i="80"/>
  <c r="R174" i="80"/>
  <c r="X169" i="80"/>
  <c r="AB172" i="80"/>
  <c r="AB175" i="80"/>
  <c r="AA176" i="80"/>
  <c r="AA180" i="80" s="1"/>
  <c r="Z176" i="80"/>
  <c r="AB176" i="80" s="1"/>
  <c r="J222" i="80"/>
  <c r="R190" i="80"/>
  <c r="W194" i="80"/>
  <c r="W203" i="80"/>
  <c r="X208" i="80"/>
  <c r="AB204" i="80"/>
  <c r="W206" i="80"/>
  <c r="W207" i="80"/>
  <c r="AA216" i="80"/>
  <c r="AA220" i="80" s="1"/>
  <c r="Z216" i="80"/>
  <c r="AB216" i="80" s="1"/>
  <c r="Z31" i="81"/>
  <c r="X125" i="80"/>
  <c r="X135" i="80"/>
  <c r="AB164" i="80"/>
  <c r="AA165" i="80"/>
  <c r="AA168" i="80" s="1"/>
  <c r="Z165" i="80"/>
  <c r="W176" i="80"/>
  <c r="W187" i="80"/>
  <c r="W188" i="80"/>
  <c r="R202" i="80"/>
  <c r="X197" i="80"/>
  <c r="AB203" i="80"/>
  <c r="AB207" i="80"/>
  <c r="W212" i="80"/>
  <c r="W216" i="80"/>
  <c r="X15" i="81"/>
  <c r="Z10" i="81"/>
  <c r="I53" i="81"/>
  <c r="Y17" i="81"/>
  <c r="Q17" i="81"/>
  <c r="Q27" i="81"/>
  <c r="Z23" i="81"/>
  <c r="AA186" i="80"/>
  <c r="Z186" i="80"/>
  <c r="AA187" i="80"/>
  <c r="AB187" i="80" s="1"/>
  <c r="AB188" i="80"/>
  <c r="L222" i="80"/>
  <c r="S196" i="80"/>
  <c r="S197" i="80"/>
  <c r="S202" i="80" s="1"/>
  <c r="S205" i="80"/>
  <c r="S208" i="80" s="1"/>
  <c r="AA209" i="80"/>
  <c r="Z209" i="80"/>
  <c r="S212" i="80"/>
  <c r="S214" i="80" s="1"/>
  <c r="R220" i="80"/>
  <c r="Y15" i="81"/>
  <c r="P27" i="81"/>
  <c r="Q43" i="81"/>
  <c r="Q45" i="81" s="1"/>
  <c r="X215" i="80"/>
  <c r="Z197" i="80"/>
  <c r="Z201" i="80"/>
  <c r="AB201" i="80" s="1"/>
  <c r="Z212" i="80"/>
  <c r="AB212" i="80" s="1"/>
  <c r="Q46" i="81"/>
  <c r="Q51" i="81" s="1"/>
  <c r="AB215" i="80"/>
  <c r="X191" i="80"/>
  <c r="L28" i="49"/>
  <c r="L14" i="49"/>
  <c r="AA14" i="61"/>
  <c r="AG19" i="61"/>
  <c r="K28" i="61"/>
  <c r="S28" i="61"/>
  <c r="AE16" i="61"/>
  <c r="X16" i="61"/>
  <c r="I28" i="61"/>
  <c r="Q28" i="61"/>
  <c r="L28" i="61"/>
  <c r="T28" i="61"/>
  <c r="AA9" i="61"/>
  <c r="Z26" i="61"/>
  <c r="E7" i="49" s="1"/>
  <c r="E8" i="72" s="1"/>
  <c r="M28" i="61"/>
  <c r="U28" i="61"/>
  <c r="X11" i="61"/>
  <c r="AG24" i="61"/>
  <c r="X26" i="61"/>
  <c r="O28" i="61"/>
  <c r="W28" i="61"/>
  <c r="J28" i="61"/>
  <c r="AG20" i="61"/>
  <c r="H28" i="61"/>
  <c r="P28" i="61"/>
  <c r="Y11" i="62"/>
  <c r="Z15" i="62"/>
  <c r="T19" i="62"/>
  <c r="Y26" i="62"/>
  <c r="Z26" i="62" s="1"/>
  <c r="I28" i="62"/>
  <c r="Q28" i="62"/>
  <c r="R16" i="62"/>
  <c r="X21" i="62"/>
  <c r="J28" i="62"/>
  <c r="Z20" i="62"/>
  <c r="S16" i="62"/>
  <c r="Y21" i="62"/>
  <c r="K28" i="62"/>
  <c r="G28" i="62"/>
  <c r="Z10" i="62"/>
  <c r="Z14" i="62"/>
  <c r="Z25" i="62"/>
  <c r="O28" i="62"/>
  <c r="H28" i="62"/>
  <c r="F28" i="62"/>
  <c r="N28" i="62"/>
  <c r="L31" i="72"/>
  <c r="K31" i="72"/>
  <c r="K19" i="72"/>
  <c r="N27" i="72"/>
  <c r="M31" i="72"/>
  <c r="M19" i="72"/>
  <c r="K18" i="69"/>
  <c r="L18" i="69"/>
  <c r="P18" i="69"/>
  <c r="O18" i="69"/>
  <c r="N18" i="69"/>
  <c r="M18" i="69"/>
  <c r="H8" i="71"/>
  <c r="I8" i="71" s="1"/>
  <c r="J8" i="71" s="1"/>
  <c r="K8" i="71" s="1"/>
  <c r="L8" i="71" s="1"/>
  <c r="I15" i="71"/>
  <c r="J15" i="71" s="1"/>
  <c r="K15" i="71" s="1"/>
  <c r="L15" i="71" s="1"/>
  <c r="H9" i="71"/>
  <c r="I9" i="71" s="1"/>
  <c r="J9" i="71" s="1"/>
  <c r="K9" i="71" s="1"/>
  <c r="L9" i="71" s="1"/>
  <c r="H20" i="71"/>
  <c r="I20" i="71" s="1"/>
  <c r="J20" i="71" s="1"/>
  <c r="K20" i="71" s="1"/>
  <c r="L20" i="71" s="1"/>
  <c r="G14" i="69"/>
  <c r="H14" i="69"/>
  <c r="I14" i="69" s="1"/>
  <c r="H21" i="71"/>
  <c r="I21" i="71" s="1"/>
  <c r="J21" i="71" s="1"/>
  <c r="K21" i="71" s="1"/>
  <c r="L21" i="71" s="1"/>
  <c r="N17" i="69"/>
  <c r="M17" i="69"/>
  <c r="L17" i="69"/>
  <c r="K17" i="69"/>
  <c r="O17" i="69"/>
  <c r="P17" i="69"/>
  <c r="Q11" i="69"/>
  <c r="I13" i="69"/>
  <c r="I14" i="71"/>
  <c r="J14" i="71" s="1"/>
  <c r="K14" i="71" s="1"/>
  <c r="L14" i="71" s="1"/>
  <c r="G17" i="69"/>
  <c r="K24" i="69"/>
  <c r="P27" i="69"/>
  <c r="O28" i="69"/>
  <c r="P35" i="69"/>
  <c r="O36" i="69"/>
  <c r="E15" i="69"/>
  <c r="M23" i="69"/>
  <c r="L24" i="69"/>
  <c r="K25" i="69"/>
  <c r="G27" i="69"/>
  <c r="P28" i="69"/>
  <c r="O29" i="69"/>
  <c r="K33" i="69"/>
  <c r="G35" i="69"/>
  <c r="G38" i="69" s="1"/>
  <c r="P36" i="69"/>
  <c r="O37" i="69"/>
  <c r="K41" i="69"/>
  <c r="M24" i="69"/>
  <c r="G18" i="69"/>
  <c r="N24" i="69"/>
  <c r="K27" i="69"/>
  <c r="K35" i="69"/>
  <c r="M41" i="69"/>
  <c r="I43" i="69"/>
  <c r="G13" i="69"/>
  <c r="E16" i="69"/>
  <c r="P23" i="69"/>
  <c r="O24" i="69"/>
  <c r="N25" i="69"/>
  <c r="M26" i="69"/>
  <c r="L27" i="69"/>
  <c r="K28" i="69"/>
  <c r="N33" i="69"/>
  <c r="M34" i="69"/>
  <c r="L35" i="69"/>
  <c r="K36" i="69"/>
  <c r="N41" i="69"/>
  <c r="M42" i="69"/>
  <c r="G7" i="71"/>
  <c r="E19" i="69"/>
  <c r="G23" i="69"/>
  <c r="G30" i="69" s="1"/>
  <c r="P24" i="69"/>
  <c r="O25" i="69"/>
  <c r="O30" i="69" s="1"/>
  <c r="N26" i="69"/>
  <c r="M27" i="69"/>
  <c r="L28" i="69"/>
  <c r="L30" i="69" s="1"/>
  <c r="K29" i="69"/>
  <c r="Q29" i="69" s="1"/>
  <c r="O33" i="69"/>
  <c r="O38" i="69" s="1"/>
  <c r="N34" i="69"/>
  <c r="M35" i="69"/>
  <c r="L36" i="69"/>
  <c r="K37" i="69"/>
  <c r="Q37" i="69" s="1"/>
  <c r="O41" i="69"/>
  <c r="O43" i="69" s="1"/>
  <c r="N42" i="69"/>
  <c r="P33" i="69"/>
  <c r="H13" i="71"/>
  <c r="G19" i="71"/>
  <c r="T26" i="62"/>
  <c r="AG9" i="61"/>
  <c r="X21" i="61"/>
  <c r="Y26" i="61"/>
  <c r="T14" i="62"/>
  <c r="Z28" i="62"/>
  <c r="G28" i="61"/>
  <c r="Z24" i="62"/>
  <c r="Y21" i="61"/>
  <c r="AA21" i="61" s="1"/>
  <c r="S11" i="62"/>
  <c r="T11" i="62" s="1"/>
  <c r="X16" i="62"/>
  <c r="Z16" i="62" s="1"/>
  <c r="Z19" i="62"/>
  <c r="Y11" i="61"/>
  <c r="AA11" i="61" s="1"/>
  <c r="AE26" i="61"/>
  <c r="AG26" i="61" s="1"/>
  <c r="X11" i="62"/>
  <c r="AF16" i="61"/>
  <c r="AG16" i="61" s="1"/>
  <c r="W42" i="51"/>
  <c r="AA72" i="51"/>
  <c r="AB47" i="51"/>
  <c r="M222" i="51"/>
  <c r="W60" i="51"/>
  <c r="W9" i="51"/>
  <c r="S20" i="51"/>
  <c r="W41" i="51"/>
  <c r="W155" i="51"/>
  <c r="R20" i="51"/>
  <c r="R27" i="51" s="1"/>
  <c r="W143" i="51"/>
  <c r="S10" i="51"/>
  <c r="X12" i="51"/>
  <c r="W12" i="51" s="1"/>
  <c r="X16" i="51"/>
  <c r="W16" i="51" s="1"/>
  <c r="X30" i="51"/>
  <c r="Z35" i="51"/>
  <c r="AB37" i="51"/>
  <c r="S40" i="51"/>
  <c r="S44" i="51"/>
  <c r="X46" i="51"/>
  <c r="W46" i="51" s="1"/>
  <c r="R47" i="51"/>
  <c r="S60" i="51"/>
  <c r="X62" i="51"/>
  <c r="W62" i="51" s="1"/>
  <c r="X66" i="51"/>
  <c r="Z71" i="51"/>
  <c r="AB71" i="51" s="1"/>
  <c r="X76" i="51"/>
  <c r="W76" i="51" s="1"/>
  <c r="S76" i="51"/>
  <c r="R80" i="51"/>
  <c r="R82" i="51" s="1"/>
  <c r="W88" i="51"/>
  <c r="G130" i="51"/>
  <c r="G222" i="51" s="1"/>
  <c r="O130" i="51"/>
  <c r="O222" i="51" s="1"/>
  <c r="W111" i="51"/>
  <c r="W118" i="51"/>
  <c r="W134" i="51"/>
  <c r="AA166" i="51"/>
  <c r="W174" i="51"/>
  <c r="AB190" i="51"/>
  <c r="Z194" i="51"/>
  <c r="W192" i="51"/>
  <c r="AB205" i="51"/>
  <c r="AA206" i="51"/>
  <c r="Z218" i="51"/>
  <c r="G28" i="52"/>
  <c r="M28" i="52" s="1"/>
  <c r="M25" i="52"/>
  <c r="M46" i="52"/>
  <c r="X87" i="51"/>
  <c r="W87" i="51" s="1"/>
  <c r="S87" i="51"/>
  <c r="AA110" i="51"/>
  <c r="X117" i="51"/>
  <c r="S117" i="51"/>
  <c r="AB43" i="51"/>
  <c r="Z122" i="51"/>
  <c r="AB122" i="51" s="1"/>
  <c r="AB117" i="51"/>
  <c r="S168" i="51"/>
  <c r="R172" i="51"/>
  <c r="S61" i="51"/>
  <c r="AB90" i="51"/>
  <c r="AA128" i="51"/>
  <c r="W177" i="51"/>
  <c r="S9" i="51"/>
  <c r="X11" i="51"/>
  <c r="W11" i="51" s="1"/>
  <c r="X15" i="51"/>
  <c r="Z20" i="51"/>
  <c r="AB20" i="51" s="1"/>
  <c r="AB22" i="51"/>
  <c r="S25" i="51"/>
  <c r="S39" i="51"/>
  <c r="S43" i="51"/>
  <c r="X45" i="51"/>
  <c r="W45" i="51" s="1"/>
  <c r="X61" i="51"/>
  <c r="W61" i="51" s="1"/>
  <c r="W78" i="51"/>
  <c r="Z80" i="51"/>
  <c r="W86" i="51"/>
  <c r="S88" i="51"/>
  <c r="S90" i="51" s="1"/>
  <c r="S92" i="51" s="1"/>
  <c r="AB95" i="51"/>
  <c r="Z100" i="51"/>
  <c r="W99" i="51"/>
  <c r="S118" i="51"/>
  <c r="X121" i="51"/>
  <c r="W121" i="51" s="1"/>
  <c r="X140" i="51"/>
  <c r="Z144" i="51"/>
  <c r="AB144" i="51" s="1"/>
  <c r="X148" i="51"/>
  <c r="W148" i="51" s="1"/>
  <c r="S148" i="51"/>
  <c r="S150" i="51" s="1"/>
  <c r="W156" i="51"/>
  <c r="X159" i="51"/>
  <c r="W159" i="51" s="1"/>
  <c r="S159" i="51"/>
  <c r="K180" i="51"/>
  <c r="K222" i="51" s="1"/>
  <c r="Z160" i="51"/>
  <c r="AB161" i="51"/>
  <c r="W170" i="51"/>
  <c r="W176" i="51"/>
  <c r="X183" i="51"/>
  <c r="R188" i="51"/>
  <c r="W189" i="51"/>
  <c r="S195" i="51"/>
  <c r="X195" i="51"/>
  <c r="G16" i="52"/>
  <c r="M16" i="52" s="1"/>
  <c r="M13" i="52"/>
  <c r="H47" i="52"/>
  <c r="I47" i="52" s="1"/>
  <c r="J47" i="52" s="1"/>
  <c r="K47" i="52" s="1"/>
  <c r="L47" i="52" s="1"/>
  <c r="M65" i="52"/>
  <c r="X98" i="51"/>
  <c r="W98" i="51" s="1"/>
  <c r="S98" i="51"/>
  <c r="X175" i="51"/>
  <c r="W175" i="51" s="1"/>
  <c r="E10" i="52"/>
  <c r="G7" i="52"/>
  <c r="E60" i="52"/>
  <c r="G57" i="52"/>
  <c r="AB85" i="51"/>
  <c r="W157" i="51"/>
  <c r="X163" i="51"/>
  <c r="S163" i="51"/>
  <c r="S166" i="51" s="1"/>
  <c r="X171" i="51"/>
  <c r="W171" i="51" s="1"/>
  <c r="X10" i="51"/>
  <c r="W10" i="51" s="1"/>
  <c r="S24" i="51"/>
  <c r="S26" i="51" s="1"/>
  <c r="S38" i="51"/>
  <c r="S41" i="51" s="1"/>
  <c r="R41" i="51"/>
  <c r="S42" i="51"/>
  <c r="S70" i="51"/>
  <c r="R90" i="51"/>
  <c r="R92" i="51" s="1"/>
  <c r="AB88" i="51"/>
  <c r="S99" i="51"/>
  <c r="R110" i="51"/>
  <c r="S105" i="51"/>
  <c r="Z116" i="51"/>
  <c r="X113" i="51"/>
  <c r="W113" i="51" s="1"/>
  <c r="S113" i="51"/>
  <c r="AB118" i="51"/>
  <c r="X133" i="51"/>
  <c r="R138" i="51"/>
  <c r="F152" i="51"/>
  <c r="N152" i="51"/>
  <c r="R150" i="51"/>
  <c r="W164" i="51"/>
  <c r="X167" i="51"/>
  <c r="S167" i="51"/>
  <c r="S178" i="51"/>
  <c r="S183" i="51"/>
  <c r="S188" i="51" s="1"/>
  <c r="X186" i="51"/>
  <c r="W186" i="51" s="1"/>
  <c r="W191" i="51"/>
  <c r="C35" i="52"/>
  <c r="R160" i="51"/>
  <c r="S155" i="51"/>
  <c r="S160" i="51" s="1"/>
  <c r="AB9" i="51"/>
  <c r="S30" i="51"/>
  <c r="Z128" i="51"/>
  <c r="AB42" i="51"/>
  <c r="W79" i="51"/>
  <c r="R100" i="51"/>
  <c r="R102" i="51" s="1"/>
  <c r="X125" i="51"/>
  <c r="W125" i="51" s="1"/>
  <c r="W193" i="51"/>
  <c r="W77" i="51"/>
  <c r="W105" i="51"/>
  <c r="AA116" i="51"/>
  <c r="W115" i="51"/>
  <c r="W136" i="51"/>
  <c r="W139" i="51"/>
  <c r="R166" i="51"/>
  <c r="W162" i="51"/>
  <c r="Z172" i="51"/>
  <c r="AB172" i="51" s="1"/>
  <c r="AB167" i="51"/>
  <c r="W169" i="51"/>
  <c r="Z188" i="51"/>
  <c r="AB195" i="51"/>
  <c r="AA200" i="51"/>
  <c r="W199" i="51"/>
  <c r="R200" i="51"/>
  <c r="X41" i="51"/>
  <c r="S66" i="51"/>
  <c r="R116" i="51"/>
  <c r="S114" i="51"/>
  <c r="W215" i="51"/>
  <c r="W208" i="51"/>
  <c r="W204" i="51"/>
  <c r="X190" i="51"/>
  <c r="W190" i="51" s="1"/>
  <c r="X80" i="51"/>
  <c r="X82" i="51" s="1"/>
  <c r="W75" i="51"/>
  <c r="S77" i="51"/>
  <c r="S80" i="51" s="1"/>
  <c r="S82" i="51" s="1"/>
  <c r="X109" i="51"/>
  <c r="W109" i="51" s="1"/>
  <c r="S109" i="51"/>
  <c r="Z110" i="51"/>
  <c r="AB111" i="51"/>
  <c r="S128" i="51"/>
  <c r="W126" i="51"/>
  <c r="Z138" i="51"/>
  <c r="W141" i="51"/>
  <c r="AB145" i="51"/>
  <c r="Z150" i="51"/>
  <c r="AB150" i="51" s="1"/>
  <c r="W149" i="51"/>
  <c r="AB164" i="51"/>
  <c r="Z178" i="51"/>
  <c r="AB178" i="51" s="1"/>
  <c r="AA188" i="51"/>
  <c r="AB191" i="51"/>
  <c r="W201" i="51"/>
  <c r="X85" i="51"/>
  <c r="X107" i="51"/>
  <c r="W107" i="51" s="1"/>
  <c r="R128" i="51"/>
  <c r="AB133" i="51"/>
  <c r="R178" i="51"/>
  <c r="AB183" i="51"/>
  <c r="I220" i="51"/>
  <c r="I222" i="51" s="1"/>
  <c r="Q220" i="51"/>
  <c r="R194" i="51"/>
  <c r="AB202" i="51"/>
  <c r="W214" i="51"/>
  <c r="E34" i="52"/>
  <c r="G31" i="52"/>
  <c r="H52" i="52"/>
  <c r="I52" i="52" s="1"/>
  <c r="J52" i="52" s="1"/>
  <c r="K52" i="52" s="1"/>
  <c r="L52" i="52" s="1"/>
  <c r="X95" i="51"/>
  <c r="X145" i="51"/>
  <c r="J220" i="51"/>
  <c r="S189" i="51"/>
  <c r="S194" i="51" s="1"/>
  <c r="W196" i="51"/>
  <c r="S198" i="51"/>
  <c r="X198" i="51"/>
  <c r="W198" i="51" s="1"/>
  <c r="W207" i="51"/>
  <c r="L35" i="52"/>
  <c r="H40" i="52"/>
  <c r="I40" i="52" s="1"/>
  <c r="J40" i="52" s="1"/>
  <c r="K40" i="52" s="1"/>
  <c r="L40" i="52" s="1"/>
  <c r="M59" i="52"/>
  <c r="G66" i="52"/>
  <c r="H63" i="52"/>
  <c r="AB201" i="51"/>
  <c r="Z206" i="51"/>
  <c r="AB206" i="51" s="1"/>
  <c r="W203" i="51"/>
  <c r="AB211" i="51"/>
  <c r="S213" i="51"/>
  <c r="R218" i="51"/>
  <c r="H41" i="52"/>
  <c r="I41" i="52" s="1"/>
  <c r="J41" i="52" s="1"/>
  <c r="K41" i="52" s="1"/>
  <c r="L41" i="52" s="1"/>
  <c r="M41" i="52"/>
  <c r="G54" i="52"/>
  <c r="H51" i="52"/>
  <c r="H53" i="52"/>
  <c r="I53" i="52" s="1"/>
  <c r="J53" i="52" s="1"/>
  <c r="K53" i="52" s="1"/>
  <c r="L53" i="52" s="1"/>
  <c r="M53" i="52"/>
  <c r="F220" i="51"/>
  <c r="N220" i="51"/>
  <c r="AA194" i="51"/>
  <c r="W197" i="51"/>
  <c r="W210" i="51"/>
  <c r="W213" i="51"/>
  <c r="H35" i="52"/>
  <c r="Z200" i="51"/>
  <c r="S202" i="51"/>
  <c r="X202" i="51"/>
  <c r="W202" i="51" s="1"/>
  <c r="AB213" i="51"/>
  <c r="W217" i="51"/>
  <c r="G22" i="52"/>
  <c r="M22" i="52" s="1"/>
  <c r="E42" i="52"/>
  <c r="E67" i="52" s="1"/>
  <c r="G20" i="63" s="1"/>
  <c r="E20" i="63" s="1"/>
  <c r="G39" i="52"/>
  <c r="M58" i="52"/>
  <c r="S211" i="51"/>
  <c r="S215" i="51"/>
  <c r="S204" i="51"/>
  <c r="S208" i="51"/>
  <c r="G45" i="52"/>
  <c r="C5" i="49"/>
  <c r="H27" i="50"/>
  <c r="D6" i="49" s="1"/>
  <c r="D7" i="72" s="1"/>
  <c r="M14" i="49"/>
  <c r="L14" i="50"/>
  <c r="M14" i="50" s="1"/>
  <c r="N14" i="50" s="1"/>
  <c r="N29" i="50" s="1"/>
  <c r="H10" i="50"/>
  <c r="N14" i="49"/>
  <c r="K16" i="49"/>
  <c r="M28" i="49"/>
  <c r="N28" i="49"/>
  <c r="G12" i="50"/>
  <c r="G27" i="50" s="1"/>
  <c r="C6" i="49" s="1"/>
  <c r="S206" i="51" l="1"/>
  <c r="Q222" i="51"/>
  <c r="F222" i="51"/>
  <c r="S116" i="51"/>
  <c r="E35" i="52"/>
  <c r="G19" i="63" s="1"/>
  <c r="E19" i="63" s="1"/>
  <c r="E21" i="63" s="1"/>
  <c r="AB166" i="51"/>
  <c r="AA180" i="51"/>
  <c r="Q42" i="69"/>
  <c r="L38" i="69"/>
  <c r="Q34" i="69"/>
  <c r="Q26" i="69"/>
  <c r="P30" i="69"/>
  <c r="E20" i="69"/>
  <c r="E45" i="69" s="1"/>
  <c r="Q35" i="69"/>
  <c r="N30" i="69"/>
  <c r="Q24" i="69"/>
  <c r="Q17" i="69"/>
  <c r="Z21" i="62"/>
  <c r="X28" i="61"/>
  <c r="AB186" i="80"/>
  <c r="Z190" i="80"/>
  <c r="AA190" i="80"/>
  <c r="R222" i="80"/>
  <c r="P53" i="81"/>
  <c r="AB139" i="80"/>
  <c r="Z140" i="80"/>
  <c r="AB177" i="80"/>
  <c r="AB166" i="80"/>
  <c r="W90" i="80"/>
  <c r="X92" i="80"/>
  <c r="X94" i="80" s="1"/>
  <c r="Q224" i="80"/>
  <c r="O224" i="80"/>
  <c r="G224" i="80"/>
  <c r="H224" i="80"/>
  <c r="AB121" i="80"/>
  <c r="AA102" i="80"/>
  <c r="AA104" i="80" s="1"/>
  <c r="L224" i="80"/>
  <c r="AA28" i="80"/>
  <c r="AB158" i="79"/>
  <c r="Z162" i="79"/>
  <c r="AB137" i="79"/>
  <c r="Z140" i="79"/>
  <c r="AB127" i="79"/>
  <c r="Z130" i="79"/>
  <c r="W92" i="80"/>
  <c r="W94" i="80" s="1"/>
  <c r="AA82" i="80"/>
  <c r="AA84" i="80" s="1"/>
  <c r="J224" i="80"/>
  <c r="AB180" i="79"/>
  <c r="AB167" i="80"/>
  <c r="F224" i="79"/>
  <c r="S26" i="80"/>
  <c r="M224" i="79"/>
  <c r="R132" i="80"/>
  <c r="AB70" i="79"/>
  <c r="Z72" i="79"/>
  <c r="AB72" i="79" s="1"/>
  <c r="P224" i="79"/>
  <c r="H224" i="79"/>
  <c r="W177" i="79"/>
  <c r="X180" i="79"/>
  <c r="S182" i="79"/>
  <c r="AA182" i="79"/>
  <c r="N224" i="79"/>
  <c r="W60" i="79"/>
  <c r="S74" i="79"/>
  <c r="L224" i="79"/>
  <c r="AB81" i="78"/>
  <c r="Z82" i="78"/>
  <c r="AB198" i="78"/>
  <c r="W176" i="78"/>
  <c r="W180" i="78" s="1"/>
  <c r="X180" i="78"/>
  <c r="W187" i="78"/>
  <c r="X190" i="78"/>
  <c r="W102" i="78"/>
  <c r="W104" i="78" s="1"/>
  <c r="AB44" i="79"/>
  <c r="AB188" i="78"/>
  <c r="Z42" i="79"/>
  <c r="W190" i="78"/>
  <c r="AA168" i="78"/>
  <c r="R182" i="78"/>
  <c r="S140" i="78"/>
  <c r="W124" i="78"/>
  <c r="K224" i="78"/>
  <c r="W202" i="78"/>
  <c r="AB109" i="78"/>
  <c r="AB56" i="78"/>
  <c r="S162" i="78"/>
  <c r="S182" i="78" s="1"/>
  <c r="R154" i="78"/>
  <c r="AB99" i="78"/>
  <c r="AA112" i="78"/>
  <c r="Z102" i="78"/>
  <c r="AA102" i="78"/>
  <c r="AA104" i="78" s="1"/>
  <c r="AA14" i="78"/>
  <c r="R132" i="77"/>
  <c r="AB187" i="78"/>
  <c r="AB24" i="78"/>
  <c r="M224" i="78"/>
  <c r="AA36" i="78"/>
  <c r="S220" i="77"/>
  <c r="S202" i="77"/>
  <c r="S130" i="77"/>
  <c r="AB186" i="76"/>
  <c r="AA190" i="76"/>
  <c r="F224" i="77"/>
  <c r="K224" i="77"/>
  <c r="S196" i="76"/>
  <c r="O224" i="76"/>
  <c r="G224" i="76"/>
  <c r="AB45" i="78"/>
  <c r="AA214" i="76"/>
  <c r="AA118" i="76"/>
  <c r="S82" i="77"/>
  <c r="S84" i="77" s="1"/>
  <c r="W190" i="76"/>
  <c r="S168" i="76"/>
  <c r="S182" i="76" s="1"/>
  <c r="R182" i="76"/>
  <c r="S60" i="76"/>
  <c r="S28" i="75"/>
  <c r="AB118" i="74"/>
  <c r="Z132" i="74"/>
  <c r="AB142" i="75"/>
  <c r="Z146" i="75"/>
  <c r="AB146" i="75" s="1"/>
  <c r="W60" i="75"/>
  <c r="AB210" i="78"/>
  <c r="W180" i="77"/>
  <c r="S14" i="77"/>
  <c r="AA140" i="76"/>
  <c r="W202" i="75"/>
  <c r="W193" i="75"/>
  <c r="X196" i="75"/>
  <c r="W196" i="75"/>
  <c r="N224" i="75"/>
  <c r="AB41" i="79"/>
  <c r="R222" i="77"/>
  <c r="S36" i="75"/>
  <c r="AB202" i="74"/>
  <c r="F154" i="74"/>
  <c r="AA154" i="74"/>
  <c r="AA132" i="74"/>
  <c r="AB112" i="74"/>
  <c r="W196" i="76"/>
  <c r="F224" i="76"/>
  <c r="P224" i="76"/>
  <c r="H224" i="76"/>
  <c r="S196" i="75"/>
  <c r="S174" i="75"/>
  <c r="K132" i="74"/>
  <c r="F182" i="74"/>
  <c r="K224" i="74"/>
  <c r="S130" i="75"/>
  <c r="S208" i="75"/>
  <c r="W124" i="75"/>
  <c r="AA82" i="75"/>
  <c r="AA84" i="75" s="1"/>
  <c r="AA66" i="78"/>
  <c r="L74" i="74"/>
  <c r="J224" i="75"/>
  <c r="AB24" i="76"/>
  <c r="M224" i="75"/>
  <c r="O34" i="73"/>
  <c r="R28" i="75"/>
  <c r="W187" i="74"/>
  <c r="S20" i="77"/>
  <c r="S66" i="76"/>
  <c r="S62" i="74"/>
  <c r="AA124" i="75"/>
  <c r="R66" i="74"/>
  <c r="F17" i="73" s="1"/>
  <c r="C17" i="73" s="1"/>
  <c r="W128" i="74"/>
  <c r="W171" i="74"/>
  <c r="W99" i="74"/>
  <c r="W23" i="74"/>
  <c r="W57" i="74"/>
  <c r="W51" i="74"/>
  <c r="W24" i="74"/>
  <c r="W128" i="51"/>
  <c r="S100" i="51"/>
  <c r="S102" i="51" s="1"/>
  <c r="AB65" i="51"/>
  <c r="W26" i="51"/>
  <c r="L222" i="51"/>
  <c r="AA27" i="51"/>
  <c r="AB59" i="51"/>
  <c r="AB217" i="80"/>
  <c r="AB211" i="80"/>
  <c r="AB200" i="80"/>
  <c r="AB195" i="80"/>
  <c r="AB189" i="80"/>
  <c r="AB179" i="80"/>
  <c r="W148" i="80"/>
  <c r="X152" i="80"/>
  <c r="AB148" i="80"/>
  <c r="AB147" i="80"/>
  <c r="Z152" i="80"/>
  <c r="AB152" i="80" s="1"/>
  <c r="AB143" i="80"/>
  <c r="AB127" i="80"/>
  <c r="AB122" i="80"/>
  <c r="AB116" i="80"/>
  <c r="AA118" i="80"/>
  <c r="AA132" i="80" s="1"/>
  <c r="AB111" i="80"/>
  <c r="AB88" i="80"/>
  <c r="AB68" i="80"/>
  <c r="AB57" i="80"/>
  <c r="AB51" i="80"/>
  <c r="AB40" i="80"/>
  <c r="AB31" i="80"/>
  <c r="AB22" i="80"/>
  <c r="AB19" i="80"/>
  <c r="AB16" i="80"/>
  <c r="AB210" i="79"/>
  <c r="AB199" i="79"/>
  <c r="AB194" i="79"/>
  <c r="AB188" i="79"/>
  <c r="AB178" i="79"/>
  <c r="AB167" i="79"/>
  <c r="AB163" i="79"/>
  <c r="AB150" i="79"/>
  <c r="AB142" i="79"/>
  <c r="AB121" i="79"/>
  <c r="AB65" i="79"/>
  <c r="AB63" i="79"/>
  <c r="AB56" i="79"/>
  <c r="AB52" i="79"/>
  <c r="W32" i="79"/>
  <c r="X36" i="79"/>
  <c r="AB218" i="78"/>
  <c r="AA196" i="78"/>
  <c r="AB192" i="78"/>
  <c r="AB157" i="78"/>
  <c r="AB145" i="78"/>
  <c r="AB142" i="78"/>
  <c r="AB126" i="78"/>
  <c r="AB108" i="78"/>
  <c r="AB40" i="78"/>
  <c r="AB31" i="78"/>
  <c r="AB207" i="77"/>
  <c r="AB199" i="77"/>
  <c r="AB165" i="77"/>
  <c r="AB163" i="77"/>
  <c r="AB158" i="77"/>
  <c r="AB148" i="77"/>
  <c r="O224" i="77"/>
  <c r="AB123" i="77"/>
  <c r="AB121" i="77"/>
  <c r="AB100" i="77"/>
  <c r="AB90" i="77"/>
  <c r="AB80" i="77"/>
  <c r="AB71" i="77"/>
  <c r="AB65" i="77"/>
  <c r="AB61" i="77"/>
  <c r="AB50" i="77"/>
  <c r="AB45" i="77"/>
  <c r="AB39" i="77"/>
  <c r="AB18" i="77"/>
  <c r="AA20" i="77"/>
  <c r="AB20" i="77" s="1"/>
  <c r="AB16" i="77"/>
  <c r="AB213" i="76"/>
  <c r="AA208" i="76"/>
  <c r="AB208" i="76" s="1"/>
  <c r="AB200" i="76"/>
  <c r="AB192" i="76"/>
  <c r="AB187" i="76"/>
  <c r="AB179" i="76"/>
  <c r="AB175" i="76"/>
  <c r="AB164" i="76"/>
  <c r="AB111" i="76"/>
  <c r="AB101" i="76"/>
  <c r="AB97" i="76"/>
  <c r="AA92" i="76"/>
  <c r="AA94" i="76" s="1"/>
  <c r="AB87" i="76"/>
  <c r="AB81" i="76"/>
  <c r="AB71" i="76"/>
  <c r="AA72" i="76"/>
  <c r="AB72" i="76" s="1"/>
  <c r="AB56" i="76"/>
  <c r="Z220" i="75"/>
  <c r="AB216" i="75"/>
  <c r="AA220" i="75"/>
  <c r="AB205" i="75"/>
  <c r="AA208" i="75"/>
  <c r="AB208" i="75" s="1"/>
  <c r="AB194" i="75"/>
  <c r="AA196" i="75"/>
  <c r="AB169" i="75"/>
  <c r="AB158" i="75"/>
  <c r="AA162" i="75"/>
  <c r="AB148" i="75"/>
  <c r="AB137" i="75"/>
  <c r="Z140" i="75"/>
  <c r="AB140" i="75" s="1"/>
  <c r="AB135" i="75"/>
  <c r="AB127" i="75"/>
  <c r="AA130" i="75"/>
  <c r="AB130" i="75" s="1"/>
  <c r="AB65" i="75"/>
  <c r="AB63" i="75"/>
  <c r="AA66" i="75"/>
  <c r="AB66" i="75" s="1"/>
  <c r="AB61" i="75"/>
  <c r="AB50" i="75"/>
  <c r="AB33" i="75"/>
  <c r="AB23" i="75"/>
  <c r="AB12" i="75"/>
  <c r="L182" i="74"/>
  <c r="N182" i="74"/>
  <c r="O154" i="74"/>
  <c r="G154" i="74"/>
  <c r="Z94" i="74"/>
  <c r="AB94" i="74" s="1"/>
  <c r="AB92" i="74"/>
  <c r="AB82" i="74"/>
  <c r="Z84" i="74"/>
  <c r="AB84" i="74" s="1"/>
  <c r="L43" i="69"/>
  <c r="P43" i="69"/>
  <c r="N21" i="71"/>
  <c r="N20" i="71"/>
  <c r="N9" i="71"/>
  <c r="Q21" i="81"/>
  <c r="AB44" i="78"/>
  <c r="Z42" i="80"/>
  <c r="AB10" i="78"/>
  <c r="AA9" i="74"/>
  <c r="AA14" i="74" s="1"/>
  <c r="AA28" i="74" s="1"/>
  <c r="AB10" i="80"/>
  <c r="S28" i="80"/>
  <c r="S14" i="79"/>
  <c r="N224" i="76"/>
  <c r="AA48" i="74"/>
  <c r="J224" i="76"/>
  <c r="Z14" i="76"/>
  <c r="Q74" i="74"/>
  <c r="Q224" i="74" s="1"/>
  <c r="I74" i="74"/>
  <c r="I224" i="74" s="1"/>
  <c r="M74" i="74"/>
  <c r="C20" i="64"/>
  <c r="G20" i="64" s="1"/>
  <c r="E69" i="52"/>
  <c r="C21" i="63"/>
  <c r="T16" i="62"/>
  <c r="Z11" i="62"/>
  <c r="W59" i="51"/>
  <c r="X59" i="51"/>
  <c r="S152" i="51"/>
  <c r="X212" i="51"/>
  <c r="X206" i="51"/>
  <c r="X116" i="51"/>
  <c r="S172" i="51"/>
  <c r="S180" i="51" s="1"/>
  <c r="W65" i="51"/>
  <c r="X218" i="51"/>
  <c r="AB218" i="51"/>
  <c r="S212" i="51"/>
  <c r="S71" i="51"/>
  <c r="X65" i="51"/>
  <c r="X26" i="51"/>
  <c r="AB41" i="51"/>
  <c r="AB128" i="51"/>
  <c r="X194" i="51"/>
  <c r="AB116" i="51"/>
  <c r="R220" i="51"/>
  <c r="S14" i="51"/>
  <c r="X128" i="51"/>
  <c r="S218" i="51"/>
  <c r="J222" i="51"/>
  <c r="S35" i="51"/>
  <c r="N222" i="51"/>
  <c r="W178" i="51"/>
  <c r="S65" i="51"/>
  <c r="AB14" i="51"/>
  <c r="P222" i="51"/>
  <c r="S122" i="51"/>
  <c r="H222" i="51"/>
  <c r="AB102" i="78"/>
  <c r="Z104" i="78"/>
  <c r="AB104" i="78" s="1"/>
  <c r="F54" i="73"/>
  <c r="F6" i="73"/>
  <c r="Q53" i="81"/>
  <c r="AB190" i="79"/>
  <c r="S222" i="80"/>
  <c r="AB112" i="75"/>
  <c r="AB165" i="80"/>
  <c r="Z168" i="80"/>
  <c r="AB168" i="80" s="1"/>
  <c r="AB140" i="80"/>
  <c r="K224" i="80"/>
  <c r="Z152" i="79"/>
  <c r="AB152" i="79" s="1"/>
  <c r="AB20" i="80"/>
  <c r="R74" i="79"/>
  <c r="AB176" i="78"/>
  <c r="Z180" i="78"/>
  <c r="AB180" i="78" s="1"/>
  <c r="Z84" i="77"/>
  <c r="AB84" i="77" s="1"/>
  <c r="AB82" i="77"/>
  <c r="AA124" i="78"/>
  <c r="W61" i="75"/>
  <c r="X61" i="74"/>
  <c r="X66" i="75"/>
  <c r="AB190" i="74"/>
  <c r="AB222" i="74"/>
  <c r="AB130" i="79"/>
  <c r="R140" i="74"/>
  <c r="S135" i="74"/>
  <c r="X135" i="74"/>
  <c r="X166" i="74"/>
  <c r="W166" i="74" s="1"/>
  <c r="S166" i="74"/>
  <c r="R54" i="74"/>
  <c r="F15" i="73" s="1"/>
  <c r="C15" i="73" s="1"/>
  <c r="Z49" i="74"/>
  <c r="X49" i="74"/>
  <c r="S49" i="74"/>
  <c r="S170" i="74"/>
  <c r="X170" i="74"/>
  <c r="W170" i="74" s="1"/>
  <c r="AB151" i="75"/>
  <c r="Z152" i="75"/>
  <c r="AB152" i="75" s="1"/>
  <c r="X47" i="74"/>
  <c r="W47" i="74" s="1"/>
  <c r="S47" i="74"/>
  <c r="W185" i="74"/>
  <c r="S13" i="74"/>
  <c r="X13" i="74"/>
  <c r="W13" i="74" s="1"/>
  <c r="Z124" i="75"/>
  <c r="AB119" i="75"/>
  <c r="X162" i="80"/>
  <c r="W157" i="80"/>
  <c r="W162" i="80" s="1"/>
  <c r="AB162" i="80"/>
  <c r="W31" i="80"/>
  <c r="W36" i="80" s="1"/>
  <c r="X36" i="80"/>
  <c r="Z202" i="79"/>
  <c r="AB197" i="79"/>
  <c r="W61" i="80"/>
  <c r="W66" i="80" s="1"/>
  <c r="X66" i="80"/>
  <c r="X146" i="79"/>
  <c r="X154" i="79" s="1"/>
  <c r="W141" i="79"/>
  <c r="W146" i="79" s="1"/>
  <c r="R74" i="77"/>
  <c r="AB209" i="77"/>
  <c r="Z214" i="77"/>
  <c r="AB214" i="77" s="1"/>
  <c r="W87" i="76"/>
  <c r="W92" i="76" s="1"/>
  <c r="W94" i="76" s="1"/>
  <c r="X92" i="76"/>
  <c r="X94" i="76" s="1"/>
  <c r="AB38" i="78"/>
  <c r="X146" i="80"/>
  <c r="W141" i="80"/>
  <c r="W146" i="80" s="1"/>
  <c r="F224" i="80"/>
  <c r="W102" i="80"/>
  <c r="W104" i="80" s="1"/>
  <c r="W180" i="80"/>
  <c r="S66" i="80"/>
  <c r="S74" i="80" s="1"/>
  <c r="Z202" i="78"/>
  <c r="AB202" i="78" s="1"/>
  <c r="Z220" i="78"/>
  <c r="AB220" i="78" s="1"/>
  <c r="AB162" i="78"/>
  <c r="W9" i="78"/>
  <c r="W14" i="78" s="1"/>
  <c r="X14" i="78"/>
  <c r="X168" i="77"/>
  <c r="W163" i="77"/>
  <c r="W168" i="77" s="1"/>
  <c r="AA20" i="79"/>
  <c r="AA92" i="79"/>
  <c r="AA94" i="79" s="1"/>
  <c r="W141" i="78"/>
  <c r="W146" i="78" s="1"/>
  <c r="W154" i="78" s="1"/>
  <c r="X146" i="78"/>
  <c r="AB9" i="79"/>
  <c r="Z14" i="79"/>
  <c r="AB37" i="77"/>
  <c r="Z42" i="77"/>
  <c r="Z36" i="77"/>
  <c r="AB31" i="77"/>
  <c r="X54" i="76"/>
  <c r="W49" i="76"/>
  <c r="W54" i="76" s="1"/>
  <c r="Z162" i="77"/>
  <c r="AB180" i="77"/>
  <c r="AA202" i="76"/>
  <c r="AB209" i="76"/>
  <c r="Z214" i="76"/>
  <c r="AB214" i="76" s="1"/>
  <c r="Z162" i="76"/>
  <c r="X146" i="75"/>
  <c r="W141" i="75"/>
  <c r="W146" i="75" s="1"/>
  <c r="W157" i="75"/>
  <c r="W162" i="75" s="1"/>
  <c r="X162" i="75"/>
  <c r="X122" i="74"/>
  <c r="W122" i="74" s="1"/>
  <c r="S122" i="74"/>
  <c r="AB9" i="75"/>
  <c r="S173" i="74"/>
  <c r="X173" i="74"/>
  <c r="W173" i="74" s="1"/>
  <c r="F222" i="74"/>
  <c r="X46" i="74"/>
  <c r="W46" i="74" s="1"/>
  <c r="S46" i="74"/>
  <c r="S132" i="75"/>
  <c r="Z154" i="74"/>
  <c r="AB154" i="74" s="1"/>
  <c r="S32" i="74"/>
  <c r="X32" i="74"/>
  <c r="W32" i="74" s="1"/>
  <c r="R36" i="74"/>
  <c r="X220" i="80"/>
  <c r="W215" i="80"/>
  <c r="W220" i="80" s="1"/>
  <c r="Z214" i="80"/>
  <c r="AB209" i="80"/>
  <c r="Z17" i="81"/>
  <c r="Y21" i="81"/>
  <c r="Z21" i="81" s="1"/>
  <c r="W208" i="80"/>
  <c r="Z118" i="80"/>
  <c r="AB118" i="80" s="1"/>
  <c r="AB113" i="80"/>
  <c r="W214" i="80"/>
  <c r="AB64" i="80"/>
  <c r="Z196" i="80"/>
  <c r="AB196" i="80" s="1"/>
  <c r="W112" i="80"/>
  <c r="W45" i="80"/>
  <c r="W48" i="80" s="1"/>
  <c r="X48" i="80"/>
  <c r="W209" i="79"/>
  <c r="W214" i="79" s="1"/>
  <c r="X214" i="79"/>
  <c r="Z36" i="80"/>
  <c r="W152" i="80"/>
  <c r="W190" i="80"/>
  <c r="S214" i="79"/>
  <c r="Z60" i="80"/>
  <c r="AB60" i="80" s="1"/>
  <c r="AA214" i="79"/>
  <c r="X124" i="79"/>
  <c r="AB49" i="79"/>
  <c r="Z54" i="79"/>
  <c r="AB54" i="79" s="1"/>
  <c r="W49" i="79"/>
  <c r="W54" i="79" s="1"/>
  <c r="X54" i="79"/>
  <c r="AB33" i="79"/>
  <c r="W180" i="79"/>
  <c r="AB40" i="79"/>
  <c r="Z48" i="79"/>
  <c r="AB48" i="79" s="1"/>
  <c r="AB59" i="78"/>
  <c r="X26" i="79"/>
  <c r="AB186" i="78"/>
  <c r="X190" i="79"/>
  <c r="W185" i="79"/>
  <c r="W190" i="79" s="1"/>
  <c r="AB23" i="79"/>
  <c r="AB55" i="78"/>
  <c r="Z60" i="78"/>
  <c r="W113" i="78"/>
  <c r="W118" i="78" s="1"/>
  <c r="W132" i="78" s="1"/>
  <c r="X118" i="78"/>
  <c r="X132" i="78" s="1"/>
  <c r="AB206" i="78"/>
  <c r="AB113" i="78"/>
  <c r="Z118" i="78"/>
  <c r="AB217" i="77"/>
  <c r="S214" i="78"/>
  <c r="Z140" i="77"/>
  <c r="AA168" i="77"/>
  <c r="AA182" i="77" s="1"/>
  <c r="AA14" i="79"/>
  <c r="AA28" i="79" s="1"/>
  <c r="S60" i="78"/>
  <c r="S74" i="78" s="1"/>
  <c r="X102" i="77"/>
  <c r="X104" i="77" s="1"/>
  <c r="AB145" i="77"/>
  <c r="AB167" i="78"/>
  <c r="AA190" i="77"/>
  <c r="AA42" i="77"/>
  <c r="AB209" i="78"/>
  <c r="Z214" i="78"/>
  <c r="W9" i="77"/>
  <c r="W14" i="77" s="1"/>
  <c r="X14" i="77"/>
  <c r="Z102" i="76"/>
  <c r="Z54" i="76"/>
  <c r="AB54" i="76" s="1"/>
  <c r="AB117" i="77"/>
  <c r="AB197" i="76"/>
  <c r="Z202" i="76"/>
  <c r="AB202" i="76" s="1"/>
  <c r="Z92" i="76"/>
  <c r="AB172" i="77"/>
  <c r="X42" i="75"/>
  <c r="W37" i="75"/>
  <c r="W42" i="75" s="1"/>
  <c r="Z220" i="77"/>
  <c r="AB215" i="77"/>
  <c r="AB185" i="76"/>
  <c r="Z190" i="76"/>
  <c r="AA14" i="76"/>
  <c r="AA28" i="76" s="1"/>
  <c r="AB121" i="76"/>
  <c r="AB12" i="76"/>
  <c r="R182" i="75"/>
  <c r="AB17" i="75"/>
  <c r="X194" i="74"/>
  <c r="W194" i="74" s="1"/>
  <c r="S194" i="74"/>
  <c r="P132" i="74"/>
  <c r="AA60" i="76"/>
  <c r="Z202" i="75"/>
  <c r="AB202" i="75" s="1"/>
  <c r="AB197" i="75"/>
  <c r="W43" i="75"/>
  <c r="S172" i="74"/>
  <c r="X172" i="74"/>
  <c r="W172" i="74" s="1"/>
  <c r="AB14" i="75"/>
  <c r="S169" i="74"/>
  <c r="R174" i="74"/>
  <c r="F49" i="73" s="1"/>
  <c r="C49" i="73" s="1"/>
  <c r="X169" i="74"/>
  <c r="AB193" i="77"/>
  <c r="AB215" i="76"/>
  <c r="Z220" i="76"/>
  <c r="W185" i="75"/>
  <c r="W190" i="75" s="1"/>
  <c r="X190" i="75"/>
  <c r="R180" i="74"/>
  <c r="F50" i="73" s="1"/>
  <c r="C50" i="73" s="1"/>
  <c r="X175" i="74"/>
  <c r="S175" i="74"/>
  <c r="AB195" i="76"/>
  <c r="Z196" i="76"/>
  <c r="AB196" i="76" s="1"/>
  <c r="AA66" i="76"/>
  <c r="R74" i="76"/>
  <c r="AA42" i="76"/>
  <c r="W77" i="75"/>
  <c r="W82" i="75" s="1"/>
  <c r="W84" i="75" s="1"/>
  <c r="X82" i="75"/>
  <c r="X84" i="75" s="1"/>
  <c r="S54" i="75"/>
  <c r="X120" i="74"/>
  <c r="W120" i="74" s="1"/>
  <c r="S120" i="74"/>
  <c r="Z20" i="75"/>
  <c r="AB15" i="75"/>
  <c r="R74" i="78"/>
  <c r="W107" i="75"/>
  <c r="W112" i="75" s="1"/>
  <c r="X112" i="75"/>
  <c r="X26" i="78"/>
  <c r="AB140" i="74"/>
  <c r="I55" i="73"/>
  <c r="H55" i="73"/>
  <c r="K55" i="73"/>
  <c r="M55" i="73"/>
  <c r="J55" i="73"/>
  <c r="N55" i="73"/>
  <c r="E55" i="73"/>
  <c r="L55" i="73"/>
  <c r="R42" i="74"/>
  <c r="F13" i="73" s="1"/>
  <c r="C13" i="73" s="1"/>
  <c r="X37" i="74"/>
  <c r="S37" i="74"/>
  <c r="X140" i="76"/>
  <c r="X56" i="74"/>
  <c r="W56" i="74" s="1"/>
  <c r="S56" i="74"/>
  <c r="R26" i="74"/>
  <c r="F8" i="73" s="1"/>
  <c r="C8" i="73" s="1"/>
  <c r="S21" i="74"/>
  <c r="S26" i="74" s="1"/>
  <c r="G8" i="73" s="1"/>
  <c r="X21" i="74"/>
  <c r="W77" i="77"/>
  <c r="W82" i="77" s="1"/>
  <c r="W84" i="77" s="1"/>
  <c r="X82" i="77"/>
  <c r="X84" i="77" s="1"/>
  <c r="W19" i="74"/>
  <c r="W41" i="74"/>
  <c r="W25" i="74"/>
  <c r="W34" i="74"/>
  <c r="O224" i="74"/>
  <c r="W68" i="74"/>
  <c r="S182" i="80"/>
  <c r="AB42" i="80"/>
  <c r="W82" i="80"/>
  <c r="W84" i="80" s="1"/>
  <c r="X48" i="79"/>
  <c r="W43" i="79"/>
  <c r="W48" i="79" s="1"/>
  <c r="W203" i="78"/>
  <c r="W208" i="78" s="1"/>
  <c r="X208" i="78"/>
  <c r="X42" i="77"/>
  <c r="W37" i="77"/>
  <c r="W42" i="77" s="1"/>
  <c r="X102" i="76"/>
  <c r="X104" i="76" s="1"/>
  <c r="W97" i="76"/>
  <c r="W102" i="76" s="1"/>
  <c r="W104" i="76" s="1"/>
  <c r="AB49" i="77"/>
  <c r="Z54" i="77"/>
  <c r="AB54" i="77" s="1"/>
  <c r="S36" i="76"/>
  <c r="S74" i="76" s="1"/>
  <c r="S137" i="74"/>
  <c r="X137" i="74"/>
  <c r="W137" i="74" s="1"/>
  <c r="AB135" i="76"/>
  <c r="Z140" i="76"/>
  <c r="S154" i="76"/>
  <c r="AB162" i="75"/>
  <c r="X14" i="75"/>
  <c r="W9" i="75"/>
  <c r="W14" i="75" s="1"/>
  <c r="R92" i="74"/>
  <c r="X87" i="74"/>
  <c r="S87" i="74"/>
  <c r="X54" i="80"/>
  <c r="W49" i="80"/>
  <c r="W54" i="80" s="1"/>
  <c r="AB100" i="80"/>
  <c r="Z104" i="79"/>
  <c r="AB104" i="79" s="1"/>
  <c r="AB102" i="79"/>
  <c r="R132" i="79"/>
  <c r="AB140" i="79"/>
  <c r="N224" i="78"/>
  <c r="S222" i="77"/>
  <c r="X174" i="77"/>
  <c r="W169" i="77"/>
  <c r="W174" i="77" s="1"/>
  <c r="AA196" i="77"/>
  <c r="Z104" i="77"/>
  <c r="AB104" i="77" s="1"/>
  <c r="AB102" i="77"/>
  <c r="Z180" i="80"/>
  <c r="AB180" i="80" s="1"/>
  <c r="Z174" i="79"/>
  <c r="AB174" i="79" s="1"/>
  <c r="AB169" i="79"/>
  <c r="AB125" i="80"/>
  <c r="Z130" i="80"/>
  <c r="AB130" i="80" s="1"/>
  <c r="AB209" i="79"/>
  <c r="Z214" i="79"/>
  <c r="AB214" i="79" s="1"/>
  <c r="W61" i="79"/>
  <c r="W66" i="79" s="1"/>
  <c r="X66" i="79"/>
  <c r="W152" i="79"/>
  <c r="L224" i="78"/>
  <c r="S190" i="79"/>
  <c r="S222" i="79" s="1"/>
  <c r="AB14" i="78"/>
  <c r="Z208" i="77"/>
  <c r="AB208" i="77" s="1"/>
  <c r="X154" i="78"/>
  <c r="AA92" i="78"/>
  <c r="AA94" i="78" s="1"/>
  <c r="X180" i="76"/>
  <c r="W175" i="76"/>
  <c r="W180" i="76" s="1"/>
  <c r="X14" i="76"/>
  <c r="W9" i="76"/>
  <c r="W14" i="76" s="1"/>
  <c r="AB9" i="77"/>
  <c r="AA14" i="77"/>
  <c r="AA28" i="77" s="1"/>
  <c r="AA60" i="75"/>
  <c r="S199" i="74"/>
  <c r="X199" i="74"/>
  <c r="W199" i="74" s="1"/>
  <c r="AB55" i="76"/>
  <c r="Z60" i="76"/>
  <c r="AB60" i="76" s="1"/>
  <c r="Z190" i="75"/>
  <c r="AB174" i="75"/>
  <c r="AB61" i="76"/>
  <c r="Z66" i="76"/>
  <c r="X211" i="74"/>
  <c r="W211" i="74" s="1"/>
  <c r="S211" i="74"/>
  <c r="X144" i="74"/>
  <c r="W144" i="74" s="1"/>
  <c r="S144" i="74"/>
  <c r="X81" i="74"/>
  <c r="W81" i="74" s="1"/>
  <c r="S81" i="74"/>
  <c r="Z42" i="76"/>
  <c r="AB42" i="76" s="1"/>
  <c r="AB37" i="76"/>
  <c r="W126" i="75"/>
  <c r="W130" i="75" s="1"/>
  <c r="X130" i="75"/>
  <c r="W191" i="80"/>
  <c r="W196" i="80" s="1"/>
  <c r="X196" i="80"/>
  <c r="AA214" i="80"/>
  <c r="W169" i="80"/>
  <c r="W174" i="80" s="1"/>
  <c r="X174" i="80"/>
  <c r="AB198" i="80"/>
  <c r="W168" i="80"/>
  <c r="W197" i="79"/>
  <c r="W202" i="79" s="1"/>
  <c r="X202" i="79"/>
  <c r="AB145" i="80"/>
  <c r="AB67" i="80"/>
  <c r="Z72" i="80"/>
  <c r="AB72" i="80" s="1"/>
  <c r="AB201" i="79"/>
  <c r="S124" i="79"/>
  <c r="S132" i="79" s="1"/>
  <c r="Z48" i="80"/>
  <c r="AB48" i="80" s="1"/>
  <c r="AB193" i="79"/>
  <c r="W113" i="80"/>
  <c r="W118" i="80" s="1"/>
  <c r="X118" i="80"/>
  <c r="W67" i="79"/>
  <c r="W72" i="79" s="1"/>
  <c r="X72" i="79"/>
  <c r="AB204" i="79"/>
  <c r="Z36" i="79"/>
  <c r="AB19" i="79"/>
  <c r="AB90" i="78"/>
  <c r="R222" i="79"/>
  <c r="AA60" i="78"/>
  <c r="W203" i="77"/>
  <c r="W208" i="77" s="1"/>
  <c r="X208" i="77"/>
  <c r="AB38" i="79"/>
  <c r="AB165" i="78"/>
  <c r="AA118" i="78"/>
  <c r="AA132" i="78" s="1"/>
  <c r="AB21" i="78"/>
  <c r="Z26" i="78"/>
  <c r="Z92" i="77"/>
  <c r="W37" i="78"/>
  <c r="W42" i="78" s="1"/>
  <c r="X42" i="78"/>
  <c r="AB202" i="77"/>
  <c r="R182" i="77"/>
  <c r="S26" i="79"/>
  <c r="R132" i="78"/>
  <c r="AB195" i="77"/>
  <c r="X182" i="77"/>
  <c r="S118" i="77"/>
  <c r="S132" i="77" s="1"/>
  <c r="AB207" i="78"/>
  <c r="X60" i="78"/>
  <c r="W55" i="78"/>
  <c r="W60" i="78" s="1"/>
  <c r="W162" i="77"/>
  <c r="W182" i="77" s="1"/>
  <c r="W102" i="77"/>
  <c r="W104" i="77" s="1"/>
  <c r="AB44" i="77"/>
  <c r="Z146" i="78"/>
  <c r="AB146" i="78" s="1"/>
  <c r="AB141" i="78"/>
  <c r="AB63" i="77"/>
  <c r="AB66" i="78"/>
  <c r="W220" i="77"/>
  <c r="AB114" i="78"/>
  <c r="AB23" i="77"/>
  <c r="AB119" i="78"/>
  <c r="Z124" i="78"/>
  <c r="AB41" i="77"/>
  <c r="X208" i="76"/>
  <c r="W203" i="76"/>
  <c r="W208" i="76" s="1"/>
  <c r="X112" i="76"/>
  <c r="W107" i="76"/>
  <c r="W112" i="76" s="1"/>
  <c r="AA214" i="78"/>
  <c r="AB178" i="77"/>
  <c r="W49" i="77"/>
  <c r="W54" i="77" s="1"/>
  <c r="X54" i="77"/>
  <c r="Z130" i="76"/>
  <c r="AB130" i="76" s="1"/>
  <c r="AB125" i="76"/>
  <c r="AB39" i="76"/>
  <c r="S124" i="76"/>
  <c r="S132" i="76" s="1"/>
  <c r="W37" i="76"/>
  <c r="W42" i="76" s="1"/>
  <c r="X42" i="76"/>
  <c r="X203" i="74"/>
  <c r="R208" i="74"/>
  <c r="F57" i="73" s="1"/>
  <c r="C57" i="73" s="1"/>
  <c r="S203" i="74"/>
  <c r="AA220" i="77"/>
  <c r="AB112" i="76"/>
  <c r="X190" i="76"/>
  <c r="AB188" i="75"/>
  <c r="AB88" i="75"/>
  <c r="S138" i="74"/>
  <c r="X138" i="74"/>
  <c r="W138" i="74" s="1"/>
  <c r="AB129" i="76"/>
  <c r="W175" i="75"/>
  <c r="W180" i="75" s="1"/>
  <c r="X180" i="75"/>
  <c r="Z82" i="75"/>
  <c r="S127" i="74"/>
  <c r="X127" i="74"/>
  <c r="W127" i="74" s="1"/>
  <c r="AA220" i="76"/>
  <c r="Z146" i="76"/>
  <c r="AB146" i="76" s="1"/>
  <c r="R222" i="75"/>
  <c r="AB90" i="75"/>
  <c r="AB38" i="75"/>
  <c r="AB160" i="78"/>
  <c r="AB44" i="76"/>
  <c r="X36" i="76"/>
  <c r="W31" i="76"/>
  <c r="W36" i="76" s="1"/>
  <c r="X206" i="74"/>
  <c r="W206" i="74" s="1"/>
  <c r="S206" i="74"/>
  <c r="J182" i="74"/>
  <c r="J224" i="74" s="1"/>
  <c r="X136" i="74"/>
  <c r="W136" i="74" s="1"/>
  <c r="S136" i="74"/>
  <c r="X113" i="74"/>
  <c r="S113" i="74"/>
  <c r="R118" i="74"/>
  <c r="F35" i="73" s="1"/>
  <c r="C35" i="73" s="1"/>
  <c r="S220" i="75"/>
  <c r="S222" i="75" s="1"/>
  <c r="W49" i="75"/>
  <c r="W54" i="75" s="1"/>
  <c r="X54" i="75"/>
  <c r="S67" i="74"/>
  <c r="R72" i="74"/>
  <c r="F18" i="73" s="1"/>
  <c r="C18" i="73" s="1"/>
  <c r="X67" i="74"/>
  <c r="AA20" i="75"/>
  <c r="AA28" i="75" s="1"/>
  <c r="W34" i="78"/>
  <c r="W36" i="78" s="1"/>
  <c r="X36" i="78"/>
  <c r="R132" i="75"/>
  <c r="AB102" i="74"/>
  <c r="Z104" i="74"/>
  <c r="AB104" i="74" s="1"/>
  <c r="W26" i="78"/>
  <c r="Z152" i="76"/>
  <c r="AB152" i="76" s="1"/>
  <c r="S189" i="74"/>
  <c r="X189" i="74"/>
  <c r="W189" i="74" s="1"/>
  <c r="M37" i="73"/>
  <c r="E37" i="73"/>
  <c r="L37" i="73"/>
  <c r="K37" i="73"/>
  <c r="N37" i="73"/>
  <c r="J37" i="73"/>
  <c r="I37" i="73"/>
  <c r="H37" i="73"/>
  <c r="S50" i="74"/>
  <c r="X50" i="74"/>
  <c r="W50" i="74" s="1"/>
  <c r="W63" i="74"/>
  <c r="W20" i="75"/>
  <c r="X55" i="74"/>
  <c r="S55" i="74"/>
  <c r="S60" i="74" s="1"/>
  <c r="G16" i="73" s="1"/>
  <c r="R60" i="74"/>
  <c r="F16" i="73" s="1"/>
  <c r="C16" i="73" s="1"/>
  <c r="Z154" i="75"/>
  <c r="W201" i="74"/>
  <c r="W52" i="74"/>
  <c r="L224" i="74"/>
  <c r="W18" i="74"/>
  <c r="W22" i="74"/>
  <c r="W9" i="74"/>
  <c r="W59" i="74"/>
  <c r="AB191" i="79"/>
  <c r="Z196" i="79"/>
  <c r="Z182" i="79"/>
  <c r="AB182" i="79" s="1"/>
  <c r="AB162" i="79"/>
  <c r="W107" i="79"/>
  <c r="W112" i="79" s="1"/>
  <c r="X112" i="79"/>
  <c r="W125" i="77"/>
  <c r="W130" i="77" s="1"/>
  <c r="X130" i="77"/>
  <c r="AB203" i="78"/>
  <c r="Z208" i="78"/>
  <c r="AB191" i="77"/>
  <c r="Z196" i="77"/>
  <c r="AB196" i="77" s="1"/>
  <c r="AA28" i="78"/>
  <c r="X190" i="77"/>
  <c r="W185" i="77"/>
  <c r="W190" i="77" s="1"/>
  <c r="W113" i="79"/>
  <c r="W118" i="79" s="1"/>
  <c r="X118" i="79"/>
  <c r="AB141" i="79"/>
  <c r="Z146" i="79"/>
  <c r="Z154" i="79" s="1"/>
  <c r="AA42" i="79"/>
  <c r="AA74" i="79" s="1"/>
  <c r="AB37" i="79"/>
  <c r="Z84" i="78"/>
  <c r="AB84" i="78" s="1"/>
  <c r="AB82" i="78"/>
  <c r="AA208" i="78"/>
  <c r="AB26" i="76"/>
  <c r="AB177" i="78"/>
  <c r="AA154" i="76"/>
  <c r="R112" i="74"/>
  <c r="X107" i="74"/>
  <c r="S107" i="74"/>
  <c r="AB49" i="80"/>
  <c r="Z54" i="80"/>
  <c r="AA202" i="79"/>
  <c r="Z26" i="80"/>
  <c r="AB26" i="80" s="1"/>
  <c r="AB21" i="80"/>
  <c r="AB112" i="79"/>
  <c r="W220" i="79"/>
  <c r="W163" i="79"/>
  <c r="W168" i="79" s="1"/>
  <c r="X168" i="79"/>
  <c r="W174" i="79"/>
  <c r="AA146" i="79"/>
  <c r="W15" i="80"/>
  <c r="W20" i="80" s="1"/>
  <c r="X20" i="80"/>
  <c r="W140" i="79"/>
  <c r="W154" i="79" s="1"/>
  <c r="W124" i="79"/>
  <c r="W49" i="78"/>
  <c r="W54" i="78" s="1"/>
  <c r="X54" i="78"/>
  <c r="W36" i="79"/>
  <c r="AB113" i="79"/>
  <c r="Z118" i="79"/>
  <c r="W37" i="79"/>
  <c r="W42" i="79" s="1"/>
  <c r="X42" i="79"/>
  <c r="AB26" i="79"/>
  <c r="Z190" i="78"/>
  <c r="S130" i="78"/>
  <c r="S132" i="78" s="1"/>
  <c r="Z48" i="78"/>
  <c r="AB48" i="78" s="1"/>
  <c r="W182" i="78"/>
  <c r="W9" i="79"/>
  <c r="W14" i="79" s="1"/>
  <c r="X14" i="79"/>
  <c r="Z82" i="79"/>
  <c r="S154" i="78"/>
  <c r="F224" i="78"/>
  <c r="S20" i="79"/>
  <c r="S28" i="79" s="1"/>
  <c r="S224" i="79" s="1"/>
  <c r="W92" i="77"/>
  <c r="W94" i="77" s="1"/>
  <c r="AB107" i="78"/>
  <c r="Z112" i="78"/>
  <c r="AB141" i="77"/>
  <c r="Z146" i="77"/>
  <c r="AB146" i="77" s="1"/>
  <c r="X48" i="77"/>
  <c r="W43" i="77"/>
  <c r="W48" i="77" s="1"/>
  <c r="AB55" i="77"/>
  <c r="Z60" i="77"/>
  <c r="X118" i="77"/>
  <c r="W116" i="77"/>
  <c r="W118" i="77" s="1"/>
  <c r="X102" i="78"/>
  <c r="X104" i="78" s="1"/>
  <c r="W77" i="76"/>
  <c r="W82" i="76" s="1"/>
  <c r="W84" i="76" s="1"/>
  <c r="X82" i="76"/>
  <c r="X84" i="76" s="1"/>
  <c r="X20" i="78"/>
  <c r="W15" i="78"/>
  <c r="W20" i="78" s="1"/>
  <c r="W142" i="76"/>
  <c r="W146" i="76" s="1"/>
  <c r="X146" i="76"/>
  <c r="Z36" i="76"/>
  <c r="AB210" i="76"/>
  <c r="X60" i="77"/>
  <c r="W169" i="75"/>
  <c r="W174" i="75" s="1"/>
  <c r="X174" i="75"/>
  <c r="AB125" i="78"/>
  <c r="Z130" i="78"/>
  <c r="AB130" i="78" s="1"/>
  <c r="W163" i="76"/>
  <c r="W168" i="76" s="1"/>
  <c r="X168" i="76"/>
  <c r="W55" i="76"/>
  <c r="W60" i="76" s="1"/>
  <c r="X60" i="76"/>
  <c r="S207" i="74"/>
  <c r="X207" i="74"/>
  <c r="W207" i="74" s="1"/>
  <c r="AB162" i="74"/>
  <c r="Z182" i="74"/>
  <c r="AB182" i="74" s="1"/>
  <c r="X121" i="74"/>
  <c r="W121" i="74" s="1"/>
  <c r="S121" i="74"/>
  <c r="Z196" i="75"/>
  <c r="AB196" i="75" s="1"/>
  <c r="AB163" i="75"/>
  <c r="Z168" i="75"/>
  <c r="W136" i="75"/>
  <c r="X140" i="75"/>
  <c r="S200" i="74"/>
  <c r="X200" i="74"/>
  <c r="W200" i="74" s="1"/>
  <c r="G132" i="74"/>
  <c r="G224" i="74" s="1"/>
  <c r="W113" i="76"/>
  <c r="W118" i="76" s="1"/>
  <c r="X118" i="76"/>
  <c r="K224" i="76"/>
  <c r="W32" i="75"/>
  <c r="W36" i="75" s="1"/>
  <c r="X36" i="75"/>
  <c r="P222" i="74"/>
  <c r="X129" i="74"/>
  <c r="W129" i="74" s="1"/>
  <c r="S129" i="74"/>
  <c r="S216" i="74"/>
  <c r="X216" i="74"/>
  <c r="W216" i="74" s="1"/>
  <c r="R202" i="74"/>
  <c r="F56" i="73" s="1"/>
  <c r="C56" i="73" s="1"/>
  <c r="S197" i="74"/>
  <c r="X197" i="74"/>
  <c r="S157" i="74"/>
  <c r="S162" i="74" s="1"/>
  <c r="X157" i="74"/>
  <c r="R162" i="74"/>
  <c r="X114" i="74"/>
  <c r="W114" i="74" s="1"/>
  <c r="S114" i="74"/>
  <c r="S215" i="74"/>
  <c r="S220" i="74" s="1"/>
  <c r="R220" i="74"/>
  <c r="F59" i="73" s="1"/>
  <c r="C59" i="73" s="1"/>
  <c r="X215" i="74"/>
  <c r="X91" i="74"/>
  <c r="W91" i="74" s="1"/>
  <c r="S91" i="74"/>
  <c r="S152" i="75"/>
  <c r="S154" i="75" s="1"/>
  <c r="S178" i="74"/>
  <c r="X178" i="74"/>
  <c r="W178" i="74" s="1"/>
  <c r="Z180" i="75"/>
  <c r="AB180" i="75" s="1"/>
  <c r="X209" i="74"/>
  <c r="S209" i="74"/>
  <c r="R214" i="74"/>
  <c r="F58" i="73" s="1"/>
  <c r="C58" i="73" s="1"/>
  <c r="R102" i="74"/>
  <c r="S97" i="74"/>
  <c r="X97" i="74"/>
  <c r="X35" i="74"/>
  <c r="W35" i="74" s="1"/>
  <c r="S35" i="74"/>
  <c r="P154" i="74"/>
  <c r="W62" i="76"/>
  <c r="W66" i="76" s="1"/>
  <c r="X62" i="74"/>
  <c r="W12" i="74"/>
  <c r="W79" i="74"/>
  <c r="W40" i="74"/>
  <c r="AB9" i="74"/>
  <c r="W44" i="74"/>
  <c r="S132" i="80"/>
  <c r="AC53" i="81"/>
  <c r="AB208" i="79"/>
  <c r="Z94" i="79"/>
  <c r="AB94" i="79" s="1"/>
  <c r="AB120" i="78"/>
  <c r="W60" i="77"/>
  <c r="AB163" i="76"/>
  <c r="Z168" i="76"/>
  <c r="AB168" i="76" s="1"/>
  <c r="AA44" i="75"/>
  <c r="X44" i="75"/>
  <c r="W44" i="75" s="1"/>
  <c r="X123" i="74"/>
  <c r="W123" i="74" s="1"/>
  <c r="S123" i="74"/>
  <c r="S204" i="74"/>
  <c r="X204" i="74"/>
  <c r="W204" i="74" s="1"/>
  <c r="W67" i="75"/>
  <c r="W72" i="75" s="1"/>
  <c r="X72" i="75"/>
  <c r="X210" i="74"/>
  <c r="W210" i="74" s="1"/>
  <c r="S210" i="74"/>
  <c r="S188" i="74"/>
  <c r="X188" i="74"/>
  <c r="W188" i="74" s="1"/>
  <c r="W168" i="75"/>
  <c r="W97" i="75"/>
  <c r="W102" i="75" s="1"/>
  <c r="W104" i="75" s="1"/>
  <c r="X102" i="75"/>
  <c r="X104" i="75" s="1"/>
  <c r="AB118" i="75"/>
  <c r="N47" i="73"/>
  <c r="K47" i="73"/>
  <c r="M47" i="73"/>
  <c r="E47" i="73"/>
  <c r="I47" i="73"/>
  <c r="H47" i="73"/>
  <c r="L47" i="73"/>
  <c r="J47" i="73"/>
  <c r="X38" i="74"/>
  <c r="W38" i="74" s="1"/>
  <c r="S38" i="74"/>
  <c r="AA38" i="74"/>
  <c r="S119" i="74"/>
  <c r="R124" i="74"/>
  <c r="F36" i="73" s="1"/>
  <c r="C36" i="73" s="1"/>
  <c r="X119" i="74"/>
  <c r="R20" i="74"/>
  <c r="F7" i="73" s="1"/>
  <c r="C7" i="73" s="1"/>
  <c r="X15" i="74"/>
  <c r="S15" i="74"/>
  <c r="M224" i="74"/>
  <c r="Z208" i="80"/>
  <c r="AB208" i="80" s="1"/>
  <c r="R182" i="80"/>
  <c r="Z174" i="80"/>
  <c r="AB169" i="80"/>
  <c r="Y53" i="81"/>
  <c r="Z15" i="81"/>
  <c r="X53" i="81"/>
  <c r="X202" i="80"/>
  <c r="W197" i="80"/>
  <c r="W202" i="80" s="1"/>
  <c r="W135" i="80"/>
  <c r="W140" i="80" s="1"/>
  <c r="X140" i="80"/>
  <c r="X154" i="80" s="1"/>
  <c r="AB158" i="80"/>
  <c r="AB173" i="80"/>
  <c r="AA174" i="80"/>
  <c r="AA182" i="80" s="1"/>
  <c r="AB112" i="80"/>
  <c r="AB141" i="80"/>
  <c r="Z146" i="80"/>
  <c r="AB90" i="80"/>
  <c r="Z92" i="80"/>
  <c r="AA54" i="80"/>
  <c r="AA74" i="80" s="1"/>
  <c r="S146" i="80"/>
  <c r="S154" i="80" s="1"/>
  <c r="X14" i="80"/>
  <c r="W9" i="80"/>
  <c r="W14" i="80" s="1"/>
  <c r="AB99" i="80"/>
  <c r="Z102" i="80"/>
  <c r="AB215" i="79"/>
  <c r="Z220" i="79"/>
  <c r="AB109" i="80"/>
  <c r="AB128" i="79"/>
  <c r="Z82" i="80"/>
  <c r="AB77" i="80"/>
  <c r="Z14" i="80"/>
  <c r="AB71" i="80"/>
  <c r="W87" i="79"/>
  <c r="W92" i="79" s="1"/>
  <c r="W94" i="79" s="1"/>
  <c r="X92" i="79"/>
  <c r="X94" i="79" s="1"/>
  <c r="AA82" i="79"/>
  <c r="AA84" i="79" s="1"/>
  <c r="W97" i="79"/>
  <c r="W102" i="79" s="1"/>
  <c r="W104" i="79" s="1"/>
  <c r="X102" i="79"/>
  <c r="X104" i="79" s="1"/>
  <c r="Z124" i="80"/>
  <c r="AB108" i="79"/>
  <c r="W42" i="80"/>
  <c r="AB59" i="79"/>
  <c r="AA118" i="79"/>
  <c r="AA132" i="79" s="1"/>
  <c r="AB189" i="78"/>
  <c r="AB166" i="78"/>
  <c r="AB37" i="78"/>
  <c r="Z42" i="78"/>
  <c r="AB46" i="79"/>
  <c r="R224" i="79"/>
  <c r="Z140" i="78"/>
  <c r="AB135" i="78"/>
  <c r="AB66" i="79"/>
  <c r="AB178" i="78"/>
  <c r="Z174" i="78"/>
  <c r="AB174" i="78" s="1"/>
  <c r="AB13" i="78"/>
  <c r="Z130" i="77"/>
  <c r="AB130" i="77" s="1"/>
  <c r="X214" i="78"/>
  <c r="W209" i="78"/>
  <c r="W214" i="78" s="1"/>
  <c r="W209" i="77"/>
  <c r="W214" i="77" s="1"/>
  <c r="X214" i="77"/>
  <c r="X152" i="77"/>
  <c r="W77" i="79"/>
  <c r="W82" i="79" s="1"/>
  <c r="W84" i="79" s="1"/>
  <c r="X82" i="79"/>
  <c r="X84" i="79" s="1"/>
  <c r="AB12" i="79"/>
  <c r="X162" i="78"/>
  <c r="X182" i="78" s="1"/>
  <c r="AB99" i="77"/>
  <c r="AB199" i="78"/>
  <c r="R154" i="77"/>
  <c r="AA60" i="77"/>
  <c r="Z14" i="77"/>
  <c r="AB33" i="78"/>
  <c r="Z36" i="78"/>
  <c r="W152" i="77"/>
  <c r="S54" i="77"/>
  <c r="S74" i="77" s="1"/>
  <c r="X162" i="76"/>
  <c r="W157" i="76"/>
  <c r="W162" i="76" s="1"/>
  <c r="Z92" i="78"/>
  <c r="AB124" i="77"/>
  <c r="AB70" i="77"/>
  <c r="X72" i="76"/>
  <c r="W67" i="76"/>
  <c r="W72" i="76" s="1"/>
  <c r="AB113" i="77"/>
  <c r="Z118" i="77"/>
  <c r="AB118" i="77" s="1"/>
  <c r="W67" i="77"/>
  <c r="W72" i="77" s="1"/>
  <c r="X72" i="77"/>
  <c r="Z48" i="77"/>
  <c r="AB48" i="77" s="1"/>
  <c r="Z118" i="76"/>
  <c r="AB118" i="76" s="1"/>
  <c r="AB190" i="77"/>
  <c r="AB171" i="76"/>
  <c r="Z26" i="77"/>
  <c r="AB26" i="77" s="1"/>
  <c r="X214" i="75"/>
  <c r="W209" i="75"/>
  <c r="W214" i="75" s="1"/>
  <c r="AB217" i="76"/>
  <c r="AB63" i="76"/>
  <c r="X20" i="76"/>
  <c r="W15" i="76"/>
  <c r="W20" i="76" s="1"/>
  <c r="AB108" i="75"/>
  <c r="Z72" i="75"/>
  <c r="AB72" i="75" s="1"/>
  <c r="AB82" i="76"/>
  <c r="Z84" i="76"/>
  <c r="AB84" i="76" s="1"/>
  <c r="AB212" i="75"/>
  <c r="AA168" i="75"/>
  <c r="AA182" i="75" s="1"/>
  <c r="W140" i="75"/>
  <c r="Z36" i="75"/>
  <c r="X195" i="74"/>
  <c r="W195" i="74" s="1"/>
  <c r="S195" i="74"/>
  <c r="S142" i="74"/>
  <c r="X142" i="74"/>
  <c r="W142" i="74" s="1"/>
  <c r="Z214" i="75"/>
  <c r="AB214" i="75" s="1"/>
  <c r="Z124" i="79"/>
  <c r="AB124" i="79" s="1"/>
  <c r="W62" i="77"/>
  <c r="W66" i="77" s="1"/>
  <c r="X66" i="77"/>
  <c r="AB110" i="75"/>
  <c r="H222" i="74"/>
  <c r="AB169" i="76"/>
  <c r="Z174" i="76"/>
  <c r="X149" i="74"/>
  <c r="W149" i="74" s="1"/>
  <c r="S149" i="74"/>
  <c r="S111" i="74"/>
  <c r="X111" i="74"/>
  <c r="W111" i="74" s="1"/>
  <c r="Z102" i="75"/>
  <c r="W64" i="75"/>
  <c r="W64" i="74" s="1"/>
  <c r="X64" i="74"/>
  <c r="S44" i="75"/>
  <c r="S48" i="75" s="1"/>
  <c r="S74" i="75" s="1"/>
  <c r="X193" i="74"/>
  <c r="W193" i="74" s="1"/>
  <c r="S193" i="74"/>
  <c r="S100" i="74"/>
  <c r="X100" i="74"/>
  <c r="W100" i="74" s="1"/>
  <c r="W204" i="75"/>
  <c r="W208" i="75" s="1"/>
  <c r="X208" i="75"/>
  <c r="AB46" i="75"/>
  <c r="J48" i="73"/>
  <c r="N48" i="73"/>
  <c r="I48" i="73"/>
  <c r="K48" i="73"/>
  <c r="H48" i="73"/>
  <c r="L48" i="73"/>
  <c r="M48" i="73"/>
  <c r="E48" i="73"/>
  <c r="AB19" i="75"/>
  <c r="AB72" i="74"/>
  <c r="AB115" i="75"/>
  <c r="X163" i="74"/>
  <c r="R168" i="74"/>
  <c r="F48" i="73" s="1"/>
  <c r="S163" i="74"/>
  <c r="AB48" i="74"/>
  <c r="W147" i="75"/>
  <c r="W152" i="75" s="1"/>
  <c r="X152" i="75"/>
  <c r="I43" i="73"/>
  <c r="K43" i="73"/>
  <c r="H43" i="73"/>
  <c r="J43" i="73"/>
  <c r="M43" i="73"/>
  <c r="N43" i="73"/>
  <c r="E43" i="73"/>
  <c r="L43" i="73"/>
  <c r="AB64" i="79"/>
  <c r="AB167" i="75"/>
  <c r="N54" i="73"/>
  <c r="M54" i="73"/>
  <c r="E54" i="73"/>
  <c r="J54" i="73"/>
  <c r="L54" i="73"/>
  <c r="D54" i="73"/>
  <c r="H54" i="73"/>
  <c r="K54" i="73"/>
  <c r="I54" i="73"/>
  <c r="X124" i="76"/>
  <c r="W119" i="76"/>
  <c r="W124" i="76" s="1"/>
  <c r="AA154" i="75"/>
  <c r="S191" i="74"/>
  <c r="S196" i="74" s="1"/>
  <c r="R196" i="74"/>
  <c r="F55" i="73" s="1"/>
  <c r="X191" i="74"/>
  <c r="H154" i="74"/>
  <c r="H224" i="74" s="1"/>
  <c r="W71" i="74"/>
  <c r="AB36" i="74"/>
  <c r="S61" i="74"/>
  <c r="S66" i="74" s="1"/>
  <c r="G17" i="73" s="1"/>
  <c r="AB144" i="75"/>
  <c r="Z42" i="75"/>
  <c r="AB42" i="75" s="1"/>
  <c r="W109" i="74"/>
  <c r="W31" i="74"/>
  <c r="W58" i="74"/>
  <c r="W90" i="74"/>
  <c r="W33" i="74"/>
  <c r="W17" i="74"/>
  <c r="W10" i="74"/>
  <c r="AA154" i="79"/>
  <c r="AB55" i="79"/>
  <c r="Z60" i="79"/>
  <c r="AB60" i="79" s="1"/>
  <c r="W141" i="77"/>
  <c r="W146" i="77" s="1"/>
  <c r="X146" i="77"/>
  <c r="X154" i="77" s="1"/>
  <c r="X141" i="74"/>
  <c r="R146" i="74"/>
  <c r="F42" i="73" s="1"/>
  <c r="C42" i="73" s="1"/>
  <c r="S141" i="74"/>
  <c r="AB48" i="76"/>
  <c r="AA182" i="78"/>
  <c r="W215" i="75"/>
  <c r="W220" i="75" s="1"/>
  <c r="X220" i="75"/>
  <c r="Z220" i="80"/>
  <c r="AB220" i="80" s="1"/>
  <c r="AA154" i="77"/>
  <c r="W120" i="77"/>
  <c r="W124" i="77" s="1"/>
  <c r="X124" i="77"/>
  <c r="S222" i="76"/>
  <c r="Z112" i="77"/>
  <c r="W44" i="76"/>
  <c r="W48" i="76" s="1"/>
  <c r="X48" i="76"/>
  <c r="X167" i="74"/>
  <c r="W167" i="74" s="1"/>
  <c r="S167" i="74"/>
  <c r="X196" i="76"/>
  <c r="Z20" i="76"/>
  <c r="AB20" i="76" s="1"/>
  <c r="X198" i="74"/>
  <c r="W198" i="74" s="1"/>
  <c r="S198" i="74"/>
  <c r="G60" i="73" s="1"/>
  <c r="C15" i="63" s="1"/>
  <c r="X147" i="74"/>
  <c r="S147" i="74"/>
  <c r="R152" i="74"/>
  <c r="F43" i="73" s="1"/>
  <c r="R48" i="74"/>
  <c r="F14" i="73" s="1"/>
  <c r="C14" i="73" s="1"/>
  <c r="X43" i="74"/>
  <c r="S43" i="74"/>
  <c r="S213" i="74"/>
  <c r="X213" i="74"/>
  <c r="W213" i="74" s="1"/>
  <c r="AA132" i="76"/>
  <c r="X88" i="74"/>
  <c r="W88" i="74" s="1"/>
  <c r="S88" i="74"/>
  <c r="X53" i="74"/>
  <c r="W53" i="74" s="1"/>
  <c r="S53" i="74"/>
  <c r="X20" i="77"/>
  <c r="W15" i="77"/>
  <c r="W20" i="77" s="1"/>
  <c r="Z202" i="80"/>
  <c r="AB202" i="80" s="1"/>
  <c r="AB197" i="80"/>
  <c r="W125" i="80"/>
  <c r="W130" i="80" s="1"/>
  <c r="X130" i="80"/>
  <c r="X132" i="80" s="1"/>
  <c r="W124" i="80"/>
  <c r="AB190" i="80"/>
  <c r="X60" i="80"/>
  <c r="W55" i="80"/>
  <c r="W60" i="80" s="1"/>
  <c r="AA146" i="80"/>
  <c r="AA154" i="80" s="1"/>
  <c r="N224" i="80"/>
  <c r="X208" i="79"/>
  <c r="W203" i="79"/>
  <c r="W208" i="79" s="1"/>
  <c r="R28" i="80"/>
  <c r="R224" i="80" s="1"/>
  <c r="AB186" i="79"/>
  <c r="AB18" i="80"/>
  <c r="AA220" i="79"/>
  <c r="AB53" i="80"/>
  <c r="AB219" i="79"/>
  <c r="W21" i="80"/>
  <c r="W26" i="80" s="1"/>
  <c r="X26" i="80"/>
  <c r="AB166" i="79"/>
  <c r="AB138" i="79"/>
  <c r="W130" i="79"/>
  <c r="X182" i="79"/>
  <c r="AB212" i="79"/>
  <c r="W162" i="79"/>
  <c r="W182" i="79" s="1"/>
  <c r="W191" i="78"/>
  <c r="W196" i="78" s="1"/>
  <c r="X196" i="78"/>
  <c r="AB90" i="79"/>
  <c r="AA42" i="78"/>
  <c r="AA74" i="78" s="1"/>
  <c r="R222" i="78"/>
  <c r="S208" i="78"/>
  <c r="AA154" i="78"/>
  <c r="AB67" i="78"/>
  <c r="Z72" i="78"/>
  <c r="AB72" i="78" s="1"/>
  <c r="AB57" i="79"/>
  <c r="X20" i="79"/>
  <c r="W15" i="79"/>
  <c r="W20" i="79" s="1"/>
  <c r="AB15" i="79"/>
  <c r="Z20" i="79"/>
  <c r="AB20" i="79" s="1"/>
  <c r="AB88" i="79"/>
  <c r="AB170" i="77"/>
  <c r="AB100" i="78"/>
  <c r="Z168" i="77"/>
  <c r="AB128" i="77"/>
  <c r="AB66" i="77"/>
  <c r="Z168" i="78"/>
  <c r="AB168" i="78" s="1"/>
  <c r="AB149" i="77"/>
  <c r="Z152" i="77"/>
  <c r="AB152" i="77" s="1"/>
  <c r="W112" i="77"/>
  <c r="X152" i="76"/>
  <c r="W147" i="76"/>
  <c r="W152" i="76" s="1"/>
  <c r="W198" i="77"/>
  <c r="W202" i="77" s="1"/>
  <c r="X202" i="77"/>
  <c r="R222" i="76"/>
  <c r="S20" i="78"/>
  <c r="S28" i="78" s="1"/>
  <c r="AB116" i="76"/>
  <c r="AB139" i="76"/>
  <c r="X26" i="75"/>
  <c r="W21" i="75"/>
  <c r="W26" i="75" s="1"/>
  <c r="J224" i="77"/>
  <c r="Z54" i="78"/>
  <c r="AB54" i="78" s="1"/>
  <c r="AA132" i="77"/>
  <c r="AB137" i="76"/>
  <c r="AB64" i="78"/>
  <c r="S162" i="75"/>
  <c r="S182" i="75" s="1"/>
  <c r="AB55" i="75"/>
  <c r="Z60" i="75"/>
  <c r="AB60" i="75" s="1"/>
  <c r="S145" i="74"/>
  <c r="X145" i="74"/>
  <c r="W145" i="74" s="1"/>
  <c r="AB121" i="75"/>
  <c r="R48" i="75"/>
  <c r="R74" i="75" s="1"/>
  <c r="R224" i="75" s="1"/>
  <c r="AB160" i="76"/>
  <c r="AB80" i="76"/>
  <c r="AB26" i="75"/>
  <c r="S177" i="74"/>
  <c r="X177" i="74"/>
  <c r="W177" i="74" s="1"/>
  <c r="AA174" i="76"/>
  <c r="AA182" i="76" s="1"/>
  <c r="N222" i="74"/>
  <c r="N224" i="74" s="1"/>
  <c r="X115" i="74"/>
  <c r="W115" i="74" s="1"/>
  <c r="S115" i="74"/>
  <c r="R154" i="76"/>
  <c r="X118" i="75"/>
  <c r="W113" i="75"/>
  <c r="W118" i="75" s="1"/>
  <c r="X176" i="74"/>
  <c r="W176" i="74" s="1"/>
  <c r="S176" i="74"/>
  <c r="G51" i="73" s="1"/>
  <c r="C14" i="63" s="1"/>
  <c r="X98" i="74"/>
  <c r="W98" i="74" s="1"/>
  <c r="S98" i="74"/>
  <c r="Z92" i="75"/>
  <c r="AB53" i="75"/>
  <c r="Z54" i="75"/>
  <c r="AB54" i="75" s="1"/>
  <c r="AB172" i="75"/>
  <c r="AB167" i="76"/>
  <c r="AB63" i="78"/>
  <c r="W87" i="75"/>
  <c r="W92" i="75" s="1"/>
  <c r="W94" i="75" s="1"/>
  <c r="X92" i="75"/>
  <c r="X94" i="75" s="1"/>
  <c r="X77" i="74"/>
  <c r="S77" i="74"/>
  <c r="R82" i="74"/>
  <c r="X11" i="74"/>
  <c r="W11" i="74" s="1"/>
  <c r="S11" i="74"/>
  <c r="S14" i="74" s="1"/>
  <c r="Z11" i="74"/>
  <c r="X16" i="74"/>
  <c r="W16" i="74" s="1"/>
  <c r="S16" i="74"/>
  <c r="AB165" i="75"/>
  <c r="AB59" i="76"/>
  <c r="AB123" i="75"/>
  <c r="R130" i="74"/>
  <c r="F37" i="73" s="1"/>
  <c r="C37" i="73" s="1"/>
  <c r="S125" i="74"/>
  <c r="S130" i="74" s="1"/>
  <c r="X125" i="74"/>
  <c r="X70" i="74"/>
  <c r="W70" i="74" s="1"/>
  <c r="S70" i="74"/>
  <c r="F74" i="74"/>
  <c r="F224" i="74" s="1"/>
  <c r="AB22" i="75"/>
  <c r="W110" i="74"/>
  <c r="S36" i="74"/>
  <c r="W45" i="74"/>
  <c r="W39" i="74"/>
  <c r="W179" i="74"/>
  <c r="O6" i="49"/>
  <c r="R28" i="62"/>
  <c r="D8" i="49" s="1"/>
  <c r="N43" i="69"/>
  <c r="Q27" i="69"/>
  <c r="Q33" i="69"/>
  <c r="K38" i="69"/>
  <c r="H15" i="69"/>
  <c r="G15" i="69"/>
  <c r="Q36" i="69"/>
  <c r="N14" i="71"/>
  <c r="M38" i="69"/>
  <c r="H16" i="69"/>
  <c r="I16" i="69" s="1"/>
  <c r="G16" i="69"/>
  <c r="K30" i="69"/>
  <c r="O14" i="69"/>
  <c r="N14" i="69"/>
  <c r="M14" i="69"/>
  <c r="P14" i="69"/>
  <c r="L14" i="69"/>
  <c r="K14" i="69"/>
  <c r="N15" i="71"/>
  <c r="H19" i="71"/>
  <c r="G22" i="71"/>
  <c r="N38" i="69"/>
  <c r="K43" i="69"/>
  <c r="Q41" i="69"/>
  <c r="Q43" i="69" s="1"/>
  <c r="Q25" i="69"/>
  <c r="H16" i="71"/>
  <c r="I13" i="71"/>
  <c r="G19" i="69"/>
  <c r="G20" i="69" s="1"/>
  <c r="G45" i="69" s="1"/>
  <c r="H19" i="69"/>
  <c r="I19" i="69" s="1"/>
  <c r="Q28" i="69"/>
  <c r="P13" i="69"/>
  <c r="O13" i="69"/>
  <c r="N13" i="69"/>
  <c r="K13" i="69"/>
  <c r="M13" i="69"/>
  <c r="L13" i="69"/>
  <c r="N8" i="71"/>
  <c r="Q23" i="69"/>
  <c r="Q30" i="69" s="1"/>
  <c r="P38" i="69"/>
  <c r="G10" i="71"/>
  <c r="H7" i="71"/>
  <c r="M43" i="69"/>
  <c r="M30" i="69"/>
  <c r="Q18" i="69"/>
  <c r="AA26" i="61"/>
  <c r="Y28" i="61"/>
  <c r="C20" i="65"/>
  <c r="G20" i="65" s="1"/>
  <c r="E20" i="64"/>
  <c r="S28" i="62"/>
  <c r="E8" i="49" s="1"/>
  <c r="E9" i="72" s="1"/>
  <c r="C19" i="64"/>
  <c r="H66" i="52"/>
  <c r="I63" i="52"/>
  <c r="X188" i="51"/>
  <c r="W183" i="51"/>
  <c r="W188" i="51" s="1"/>
  <c r="Z102" i="51"/>
  <c r="AB102" i="51" s="1"/>
  <c r="AB100" i="51"/>
  <c r="AB194" i="51"/>
  <c r="X71" i="51"/>
  <c r="W66" i="51"/>
  <c r="W71" i="51" s="1"/>
  <c r="Z72" i="51"/>
  <c r="AB72" i="51" s="1"/>
  <c r="AB35" i="51"/>
  <c r="W160" i="51"/>
  <c r="AA220" i="51"/>
  <c r="Z152" i="51"/>
  <c r="AB152" i="51" s="1"/>
  <c r="AB138" i="51"/>
  <c r="W80" i="51"/>
  <c r="W82" i="51" s="1"/>
  <c r="Z220" i="51"/>
  <c r="AB220" i="51" s="1"/>
  <c r="AB188" i="51"/>
  <c r="W163" i="51"/>
  <c r="W166" i="51" s="1"/>
  <c r="X166" i="51"/>
  <c r="M47" i="52"/>
  <c r="X35" i="51"/>
  <c r="W30" i="51"/>
  <c r="W35" i="51" s="1"/>
  <c r="X160" i="51"/>
  <c r="M40" i="52"/>
  <c r="M52" i="52"/>
  <c r="S110" i="51"/>
  <c r="S130" i="51" s="1"/>
  <c r="X122" i="51"/>
  <c r="W117" i="51"/>
  <c r="W122" i="51" s="1"/>
  <c r="X47" i="51"/>
  <c r="X178" i="51"/>
  <c r="X172" i="51"/>
  <c r="W167" i="51"/>
  <c r="W172" i="51" s="1"/>
  <c r="S47" i="51"/>
  <c r="AB200" i="51"/>
  <c r="R130" i="51"/>
  <c r="G60" i="52"/>
  <c r="H57" i="52"/>
  <c r="W195" i="51"/>
  <c r="W200" i="51" s="1"/>
  <c r="X200" i="51"/>
  <c r="AB160" i="51"/>
  <c r="Z180" i="51"/>
  <c r="AB180" i="51" s="1"/>
  <c r="W140" i="51"/>
  <c r="W144" i="51" s="1"/>
  <c r="X144" i="51"/>
  <c r="AB80" i="51"/>
  <c r="Z82" i="51"/>
  <c r="AB82" i="51" s="1"/>
  <c r="AA130" i="51"/>
  <c r="AA222" i="51" s="1"/>
  <c r="Z27" i="51"/>
  <c r="AB27" i="51" s="1"/>
  <c r="S27" i="51"/>
  <c r="W47" i="51"/>
  <c r="G42" i="52"/>
  <c r="H39" i="52"/>
  <c r="I51" i="52"/>
  <c r="H54" i="52"/>
  <c r="X150" i="51"/>
  <c r="W145" i="51"/>
  <c r="W150" i="51" s="1"/>
  <c r="M31" i="52"/>
  <c r="G34" i="52"/>
  <c r="M34" i="52" s="1"/>
  <c r="AB110" i="51"/>
  <c r="Z130" i="51"/>
  <c r="AB130" i="51" s="1"/>
  <c r="W110" i="51"/>
  <c r="R152" i="51"/>
  <c r="S200" i="51"/>
  <c r="S220" i="51" s="1"/>
  <c r="X20" i="51"/>
  <c r="W15" i="51"/>
  <c r="W20" i="51" s="1"/>
  <c r="W14" i="51"/>
  <c r="W218" i="51"/>
  <c r="W85" i="51"/>
  <c r="W90" i="51" s="1"/>
  <c r="W92" i="51" s="1"/>
  <c r="X90" i="51"/>
  <c r="X92" i="51" s="1"/>
  <c r="H45" i="52"/>
  <c r="G48" i="52"/>
  <c r="W212" i="51"/>
  <c r="X100" i="51"/>
  <c r="X102" i="51" s="1"/>
  <c r="W95" i="51"/>
  <c r="W100" i="51" s="1"/>
  <c r="W102" i="51" s="1"/>
  <c r="W206" i="51"/>
  <c r="X110" i="51"/>
  <c r="R180" i="51"/>
  <c r="X138" i="51"/>
  <c r="W133" i="51"/>
  <c r="W138" i="51" s="1"/>
  <c r="M7" i="52"/>
  <c r="G10" i="52"/>
  <c r="W194" i="51"/>
  <c r="W116" i="51"/>
  <c r="X14" i="51"/>
  <c r="H29" i="50"/>
  <c r="D5" i="49"/>
  <c r="O5" i="49" s="1"/>
  <c r="G29" i="50"/>
  <c r="C12" i="49"/>
  <c r="L29" i="50"/>
  <c r="G21" i="63" l="1"/>
  <c r="R222" i="51"/>
  <c r="AA28" i="61"/>
  <c r="D7" i="49"/>
  <c r="O8" i="49"/>
  <c r="D9" i="72"/>
  <c r="N9" i="72" s="1"/>
  <c r="C43" i="73"/>
  <c r="D43" i="73"/>
  <c r="C55" i="73"/>
  <c r="D55" i="73"/>
  <c r="S168" i="74"/>
  <c r="C48" i="73"/>
  <c r="D48" i="73"/>
  <c r="S224" i="75"/>
  <c r="W154" i="75"/>
  <c r="W154" i="77"/>
  <c r="AB124" i="80"/>
  <c r="Z132" i="80"/>
  <c r="AB132" i="80" s="1"/>
  <c r="AB146" i="80"/>
  <c r="AB174" i="80"/>
  <c r="AB168" i="75"/>
  <c r="Z182" i="75"/>
  <c r="AB182" i="75" s="1"/>
  <c r="W154" i="76"/>
  <c r="X132" i="77"/>
  <c r="S226" i="79"/>
  <c r="X28" i="79"/>
  <c r="AB118" i="79"/>
  <c r="Z132" i="79"/>
  <c r="AB132" i="79" s="1"/>
  <c r="AB54" i="80"/>
  <c r="AB154" i="79"/>
  <c r="AB196" i="79"/>
  <c r="AB154" i="75"/>
  <c r="S190" i="74"/>
  <c r="W74" i="78"/>
  <c r="S118" i="74"/>
  <c r="S208" i="74"/>
  <c r="X132" i="76"/>
  <c r="AB26" i="78"/>
  <c r="Z28" i="78"/>
  <c r="W74" i="77"/>
  <c r="O55" i="73"/>
  <c r="R224" i="78"/>
  <c r="AB20" i="75"/>
  <c r="R224" i="76"/>
  <c r="AB214" i="78"/>
  <c r="AA74" i="77"/>
  <c r="S222" i="78"/>
  <c r="AB214" i="80"/>
  <c r="W28" i="78"/>
  <c r="S224" i="80"/>
  <c r="R224" i="77"/>
  <c r="AB202" i="79"/>
  <c r="X182" i="80"/>
  <c r="AB124" i="75"/>
  <c r="Z132" i="75"/>
  <c r="AB220" i="75"/>
  <c r="AB196" i="78"/>
  <c r="AA132" i="75"/>
  <c r="S28" i="77"/>
  <c r="S224" i="77" s="1"/>
  <c r="S226" i="77" s="1"/>
  <c r="AB132" i="74"/>
  <c r="Z53" i="81"/>
  <c r="S226" i="80"/>
  <c r="AB28" i="78"/>
  <c r="AA74" i="76"/>
  <c r="S226" i="75"/>
  <c r="Q55" i="81"/>
  <c r="C32" i="49"/>
  <c r="I29" i="50"/>
  <c r="X130" i="51"/>
  <c r="W27" i="51"/>
  <c r="W180" i="51"/>
  <c r="G6" i="73"/>
  <c r="S224" i="76"/>
  <c r="S226" i="76" s="1"/>
  <c r="S224" i="78"/>
  <c r="S226" i="78" s="1"/>
  <c r="AA224" i="80"/>
  <c r="X124" i="74"/>
  <c r="W119" i="74"/>
  <c r="W124" i="74" s="1"/>
  <c r="X162" i="74"/>
  <c r="W157" i="74"/>
  <c r="W162" i="74" s="1"/>
  <c r="N30" i="73"/>
  <c r="N31" i="73" s="1"/>
  <c r="H30" i="73"/>
  <c r="M30" i="73"/>
  <c r="M31" i="73" s="1"/>
  <c r="E30" i="73"/>
  <c r="E31" i="73" s="1"/>
  <c r="J30" i="73"/>
  <c r="J31" i="73" s="1"/>
  <c r="G31" i="73"/>
  <c r="C11" i="63" s="1"/>
  <c r="L30" i="73"/>
  <c r="L31" i="73" s="1"/>
  <c r="K30" i="73"/>
  <c r="K31" i="73" s="1"/>
  <c r="I30" i="73"/>
  <c r="I31" i="73" s="1"/>
  <c r="W182" i="76"/>
  <c r="N57" i="73"/>
  <c r="I57" i="73"/>
  <c r="M57" i="73"/>
  <c r="M60" i="73" s="1"/>
  <c r="E57" i="73"/>
  <c r="H57" i="73"/>
  <c r="L57" i="73"/>
  <c r="D57" i="73"/>
  <c r="K57" i="73"/>
  <c r="J57" i="73"/>
  <c r="AB42" i="79"/>
  <c r="W132" i="75"/>
  <c r="W182" i="75"/>
  <c r="Z182" i="77"/>
  <c r="AB182" i="77" s="1"/>
  <c r="AB162" i="77"/>
  <c r="AB14" i="79"/>
  <c r="Z28" i="79"/>
  <c r="AB28" i="79" s="1"/>
  <c r="Z182" i="80"/>
  <c r="AB182" i="80" s="1"/>
  <c r="M49" i="73"/>
  <c r="E49" i="73"/>
  <c r="N49" i="73"/>
  <c r="L49" i="73"/>
  <c r="D49" i="73"/>
  <c r="I49" i="73"/>
  <c r="K49" i="73"/>
  <c r="J49" i="73"/>
  <c r="H49" i="73"/>
  <c r="S140" i="74"/>
  <c r="F9" i="73"/>
  <c r="C6" i="73"/>
  <c r="C9" i="73" s="1"/>
  <c r="H26" i="73"/>
  <c r="L26" i="73"/>
  <c r="L27" i="73" s="1"/>
  <c r="N26" i="73"/>
  <c r="N27" i="73" s="1"/>
  <c r="I26" i="73"/>
  <c r="I27" i="73" s="1"/>
  <c r="M26" i="73"/>
  <c r="M27" i="73" s="1"/>
  <c r="E26" i="73"/>
  <c r="E27" i="73" s="1"/>
  <c r="G27" i="73"/>
  <c r="C10" i="63" s="1"/>
  <c r="K26" i="73"/>
  <c r="K27" i="73" s="1"/>
  <c r="J26" i="73"/>
  <c r="J27" i="73" s="1"/>
  <c r="S146" i="74"/>
  <c r="X196" i="74"/>
  <c r="W191" i="74"/>
  <c r="W196" i="74" s="1"/>
  <c r="O48" i="73"/>
  <c r="Z104" i="75"/>
  <c r="AB104" i="75" s="1"/>
  <c r="AB102" i="75"/>
  <c r="X182" i="76"/>
  <c r="S20" i="74"/>
  <c r="G7" i="73" s="1"/>
  <c r="AB92" i="79"/>
  <c r="N35" i="73"/>
  <c r="K35" i="73"/>
  <c r="I35" i="73"/>
  <c r="M35" i="73"/>
  <c r="E35" i="73"/>
  <c r="L35" i="73"/>
  <c r="D35" i="73"/>
  <c r="H35" i="73"/>
  <c r="J35" i="73"/>
  <c r="G38" i="73"/>
  <c r="C12" i="63" s="1"/>
  <c r="S112" i="74"/>
  <c r="X14" i="74"/>
  <c r="Z94" i="77"/>
  <c r="AB94" i="77" s="1"/>
  <c r="AB92" i="77"/>
  <c r="X28" i="75"/>
  <c r="Z28" i="76"/>
  <c r="S42" i="74"/>
  <c r="G13" i="73" s="1"/>
  <c r="S174" i="74"/>
  <c r="X28" i="77"/>
  <c r="W132" i="80"/>
  <c r="W190" i="74"/>
  <c r="S54" i="74"/>
  <c r="G15" i="73" s="1"/>
  <c r="R154" i="74"/>
  <c r="F41" i="73"/>
  <c r="F60" i="73"/>
  <c r="D60" i="73" s="1"/>
  <c r="C54" i="73"/>
  <c r="C60" i="73" s="1"/>
  <c r="AA224" i="78"/>
  <c r="AA224" i="76"/>
  <c r="AB49" i="74"/>
  <c r="Z54" i="74"/>
  <c r="R104" i="74"/>
  <c r="F30" i="73"/>
  <c r="D30" i="73" s="1"/>
  <c r="X60" i="74"/>
  <c r="W55" i="74"/>
  <c r="W60" i="74" s="1"/>
  <c r="W36" i="74"/>
  <c r="N42" i="73"/>
  <c r="M42" i="73"/>
  <c r="E42" i="73"/>
  <c r="L42" i="73"/>
  <c r="D42" i="73"/>
  <c r="J42" i="73"/>
  <c r="K42" i="73"/>
  <c r="H42" i="73"/>
  <c r="I42" i="73"/>
  <c r="AA42" i="74"/>
  <c r="AB38" i="74"/>
  <c r="AB222" i="78"/>
  <c r="AB190" i="78"/>
  <c r="W28" i="75"/>
  <c r="X154" i="76"/>
  <c r="X180" i="74"/>
  <c r="W175" i="74"/>
  <c r="W180" i="74" s="1"/>
  <c r="W48" i="75"/>
  <c r="AB102" i="76"/>
  <c r="Z104" i="76"/>
  <c r="AB104" i="76" s="1"/>
  <c r="AB118" i="78"/>
  <c r="X130" i="74"/>
  <c r="W125" i="74"/>
  <c r="W130" i="74" s="1"/>
  <c r="AB11" i="74"/>
  <c r="Z14" i="74"/>
  <c r="H50" i="73"/>
  <c r="I50" i="73"/>
  <c r="N50" i="73"/>
  <c r="D50" i="73"/>
  <c r="J50" i="73"/>
  <c r="J51" i="73" s="1"/>
  <c r="M50" i="73"/>
  <c r="E50" i="73"/>
  <c r="L50" i="73"/>
  <c r="K50" i="73"/>
  <c r="S152" i="74"/>
  <c r="O54" i="73"/>
  <c r="O43" i="73"/>
  <c r="X168" i="74"/>
  <c r="W163" i="74"/>
  <c r="W168" i="74" s="1"/>
  <c r="AB220" i="79"/>
  <c r="Z94" i="80"/>
  <c r="AB94" i="80" s="1"/>
  <c r="AB92" i="80"/>
  <c r="X20" i="74"/>
  <c r="W15" i="74"/>
  <c r="W20" i="74" s="1"/>
  <c r="K51" i="73"/>
  <c r="X102" i="74"/>
  <c r="X104" i="74" s="1"/>
  <c r="W97" i="74"/>
  <c r="W102" i="74" s="1"/>
  <c r="W104" i="74" s="1"/>
  <c r="M59" i="73"/>
  <c r="E59" i="73"/>
  <c r="L59" i="73"/>
  <c r="D59" i="73"/>
  <c r="I59" i="73"/>
  <c r="K59" i="73"/>
  <c r="N59" i="73"/>
  <c r="J59" i="73"/>
  <c r="H59" i="73"/>
  <c r="Z84" i="79"/>
  <c r="AB84" i="79" s="1"/>
  <c r="AB82" i="79"/>
  <c r="X74" i="79"/>
  <c r="X112" i="74"/>
  <c r="W107" i="74"/>
  <c r="W112" i="74" s="1"/>
  <c r="X132" i="79"/>
  <c r="W14" i="74"/>
  <c r="O37" i="73"/>
  <c r="X74" i="78"/>
  <c r="Z132" i="76"/>
  <c r="AB132" i="76" s="1"/>
  <c r="W132" i="76"/>
  <c r="AB222" i="75"/>
  <c r="AB190" i="75"/>
  <c r="AB14" i="76"/>
  <c r="X74" i="77"/>
  <c r="X42" i="74"/>
  <c r="W37" i="74"/>
  <c r="W42" i="74" s="1"/>
  <c r="Z28" i="75"/>
  <c r="AB28" i="75" s="1"/>
  <c r="W28" i="77"/>
  <c r="X28" i="78"/>
  <c r="X224" i="78" s="1"/>
  <c r="W182" i="80"/>
  <c r="X190" i="74"/>
  <c r="X54" i="74"/>
  <c r="W49" i="74"/>
  <c r="W54" i="74" s="1"/>
  <c r="R222" i="74"/>
  <c r="J58" i="73"/>
  <c r="N58" i="73"/>
  <c r="I58" i="73"/>
  <c r="L58" i="73"/>
  <c r="H58" i="73"/>
  <c r="D58" i="73"/>
  <c r="K58" i="73"/>
  <c r="M58" i="73"/>
  <c r="E58" i="73"/>
  <c r="R182" i="74"/>
  <c r="F47" i="73"/>
  <c r="AB36" i="76"/>
  <c r="Z74" i="76"/>
  <c r="AB74" i="76" s="1"/>
  <c r="Z182" i="76"/>
  <c r="AB182" i="76" s="1"/>
  <c r="AB162" i="76"/>
  <c r="N16" i="73"/>
  <c r="M16" i="73"/>
  <c r="E16" i="73"/>
  <c r="L16" i="73"/>
  <c r="D16" i="73"/>
  <c r="K16" i="73"/>
  <c r="J16" i="73"/>
  <c r="H16" i="73"/>
  <c r="I16" i="73"/>
  <c r="X26" i="74"/>
  <c r="W21" i="74"/>
  <c r="W26" i="74" s="1"/>
  <c r="AA224" i="79"/>
  <c r="G12" i="73"/>
  <c r="AB222" i="80"/>
  <c r="L56" i="73"/>
  <c r="D56" i="73"/>
  <c r="M56" i="73"/>
  <c r="K56" i="73"/>
  <c r="K60" i="73" s="1"/>
  <c r="E56" i="73"/>
  <c r="J56" i="73"/>
  <c r="H56" i="73"/>
  <c r="I56" i="73"/>
  <c r="I60" i="73" s="1"/>
  <c r="N56" i="73"/>
  <c r="N60" i="73" s="1"/>
  <c r="AB36" i="78"/>
  <c r="Z74" i="78"/>
  <c r="AB74" i="78" s="1"/>
  <c r="Z104" i="80"/>
  <c r="AB104" i="80" s="1"/>
  <c r="AB102" i="80"/>
  <c r="AB112" i="78"/>
  <c r="Z132" i="78"/>
  <c r="AB132" i="78" s="1"/>
  <c r="W74" i="76"/>
  <c r="X28" i="76"/>
  <c r="L8" i="73"/>
  <c r="D8" i="73"/>
  <c r="K8" i="73"/>
  <c r="H8" i="73"/>
  <c r="M8" i="73"/>
  <c r="J8" i="73"/>
  <c r="N8" i="73"/>
  <c r="E8" i="73"/>
  <c r="I8" i="73"/>
  <c r="J36" i="73"/>
  <c r="L36" i="73"/>
  <c r="I36" i="73"/>
  <c r="K36" i="73"/>
  <c r="H36" i="73"/>
  <c r="N36" i="73"/>
  <c r="D36" i="73"/>
  <c r="M36" i="73"/>
  <c r="E36" i="73"/>
  <c r="AB220" i="76"/>
  <c r="AB222" i="76"/>
  <c r="AB190" i="76"/>
  <c r="Z74" i="80"/>
  <c r="AB74" i="80" s="1"/>
  <c r="AB36" i="80"/>
  <c r="V47" i="81"/>
  <c r="U47" i="81" s="1"/>
  <c r="V31" i="81"/>
  <c r="U31" i="81" s="1"/>
  <c r="V11" i="81"/>
  <c r="U11" i="81" s="1"/>
  <c r="V10" i="81"/>
  <c r="V37" i="81"/>
  <c r="U37" i="81" s="1"/>
  <c r="V29" i="81"/>
  <c r="U29" i="81" s="1"/>
  <c r="V28" i="81"/>
  <c r="V19" i="81"/>
  <c r="U19" i="81" s="1"/>
  <c r="V22" i="81"/>
  <c r="V23" i="81"/>
  <c r="U23" i="81" s="1"/>
  <c r="V49" i="81"/>
  <c r="U49" i="81" s="1"/>
  <c r="V48" i="81"/>
  <c r="U48" i="81" s="1"/>
  <c r="V24" i="81"/>
  <c r="U24" i="81" s="1"/>
  <c r="V32" i="81"/>
  <c r="U32" i="81" s="1"/>
  <c r="V41" i="81"/>
  <c r="U41" i="81" s="1"/>
  <c r="V40" i="81"/>
  <c r="V13" i="81"/>
  <c r="U13" i="81" s="1"/>
  <c r="V12" i="81"/>
  <c r="U12" i="81" s="1"/>
  <c r="V35" i="81"/>
  <c r="U35" i="81" s="1"/>
  <c r="V25" i="81"/>
  <c r="U25" i="81" s="1"/>
  <c r="V43" i="81"/>
  <c r="U43" i="81" s="1"/>
  <c r="V50" i="81"/>
  <c r="U50" i="81" s="1"/>
  <c r="V26" i="81"/>
  <c r="U26" i="81" s="1"/>
  <c r="V36" i="81"/>
  <c r="U36" i="81" s="1"/>
  <c r="V20" i="81"/>
  <c r="U20" i="81" s="1"/>
  <c r="V46" i="81"/>
  <c r="V44" i="81"/>
  <c r="U44" i="81" s="1"/>
  <c r="V14" i="81"/>
  <c r="U14" i="81" s="1"/>
  <c r="V18" i="81"/>
  <c r="U18" i="81" s="1"/>
  <c r="V30" i="81"/>
  <c r="U30" i="81" s="1"/>
  <c r="V17" i="81"/>
  <c r="U17" i="81" s="1"/>
  <c r="V34" i="81"/>
  <c r="V38" i="81"/>
  <c r="U38" i="81" s="1"/>
  <c r="V42" i="81"/>
  <c r="U42" i="81" s="1"/>
  <c r="V16" i="81"/>
  <c r="AB60" i="77"/>
  <c r="AB146" i="79"/>
  <c r="X72" i="74"/>
  <c r="W67" i="74"/>
  <c r="W72" i="74" s="1"/>
  <c r="X118" i="74"/>
  <c r="W113" i="74"/>
  <c r="W118" i="74" s="1"/>
  <c r="X74" i="76"/>
  <c r="Z74" i="79"/>
  <c r="AB74" i="79" s="1"/>
  <c r="AB36" i="79"/>
  <c r="S92" i="74"/>
  <c r="S94" i="74" s="1"/>
  <c r="AB140" i="76"/>
  <c r="Z154" i="76"/>
  <c r="AB154" i="76" s="1"/>
  <c r="Z154" i="77"/>
  <c r="AB154" i="77" s="1"/>
  <c r="AB140" i="77"/>
  <c r="AB60" i="78"/>
  <c r="AB36" i="77"/>
  <c r="Z74" i="77"/>
  <c r="AB74" i="77" s="1"/>
  <c r="Z182" i="78"/>
  <c r="AB182" i="78" s="1"/>
  <c r="X74" i="80"/>
  <c r="Z154" i="80"/>
  <c r="AB154" i="80" s="1"/>
  <c r="X152" i="74"/>
  <c r="W147" i="74"/>
  <c r="W152" i="74" s="1"/>
  <c r="Z74" i="75"/>
  <c r="AB36" i="75"/>
  <c r="AB140" i="78"/>
  <c r="Z154" i="78"/>
  <c r="AB154" i="78" s="1"/>
  <c r="S102" i="74"/>
  <c r="S104" i="74" s="1"/>
  <c r="W132" i="79"/>
  <c r="AB92" i="76"/>
  <c r="Z94" i="76"/>
  <c r="AB94" i="76" s="1"/>
  <c r="AB222" i="79"/>
  <c r="AB44" i="75"/>
  <c r="AA48" i="75"/>
  <c r="R84" i="74"/>
  <c r="F22" i="73"/>
  <c r="Z28" i="80"/>
  <c r="AB14" i="80"/>
  <c r="W154" i="80"/>
  <c r="S82" i="74"/>
  <c r="AB168" i="77"/>
  <c r="S48" i="74"/>
  <c r="G14" i="73" s="1"/>
  <c r="AB174" i="76"/>
  <c r="AB14" i="77"/>
  <c r="Z28" i="77"/>
  <c r="AB28" i="77" s="1"/>
  <c r="AB42" i="78"/>
  <c r="W28" i="80"/>
  <c r="S124" i="74"/>
  <c r="O47" i="73"/>
  <c r="S214" i="74"/>
  <c r="X220" i="74"/>
  <c r="W215" i="74"/>
  <c r="W220" i="74" s="1"/>
  <c r="X202" i="74"/>
  <c r="W197" i="74"/>
  <c r="W202" i="74" s="1"/>
  <c r="X154" i="75"/>
  <c r="W74" i="79"/>
  <c r="AB208" i="78"/>
  <c r="K41" i="73"/>
  <c r="K44" i="73" s="1"/>
  <c r="J41" i="73"/>
  <c r="M41" i="73"/>
  <c r="L41" i="73"/>
  <c r="L44" i="73" s="1"/>
  <c r="I41" i="73"/>
  <c r="E41" i="73"/>
  <c r="E44" i="73" s="1"/>
  <c r="D41" i="73"/>
  <c r="H41" i="73"/>
  <c r="G44" i="73"/>
  <c r="C13" i="63" s="1"/>
  <c r="N41" i="73"/>
  <c r="W203" i="74"/>
  <c r="W208" i="74" s="1"/>
  <c r="X208" i="74"/>
  <c r="AB66" i="76"/>
  <c r="X92" i="74"/>
  <c r="X94" i="74" s="1"/>
  <c r="W87" i="74"/>
  <c r="W92" i="74" s="1"/>
  <c r="W94" i="74" s="1"/>
  <c r="AB222" i="77"/>
  <c r="W62" i="74"/>
  <c r="AB42" i="77"/>
  <c r="W74" i="80"/>
  <c r="X66" i="74"/>
  <c r="W141" i="74"/>
  <c r="W146" i="74" s="1"/>
  <c r="X146" i="74"/>
  <c r="X224" i="79"/>
  <c r="R132" i="74"/>
  <c r="F34" i="73"/>
  <c r="W28" i="76"/>
  <c r="W224" i="78"/>
  <c r="I17" i="73"/>
  <c r="H17" i="73"/>
  <c r="M17" i="73"/>
  <c r="E17" i="73"/>
  <c r="N17" i="73"/>
  <c r="L17" i="73"/>
  <c r="D17" i="73"/>
  <c r="K17" i="73"/>
  <c r="J17" i="73"/>
  <c r="W28" i="79"/>
  <c r="W224" i="79" s="1"/>
  <c r="Z132" i="77"/>
  <c r="AB132" i="77" s="1"/>
  <c r="AB112" i="77"/>
  <c r="X82" i="74"/>
  <c r="X84" i="74" s="1"/>
  <c r="W77" i="74"/>
  <c r="W82" i="74" s="1"/>
  <c r="W84" i="74" s="1"/>
  <c r="Z94" i="75"/>
  <c r="AB94" i="75" s="1"/>
  <c r="AB92" i="75"/>
  <c r="W132" i="77"/>
  <c r="W43" i="74"/>
  <c r="W48" i="74" s="1"/>
  <c r="X48" i="74"/>
  <c r="X36" i="74"/>
  <c r="AB92" i="78"/>
  <c r="Z94" i="78"/>
  <c r="Z84" i="80"/>
  <c r="AB84" i="80" s="1"/>
  <c r="AB82" i="80"/>
  <c r="X28" i="80"/>
  <c r="X224" i="80" s="1"/>
  <c r="I51" i="73"/>
  <c r="P224" i="74"/>
  <c r="X214" i="74"/>
  <c r="W209" i="74"/>
  <c r="W214" i="74" s="1"/>
  <c r="S202" i="74"/>
  <c r="S222" i="74" s="1"/>
  <c r="D37" i="73"/>
  <c r="S72" i="74"/>
  <c r="G18" i="73" s="1"/>
  <c r="Z84" i="75"/>
  <c r="AB84" i="75" s="1"/>
  <c r="AB82" i="75"/>
  <c r="AB124" i="78"/>
  <c r="R94" i="74"/>
  <c r="F26" i="73"/>
  <c r="D26" i="73" s="1"/>
  <c r="X132" i="75"/>
  <c r="S180" i="74"/>
  <c r="S182" i="74" s="1"/>
  <c r="X174" i="74"/>
  <c r="W169" i="74"/>
  <c r="W174" i="74" s="1"/>
  <c r="X48" i="75"/>
  <c r="X74" i="75" s="1"/>
  <c r="AB220" i="77"/>
  <c r="F12" i="73"/>
  <c r="R74" i="74"/>
  <c r="X182" i="75"/>
  <c r="X140" i="74"/>
  <c r="W135" i="74"/>
  <c r="W140" i="74" s="1"/>
  <c r="W61" i="74"/>
  <c r="W66" i="74" s="1"/>
  <c r="W66" i="75"/>
  <c r="R28" i="74"/>
  <c r="T28" i="62"/>
  <c r="P19" i="69"/>
  <c r="O19" i="69"/>
  <c r="N19" i="69"/>
  <c r="M19" i="69"/>
  <c r="L19" i="69"/>
  <c r="K19" i="69"/>
  <c r="Q13" i="69"/>
  <c r="H22" i="71"/>
  <c r="I19" i="71"/>
  <c r="G24" i="71"/>
  <c r="D11" i="49" s="1"/>
  <c r="H10" i="71"/>
  <c r="H24" i="71" s="1"/>
  <c r="E11" i="49" s="1"/>
  <c r="I7" i="71"/>
  <c r="Q38" i="69"/>
  <c r="I15" i="69"/>
  <c r="H20" i="69"/>
  <c r="H45" i="69" s="1"/>
  <c r="Q14" i="69"/>
  <c r="P16" i="69"/>
  <c r="O16" i="69"/>
  <c r="N16" i="69"/>
  <c r="M16" i="69"/>
  <c r="L16" i="69"/>
  <c r="K16" i="69"/>
  <c r="I16" i="71"/>
  <c r="J13" i="71"/>
  <c r="C20" i="66"/>
  <c r="G20" i="66" s="1"/>
  <c r="E20" i="66" s="1"/>
  <c r="E20" i="65"/>
  <c r="C21" i="64"/>
  <c r="G19" i="64"/>
  <c r="W72" i="51"/>
  <c r="X27" i="51"/>
  <c r="S222" i="51"/>
  <c r="S224" i="51" s="1"/>
  <c r="X72" i="51"/>
  <c r="W220" i="51"/>
  <c r="I54" i="52"/>
  <c r="J51" i="52"/>
  <c r="H48" i="52"/>
  <c r="I45" i="52"/>
  <c r="H42" i="52"/>
  <c r="I39" i="52"/>
  <c r="X220" i="51"/>
  <c r="G67" i="52"/>
  <c r="G35" i="52"/>
  <c r="M10" i="52"/>
  <c r="M35" i="52" s="1"/>
  <c r="Z222" i="51"/>
  <c r="AB222" i="51" s="1"/>
  <c r="I66" i="52"/>
  <c r="J63" i="52"/>
  <c r="H60" i="52"/>
  <c r="I57" i="52"/>
  <c r="W152" i="51"/>
  <c r="X152" i="51"/>
  <c r="W130" i="51"/>
  <c r="X180" i="51"/>
  <c r="C14" i="49"/>
  <c r="C26" i="49"/>
  <c r="C16" i="49"/>
  <c r="C28" i="49"/>
  <c r="O59" i="73" l="1"/>
  <c r="H60" i="73"/>
  <c r="E60" i="73"/>
  <c r="M51" i="73"/>
  <c r="J44" i="73"/>
  <c r="W222" i="51"/>
  <c r="AB94" i="78"/>
  <c r="Z224" i="78"/>
  <c r="AB224" i="78" s="1"/>
  <c r="J60" i="73"/>
  <c r="W224" i="77"/>
  <c r="W28" i="74"/>
  <c r="W132" i="74"/>
  <c r="W74" i="75"/>
  <c r="K38" i="73"/>
  <c r="N38" i="73"/>
  <c r="H51" i="73"/>
  <c r="L51" i="73"/>
  <c r="N51" i="73"/>
  <c r="E51" i="73"/>
  <c r="L60" i="73"/>
  <c r="AB132" i="75"/>
  <c r="D8" i="72"/>
  <c r="N8" i="72" s="1"/>
  <c r="O7" i="49"/>
  <c r="Z224" i="80"/>
  <c r="AB224" i="80" s="1"/>
  <c r="AB28" i="80"/>
  <c r="W224" i="76"/>
  <c r="Z224" i="76"/>
  <c r="AB224" i="76" s="1"/>
  <c r="AB28" i="76"/>
  <c r="X74" i="74"/>
  <c r="O32" i="49"/>
  <c r="C35" i="72"/>
  <c r="N35" i="72" s="1"/>
  <c r="H31" i="73"/>
  <c r="O30" i="73"/>
  <c r="O31" i="73" s="1"/>
  <c r="C47" i="73"/>
  <c r="C51" i="73" s="1"/>
  <c r="F51" i="73"/>
  <c r="D51" i="73" s="1"/>
  <c r="D47" i="73"/>
  <c r="K15" i="73"/>
  <c r="J15" i="73"/>
  <c r="M15" i="73"/>
  <c r="D15" i="73"/>
  <c r="I15" i="73"/>
  <c r="E15" i="73"/>
  <c r="H15" i="73"/>
  <c r="L15" i="73"/>
  <c r="N15" i="73"/>
  <c r="X224" i="75"/>
  <c r="J38" i="73"/>
  <c r="O57" i="73"/>
  <c r="U46" i="81"/>
  <c r="U51" i="81" s="1"/>
  <c r="V51" i="81"/>
  <c r="O42" i="73"/>
  <c r="AA224" i="77"/>
  <c r="O35" i="73"/>
  <c r="H38" i="73"/>
  <c r="S154" i="74"/>
  <c r="W182" i="74"/>
  <c r="U10" i="81"/>
  <c r="U15" i="81" s="1"/>
  <c r="V15" i="81"/>
  <c r="Z28" i="74"/>
  <c r="AB14" i="74"/>
  <c r="AA74" i="74"/>
  <c r="AA224" i="74" s="1"/>
  <c r="AB42" i="74"/>
  <c r="V21" i="81"/>
  <c r="U16" i="81"/>
  <c r="U21" i="81" s="1"/>
  <c r="U22" i="81"/>
  <c r="U27" i="81" s="1"/>
  <c r="V27" i="81"/>
  <c r="X182" i="74"/>
  <c r="I44" i="73"/>
  <c r="V39" i="81"/>
  <c r="U34" i="81"/>
  <c r="U39" i="81" s="1"/>
  <c r="U40" i="81"/>
  <c r="U45" i="81" s="1"/>
  <c r="V45" i="81"/>
  <c r="O16" i="73"/>
  <c r="Z224" i="75"/>
  <c r="X132" i="74"/>
  <c r="L38" i="73"/>
  <c r="I7" i="73"/>
  <c r="M7" i="73"/>
  <c r="H7" i="73"/>
  <c r="K7" i="73"/>
  <c r="J7" i="73"/>
  <c r="E7" i="73"/>
  <c r="N7" i="73"/>
  <c r="L7" i="73"/>
  <c r="D7" i="73"/>
  <c r="F19" i="73"/>
  <c r="C12" i="73"/>
  <c r="C19" i="73" s="1"/>
  <c r="AB54" i="74"/>
  <c r="Z74" i="74"/>
  <c r="AB74" i="74" s="1"/>
  <c r="H14" i="73"/>
  <c r="L14" i="73"/>
  <c r="I14" i="73"/>
  <c r="D14" i="73"/>
  <c r="N14" i="73"/>
  <c r="M14" i="73"/>
  <c r="E14" i="73"/>
  <c r="K14" i="73"/>
  <c r="J14" i="73"/>
  <c r="X224" i="76"/>
  <c r="W74" i="74"/>
  <c r="O49" i="73"/>
  <c r="W154" i="74"/>
  <c r="L18" i="73"/>
  <c r="D18" i="73"/>
  <c r="N18" i="73"/>
  <c r="K18" i="73"/>
  <c r="H18" i="73"/>
  <c r="M18" i="73"/>
  <c r="J18" i="73"/>
  <c r="I18" i="73"/>
  <c r="E18" i="73"/>
  <c r="X154" i="74"/>
  <c r="W224" i="80"/>
  <c r="S84" i="74"/>
  <c r="G22" i="73"/>
  <c r="AB48" i="75"/>
  <c r="AA74" i="75"/>
  <c r="AA224" i="75" s="1"/>
  <c r="U28" i="81"/>
  <c r="U33" i="81" s="1"/>
  <c r="V33" i="81"/>
  <c r="O36" i="73"/>
  <c r="X224" i="77"/>
  <c r="X28" i="74"/>
  <c r="E38" i="73"/>
  <c r="Z224" i="79"/>
  <c r="AB224" i="79" s="1"/>
  <c r="R224" i="74"/>
  <c r="H44" i="73"/>
  <c r="O41" i="73"/>
  <c r="F23" i="73"/>
  <c r="C22" i="73"/>
  <c r="C23" i="73" s="1"/>
  <c r="M44" i="73"/>
  <c r="O56" i="73"/>
  <c r="G19" i="73"/>
  <c r="J12" i="73"/>
  <c r="I12" i="73"/>
  <c r="K12" i="73"/>
  <c r="H12" i="73"/>
  <c r="N12" i="73"/>
  <c r="D12" i="73"/>
  <c r="L12" i="73"/>
  <c r="M12" i="73"/>
  <c r="E12" i="73"/>
  <c r="F31" i="73"/>
  <c r="D31" i="73" s="1"/>
  <c r="C30" i="73"/>
  <c r="C31" i="73" s="1"/>
  <c r="M38" i="73"/>
  <c r="G9" i="73"/>
  <c r="C7" i="63" s="1"/>
  <c r="N6" i="73"/>
  <c r="N9" i="73" s="1"/>
  <c r="M6" i="73"/>
  <c r="M9" i="73" s="1"/>
  <c r="E6" i="73"/>
  <c r="E9" i="73" s="1"/>
  <c r="J6" i="73"/>
  <c r="H6" i="73"/>
  <c r="L6" i="73"/>
  <c r="L9" i="73" s="1"/>
  <c r="D6" i="73"/>
  <c r="K6" i="73"/>
  <c r="I6" i="73"/>
  <c r="I9" i="73" s="1"/>
  <c r="O17" i="73"/>
  <c r="F27" i="73"/>
  <c r="D27" i="73" s="1"/>
  <c r="C26" i="73"/>
  <c r="C27" i="73" s="1"/>
  <c r="C34" i="73"/>
  <c r="C38" i="73" s="1"/>
  <c r="F38" i="73"/>
  <c r="D38" i="73" s="1"/>
  <c r="D34" i="73"/>
  <c r="N44" i="73"/>
  <c r="Z224" i="77"/>
  <c r="O8" i="73"/>
  <c r="S74" i="74"/>
  <c r="O58" i="73"/>
  <c r="O50" i="73"/>
  <c r="C41" i="73"/>
  <c r="C44" i="73" s="1"/>
  <c r="F44" i="73"/>
  <c r="D44" i="73" s="1"/>
  <c r="M13" i="73"/>
  <c r="E13" i="73"/>
  <c r="L13" i="73"/>
  <c r="D13" i="73"/>
  <c r="K13" i="73"/>
  <c r="N13" i="73"/>
  <c r="J13" i="73"/>
  <c r="I13" i="73"/>
  <c r="H13" i="73"/>
  <c r="S132" i="74"/>
  <c r="I38" i="73"/>
  <c r="O26" i="73"/>
  <c r="O27" i="73" s="1"/>
  <c r="H27" i="73"/>
  <c r="S28" i="74"/>
  <c r="I22" i="71"/>
  <c r="J19" i="71"/>
  <c r="J7" i="71"/>
  <c r="I10" i="71"/>
  <c r="J16" i="71"/>
  <c r="K13" i="71"/>
  <c r="Q16" i="69"/>
  <c r="L15" i="69"/>
  <c r="L20" i="69" s="1"/>
  <c r="L45" i="69" s="1"/>
  <c r="F24" i="49" s="1"/>
  <c r="K15" i="69"/>
  <c r="M15" i="69"/>
  <c r="M20" i="69" s="1"/>
  <c r="M45" i="69" s="1"/>
  <c r="G24" i="49" s="1"/>
  <c r="P15" i="69"/>
  <c r="P20" i="69" s="1"/>
  <c r="P45" i="69" s="1"/>
  <c r="J24" i="49" s="1"/>
  <c r="O15" i="69"/>
  <c r="O20" i="69" s="1"/>
  <c r="O45" i="69" s="1"/>
  <c r="I24" i="49" s="1"/>
  <c r="N15" i="69"/>
  <c r="N20" i="69" s="1"/>
  <c r="N45" i="69" s="1"/>
  <c r="H24" i="49" s="1"/>
  <c r="I20" i="69"/>
  <c r="I45" i="69" s="1"/>
  <c r="Q19" i="69"/>
  <c r="C19" i="65"/>
  <c r="E19" i="64"/>
  <c r="E21" i="64" s="1"/>
  <c r="G21" i="64"/>
  <c r="J66" i="52"/>
  <c r="K63" i="52"/>
  <c r="I60" i="52"/>
  <c r="J57" i="52"/>
  <c r="J45" i="52"/>
  <c r="I48" i="52"/>
  <c r="I42" i="52"/>
  <c r="J39" i="52"/>
  <c r="X222" i="51"/>
  <c r="H67" i="52"/>
  <c r="H69" i="52" s="1"/>
  <c r="E9" i="49" s="1"/>
  <c r="J54" i="52"/>
  <c r="K51" i="52"/>
  <c r="G69" i="52"/>
  <c r="D9" i="49" s="1"/>
  <c r="C30" i="49"/>
  <c r="O44" i="73" l="1"/>
  <c r="O60" i="73"/>
  <c r="O51" i="73"/>
  <c r="C62" i="73"/>
  <c r="F62" i="73"/>
  <c r="I24" i="71"/>
  <c r="F11" i="49" s="1"/>
  <c r="I19" i="73"/>
  <c r="AB224" i="75"/>
  <c r="X224" i="74"/>
  <c r="W224" i="74"/>
  <c r="E19" i="73"/>
  <c r="D19" i="73"/>
  <c r="C8" i="63"/>
  <c r="AB74" i="75"/>
  <c r="Z224" i="74"/>
  <c r="AB224" i="74" s="1"/>
  <c r="AB28" i="74"/>
  <c r="J9" i="73"/>
  <c r="J19" i="73"/>
  <c r="V53" i="81"/>
  <c r="M19" i="73"/>
  <c r="O7" i="73"/>
  <c r="U53" i="81"/>
  <c r="J22" i="73"/>
  <c r="J23" i="73" s="1"/>
  <c r="I22" i="73"/>
  <c r="I23" i="73" s="1"/>
  <c r="D22" i="73"/>
  <c r="H22" i="73"/>
  <c r="N22" i="73"/>
  <c r="N23" i="73" s="1"/>
  <c r="G23" i="73"/>
  <c r="L22" i="73"/>
  <c r="L23" i="73" s="1"/>
  <c r="K22" i="73"/>
  <c r="K23" i="73" s="1"/>
  <c r="M22" i="73"/>
  <c r="M23" i="73" s="1"/>
  <c r="E22" i="73"/>
  <c r="E23" i="73" s="1"/>
  <c r="I62" i="73"/>
  <c r="E10" i="49" s="1"/>
  <c r="N19" i="73"/>
  <c r="N62" i="73" s="1"/>
  <c r="J10" i="49" s="1"/>
  <c r="J13" i="72" s="1"/>
  <c r="J15" i="72" s="1"/>
  <c r="O6" i="73"/>
  <c r="H9" i="73"/>
  <c r="AB224" i="77"/>
  <c r="L19" i="73"/>
  <c r="L62" i="73" s="1"/>
  <c r="H10" i="49" s="1"/>
  <c r="D9" i="73"/>
  <c r="S224" i="74"/>
  <c r="S226" i="74" s="1"/>
  <c r="H19" i="73"/>
  <c r="O12" i="73"/>
  <c r="O13" i="73"/>
  <c r="O18" i="73"/>
  <c r="O15" i="73"/>
  <c r="O14" i="73"/>
  <c r="K9" i="73"/>
  <c r="K19" i="73"/>
  <c r="O38" i="73"/>
  <c r="K16" i="71"/>
  <c r="L13" i="71"/>
  <c r="L16" i="71" s="1"/>
  <c r="C25" i="63" s="1"/>
  <c r="Q15" i="69"/>
  <c r="Q20" i="69" s="1"/>
  <c r="Q45" i="69" s="1"/>
  <c r="K24" i="49" s="1"/>
  <c r="K28" i="49" s="1"/>
  <c r="K20" i="69"/>
  <c r="K45" i="69" s="1"/>
  <c r="E24" i="49" s="1"/>
  <c r="O24" i="49" s="1"/>
  <c r="J22" i="71"/>
  <c r="K19" i="71"/>
  <c r="J10" i="71"/>
  <c r="J24" i="71" s="1"/>
  <c r="G11" i="49" s="1"/>
  <c r="K7" i="71"/>
  <c r="G19" i="65"/>
  <c r="C21" i="65"/>
  <c r="I67" i="52"/>
  <c r="I69" i="52" s="1"/>
  <c r="F9" i="49" s="1"/>
  <c r="K66" i="52"/>
  <c r="L63" i="52"/>
  <c r="J48" i="52"/>
  <c r="K45" i="52"/>
  <c r="J60" i="52"/>
  <c r="K57" i="52"/>
  <c r="J42" i="52"/>
  <c r="J67" i="52" s="1"/>
  <c r="J69" i="52" s="1"/>
  <c r="G9" i="49" s="1"/>
  <c r="K39" i="52"/>
  <c r="L51" i="52"/>
  <c r="L54" i="52" s="1"/>
  <c r="K54" i="52"/>
  <c r="M54" i="52" s="1"/>
  <c r="D23" i="73" l="1"/>
  <c r="C9" i="63"/>
  <c r="G9" i="63" s="1"/>
  <c r="E62" i="73"/>
  <c r="G25" i="63"/>
  <c r="E25" i="63" s="1"/>
  <c r="C25" i="64"/>
  <c r="G25" i="64" s="1"/>
  <c r="N13" i="71"/>
  <c r="M62" i="73"/>
  <c r="I10" i="49" s="1"/>
  <c r="J31" i="72"/>
  <c r="J19" i="72"/>
  <c r="K62" i="73"/>
  <c r="G10" i="49" s="1"/>
  <c r="O22" i="73"/>
  <c r="O23" i="73" s="1"/>
  <c r="H23" i="73"/>
  <c r="O19" i="73"/>
  <c r="O9" i="73"/>
  <c r="O62" i="73" s="1"/>
  <c r="H62" i="73"/>
  <c r="D10" i="49" s="1"/>
  <c r="G62" i="73"/>
  <c r="D62" i="73" s="1"/>
  <c r="J62" i="73"/>
  <c r="F10" i="49" s="1"/>
  <c r="K22" i="71"/>
  <c r="L19" i="71"/>
  <c r="N16" i="71"/>
  <c r="K10" i="71"/>
  <c r="L7" i="71"/>
  <c r="G21" i="65"/>
  <c r="E19" i="65"/>
  <c r="E21" i="65" s="1"/>
  <c r="C19" i="66"/>
  <c r="K48" i="52"/>
  <c r="L45" i="52"/>
  <c r="M51" i="52"/>
  <c r="K42" i="52"/>
  <c r="L39" i="52"/>
  <c r="L66" i="52"/>
  <c r="M66" i="52" s="1"/>
  <c r="M63" i="52"/>
  <c r="K60" i="52"/>
  <c r="L57" i="52"/>
  <c r="L60" i="52" s="1"/>
  <c r="M60" i="52" s="1"/>
  <c r="M57" i="52"/>
  <c r="E9" i="63" l="1"/>
  <c r="C9" i="64"/>
  <c r="G9" i="64" s="1"/>
  <c r="F9" i="63"/>
  <c r="K24" i="71"/>
  <c r="H11" i="49" s="1"/>
  <c r="C25" i="65"/>
  <c r="G25" i="65" s="1"/>
  <c r="E25" i="64"/>
  <c r="L10" i="71"/>
  <c r="C24" i="63" s="1"/>
  <c r="N7" i="71"/>
  <c r="L22" i="71"/>
  <c r="N19" i="71"/>
  <c r="G19" i="66"/>
  <c r="C21" i="66"/>
  <c r="L48" i="52"/>
  <c r="M48" i="52" s="1"/>
  <c r="M45" i="52"/>
  <c r="L42" i="52"/>
  <c r="L67" i="52" s="1"/>
  <c r="L69" i="52" s="1"/>
  <c r="I9" i="49" s="1"/>
  <c r="M39" i="52"/>
  <c r="K67" i="52"/>
  <c r="K69" i="52" s="1"/>
  <c r="H9" i="49" s="1"/>
  <c r="C9" i="65" l="1"/>
  <c r="G9" i="65" s="1"/>
  <c r="F9" i="64"/>
  <c r="E9" i="64"/>
  <c r="N22" i="71"/>
  <c r="C26" i="63"/>
  <c r="C25" i="66"/>
  <c r="G25" i="66" s="1"/>
  <c r="E25" i="66" s="1"/>
  <c r="E25" i="65"/>
  <c r="C24" i="64"/>
  <c r="G24" i="63"/>
  <c r="M42" i="52"/>
  <c r="M67" i="52" s="1"/>
  <c r="M69" i="52" s="1"/>
  <c r="O9" i="49"/>
  <c r="L24" i="71"/>
  <c r="I11" i="49" s="1"/>
  <c r="N10" i="71"/>
  <c r="G21" i="66"/>
  <c r="E19" i="66"/>
  <c r="E21" i="66" s="1"/>
  <c r="F9" i="65" l="1"/>
  <c r="E9" i="65"/>
  <c r="C9" i="66"/>
  <c r="G9" i="66" s="1"/>
  <c r="C26" i="64"/>
  <c r="G26" i="64" s="1"/>
  <c r="G26" i="63"/>
  <c r="E26" i="63" s="1"/>
  <c r="C27" i="63"/>
  <c r="N24" i="71"/>
  <c r="G24" i="64"/>
  <c r="C27" i="64"/>
  <c r="O11" i="49"/>
  <c r="E24" i="63"/>
  <c r="G27" i="63"/>
  <c r="J43" i="36"/>
  <c r="D43" i="36"/>
  <c r="I42" i="36"/>
  <c r="M42" i="36" s="1"/>
  <c r="I41" i="36"/>
  <c r="J38" i="36"/>
  <c r="D38" i="36"/>
  <c r="I37" i="36"/>
  <c r="I36" i="36"/>
  <c r="I35" i="36"/>
  <c r="I34" i="36"/>
  <c r="M34" i="36" s="1"/>
  <c r="I33" i="36"/>
  <c r="J30" i="36"/>
  <c r="D30" i="36"/>
  <c r="I29" i="36"/>
  <c r="I28" i="36"/>
  <c r="L28" i="36" s="1"/>
  <c r="I27" i="36"/>
  <c r="I26" i="36"/>
  <c r="M26" i="36" s="1"/>
  <c r="I25" i="36"/>
  <c r="I24" i="36"/>
  <c r="I23" i="36"/>
  <c r="J20" i="36"/>
  <c r="D20" i="36"/>
  <c r="D45" i="36" s="1"/>
  <c r="I11" i="36"/>
  <c r="K10" i="36"/>
  <c r="Q10" i="36" s="1"/>
  <c r="K9" i="36"/>
  <c r="Q9" i="36" s="1"/>
  <c r="K8" i="36"/>
  <c r="Q8" i="36" s="1"/>
  <c r="K7" i="36"/>
  <c r="Q7" i="36" s="1"/>
  <c r="K6" i="36"/>
  <c r="Q6" i="36" s="1"/>
  <c r="S5" i="36"/>
  <c r="E16" i="36" s="1"/>
  <c r="F35" i="31"/>
  <c r="F35" i="37"/>
  <c r="F35" i="38"/>
  <c r="F35" i="39"/>
  <c r="E300" i="40"/>
  <c r="E294" i="40"/>
  <c r="E288" i="40"/>
  <c r="E282" i="40"/>
  <c r="D9" i="47"/>
  <c r="E9" i="47"/>
  <c r="D10" i="47"/>
  <c r="E10" i="47"/>
  <c r="D11" i="47"/>
  <c r="E11" i="47"/>
  <c r="D12" i="47"/>
  <c r="E12" i="47"/>
  <c r="D13" i="47"/>
  <c r="E13" i="47"/>
  <c r="D15" i="47"/>
  <c r="E15" i="47"/>
  <c r="D16" i="47"/>
  <c r="E16" i="47"/>
  <c r="D17" i="47"/>
  <c r="E17" i="47"/>
  <c r="D18" i="47"/>
  <c r="E18" i="47"/>
  <c r="D19" i="47"/>
  <c r="E19" i="47"/>
  <c r="D21" i="47"/>
  <c r="E21" i="47"/>
  <c r="D22" i="47"/>
  <c r="E22" i="47"/>
  <c r="D23" i="47"/>
  <c r="E23" i="47"/>
  <c r="D24" i="47"/>
  <c r="E24" i="47"/>
  <c r="D25" i="47"/>
  <c r="E25" i="47"/>
  <c r="D27" i="47"/>
  <c r="E27" i="47"/>
  <c r="D28" i="47"/>
  <c r="E28" i="47"/>
  <c r="D29" i="47"/>
  <c r="E29" i="47"/>
  <c r="D30" i="47"/>
  <c r="E30" i="47"/>
  <c r="D31" i="47"/>
  <c r="E31" i="47"/>
  <c r="D36" i="47"/>
  <c r="E36" i="47"/>
  <c r="D37" i="47"/>
  <c r="E37" i="47"/>
  <c r="D38" i="47"/>
  <c r="E38" i="47"/>
  <c r="D39" i="47"/>
  <c r="E39" i="47"/>
  <c r="D40" i="47"/>
  <c r="E40" i="47"/>
  <c r="D42" i="47"/>
  <c r="E42" i="47"/>
  <c r="D43" i="47"/>
  <c r="E43" i="47"/>
  <c r="D44" i="47"/>
  <c r="E44" i="47"/>
  <c r="D45" i="47"/>
  <c r="E45" i="47"/>
  <c r="D46" i="47"/>
  <c r="E46" i="47"/>
  <c r="D51" i="47"/>
  <c r="E51" i="47"/>
  <c r="D52" i="47"/>
  <c r="E52" i="47"/>
  <c r="D53" i="47"/>
  <c r="E53" i="47"/>
  <c r="D54" i="47"/>
  <c r="E54" i="47"/>
  <c r="D55" i="47"/>
  <c r="E55" i="47"/>
  <c r="D58" i="47"/>
  <c r="E58" i="47"/>
  <c r="D59" i="47"/>
  <c r="E59" i="47"/>
  <c r="D60" i="47"/>
  <c r="E60" i="47"/>
  <c r="D61" i="47"/>
  <c r="E61" i="47"/>
  <c r="D62" i="47"/>
  <c r="E62" i="47"/>
  <c r="D65" i="47"/>
  <c r="E65" i="47"/>
  <c r="D66" i="47"/>
  <c r="E66" i="47"/>
  <c r="D67" i="47"/>
  <c r="E67" i="47"/>
  <c r="D68" i="47"/>
  <c r="E68" i="47"/>
  <c r="D69" i="47"/>
  <c r="E69" i="47"/>
  <c r="D72" i="47"/>
  <c r="E72" i="47"/>
  <c r="D73" i="47"/>
  <c r="E73" i="47"/>
  <c r="D74" i="47"/>
  <c r="E74" i="47"/>
  <c r="D75" i="47"/>
  <c r="E75" i="47"/>
  <c r="D76" i="47"/>
  <c r="E76" i="47"/>
  <c r="D82" i="47"/>
  <c r="E82" i="47"/>
  <c r="D83" i="47"/>
  <c r="E83" i="47"/>
  <c r="D84" i="47"/>
  <c r="E84" i="47"/>
  <c r="D85" i="47"/>
  <c r="E85" i="47"/>
  <c r="D86" i="47"/>
  <c r="E86" i="47"/>
  <c r="D89" i="47"/>
  <c r="E89" i="47"/>
  <c r="D90" i="47"/>
  <c r="E90" i="47"/>
  <c r="D91" i="47"/>
  <c r="E91" i="47"/>
  <c r="D92" i="47"/>
  <c r="E92" i="47"/>
  <c r="D93" i="47"/>
  <c r="E93" i="47"/>
  <c r="D99" i="47"/>
  <c r="E99" i="47"/>
  <c r="D100" i="47"/>
  <c r="E100" i="47"/>
  <c r="D101" i="47"/>
  <c r="E101" i="47"/>
  <c r="D102" i="47"/>
  <c r="E102" i="47"/>
  <c r="D103" i="47"/>
  <c r="E103" i="47"/>
  <c r="D106" i="47"/>
  <c r="E106" i="47"/>
  <c r="D107" i="47"/>
  <c r="E107" i="47"/>
  <c r="D108" i="47"/>
  <c r="E108" i="47"/>
  <c r="D109" i="47"/>
  <c r="E109" i="47"/>
  <c r="D110" i="47"/>
  <c r="E110" i="47"/>
  <c r="D116" i="47"/>
  <c r="E116" i="47"/>
  <c r="D117" i="47"/>
  <c r="E117" i="47"/>
  <c r="D118" i="47"/>
  <c r="E118" i="47"/>
  <c r="D119" i="47"/>
  <c r="E119" i="47"/>
  <c r="D120" i="47"/>
  <c r="E120" i="47"/>
  <c r="D123" i="47"/>
  <c r="E123" i="47"/>
  <c r="D124" i="47"/>
  <c r="E124" i="47"/>
  <c r="D125" i="47"/>
  <c r="E125" i="47"/>
  <c r="D126" i="47"/>
  <c r="E126" i="47"/>
  <c r="D127" i="47"/>
  <c r="E127" i="47"/>
  <c r="D130" i="47"/>
  <c r="E130" i="47"/>
  <c r="D131" i="47"/>
  <c r="E131" i="47"/>
  <c r="D132" i="47"/>
  <c r="E132" i="47"/>
  <c r="D133" i="47"/>
  <c r="E133" i="47"/>
  <c r="D134" i="47"/>
  <c r="E134" i="47"/>
  <c r="D137" i="47"/>
  <c r="E137" i="47"/>
  <c r="D138" i="47"/>
  <c r="E138" i="47"/>
  <c r="D139" i="47"/>
  <c r="E139" i="47"/>
  <c r="D140" i="47"/>
  <c r="E140" i="47"/>
  <c r="D141" i="47"/>
  <c r="E141" i="47"/>
  <c r="D144" i="47"/>
  <c r="E144" i="47"/>
  <c r="D145" i="47"/>
  <c r="E145" i="47"/>
  <c r="D146" i="47"/>
  <c r="E146" i="47"/>
  <c r="D147" i="47"/>
  <c r="E147" i="47"/>
  <c r="D148" i="47"/>
  <c r="E148" i="47"/>
  <c r="D154" i="47"/>
  <c r="E154" i="47"/>
  <c r="D155" i="47"/>
  <c r="E155" i="47"/>
  <c r="D156" i="47"/>
  <c r="E156" i="47"/>
  <c r="D157" i="47"/>
  <c r="E157" i="47"/>
  <c r="D158" i="47"/>
  <c r="E158" i="47"/>
  <c r="D161" i="47"/>
  <c r="E161" i="47"/>
  <c r="D162" i="47"/>
  <c r="E162" i="47"/>
  <c r="D163" i="47"/>
  <c r="E163" i="47"/>
  <c r="D164" i="47"/>
  <c r="E164" i="47"/>
  <c r="D165" i="47"/>
  <c r="E165" i="47"/>
  <c r="D168" i="47"/>
  <c r="E168" i="47"/>
  <c r="D169" i="47"/>
  <c r="E169" i="47"/>
  <c r="D170" i="47"/>
  <c r="E170" i="47"/>
  <c r="D171" i="47"/>
  <c r="E171" i="47"/>
  <c r="D172" i="47"/>
  <c r="E172" i="47"/>
  <c r="D175" i="47"/>
  <c r="E175" i="47"/>
  <c r="D176" i="47"/>
  <c r="E176" i="47"/>
  <c r="D177" i="47"/>
  <c r="E177" i="47"/>
  <c r="D178" i="47"/>
  <c r="E178" i="47"/>
  <c r="D179" i="47"/>
  <c r="E179" i="47"/>
  <c r="D9" i="48"/>
  <c r="E9" i="48"/>
  <c r="D10" i="48"/>
  <c r="E10" i="48"/>
  <c r="D11" i="48"/>
  <c r="E11" i="48"/>
  <c r="D12" i="48"/>
  <c r="E12" i="48"/>
  <c r="D13" i="48"/>
  <c r="E13" i="48"/>
  <c r="D15" i="48"/>
  <c r="E15" i="48"/>
  <c r="D16" i="48"/>
  <c r="E16" i="48"/>
  <c r="D17" i="48"/>
  <c r="E17" i="48"/>
  <c r="D18" i="48"/>
  <c r="E18" i="48"/>
  <c r="D19" i="48"/>
  <c r="E19" i="48"/>
  <c r="D21" i="48"/>
  <c r="E21" i="48"/>
  <c r="D22" i="48"/>
  <c r="E22" i="48"/>
  <c r="D23" i="48"/>
  <c r="E23" i="48"/>
  <c r="D24" i="48"/>
  <c r="E24" i="48"/>
  <c r="D25" i="48"/>
  <c r="E25" i="48"/>
  <c r="D27" i="48"/>
  <c r="E27" i="48"/>
  <c r="D28" i="48"/>
  <c r="E28" i="48"/>
  <c r="D29" i="48"/>
  <c r="E29" i="48"/>
  <c r="D30" i="48"/>
  <c r="E30" i="48"/>
  <c r="D31" i="48"/>
  <c r="E31" i="48"/>
  <c r="D36" i="48"/>
  <c r="E36" i="48"/>
  <c r="D37" i="48"/>
  <c r="E37" i="48"/>
  <c r="D38" i="48"/>
  <c r="E38" i="48"/>
  <c r="D39" i="48"/>
  <c r="E39" i="48"/>
  <c r="D40" i="48"/>
  <c r="E40" i="48"/>
  <c r="D42" i="48"/>
  <c r="E42" i="48"/>
  <c r="D43" i="48"/>
  <c r="E43" i="48"/>
  <c r="D44" i="48"/>
  <c r="E44" i="48"/>
  <c r="D45" i="48"/>
  <c r="E45" i="48"/>
  <c r="D46" i="48"/>
  <c r="E46" i="48"/>
  <c r="D51" i="48"/>
  <c r="E51" i="48"/>
  <c r="D52" i="48"/>
  <c r="E52" i="48"/>
  <c r="D53" i="48"/>
  <c r="E53" i="48"/>
  <c r="D54" i="48"/>
  <c r="E54" i="48"/>
  <c r="D55" i="48"/>
  <c r="E55" i="48"/>
  <c r="D58" i="48"/>
  <c r="E58" i="48"/>
  <c r="D59" i="48"/>
  <c r="E59" i="48"/>
  <c r="D60" i="48"/>
  <c r="E60" i="48"/>
  <c r="D61" i="48"/>
  <c r="E61" i="48"/>
  <c r="D62" i="48"/>
  <c r="E62" i="48"/>
  <c r="D65" i="48"/>
  <c r="E65" i="48"/>
  <c r="D66" i="48"/>
  <c r="E66" i="48"/>
  <c r="D67" i="48"/>
  <c r="E67" i="48"/>
  <c r="D68" i="48"/>
  <c r="E68" i="48"/>
  <c r="D69" i="48"/>
  <c r="E69" i="48"/>
  <c r="D72" i="48"/>
  <c r="E72" i="48"/>
  <c r="D73" i="48"/>
  <c r="E73" i="48"/>
  <c r="D74" i="48"/>
  <c r="E74" i="48"/>
  <c r="D75" i="48"/>
  <c r="E75" i="48"/>
  <c r="D76" i="48"/>
  <c r="E76" i="48"/>
  <c r="D82" i="48"/>
  <c r="E82" i="48"/>
  <c r="D83" i="48"/>
  <c r="E83" i="48"/>
  <c r="D84" i="48"/>
  <c r="E84" i="48"/>
  <c r="D85" i="48"/>
  <c r="E85" i="48"/>
  <c r="D86" i="48"/>
  <c r="E86" i="48"/>
  <c r="D89" i="48"/>
  <c r="E89" i="48"/>
  <c r="D90" i="48"/>
  <c r="E90" i="48"/>
  <c r="D91" i="48"/>
  <c r="E91" i="48"/>
  <c r="D92" i="48"/>
  <c r="E92" i="48"/>
  <c r="D93" i="48"/>
  <c r="E93" i="48"/>
  <c r="D99" i="48"/>
  <c r="E99" i="48"/>
  <c r="D100" i="48"/>
  <c r="E100" i="48"/>
  <c r="D101" i="48"/>
  <c r="E101" i="48"/>
  <c r="D102" i="48"/>
  <c r="E102" i="48"/>
  <c r="D103" i="48"/>
  <c r="E103" i="48"/>
  <c r="D106" i="48"/>
  <c r="E106" i="48"/>
  <c r="D107" i="48"/>
  <c r="E107" i="48"/>
  <c r="D108" i="48"/>
  <c r="E108" i="48"/>
  <c r="D109" i="48"/>
  <c r="E109" i="48"/>
  <c r="D110" i="48"/>
  <c r="E110" i="48"/>
  <c r="D116" i="48"/>
  <c r="E116" i="48"/>
  <c r="D117" i="48"/>
  <c r="E117" i="48"/>
  <c r="D118" i="48"/>
  <c r="E118" i="48"/>
  <c r="D119" i="48"/>
  <c r="E119" i="48"/>
  <c r="D120" i="48"/>
  <c r="E120" i="48"/>
  <c r="D123" i="48"/>
  <c r="E123" i="48"/>
  <c r="D124" i="48"/>
  <c r="E124" i="48"/>
  <c r="D125" i="48"/>
  <c r="E125" i="48"/>
  <c r="D126" i="48"/>
  <c r="E126" i="48"/>
  <c r="D127" i="48"/>
  <c r="E127" i="48"/>
  <c r="D130" i="48"/>
  <c r="E130" i="48"/>
  <c r="D131" i="48"/>
  <c r="E131" i="48"/>
  <c r="D132" i="48"/>
  <c r="E132" i="48"/>
  <c r="D133" i="48"/>
  <c r="E133" i="48"/>
  <c r="D134" i="48"/>
  <c r="E134" i="48"/>
  <c r="D137" i="48"/>
  <c r="E137" i="48"/>
  <c r="D138" i="48"/>
  <c r="E138" i="48"/>
  <c r="D139" i="48"/>
  <c r="E139" i="48"/>
  <c r="D140" i="48"/>
  <c r="E140" i="48"/>
  <c r="D141" i="48"/>
  <c r="E141" i="48"/>
  <c r="D144" i="48"/>
  <c r="E144" i="48"/>
  <c r="D145" i="48"/>
  <c r="E145" i="48"/>
  <c r="D146" i="48"/>
  <c r="E146" i="48"/>
  <c r="D147" i="48"/>
  <c r="E147" i="48"/>
  <c r="D148" i="48"/>
  <c r="E148" i="48"/>
  <c r="D154" i="48"/>
  <c r="E154" i="48"/>
  <c r="D155" i="48"/>
  <c r="E155" i="48"/>
  <c r="D156" i="48"/>
  <c r="E156" i="48"/>
  <c r="D157" i="48"/>
  <c r="E157" i="48"/>
  <c r="D158" i="48"/>
  <c r="E158" i="48"/>
  <c r="D161" i="48"/>
  <c r="E161" i="48"/>
  <c r="D162" i="48"/>
  <c r="E162" i="48"/>
  <c r="D163" i="48"/>
  <c r="E163" i="48"/>
  <c r="D164" i="48"/>
  <c r="E164" i="48"/>
  <c r="D165" i="48"/>
  <c r="E165" i="48"/>
  <c r="D168" i="48"/>
  <c r="E168" i="48"/>
  <c r="D169" i="48"/>
  <c r="E169" i="48"/>
  <c r="D170" i="48"/>
  <c r="E170" i="48"/>
  <c r="D171" i="48"/>
  <c r="E171" i="48"/>
  <c r="D172" i="48"/>
  <c r="E172" i="48"/>
  <c r="D175" i="48"/>
  <c r="E175" i="48"/>
  <c r="D176" i="48"/>
  <c r="E176" i="48"/>
  <c r="D177" i="48"/>
  <c r="E177" i="48"/>
  <c r="D178" i="48"/>
  <c r="E178" i="48"/>
  <c r="D179" i="48"/>
  <c r="E179" i="48"/>
  <c r="C179" i="48"/>
  <c r="C178" i="48"/>
  <c r="C177" i="48"/>
  <c r="C176" i="48"/>
  <c r="C175" i="48"/>
  <c r="C172" i="48"/>
  <c r="C171" i="48"/>
  <c r="C170" i="48"/>
  <c r="C169" i="48"/>
  <c r="C168" i="48"/>
  <c r="C165" i="48"/>
  <c r="C164" i="48"/>
  <c r="C163" i="48"/>
  <c r="C162" i="48"/>
  <c r="C161" i="48"/>
  <c r="C158" i="48"/>
  <c r="C157" i="48"/>
  <c r="C156" i="48"/>
  <c r="C155" i="48"/>
  <c r="C154" i="48"/>
  <c r="C148" i="48"/>
  <c r="C147" i="48"/>
  <c r="C146" i="48"/>
  <c r="C145" i="48"/>
  <c r="C144" i="48"/>
  <c r="C141" i="48"/>
  <c r="C140" i="48"/>
  <c r="C139" i="48"/>
  <c r="C138" i="48"/>
  <c r="C137" i="48"/>
  <c r="C134" i="48"/>
  <c r="C133" i="48"/>
  <c r="C132" i="48"/>
  <c r="C131" i="48"/>
  <c r="C130" i="48"/>
  <c r="C127" i="48"/>
  <c r="C126" i="48"/>
  <c r="C125" i="48"/>
  <c r="C124" i="48"/>
  <c r="C123" i="48"/>
  <c r="C120" i="48"/>
  <c r="C119" i="48"/>
  <c r="C118" i="48"/>
  <c r="C117" i="48"/>
  <c r="C116" i="48"/>
  <c r="C110" i="48"/>
  <c r="C109" i="48"/>
  <c r="C108" i="48"/>
  <c r="C107" i="48"/>
  <c r="C106" i="48"/>
  <c r="C103" i="48"/>
  <c r="C102" i="48"/>
  <c r="C101" i="48"/>
  <c r="C100" i="48"/>
  <c r="C99" i="48"/>
  <c r="C93" i="48"/>
  <c r="C92" i="48"/>
  <c r="C91" i="48"/>
  <c r="C90" i="48"/>
  <c r="C89" i="48"/>
  <c r="C86" i="48"/>
  <c r="C85" i="48"/>
  <c r="C84" i="48"/>
  <c r="C83" i="48"/>
  <c r="C82" i="48"/>
  <c r="C76" i="48"/>
  <c r="C75" i="48"/>
  <c r="C74" i="48"/>
  <c r="C73" i="48"/>
  <c r="C72" i="48"/>
  <c r="C69" i="48"/>
  <c r="C68" i="48"/>
  <c r="C67" i="48"/>
  <c r="C66" i="48"/>
  <c r="C65" i="48"/>
  <c r="C62" i="48"/>
  <c r="C61" i="48"/>
  <c r="C60" i="48"/>
  <c r="C59" i="48"/>
  <c r="C58" i="48"/>
  <c r="C55" i="48"/>
  <c r="C54" i="48"/>
  <c r="C53" i="48"/>
  <c r="C52" i="48"/>
  <c r="C51" i="48"/>
  <c r="C46" i="48"/>
  <c r="C45" i="48"/>
  <c r="C44" i="48"/>
  <c r="C43" i="48"/>
  <c r="C42" i="48"/>
  <c r="C40" i="48"/>
  <c r="C39" i="48"/>
  <c r="C38" i="48"/>
  <c r="C37" i="48"/>
  <c r="C36" i="48"/>
  <c r="C31" i="48"/>
  <c r="C30" i="48"/>
  <c r="C29" i="48"/>
  <c r="C28" i="48"/>
  <c r="C27" i="48"/>
  <c r="C25" i="48"/>
  <c r="C24" i="48"/>
  <c r="C23" i="48"/>
  <c r="C22" i="48"/>
  <c r="C21" i="48"/>
  <c r="C19" i="48"/>
  <c r="C18" i="48"/>
  <c r="C17" i="48"/>
  <c r="C16" i="48"/>
  <c r="C15" i="48"/>
  <c r="C13" i="48"/>
  <c r="C12" i="48"/>
  <c r="C11" i="48"/>
  <c r="C10" i="48"/>
  <c r="C9" i="48"/>
  <c r="C179" i="47"/>
  <c r="C178" i="47"/>
  <c r="C177" i="47"/>
  <c r="C176" i="47"/>
  <c r="C175" i="47"/>
  <c r="C172" i="47"/>
  <c r="C171" i="47"/>
  <c r="C170" i="47"/>
  <c r="C169" i="47"/>
  <c r="C168" i="47"/>
  <c r="C165" i="47"/>
  <c r="C164" i="47"/>
  <c r="C163" i="47"/>
  <c r="C162" i="47"/>
  <c r="C161" i="47"/>
  <c r="C158" i="47"/>
  <c r="C157" i="47"/>
  <c r="C156" i="47"/>
  <c r="C155" i="47"/>
  <c r="C154" i="47"/>
  <c r="C148" i="47"/>
  <c r="C147" i="47"/>
  <c r="C146" i="47"/>
  <c r="C145" i="47"/>
  <c r="C144" i="47"/>
  <c r="C141" i="47"/>
  <c r="C140" i="47"/>
  <c r="C139" i="47"/>
  <c r="C138" i="47"/>
  <c r="C137" i="47"/>
  <c r="C134" i="47"/>
  <c r="C133" i="47"/>
  <c r="C132" i="47"/>
  <c r="C131" i="47"/>
  <c r="C130" i="47"/>
  <c r="C127" i="47"/>
  <c r="C126" i="47"/>
  <c r="C125" i="47"/>
  <c r="C124" i="47"/>
  <c r="C123" i="47"/>
  <c r="C120" i="47"/>
  <c r="C119" i="47"/>
  <c r="C118" i="47"/>
  <c r="C117" i="47"/>
  <c r="C116" i="47"/>
  <c r="C110" i="47"/>
  <c r="C109" i="47"/>
  <c r="C108" i="47"/>
  <c r="C107" i="47"/>
  <c r="C106" i="47"/>
  <c r="C103" i="47"/>
  <c r="C102" i="47"/>
  <c r="C101" i="47"/>
  <c r="C100" i="47"/>
  <c r="C99" i="47"/>
  <c r="C93" i="47"/>
  <c r="C92" i="47"/>
  <c r="C91" i="47"/>
  <c r="C90" i="47"/>
  <c r="C89" i="47"/>
  <c r="C86" i="47"/>
  <c r="C85" i="47"/>
  <c r="C84" i="47"/>
  <c r="C83" i="47"/>
  <c r="C82" i="47"/>
  <c r="C76" i="47"/>
  <c r="C75" i="47"/>
  <c r="C74" i="47"/>
  <c r="C73" i="47"/>
  <c r="C72" i="47"/>
  <c r="C69" i="47"/>
  <c r="C68" i="47"/>
  <c r="C67" i="47"/>
  <c r="C66" i="47"/>
  <c r="C65" i="47"/>
  <c r="C62" i="47"/>
  <c r="C61" i="47"/>
  <c r="C60" i="47"/>
  <c r="C59" i="47"/>
  <c r="C58" i="47"/>
  <c r="C55" i="47"/>
  <c r="C54" i="47"/>
  <c r="C53" i="47"/>
  <c r="C52" i="47"/>
  <c r="C51" i="47"/>
  <c r="C46" i="47"/>
  <c r="C45" i="47"/>
  <c r="C44" i="47"/>
  <c r="C43" i="47"/>
  <c r="C42" i="47"/>
  <c r="C40" i="47"/>
  <c r="C39" i="47"/>
  <c r="C38" i="47"/>
  <c r="C37" i="47"/>
  <c r="C36" i="47"/>
  <c r="C31" i="47"/>
  <c r="C30" i="47"/>
  <c r="C29" i="47"/>
  <c r="C28" i="47"/>
  <c r="C27" i="47"/>
  <c r="C25" i="47"/>
  <c r="C24" i="47"/>
  <c r="C23" i="47"/>
  <c r="C22" i="47"/>
  <c r="C21" i="47"/>
  <c r="C19" i="47"/>
  <c r="C18" i="47"/>
  <c r="C17" i="47"/>
  <c r="C16" i="47"/>
  <c r="C15" i="47"/>
  <c r="C13" i="47"/>
  <c r="C12" i="47"/>
  <c r="C11" i="47"/>
  <c r="C10" i="47"/>
  <c r="C9" i="47"/>
  <c r="P23" i="36" l="1"/>
  <c r="O23" i="36"/>
  <c r="M23" i="36"/>
  <c r="K23" i="36"/>
  <c r="N25" i="36"/>
  <c r="P25" i="36"/>
  <c r="O25" i="36"/>
  <c r="M25" i="36"/>
  <c r="L25" i="36"/>
  <c r="K25" i="36"/>
  <c r="P27" i="36"/>
  <c r="O27" i="36"/>
  <c r="M27" i="36"/>
  <c r="K27" i="36"/>
  <c r="N29" i="36"/>
  <c r="P29" i="36"/>
  <c r="O29" i="36"/>
  <c r="M29" i="36"/>
  <c r="L29" i="36"/>
  <c r="K29" i="36"/>
  <c r="N33" i="36"/>
  <c r="O33" i="36"/>
  <c r="M33" i="36"/>
  <c r="L33" i="36"/>
  <c r="K33" i="36"/>
  <c r="P35" i="36"/>
  <c r="M35" i="36"/>
  <c r="K35" i="36"/>
  <c r="N37" i="36"/>
  <c r="O37" i="36"/>
  <c r="K37" i="36"/>
  <c r="E9" i="66"/>
  <c r="F9" i="66"/>
  <c r="E27" i="63"/>
  <c r="E26" i="64"/>
  <c r="C26" i="65"/>
  <c r="G26" i="65" s="1"/>
  <c r="E24" i="64"/>
  <c r="E27" i="64" s="1"/>
  <c r="C24" i="65"/>
  <c r="G27" i="64"/>
  <c r="N41" i="36"/>
  <c r="O41" i="36"/>
  <c r="K41" i="36"/>
  <c r="O28" i="36"/>
  <c r="P28" i="36"/>
  <c r="O24" i="36"/>
  <c r="P24" i="36"/>
  <c r="O36" i="36"/>
  <c r="P36" i="36"/>
  <c r="K11" i="36"/>
  <c r="L24" i="36"/>
  <c r="L36" i="36"/>
  <c r="Q11" i="36"/>
  <c r="J45" i="36"/>
  <c r="P33" i="36"/>
  <c r="G23" i="36"/>
  <c r="G25" i="36"/>
  <c r="G27" i="36"/>
  <c r="G29" i="36"/>
  <c r="G33" i="36"/>
  <c r="G35" i="36"/>
  <c r="Q25" i="36"/>
  <c r="Q29" i="36"/>
  <c r="G16" i="36"/>
  <c r="H16" i="36"/>
  <c r="I16" i="36" s="1"/>
  <c r="N34" i="36"/>
  <c r="N42" i="36"/>
  <c r="E14" i="36"/>
  <c r="E18" i="36"/>
  <c r="N23" i="36"/>
  <c r="G24" i="36"/>
  <c r="M24" i="36"/>
  <c r="K26" i="36"/>
  <c r="O26" i="36"/>
  <c r="N27" i="36"/>
  <c r="G28" i="36"/>
  <c r="M28" i="36"/>
  <c r="I30" i="36"/>
  <c r="K34" i="36"/>
  <c r="O34" i="36"/>
  <c r="N35" i="36"/>
  <c r="G36" i="36"/>
  <c r="M36" i="36"/>
  <c r="L37" i="36"/>
  <c r="P37" i="36"/>
  <c r="I38" i="36"/>
  <c r="L41" i="36"/>
  <c r="P41" i="36"/>
  <c r="K42" i="36"/>
  <c r="K43" i="36" s="1"/>
  <c r="O42" i="36"/>
  <c r="E15" i="36"/>
  <c r="E19" i="36"/>
  <c r="N26" i="36"/>
  <c r="E13" i="36"/>
  <c r="E17" i="36"/>
  <c r="N24" i="36"/>
  <c r="L26" i="36"/>
  <c r="P26" i="36"/>
  <c r="N28" i="36"/>
  <c r="Q33" i="36"/>
  <c r="L34" i="36"/>
  <c r="P34" i="36"/>
  <c r="O35" i="36"/>
  <c r="N36" i="36"/>
  <c r="G37" i="36"/>
  <c r="M37" i="36"/>
  <c r="G41" i="36"/>
  <c r="M41" i="36"/>
  <c r="M43" i="36" s="1"/>
  <c r="L42" i="36"/>
  <c r="P42" i="36"/>
  <c r="I43" i="36"/>
  <c r="L23" i="36"/>
  <c r="K24" i="36"/>
  <c r="G26" i="36"/>
  <c r="L27" i="36"/>
  <c r="Q27" i="36" s="1"/>
  <c r="K28" i="36"/>
  <c r="G34" i="36"/>
  <c r="L35" i="36"/>
  <c r="K36" i="36"/>
  <c r="G42" i="36"/>
  <c r="G233" i="40"/>
  <c r="I233" i="40" s="1"/>
  <c r="G236" i="40"/>
  <c r="I236" i="40" s="1"/>
  <c r="G237" i="40"/>
  <c r="I237" i="40" s="1"/>
  <c r="G235" i="40"/>
  <c r="I235" i="40" s="1"/>
  <c r="E275" i="40"/>
  <c r="D24" i="20"/>
  <c r="D36" i="20"/>
  <c r="D50" i="20"/>
  <c r="G222" i="40"/>
  <c r="I222" i="40" s="1"/>
  <c r="G223" i="40"/>
  <c r="I223" i="40" s="1"/>
  <c r="G224" i="40"/>
  <c r="I224" i="40" s="1"/>
  <c r="G225" i="40"/>
  <c r="I225" i="40" s="1"/>
  <c r="G226" i="40"/>
  <c r="I226" i="40" s="1"/>
  <c r="G227" i="40"/>
  <c r="I227" i="40" s="1"/>
  <c r="G228" i="40"/>
  <c r="I228" i="40" s="1"/>
  <c r="G229" i="40"/>
  <c r="I229" i="40" s="1"/>
  <c r="G230" i="40"/>
  <c r="I230" i="40" s="1"/>
  <c r="G231" i="40"/>
  <c r="I231" i="40" s="1"/>
  <c r="G232" i="40"/>
  <c r="I232" i="40" s="1"/>
  <c r="G239" i="40"/>
  <c r="I239" i="40" s="1"/>
  <c r="G240" i="40"/>
  <c r="I240" i="40" s="1"/>
  <c r="G241" i="40"/>
  <c r="I241" i="40" s="1"/>
  <c r="G242" i="40"/>
  <c r="I242" i="40" s="1"/>
  <c r="G243" i="40"/>
  <c r="I243" i="40" s="1"/>
  <c r="G244" i="40"/>
  <c r="I244" i="40" s="1"/>
  <c r="G245" i="40"/>
  <c r="I245" i="40" s="1"/>
  <c r="G246" i="40"/>
  <c r="I246" i="40" s="1"/>
  <c r="G247" i="40"/>
  <c r="I247" i="40" s="1"/>
  <c r="G248" i="40"/>
  <c r="I248" i="40" s="1"/>
  <c r="G249" i="40"/>
  <c r="I249" i="40" s="1"/>
  <c r="G250" i="40"/>
  <c r="I250" i="40" s="1"/>
  <c r="G251" i="40"/>
  <c r="I251" i="40" s="1"/>
  <c r="G252" i="40"/>
  <c r="I252" i="40" s="1"/>
  <c r="G81" i="40"/>
  <c r="I81" i="40" s="1"/>
  <c r="G82" i="40"/>
  <c r="I82" i="40" s="1"/>
  <c r="G83" i="40"/>
  <c r="I83" i="40" s="1"/>
  <c r="G84" i="40"/>
  <c r="I84" i="40" s="1"/>
  <c r="G85" i="40"/>
  <c r="I85" i="40" s="1"/>
  <c r="G86" i="40"/>
  <c r="I86" i="40" s="1"/>
  <c r="G52" i="40"/>
  <c r="I52" i="40" s="1"/>
  <c r="G191" i="40"/>
  <c r="I191" i="40" s="1"/>
  <c r="G188" i="40"/>
  <c r="I188" i="40" s="1"/>
  <c r="G189" i="40"/>
  <c r="I189" i="40" s="1"/>
  <c r="G182" i="40"/>
  <c r="I182" i="40" s="1"/>
  <c r="G183" i="40"/>
  <c r="I183" i="40" s="1"/>
  <c r="G184" i="40"/>
  <c r="I184" i="40" s="1"/>
  <c r="G185" i="40"/>
  <c r="I185" i="40" s="1"/>
  <c r="G186" i="40"/>
  <c r="I186" i="40" s="1"/>
  <c r="G187" i="40"/>
  <c r="I187" i="40" s="1"/>
  <c r="G179" i="40"/>
  <c r="I179" i="40" s="1"/>
  <c r="G180" i="40"/>
  <c r="I180" i="40" s="1"/>
  <c r="G173" i="40"/>
  <c r="I173" i="40" s="1"/>
  <c r="G146" i="40"/>
  <c r="I146" i="40" s="1"/>
  <c r="G123" i="40"/>
  <c r="I123" i="40" s="1"/>
  <c r="G117" i="40"/>
  <c r="I117" i="40" s="1"/>
  <c r="G74" i="40"/>
  <c r="I74" i="40" s="1"/>
  <c r="J74" i="40" s="1"/>
  <c r="K74" i="40" s="1"/>
  <c r="L74" i="40" s="1"/>
  <c r="G73" i="40"/>
  <c r="I73" i="40" s="1"/>
  <c r="J73" i="40" s="1"/>
  <c r="K73" i="40" s="1"/>
  <c r="L73" i="40" s="1"/>
  <c r="G72" i="40"/>
  <c r="I72" i="40" s="1"/>
  <c r="J72" i="40" s="1"/>
  <c r="K72" i="40" s="1"/>
  <c r="G270" i="40"/>
  <c r="I270" i="40" s="1"/>
  <c r="G271" i="40"/>
  <c r="I271" i="40" s="1"/>
  <c r="G272" i="40"/>
  <c r="I272" i="40" s="1"/>
  <c r="G279" i="40"/>
  <c r="P279" i="40" s="1"/>
  <c r="O275" i="40"/>
  <c r="G40" i="40"/>
  <c r="G41" i="40"/>
  <c r="G42" i="40"/>
  <c r="G43" i="40"/>
  <c r="G44" i="40"/>
  <c r="G45" i="40"/>
  <c r="G46" i="40"/>
  <c r="G47" i="40"/>
  <c r="G48" i="40"/>
  <c r="G49" i="40"/>
  <c r="G50" i="40"/>
  <c r="G51" i="40"/>
  <c r="G53" i="40"/>
  <c r="G54" i="40"/>
  <c r="G55" i="40"/>
  <c r="G56" i="40"/>
  <c r="G57" i="40"/>
  <c r="G58" i="40"/>
  <c r="G59" i="40"/>
  <c r="G60" i="40"/>
  <c r="G61" i="40"/>
  <c r="G62" i="40"/>
  <c r="G63" i="40"/>
  <c r="G64" i="40"/>
  <c r="G65" i="40"/>
  <c r="G66" i="40"/>
  <c r="G67" i="40"/>
  <c r="G68" i="40"/>
  <c r="G69" i="40"/>
  <c r="G70" i="40"/>
  <c r="G71" i="40"/>
  <c r="G75" i="40"/>
  <c r="G76" i="40"/>
  <c r="G77" i="40"/>
  <c r="G78" i="40"/>
  <c r="G79" i="40"/>
  <c r="G80" i="40"/>
  <c r="G87" i="40"/>
  <c r="G88" i="40"/>
  <c r="G89" i="40"/>
  <c r="G90" i="40"/>
  <c r="G91" i="40"/>
  <c r="G92" i="40"/>
  <c r="G93" i="40"/>
  <c r="G94" i="40"/>
  <c r="G95" i="40"/>
  <c r="G96" i="40"/>
  <c r="G97" i="40"/>
  <c r="G98" i="40"/>
  <c r="G99" i="40"/>
  <c r="G100" i="40"/>
  <c r="G101" i="40"/>
  <c r="G102" i="40"/>
  <c r="G103" i="40"/>
  <c r="G104" i="40"/>
  <c r="G105" i="40"/>
  <c r="G106" i="40"/>
  <c r="G107" i="40"/>
  <c r="G108" i="40"/>
  <c r="G109" i="40"/>
  <c r="G110" i="40"/>
  <c r="G111" i="40"/>
  <c r="G112" i="40"/>
  <c r="G113" i="40"/>
  <c r="G114" i="40"/>
  <c r="G115" i="40"/>
  <c r="G116" i="40"/>
  <c r="G118" i="40"/>
  <c r="G119" i="40"/>
  <c r="G120" i="40"/>
  <c r="G121" i="40"/>
  <c r="G122" i="40"/>
  <c r="G124" i="40"/>
  <c r="G126" i="40"/>
  <c r="G127" i="40"/>
  <c r="G128" i="40"/>
  <c r="G129" i="40"/>
  <c r="G130" i="40"/>
  <c r="G131" i="40"/>
  <c r="G132" i="40"/>
  <c r="G133" i="40"/>
  <c r="G134" i="40"/>
  <c r="G135" i="40"/>
  <c r="G136" i="40"/>
  <c r="G137" i="40"/>
  <c r="G138" i="40"/>
  <c r="G139" i="40"/>
  <c r="G140" i="40"/>
  <c r="G141" i="40"/>
  <c r="G142" i="40"/>
  <c r="G143" i="40"/>
  <c r="G144" i="40"/>
  <c r="G145" i="40"/>
  <c r="G147" i="40"/>
  <c r="G148" i="40"/>
  <c r="G149" i="40"/>
  <c r="G150" i="40"/>
  <c r="G151" i="40"/>
  <c r="G152" i="40"/>
  <c r="G153" i="40"/>
  <c r="G154" i="40"/>
  <c r="G155" i="40"/>
  <c r="G156" i="40"/>
  <c r="G157" i="40"/>
  <c r="G158" i="40"/>
  <c r="G159" i="40"/>
  <c r="G160" i="40"/>
  <c r="G161" i="40"/>
  <c r="G162" i="40"/>
  <c r="G163" i="40"/>
  <c r="G164" i="40"/>
  <c r="G165" i="40"/>
  <c r="G166" i="40"/>
  <c r="G167" i="40"/>
  <c r="G168" i="40"/>
  <c r="G169" i="40"/>
  <c r="G170" i="40"/>
  <c r="G171" i="40"/>
  <c r="G172" i="40"/>
  <c r="G174" i="40"/>
  <c r="G175" i="40"/>
  <c r="G176" i="40"/>
  <c r="G177" i="40"/>
  <c r="G178" i="40"/>
  <c r="G181" i="40"/>
  <c r="G190" i="40"/>
  <c r="G201" i="40"/>
  <c r="G192" i="40"/>
  <c r="G193" i="40"/>
  <c r="G194" i="40"/>
  <c r="G195" i="40"/>
  <c r="G196" i="40"/>
  <c r="G197" i="40"/>
  <c r="G198" i="40"/>
  <c r="G199" i="40"/>
  <c r="G200" i="40"/>
  <c r="G202" i="40"/>
  <c r="G203" i="40"/>
  <c r="G204" i="40"/>
  <c r="G205" i="40"/>
  <c r="G206" i="40"/>
  <c r="G207" i="40"/>
  <c r="G208" i="40"/>
  <c r="G209" i="40"/>
  <c r="G210" i="40"/>
  <c r="G211" i="40"/>
  <c r="G212" i="40"/>
  <c r="G213" i="40"/>
  <c r="G214" i="40"/>
  <c r="G215" i="40"/>
  <c r="G216" i="40"/>
  <c r="G217" i="40"/>
  <c r="G218" i="40"/>
  <c r="G219" i="40"/>
  <c r="G220" i="40"/>
  <c r="G221" i="40"/>
  <c r="G234" i="40"/>
  <c r="G238" i="40"/>
  <c r="G253" i="40"/>
  <c r="G254" i="40"/>
  <c r="G255" i="40"/>
  <c r="G256" i="40"/>
  <c r="G257" i="40"/>
  <c r="G258" i="40"/>
  <c r="G259" i="40"/>
  <c r="G260" i="40"/>
  <c r="G261" i="40"/>
  <c r="G262" i="40"/>
  <c r="G263" i="40"/>
  <c r="G264" i="40"/>
  <c r="G265" i="40"/>
  <c r="G266" i="40"/>
  <c r="G267" i="40"/>
  <c r="G268" i="40"/>
  <c r="G269" i="40"/>
  <c r="G273" i="40"/>
  <c r="G39" i="40"/>
  <c r="I39" i="40" s="1"/>
  <c r="G280" i="40"/>
  <c r="I280" i="40" s="1"/>
  <c r="L43" i="36" l="1"/>
  <c r="Q37" i="36"/>
  <c r="M38" i="36"/>
  <c r="M30" i="36"/>
  <c r="C26" i="66"/>
  <c r="G26" i="66" s="1"/>
  <c r="E26" i="66" s="1"/>
  <c r="E26" i="65"/>
  <c r="C27" i="65"/>
  <c r="G24" i="65"/>
  <c r="Q34" i="36"/>
  <c r="P38" i="36"/>
  <c r="O38" i="36"/>
  <c r="G30" i="36"/>
  <c r="P30" i="36"/>
  <c r="O43" i="36"/>
  <c r="O30" i="36"/>
  <c r="N43" i="36"/>
  <c r="G43" i="36"/>
  <c r="Q24" i="36"/>
  <c r="N38" i="36"/>
  <c r="Q36" i="36"/>
  <c r="G17" i="36"/>
  <c r="H17" i="36"/>
  <c r="I17" i="36" s="1"/>
  <c r="O16" i="36"/>
  <c r="K16" i="36"/>
  <c r="N16" i="36"/>
  <c r="P16" i="36"/>
  <c r="L16" i="36"/>
  <c r="M16" i="36"/>
  <c r="G13" i="36"/>
  <c r="E20" i="36"/>
  <c r="E45" i="36" s="1"/>
  <c r="H13" i="36"/>
  <c r="N30" i="36"/>
  <c r="H15" i="36"/>
  <c r="I15" i="36" s="1"/>
  <c r="G15" i="36"/>
  <c r="Q35" i="36"/>
  <c r="G38" i="36"/>
  <c r="L38" i="36"/>
  <c r="Q42" i="36"/>
  <c r="Q26" i="36"/>
  <c r="H18" i="36"/>
  <c r="I18" i="36" s="1"/>
  <c r="G18" i="36"/>
  <c r="Q41" i="36"/>
  <c r="Q43" i="36" s="1"/>
  <c r="K38" i="36"/>
  <c r="Q28" i="36"/>
  <c r="L30" i="36"/>
  <c r="Q23" i="36"/>
  <c r="H19" i="36"/>
  <c r="I19" i="36" s="1"/>
  <c r="G19" i="36"/>
  <c r="P43" i="36"/>
  <c r="H14" i="36"/>
  <c r="I14" i="36" s="1"/>
  <c r="G14" i="36"/>
  <c r="K30" i="36"/>
  <c r="J233" i="40"/>
  <c r="K233" i="40" s="1"/>
  <c r="L233" i="40" s="1"/>
  <c r="M233" i="40" s="1"/>
  <c r="N233" i="40" s="1"/>
  <c r="J236" i="40"/>
  <c r="K236" i="40" s="1"/>
  <c r="L236" i="40" s="1"/>
  <c r="M236" i="40" s="1"/>
  <c r="N236" i="40" s="1"/>
  <c r="J237" i="40"/>
  <c r="K237" i="40" s="1"/>
  <c r="L237" i="40" s="1"/>
  <c r="M237" i="40" s="1"/>
  <c r="N237" i="40" s="1"/>
  <c r="J235" i="40"/>
  <c r="K235" i="40" s="1"/>
  <c r="L235" i="40" s="1"/>
  <c r="M235" i="40" s="1"/>
  <c r="N235" i="40" s="1"/>
  <c r="J231" i="40"/>
  <c r="K231" i="40" s="1"/>
  <c r="L231" i="40" s="1"/>
  <c r="M231" i="40" s="1"/>
  <c r="N231" i="40" s="1"/>
  <c r="J227" i="40"/>
  <c r="K227" i="40" s="1"/>
  <c r="L227" i="40" s="1"/>
  <c r="M227" i="40" s="1"/>
  <c r="N227" i="40" s="1"/>
  <c r="J230" i="40"/>
  <c r="K230" i="40" s="1"/>
  <c r="L230" i="40" s="1"/>
  <c r="M230" i="40" s="1"/>
  <c r="N230" i="40" s="1"/>
  <c r="J226" i="40"/>
  <c r="K226" i="40" s="1"/>
  <c r="L226" i="40" s="1"/>
  <c r="M226" i="40" s="1"/>
  <c r="N226" i="40" s="1"/>
  <c r="J222" i="40"/>
  <c r="K222" i="40" s="1"/>
  <c r="L222" i="40" s="1"/>
  <c r="M222" i="40" s="1"/>
  <c r="N222" i="40" s="1"/>
  <c r="J229" i="40"/>
  <c r="K229" i="40" s="1"/>
  <c r="L229" i="40" s="1"/>
  <c r="M229" i="40" s="1"/>
  <c r="N229" i="40" s="1"/>
  <c r="J225" i="40"/>
  <c r="K225" i="40" s="1"/>
  <c r="L225" i="40" s="1"/>
  <c r="M225" i="40" s="1"/>
  <c r="N225" i="40" s="1"/>
  <c r="J232" i="40"/>
  <c r="K232" i="40" s="1"/>
  <c r="L232" i="40" s="1"/>
  <c r="M232" i="40" s="1"/>
  <c r="N232" i="40" s="1"/>
  <c r="J228" i="40"/>
  <c r="K228" i="40" s="1"/>
  <c r="L228" i="40" s="1"/>
  <c r="M228" i="40" s="1"/>
  <c r="N228" i="40" s="1"/>
  <c r="J224" i="40"/>
  <c r="K224" i="40" s="1"/>
  <c r="L224" i="40" s="1"/>
  <c r="M224" i="40" s="1"/>
  <c r="N224" i="40" s="1"/>
  <c r="J223" i="40"/>
  <c r="K223" i="40" s="1"/>
  <c r="L223" i="40" s="1"/>
  <c r="M223" i="40" s="1"/>
  <c r="N223" i="40" s="1"/>
  <c r="J242" i="40"/>
  <c r="K242" i="40" s="1"/>
  <c r="L242" i="40" s="1"/>
  <c r="M242" i="40" s="1"/>
  <c r="N242" i="40" s="1"/>
  <c r="J241" i="40"/>
  <c r="K241" i="40" s="1"/>
  <c r="L241" i="40" s="1"/>
  <c r="M241" i="40" s="1"/>
  <c r="N241" i="40" s="1"/>
  <c r="P241" i="40" s="1"/>
  <c r="J252" i="40"/>
  <c r="K252" i="40" s="1"/>
  <c r="L252" i="40" s="1"/>
  <c r="M252" i="40" s="1"/>
  <c r="N252" i="40" s="1"/>
  <c r="J248" i="40"/>
  <c r="K248" i="40" s="1"/>
  <c r="L248" i="40" s="1"/>
  <c r="M248" i="40" s="1"/>
  <c r="N248" i="40" s="1"/>
  <c r="J244" i="40"/>
  <c r="K244" i="40" s="1"/>
  <c r="L244" i="40" s="1"/>
  <c r="M244" i="40" s="1"/>
  <c r="N244" i="40" s="1"/>
  <c r="J240" i="40"/>
  <c r="K240" i="40" s="1"/>
  <c r="L240" i="40" s="1"/>
  <c r="M240" i="40" s="1"/>
  <c r="N240" i="40" s="1"/>
  <c r="J250" i="40"/>
  <c r="K250" i="40" s="1"/>
  <c r="L250" i="40" s="1"/>
  <c r="M250" i="40" s="1"/>
  <c r="N250" i="40" s="1"/>
  <c r="J246" i="40"/>
  <c r="K246" i="40" s="1"/>
  <c r="L246" i="40" s="1"/>
  <c r="M246" i="40" s="1"/>
  <c r="N246" i="40" s="1"/>
  <c r="J249" i="40"/>
  <c r="K249" i="40" s="1"/>
  <c r="L249" i="40" s="1"/>
  <c r="M249" i="40" s="1"/>
  <c r="N249" i="40" s="1"/>
  <c r="J245" i="40"/>
  <c r="K245" i="40" s="1"/>
  <c r="L245" i="40" s="1"/>
  <c r="M245" i="40" s="1"/>
  <c r="N245" i="40" s="1"/>
  <c r="J251" i="40"/>
  <c r="K251" i="40" s="1"/>
  <c r="L251" i="40" s="1"/>
  <c r="M251" i="40" s="1"/>
  <c r="N251" i="40" s="1"/>
  <c r="J247" i="40"/>
  <c r="K247" i="40" s="1"/>
  <c r="L247" i="40" s="1"/>
  <c r="M247" i="40" s="1"/>
  <c r="N247" i="40" s="1"/>
  <c r="P247" i="40" s="1"/>
  <c r="J243" i="40"/>
  <c r="K243" i="40" s="1"/>
  <c r="L243" i="40" s="1"/>
  <c r="M243" i="40" s="1"/>
  <c r="N243" i="40" s="1"/>
  <c r="J239" i="40"/>
  <c r="K239" i="40" s="1"/>
  <c r="L239" i="40" s="1"/>
  <c r="M239" i="40" s="1"/>
  <c r="N239" i="40" s="1"/>
  <c r="J83" i="40"/>
  <c r="K83" i="40" s="1"/>
  <c r="L83" i="40" s="1"/>
  <c r="M83" i="40" s="1"/>
  <c r="N83" i="40" s="1"/>
  <c r="P83" i="40" s="1"/>
  <c r="J86" i="40"/>
  <c r="K86" i="40" s="1"/>
  <c r="L86" i="40" s="1"/>
  <c r="M86" i="40" s="1"/>
  <c r="N86" i="40" s="1"/>
  <c r="J82" i="40"/>
  <c r="K82" i="40" s="1"/>
  <c r="L82" i="40" s="1"/>
  <c r="M82" i="40" s="1"/>
  <c r="N82" i="40" s="1"/>
  <c r="J84" i="40"/>
  <c r="K84" i="40" s="1"/>
  <c r="L84" i="40" s="1"/>
  <c r="M84" i="40" s="1"/>
  <c r="N84" i="40" s="1"/>
  <c r="J85" i="40"/>
  <c r="K85" i="40" s="1"/>
  <c r="L85" i="40" s="1"/>
  <c r="M85" i="40" s="1"/>
  <c r="N85" i="40" s="1"/>
  <c r="J81" i="40"/>
  <c r="K81" i="40" s="1"/>
  <c r="L81" i="40" s="1"/>
  <c r="M81" i="40" s="1"/>
  <c r="N81" i="40" s="1"/>
  <c r="J52" i="40"/>
  <c r="K52" i="40" s="1"/>
  <c r="L52" i="40" s="1"/>
  <c r="M52" i="40" s="1"/>
  <c r="N52" i="40" s="1"/>
  <c r="J191" i="40"/>
  <c r="K191" i="40" s="1"/>
  <c r="L191" i="40" s="1"/>
  <c r="J188" i="40"/>
  <c r="K188" i="40" s="1"/>
  <c r="L188" i="40" s="1"/>
  <c r="M188" i="40" s="1"/>
  <c r="N188" i="40" s="1"/>
  <c r="J189" i="40"/>
  <c r="K189" i="40" s="1"/>
  <c r="L189" i="40" s="1"/>
  <c r="M189" i="40" s="1"/>
  <c r="N189" i="40" s="1"/>
  <c r="J182" i="40"/>
  <c r="K182" i="40" s="1"/>
  <c r="L182" i="40" s="1"/>
  <c r="M182" i="40" s="1"/>
  <c r="N182" i="40" s="1"/>
  <c r="J183" i="40"/>
  <c r="K183" i="40" s="1"/>
  <c r="L183" i="40" s="1"/>
  <c r="M183" i="40" s="1"/>
  <c r="N183" i="40" s="1"/>
  <c r="J184" i="40"/>
  <c r="K184" i="40" s="1"/>
  <c r="L184" i="40" s="1"/>
  <c r="M184" i="40" s="1"/>
  <c r="N184" i="40" s="1"/>
  <c r="J185" i="40"/>
  <c r="K185" i="40" s="1"/>
  <c r="L185" i="40" s="1"/>
  <c r="M185" i="40" s="1"/>
  <c r="N185" i="40" s="1"/>
  <c r="J186" i="40"/>
  <c r="K186" i="40" s="1"/>
  <c r="L186" i="40" s="1"/>
  <c r="M186" i="40" s="1"/>
  <c r="N186" i="40" s="1"/>
  <c r="J187" i="40"/>
  <c r="K187" i="40" s="1"/>
  <c r="L187" i="40" s="1"/>
  <c r="M187" i="40" s="1"/>
  <c r="N187" i="40" s="1"/>
  <c r="J179" i="40"/>
  <c r="K179" i="40" s="1"/>
  <c r="L179" i="40" s="1"/>
  <c r="M179" i="40" s="1"/>
  <c r="N179" i="40" s="1"/>
  <c r="J180" i="40"/>
  <c r="K180" i="40" s="1"/>
  <c r="L180" i="40" s="1"/>
  <c r="M180" i="40" s="1"/>
  <c r="N180" i="40" s="1"/>
  <c r="J173" i="40"/>
  <c r="K173" i="40" s="1"/>
  <c r="L173" i="40" s="1"/>
  <c r="M173" i="40" s="1"/>
  <c r="N173" i="40" s="1"/>
  <c r="J146" i="40"/>
  <c r="K146" i="40" s="1"/>
  <c r="L146" i="40" s="1"/>
  <c r="M146" i="40" s="1"/>
  <c r="N146" i="40" s="1"/>
  <c r="J123" i="40"/>
  <c r="K123" i="40" s="1"/>
  <c r="L123" i="40" s="1"/>
  <c r="M123" i="40" s="1"/>
  <c r="N123" i="40" s="1"/>
  <c r="J117" i="40"/>
  <c r="K117" i="40" s="1"/>
  <c r="L117" i="40" s="1"/>
  <c r="M117" i="40" s="1"/>
  <c r="N117" i="40" s="1"/>
  <c r="M73" i="40"/>
  <c r="N73" i="40" s="1"/>
  <c r="P73" i="40" s="1"/>
  <c r="M74" i="40"/>
  <c r="N74" i="40" s="1"/>
  <c r="L72" i="40"/>
  <c r="M72" i="40" s="1"/>
  <c r="N72" i="40" s="1"/>
  <c r="J270" i="40"/>
  <c r="K270" i="40" s="1"/>
  <c r="L270" i="40" s="1"/>
  <c r="M270" i="40" s="1"/>
  <c r="N270" i="40" s="1"/>
  <c r="J271" i="40"/>
  <c r="K271" i="40" s="1"/>
  <c r="L271" i="40" s="1"/>
  <c r="M271" i="40" s="1"/>
  <c r="N271" i="40" s="1"/>
  <c r="J272" i="40"/>
  <c r="K272" i="40" s="1"/>
  <c r="L272" i="40" s="1"/>
  <c r="M272" i="40" s="1"/>
  <c r="N272" i="40" s="1"/>
  <c r="I279" i="40"/>
  <c r="I282" i="40" s="1"/>
  <c r="M280" i="40"/>
  <c r="M279" i="40"/>
  <c r="G282" i="40"/>
  <c r="P280" i="40"/>
  <c r="P282" i="40" s="1"/>
  <c r="L280" i="40"/>
  <c r="J279" i="40"/>
  <c r="N279" i="40"/>
  <c r="G275" i="40"/>
  <c r="O280" i="40"/>
  <c r="K280" i="40"/>
  <c r="K279" i="40"/>
  <c r="O279" i="40"/>
  <c r="N280" i="40"/>
  <c r="J280" i="40"/>
  <c r="L279" i="40"/>
  <c r="J39" i="40"/>
  <c r="Q38" i="36" l="1"/>
  <c r="E24" i="65"/>
  <c r="E27" i="65" s="1"/>
  <c r="G27" i="65"/>
  <c r="C24" i="66"/>
  <c r="N19" i="36"/>
  <c r="M19" i="36"/>
  <c r="O19" i="36"/>
  <c r="K19" i="36"/>
  <c r="P19" i="36"/>
  <c r="L19" i="36"/>
  <c r="Q16" i="36"/>
  <c r="M14" i="36"/>
  <c r="P14" i="36"/>
  <c r="L14" i="36"/>
  <c r="N14" i="36"/>
  <c r="O14" i="36"/>
  <c r="K14" i="36"/>
  <c r="H20" i="36"/>
  <c r="H45" i="36" s="1"/>
  <c r="I13" i="36"/>
  <c r="M18" i="36"/>
  <c r="P18" i="36"/>
  <c r="L18" i="36"/>
  <c r="N18" i="36"/>
  <c r="O18" i="36"/>
  <c r="K18" i="36"/>
  <c r="Q30" i="36"/>
  <c r="P17" i="36"/>
  <c r="L17" i="36"/>
  <c r="O17" i="36"/>
  <c r="K17" i="36"/>
  <c r="M17" i="36"/>
  <c r="N17" i="36"/>
  <c r="N15" i="36"/>
  <c r="M15" i="36"/>
  <c r="O15" i="36"/>
  <c r="K15" i="36"/>
  <c r="P15" i="36"/>
  <c r="L15" i="36"/>
  <c r="G20" i="36"/>
  <c r="G45" i="36" s="1"/>
  <c r="P233" i="40"/>
  <c r="P86" i="40"/>
  <c r="P236" i="40"/>
  <c r="P228" i="40"/>
  <c r="P246" i="40"/>
  <c r="P237" i="40"/>
  <c r="P245" i="40"/>
  <c r="P248" i="40"/>
  <c r="P239" i="40"/>
  <c r="P240" i="40"/>
  <c r="P242" i="40"/>
  <c r="P227" i="40"/>
  <c r="P235" i="40"/>
  <c r="P224" i="40"/>
  <c r="P232" i="40"/>
  <c r="P229" i="40"/>
  <c r="P226" i="40"/>
  <c r="P223" i="40"/>
  <c r="P225" i="40"/>
  <c r="P230" i="40"/>
  <c r="P231" i="40"/>
  <c r="P222" i="40"/>
  <c r="P243" i="40"/>
  <c r="P251" i="40"/>
  <c r="P249" i="40"/>
  <c r="P250" i="40"/>
  <c r="P244" i="40"/>
  <c r="P252" i="40"/>
  <c r="P84" i="40"/>
  <c r="P81" i="40"/>
  <c r="P85" i="40"/>
  <c r="P82" i="40"/>
  <c r="P52" i="40"/>
  <c r="P191" i="40"/>
  <c r="P188" i="40"/>
  <c r="P189" i="40"/>
  <c r="P183" i="40"/>
  <c r="P182" i="40"/>
  <c r="P184" i="40"/>
  <c r="P185" i="40"/>
  <c r="P186" i="40"/>
  <c r="P187" i="40"/>
  <c r="P179" i="40"/>
  <c r="P180" i="40"/>
  <c r="P173" i="40"/>
  <c r="P146" i="40"/>
  <c r="P123" i="40"/>
  <c r="P117" i="40"/>
  <c r="P74" i="40"/>
  <c r="P72" i="40"/>
  <c r="L282" i="40"/>
  <c r="N282" i="40"/>
  <c r="M282" i="40"/>
  <c r="K282" i="40"/>
  <c r="O282" i="40"/>
  <c r="P270" i="40"/>
  <c r="P271" i="40"/>
  <c r="J282" i="40"/>
  <c r="P272" i="40"/>
  <c r="K39" i="40"/>
  <c r="Q15" i="36" l="1"/>
  <c r="G24" i="66"/>
  <c r="C27" i="66"/>
  <c r="Q19" i="36"/>
  <c r="I20" i="36"/>
  <c r="I45" i="36" s="1"/>
  <c r="P13" i="36"/>
  <c r="P20" i="36" s="1"/>
  <c r="P45" i="36" s="1"/>
  <c r="L13" i="36"/>
  <c r="L20" i="36" s="1"/>
  <c r="L45" i="36" s="1"/>
  <c r="O13" i="36"/>
  <c r="O20" i="36" s="1"/>
  <c r="O45" i="36" s="1"/>
  <c r="K13" i="36"/>
  <c r="M13" i="36"/>
  <c r="M20" i="36" s="1"/>
  <c r="M45" i="36" s="1"/>
  <c r="N13" i="36"/>
  <c r="N20" i="36" s="1"/>
  <c r="N45" i="36" s="1"/>
  <c r="Q17" i="36"/>
  <c r="Q18" i="36"/>
  <c r="Q14" i="36"/>
  <c r="L39" i="40"/>
  <c r="E24" i="66" l="1"/>
  <c r="E27" i="66" s="1"/>
  <c r="G27" i="66"/>
  <c r="Q13" i="36"/>
  <c r="Q20" i="36" s="1"/>
  <c r="Q45" i="36" s="1"/>
  <c r="K20" i="36"/>
  <c r="K45" i="36" s="1"/>
  <c r="M39" i="40"/>
  <c r="N39" i="40" l="1"/>
  <c r="P39" i="40" l="1"/>
  <c r="F75" i="20" l="1"/>
  <c r="H75" i="20" s="1"/>
  <c r="I75" i="20" s="1"/>
  <c r="J75" i="20" s="1"/>
  <c r="K75" i="20" s="1"/>
  <c r="L75" i="20" s="1"/>
  <c r="M75" i="20" s="1"/>
  <c r="F74" i="20"/>
  <c r="H74" i="20" s="1"/>
  <c r="I74" i="20" s="1"/>
  <c r="J74" i="20" s="1"/>
  <c r="K74" i="20" s="1"/>
  <c r="L74" i="20" s="1"/>
  <c r="M74" i="20" s="1"/>
  <c r="F73" i="20"/>
  <c r="H73" i="20" s="1"/>
  <c r="I73" i="20" s="1"/>
  <c r="J73" i="20" s="1"/>
  <c r="K73" i="20" s="1"/>
  <c r="L73" i="20" s="1"/>
  <c r="M73" i="20" s="1"/>
  <c r="F69" i="20"/>
  <c r="H69" i="20" s="1"/>
  <c r="I69" i="20" s="1"/>
  <c r="J69" i="20" s="1"/>
  <c r="K69" i="20" s="1"/>
  <c r="L69" i="20" s="1"/>
  <c r="M69" i="20" s="1"/>
  <c r="F68" i="20"/>
  <c r="H68" i="20" s="1"/>
  <c r="I68" i="20" s="1"/>
  <c r="J68" i="20" s="1"/>
  <c r="K68" i="20" s="1"/>
  <c r="L68" i="20" s="1"/>
  <c r="M68" i="20" s="1"/>
  <c r="F67" i="20"/>
  <c r="H67" i="20" s="1"/>
  <c r="I67" i="20" s="1"/>
  <c r="J67" i="20" s="1"/>
  <c r="K67" i="20" s="1"/>
  <c r="L67" i="20" s="1"/>
  <c r="M67" i="20" s="1"/>
  <c r="F63" i="20"/>
  <c r="H63" i="20" s="1"/>
  <c r="I63" i="20" s="1"/>
  <c r="J63" i="20" s="1"/>
  <c r="K63" i="20" s="1"/>
  <c r="L63" i="20" s="1"/>
  <c r="M63" i="20" s="1"/>
  <c r="F62" i="20"/>
  <c r="H62" i="20" s="1"/>
  <c r="I62" i="20" s="1"/>
  <c r="J62" i="20" s="1"/>
  <c r="K62" i="20" s="1"/>
  <c r="L62" i="20" s="1"/>
  <c r="M62" i="20" s="1"/>
  <c r="F61" i="20"/>
  <c r="H61" i="20" s="1"/>
  <c r="I61" i="20" s="1"/>
  <c r="J61" i="20" s="1"/>
  <c r="K61" i="20" s="1"/>
  <c r="L61" i="20" s="1"/>
  <c r="M61" i="20" s="1"/>
  <c r="F56" i="20"/>
  <c r="H56" i="20" s="1"/>
  <c r="I56" i="20" s="1"/>
  <c r="J56" i="20" s="1"/>
  <c r="K56" i="20" s="1"/>
  <c r="L56" i="20" s="1"/>
  <c r="M56" i="20" s="1"/>
  <c r="F57" i="20"/>
  <c r="H57" i="20" s="1"/>
  <c r="I57" i="20" s="1"/>
  <c r="J57" i="20" s="1"/>
  <c r="K57" i="20" s="1"/>
  <c r="L57" i="20" s="1"/>
  <c r="M57" i="20" s="1"/>
  <c r="F55" i="20"/>
  <c r="H55" i="20" s="1"/>
  <c r="I55" i="20" s="1"/>
  <c r="J55" i="20" s="1"/>
  <c r="K55" i="20" s="1"/>
  <c r="L55" i="20" s="1"/>
  <c r="M55" i="20" s="1"/>
  <c r="G304" i="40"/>
  <c r="G303" i="40"/>
  <c r="I253" i="40"/>
  <c r="J253" i="40" s="1"/>
  <c r="K253" i="40" s="1"/>
  <c r="L253" i="40" s="1"/>
  <c r="M253" i="40" s="1"/>
  <c r="N253" i="40" s="1"/>
  <c r="I254" i="40"/>
  <c r="J254" i="40" s="1"/>
  <c r="K254" i="40" s="1"/>
  <c r="L254" i="40" s="1"/>
  <c r="M254" i="40" s="1"/>
  <c r="N254" i="40" s="1"/>
  <c r="I255" i="40"/>
  <c r="J255" i="40" s="1"/>
  <c r="K255" i="40" s="1"/>
  <c r="L255" i="40" s="1"/>
  <c r="M255" i="40" s="1"/>
  <c r="N255" i="40" s="1"/>
  <c r="I256" i="40"/>
  <c r="J256" i="40" s="1"/>
  <c r="K256" i="40" s="1"/>
  <c r="I257" i="40"/>
  <c r="J257" i="40" s="1"/>
  <c r="K257" i="40" s="1"/>
  <c r="L257" i="40" s="1"/>
  <c r="M257" i="40" s="1"/>
  <c r="N257" i="40" s="1"/>
  <c r="I258" i="40"/>
  <c r="J258" i="40" s="1"/>
  <c r="K258" i="40" s="1"/>
  <c r="L258" i="40" s="1"/>
  <c r="M258" i="40" s="1"/>
  <c r="N258" i="40" s="1"/>
  <c r="I259" i="40"/>
  <c r="J259" i="40" s="1"/>
  <c r="K259" i="40" s="1"/>
  <c r="L259" i="40" s="1"/>
  <c r="M259" i="40" s="1"/>
  <c r="N259" i="40" s="1"/>
  <c r="I260" i="40"/>
  <c r="J260" i="40" s="1"/>
  <c r="K260" i="40" s="1"/>
  <c r="I261" i="40"/>
  <c r="J261" i="40" s="1"/>
  <c r="K261" i="40" s="1"/>
  <c r="L261" i="40" s="1"/>
  <c r="M261" i="40" s="1"/>
  <c r="N261" i="40" s="1"/>
  <c r="I262" i="40"/>
  <c r="J262" i="40" s="1"/>
  <c r="K262" i="40" s="1"/>
  <c r="L262" i="40" s="1"/>
  <c r="M262" i="40" s="1"/>
  <c r="N262" i="40" s="1"/>
  <c r="I263" i="40"/>
  <c r="J263" i="40" s="1"/>
  <c r="K263" i="40" s="1"/>
  <c r="L263" i="40" s="1"/>
  <c r="M263" i="40" s="1"/>
  <c r="N263" i="40" s="1"/>
  <c r="I264" i="40"/>
  <c r="J264" i="40" s="1"/>
  <c r="K264" i="40" s="1"/>
  <c r="I265" i="40"/>
  <c r="J265" i="40" s="1"/>
  <c r="K265" i="40" s="1"/>
  <c r="L265" i="40" s="1"/>
  <c r="M265" i="40" s="1"/>
  <c r="N265" i="40" s="1"/>
  <c r="I266" i="40"/>
  <c r="J266" i="40" s="1"/>
  <c r="K266" i="40" s="1"/>
  <c r="L266" i="40" s="1"/>
  <c r="M266" i="40" s="1"/>
  <c r="N266" i="40" s="1"/>
  <c r="I267" i="40"/>
  <c r="J267" i="40" s="1"/>
  <c r="K267" i="40" s="1"/>
  <c r="L267" i="40" s="1"/>
  <c r="M267" i="40" s="1"/>
  <c r="N267" i="40" s="1"/>
  <c r="I268" i="40"/>
  <c r="J268" i="40" s="1"/>
  <c r="K268" i="40" s="1"/>
  <c r="I269" i="40"/>
  <c r="J269" i="40" s="1"/>
  <c r="K269" i="40" s="1"/>
  <c r="L269" i="40" s="1"/>
  <c r="M269" i="40" s="1"/>
  <c r="N269" i="40" s="1"/>
  <c r="I149" i="40"/>
  <c r="J149" i="40" s="1"/>
  <c r="K149" i="40" s="1"/>
  <c r="L149" i="40" s="1"/>
  <c r="M149" i="40" s="1"/>
  <c r="N149" i="40" s="1"/>
  <c r="I201" i="40"/>
  <c r="I234" i="40"/>
  <c r="I238" i="40"/>
  <c r="I118" i="40"/>
  <c r="I119" i="40"/>
  <c r="G297" i="40"/>
  <c r="G298" i="40"/>
  <c r="I221" i="40"/>
  <c r="I220" i="40"/>
  <c r="I219" i="40"/>
  <c r="I218" i="40"/>
  <c r="I217" i="40"/>
  <c r="I216" i="40"/>
  <c r="I215" i="40"/>
  <c r="I214" i="40"/>
  <c r="I213" i="40"/>
  <c r="I212" i="40"/>
  <c r="I211" i="40"/>
  <c r="I210" i="40"/>
  <c r="I209" i="40"/>
  <c r="I208" i="40"/>
  <c r="I207" i="40"/>
  <c r="I206" i="40"/>
  <c r="I205" i="40"/>
  <c r="I204" i="40"/>
  <c r="I203" i="40"/>
  <c r="I202" i="40"/>
  <c r="I200" i="40"/>
  <c r="I199" i="40"/>
  <c r="I198" i="40"/>
  <c r="I197" i="40"/>
  <c r="I196" i="40"/>
  <c r="I195" i="40"/>
  <c r="I194" i="40"/>
  <c r="I193" i="40"/>
  <c r="I192" i="40"/>
  <c r="I190" i="40"/>
  <c r="I181" i="40"/>
  <c r="I178" i="40"/>
  <c r="I177" i="40"/>
  <c r="I176" i="40"/>
  <c r="I175" i="40"/>
  <c r="I174" i="40"/>
  <c r="I172" i="40"/>
  <c r="I171" i="40"/>
  <c r="I170" i="40"/>
  <c r="I169" i="40"/>
  <c r="J169" i="40" s="1"/>
  <c r="K169" i="40" s="1"/>
  <c r="L169" i="40" s="1"/>
  <c r="M169" i="40" s="1"/>
  <c r="N169" i="40" s="1"/>
  <c r="I168" i="40"/>
  <c r="I167" i="40"/>
  <c r="I166" i="40"/>
  <c r="I165" i="40"/>
  <c r="I164" i="40"/>
  <c r="J164" i="40" s="1"/>
  <c r="K164" i="40" s="1"/>
  <c r="L164" i="40" s="1"/>
  <c r="M164" i="40" s="1"/>
  <c r="N164" i="40" s="1"/>
  <c r="I163" i="40"/>
  <c r="J163" i="40" s="1"/>
  <c r="K163" i="40" s="1"/>
  <c r="L163" i="40" s="1"/>
  <c r="M163" i="40" s="1"/>
  <c r="N163" i="40" s="1"/>
  <c r="I162" i="40"/>
  <c r="J162" i="40" s="1"/>
  <c r="K162" i="40" s="1"/>
  <c r="L162" i="40" s="1"/>
  <c r="M162" i="40" s="1"/>
  <c r="N162" i="40" s="1"/>
  <c r="I161" i="40"/>
  <c r="I160" i="40"/>
  <c r="J160" i="40" s="1"/>
  <c r="K160" i="40" s="1"/>
  <c r="L160" i="40" s="1"/>
  <c r="M160" i="40" s="1"/>
  <c r="N160" i="40" s="1"/>
  <c r="I108" i="40"/>
  <c r="I109" i="40"/>
  <c r="I110" i="40"/>
  <c r="I111" i="40"/>
  <c r="I112" i="40"/>
  <c r="I113" i="40"/>
  <c r="I114" i="40"/>
  <c r="I115" i="40"/>
  <c r="I116" i="40"/>
  <c r="I120" i="40"/>
  <c r="I121" i="40"/>
  <c r="I122" i="40"/>
  <c r="I124" i="40"/>
  <c r="I126" i="40"/>
  <c r="I127" i="40"/>
  <c r="I128" i="40"/>
  <c r="I129" i="40"/>
  <c r="I130" i="40"/>
  <c r="I131" i="40"/>
  <c r="I132" i="40"/>
  <c r="I133" i="40"/>
  <c r="I134" i="40"/>
  <c r="I135" i="40"/>
  <c r="I136" i="40"/>
  <c r="I137" i="40"/>
  <c r="I138" i="40"/>
  <c r="I139" i="40"/>
  <c r="I140" i="40"/>
  <c r="I141" i="40"/>
  <c r="I142" i="40"/>
  <c r="I143" i="40"/>
  <c r="I144" i="40"/>
  <c r="I145" i="40"/>
  <c r="I147" i="40"/>
  <c r="I148" i="40"/>
  <c r="I150" i="40"/>
  <c r="I151" i="40"/>
  <c r="I152" i="40"/>
  <c r="I153" i="40"/>
  <c r="I154" i="40"/>
  <c r="I155" i="40"/>
  <c r="I156" i="40"/>
  <c r="J156" i="40" s="1"/>
  <c r="K156" i="40" s="1"/>
  <c r="L156" i="40" s="1"/>
  <c r="I157" i="40"/>
  <c r="J157" i="40" s="1"/>
  <c r="K157" i="40" s="1"/>
  <c r="L157" i="40" s="1"/>
  <c r="M157" i="40" s="1"/>
  <c r="N157" i="40" s="1"/>
  <c r="I158" i="40"/>
  <c r="J158" i="40" s="1"/>
  <c r="K158" i="40" s="1"/>
  <c r="L158" i="40" s="1"/>
  <c r="M158" i="40" s="1"/>
  <c r="N158" i="40" s="1"/>
  <c r="I159" i="40"/>
  <c r="J159" i="40" s="1"/>
  <c r="K159" i="40" s="1"/>
  <c r="L159" i="40" s="1"/>
  <c r="M159" i="40" s="1"/>
  <c r="N159" i="40" s="1"/>
  <c r="G291" i="40"/>
  <c r="G292" i="40"/>
  <c r="I107" i="40"/>
  <c r="I106" i="40"/>
  <c r="I78" i="40"/>
  <c r="J78" i="40" s="1"/>
  <c r="K78" i="40" s="1"/>
  <c r="L78" i="40" s="1"/>
  <c r="I79" i="40"/>
  <c r="J79" i="40" s="1"/>
  <c r="K79" i="40" s="1"/>
  <c r="L79" i="40" s="1"/>
  <c r="M79" i="40" s="1"/>
  <c r="N79" i="40" s="1"/>
  <c r="I80" i="40"/>
  <c r="J80" i="40" s="1"/>
  <c r="K80" i="40" s="1"/>
  <c r="L80" i="40" s="1"/>
  <c r="M80" i="40" s="1"/>
  <c r="N80" i="40" s="1"/>
  <c r="I87" i="40"/>
  <c r="J87" i="40" s="1"/>
  <c r="K87" i="40" s="1"/>
  <c r="L87" i="40" s="1"/>
  <c r="M87" i="40" s="1"/>
  <c r="N87" i="40" s="1"/>
  <c r="I88" i="40"/>
  <c r="J88" i="40" s="1"/>
  <c r="K88" i="40" s="1"/>
  <c r="L88" i="40" s="1"/>
  <c r="M88" i="40" s="1"/>
  <c r="N88" i="40" s="1"/>
  <c r="I89" i="40"/>
  <c r="J89" i="40" s="1"/>
  <c r="K89" i="40" s="1"/>
  <c r="L89" i="40" s="1"/>
  <c r="M89" i="40" s="1"/>
  <c r="N89" i="40" s="1"/>
  <c r="I90" i="40"/>
  <c r="J90" i="40" s="1"/>
  <c r="K90" i="40" s="1"/>
  <c r="L90" i="40" s="1"/>
  <c r="M90" i="40" s="1"/>
  <c r="N90" i="40" s="1"/>
  <c r="I91" i="40"/>
  <c r="J91" i="40" s="1"/>
  <c r="K91" i="40" s="1"/>
  <c r="L91" i="40" s="1"/>
  <c r="M91" i="40" s="1"/>
  <c r="N91" i="40" s="1"/>
  <c r="I92" i="40"/>
  <c r="J92" i="40" s="1"/>
  <c r="K92" i="40" s="1"/>
  <c r="L92" i="40" s="1"/>
  <c r="M92" i="40" s="1"/>
  <c r="N92" i="40" s="1"/>
  <c r="I93" i="40"/>
  <c r="J93" i="40" s="1"/>
  <c r="K93" i="40" s="1"/>
  <c r="L93" i="40" s="1"/>
  <c r="M93" i="40" s="1"/>
  <c r="N93" i="40" s="1"/>
  <c r="I94" i="40"/>
  <c r="J94" i="40" s="1"/>
  <c r="K94" i="40" s="1"/>
  <c r="L94" i="40" s="1"/>
  <c r="M94" i="40" s="1"/>
  <c r="N94" i="40" s="1"/>
  <c r="I95" i="40"/>
  <c r="J95" i="40" s="1"/>
  <c r="K95" i="40" s="1"/>
  <c r="L95" i="40" s="1"/>
  <c r="M95" i="40" s="1"/>
  <c r="N95" i="40" s="1"/>
  <c r="I96" i="40"/>
  <c r="J96" i="40" s="1"/>
  <c r="K96" i="40" s="1"/>
  <c r="L96" i="40" s="1"/>
  <c r="M96" i="40" s="1"/>
  <c r="N96" i="40" s="1"/>
  <c r="I97" i="40"/>
  <c r="J97" i="40" s="1"/>
  <c r="K97" i="40" s="1"/>
  <c r="L97" i="40" s="1"/>
  <c r="M97" i="40" s="1"/>
  <c r="N97" i="40" s="1"/>
  <c r="I98" i="40"/>
  <c r="J98" i="40" s="1"/>
  <c r="K98" i="40" s="1"/>
  <c r="L98" i="40" s="1"/>
  <c r="M98" i="40" s="1"/>
  <c r="N98" i="40" s="1"/>
  <c r="I99" i="40"/>
  <c r="J99" i="40" s="1"/>
  <c r="K99" i="40" s="1"/>
  <c r="L99" i="40" s="1"/>
  <c r="M99" i="40" s="1"/>
  <c r="N99" i="40" s="1"/>
  <c r="I100" i="40"/>
  <c r="J100" i="40" s="1"/>
  <c r="K100" i="40" s="1"/>
  <c r="L100" i="40" s="1"/>
  <c r="M100" i="40" s="1"/>
  <c r="N100" i="40" s="1"/>
  <c r="I101" i="40"/>
  <c r="J101" i="40" s="1"/>
  <c r="K101" i="40" s="1"/>
  <c r="L101" i="40" s="1"/>
  <c r="M101" i="40" s="1"/>
  <c r="N101" i="40" s="1"/>
  <c r="I102" i="40"/>
  <c r="J102" i="40" s="1"/>
  <c r="K102" i="40" s="1"/>
  <c r="L102" i="40" s="1"/>
  <c r="M102" i="40" s="1"/>
  <c r="N102" i="40" s="1"/>
  <c r="I103" i="40"/>
  <c r="J103" i="40" s="1"/>
  <c r="K103" i="40" s="1"/>
  <c r="L103" i="40" s="1"/>
  <c r="M103" i="40" s="1"/>
  <c r="N103" i="40" s="1"/>
  <c r="I104" i="40"/>
  <c r="J104" i="40" s="1"/>
  <c r="K104" i="40" s="1"/>
  <c r="L104" i="40" s="1"/>
  <c r="M104" i="40" s="1"/>
  <c r="N104" i="40" s="1"/>
  <c r="I105" i="40"/>
  <c r="J105" i="40" s="1"/>
  <c r="K105" i="40" s="1"/>
  <c r="L105" i="40" s="1"/>
  <c r="M105" i="40" s="1"/>
  <c r="N105" i="40" s="1"/>
  <c r="G285" i="40"/>
  <c r="G286" i="40"/>
  <c r="I77" i="40"/>
  <c r="I41" i="40"/>
  <c r="J41" i="40" s="1"/>
  <c r="K41" i="40" s="1"/>
  <c r="L41" i="40" s="1"/>
  <c r="M41" i="40" s="1"/>
  <c r="N41" i="40" s="1"/>
  <c r="I42" i="40"/>
  <c r="J42" i="40" s="1"/>
  <c r="K42" i="40" s="1"/>
  <c r="L42" i="40" s="1"/>
  <c r="M42" i="40" s="1"/>
  <c r="N42" i="40" s="1"/>
  <c r="I43" i="40"/>
  <c r="J43" i="40" s="1"/>
  <c r="K43" i="40" s="1"/>
  <c r="L43" i="40" s="1"/>
  <c r="M43" i="40" s="1"/>
  <c r="N43" i="40" s="1"/>
  <c r="I44" i="40"/>
  <c r="J44" i="40" s="1"/>
  <c r="K44" i="40" s="1"/>
  <c r="L44" i="40" s="1"/>
  <c r="M44" i="40" s="1"/>
  <c r="N44" i="40" s="1"/>
  <c r="I45" i="40"/>
  <c r="J45" i="40" s="1"/>
  <c r="K45" i="40" s="1"/>
  <c r="L45" i="40" s="1"/>
  <c r="M45" i="40" s="1"/>
  <c r="N45" i="40" s="1"/>
  <c r="I47" i="40"/>
  <c r="J47" i="40" s="1"/>
  <c r="K47" i="40" s="1"/>
  <c r="L47" i="40" s="1"/>
  <c r="M47" i="40" s="1"/>
  <c r="N47" i="40" s="1"/>
  <c r="I48" i="40"/>
  <c r="J48" i="40" s="1"/>
  <c r="K48" i="40" s="1"/>
  <c r="L48" i="40" s="1"/>
  <c r="M48" i="40" s="1"/>
  <c r="N48" i="40" s="1"/>
  <c r="I49" i="40"/>
  <c r="J49" i="40" s="1"/>
  <c r="K49" i="40" s="1"/>
  <c r="L49" i="40" s="1"/>
  <c r="M49" i="40" s="1"/>
  <c r="N49" i="40" s="1"/>
  <c r="I50" i="40"/>
  <c r="J50" i="40" s="1"/>
  <c r="K50" i="40" s="1"/>
  <c r="L50" i="40" s="1"/>
  <c r="M50" i="40" s="1"/>
  <c r="N50" i="40" s="1"/>
  <c r="I51" i="40"/>
  <c r="J51" i="40" s="1"/>
  <c r="K51" i="40" s="1"/>
  <c r="L51" i="40" s="1"/>
  <c r="M51" i="40" s="1"/>
  <c r="N51" i="40" s="1"/>
  <c r="I53" i="40"/>
  <c r="J53" i="40" s="1"/>
  <c r="K53" i="40" s="1"/>
  <c r="L53" i="40" s="1"/>
  <c r="M53" i="40" s="1"/>
  <c r="N53" i="40" s="1"/>
  <c r="I54" i="40"/>
  <c r="J54" i="40" s="1"/>
  <c r="K54" i="40" s="1"/>
  <c r="L54" i="40" s="1"/>
  <c r="M54" i="40" s="1"/>
  <c r="N54" i="40" s="1"/>
  <c r="I55" i="40"/>
  <c r="J55" i="40" s="1"/>
  <c r="K55" i="40" s="1"/>
  <c r="L55" i="40" s="1"/>
  <c r="M55" i="40" s="1"/>
  <c r="N55" i="40" s="1"/>
  <c r="I56" i="40"/>
  <c r="J56" i="40" s="1"/>
  <c r="K56" i="40" s="1"/>
  <c r="L56" i="40" s="1"/>
  <c r="M56" i="40" s="1"/>
  <c r="N56" i="40" s="1"/>
  <c r="I57" i="40"/>
  <c r="J57" i="40" s="1"/>
  <c r="K57" i="40" s="1"/>
  <c r="L57" i="40" s="1"/>
  <c r="M57" i="40" s="1"/>
  <c r="N57" i="40" s="1"/>
  <c r="I58" i="40"/>
  <c r="J58" i="40" s="1"/>
  <c r="K58" i="40" s="1"/>
  <c r="L58" i="40" s="1"/>
  <c r="M58" i="40" s="1"/>
  <c r="N58" i="40" s="1"/>
  <c r="I59" i="40"/>
  <c r="J59" i="40" s="1"/>
  <c r="K59" i="40" s="1"/>
  <c r="L59" i="40" s="1"/>
  <c r="M59" i="40" s="1"/>
  <c r="N59" i="40" s="1"/>
  <c r="I60" i="40"/>
  <c r="J60" i="40" s="1"/>
  <c r="K60" i="40" s="1"/>
  <c r="L60" i="40" s="1"/>
  <c r="M60" i="40" s="1"/>
  <c r="N60" i="40" s="1"/>
  <c r="I61" i="40"/>
  <c r="J61" i="40" s="1"/>
  <c r="K61" i="40" s="1"/>
  <c r="L61" i="40" s="1"/>
  <c r="M61" i="40" s="1"/>
  <c r="N61" i="40" s="1"/>
  <c r="I62" i="40"/>
  <c r="J62" i="40" s="1"/>
  <c r="K62" i="40" s="1"/>
  <c r="L62" i="40" s="1"/>
  <c r="M62" i="40" s="1"/>
  <c r="N62" i="40" s="1"/>
  <c r="I63" i="40"/>
  <c r="J63" i="40" s="1"/>
  <c r="K63" i="40" s="1"/>
  <c r="L63" i="40" s="1"/>
  <c r="M63" i="40" s="1"/>
  <c r="N63" i="40" s="1"/>
  <c r="I64" i="40"/>
  <c r="J64" i="40" s="1"/>
  <c r="K64" i="40" s="1"/>
  <c r="L64" i="40" s="1"/>
  <c r="M64" i="40" s="1"/>
  <c r="N64" i="40" s="1"/>
  <c r="I65" i="40"/>
  <c r="J65" i="40" s="1"/>
  <c r="K65" i="40" s="1"/>
  <c r="L65" i="40" s="1"/>
  <c r="M65" i="40" s="1"/>
  <c r="N65" i="40" s="1"/>
  <c r="I66" i="40"/>
  <c r="J66" i="40" s="1"/>
  <c r="K66" i="40" s="1"/>
  <c r="L66" i="40" s="1"/>
  <c r="M66" i="40" s="1"/>
  <c r="N66" i="40" s="1"/>
  <c r="I67" i="40"/>
  <c r="J67" i="40" s="1"/>
  <c r="K67" i="40" s="1"/>
  <c r="L67" i="40" s="1"/>
  <c r="M67" i="40" s="1"/>
  <c r="N67" i="40" s="1"/>
  <c r="I68" i="40"/>
  <c r="J68" i="40" s="1"/>
  <c r="K68" i="40" s="1"/>
  <c r="L68" i="40" s="1"/>
  <c r="M68" i="40" s="1"/>
  <c r="N68" i="40" s="1"/>
  <c r="I69" i="40"/>
  <c r="J69" i="40" s="1"/>
  <c r="K69" i="40" s="1"/>
  <c r="L69" i="40" s="1"/>
  <c r="M69" i="40" s="1"/>
  <c r="N69" i="40" s="1"/>
  <c r="I70" i="40"/>
  <c r="J70" i="40" s="1"/>
  <c r="K70" i="40" s="1"/>
  <c r="L70" i="40" s="1"/>
  <c r="M70" i="40" s="1"/>
  <c r="N70" i="40" s="1"/>
  <c r="I71" i="40"/>
  <c r="J71" i="40" s="1"/>
  <c r="K71" i="40" s="1"/>
  <c r="L71" i="40" s="1"/>
  <c r="M71" i="40" s="1"/>
  <c r="N71" i="40" s="1"/>
  <c r="I75" i="40"/>
  <c r="J75" i="40" s="1"/>
  <c r="K75" i="40" s="1"/>
  <c r="L75" i="40" s="1"/>
  <c r="M75" i="40" s="1"/>
  <c r="N75" i="40" s="1"/>
  <c r="I76" i="40"/>
  <c r="J76" i="40" s="1"/>
  <c r="K76" i="40" s="1"/>
  <c r="L76" i="40" s="1"/>
  <c r="M76" i="40" s="1"/>
  <c r="N76" i="40" s="1"/>
  <c r="I273" i="40"/>
  <c r="J273" i="40" s="1"/>
  <c r="K273" i="40" s="1"/>
  <c r="L273" i="40" s="1"/>
  <c r="M273" i="40" s="1"/>
  <c r="N273" i="40" s="1"/>
  <c r="AB178" i="25"/>
  <c r="AB172" i="25"/>
  <c r="AB170" i="25"/>
  <c r="AB168" i="25"/>
  <c r="AB164" i="25"/>
  <c r="AB158" i="25"/>
  <c r="AB156" i="25"/>
  <c r="AB154" i="25"/>
  <c r="AB147" i="25"/>
  <c r="AB145" i="25"/>
  <c r="AB141" i="25"/>
  <c r="AB139" i="25"/>
  <c r="AB133" i="25"/>
  <c r="AB131" i="25"/>
  <c r="AB127" i="25"/>
  <c r="AB125" i="25"/>
  <c r="AB119" i="25"/>
  <c r="AB117" i="25"/>
  <c r="AB110" i="25"/>
  <c r="AB108" i="25"/>
  <c r="AB106" i="25"/>
  <c r="AB102" i="25"/>
  <c r="AB93" i="25"/>
  <c r="AB91" i="25"/>
  <c r="AA86" i="25"/>
  <c r="Z86" i="25"/>
  <c r="AA85" i="25"/>
  <c r="Z85" i="25"/>
  <c r="AB85" i="25" s="1"/>
  <c r="AA84" i="25"/>
  <c r="Z84" i="25"/>
  <c r="AA83" i="25"/>
  <c r="Z83" i="25"/>
  <c r="AB83" i="25" s="1"/>
  <c r="AA82" i="25"/>
  <c r="Z82" i="25"/>
  <c r="AA76" i="25"/>
  <c r="Z76" i="25"/>
  <c r="AB76" i="25" s="1"/>
  <c r="AA75" i="25"/>
  <c r="Z75" i="25"/>
  <c r="AA74" i="25"/>
  <c r="Z74" i="25"/>
  <c r="AB74" i="25" s="1"/>
  <c r="AA73" i="25"/>
  <c r="Z73" i="25"/>
  <c r="AA72" i="25"/>
  <c r="Z72" i="25"/>
  <c r="AB72" i="25" s="1"/>
  <c r="AA69" i="25"/>
  <c r="Z69" i="25"/>
  <c r="AA68" i="25"/>
  <c r="Z68" i="25"/>
  <c r="AB68" i="25" s="1"/>
  <c r="AA67" i="25"/>
  <c r="Z67" i="25"/>
  <c r="AA66" i="25"/>
  <c r="Z66" i="25"/>
  <c r="AB66" i="25" s="1"/>
  <c r="AA65" i="25"/>
  <c r="Z65" i="25"/>
  <c r="AA62" i="25"/>
  <c r="Z62" i="25"/>
  <c r="AB62" i="25" s="1"/>
  <c r="AA61" i="25"/>
  <c r="Z61" i="25"/>
  <c r="AA60" i="25"/>
  <c r="Z60" i="25"/>
  <c r="AB60" i="25" s="1"/>
  <c r="AA59" i="25"/>
  <c r="Z59" i="25"/>
  <c r="AA58" i="25"/>
  <c r="Z58" i="25"/>
  <c r="AA55" i="25"/>
  <c r="Z55" i="25"/>
  <c r="AA54" i="25"/>
  <c r="Z54" i="25"/>
  <c r="AB54" i="25" s="1"/>
  <c r="AA53" i="25"/>
  <c r="Z53" i="25"/>
  <c r="AA52" i="25"/>
  <c r="Z52" i="25"/>
  <c r="AB52" i="25" s="1"/>
  <c r="AA51" i="25"/>
  <c r="Z51" i="25"/>
  <c r="AA46" i="25"/>
  <c r="Z46" i="25"/>
  <c r="AB46" i="25" s="1"/>
  <c r="AA45" i="25"/>
  <c r="Z45" i="25"/>
  <c r="AA44" i="25"/>
  <c r="Z44" i="25"/>
  <c r="AB44" i="25" s="1"/>
  <c r="AA43" i="25"/>
  <c r="Z43" i="25"/>
  <c r="AA42" i="25"/>
  <c r="Z42" i="25"/>
  <c r="AB42" i="25" s="1"/>
  <c r="AA40" i="25"/>
  <c r="Z40" i="25"/>
  <c r="AA39" i="25"/>
  <c r="Z39" i="25"/>
  <c r="AB39" i="25" s="1"/>
  <c r="AA38" i="25"/>
  <c r="Z38" i="25"/>
  <c r="AA37" i="25"/>
  <c r="Z37" i="25"/>
  <c r="AA36" i="25"/>
  <c r="Z36" i="25"/>
  <c r="AA31" i="25"/>
  <c r="Z31" i="25"/>
  <c r="AB31" i="25" s="1"/>
  <c r="AA30" i="25"/>
  <c r="Z30" i="25"/>
  <c r="AA29" i="25"/>
  <c r="Z29" i="25"/>
  <c r="AB29" i="25" s="1"/>
  <c r="AA28" i="25"/>
  <c r="Z28" i="25"/>
  <c r="AA27" i="25"/>
  <c r="Z27" i="25"/>
  <c r="AA25" i="25"/>
  <c r="Z25" i="25"/>
  <c r="AA24" i="25"/>
  <c r="Z24" i="25"/>
  <c r="AB24" i="25" s="1"/>
  <c r="AA23" i="25"/>
  <c r="Z23" i="25"/>
  <c r="AA22" i="25"/>
  <c r="Z22" i="25"/>
  <c r="AB22" i="25" s="1"/>
  <c r="AA21" i="25"/>
  <c r="Z21" i="25"/>
  <c r="AA19" i="25"/>
  <c r="Z19" i="25"/>
  <c r="AB19" i="25" s="1"/>
  <c r="AA18" i="25"/>
  <c r="Z18" i="25"/>
  <c r="AA17" i="25"/>
  <c r="Z17" i="25"/>
  <c r="AB17" i="25" s="1"/>
  <c r="AA16" i="25"/>
  <c r="Z16" i="25"/>
  <c r="AA15" i="25"/>
  <c r="Z15" i="25"/>
  <c r="AA13" i="25"/>
  <c r="Z13" i="25"/>
  <c r="AA12" i="25"/>
  <c r="Z12" i="25"/>
  <c r="AB12" i="25" s="1"/>
  <c r="AA11" i="25"/>
  <c r="Z11" i="25"/>
  <c r="AA10" i="25"/>
  <c r="Z10" i="25"/>
  <c r="AB10" i="25" s="1"/>
  <c r="Z9" i="25"/>
  <c r="V179" i="28"/>
  <c r="U179" i="28"/>
  <c r="T179" i="28"/>
  <c r="V178" i="28"/>
  <c r="U178" i="28"/>
  <c r="T178" i="28"/>
  <c r="V177" i="28"/>
  <c r="U177" i="28"/>
  <c r="T177" i="28"/>
  <c r="V176" i="28"/>
  <c r="U176" i="28"/>
  <c r="T176" i="28"/>
  <c r="V175" i="28"/>
  <c r="U175" i="28"/>
  <c r="T175" i="28"/>
  <c r="V172" i="28"/>
  <c r="U172" i="28"/>
  <c r="T172" i="28"/>
  <c r="V171" i="28"/>
  <c r="U171" i="28"/>
  <c r="T171" i="28"/>
  <c r="V170" i="28"/>
  <c r="U170" i="28"/>
  <c r="T170" i="28"/>
  <c r="V169" i="28"/>
  <c r="U169" i="28"/>
  <c r="T169" i="28"/>
  <c r="V168" i="28"/>
  <c r="U168" i="28"/>
  <c r="T168" i="28"/>
  <c r="V165" i="28"/>
  <c r="U165" i="28"/>
  <c r="T165" i="28"/>
  <c r="V164" i="28"/>
  <c r="U164" i="28"/>
  <c r="T164" i="28"/>
  <c r="V163" i="28"/>
  <c r="U163" i="28"/>
  <c r="T163" i="28"/>
  <c r="V162" i="28"/>
  <c r="U162" i="28"/>
  <c r="T162" i="28"/>
  <c r="V161" i="28"/>
  <c r="U161" i="28"/>
  <c r="T161" i="28"/>
  <c r="V158" i="28"/>
  <c r="U158" i="28"/>
  <c r="T158" i="28"/>
  <c r="V157" i="28"/>
  <c r="U157" i="28"/>
  <c r="T157" i="28"/>
  <c r="V156" i="28"/>
  <c r="U156" i="28"/>
  <c r="T156" i="28"/>
  <c r="V155" i="28"/>
  <c r="U155" i="28"/>
  <c r="T155" i="28"/>
  <c r="V154" i="28"/>
  <c r="U154" i="28"/>
  <c r="T154" i="28"/>
  <c r="V148" i="28"/>
  <c r="U148" i="28"/>
  <c r="T148" i="28"/>
  <c r="V147" i="28"/>
  <c r="U147" i="28"/>
  <c r="T147" i="28"/>
  <c r="V146" i="28"/>
  <c r="U146" i="28"/>
  <c r="T146" i="28"/>
  <c r="V145" i="28"/>
  <c r="U145" i="28"/>
  <c r="T145" i="28"/>
  <c r="V144" i="28"/>
  <c r="U144" i="28"/>
  <c r="T144" i="28"/>
  <c r="V141" i="28"/>
  <c r="U141" i="28"/>
  <c r="T141" i="28"/>
  <c r="V140" i="28"/>
  <c r="U140" i="28"/>
  <c r="T140" i="28"/>
  <c r="V139" i="28"/>
  <c r="U139" i="28"/>
  <c r="T139" i="28"/>
  <c r="V138" i="28"/>
  <c r="U138" i="28"/>
  <c r="T138" i="28"/>
  <c r="V137" i="28"/>
  <c r="U137" i="28"/>
  <c r="U142" i="28" s="1"/>
  <c r="T137" i="28"/>
  <c r="V134" i="28"/>
  <c r="U134" i="28"/>
  <c r="T134" i="28"/>
  <c r="V133" i="28"/>
  <c r="U133" i="28"/>
  <c r="T133" i="28"/>
  <c r="V132" i="28"/>
  <c r="U132" i="28"/>
  <c r="T132" i="28"/>
  <c r="V131" i="28"/>
  <c r="U131" i="28"/>
  <c r="T131" i="28"/>
  <c r="V130" i="28"/>
  <c r="U130" i="28"/>
  <c r="T130" i="28"/>
  <c r="V127" i="28"/>
  <c r="U127" i="28"/>
  <c r="T127" i="28"/>
  <c r="V126" i="28"/>
  <c r="U126" i="28"/>
  <c r="T126" i="28"/>
  <c r="V125" i="28"/>
  <c r="U125" i="28"/>
  <c r="T125" i="28"/>
  <c r="V124" i="28"/>
  <c r="U124" i="28"/>
  <c r="T124" i="28"/>
  <c r="V123" i="28"/>
  <c r="U123" i="28"/>
  <c r="T123" i="28"/>
  <c r="V120" i="28"/>
  <c r="U120" i="28"/>
  <c r="T120" i="28"/>
  <c r="V119" i="28"/>
  <c r="U119" i="28"/>
  <c r="T119" i="28"/>
  <c r="V118" i="28"/>
  <c r="U118" i="28"/>
  <c r="T118" i="28"/>
  <c r="V117" i="28"/>
  <c r="U117" i="28"/>
  <c r="T117" i="28"/>
  <c r="V116" i="28"/>
  <c r="U116" i="28"/>
  <c r="T116" i="28"/>
  <c r="V110" i="28"/>
  <c r="U110" i="28"/>
  <c r="T110" i="28"/>
  <c r="V109" i="28"/>
  <c r="U109" i="28"/>
  <c r="T109" i="28"/>
  <c r="V108" i="28"/>
  <c r="U108" i="28"/>
  <c r="T108" i="28"/>
  <c r="V107" i="28"/>
  <c r="U107" i="28"/>
  <c r="T107" i="28"/>
  <c r="V106" i="28"/>
  <c r="U106" i="28"/>
  <c r="T106" i="28"/>
  <c r="V103" i="28"/>
  <c r="U103" i="28"/>
  <c r="T103" i="28"/>
  <c r="V102" i="28"/>
  <c r="U102" i="28"/>
  <c r="T102" i="28"/>
  <c r="V101" i="28"/>
  <c r="U101" i="28"/>
  <c r="T101" i="28"/>
  <c r="V100" i="28"/>
  <c r="U100" i="28"/>
  <c r="T100" i="28"/>
  <c r="V99" i="28"/>
  <c r="U99" i="28"/>
  <c r="T99" i="28"/>
  <c r="V86" i="28"/>
  <c r="U86" i="28"/>
  <c r="T86" i="28"/>
  <c r="V85" i="28"/>
  <c r="U85" i="28"/>
  <c r="T85" i="28"/>
  <c r="V84" i="28"/>
  <c r="U84" i="28"/>
  <c r="T84" i="28"/>
  <c r="V83" i="28"/>
  <c r="U83" i="28"/>
  <c r="T83" i="28"/>
  <c r="V82" i="28"/>
  <c r="U82" i="28"/>
  <c r="T82" i="28"/>
  <c r="V76" i="28"/>
  <c r="U76" i="28"/>
  <c r="T76" i="28"/>
  <c r="V75" i="28"/>
  <c r="U75" i="28"/>
  <c r="T75" i="28"/>
  <c r="V74" i="28"/>
  <c r="U74" i="28"/>
  <c r="T74" i="28"/>
  <c r="V73" i="28"/>
  <c r="U73" i="28"/>
  <c r="T73" i="28"/>
  <c r="V72" i="28"/>
  <c r="U72" i="28"/>
  <c r="T72" i="28"/>
  <c r="V69" i="28"/>
  <c r="U69" i="28"/>
  <c r="T69" i="28"/>
  <c r="V68" i="28"/>
  <c r="U68" i="28"/>
  <c r="T68" i="28"/>
  <c r="V67" i="28"/>
  <c r="U67" i="28"/>
  <c r="T67" i="28"/>
  <c r="V66" i="28"/>
  <c r="U66" i="28"/>
  <c r="T66" i="28"/>
  <c r="V65" i="28"/>
  <c r="U65" i="28"/>
  <c r="U70" i="28" s="1"/>
  <c r="T65" i="28"/>
  <c r="V62" i="28"/>
  <c r="U62" i="28"/>
  <c r="T62" i="28"/>
  <c r="V61" i="28"/>
  <c r="U61" i="28"/>
  <c r="T61" i="28"/>
  <c r="V60" i="28"/>
  <c r="U60" i="28"/>
  <c r="T60" i="28"/>
  <c r="V59" i="28"/>
  <c r="U59" i="28"/>
  <c r="T59" i="28"/>
  <c r="V58" i="28"/>
  <c r="U58" i="28"/>
  <c r="T58" i="28"/>
  <c r="T63" i="28" s="1"/>
  <c r="V55" i="28"/>
  <c r="U55" i="28"/>
  <c r="T55" i="28"/>
  <c r="V54" i="28"/>
  <c r="U54" i="28"/>
  <c r="T54" i="28"/>
  <c r="V53" i="28"/>
  <c r="U53" i="28"/>
  <c r="T53" i="28"/>
  <c r="V52" i="28"/>
  <c r="U52" i="28"/>
  <c r="T52" i="28"/>
  <c r="V51" i="28"/>
  <c r="U51" i="28"/>
  <c r="T51" i="28"/>
  <c r="U71" i="28"/>
  <c r="V71" i="28"/>
  <c r="V92" i="28"/>
  <c r="U92" i="28"/>
  <c r="T92" i="28"/>
  <c r="V91" i="28"/>
  <c r="U91" i="28"/>
  <c r="T91" i="28"/>
  <c r="V90" i="28"/>
  <c r="U90" i="28"/>
  <c r="T90" i="28"/>
  <c r="V89" i="28"/>
  <c r="U89" i="28"/>
  <c r="T89" i="28"/>
  <c r="V88" i="28"/>
  <c r="U88" i="28"/>
  <c r="T88" i="28"/>
  <c r="V46" i="28"/>
  <c r="U46" i="28"/>
  <c r="T46" i="28"/>
  <c r="V45" i="28"/>
  <c r="U45" i="28"/>
  <c r="T45" i="28"/>
  <c r="V44" i="28"/>
  <c r="U44" i="28"/>
  <c r="T44" i="28"/>
  <c r="V43" i="28"/>
  <c r="U43" i="28"/>
  <c r="T43" i="28"/>
  <c r="V42" i="28"/>
  <c r="U42" i="28"/>
  <c r="T42" i="28"/>
  <c r="V40" i="28"/>
  <c r="U40" i="28"/>
  <c r="T40" i="28"/>
  <c r="V39" i="28"/>
  <c r="U39" i="28"/>
  <c r="T39" i="28"/>
  <c r="V38" i="28"/>
  <c r="U38" i="28"/>
  <c r="T38" i="28"/>
  <c r="V37" i="28"/>
  <c r="U37" i="28"/>
  <c r="T37" i="28"/>
  <c r="V36" i="28"/>
  <c r="U36" i="28"/>
  <c r="T36" i="28"/>
  <c r="V25" i="28"/>
  <c r="U25" i="28"/>
  <c r="T25" i="28"/>
  <c r="V24" i="28"/>
  <c r="U24" i="28"/>
  <c r="T24" i="28"/>
  <c r="V23" i="28"/>
  <c r="U23" i="28"/>
  <c r="T23" i="28"/>
  <c r="V22" i="28"/>
  <c r="T22" i="28"/>
  <c r="V21" i="28"/>
  <c r="U21" i="28"/>
  <c r="T21" i="28"/>
  <c r="V31" i="28"/>
  <c r="U31" i="28"/>
  <c r="T31" i="28"/>
  <c r="V30" i="28"/>
  <c r="U30" i="28"/>
  <c r="T30" i="28"/>
  <c r="V29" i="28"/>
  <c r="U29" i="28"/>
  <c r="T29" i="28"/>
  <c r="V28" i="28"/>
  <c r="U28" i="28"/>
  <c r="T28" i="28"/>
  <c r="V27" i="28"/>
  <c r="U27" i="28"/>
  <c r="V19" i="28"/>
  <c r="U19" i="28"/>
  <c r="T19" i="28"/>
  <c r="V18" i="28"/>
  <c r="U18" i="28"/>
  <c r="T18" i="28"/>
  <c r="V17" i="28"/>
  <c r="U17" i="28"/>
  <c r="T17" i="28"/>
  <c r="V16" i="28"/>
  <c r="T16" i="28"/>
  <c r="V15" i="28"/>
  <c r="U15" i="28"/>
  <c r="T10" i="28"/>
  <c r="U10" i="28"/>
  <c r="T11" i="28"/>
  <c r="U11" i="28"/>
  <c r="T12" i="28"/>
  <c r="U12" i="28"/>
  <c r="T13" i="28"/>
  <c r="U13" i="28"/>
  <c r="U9" i="28"/>
  <c r="V13" i="28"/>
  <c r="V12" i="28"/>
  <c r="V11" i="28"/>
  <c r="V10" i="28"/>
  <c r="V9" i="28"/>
  <c r="D34" i="40"/>
  <c r="D28" i="40"/>
  <c r="D22" i="40"/>
  <c r="D16" i="40"/>
  <c r="D10" i="40"/>
  <c r="I40" i="40"/>
  <c r="T87" i="28" l="1"/>
  <c r="T159" i="28"/>
  <c r="AB13" i="25"/>
  <c r="AB18" i="25"/>
  <c r="AB23" i="25"/>
  <c r="AB28" i="25"/>
  <c r="AB36" i="25"/>
  <c r="AB40" i="25"/>
  <c r="AB45" i="25"/>
  <c r="AB53" i="25"/>
  <c r="AB59" i="25"/>
  <c r="AB69" i="25"/>
  <c r="AB75" i="25"/>
  <c r="AB84" i="25"/>
  <c r="AB90" i="25"/>
  <c r="AB99" i="25"/>
  <c r="AB103" i="25"/>
  <c r="AB109" i="25"/>
  <c r="AB118" i="25"/>
  <c r="AB124" i="25"/>
  <c r="AB134" i="25"/>
  <c r="AB140" i="25"/>
  <c r="AB146" i="25"/>
  <c r="AB161" i="25"/>
  <c r="AB165" i="25"/>
  <c r="AB171" i="25"/>
  <c r="AB177" i="25"/>
  <c r="AA20" i="25"/>
  <c r="U173" i="28"/>
  <c r="T41" i="28"/>
  <c r="U166" i="28"/>
  <c r="T166" i="28"/>
  <c r="U104" i="28"/>
  <c r="U111" i="28"/>
  <c r="T77" i="28"/>
  <c r="U87" i="28"/>
  <c r="V87" i="28" s="1"/>
  <c r="T149" i="28"/>
  <c r="U159" i="28"/>
  <c r="T173" i="28"/>
  <c r="V173" i="28" s="1"/>
  <c r="T26" i="28"/>
  <c r="T70" i="28"/>
  <c r="V70" i="28" s="1"/>
  <c r="U77" i="28"/>
  <c r="T104" i="28"/>
  <c r="V104" i="28" s="1"/>
  <c r="T142" i="28"/>
  <c r="V142" i="28" s="1"/>
  <c r="U149" i="28"/>
  <c r="T47" i="28"/>
  <c r="U63" i="28"/>
  <c r="V63" i="28" s="1"/>
  <c r="T128" i="28"/>
  <c r="U47" i="28"/>
  <c r="U56" i="28"/>
  <c r="T121" i="28"/>
  <c r="U128" i="28"/>
  <c r="T180" i="28"/>
  <c r="T56" i="28"/>
  <c r="V56" i="28" s="1"/>
  <c r="U135" i="28"/>
  <c r="U41" i="28"/>
  <c r="U48" i="28" s="1"/>
  <c r="T111" i="28"/>
  <c r="V111" i="28" s="1"/>
  <c r="U121" i="28"/>
  <c r="T135" i="28"/>
  <c r="V135" i="28" s="1"/>
  <c r="U180" i="28"/>
  <c r="Z70" i="25"/>
  <c r="AB65" i="25"/>
  <c r="AB130" i="25"/>
  <c r="AB155" i="25"/>
  <c r="Z20" i="25"/>
  <c r="AB20" i="25" s="1"/>
  <c r="AB15" i="25"/>
  <c r="Z41" i="25"/>
  <c r="AB37" i="25"/>
  <c r="AB100" i="25"/>
  <c r="AB142" i="25"/>
  <c r="AB137" i="25"/>
  <c r="AB162" i="25"/>
  <c r="AA47" i="25"/>
  <c r="AA70" i="25"/>
  <c r="AA77" i="25"/>
  <c r="AB11" i="25"/>
  <c r="AB16" i="25"/>
  <c r="Z26" i="25"/>
  <c r="AB21" i="25"/>
  <c r="AB25" i="25"/>
  <c r="AB30" i="25"/>
  <c r="AB38" i="25"/>
  <c r="Z47" i="25"/>
  <c r="AB43" i="25"/>
  <c r="Z56" i="25"/>
  <c r="AB51" i="25"/>
  <c r="AB55" i="25"/>
  <c r="AB61" i="25"/>
  <c r="AB67" i="25"/>
  <c r="Z77" i="25"/>
  <c r="AB77" i="25" s="1"/>
  <c r="AB73" i="25"/>
  <c r="Z87" i="25"/>
  <c r="AB82" i="25"/>
  <c r="AB86" i="25"/>
  <c r="AB92" i="25"/>
  <c r="AB101" i="25"/>
  <c r="AB111" i="25"/>
  <c r="AB107" i="25"/>
  <c r="AB116" i="25"/>
  <c r="AB120" i="25"/>
  <c r="AB126" i="25"/>
  <c r="AB132" i="25"/>
  <c r="AB138" i="25"/>
  <c r="AB144" i="25"/>
  <c r="AB148" i="25"/>
  <c r="AB157" i="25"/>
  <c r="AB163" i="25"/>
  <c r="AB169" i="25"/>
  <c r="AB175" i="25"/>
  <c r="AB179" i="25"/>
  <c r="Z32" i="25"/>
  <c r="AB27" i="25"/>
  <c r="Z63" i="25"/>
  <c r="AB58" i="25"/>
  <c r="AB89" i="25"/>
  <c r="AB123" i="25"/>
  <c r="AB180" i="25"/>
  <c r="AB176" i="25"/>
  <c r="AA26" i="25"/>
  <c r="AA56" i="25"/>
  <c r="AA87" i="25"/>
  <c r="AA32" i="25"/>
  <c r="AA41" i="25"/>
  <c r="AA63" i="25"/>
  <c r="AA113" i="25"/>
  <c r="AA182" i="25"/>
  <c r="J40" i="40"/>
  <c r="I285" i="40"/>
  <c r="J285" i="40"/>
  <c r="N285" i="40"/>
  <c r="G288" i="40"/>
  <c r="K285" i="40"/>
  <c r="O285" i="40"/>
  <c r="L285" i="40"/>
  <c r="P285" i="40"/>
  <c r="M285" i="40"/>
  <c r="I298" i="40"/>
  <c r="L298" i="40"/>
  <c r="P298" i="40"/>
  <c r="O298" i="40"/>
  <c r="M298" i="40"/>
  <c r="J298" i="40"/>
  <c r="N298" i="40"/>
  <c r="K298" i="40"/>
  <c r="I304" i="40"/>
  <c r="L304" i="40"/>
  <c r="P304" i="40"/>
  <c r="K304" i="40"/>
  <c r="M304" i="40"/>
  <c r="J304" i="40"/>
  <c r="N304" i="40"/>
  <c r="O304" i="40"/>
  <c r="I297" i="40"/>
  <c r="I300" i="40" s="1"/>
  <c r="K297" i="40"/>
  <c r="O297" i="40"/>
  <c r="N297" i="40"/>
  <c r="N300" i="40" s="1"/>
  <c r="L297" i="40"/>
  <c r="P297" i="40"/>
  <c r="M297" i="40"/>
  <c r="G300" i="40"/>
  <c r="J297" i="40"/>
  <c r="I286" i="40"/>
  <c r="K286" i="40"/>
  <c r="O286" i="40"/>
  <c r="J286" i="40"/>
  <c r="L286" i="40"/>
  <c r="P286" i="40"/>
  <c r="M286" i="40"/>
  <c r="M288" i="40" s="1"/>
  <c r="N286" i="40"/>
  <c r="I291" i="40"/>
  <c r="J291" i="40"/>
  <c r="N291" i="40"/>
  <c r="K291" i="40"/>
  <c r="O291" i="40"/>
  <c r="G294" i="40"/>
  <c r="L291" i="40"/>
  <c r="P291" i="40"/>
  <c r="M291" i="40"/>
  <c r="I292" i="40"/>
  <c r="K292" i="40"/>
  <c r="O292" i="40"/>
  <c r="N292" i="40"/>
  <c r="L292" i="40"/>
  <c r="P292" i="40"/>
  <c r="M292" i="40"/>
  <c r="J292" i="40"/>
  <c r="I303" i="40"/>
  <c r="K303" i="40"/>
  <c r="K306" i="40" s="1"/>
  <c r="O303" i="40"/>
  <c r="N303" i="40"/>
  <c r="L303" i="40"/>
  <c r="P303" i="40"/>
  <c r="M303" i="40"/>
  <c r="J303" i="40"/>
  <c r="I46" i="40"/>
  <c r="I275" i="40" s="1"/>
  <c r="J161" i="40"/>
  <c r="K161" i="40" s="1"/>
  <c r="L161" i="40" s="1"/>
  <c r="M161" i="40" s="1"/>
  <c r="N161" i="40" s="1"/>
  <c r="P163" i="40"/>
  <c r="J234" i="40"/>
  <c r="K234" i="40" s="1"/>
  <c r="L234" i="40" s="1"/>
  <c r="M234" i="40" s="1"/>
  <c r="N234" i="40" s="1"/>
  <c r="L256" i="40"/>
  <c r="M256" i="40" s="1"/>
  <c r="N256" i="40" s="1"/>
  <c r="J238" i="40"/>
  <c r="K238" i="40" s="1"/>
  <c r="L238" i="40" s="1"/>
  <c r="M238" i="40" s="1"/>
  <c r="N238" i="40" s="1"/>
  <c r="J119" i="40"/>
  <c r="K119" i="40" s="1"/>
  <c r="L119" i="40" s="1"/>
  <c r="M119" i="40" s="1"/>
  <c r="N119" i="40" s="1"/>
  <c r="J201" i="40"/>
  <c r="K201" i="40" s="1"/>
  <c r="L201" i="40" s="1"/>
  <c r="L268" i="40"/>
  <c r="M268" i="40" s="1"/>
  <c r="N268" i="40" s="1"/>
  <c r="L260" i="40"/>
  <c r="M260" i="40" s="1"/>
  <c r="N260" i="40" s="1"/>
  <c r="J118" i="40"/>
  <c r="K118" i="40" s="1"/>
  <c r="L118" i="40" s="1"/>
  <c r="M118" i="40" s="1"/>
  <c r="N118" i="40" s="1"/>
  <c r="L264" i="40"/>
  <c r="M264" i="40" s="1"/>
  <c r="N264" i="40" s="1"/>
  <c r="P264" i="40" s="1"/>
  <c r="P149" i="40"/>
  <c r="P269" i="40"/>
  <c r="P265" i="40"/>
  <c r="P261" i="40"/>
  <c r="P257" i="40"/>
  <c r="P253" i="40"/>
  <c r="P266" i="40"/>
  <c r="P262" i="40"/>
  <c r="P258" i="40"/>
  <c r="P254" i="40"/>
  <c r="P267" i="40"/>
  <c r="P263" i="40"/>
  <c r="P259" i="40"/>
  <c r="P255" i="40"/>
  <c r="J175" i="40"/>
  <c r="K175" i="40" s="1"/>
  <c r="L175" i="40" s="1"/>
  <c r="M175" i="40" s="1"/>
  <c r="N175" i="40" s="1"/>
  <c r="J193" i="40"/>
  <c r="K193" i="40" s="1"/>
  <c r="L193" i="40" s="1"/>
  <c r="J202" i="40"/>
  <c r="K202" i="40" s="1"/>
  <c r="L202" i="40" s="1"/>
  <c r="J218" i="40"/>
  <c r="K218" i="40" s="1"/>
  <c r="L218" i="40" s="1"/>
  <c r="P162" i="40"/>
  <c r="J165" i="40"/>
  <c r="K165" i="40" s="1"/>
  <c r="L165" i="40" s="1"/>
  <c r="M165" i="40" s="1"/>
  <c r="N165" i="40" s="1"/>
  <c r="J176" i="40"/>
  <c r="K176" i="40" s="1"/>
  <c r="L176" i="40" s="1"/>
  <c r="M176" i="40" s="1"/>
  <c r="N176" i="40" s="1"/>
  <c r="J194" i="40"/>
  <c r="K194" i="40" s="1"/>
  <c r="L194" i="40" s="1"/>
  <c r="J198" i="40"/>
  <c r="K198" i="40" s="1"/>
  <c r="L198" i="40" s="1"/>
  <c r="J203" i="40"/>
  <c r="K203" i="40" s="1"/>
  <c r="L203" i="40" s="1"/>
  <c r="J207" i="40"/>
  <c r="K207" i="40" s="1"/>
  <c r="L207" i="40" s="1"/>
  <c r="J211" i="40"/>
  <c r="K211" i="40" s="1"/>
  <c r="L211" i="40" s="1"/>
  <c r="J215" i="40"/>
  <c r="K215" i="40" s="1"/>
  <c r="L215" i="40" s="1"/>
  <c r="J219" i="40"/>
  <c r="K219" i="40" s="1"/>
  <c r="L219" i="40" s="1"/>
  <c r="J210" i="40"/>
  <c r="K210" i="40" s="1"/>
  <c r="L210" i="40" s="1"/>
  <c r="J166" i="40"/>
  <c r="K166" i="40" s="1"/>
  <c r="L166" i="40" s="1"/>
  <c r="M166" i="40" s="1"/>
  <c r="N166" i="40" s="1"/>
  <c r="J172" i="40"/>
  <c r="K172" i="40" s="1"/>
  <c r="L172" i="40" s="1"/>
  <c r="M172" i="40" s="1"/>
  <c r="N172" i="40" s="1"/>
  <c r="J177" i="40"/>
  <c r="K177" i="40" s="1"/>
  <c r="L177" i="40" s="1"/>
  <c r="M177" i="40" s="1"/>
  <c r="N177" i="40" s="1"/>
  <c r="J190" i="40"/>
  <c r="K190" i="40" s="1"/>
  <c r="L190" i="40" s="1"/>
  <c r="M190" i="40" s="1"/>
  <c r="N190" i="40" s="1"/>
  <c r="J195" i="40"/>
  <c r="K195" i="40" s="1"/>
  <c r="L195" i="40" s="1"/>
  <c r="J199" i="40"/>
  <c r="K199" i="40" s="1"/>
  <c r="L199" i="40" s="1"/>
  <c r="J204" i="40"/>
  <c r="K204" i="40" s="1"/>
  <c r="L204" i="40" s="1"/>
  <c r="J208" i="40"/>
  <c r="K208" i="40" s="1"/>
  <c r="L208" i="40" s="1"/>
  <c r="J212" i="40"/>
  <c r="K212" i="40" s="1"/>
  <c r="L212" i="40" s="1"/>
  <c r="J216" i="40"/>
  <c r="K216" i="40" s="1"/>
  <c r="L216" i="40" s="1"/>
  <c r="J220" i="40"/>
  <c r="K220" i="40" s="1"/>
  <c r="L220" i="40" s="1"/>
  <c r="J168" i="40"/>
  <c r="K168" i="40" s="1"/>
  <c r="L168" i="40" s="1"/>
  <c r="M168" i="40" s="1"/>
  <c r="N168" i="40" s="1"/>
  <c r="J181" i="40"/>
  <c r="K181" i="40" s="1"/>
  <c r="L181" i="40" s="1"/>
  <c r="M181" i="40" s="1"/>
  <c r="N181" i="40" s="1"/>
  <c r="J197" i="40"/>
  <c r="K197" i="40" s="1"/>
  <c r="L197" i="40" s="1"/>
  <c r="J206" i="40"/>
  <c r="K206" i="40" s="1"/>
  <c r="L206" i="40" s="1"/>
  <c r="J214" i="40"/>
  <c r="K214" i="40" s="1"/>
  <c r="L214" i="40" s="1"/>
  <c r="P160" i="40"/>
  <c r="P164" i="40"/>
  <c r="J167" i="40"/>
  <c r="K167" i="40" s="1"/>
  <c r="L167" i="40" s="1"/>
  <c r="M167" i="40" s="1"/>
  <c r="N167" i="40" s="1"/>
  <c r="J170" i="40"/>
  <c r="K170" i="40" s="1"/>
  <c r="L170" i="40" s="1"/>
  <c r="M170" i="40" s="1"/>
  <c r="N170" i="40" s="1"/>
  <c r="J174" i="40"/>
  <c r="K174" i="40" s="1"/>
  <c r="L174" i="40" s="1"/>
  <c r="M174" i="40" s="1"/>
  <c r="N174" i="40" s="1"/>
  <c r="J178" i="40"/>
  <c r="K178" i="40" s="1"/>
  <c r="L178" i="40" s="1"/>
  <c r="M178" i="40" s="1"/>
  <c r="N178" i="40" s="1"/>
  <c r="J192" i="40"/>
  <c r="K192" i="40" s="1"/>
  <c r="L192" i="40" s="1"/>
  <c r="J196" i="40"/>
  <c r="K196" i="40" s="1"/>
  <c r="L196" i="40" s="1"/>
  <c r="J200" i="40"/>
  <c r="K200" i="40" s="1"/>
  <c r="L200" i="40" s="1"/>
  <c r="J205" i="40"/>
  <c r="K205" i="40" s="1"/>
  <c r="L205" i="40" s="1"/>
  <c r="J209" i="40"/>
  <c r="K209" i="40" s="1"/>
  <c r="L209" i="40" s="1"/>
  <c r="J213" i="40"/>
  <c r="K213" i="40" s="1"/>
  <c r="L213" i="40" s="1"/>
  <c r="J217" i="40"/>
  <c r="K217" i="40" s="1"/>
  <c r="L217" i="40" s="1"/>
  <c r="J221" i="40"/>
  <c r="K221" i="40" s="1"/>
  <c r="L221" i="40" s="1"/>
  <c r="P169" i="40"/>
  <c r="J171" i="40"/>
  <c r="K171" i="40" s="1"/>
  <c r="L171" i="40" s="1"/>
  <c r="M171" i="40" s="1"/>
  <c r="N171" i="40" s="1"/>
  <c r="M156" i="40"/>
  <c r="N156" i="40" s="1"/>
  <c r="J111" i="40"/>
  <c r="K111" i="40" s="1"/>
  <c r="L111" i="40" s="1"/>
  <c r="M111" i="40" s="1"/>
  <c r="N111" i="40" s="1"/>
  <c r="J152" i="40"/>
  <c r="K152" i="40" s="1"/>
  <c r="L152" i="40" s="1"/>
  <c r="M152" i="40" s="1"/>
  <c r="N152" i="40" s="1"/>
  <c r="J147" i="40"/>
  <c r="K147" i="40" s="1"/>
  <c r="L147" i="40" s="1"/>
  <c r="M147" i="40" s="1"/>
  <c r="N147" i="40" s="1"/>
  <c r="P147" i="40" s="1"/>
  <c r="J142" i="40"/>
  <c r="K142" i="40" s="1"/>
  <c r="L142" i="40" s="1"/>
  <c r="M142" i="40" s="1"/>
  <c r="N142" i="40" s="1"/>
  <c r="J138" i="40"/>
  <c r="K138" i="40" s="1"/>
  <c r="L138" i="40" s="1"/>
  <c r="M138" i="40" s="1"/>
  <c r="N138" i="40" s="1"/>
  <c r="J134" i="40"/>
  <c r="K134" i="40" s="1"/>
  <c r="L134" i="40" s="1"/>
  <c r="M134" i="40" s="1"/>
  <c r="N134" i="40" s="1"/>
  <c r="J130" i="40"/>
  <c r="K130" i="40" s="1"/>
  <c r="L130" i="40" s="1"/>
  <c r="M130" i="40" s="1"/>
  <c r="N130" i="40" s="1"/>
  <c r="J126" i="40"/>
  <c r="K126" i="40" s="1"/>
  <c r="L126" i="40" s="1"/>
  <c r="M126" i="40" s="1"/>
  <c r="N126" i="40" s="1"/>
  <c r="J121" i="40"/>
  <c r="K121" i="40" s="1"/>
  <c r="L121" i="40" s="1"/>
  <c r="M121" i="40" s="1"/>
  <c r="N121" i="40" s="1"/>
  <c r="J114" i="40"/>
  <c r="K114" i="40" s="1"/>
  <c r="L114" i="40" s="1"/>
  <c r="M114" i="40" s="1"/>
  <c r="N114" i="40" s="1"/>
  <c r="J110" i="40"/>
  <c r="K110" i="40" s="1"/>
  <c r="L110" i="40" s="1"/>
  <c r="M110" i="40" s="1"/>
  <c r="N110" i="40" s="1"/>
  <c r="J153" i="40"/>
  <c r="K153" i="40" s="1"/>
  <c r="L153" i="40" s="1"/>
  <c r="M153" i="40" s="1"/>
  <c r="N153" i="40" s="1"/>
  <c r="J143" i="40"/>
  <c r="K143" i="40" s="1"/>
  <c r="L143" i="40" s="1"/>
  <c r="M143" i="40" s="1"/>
  <c r="N143" i="40" s="1"/>
  <c r="J135" i="40"/>
  <c r="K135" i="40" s="1"/>
  <c r="L135" i="40" s="1"/>
  <c r="M135" i="40" s="1"/>
  <c r="N135" i="40" s="1"/>
  <c r="J127" i="40"/>
  <c r="K127" i="40" s="1"/>
  <c r="L127" i="40" s="1"/>
  <c r="M127" i="40" s="1"/>
  <c r="N127" i="40" s="1"/>
  <c r="J122" i="40"/>
  <c r="K122" i="40" s="1"/>
  <c r="L122" i="40" s="1"/>
  <c r="M122" i="40" s="1"/>
  <c r="N122" i="40" s="1"/>
  <c r="P159" i="40"/>
  <c r="P158" i="40"/>
  <c r="P157" i="40"/>
  <c r="J154" i="40"/>
  <c r="K154" i="40" s="1"/>
  <c r="L154" i="40" s="1"/>
  <c r="M154" i="40" s="1"/>
  <c r="N154" i="40" s="1"/>
  <c r="J151" i="40"/>
  <c r="K151" i="40" s="1"/>
  <c r="L151" i="40" s="1"/>
  <c r="M151" i="40" s="1"/>
  <c r="N151" i="40" s="1"/>
  <c r="J145" i="40"/>
  <c r="K145" i="40" s="1"/>
  <c r="L145" i="40" s="1"/>
  <c r="M145" i="40" s="1"/>
  <c r="N145" i="40" s="1"/>
  <c r="J141" i="40"/>
  <c r="K141" i="40" s="1"/>
  <c r="L141" i="40" s="1"/>
  <c r="M141" i="40" s="1"/>
  <c r="N141" i="40" s="1"/>
  <c r="J137" i="40"/>
  <c r="K137" i="40" s="1"/>
  <c r="L137" i="40" s="1"/>
  <c r="M137" i="40" s="1"/>
  <c r="N137" i="40" s="1"/>
  <c r="J133" i="40"/>
  <c r="K133" i="40" s="1"/>
  <c r="L133" i="40" s="1"/>
  <c r="M133" i="40" s="1"/>
  <c r="N133" i="40" s="1"/>
  <c r="J129" i="40"/>
  <c r="K129" i="40" s="1"/>
  <c r="L129" i="40" s="1"/>
  <c r="M129" i="40" s="1"/>
  <c r="N129" i="40" s="1"/>
  <c r="J120" i="40"/>
  <c r="K120" i="40" s="1"/>
  <c r="L120" i="40" s="1"/>
  <c r="M120" i="40" s="1"/>
  <c r="N120" i="40" s="1"/>
  <c r="J113" i="40"/>
  <c r="K113" i="40" s="1"/>
  <c r="L113" i="40" s="1"/>
  <c r="M113" i="40" s="1"/>
  <c r="N113" i="40" s="1"/>
  <c r="J109" i="40"/>
  <c r="K109" i="40" s="1"/>
  <c r="L109" i="40" s="1"/>
  <c r="M109" i="40" s="1"/>
  <c r="N109" i="40" s="1"/>
  <c r="J155" i="40"/>
  <c r="K155" i="40" s="1"/>
  <c r="L155" i="40" s="1"/>
  <c r="M155" i="40" s="1"/>
  <c r="N155" i="40" s="1"/>
  <c r="J148" i="40"/>
  <c r="K148" i="40" s="1"/>
  <c r="L148" i="40" s="1"/>
  <c r="M148" i="40" s="1"/>
  <c r="N148" i="40" s="1"/>
  <c r="J139" i="40"/>
  <c r="K139" i="40" s="1"/>
  <c r="L139" i="40" s="1"/>
  <c r="M139" i="40" s="1"/>
  <c r="N139" i="40" s="1"/>
  <c r="J131" i="40"/>
  <c r="K131" i="40" s="1"/>
  <c r="L131" i="40" s="1"/>
  <c r="M131" i="40" s="1"/>
  <c r="N131" i="40" s="1"/>
  <c r="J115" i="40"/>
  <c r="K115" i="40" s="1"/>
  <c r="L115" i="40" s="1"/>
  <c r="M115" i="40" s="1"/>
  <c r="N115" i="40" s="1"/>
  <c r="J150" i="40"/>
  <c r="K150" i="40" s="1"/>
  <c r="L150" i="40" s="1"/>
  <c r="M150" i="40" s="1"/>
  <c r="N150" i="40" s="1"/>
  <c r="J144" i="40"/>
  <c r="K144" i="40" s="1"/>
  <c r="L144" i="40" s="1"/>
  <c r="M144" i="40" s="1"/>
  <c r="N144" i="40" s="1"/>
  <c r="J140" i="40"/>
  <c r="K140" i="40" s="1"/>
  <c r="L140" i="40" s="1"/>
  <c r="M140" i="40" s="1"/>
  <c r="N140" i="40" s="1"/>
  <c r="J136" i="40"/>
  <c r="K136" i="40" s="1"/>
  <c r="L136" i="40" s="1"/>
  <c r="M136" i="40" s="1"/>
  <c r="N136" i="40" s="1"/>
  <c r="J132" i="40"/>
  <c r="K132" i="40" s="1"/>
  <c r="L132" i="40" s="1"/>
  <c r="M132" i="40" s="1"/>
  <c r="N132" i="40" s="1"/>
  <c r="J128" i="40"/>
  <c r="K128" i="40" s="1"/>
  <c r="L128" i="40" s="1"/>
  <c r="M128" i="40" s="1"/>
  <c r="N128" i="40" s="1"/>
  <c r="J124" i="40"/>
  <c r="K124" i="40" s="1"/>
  <c r="L124" i="40" s="1"/>
  <c r="M124" i="40" s="1"/>
  <c r="N124" i="40" s="1"/>
  <c r="P124" i="40" s="1"/>
  <c r="J116" i="40"/>
  <c r="K116" i="40" s="1"/>
  <c r="L116" i="40" s="1"/>
  <c r="M116" i="40" s="1"/>
  <c r="N116" i="40" s="1"/>
  <c r="J112" i="40"/>
  <c r="K112" i="40" s="1"/>
  <c r="L112" i="40" s="1"/>
  <c r="M112" i="40" s="1"/>
  <c r="N112" i="40" s="1"/>
  <c r="J108" i="40"/>
  <c r="K108" i="40" s="1"/>
  <c r="L108" i="40" s="1"/>
  <c r="M108" i="40" s="1"/>
  <c r="N108" i="40" s="1"/>
  <c r="J107" i="40"/>
  <c r="K107" i="40" s="1"/>
  <c r="L107" i="40" s="1"/>
  <c r="M107" i="40" s="1"/>
  <c r="N107" i="40" s="1"/>
  <c r="J106" i="40"/>
  <c r="K106" i="40" s="1"/>
  <c r="L106" i="40" s="1"/>
  <c r="M106" i="40" s="1"/>
  <c r="N106" i="40" s="1"/>
  <c r="M78" i="40"/>
  <c r="N78" i="40" s="1"/>
  <c r="P105" i="40"/>
  <c r="P102" i="40"/>
  <c r="P99" i="40"/>
  <c r="P98" i="40"/>
  <c r="P97" i="40"/>
  <c r="P94" i="40"/>
  <c r="P91" i="40"/>
  <c r="P90" i="40"/>
  <c r="P88" i="40"/>
  <c r="P79" i="40"/>
  <c r="P104" i="40"/>
  <c r="P103" i="40"/>
  <c r="P101" i="40"/>
  <c r="P100" i="40"/>
  <c r="P96" i="40"/>
  <c r="P95" i="40"/>
  <c r="P93" i="40"/>
  <c r="P92" i="40"/>
  <c r="P89" i="40"/>
  <c r="P87" i="40"/>
  <c r="P80" i="40"/>
  <c r="J77" i="40"/>
  <c r="K77" i="40" s="1"/>
  <c r="L77" i="40" s="1"/>
  <c r="M77" i="40" s="1"/>
  <c r="N77" i="40" s="1"/>
  <c r="Z14" i="25"/>
  <c r="AB87" i="25"/>
  <c r="Z96" i="25"/>
  <c r="AA96" i="25"/>
  <c r="AA151" i="25"/>
  <c r="AB56" i="25"/>
  <c r="AA79" i="25"/>
  <c r="Z113" i="25"/>
  <c r="AB113" i="25" s="1"/>
  <c r="AB104" i="25"/>
  <c r="AA48" i="25"/>
  <c r="AB159" i="25"/>
  <c r="U113" i="28"/>
  <c r="U96" i="28"/>
  <c r="V41" i="28"/>
  <c r="T48" i="28"/>
  <c r="V48" i="28" s="1"/>
  <c r="U32" i="28"/>
  <c r="U14" i="28"/>
  <c r="D35" i="40"/>
  <c r="AB149" i="25" l="1"/>
  <c r="V180" i="28"/>
  <c r="U151" i="28"/>
  <c r="V47" i="28"/>
  <c r="U182" i="28"/>
  <c r="V77" i="28"/>
  <c r="AB32" i="25"/>
  <c r="AB47" i="25"/>
  <c r="Z182" i="25"/>
  <c r="AB182" i="25" s="1"/>
  <c r="AB166" i="25"/>
  <c r="Z33" i="25"/>
  <c r="AB121" i="25"/>
  <c r="Z48" i="25"/>
  <c r="AB48" i="25" s="1"/>
  <c r="AB70" i="25"/>
  <c r="Z151" i="25"/>
  <c r="AB151" i="25" s="1"/>
  <c r="V149" i="28"/>
  <c r="AB128" i="25"/>
  <c r="V121" i="28"/>
  <c r="Z79" i="25"/>
  <c r="AB79" i="25" s="1"/>
  <c r="AB41" i="25"/>
  <c r="T151" i="28"/>
  <c r="V151" i="28" s="1"/>
  <c r="AB94" i="25"/>
  <c r="AB173" i="25"/>
  <c r="AB26" i="25"/>
  <c r="AB135" i="25"/>
  <c r="V128" i="28"/>
  <c r="V159" i="28"/>
  <c r="AB63" i="25"/>
  <c r="V166" i="28"/>
  <c r="M306" i="40"/>
  <c r="O306" i="40"/>
  <c r="K294" i="40"/>
  <c r="J300" i="40"/>
  <c r="L300" i="40"/>
  <c r="M300" i="40"/>
  <c r="O288" i="40"/>
  <c r="K300" i="40"/>
  <c r="O300" i="40"/>
  <c r="K288" i="40"/>
  <c r="I288" i="40"/>
  <c r="N306" i="40"/>
  <c r="J288" i="40"/>
  <c r="P294" i="40"/>
  <c r="L294" i="40"/>
  <c r="P288" i="40"/>
  <c r="P306" i="40"/>
  <c r="J294" i="40"/>
  <c r="N294" i="40"/>
  <c r="M294" i="40"/>
  <c r="O294" i="40"/>
  <c r="I294" i="40"/>
  <c r="P300" i="40"/>
  <c r="J306" i="40"/>
  <c r="L306" i="40"/>
  <c r="L288" i="40"/>
  <c r="N288" i="40"/>
  <c r="K40" i="40"/>
  <c r="J46" i="40"/>
  <c r="J275" i="40" s="1"/>
  <c r="P195" i="40"/>
  <c r="P131" i="40"/>
  <c r="P145" i="40"/>
  <c r="P140" i="40"/>
  <c r="P129" i="40"/>
  <c r="P154" i="40"/>
  <c r="P168" i="40"/>
  <c r="P203" i="40"/>
  <c r="P221" i="40"/>
  <c r="P205" i="40"/>
  <c r="P176" i="40"/>
  <c r="P109" i="40"/>
  <c r="P151" i="40"/>
  <c r="P111" i="40"/>
  <c r="P178" i="40"/>
  <c r="P206" i="40"/>
  <c r="P212" i="40"/>
  <c r="P219" i="40"/>
  <c r="P161" i="40"/>
  <c r="P112" i="40"/>
  <c r="P150" i="40"/>
  <c r="P120" i="40"/>
  <c r="P213" i="40"/>
  <c r="P181" i="40"/>
  <c r="P220" i="40"/>
  <c r="P177" i="40"/>
  <c r="P211" i="40"/>
  <c r="P260" i="40"/>
  <c r="P268" i="40"/>
  <c r="P132" i="40"/>
  <c r="P148" i="40"/>
  <c r="P137" i="40"/>
  <c r="P196" i="40"/>
  <c r="P204" i="40"/>
  <c r="P194" i="40"/>
  <c r="P165" i="40"/>
  <c r="P118" i="40"/>
  <c r="P119" i="40"/>
  <c r="P234" i="40"/>
  <c r="P256" i="40"/>
  <c r="P201" i="40"/>
  <c r="P238" i="40"/>
  <c r="P218" i="40"/>
  <c r="P193" i="40"/>
  <c r="P171" i="40"/>
  <c r="P217" i="40"/>
  <c r="P209" i="40"/>
  <c r="P200" i="40"/>
  <c r="P192" i="40"/>
  <c r="P174" i="40"/>
  <c r="P167" i="40"/>
  <c r="P214" i="40"/>
  <c r="P197" i="40"/>
  <c r="P216" i="40"/>
  <c r="P208" i="40"/>
  <c r="P199" i="40"/>
  <c r="P190" i="40"/>
  <c r="P172" i="40"/>
  <c r="P210" i="40"/>
  <c r="P215" i="40"/>
  <c r="P207" i="40"/>
  <c r="P198" i="40"/>
  <c r="P170" i="40"/>
  <c r="P166" i="40"/>
  <c r="P202" i="40"/>
  <c r="P175" i="40"/>
  <c r="P127" i="40"/>
  <c r="P143" i="40"/>
  <c r="P110" i="40"/>
  <c r="P121" i="40"/>
  <c r="P130" i="40"/>
  <c r="P138" i="40"/>
  <c r="P108" i="40"/>
  <c r="P116" i="40"/>
  <c r="P128" i="40"/>
  <c r="P136" i="40"/>
  <c r="P144" i="40"/>
  <c r="P115" i="40"/>
  <c r="P139" i="40"/>
  <c r="P155" i="40"/>
  <c r="P113" i="40"/>
  <c r="P133" i="40"/>
  <c r="P141" i="40"/>
  <c r="P122" i="40"/>
  <c r="P135" i="40"/>
  <c r="P153" i="40"/>
  <c r="P114" i="40"/>
  <c r="P126" i="40"/>
  <c r="P134" i="40"/>
  <c r="P142" i="40"/>
  <c r="P152" i="40"/>
  <c r="P156" i="40"/>
  <c r="P107" i="40"/>
  <c r="P106" i="40"/>
  <c r="P78" i="40"/>
  <c r="P77" i="40"/>
  <c r="AB96" i="25"/>
  <c r="U79" i="28"/>
  <c r="T182" i="28"/>
  <c r="V182" i="28" s="1"/>
  <c r="T96" i="28"/>
  <c r="V96" i="28" s="1"/>
  <c r="T79" i="28"/>
  <c r="V79" i="28" s="1"/>
  <c r="T113" i="28"/>
  <c r="V113" i="28" s="1"/>
  <c r="P43" i="40"/>
  <c r="P56" i="40"/>
  <c r="P63" i="40"/>
  <c r="P55" i="40"/>
  <c r="P59" i="40"/>
  <c r="P64" i="40"/>
  <c r="P41" i="40"/>
  <c r="P57" i="40"/>
  <c r="P65" i="40"/>
  <c r="P61" i="40"/>
  <c r="P60" i="40"/>
  <c r="P58" i="40"/>
  <c r="P62" i="40"/>
  <c r="P48" i="40"/>
  <c r="P45" i="40"/>
  <c r="P47" i="40"/>
  <c r="P49" i="40"/>
  <c r="P42" i="40"/>
  <c r="P44" i="40"/>
  <c r="P50" i="40"/>
  <c r="P54" i="40"/>
  <c r="P67" i="40"/>
  <c r="P71" i="40"/>
  <c r="P53" i="40"/>
  <c r="P51" i="40"/>
  <c r="P70" i="40"/>
  <c r="P75" i="40"/>
  <c r="P69" i="40"/>
  <c r="P66" i="40"/>
  <c r="P68" i="40"/>
  <c r="Z187" i="25" l="1"/>
  <c r="Z184" i="25"/>
  <c r="J307" i="40"/>
  <c r="O307" i="40"/>
  <c r="L40" i="40"/>
  <c r="K46" i="40"/>
  <c r="K275" i="40" s="1"/>
  <c r="K307" i="40" s="1"/>
  <c r="M40" i="40" l="1"/>
  <c r="L46" i="40"/>
  <c r="L275" i="40" s="1"/>
  <c r="L307" i="40" s="1"/>
  <c r="V27" i="20"/>
  <c r="V9" i="20"/>
  <c r="K180" i="28"/>
  <c r="J180" i="28"/>
  <c r="I180" i="28"/>
  <c r="H180" i="28"/>
  <c r="G180" i="28"/>
  <c r="F180" i="28"/>
  <c r="L179" i="28"/>
  <c r="R179" i="28" s="1"/>
  <c r="L178" i="28"/>
  <c r="R178" i="28" s="1"/>
  <c r="L177" i="28"/>
  <c r="R177" i="28" s="1"/>
  <c r="L176" i="28"/>
  <c r="R176" i="28" s="1"/>
  <c r="L175" i="28"/>
  <c r="R175" i="28" s="1"/>
  <c r="K173" i="28"/>
  <c r="J173" i="28"/>
  <c r="I173" i="28"/>
  <c r="H173" i="28"/>
  <c r="G173" i="28"/>
  <c r="F173" i="28"/>
  <c r="L172" i="28"/>
  <c r="R172" i="28" s="1"/>
  <c r="L171" i="28"/>
  <c r="R171" i="28" s="1"/>
  <c r="L170" i="28"/>
  <c r="R170" i="28" s="1"/>
  <c r="L169" i="28"/>
  <c r="R169" i="28" s="1"/>
  <c r="L168" i="28"/>
  <c r="R168" i="28" s="1"/>
  <c r="K166" i="28"/>
  <c r="J166" i="28"/>
  <c r="I166" i="28"/>
  <c r="H166" i="28"/>
  <c r="G166" i="28"/>
  <c r="F166" i="28"/>
  <c r="L165" i="28"/>
  <c r="M165" i="28" s="1"/>
  <c r="L164" i="28"/>
  <c r="M164" i="28" s="1"/>
  <c r="L163" i="28"/>
  <c r="M163" i="28" s="1"/>
  <c r="L162" i="28"/>
  <c r="M162" i="28" s="1"/>
  <c r="L161" i="28"/>
  <c r="M161" i="28" s="1"/>
  <c r="K159" i="28"/>
  <c r="J159" i="28"/>
  <c r="I159" i="28"/>
  <c r="H159" i="28"/>
  <c r="G159" i="28"/>
  <c r="F159" i="28"/>
  <c r="L158" i="28"/>
  <c r="R158" i="28" s="1"/>
  <c r="L157" i="28"/>
  <c r="R157" i="28" s="1"/>
  <c r="L156" i="28"/>
  <c r="R156" i="28" s="1"/>
  <c r="L155" i="28"/>
  <c r="R155" i="28" s="1"/>
  <c r="L154" i="28"/>
  <c r="R154" i="28" s="1"/>
  <c r="U24" i="20"/>
  <c r="I50" i="20"/>
  <c r="J50" i="20"/>
  <c r="K50" i="20"/>
  <c r="M50" i="20"/>
  <c r="N50" i="20"/>
  <c r="Q50" i="20"/>
  <c r="R50" i="20"/>
  <c r="T50" i="20"/>
  <c r="U50" i="20"/>
  <c r="R24" i="20"/>
  <c r="S24" i="20"/>
  <c r="I24" i="20"/>
  <c r="J24" i="20"/>
  <c r="L24" i="20"/>
  <c r="M24" i="20"/>
  <c r="N24" i="20"/>
  <c r="J24" i="41"/>
  <c r="K24" i="41"/>
  <c r="L24" i="41" s="1"/>
  <c r="M24" i="41" s="1"/>
  <c r="N24" i="41" s="1"/>
  <c r="O24" i="41" s="1"/>
  <c r="P24" i="41" s="1"/>
  <c r="J25" i="41"/>
  <c r="K25" i="41"/>
  <c r="L25" i="41" s="1"/>
  <c r="M25" i="41" s="1"/>
  <c r="N25" i="41" s="1"/>
  <c r="O25" i="41" s="1"/>
  <c r="P25" i="41" s="1"/>
  <c r="J27" i="41"/>
  <c r="K27" i="41"/>
  <c r="L27" i="41" s="1"/>
  <c r="M27" i="41" s="1"/>
  <c r="N27" i="41" s="1"/>
  <c r="O27" i="41" s="1"/>
  <c r="P27" i="41" s="1"/>
  <c r="J26" i="41"/>
  <c r="K26" i="41"/>
  <c r="L26" i="41" s="1"/>
  <c r="M26" i="41" s="1"/>
  <c r="N26" i="41" s="1"/>
  <c r="O26" i="41" s="1"/>
  <c r="P26" i="41" s="1"/>
  <c r="J28" i="41"/>
  <c r="K28" i="41"/>
  <c r="L28" i="41" s="1"/>
  <c r="M28" i="41" s="1"/>
  <c r="N28" i="41" s="1"/>
  <c r="O28" i="41" s="1"/>
  <c r="P28" i="41" s="1"/>
  <c r="J29" i="41"/>
  <c r="K29" i="41"/>
  <c r="L29" i="41" s="1"/>
  <c r="M29" i="41" s="1"/>
  <c r="N29" i="41" s="1"/>
  <c r="O29" i="41" s="1"/>
  <c r="P29" i="41" s="1"/>
  <c r="J30" i="41"/>
  <c r="K30" i="41"/>
  <c r="L30" i="41" s="1"/>
  <c r="M30" i="41" s="1"/>
  <c r="N30" i="41" s="1"/>
  <c r="O30" i="41" s="1"/>
  <c r="P30" i="41" s="1"/>
  <c r="J31" i="41"/>
  <c r="K31" i="41"/>
  <c r="L31" i="41" s="1"/>
  <c r="M31" i="41" s="1"/>
  <c r="N31" i="41" s="1"/>
  <c r="O31" i="41" s="1"/>
  <c r="P31" i="41" s="1"/>
  <c r="J33" i="41"/>
  <c r="K33" i="41"/>
  <c r="L33" i="41" s="1"/>
  <c r="M33" i="41" s="1"/>
  <c r="N33" i="41" s="1"/>
  <c r="O33" i="41" s="1"/>
  <c r="P33" i="41" s="1"/>
  <c r="J32" i="41"/>
  <c r="K32" i="41"/>
  <c r="L32" i="41" s="1"/>
  <c r="M32" i="41" s="1"/>
  <c r="N32" i="41" s="1"/>
  <c r="O32" i="41" s="1"/>
  <c r="P32" i="41" s="1"/>
  <c r="J34" i="41"/>
  <c r="K34" i="41"/>
  <c r="L34" i="41" s="1"/>
  <c r="M34" i="41" s="1"/>
  <c r="N34" i="41" s="1"/>
  <c r="O34" i="41" s="1"/>
  <c r="P34" i="41" s="1"/>
  <c r="J35" i="41"/>
  <c r="K35" i="41"/>
  <c r="L35" i="41" s="1"/>
  <c r="M35" i="41" s="1"/>
  <c r="N35" i="41" s="1"/>
  <c r="O35" i="41" s="1"/>
  <c r="P35" i="41" s="1"/>
  <c r="J36" i="41"/>
  <c r="K36" i="41"/>
  <c r="L36" i="41" s="1"/>
  <c r="M36" i="41" s="1"/>
  <c r="N36" i="41" s="1"/>
  <c r="O36" i="41" s="1"/>
  <c r="P36" i="41" s="1"/>
  <c r="J37" i="41"/>
  <c r="K37" i="41"/>
  <c r="L37" i="41" s="1"/>
  <c r="M37" i="41" s="1"/>
  <c r="N37" i="41" s="1"/>
  <c r="O37" i="41" s="1"/>
  <c r="P37" i="41" s="1"/>
  <c r="J38" i="41"/>
  <c r="K38" i="41"/>
  <c r="L38" i="41" s="1"/>
  <c r="M38" i="41" s="1"/>
  <c r="N38" i="41" s="1"/>
  <c r="O38" i="41" s="1"/>
  <c r="P38" i="41" s="1"/>
  <c r="J39" i="41"/>
  <c r="K39" i="41"/>
  <c r="L39" i="41" s="1"/>
  <c r="M39" i="41" s="1"/>
  <c r="N39" i="41" s="1"/>
  <c r="O39" i="41" s="1"/>
  <c r="P39" i="41" s="1"/>
  <c r="J40" i="41"/>
  <c r="K40" i="41"/>
  <c r="L40" i="41" s="1"/>
  <c r="M40" i="41" s="1"/>
  <c r="N40" i="41" s="1"/>
  <c r="O40" i="41" s="1"/>
  <c r="P40" i="41" s="1"/>
  <c r="J41" i="41"/>
  <c r="K41" i="41"/>
  <c r="L41" i="41" s="1"/>
  <c r="M41" i="41" s="1"/>
  <c r="N41" i="41" s="1"/>
  <c r="O41" i="41" s="1"/>
  <c r="P41" i="41" s="1"/>
  <c r="J42" i="41"/>
  <c r="K42" i="41"/>
  <c r="L42" i="41" s="1"/>
  <c r="M42" i="41" s="1"/>
  <c r="N42" i="41" s="1"/>
  <c r="O42" i="41" s="1"/>
  <c r="P42" i="41" s="1"/>
  <c r="J43" i="41"/>
  <c r="K43" i="41"/>
  <c r="L43" i="41" s="1"/>
  <c r="M43" i="41" s="1"/>
  <c r="N43" i="41" s="1"/>
  <c r="O43" i="41" s="1"/>
  <c r="P43" i="41" s="1"/>
  <c r="J44" i="41"/>
  <c r="K44" i="41"/>
  <c r="L44" i="41" s="1"/>
  <c r="M44" i="41" s="1"/>
  <c r="N44" i="41" s="1"/>
  <c r="O44" i="41" s="1"/>
  <c r="P44" i="41" s="1"/>
  <c r="J45" i="41"/>
  <c r="K45" i="41"/>
  <c r="L45" i="41" s="1"/>
  <c r="M45" i="41" s="1"/>
  <c r="N45" i="41" s="1"/>
  <c r="O45" i="41" s="1"/>
  <c r="P45" i="41" s="1"/>
  <c r="J46" i="41"/>
  <c r="K46" i="41"/>
  <c r="L46" i="41" s="1"/>
  <c r="M46" i="41" s="1"/>
  <c r="N46" i="41" s="1"/>
  <c r="O46" i="41" s="1"/>
  <c r="P46" i="41" s="1"/>
  <c r="J47" i="41"/>
  <c r="K47" i="41"/>
  <c r="L47" i="41" s="1"/>
  <c r="M47" i="41" s="1"/>
  <c r="N47" i="41" s="1"/>
  <c r="O47" i="41" s="1"/>
  <c r="P47" i="41" s="1"/>
  <c r="J48" i="41"/>
  <c r="K48" i="41"/>
  <c r="L48" i="41" s="1"/>
  <c r="M48" i="41" s="1"/>
  <c r="N48" i="41" s="1"/>
  <c r="O48" i="41" s="1"/>
  <c r="P48" i="41" s="1"/>
  <c r="J49" i="41"/>
  <c r="K49" i="41"/>
  <c r="L49" i="41" s="1"/>
  <c r="M49" i="41" s="1"/>
  <c r="N49" i="41" s="1"/>
  <c r="O49" i="41" s="1"/>
  <c r="P49" i="41" s="1"/>
  <c r="J50" i="41"/>
  <c r="K50" i="41"/>
  <c r="L50" i="41" s="1"/>
  <c r="M50" i="41" s="1"/>
  <c r="N50" i="41" s="1"/>
  <c r="O50" i="41" s="1"/>
  <c r="P50" i="41" s="1"/>
  <c r="J51" i="41"/>
  <c r="K51" i="41"/>
  <c r="L51" i="41" s="1"/>
  <c r="M51" i="41" s="1"/>
  <c r="N51" i="41" s="1"/>
  <c r="O51" i="41" s="1"/>
  <c r="P51" i="41" s="1"/>
  <c r="J52" i="41"/>
  <c r="K52" i="41"/>
  <c r="L52" i="41" s="1"/>
  <c r="M52" i="41" s="1"/>
  <c r="N52" i="41" s="1"/>
  <c r="O52" i="41" s="1"/>
  <c r="P52" i="41" s="1"/>
  <c r="J53" i="41"/>
  <c r="K53" i="41"/>
  <c r="L53" i="41" s="1"/>
  <c r="M53" i="41" s="1"/>
  <c r="N53" i="41" s="1"/>
  <c r="O53" i="41" s="1"/>
  <c r="P53" i="41" s="1"/>
  <c r="J54" i="41"/>
  <c r="K54" i="41"/>
  <c r="L54" i="41" s="1"/>
  <c r="M54" i="41" s="1"/>
  <c r="N54" i="41" s="1"/>
  <c r="O54" i="41" s="1"/>
  <c r="P54" i="41" s="1"/>
  <c r="J55" i="41"/>
  <c r="K55" i="41"/>
  <c r="L55" i="41" s="1"/>
  <c r="M55" i="41" s="1"/>
  <c r="N55" i="41" s="1"/>
  <c r="O55" i="41" s="1"/>
  <c r="P55" i="41" s="1"/>
  <c r="J56" i="41"/>
  <c r="K56" i="41"/>
  <c r="L56" i="41" s="1"/>
  <c r="M56" i="41" s="1"/>
  <c r="N56" i="41" s="1"/>
  <c r="O56" i="41" s="1"/>
  <c r="P56" i="41" s="1"/>
  <c r="J57" i="41"/>
  <c r="K57" i="41"/>
  <c r="L57" i="41" s="1"/>
  <c r="M57" i="41" s="1"/>
  <c r="N57" i="41" s="1"/>
  <c r="O57" i="41" s="1"/>
  <c r="P57" i="41" s="1"/>
  <c r="J58" i="41"/>
  <c r="K58" i="41"/>
  <c r="L58" i="41" s="1"/>
  <c r="M58" i="41" s="1"/>
  <c r="N58" i="41" s="1"/>
  <c r="O58" i="41" s="1"/>
  <c r="P58" i="41" s="1"/>
  <c r="J59" i="41"/>
  <c r="K59" i="41"/>
  <c r="L59" i="41" s="1"/>
  <c r="M59" i="41" s="1"/>
  <c r="N59" i="41" s="1"/>
  <c r="O59" i="41" s="1"/>
  <c r="P59" i="41" s="1"/>
  <c r="J60" i="41"/>
  <c r="K60" i="41"/>
  <c r="L60" i="41" s="1"/>
  <c r="M60" i="41" s="1"/>
  <c r="N60" i="41" s="1"/>
  <c r="O60" i="41" s="1"/>
  <c r="P60" i="41" s="1"/>
  <c r="J61" i="41"/>
  <c r="K61" i="41"/>
  <c r="L61" i="41" s="1"/>
  <c r="M61" i="41" s="1"/>
  <c r="N61" i="41" s="1"/>
  <c r="O61" i="41" s="1"/>
  <c r="P61" i="41" s="1"/>
  <c r="J62" i="41"/>
  <c r="K62" i="41"/>
  <c r="L62" i="41" s="1"/>
  <c r="M62" i="41" s="1"/>
  <c r="N62" i="41" s="1"/>
  <c r="O62" i="41" s="1"/>
  <c r="P62" i="41" s="1"/>
  <c r="J63" i="41"/>
  <c r="K63" i="41"/>
  <c r="L63" i="41" s="1"/>
  <c r="M63" i="41" s="1"/>
  <c r="N63" i="41" s="1"/>
  <c r="O63" i="41" s="1"/>
  <c r="P63" i="41" s="1"/>
  <c r="J65" i="41"/>
  <c r="K65" i="41"/>
  <c r="L65" i="41" s="1"/>
  <c r="M65" i="41" s="1"/>
  <c r="N65" i="41" s="1"/>
  <c r="O65" i="41" s="1"/>
  <c r="P65" i="41" s="1"/>
  <c r="J67" i="41"/>
  <c r="K67" i="41"/>
  <c r="L67" i="41" s="1"/>
  <c r="M67" i="41" s="1"/>
  <c r="N67" i="41" s="1"/>
  <c r="O67" i="41" s="1"/>
  <c r="P67" i="41" s="1"/>
  <c r="J69" i="41"/>
  <c r="K69" i="41"/>
  <c r="L69" i="41" s="1"/>
  <c r="M69" i="41" s="1"/>
  <c r="N69" i="41" s="1"/>
  <c r="O69" i="41" s="1"/>
  <c r="P69" i="41" s="1"/>
  <c r="J71" i="41"/>
  <c r="K71" i="41"/>
  <c r="L71" i="41" s="1"/>
  <c r="M71" i="41" s="1"/>
  <c r="N71" i="41" s="1"/>
  <c r="O71" i="41" s="1"/>
  <c r="P71" i="41" s="1"/>
  <c r="J73" i="41"/>
  <c r="K73" i="41"/>
  <c r="L73" i="41" s="1"/>
  <c r="M73" i="41" s="1"/>
  <c r="N73" i="41" s="1"/>
  <c r="O73" i="41" s="1"/>
  <c r="P73" i="41" s="1"/>
  <c r="J64" i="41"/>
  <c r="K64" i="41"/>
  <c r="L64" i="41" s="1"/>
  <c r="M64" i="41" s="1"/>
  <c r="N64" i="41" s="1"/>
  <c r="O64" i="41" s="1"/>
  <c r="P64" i="41" s="1"/>
  <c r="J66" i="41"/>
  <c r="K66" i="41"/>
  <c r="L66" i="41" s="1"/>
  <c r="M66" i="41" s="1"/>
  <c r="N66" i="41" s="1"/>
  <c r="O66" i="41" s="1"/>
  <c r="P66" i="41" s="1"/>
  <c r="J68" i="41"/>
  <c r="K68" i="41"/>
  <c r="L68" i="41" s="1"/>
  <c r="M68" i="41" s="1"/>
  <c r="N68" i="41" s="1"/>
  <c r="O68" i="41" s="1"/>
  <c r="P68" i="41" s="1"/>
  <c r="J70" i="41"/>
  <c r="K70" i="41"/>
  <c r="L70" i="41" s="1"/>
  <c r="M70" i="41" s="1"/>
  <c r="N70" i="41" s="1"/>
  <c r="O70" i="41" s="1"/>
  <c r="P70" i="41" s="1"/>
  <c r="J72" i="41"/>
  <c r="K72" i="41"/>
  <c r="L72" i="41" s="1"/>
  <c r="M72" i="41" s="1"/>
  <c r="N72" i="41" s="1"/>
  <c r="O72" i="41" s="1"/>
  <c r="P72" i="41" s="1"/>
  <c r="J74" i="41"/>
  <c r="K74" i="41"/>
  <c r="L74" i="41" s="1"/>
  <c r="M74" i="41" s="1"/>
  <c r="N74" i="41" s="1"/>
  <c r="O74" i="41" s="1"/>
  <c r="P74" i="41" s="1"/>
  <c r="J75" i="41"/>
  <c r="K75" i="41"/>
  <c r="L75" i="41" s="1"/>
  <c r="M75" i="41" s="1"/>
  <c r="N75" i="41" s="1"/>
  <c r="O75" i="41" s="1"/>
  <c r="P75" i="41" s="1"/>
  <c r="J76" i="41"/>
  <c r="K76" i="41"/>
  <c r="L76" i="41" s="1"/>
  <c r="M76" i="41" s="1"/>
  <c r="N76" i="41" s="1"/>
  <c r="O76" i="41" s="1"/>
  <c r="P76" i="41" s="1"/>
  <c r="J77" i="41"/>
  <c r="K77" i="41"/>
  <c r="L77" i="41" s="1"/>
  <c r="M77" i="41" s="1"/>
  <c r="N77" i="41" s="1"/>
  <c r="O77" i="41" s="1"/>
  <c r="P77" i="41" s="1"/>
  <c r="J78" i="41"/>
  <c r="K78" i="41"/>
  <c r="L78" i="41" s="1"/>
  <c r="M78" i="41" s="1"/>
  <c r="N78" i="41" s="1"/>
  <c r="O78" i="41" s="1"/>
  <c r="P78" i="41" s="1"/>
  <c r="J79" i="41"/>
  <c r="K79" i="41"/>
  <c r="L79" i="41" s="1"/>
  <c r="M79" i="41" s="1"/>
  <c r="N79" i="41" s="1"/>
  <c r="O79" i="41" s="1"/>
  <c r="P79" i="41" s="1"/>
  <c r="J80" i="41"/>
  <c r="K80" i="41"/>
  <c r="L80" i="41" s="1"/>
  <c r="M80" i="41" s="1"/>
  <c r="N80" i="41" s="1"/>
  <c r="O80" i="41" s="1"/>
  <c r="P80" i="41" s="1"/>
  <c r="J81" i="41"/>
  <c r="K81" i="41"/>
  <c r="L81" i="41" s="1"/>
  <c r="M81" i="41" s="1"/>
  <c r="N81" i="41" s="1"/>
  <c r="O81" i="41" s="1"/>
  <c r="P81" i="41" s="1"/>
  <c r="J82" i="41"/>
  <c r="K82" i="41"/>
  <c r="L82" i="41" s="1"/>
  <c r="M82" i="41" s="1"/>
  <c r="N82" i="41" s="1"/>
  <c r="O82" i="41" s="1"/>
  <c r="P82" i="41" s="1"/>
  <c r="J83" i="41"/>
  <c r="K83" i="41"/>
  <c r="L83" i="41" s="1"/>
  <c r="M83" i="41" s="1"/>
  <c r="N83" i="41" s="1"/>
  <c r="O83" i="41" s="1"/>
  <c r="P83" i="41" s="1"/>
  <c r="J84" i="41"/>
  <c r="K84" i="41"/>
  <c r="L84" i="41" s="1"/>
  <c r="M84" i="41" s="1"/>
  <c r="N84" i="41" s="1"/>
  <c r="O84" i="41" s="1"/>
  <c r="P84" i="41" s="1"/>
  <c r="J85" i="41"/>
  <c r="K85" i="41"/>
  <c r="L85" i="41" s="1"/>
  <c r="M85" i="41" s="1"/>
  <c r="N85" i="41" s="1"/>
  <c r="O85" i="41" s="1"/>
  <c r="P85" i="41" s="1"/>
  <c r="J86" i="41"/>
  <c r="K86" i="41"/>
  <c r="L86" i="41" s="1"/>
  <c r="M86" i="41" s="1"/>
  <c r="N86" i="41" s="1"/>
  <c r="O86" i="41" s="1"/>
  <c r="P86" i="41" s="1"/>
  <c r="J87" i="41"/>
  <c r="K87" i="41"/>
  <c r="L87" i="41" s="1"/>
  <c r="M87" i="41" s="1"/>
  <c r="N87" i="41" s="1"/>
  <c r="O87" i="41" s="1"/>
  <c r="P87" i="41" s="1"/>
  <c r="J88" i="41"/>
  <c r="K88" i="41"/>
  <c r="L88" i="41" s="1"/>
  <c r="M88" i="41" s="1"/>
  <c r="N88" i="41" s="1"/>
  <c r="O88" i="41" s="1"/>
  <c r="P88" i="41" s="1"/>
  <c r="J89" i="41"/>
  <c r="K89" i="41"/>
  <c r="L89" i="41" s="1"/>
  <c r="M89" i="41" s="1"/>
  <c r="N89" i="41" s="1"/>
  <c r="O89" i="41" s="1"/>
  <c r="P89" i="41" s="1"/>
  <c r="J90" i="41"/>
  <c r="K90" i="41"/>
  <c r="L90" i="41" s="1"/>
  <c r="M90" i="41" s="1"/>
  <c r="N90" i="41" s="1"/>
  <c r="O90" i="41" s="1"/>
  <c r="P90" i="41" s="1"/>
  <c r="J91" i="41"/>
  <c r="K91" i="41"/>
  <c r="L91" i="41" s="1"/>
  <c r="M91" i="41" s="1"/>
  <c r="N91" i="41" s="1"/>
  <c r="O91" i="41" s="1"/>
  <c r="P91" i="41" s="1"/>
  <c r="J93" i="41"/>
  <c r="K93" i="41"/>
  <c r="L93" i="41" s="1"/>
  <c r="M93" i="41" s="1"/>
  <c r="N93" i="41" s="1"/>
  <c r="O93" i="41" s="1"/>
  <c r="P93" i="41" s="1"/>
  <c r="J92" i="41"/>
  <c r="K92" i="41"/>
  <c r="L92" i="41" s="1"/>
  <c r="M92" i="41" s="1"/>
  <c r="N92" i="41" s="1"/>
  <c r="O92" i="41" s="1"/>
  <c r="P92" i="41" s="1"/>
  <c r="J94" i="41"/>
  <c r="K94" i="41"/>
  <c r="L94" i="41" s="1"/>
  <c r="M94" i="41" s="1"/>
  <c r="N94" i="41" s="1"/>
  <c r="O94" i="41" s="1"/>
  <c r="P94" i="41" s="1"/>
  <c r="J95" i="41"/>
  <c r="K95" i="41"/>
  <c r="L95" i="41" s="1"/>
  <c r="M95" i="41" s="1"/>
  <c r="N95" i="41" s="1"/>
  <c r="O95" i="41" s="1"/>
  <c r="P95" i="41" s="1"/>
  <c r="J96" i="41"/>
  <c r="K96" i="41"/>
  <c r="L96" i="41" s="1"/>
  <c r="M96" i="41" s="1"/>
  <c r="N96" i="41" s="1"/>
  <c r="O96" i="41" s="1"/>
  <c r="P96" i="41" s="1"/>
  <c r="J97" i="41"/>
  <c r="K97" i="41"/>
  <c r="L97" i="41" s="1"/>
  <c r="M97" i="41" s="1"/>
  <c r="N97" i="41" s="1"/>
  <c r="O97" i="41" s="1"/>
  <c r="P97" i="41" s="1"/>
  <c r="J98" i="41"/>
  <c r="K98" i="41"/>
  <c r="L98" i="41" s="1"/>
  <c r="M98" i="41" s="1"/>
  <c r="N98" i="41" s="1"/>
  <c r="O98" i="41" s="1"/>
  <c r="P98" i="41" s="1"/>
  <c r="J99" i="41"/>
  <c r="K99" i="41"/>
  <c r="L99" i="41" s="1"/>
  <c r="M99" i="41" s="1"/>
  <c r="N99" i="41" s="1"/>
  <c r="O99" i="41" s="1"/>
  <c r="P99" i="41" s="1"/>
  <c r="J100" i="41"/>
  <c r="K100" i="41"/>
  <c r="L100" i="41" s="1"/>
  <c r="M100" i="41" s="1"/>
  <c r="N100" i="41" s="1"/>
  <c r="O100" i="41" s="1"/>
  <c r="P100" i="41" s="1"/>
  <c r="J101" i="41"/>
  <c r="K101" i="41"/>
  <c r="L101" i="41" s="1"/>
  <c r="M101" i="41" s="1"/>
  <c r="N101" i="41" s="1"/>
  <c r="O101" i="41" s="1"/>
  <c r="P101" i="41" s="1"/>
  <c r="J103" i="41"/>
  <c r="K103" i="41"/>
  <c r="L103" i="41" s="1"/>
  <c r="M103" i="41" s="1"/>
  <c r="N103" i="41" s="1"/>
  <c r="O103" i="41" s="1"/>
  <c r="P103" i="41" s="1"/>
  <c r="J102" i="41"/>
  <c r="K102" i="41"/>
  <c r="L102" i="41" s="1"/>
  <c r="M102" i="41" s="1"/>
  <c r="N102" i="41" s="1"/>
  <c r="O102" i="41" s="1"/>
  <c r="P102" i="41" s="1"/>
  <c r="J104" i="41"/>
  <c r="K104" i="41"/>
  <c r="L104" i="41" s="1"/>
  <c r="M104" i="41" s="1"/>
  <c r="N104" i="41" s="1"/>
  <c r="O104" i="41" s="1"/>
  <c r="P104" i="41" s="1"/>
  <c r="J105" i="41"/>
  <c r="K105" i="41"/>
  <c r="L105" i="41" s="1"/>
  <c r="M105" i="41" s="1"/>
  <c r="N105" i="41" s="1"/>
  <c r="O105" i="41" s="1"/>
  <c r="P105" i="41" s="1"/>
  <c r="J108" i="41"/>
  <c r="K108" i="41"/>
  <c r="L108" i="41" s="1"/>
  <c r="M108" i="41" s="1"/>
  <c r="N108" i="41" s="1"/>
  <c r="O108" i="41" s="1"/>
  <c r="P108" i="41" s="1"/>
  <c r="J109" i="41"/>
  <c r="K109" i="41"/>
  <c r="L109" i="41" s="1"/>
  <c r="M109" i="41" s="1"/>
  <c r="N109" i="41" s="1"/>
  <c r="O109" i="41" s="1"/>
  <c r="P109" i="41" s="1"/>
  <c r="J110" i="41"/>
  <c r="K110" i="41"/>
  <c r="L110" i="41" s="1"/>
  <c r="M110" i="41" s="1"/>
  <c r="N110" i="41" s="1"/>
  <c r="O110" i="41" s="1"/>
  <c r="P110" i="41" s="1"/>
  <c r="J111" i="41"/>
  <c r="K111" i="41"/>
  <c r="L111" i="41" s="1"/>
  <c r="M111" i="41" s="1"/>
  <c r="N111" i="41" s="1"/>
  <c r="O111" i="41" s="1"/>
  <c r="P111" i="41" s="1"/>
  <c r="J112" i="41"/>
  <c r="K112" i="41"/>
  <c r="L112" i="41" s="1"/>
  <c r="M112" i="41" s="1"/>
  <c r="N112" i="41" s="1"/>
  <c r="O112" i="41" s="1"/>
  <c r="P112" i="41" s="1"/>
  <c r="J113" i="41"/>
  <c r="K113" i="41"/>
  <c r="L113" i="41" s="1"/>
  <c r="M113" i="41" s="1"/>
  <c r="N113" i="41" s="1"/>
  <c r="O113" i="41" s="1"/>
  <c r="P113" i="41" s="1"/>
  <c r="J114" i="41"/>
  <c r="K114" i="41"/>
  <c r="L114" i="41" s="1"/>
  <c r="M114" i="41" s="1"/>
  <c r="N114" i="41" s="1"/>
  <c r="O114" i="41" s="1"/>
  <c r="P114" i="41" s="1"/>
  <c r="J115" i="41"/>
  <c r="K115" i="41"/>
  <c r="L115" i="41" s="1"/>
  <c r="M115" i="41" s="1"/>
  <c r="N115" i="41" s="1"/>
  <c r="O115" i="41" s="1"/>
  <c r="P115" i="41" s="1"/>
  <c r="J116" i="41"/>
  <c r="K116" i="41"/>
  <c r="L116" i="41" s="1"/>
  <c r="M116" i="41" s="1"/>
  <c r="N116" i="41" s="1"/>
  <c r="O116" i="41" s="1"/>
  <c r="P116" i="41" s="1"/>
  <c r="J118" i="41"/>
  <c r="K118" i="41"/>
  <c r="L118" i="41" s="1"/>
  <c r="M118" i="41" s="1"/>
  <c r="N118" i="41" s="1"/>
  <c r="O118" i="41" s="1"/>
  <c r="P118" i="41" s="1"/>
  <c r="J120" i="41"/>
  <c r="K120" i="41"/>
  <c r="L120" i="41" s="1"/>
  <c r="M120" i="41" s="1"/>
  <c r="N120" i="41" s="1"/>
  <c r="O120" i="41" s="1"/>
  <c r="P120" i="41" s="1"/>
  <c r="J117" i="41"/>
  <c r="K117" i="41"/>
  <c r="L117" i="41" s="1"/>
  <c r="M117" i="41" s="1"/>
  <c r="N117" i="41" s="1"/>
  <c r="O117" i="41" s="1"/>
  <c r="P117" i="41" s="1"/>
  <c r="J119" i="41"/>
  <c r="K119" i="41"/>
  <c r="L119" i="41" s="1"/>
  <c r="M119" i="41" s="1"/>
  <c r="N119" i="41" s="1"/>
  <c r="O119" i="41" s="1"/>
  <c r="P119" i="41" s="1"/>
  <c r="J121" i="41"/>
  <c r="K121" i="41"/>
  <c r="L121" i="41" s="1"/>
  <c r="M121" i="41" s="1"/>
  <c r="N121" i="41" s="1"/>
  <c r="O121" i="41" s="1"/>
  <c r="P121" i="41" s="1"/>
  <c r="J122" i="41"/>
  <c r="K122" i="41"/>
  <c r="L122" i="41" s="1"/>
  <c r="M122" i="41" s="1"/>
  <c r="N122" i="41" s="1"/>
  <c r="O122" i="41" s="1"/>
  <c r="P122" i="41" s="1"/>
  <c r="J123" i="41"/>
  <c r="K123" i="41"/>
  <c r="L123" i="41" s="1"/>
  <c r="M123" i="41" s="1"/>
  <c r="N123" i="41" s="1"/>
  <c r="O123" i="41" s="1"/>
  <c r="P123" i="41" s="1"/>
  <c r="J124" i="41"/>
  <c r="K124" i="41"/>
  <c r="L124" i="41" s="1"/>
  <c r="M124" i="41" s="1"/>
  <c r="N124" i="41" s="1"/>
  <c r="O124" i="41" s="1"/>
  <c r="P124" i="41" s="1"/>
  <c r="J125" i="41"/>
  <c r="K125" i="41"/>
  <c r="L125" i="41" s="1"/>
  <c r="M125" i="41" s="1"/>
  <c r="N125" i="41" s="1"/>
  <c r="O125" i="41" s="1"/>
  <c r="P125" i="41" s="1"/>
  <c r="J126" i="41"/>
  <c r="K126" i="41"/>
  <c r="L126" i="41" s="1"/>
  <c r="M126" i="41" s="1"/>
  <c r="N126" i="41" s="1"/>
  <c r="O126" i="41" s="1"/>
  <c r="P126" i="41" s="1"/>
  <c r="J127" i="41"/>
  <c r="K127" i="41"/>
  <c r="L127" i="41" s="1"/>
  <c r="M127" i="41" s="1"/>
  <c r="N127" i="41" s="1"/>
  <c r="O127" i="41" s="1"/>
  <c r="P127" i="41" s="1"/>
  <c r="J128" i="41"/>
  <c r="K128" i="41"/>
  <c r="L128" i="41" s="1"/>
  <c r="M128" i="41" s="1"/>
  <c r="N128" i="41" s="1"/>
  <c r="O128" i="41" s="1"/>
  <c r="P128" i="41" s="1"/>
  <c r="J130" i="41"/>
  <c r="K130" i="41"/>
  <c r="L130" i="41" s="1"/>
  <c r="M130" i="41" s="1"/>
  <c r="N130" i="41" s="1"/>
  <c r="O130" i="41" s="1"/>
  <c r="P130" i="41" s="1"/>
  <c r="J129" i="41"/>
  <c r="K129" i="41"/>
  <c r="L129" i="41" s="1"/>
  <c r="M129" i="41" s="1"/>
  <c r="N129" i="41" s="1"/>
  <c r="O129" i="41" s="1"/>
  <c r="P129" i="41" s="1"/>
  <c r="J131" i="41"/>
  <c r="K131" i="41"/>
  <c r="L131" i="41" s="1"/>
  <c r="M131" i="41" s="1"/>
  <c r="N131" i="41" s="1"/>
  <c r="O131" i="41" s="1"/>
  <c r="P131" i="41" s="1"/>
  <c r="J132" i="41"/>
  <c r="K132" i="41"/>
  <c r="L132" i="41" s="1"/>
  <c r="M132" i="41" s="1"/>
  <c r="N132" i="41" s="1"/>
  <c r="O132" i="41" s="1"/>
  <c r="P132" i="41" s="1"/>
  <c r="J133" i="41"/>
  <c r="K133" i="41"/>
  <c r="L133" i="41" s="1"/>
  <c r="M133" i="41" s="1"/>
  <c r="N133" i="41" s="1"/>
  <c r="O133" i="41" s="1"/>
  <c r="P133" i="41" s="1"/>
  <c r="J134" i="41"/>
  <c r="K134" i="41"/>
  <c r="L134" i="41" s="1"/>
  <c r="M134" i="41" s="1"/>
  <c r="N134" i="41" s="1"/>
  <c r="O134" i="41" s="1"/>
  <c r="P134" i="41" s="1"/>
  <c r="J136" i="41"/>
  <c r="K136" i="41"/>
  <c r="L136" i="41" s="1"/>
  <c r="M136" i="41" s="1"/>
  <c r="N136" i="41" s="1"/>
  <c r="O136" i="41" s="1"/>
  <c r="P136" i="41" s="1"/>
  <c r="J135" i="41"/>
  <c r="K135" i="41"/>
  <c r="L135" i="41" s="1"/>
  <c r="M135" i="41" s="1"/>
  <c r="N135" i="41" s="1"/>
  <c r="O135" i="41" s="1"/>
  <c r="P135" i="41" s="1"/>
  <c r="J137" i="41"/>
  <c r="K137" i="41"/>
  <c r="L137" i="41" s="1"/>
  <c r="M137" i="41" s="1"/>
  <c r="N137" i="41" s="1"/>
  <c r="O137" i="41" s="1"/>
  <c r="P137" i="41" s="1"/>
  <c r="J138" i="41"/>
  <c r="K138" i="41"/>
  <c r="L138" i="41" s="1"/>
  <c r="M138" i="41" s="1"/>
  <c r="N138" i="41" s="1"/>
  <c r="O138" i="41" s="1"/>
  <c r="P138" i="41" s="1"/>
  <c r="J139" i="41"/>
  <c r="K139" i="41"/>
  <c r="L139" i="41" s="1"/>
  <c r="M139" i="41" s="1"/>
  <c r="N139" i="41" s="1"/>
  <c r="O139" i="41" s="1"/>
  <c r="P139" i="41" s="1"/>
  <c r="J140" i="41"/>
  <c r="K140" i="41"/>
  <c r="L140" i="41" s="1"/>
  <c r="M140" i="41" s="1"/>
  <c r="N140" i="41" s="1"/>
  <c r="O140" i="41" s="1"/>
  <c r="P140" i="41" s="1"/>
  <c r="J141" i="41"/>
  <c r="K141" i="41"/>
  <c r="L141" i="41" s="1"/>
  <c r="M141" i="41" s="1"/>
  <c r="N141" i="41" s="1"/>
  <c r="O141" i="41" s="1"/>
  <c r="P141" i="41" s="1"/>
  <c r="J142" i="41"/>
  <c r="K142" i="41"/>
  <c r="L142" i="41" s="1"/>
  <c r="M142" i="41" s="1"/>
  <c r="N142" i="41" s="1"/>
  <c r="O142" i="41" s="1"/>
  <c r="P142" i="41" s="1"/>
  <c r="J143" i="41"/>
  <c r="K143" i="41"/>
  <c r="L143" i="41" s="1"/>
  <c r="M143" i="41" s="1"/>
  <c r="N143" i="41" s="1"/>
  <c r="O143" i="41" s="1"/>
  <c r="P143" i="41" s="1"/>
  <c r="J144" i="41"/>
  <c r="K144" i="41"/>
  <c r="L144" i="41" s="1"/>
  <c r="M144" i="41" s="1"/>
  <c r="N144" i="41" s="1"/>
  <c r="O144" i="41" s="1"/>
  <c r="P144" i="41" s="1"/>
  <c r="J145" i="41"/>
  <c r="K145" i="41"/>
  <c r="L145" i="41" s="1"/>
  <c r="M145" i="41" s="1"/>
  <c r="N145" i="41" s="1"/>
  <c r="O145" i="41" s="1"/>
  <c r="P145" i="41" s="1"/>
  <c r="J146" i="41"/>
  <c r="K146" i="41"/>
  <c r="L146" i="41" s="1"/>
  <c r="M146" i="41" s="1"/>
  <c r="N146" i="41" s="1"/>
  <c r="O146" i="41" s="1"/>
  <c r="P146" i="41" s="1"/>
  <c r="J147" i="41"/>
  <c r="K147" i="41"/>
  <c r="L147" i="41" s="1"/>
  <c r="M147" i="41" s="1"/>
  <c r="N147" i="41" s="1"/>
  <c r="O147" i="41" s="1"/>
  <c r="P147" i="41" s="1"/>
  <c r="J148" i="41"/>
  <c r="K148" i="41"/>
  <c r="L148" i="41" s="1"/>
  <c r="M148" i="41" s="1"/>
  <c r="N148" i="41" s="1"/>
  <c r="O148" i="41" s="1"/>
  <c r="P148" i="41" s="1"/>
  <c r="J150" i="41"/>
  <c r="K150" i="41"/>
  <c r="L150" i="41" s="1"/>
  <c r="M150" i="41" s="1"/>
  <c r="N150" i="41" s="1"/>
  <c r="O150" i="41" s="1"/>
  <c r="P150" i="41" s="1"/>
  <c r="J149" i="41"/>
  <c r="K149" i="41"/>
  <c r="L149" i="41" s="1"/>
  <c r="M149" i="41" s="1"/>
  <c r="N149" i="41" s="1"/>
  <c r="O149" i="41" s="1"/>
  <c r="P149" i="41" s="1"/>
  <c r="J151" i="41"/>
  <c r="K151" i="41"/>
  <c r="L151" i="41" s="1"/>
  <c r="M151" i="41" s="1"/>
  <c r="N151" i="41" s="1"/>
  <c r="O151" i="41" s="1"/>
  <c r="P151" i="41" s="1"/>
  <c r="J152" i="41"/>
  <c r="K152" i="41"/>
  <c r="L152" i="41" s="1"/>
  <c r="M152" i="41" s="1"/>
  <c r="N152" i="41" s="1"/>
  <c r="O152" i="41" s="1"/>
  <c r="P152" i="41" s="1"/>
  <c r="J153" i="41"/>
  <c r="K153" i="41"/>
  <c r="L153" i="41" s="1"/>
  <c r="M153" i="41" s="1"/>
  <c r="N153" i="41" s="1"/>
  <c r="O153" i="41" s="1"/>
  <c r="P153" i="41" s="1"/>
  <c r="J154" i="41"/>
  <c r="K154" i="41"/>
  <c r="L154" i="41" s="1"/>
  <c r="M154" i="41" s="1"/>
  <c r="N154" i="41" s="1"/>
  <c r="O154" i="41" s="1"/>
  <c r="P154" i="41" s="1"/>
  <c r="J155" i="41"/>
  <c r="K155" i="41"/>
  <c r="L155" i="41" s="1"/>
  <c r="M155" i="41" s="1"/>
  <c r="N155" i="41" s="1"/>
  <c r="O155" i="41" s="1"/>
  <c r="P155" i="41" s="1"/>
  <c r="J156" i="41"/>
  <c r="K156" i="41"/>
  <c r="L156" i="41" s="1"/>
  <c r="M156" i="41" s="1"/>
  <c r="N156" i="41" s="1"/>
  <c r="O156" i="41" s="1"/>
  <c r="P156" i="41" s="1"/>
  <c r="J157" i="41"/>
  <c r="K157" i="41"/>
  <c r="L157" i="41" s="1"/>
  <c r="M157" i="41" s="1"/>
  <c r="N157" i="41" s="1"/>
  <c r="O157" i="41" s="1"/>
  <c r="P157" i="41" s="1"/>
  <c r="J158" i="41"/>
  <c r="K158" i="41"/>
  <c r="L158" i="41" s="1"/>
  <c r="M158" i="41" s="1"/>
  <c r="N158" i="41" s="1"/>
  <c r="O158" i="41" s="1"/>
  <c r="P158" i="41" s="1"/>
  <c r="J160" i="41"/>
  <c r="K160" i="41"/>
  <c r="L160" i="41" s="1"/>
  <c r="M160" i="41" s="1"/>
  <c r="N160" i="41" s="1"/>
  <c r="O160" i="41" s="1"/>
  <c r="P160" i="41" s="1"/>
  <c r="J159" i="41"/>
  <c r="K159" i="41"/>
  <c r="L159" i="41" s="1"/>
  <c r="M159" i="41" s="1"/>
  <c r="N159" i="41" s="1"/>
  <c r="O159" i="41" s="1"/>
  <c r="P159" i="41" s="1"/>
  <c r="J161" i="41"/>
  <c r="K161" i="41"/>
  <c r="L161" i="41" s="1"/>
  <c r="M161" i="41" s="1"/>
  <c r="N161" i="41" s="1"/>
  <c r="O161" i="41" s="1"/>
  <c r="P161" i="41" s="1"/>
  <c r="J162" i="41"/>
  <c r="K162" i="41"/>
  <c r="L162" i="41" s="1"/>
  <c r="M162" i="41" s="1"/>
  <c r="N162" i="41" s="1"/>
  <c r="O162" i="41" s="1"/>
  <c r="P162" i="41" s="1"/>
  <c r="J163" i="41"/>
  <c r="K163" i="41"/>
  <c r="L163" i="41" s="1"/>
  <c r="M163" i="41" s="1"/>
  <c r="N163" i="41" s="1"/>
  <c r="O163" i="41" s="1"/>
  <c r="P163" i="41" s="1"/>
  <c r="J164" i="41"/>
  <c r="K164" i="41"/>
  <c r="L164" i="41" s="1"/>
  <c r="M164" i="41" s="1"/>
  <c r="N164" i="41" s="1"/>
  <c r="O164" i="41" s="1"/>
  <c r="P164" i="41" s="1"/>
  <c r="J166" i="41"/>
  <c r="K166" i="41"/>
  <c r="L166" i="41" s="1"/>
  <c r="M166" i="41" s="1"/>
  <c r="N166" i="41" s="1"/>
  <c r="O166" i="41" s="1"/>
  <c r="P166" i="41" s="1"/>
  <c r="J168" i="41"/>
  <c r="K168" i="41"/>
  <c r="L168" i="41" s="1"/>
  <c r="M168" i="41" s="1"/>
  <c r="N168" i="41" s="1"/>
  <c r="O168" i="41" s="1"/>
  <c r="P168" i="41" s="1"/>
  <c r="J165" i="41"/>
  <c r="K165" i="41"/>
  <c r="L165" i="41" s="1"/>
  <c r="M165" i="41" s="1"/>
  <c r="N165" i="41" s="1"/>
  <c r="O165" i="41" s="1"/>
  <c r="P165" i="41" s="1"/>
  <c r="J167" i="41"/>
  <c r="K167" i="41"/>
  <c r="L167" i="41" s="1"/>
  <c r="M167" i="41" s="1"/>
  <c r="N167" i="41" s="1"/>
  <c r="O167" i="41" s="1"/>
  <c r="P167" i="41" s="1"/>
  <c r="J169" i="41"/>
  <c r="K169" i="41"/>
  <c r="L169" i="41" s="1"/>
  <c r="M169" i="41" s="1"/>
  <c r="N169" i="41" s="1"/>
  <c r="O169" i="41" s="1"/>
  <c r="P169" i="41" s="1"/>
  <c r="J170" i="41"/>
  <c r="K170" i="41"/>
  <c r="L170" i="41" s="1"/>
  <c r="M170" i="41" s="1"/>
  <c r="N170" i="41" s="1"/>
  <c r="O170" i="41" s="1"/>
  <c r="P170" i="41" s="1"/>
  <c r="J171" i="41"/>
  <c r="K171" i="41"/>
  <c r="L171" i="41" s="1"/>
  <c r="M171" i="41" s="1"/>
  <c r="N171" i="41" s="1"/>
  <c r="O171" i="41" s="1"/>
  <c r="P171" i="41" s="1"/>
  <c r="J172" i="41"/>
  <c r="K172" i="41"/>
  <c r="L172" i="41" s="1"/>
  <c r="M172" i="41" s="1"/>
  <c r="N172" i="41" s="1"/>
  <c r="O172" i="41" s="1"/>
  <c r="P172" i="41" s="1"/>
  <c r="J174" i="41"/>
  <c r="K174" i="41"/>
  <c r="L174" i="41" s="1"/>
  <c r="M174" i="41" s="1"/>
  <c r="N174" i="41" s="1"/>
  <c r="O174" i="41" s="1"/>
  <c r="P174" i="41" s="1"/>
  <c r="J173" i="41"/>
  <c r="K173" i="41"/>
  <c r="L173" i="41" s="1"/>
  <c r="M173" i="41" s="1"/>
  <c r="N173" i="41" s="1"/>
  <c r="O173" i="41" s="1"/>
  <c r="P173" i="41" s="1"/>
  <c r="J175" i="41"/>
  <c r="K175" i="41"/>
  <c r="L175" i="41" s="1"/>
  <c r="M175" i="41" s="1"/>
  <c r="N175" i="41" s="1"/>
  <c r="O175" i="41" s="1"/>
  <c r="P175" i="41" s="1"/>
  <c r="J176" i="41"/>
  <c r="K176" i="41"/>
  <c r="L176" i="41" s="1"/>
  <c r="M176" i="41" s="1"/>
  <c r="N176" i="41" s="1"/>
  <c r="O176" i="41" s="1"/>
  <c r="P176" i="41" s="1"/>
  <c r="J177" i="41"/>
  <c r="K177" i="41"/>
  <c r="L177" i="41" s="1"/>
  <c r="M177" i="41" s="1"/>
  <c r="N177" i="41" s="1"/>
  <c r="O177" i="41" s="1"/>
  <c r="P177" i="41" s="1"/>
  <c r="J178" i="41"/>
  <c r="K178" i="41"/>
  <c r="L178" i="41" s="1"/>
  <c r="M178" i="41" s="1"/>
  <c r="N178" i="41" s="1"/>
  <c r="O178" i="41" s="1"/>
  <c r="P178" i="41" s="1"/>
  <c r="J179" i="41"/>
  <c r="K179" i="41"/>
  <c r="L179" i="41" s="1"/>
  <c r="M179" i="41" s="1"/>
  <c r="N179" i="41" s="1"/>
  <c r="O179" i="41" s="1"/>
  <c r="P179" i="41" s="1"/>
  <c r="J180" i="41"/>
  <c r="K180" i="41"/>
  <c r="L180" i="41" s="1"/>
  <c r="M180" i="41" s="1"/>
  <c r="N180" i="41" s="1"/>
  <c r="O180" i="41" s="1"/>
  <c r="P180" i="41" s="1"/>
  <c r="J181" i="41"/>
  <c r="K181" i="41"/>
  <c r="L181" i="41" s="1"/>
  <c r="M181" i="41" s="1"/>
  <c r="N181" i="41" s="1"/>
  <c r="O181" i="41" s="1"/>
  <c r="P181" i="41" s="1"/>
  <c r="J182" i="41"/>
  <c r="K182" i="41"/>
  <c r="L182" i="41" s="1"/>
  <c r="M182" i="41" s="1"/>
  <c r="N182" i="41" s="1"/>
  <c r="O182" i="41" s="1"/>
  <c r="P182" i="41" s="1"/>
  <c r="J183" i="41"/>
  <c r="K183" i="41"/>
  <c r="L183" i="41" s="1"/>
  <c r="M183" i="41" s="1"/>
  <c r="N183" i="41" s="1"/>
  <c r="O183" i="41" s="1"/>
  <c r="P183" i="41" s="1"/>
  <c r="J184" i="41"/>
  <c r="K184" i="41"/>
  <c r="L184" i="41" s="1"/>
  <c r="M184" i="41" s="1"/>
  <c r="N184" i="41" s="1"/>
  <c r="O184" i="41" s="1"/>
  <c r="P184" i="41" s="1"/>
  <c r="J186" i="41"/>
  <c r="K186" i="41"/>
  <c r="L186" i="41" s="1"/>
  <c r="M186" i="41" s="1"/>
  <c r="N186" i="41" s="1"/>
  <c r="O186" i="41" s="1"/>
  <c r="P186" i="41" s="1"/>
  <c r="J188" i="41"/>
  <c r="K188" i="41"/>
  <c r="L188" i="41" s="1"/>
  <c r="M188" i="41" s="1"/>
  <c r="N188" i="41" s="1"/>
  <c r="O188" i="41" s="1"/>
  <c r="P188" i="41" s="1"/>
  <c r="J185" i="41"/>
  <c r="K185" i="41"/>
  <c r="L185" i="41" s="1"/>
  <c r="M185" i="41" s="1"/>
  <c r="N185" i="41" s="1"/>
  <c r="O185" i="41" s="1"/>
  <c r="P185" i="41" s="1"/>
  <c r="J187" i="41"/>
  <c r="K187" i="41"/>
  <c r="L187" i="41" s="1"/>
  <c r="M187" i="41" s="1"/>
  <c r="N187" i="41" s="1"/>
  <c r="O187" i="41" s="1"/>
  <c r="P187" i="41" s="1"/>
  <c r="J189" i="41"/>
  <c r="K189" i="41"/>
  <c r="L189" i="41" s="1"/>
  <c r="M189" i="41" s="1"/>
  <c r="N189" i="41" s="1"/>
  <c r="O189" i="41" s="1"/>
  <c r="P189" i="41" s="1"/>
  <c r="J190" i="41"/>
  <c r="K190" i="41"/>
  <c r="L190" i="41" s="1"/>
  <c r="M190" i="41" s="1"/>
  <c r="N190" i="41" s="1"/>
  <c r="O190" i="41" s="1"/>
  <c r="P190" i="41" s="1"/>
  <c r="J191" i="41"/>
  <c r="K191" i="41"/>
  <c r="L191" i="41" s="1"/>
  <c r="M191" i="41" s="1"/>
  <c r="N191" i="41" s="1"/>
  <c r="O191" i="41" s="1"/>
  <c r="P191" i="41" s="1"/>
  <c r="J192" i="41"/>
  <c r="K192" i="41"/>
  <c r="L192" i="41" s="1"/>
  <c r="M192" i="41" s="1"/>
  <c r="N192" i="41" s="1"/>
  <c r="O192" i="41" s="1"/>
  <c r="P192" i="41" s="1"/>
  <c r="J193" i="41"/>
  <c r="K193" i="41"/>
  <c r="L193" i="41" s="1"/>
  <c r="M193" i="41" s="1"/>
  <c r="N193" i="41" s="1"/>
  <c r="O193" i="41" s="1"/>
  <c r="P193" i="41" s="1"/>
  <c r="J194" i="41"/>
  <c r="K194" i="41"/>
  <c r="L194" i="41" s="1"/>
  <c r="M194" i="41" s="1"/>
  <c r="N194" i="41" s="1"/>
  <c r="O194" i="41" s="1"/>
  <c r="P194" i="41" s="1"/>
  <c r="J195" i="41"/>
  <c r="K195" i="41"/>
  <c r="L195" i="41" s="1"/>
  <c r="M195" i="41" s="1"/>
  <c r="N195" i="41" s="1"/>
  <c r="O195" i="41" s="1"/>
  <c r="P195" i="41" s="1"/>
  <c r="J196" i="41"/>
  <c r="K196" i="41"/>
  <c r="L196" i="41" s="1"/>
  <c r="M196" i="41" s="1"/>
  <c r="N196" i="41" s="1"/>
  <c r="O196" i="41" s="1"/>
  <c r="P196" i="41" s="1"/>
  <c r="J198" i="41"/>
  <c r="K198" i="41"/>
  <c r="L198" i="41" s="1"/>
  <c r="M198" i="41" s="1"/>
  <c r="N198" i="41" s="1"/>
  <c r="O198" i="41" s="1"/>
  <c r="P198" i="41" s="1"/>
  <c r="J200" i="41"/>
  <c r="K200" i="41"/>
  <c r="L200" i="41" s="1"/>
  <c r="M200" i="41" s="1"/>
  <c r="N200" i="41" s="1"/>
  <c r="O200" i="41" s="1"/>
  <c r="P200" i="41" s="1"/>
  <c r="J197" i="41"/>
  <c r="K197" i="41"/>
  <c r="L197" i="41" s="1"/>
  <c r="M197" i="41" s="1"/>
  <c r="N197" i="41" s="1"/>
  <c r="O197" i="41" s="1"/>
  <c r="P197" i="41" s="1"/>
  <c r="J199" i="41"/>
  <c r="K199" i="41"/>
  <c r="L199" i="41" s="1"/>
  <c r="M199" i="41" s="1"/>
  <c r="N199" i="41" s="1"/>
  <c r="O199" i="41" s="1"/>
  <c r="P199" i="41" s="1"/>
  <c r="J201" i="41"/>
  <c r="K201" i="41"/>
  <c r="L201" i="41" s="1"/>
  <c r="M201" i="41" s="1"/>
  <c r="N201" i="41" s="1"/>
  <c r="O201" i="41" s="1"/>
  <c r="P201" i="41" s="1"/>
  <c r="J202" i="41"/>
  <c r="K202" i="41"/>
  <c r="L202" i="41" s="1"/>
  <c r="M202" i="41" s="1"/>
  <c r="N202" i="41" s="1"/>
  <c r="O202" i="41" s="1"/>
  <c r="P202" i="41" s="1"/>
  <c r="J204" i="41"/>
  <c r="K204" i="41"/>
  <c r="L204" i="41" s="1"/>
  <c r="M204" i="41" s="1"/>
  <c r="N204" i="41" s="1"/>
  <c r="O204" i="41" s="1"/>
  <c r="P204" i="41" s="1"/>
  <c r="J203" i="41"/>
  <c r="K203" i="41"/>
  <c r="L203" i="41" s="1"/>
  <c r="M203" i="41" s="1"/>
  <c r="N203" i="41" s="1"/>
  <c r="O203" i="41" s="1"/>
  <c r="P203" i="41" s="1"/>
  <c r="J205" i="41"/>
  <c r="K205" i="41"/>
  <c r="L205" i="41" s="1"/>
  <c r="M205" i="41" s="1"/>
  <c r="N205" i="41" s="1"/>
  <c r="O205" i="41" s="1"/>
  <c r="P205" i="41" s="1"/>
  <c r="J206" i="41"/>
  <c r="K206" i="41"/>
  <c r="L206" i="41" s="1"/>
  <c r="M206" i="41" s="1"/>
  <c r="N206" i="41" s="1"/>
  <c r="O206" i="41" s="1"/>
  <c r="P206" i="41" s="1"/>
  <c r="J207" i="41"/>
  <c r="K207" i="41"/>
  <c r="L207" i="41" s="1"/>
  <c r="M207" i="41" s="1"/>
  <c r="N207" i="41" s="1"/>
  <c r="O207" i="41" s="1"/>
  <c r="P207" i="41" s="1"/>
  <c r="J208" i="41"/>
  <c r="K208" i="41"/>
  <c r="L208" i="41" s="1"/>
  <c r="M208" i="41" s="1"/>
  <c r="N208" i="41" s="1"/>
  <c r="O208" i="41" s="1"/>
  <c r="P208" i="41" s="1"/>
  <c r="J209" i="41"/>
  <c r="K209" i="41"/>
  <c r="L209" i="41" s="1"/>
  <c r="M209" i="41" s="1"/>
  <c r="N209" i="41" s="1"/>
  <c r="O209" i="41" s="1"/>
  <c r="P209" i="41" s="1"/>
  <c r="J210" i="41"/>
  <c r="K210" i="41"/>
  <c r="L210" i="41" s="1"/>
  <c r="M210" i="41" s="1"/>
  <c r="N210" i="41" s="1"/>
  <c r="O210" i="41" s="1"/>
  <c r="P210" i="41" s="1"/>
  <c r="J211" i="41"/>
  <c r="K211" i="41"/>
  <c r="L211" i="41" s="1"/>
  <c r="M211" i="41" s="1"/>
  <c r="N211" i="41" s="1"/>
  <c r="O211" i="41" s="1"/>
  <c r="P211" i="41" s="1"/>
  <c r="J212" i="41"/>
  <c r="K212" i="41"/>
  <c r="L212" i="41" s="1"/>
  <c r="M212" i="41" s="1"/>
  <c r="N212" i="41" s="1"/>
  <c r="O212" i="41" s="1"/>
  <c r="P212" i="41" s="1"/>
  <c r="J214" i="41"/>
  <c r="K214" i="41"/>
  <c r="L214" i="41" s="1"/>
  <c r="M214" i="41" s="1"/>
  <c r="N214" i="41" s="1"/>
  <c r="O214" i="41" s="1"/>
  <c r="P214" i="41" s="1"/>
  <c r="J213" i="41"/>
  <c r="K213" i="41"/>
  <c r="L213" i="41" s="1"/>
  <c r="M213" i="41" s="1"/>
  <c r="N213" i="41" s="1"/>
  <c r="O213" i="41" s="1"/>
  <c r="P213" i="41" s="1"/>
  <c r="J215" i="41"/>
  <c r="K215" i="41"/>
  <c r="L215" i="41" s="1"/>
  <c r="M215" i="41" s="1"/>
  <c r="N215" i="41" s="1"/>
  <c r="O215" i="41" s="1"/>
  <c r="P215" i="41" s="1"/>
  <c r="J216" i="41"/>
  <c r="K216" i="41"/>
  <c r="L216" i="41" s="1"/>
  <c r="M216" i="41" s="1"/>
  <c r="N216" i="41" s="1"/>
  <c r="O216" i="41" s="1"/>
  <c r="P216" i="41" s="1"/>
  <c r="J217" i="41"/>
  <c r="K217" i="41"/>
  <c r="L217" i="41" s="1"/>
  <c r="M217" i="41" s="1"/>
  <c r="N217" i="41" s="1"/>
  <c r="O217" i="41" s="1"/>
  <c r="P217" i="41" s="1"/>
  <c r="J218" i="41"/>
  <c r="K218" i="41"/>
  <c r="L218" i="41" s="1"/>
  <c r="M218" i="41" s="1"/>
  <c r="N218" i="41" s="1"/>
  <c r="O218" i="41" s="1"/>
  <c r="P218" i="41" s="1"/>
  <c r="J220" i="41"/>
  <c r="K220" i="41"/>
  <c r="L220" i="41" s="1"/>
  <c r="M220" i="41" s="1"/>
  <c r="N220" i="41" s="1"/>
  <c r="O220" i="41" s="1"/>
  <c r="P220" i="41" s="1"/>
  <c r="J219" i="41"/>
  <c r="K219" i="41"/>
  <c r="L219" i="41" s="1"/>
  <c r="M219" i="41" s="1"/>
  <c r="N219" i="41" s="1"/>
  <c r="O219" i="41" s="1"/>
  <c r="P219" i="41" s="1"/>
  <c r="J221" i="41"/>
  <c r="K221" i="41"/>
  <c r="L221" i="41" s="1"/>
  <c r="M221" i="41" s="1"/>
  <c r="N221" i="41" s="1"/>
  <c r="O221" i="41" s="1"/>
  <c r="P221" i="41" s="1"/>
  <c r="J222" i="41"/>
  <c r="K222" i="41"/>
  <c r="L222" i="41" s="1"/>
  <c r="M222" i="41" s="1"/>
  <c r="N222" i="41" s="1"/>
  <c r="O222" i="41" s="1"/>
  <c r="P222" i="41" s="1"/>
  <c r="J223" i="41"/>
  <c r="K223" i="41"/>
  <c r="L223" i="41" s="1"/>
  <c r="M223" i="41" s="1"/>
  <c r="N223" i="41" s="1"/>
  <c r="O223" i="41" s="1"/>
  <c r="P223" i="41" s="1"/>
  <c r="J224" i="41"/>
  <c r="K224" i="41"/>
  <c r="L224" i="41" s="1"/>
  <c r="M224" i="41" s="1"/>
  <c r="N224" i="41" s="1"/>
  <c r="O224" i="41" s="1"/>
  <c r="P224" i="41" s="1"/>
  <c r="J225" i="41"/>
  <c r="K225" i="41"/>
  <c r="L225" i="41" s="1"/>
  <c r="M225" i="41" s="1"/>
  <c r="N225" i="41" s="1"/>
  <c r="O225" i="41" s="1"/>
  <c r="P225" i="41" s="1"/>
  <c r="J226" i="41"/>
  <c r="K226" i="41"/>
  <c r="L226" i="41" s="1"/>
  <c r="M226" i="41" s="1"/>
  <c r="N226" i="41" s="1"/>
  <c r="O226" i="41" s="1"/>
  <c r="P226" i="41" s="1"/>
  <c r="J227" i="41"/>
  <c r="K227" i="41"/>
  <c r="L227" i="41" s="1"/>
  <c r="M227" i="41" s="1"/>
  <c r="N227" i="41" s="1"/>
  <c r="O227" i="41" s="1"/>
  <c r="P227" i="41" s="1"/>
  <c r="J228" i="41"/>
  <c r="K228" i="41"/>
  <c r="L228" i="41" s="1"/>
  <c r="M228" i="41" s="1"/>
  <c r="N228" i="41" s="1"/>
  <c r="O228" i="41" s="1"/>
  <c r="P228" i="41" s="1"/>
  <c r="J229" i="41"/>
  <c r="K229" i="41"/>
  <c r="L229" i="41" s="1"/>
  <c r="M229" i="41" s="1"/>
  <c r="N229" i="41" s="1"/>
  <c r="O229" i="41" s="1"/>
  <c r="P229" i="41" s="1"/>
  <c r="J230" i="41"/>
  <c r="K230" i="41"/>
  <c r="L230" i="41" s="1"/>
  <c r="M230" i="41" s="1"/>
  <c r="N230" i="41" s="1"/>
  <c r="O230" i="41" s="1"/>
  <c r="P230" i="41" s="1"/>
  <c r="J231" i="41"/>
  <c r="K231" i="41"/>
  <c r="L231" i="41" s="1"/>
  <c r="M231" i="41" s="1"/>
  <c r="N231" i="41" s="1"/>
  <c r="O231" i="41" s="1"/>
  <c r="P231" i="41" s="1"/>
  <c r="J232" i="41"/>
  <c r="K232" i="41"/>
  <c r="L232" i="41" s="1"/>
  <c r="M232" i="41" s="1"/>
  <c r="N232" i="41" s="1"/>
  <c r="O232" i="41" s="1"/>
  <c r="P232" i="41" s="1"/>
  <c r="J233" i="41"/>
  <c r="K233" i="41"/>
  <c r="L233" i="41" s="1"/>
  <c r="M233" i="41" s="1"/>
  <c r="N233" i="41" s="1"/>
  <c r="O233" i="41" s="1"/>
  <c r="P233" i="41" s="1"/>
  <c r="J234" i="41"/>
  <c r="K234" i="41"/>
  <c r="L234" i="41" s="1"/>
  <c r="M234" i="41" s="1"/>
  <c r="N234" i="41" s="1"/>
  <c r="O234" i="41" s="1"/>
  <c r="P234" i="41" s="1"/>
  <c r="J236" i="41"/>
  <c r="K236" i="41"/>
  <c r="L236" i="41" s="1"/>
  <c r="M236" i="41" s="1"/>
  <c r="N236" i="41" s="1"/>
  <c r="O236" i="41" s="1"/>
  <c r="P236" i="41" s="1"/>
  <c r="J238" i="41"/>
  <c r="K238" i="41"/>
  <c r="L238" i="41" s="1"/>
  <c r="M238" i="41" s="1"/>
  <c r="N238" i="41" s="1"/>
  <c r="O238" i="41" s="1"/>
  <c r="P238" i="41" s="1"/>
  <c r="J240" i="41"/>
  <c r="K240" i="41"/>
  <c r="L240" i="41" s="1"/>
  <c r="M240" i="41" s="1"/>
  <c r="N240" i="41" s="1"/>
  <c r="O240" i="41" s="1"/>
  <c r="P240" i="41" s="1"/>
  <c r="J242" i="41"/>
  <c r="K242" i="41"/>
  <c r="L242" i="41" s="1"/>
  <c r="M242" i="41" s="1"/>
  <c r="N242" i="41" s="1"/>
  <c r="O242" i="41" s="1"/>
  <c r="P242" i="41" s="1"/>
  <c r="J244" i="41"/>
  <c r="K244" i="41"/>
  <c r="L244" i="41" s="1"/>
  <c r="M244" i="41" s="1"/>
  <c r="N244" i="41" s="1"/>
  <c r="O244" i="41" s="1"/>
  <c r="P244" i="41" s="1"/>
  <c r="J235" i="41"/>
  <c r="K235" i="41"/>
  <c r="L235" i="41" s="1"/>
  <c r="M235" i="41" s="1"/>
  <c r="N235" i="41" s="1"/>
  <c r="O235" i="41" s="1"/>
  <c r="P235" i="41" s="1"/>
  <c r="J237" i="41"/>
  <c r="K237" i="41"/>
  <c r="L237" i="41" s="1"/>
  <c r="M237" i="41" s="1"/>
  <c r="N237" i="41" s="1"/>
  <c r="O237" i="41" s="1"/>
  <c r="P237" i="41" s="1"/>
  <c r="J239" i="41"/>
  <c r="K239" i="41"/>
  <c r="L239" i="41" s="1"/>
  <c r="M239" i="41" s="1"/>
  <c r="N239" i="41" s="1"/>
  <c r="O239" i="41" s="1"/>
  <c r="P239" i="41" s="1"/>
  <c r="J241" i="41"/>
  <c r="K241" i="41"/>
  <c r="L241" i="41" s="1"/>
  <c r="M241" i="41" s="1"/>
  <c r="N241" i="41" s="1"/>
  <c r="O241" i="41" s="1"/>
  <c r="P241" i="41" s="1"/>
  <c r="J243" i="41"/>
  <c r="K243" i="41"/>
  <c r="L243" i="41" s="1"/>
  <c r="M243" i="41" s="1"/>
  <c r="N243" i="41" s="1"/>
  <c r="O243" i="41" s="1"/>
  <c r="P243" i="41" s="1"/>
  <c r="J245" i="41"/>
  <c r="K245" i="41"/>
  <c r="L245" i="41" s="1"/>
  <c r="M245" i="41" s="1"/>
  <c r="N245" i="41" s="1"/>
  <c r="O245" i="41" s="1"/>
  <c r="P245" i="41" s="1"/>
  <c r="J246" i="41"/>
  <c r="K246" i="41"/>
  <c r="L246" i="41" s="1"/>
  <c r="M246" i="41" s="1"/>
  <c r="N246" i="41" s="1"/>
  <c r="O246" i="41" s="1"/>
  <c r="P246" i="41" s="1"/>
  <c r="J247" i="41"/>
  <c r="K247" i="41"/>
  <c r="L247" i="41" s="1"/>
  <c r="M247" i="41" s="1"/>
  <c r="N247" i="41" s="1"/>
  <c r="O247" i="41" s="1"/>
  <c r="P247" i="41" s="1"/>
  <c r="J248" i="41"/>
  <c r="K248" i="41"/>
  <c r="L248" i="41" s="1"/>
  <c r="M248" i="41" s="1"/>
  <c r="N248" i="41" s="1"/>
  <c r="O248" i="41" s="1"/>
  <c r="P248" i="41" s="1"/>
  <c r="J249" i="41"/>
  <c r="K249" i="41"/>
  <c r="L249" i="41" s="1"/>
  <c r="M249" i="41" s="1"/>
  <c r="N249" i="41" s="1"/>
  <c r="O249" i="41" s="1"/>
  <c r="P249" i="41" s="1"/>
  <c r="J250" i="41"/>
  <c r="K250" i="41"/>
  <c r="L250" i="41" s="1"/>
  <c r="M250" i="41" s="1"/>
  <c r="N250" i="41" s="1"/>
  <c r="O250" i="41" s="1"/>
  <c r="P250" i="41" s="1"/>
  <c r="J251" i="41"/>
  <c r="K251" i="41"/>
  <c r="L251" i="41" s="1"/>
  <c r="M251" i="41" s="1"/>
  <c r="N251" i="41" s="1"/>
  <c r="O251" i="41" s="1"/>
  <c r="P251" i="41" s="1"/>
  <c r="J252" i="41"/>
  <c r="K252" i="41"/>
  <c r="L252" i="41" s="1"/>
  <c r="M252" i="41" s="1"/>
  <c r="N252" i="41" s="1"/>
  <c r="O252" i="41" s="1"/>
  <c r="P252" i="41" s="1"/>
  <c r="J253" i="41"/>
  <c r="K253" i="41"/>
  <c r="L253" i="41" s="1"/>
  <c r="M253" i="41" s="1"/>
  <c r="N253" i="41" s="1"/>
  <c r="O253" i="41" s="1"/>
  <c r="P253" i="41" s="1"/>
  <c r="J254" i="41"/>
  <c r="K254" i="41"/>
  <c r="L254" i="41" s="1"/>
  <c r="M254" i="41" s="1"/>
  <c r="N254" i="41" s="1"/>
  <c r="O254" i="41" s="1"/>
  <c r="P254" i="41" s="1"/>
  <c r="J255" i="41"/>
  <c r="K255" i="41"/>
  <c r="L255" i="41" s="1"/>
  <c r="M255" i="41" s="1"/>
  <c r="N255" i="41" s="1"/>
  <c r="O255" i="41" s="1"/>
  <c r="P255" i="41" s="1"/>
  <c r="J256" i="41"/>
  <c r="K256" i="41"/>
  <c r="L256" i="41" s="1"/>
  <c r="M256" i="41" s="1"/>
  <c r="N256" i="41" s="1"/>
  <c r="O256" i="41" s="1"/>
  <c r="P256" i="41" s="1"/>
  <c r="J257" i="41"/>
  <c r="K257" i="41"/>
  <c r="L257" i="41" s="1"/>
  <c r="M257" i="41" s="1"/>
  <c r="N257" i="41" s="1"/>
  <c r="O257" i="41" s="1"/>
  <c r="P257" i="41" s="1"/>
  <c r="J258" i="41"/>
  <c r="K258" i="41"/>
  <c r="L258" i="41" s="1"/>
  <c r="M258" i="41" s="1"/>
  <c r="N258" i="41" s="1"/>
  <c r="O258" i="41" s="1"/>
  <c r="P258" i="41" s="1"/>
  <c r="J259" i="41"/>
  <c r="K259" i="41"/>
  <c r="L259" i="41" s="1"/>
  <c r="M259" i="41" s="1"/>
  <c r="N259" i="41" s="1"/>
  <c r="O259" i="41" s="1"/>
  <c r="P259" i="41" s="1"/>
  <c r="J260" i="41"/>
  <c r="K260" i="41"/>
  <c r="L260" i="41" s="1"/>
  <c r="M260" i="41" s="1"/>
  <c r="N260" i="41" s="1"/>
  <c r="O260" i="41" s="1"/>
  <c r="P260" i="41" s="1"/>
  <c r="J261" i="41"/>
  <c r="K261" i="41"/>
  <c r="L261" i="41" s="1"/>
  <c r="M261" i="41" s="1"/>
  <c r="N261" i="41" s="1"/>
  <c r="O261" i="41" s="1"/>
  <c r="P261" i="41" s="1"/>
  <c r="J262" i="41"/>
  <c r="K262" i="41"/>
  <c r="L262" i="41" s="1"/>
  <c r="M262" i="41" s="1"/>
  <c r="N262" i="41" s="1"/>
  <c r="O262" i="41" s="1"/>
  <c r="P262" i="41" s="1"/>
  <c r="J263" i="41"/>
  <c r="K263" i="41"/>
  <c r="L263" i="41" s="1"/>
  <c r="M263" i="41" s="1"/>
  <c r="N263" i="41" s="1"/>
  <c r="O263" i="41" s="1"/>
  <c r="P263" i="41" s="1"/>
  <c r="J264" i="41"/>
  <c r="K264" i="41"/>
  <c r="L264" i="41" s="1"/>
  <c r="M264" i="41" s="1"/>
  <c r="N264" i="41" s="1"/>
  <c r="O264" i="41" s="1"/>
  <c r="P264" i="41" s="1"/>
  <c r="J265" i="41"/>
  <c r="K265" i="41"/>
  <c r="L265" i="41" s="1"/>
  <c r="M265" i="41" s="1"/>
  <c r="N265" i="41" s="1"/>
  <c r="O265" i="41" s="1"/>
  <c r="P265" i="41" s="1"/>
  <c r="J266" i="41"/>
  <c r="K266" i="41"/>
  <c r="L266" i="41" s="1"/>
  <c r="M266" i="41" s="1"/>
  <c r="N266" i="41" s="1"/>
  <c r="O266" i="41" s="1"/>
  <c r="P266" i="41" s="1"/>
  <c r="J267" i="41"/>
  <c r="K267" i="41"/>
  <c r="L267" i="41" s="1"/>
  <c r="M267" i="41" s="1"/>
  <c r="N267" i="41" s="1"/>
  <c r="O267" i="41" s="1"/>
  <c r="P267" i="41" s="1"/>
  <c r="J268" i="41"/>
  <c r="K268" i="41"/>
  <c r="L268" i="41" s="1"/>
  <c r="M268" i="41" s="1"/>
  <c r="N268" i="41" s="1"/>
  <c r="O268" i="41" s="1"/>
  <c r="P268" i="41" s="1"/>
  <c r="J269" i="41"/>
  <c r="K269" i="41"/>
  <c r="L269" i="41" s="1"/>
  <c r="M269" i="41" s="1"/>
  <c r="N269" i="41" s="1"/>
  <c r="O269" i="41" s="1"/>
  <c r="P269" i="41" s="1"/>
  <c r="J270" i="41"/>
  <c r="K270" i="41"/>
  <c r="L270" i="41" s="1"/>
  <c r="M270" i="41" s="1"/>
  <c r="N270" i="41" s="1"/>
  <c r="O270" i="41" s="1"/>
  <c r="P270" i="41" s="1"/>
  <c r="J271" i="41"/>
  <c r="K271" i="41"/>
  <c r="L271" i="41" s="1"/>
  <c r="M271" i="41" s="1"/>
  <c r="N271" i="41" s="1"/>
  <c r="O271" i="41" s="1"/>
  <c r="P271" i="41" s="1"/>
  <c r="J272" i="41"/>
  <c r="K272" i="41"/>
  <c r="L272" i="41" s="1"/>
  <c r="M272" i="41" s="1"/>
  <c r="N272" i="41" s="1"/>
  <c r="O272" i="41" s="1"/>
  <c r="P272" i="41" s="1"/>
  <c r="J273" i="41"/>
  <c r="K273" i="41"/>
  <c r="L273" i="41" s="1"/>
  <c r="M273" i="41" s="1"/>
  <c r="N273" i="41" s="1"/>
  <c r="O273" i="41" s="1"/>
  <c r="P273" i="41" s="1"/>
  <c r="J274" i="41"/>
  <c r="K274" i="41"/>
  <c r="L274" i="41" s="1"/>
  <c r="M274" i="41" s="1"/>
  <c r="N274" i="41" s="1"/>
  <c r="O274" i="41" s="1"/>
  <c r="P274" i="41" s="1"/>
  <c r="J275" i="41"/>
  <c r="K275" i="41"/>
  <c r="L275" i="41" s="1"/>
  <c r="M275" i="41" s="1"/>
  <c r="N275" i="41" s="1"/>
  <c r="O275" i="41" s="1"/>
  <c r="P275" i="41" s="1"/>
  <c r="J276" i="41"/>
  <c r="K276" i="41"/>
  <c r="L276" i="41" s="1"/>
  <c r="M276" i="41" s="1"/>
  <c r="N276" i="41" s="1"/>
  <c r="O276" i="41" s="1"/>
  <c r="P276" i="41" s="1"/>
  <c r="J278" i="41"/>
  <c r="K278" i="41"/>
  <c r="L278" i="41" s="1"/>
  <c r="M278" i="41" s="1"/>
  <c r="N278" i="41" s="1"/>
  <c r="O278" i="41" s="1"/>
  <c r="P278" i="41" s="1"/>
  <c r="J277" i="41"/>
  <c r="K277" i="41"/>
  <c r="L277" i="41" s="1"/>
  <c r="M277" i="41" s="1"/>
  <c r="N277" i="41" s="1"/>
  <c r="O277" i="41" s="1"/>
  <c r="P277" i="41" s="1"/>
  <c r="J279" i="41"/>
  <c r="K279" i="41"/>
  <c r="L279" i="41" s="1"/>
  <c r="M279" i="41" s="1"/>
  <c r="N279" i="41" s="1"/>
  <c r="O279" i="41" s="1"/>
  <c r="P279" i="41" s="1"/>
  <c r="J280" i="41"/>
  <c r="K280" i="41"/>
  <c r="L280" i="41" s="1"/>
  <c r="M280" i="41" s="1"/>
  <c r="N280" i="41" s="1"/>
  <c r="O280" i="41" s="1"/>
  <c r="P280" i="41" s="1"/>
  <c r="J281" i="41"/>
  <c r="K281" i="41"/>
  <c r="L281" i="41" s="1"/>
  <c r="M281" i="41" s="1"/>
  <c r="N281" i="41" s="1"/>
  <c r="O281" i="41" s="1"/>
  <c r="P281" i="41" s="1"/>
  <c r="J282" i="41"/>
  <c r="K282" i="41"/>
  <c r="L282" i="41" s="1"/>
  <c r="M282" i="41" s="1"/>
  <c r="N282" i="41" s="1"/>
  <c r="O282" i="41" s="1"/>
  <c r="P282" i="41" s="1"/>
  <c r="J283" i="41"/>
  <c r="K283" i="41"/>
  <c r="L283" i="41" s="1"/>
  <c r="M283" i="41" s="1"/>
  <c r="N283" i="41" s="1"/>
  <c r="O283" i="41" s="1"/>
  <c r="P283" i="41" s="1"/>
  <c r="J287" i="41"/>
  <c r="K287" i="41"/>
  <c r="L287" i="41" s="1"/>
  <c r="M287" i="41" s="1"/>
  <c r="N287" i="41" s="1"/>
  <c r="O287" i="41" s="1"/>
  <c r="P287" i="41" s="1"/>
  <c r="J285" i="41"/>
  <c r="K285" i="41"/>
  <c r="L285" i="41" s="1"/>
  <c r="M285" i="41" s="1"/>
  <c r="N285" i="41" s="1"/>
  <c r="O285" i="41" s="1"/>
  <c r="P285" i="41" s="1"/>
  <c r="J284" i="41"/>
  <c r="K284" i="41"/>
  <c r="L284" i="41" s="1"/>
  <c r="M284" i="41" s="1"/>
  <c r="N284" i="41" s="1"/>
  <c r="O284" i="41" s="1"/>
  <c r="P284" i="41" s="1"/>
  <c r="J288" i="41"/>
  <c r="K288" i="41"/>
  <c r="L288" i="41" s="1"/>
  <c r="M288" i="41" s="1"/>
  <c r="N288" i="41" s="1"/>
  <c r="O288" i="41" s="1"/>
  <c r="P288" i="41" s="1"/>
  <c r="J286" i="41"/>
  <c r="K286" i="41"/>
  <c r="L286" i="41" s="1"/>
  <c r="M286" i="41" s="1"/>
  <c r="N286" i="41" s="1"/>
  <c r="O286" i="41" s="1"/>
  <c r="P286" i="41" s="1"/>
  <c r="J289" i="41"/>
  <c r="K289" i="41"/>
  <c r="L289" i="41" s="1"/>
  <c r="M289" i="41" s="1"/>
  <c r="N289" i="41" s="1"/>
  <c r="O289" i="41" s="1"/>
  <c r="P289" i="41" s="1"/>
  <c r="J290" i="41"/>
  <c r="K290" i="41"/>
  <c r="L290" i="41" s="1"/>
  <c r="M290" i="41" s="1"/>
  <c r="N290" i="41" s="1"/>
  <c r="O290" i="41" s="1"/>
  <c r="P290" i="41" s="1"/>
  <c r="J291" i="41"/>
  <c r="K291" i="41"/>
  <c r="L291" i="41" s="1"/>
  <c r="M291" i="41" s="1"/>
  <c r="N291" i="41" s="1"/>
  <c r="O291" i="41" s="1"/>
  <c r="P291" i="41" s="1"/>
  <c r="J292" i="41"/>
  <c r="K292" i="41"/>
  <c r="L292" i="41" s="1"/>
  <c r="M292" i="41" s="1"/>
  <c r="N292" i="41" s="1"/>
  <c r="O292" i="41" s="1"/>
  <c r="P292" i="41" s="1"/>
  <c r="J293" i="41"/>
  <c r="K293" i="41"/>
  <c r="L293" i="41" s="1"/>
  <c r="M293" i="41" s="1"/>
  <c r="N293" i="41" s="1"/>
  <c r="O293" i="41" s="1"/>
  <c r="P293" i="41" s="1"/>
  <c r="J294" i="41"/>
  <c r="K294" i="41"/>
  <c r="L294" i="41" s="1"/>
  <c r="M294" i="41" s="1"/>
  <c r="N294" i="41" s="1"/>
  <c r="O294" i="41" s="1"/>
  <c r="P294" i="41" s="1"/>
  <c r="J295" i="41"/>
  <c r="K295" i="41"/>
  <c r="L295" i="41" s="1"/>
  <c r="M295" i="41" s="1"/>
  <c r="N295" i="41" s="1"/>
  <c r="O295" i="41" s="1"/>
  <c r="P295" i="41" s="1"/>
  <c r="J296" i="41"/>
  <c r="K296" i="41"/>
  <c r="L296" i="41" s="1"/>
  <c r="M296" i="41" s="1"/>
  <c r="N296" i="41" s="1"/>
  <c r="O296" i="41" s="1"/>
  <c r="P296" i="41" s="1"/>
  <c r="J297" i="41"/>
  <c r="K297" i="41"/>
  <c r="L297" i="41" s="1"/>
  <c r="M297" i="41" s="1"/>
  <c r="N297" i="41" s="1"/>
  <c r="O297" i="41" s="1"/>
  <c r="P297" i="41" s="1"/>
  <c r="J298" i="41"/>
  <c r="K298" i="41"/>
  <c r="L298" i="41" s="1"/>
  <c r="M298" i="41" s="1"/>
  <c r="N298" i="41" s="1"/>
  <c r="O298" i="41" s="1"/>
  <c r="P298" i="41" s="1"/>
  <c r="J299" i="41"/>
  <c r="K299" i="41"/>
  <c r="L299" i="41" s="1"/>
  <c r="M299" i="41" s="1"/>
  <c r="N299" i="41" s="1"/>
  <c r="O299" i="41" s="1"/>
  <c r="P299" i="41" s="1"/>
  <c r="J300" i="41"/>
  <c r="K300" i="41"/>
  <c r="L300" i="41" s="1"/>
  <c r="M300" i="41" s="1"/>
  <c r="N300" i="41" s="1"/>
  <c r="O300" i="41" s="1"/>
  <c r="P300" i="41" s="1"/>
  <c r="J301" i="41"/>
  <c r="K301" i="41"/>
  <c r="L301" i="41" s="1"/>
  <c r="M301" i="41" s="1"/>
  <c r="N301" i="41" s="1"/>
  <c r="O301" i="41" s="1"/>
  <c r="P301" i="41" s="1"/>
  <c r="J302" i="41"/>
  <c r="K302" i="41"/>
  <c r="L302" i="41" s="1"/>
  <c r="M302" i="41" s="1"/>
  <c r="N302" i="41" s="1"/>
  <c r="O302" i="41" s="1"/>
  <c r="P302" i="41" s="1"/>
  <c r="J303" i="41"/>
  <c r="K303" i="41"/>
  <c r="L303" i="41" s="1"/>
  <c r="M303" i="41" s="1"/>
  <c r="N303" i="41" s="1"/>
  <c r="O303" i="41" s="1"/>
  <c r="P303" i="41" s="1"/>
  <c r="J305" i="41"/>
  <c r="K305" i="41"/>
  <c r="L305" i="41" s="1"/>
  <c r="M305" i="41" s="1"/>
  <c r="N305" i="41" s="1"/>
  <c r="O305" i="41" s="1"/>
  <c r="P305" i="41" s="1"/>
  <c r="J304" i="41"/>
  <c r="K304" i="41"/>
  <c r="L304" i="41" s="1"/>
  <c r="M304" i="41" s="1"/>
  <c r="N304" i="41" s="1"/>
  <c r="O304" i="41" s="1"/>
  <c r="P304" i="41" s="1"/>
  <c r="J306" i="41"/>
  <c r="K306" i="41"/>
  <c r="L306" i="41" s="1"/>
  <c r="M306" i="41" s="1"/>
  <c r="N306" i="41" s="1"/>
  <c r="O306" i="41" s="1"/>
  <c r="P306" i="41" s="1"/>
  <c r="J307" i="41"/>
  <c r="K307" i="41"/>
  <c r="L307" i="41" s="1"/>
  <c r="M307" i="41" s="1"/>
  <c r="N307" i="41" s="1"/>
  <c r="O307" i="41" s="1"/>
  <c r="P307" i="41" s="1"/>
  <c r="J308" i="41"/>
  <c r="K308" i="41"/>
  <c r="L308" i="41" s="1"/>
  <c r="M308" i="41" s="1"/>
  <c r="N308" i="41" s="1"/>
  <c r="O308" i="41" s="1"/>
  <c r="P308" i="41" s="1"/>
  <c r="J309" i="41"/>
  <c r="K309" i="41"/>
  <c r="L309" i="41" s="1"/>
  <c r="M309" i="41" s="1"/>
  <c r="N309" i="41" s="1"/>
  <c r="O309" i="41" s="1"/>
  <c r="P309" i="41" s="1"/>
  <c r="J310" i="41"/>
  <c r="K310" i="41"/>
  <c r="L310" i="41" s="1"/>
  <c r="M310" i="41" s="1"/>
  <c r="N310" i="41" s="1"/>
  <c r="O310" i="41" s="1"/>
  <c r="P310" i="41" s="1"/>
  <c r="J311" i="41"/>
  <c r="K311" i="41"/>
  <c r="L311" i="41" s="1"/>
  <c r="M311" i="41" s="1"/>
  <c r="N311" i="41" s="1"/>
  <c r="O311" i="41" s="1"/>
  <c r="P311" i="41" s="1"/>
  <c r="J312" i="41"/>
  <c r="K312" i="41"/>
  <c r="L312" i="41" s="1"/>
  <c r="M312" i="41" s="1"/>
  <c r="N312" i="41" s="1"/>
  <c r="O312" i="41" s="1"/>
  <c r="P312" i="41" s="1"/>
  <c r="J313" i="41"/>
  <c r="K313" i="41"/>
  <c r="L313" i="41" s="1"/>
  <c r="M313" i="41" s="1"/>
  <c r="N313" i="41" s="1"/>
  <c r="O313" i="41" s="1"/>
  <c r="P313" i="41" s="1"/>
  <c r="J314" i="41"/>
  <c r="K314" i="41"/>
  <c r="L314" i="41" s="1"/>
  <c r="M314" i="41" s="1"/>
  <c r="N314" i="41" s="1"/>
  <c r="O314" i="41" s="1"/>
  <c r="P314" i="41" s="1"/>
  <c r="J315" i="41"/>
  <c r="K315" i="41"/>
  <c r="L315" i="41" s="1"/>
  <c r="M315" i="41" s="1"/>
  <c r="N315" i="41" s="1"/>
  <c r="O315" i="41" s="1"/>
  <c r="P315" i="41" s="1"/>
  <c r="J316" i="41"/>
  <c r="K316" i="41"/>
  <c r="L316" i="41" s="1"/>
  <c r="M316" i="41" s="1"/>
  <c r="N316" i="41" s="1"/>
  <c r="O316" i="41" s="1"/>
  <c r="P316" i="41" s="1"/>
  <c r="J317" i="41"/>
  <c r="K317" i="41"/>
  <c r="L317" i="41" s="1"/>
  <c r="M317" i="41" s="1"/>
  <c r="N317" i="41" s="1"/>
  <c r="O317" i="41" s="1"/>
  <c r="P317" i="41" s="1"/>
  <c r="J318" i="41"/>
  <c r="K318" i="41"/>
  <c r="L318" i="41" s="1"/>
  <c r="M318" i="41" s="1"/>
  <c r="N318" i="41" s="1"/>
  <c r="O318" i="41" s="1"/>
  <c r="P318" i="41" s="1"/>
  <c r="K23" i="41"/>
  <c r="L23" i="41" s="1"/>
  <c r="M23" i="41" s="1"/>
  <c r="N23" i="41" s="1"/>
  <c r="O23" i="41" s="1"/>
  <c r="P23" i="41" s="1"/>
  <c r="J23" i="41"/>
  <c r="K22" i="41"/>
  <c r="L22" i="41" s="1"/>
  <c r="M22" i="41" s="1"/>
  <c r="N22" i="41" s="1"/>
  <c r="O22" i="41" s="1"/>
  <c r="P22" i="41" s="1"/>
  <c r="J22" i="41"/>
  <c r="K21" i="41"/>
  <c r="L21" i="41" s="1"/>
  <c r="M21" i="41" s="1"/>
  <c r="N21" i="41" s="1"/>
  <c r="O21" i="41" s="1"/>
  <c r="P21" i="41" s="1"/>
  <c r="J21" i="41"/>
  <c r="K20" i="41"/>
  <c r="L20" i="41" s="1"/>
  <c r="M20" i="41" s="1"/>
  <c r="N20" i="41" s="1"/>
  <c r="O20" i="41" s="1"/>
  <c r="P20" i="41" s="1"/>
  <c r="J20" i="41"/>
  <c r="K19" i="41"/>
  <c r="L19" i="41" s="1"/>
  <c r="M19" i="41" s="1"/>
  <c r="N19" i="41" s="1"/>
  <c r="O19" i="41" s="1"/>
  <c r="P19" i="41" s="1"/>
  <c r="J19" i="41"/>
  <c r="K18" i="41"/>
  <c r="L18" i="41" s="1"/>
  <c r="M18" i="41" s="1"/>
  <c r="N18" i="41" s="1"/>
  <c r="O18" i="41" s="1"/>
  <c r="P18" i="41" s="1"/>
  <c r="J18" i="41"/>
  <c r="K17" i="41"/>
  <c r="L17" i="41" s="1"/>
  <c r="M17" i="41" s="1"/>
  <c r="N17" i="41" s="1"/>
  <c r="O17" i="41" s="1"/>
  <c r="P17" i="41" s="1"/>
  <c r="J17" i="41"/>
  <c r="J8" i="41"/>
  <c r="J9" i="41"/>
  <c r="J10" i="41"/>
  <c r="J11" i="41"/>
  <c r="J12" i="41"/>
  <c r="J13" i="41"/>
  <c r="J7" i="41"/>
  <c r="Q7" i="25"/>
  <c r="P7" i="25"/>
  <c r="N7" i="25"/>
  <c r="M7" i="25"/>
  <c r="L7" i="25"/>
  <c r="K7" i="25"/>
  <c r="J7" i="25"/>
  <c r="I7" i="25"/>
  <c r="H7" i="25"/>
  <c r="G7" i="25"/>
  <c r="F7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Q175" i="25"/>
  <c r="P175" i="25"/>
  <c r="O175" i="25"/>
  <c r="O180" i="25" s="1"/>
  <c r="N175" i="25"/>
  <c r="N180" i="25" s="1"/>
  <c r="M175" i="25"/>
  <c r="L175" i="25"/>
  <c r="K175" i="25"/>
  <c r="J175" i="25"/>
  <c r="I175" i="25"/>
  <c r="H175" i="25"/>
  <c r="G175" i="25"/>
  <c r="G180" i="25" s="1"/>
  <c r="F175" i="25"/>
  <c r="F180" i="25" s="1"/>
  <c r="Q172" i="25"/>
  <c r="P172" i="25"/>
  <c r="O172" i="25"/>
  <c r="N172" i="25"/>
  <c r="M172" i="25"/>
  <c r="L172" i="25"/>
  <c r="K172" i="25"/>
  <c r="J172" i="25"/>
  <c r="I172" i="25"/>
  <c r="H172" i="25"/>
  <c r="G172" i="25"/>
  <c r="F172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Q168" i="25"/>
  <c r="Q173" i="25" s="1"/>
  <c r="P168" i="25"/>
  <c r="O168" i="25"/>
  <c r="N168" i="25"/>
  <c r="M168" i="25"/>
  <c r="L168" i="25"/>
  <c r="K168" i="25"/>
  <c r="K173" i="25" s="1"/>
  <c r="J168" i="25"/>
  <c r="J173" i="25" s="1"/>
  <c r="I168" i="25"/>
  <c r="I173" i="25" s="1"/>
  <c r="H168" i="25"/>
  <c r="G168" i="25"/>
  <c r="F168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Q162" i="25"/>
  <c r="P162" i="25"/>
  <c r="O162" i="25"/>
  <c r="N162" i="25"/>
  <c r="M162" i="25"/>
  <c r="L162" i="25"/>
  <c r="K162" i="25"/>
  <c r="J162" i="25"/>
  <c r="I162" i="25"/>
  <c r="H162" i="25"/>
  <c r="G162" i="25"/>
  <c r="F162" i="25"/>
  <c r="Q161" i="25"/>
  <c r="P161" i="25"/>
  <c r="O161" i="25"/>
  <c r="O166" i="25" s="1"/>
  <c r="N161" i="25"/>
  <c r="M161" i="25"/>
  <c r="L161" i="25"/>
  <c r="K161" i="25"/>
  <c r="J161" i="25"/>
  <c r="I161" i="25"/>
  <c r="H161" i="25"/>
  <c r="G161" i="25"/>
  <c r="F161" i="25"/>
  <c r="Q158" i="25"/>
  <c r="P158" i="25"/>
  <c r="O158" i="25"/>
  <c r="N158" i="25"/>
  <c r="M158" i="25"/>
  <c r="L158" i="25"/>
  <c r="K158" i="25"/>
  <c r="J158" i="25"/>
  <c r="I158" i="25"/>
  <c r="H158" i="25"/>
  <c r="G158" i="25"/>
  <c r="F158" i="25"/>
  <c r="Q157" i="25"/>
  <c r="P157" i="25"/>
  <c r="O157" i="25"/>
  <c r="N157" i="25"/>
  <c r="M157" i="25"/>
  <c r="L157" i="25"/>
  <c r="K157" i="25"/>
  <c r="J157" i="25"/>
  <c r="I157" i="25"/>
  <c r="H157" i="25"/>
  <c r="G157" i="25"/>
  <c r="F157" i="25"/>
  <c r="Q156" i="25"/>
  <c r="P156" i="25"/>
  <c r="O156" i="25"/>
  <c r="N156" i="25"/>
  <c r="M156" i="25"/>
  <c r="L156" i="25"/>
  <c r="K156" i="25"/>
  <c r="J156" i="25"/>
  <c r="I156" i="25"/>
  <c r="H156" i="25"/>
  <c r="G156" i="25"/>
  <c r="F156" i="25"/>
  <c r="Q155" i="25"/>
  <c r="P155" i="25"/>
  <c r="O155" i="25"/>
  <c r="N155" i="25"/>
  <c r="M155" i="25"/>
  <c r="L155" i="25"/>
  <c r="K155" i="25"/>
  <c r="J155" i="25"/>
  <c r="I155" i="25"/>
  <c r="H155" i="25"/>
  <c r="G155" i="25"/>
  <c r="F155" i="25"/>
  <c r="Q154" i="25"/>
  <c r="Q159" i="25" s="1"/>
  <c r="P154" i="25"/>
  <c r="O154" i="25"/>
  <c r="N154" i="25"/>
  <c r="M154" i="25"/>
  <c r="L154" i="25"/>
  <c r="K154" i="25"/>
  <c r="K159" i="25" s="1"/>
  <c r="J154" i="25"/>
  <c r="J159" i="25" s="1"/>
  <c r="I154" i="25"/>
  <c r="I159" i="25" s="1"/>
  <c r="H154" i="25"/>
  <c r="G154" i="25"/>
  <c r="F154" i="25"/>
  <c r="Q148" i="25"/>
  <c r="P148" i="25"/>
  <c r="O148" i="25"/>
  <c r="N148" i="25"/>
  <c r="M148" i="25"/>
  <c r="L148" i="25"/>
  <c r="K148" i="25"/>
  <c r="J148" i="25"/>
  <c r="I148" i="25"/>
  <c r="H148" i="25"/>
  <c r="G148" i="25"/>
  <c r="F148" i="25"/>
  <c r="Q147" i="25"/>
  <c r="P147" i="25"/>
  <c r="O147" i="25"/>
  <c r="N147" i="25"/>
  <c r="M147" i="25"/>
  <c r="L147" i="25"/>
  <c r="K147" i="25"/>
  <c r="J147" i="25"/>
  <c r="I147" i="25"/>
  <c r="H147" i="25"/>
  <c r="G147" i="25"/>
  <c r="F147" i="25"/>
  <c r="Q146" i="25"/>
  <c r="P146" i="25"/>
  <c r="O146" i="25"/>
  <c r="N146" i="25"/>
  <c r="M146" i="25"/>
  <c r="L146" i="25"/>
  <c r="K146" i="25"/>
  <c r="J146" i="25"/>
  <c r="I146" i="25"/>
  <c r="H146" i="25"/>
  <c r="G146" i="25"/>
  <c r="F146" i="25"/>
  <c r="Q145" i="25"/>
  <c r="P145" i="25"/>
  <c r="O145" i="25"/>
  <c r="N145" i="25"/>
  <c r="M145" i="25"/>
  <c r="L145" i="25"/>
  <c r="K145" i="25"/>
  <c r="J145" i="25"/>
  <c r="I145" i="25"/>
  <c r="H145" i="25"/>
  <c r="G145" i="25"/>
  <c r="F145" i="25"/>
  <c r="Q144" i="25"/>
  <c r="P144" i="25"/>
  <c r="O144" i="25"/>
  <c r="N144" i="25"/>
  <c r="M144" i="25"/>
  <c r="L144" i="25"/>
  <c r="K144" i="25"/>
  <c r="J144" i="25"/>
  <c r="I144" i="25"/>
  <c r="H144" i="25"/>
  <c r="G144" i="25"/>
  <c r="F144" i="25"/>
  <c r="Q141" i="25"/>
  <c r="P141" i="25"/>
  <c r="O141" i="25"/>
  <c r="N141" i="25"/>
  <c r="M141" i="25"/>
  <c r="L141" i="25"/>
  <c r="K141" i="25"/>
  <c r="J141" i="25"/>
  <c r="I141" i="25"/>
  <c r="H141" i="25"/>
  <c r="G141" i="25"/>
  <c r="F141" i="25"/>
  <c r="Q140" i="25"/>
  <c r="P140" i="25"/>
  <c r="O140" i="25"/>
  <c r="N140" i="25"/>
  <c r="M140" i="25"/>
  <c r="L140" i="25"/>
  <c r="K140" i="25"/>
  <c r="J140" i="25"/>
  <c r="I140" i="25"/>
  <c r="H140" i="25"/>
  <c r="G140" i="25"/>
  <c r="F140" i="25"/>
  <c r="Q139" i="25"/>
  <c r="P139" i="25"/>
  <c r="O139" i="25"/>
  <c r="N139" i="25"/>
  <c r="M139" i="25"/>
  <c r="L139" i="25"/>
  <c r="K139" i="25"/>
  <c r="J139" i="25"/>
  <c r="I139" i="25"/>
  <c r="H139" i="25"/>
  <c r="G139" i="25"/>
  <c r="F139" i="25"/>
  <c r="Q138" i="25"/>
  <c r="P138" i="25"/>
  <c r="O138" i="25"/>
  <c r="N138" i="25"/>
  <c r="M138" i="25"/>
  <c r="L138" i="25"/>
  <c r="K138" i="25"/>
  <c r="J138" i="25"/>
  <c r="I138" i="25"/>
  <c r="H138" i="25"/>
  <c r="G138" i="25"/>
  <c r="F138" i="25"/>
  <c r="Q137" i="25"/>
  <c r="P137" i="25"/>
  <c r="O137" i="25"/>
  <c r="N137" i="25"/>
  <c r="M137" i="25"/>
  <c r="L137" i="25"/>
  <c r="K137" i="25"/>
  <c r="J137" i="25"/>
  <c r="I137" i="25"/>
  <c r="H137" i="25"/>
  <c r="G137" i="25"/>
  <c r="F137" i="25"/>
  <c r="Q134" i="25"/>
  <c r="P134" i="25"/>
  <c r="O134" i="25"/>
  <c r="N134" i="25"/>
  <c r="M134" i="25"/>
  <c r="L134" i="25"/>
  <c r="K134" i="25"/>
  <c r="J134" i="25"/>
  <c r="I134" i="25"/>
  <c r="H134" i="25"/>
  <c r="G134" i="25"/>
  <c r="F134" i="25"/>
  <c r="Q133" i="25"/>
  <c r="P133" i="25"/>
  <c r="O133" i="25"/>
  <c r="N133" i="25"/>
  <c r="M133" i="25"/>
  <c r="L133" i="25"/>
  <c r="K133" i="25"/>
  <c r="J133" i="25"/>
  <c r="I133" i="25"/>
  <c r="H133" i="25"/>
  <c r="G133" i="25"/>
  <c r="F133" i="25"/>
  <c r="Q132" i="25"/>
  <c r="P132" i="25"/>
  <c r="O132" i="25"/>
  <c r="N132" i="25"/>
  <c r="M132" i="25"/>
  <c r="L132" i="25"/>
  <c r="K132" i="25"/>
  <c r="J132" i="25"/>
  <c r="I132" i="25"/>
  <c r="H132" i="25"/>
  <c r="G132" i="25"/>
  <c r="F132" i="25"/>
  <c r="Q131" i="25"/>
  <c r="P131" i="25"/>
  <c r="O131" i="25"/>
  <c r="N131" i="25"/>
  <c r="M131" i="25"/>
  <c r="L131" i="25"/>
  <c r="K131" i="25"/>
  <c r="J131" i="25"/>
  <c r="I131" i="25"/>
  <c r="H131" i="25"/>
  <c r="G131" i="25"/>
  <c r="F131" i="25"/>
  <c r="Q130" i="25"/>
  <c r="P130" i="25"/>
  <c r="O130" i="25"/>
  <c r="N130" i="25"/>
  <c r="M130" i="25"/>
  <c r="L130" i="25"/>
  <c r="K130" i="25"/>
  <c r="J130" i="25"/>
  <c r="I130" i="25"/>
  <c r="H130" i="25"/>
  <c r="G130" i="25"/>
  <c r="F130" i="25"/>
  <c r="Q127" i="25"/>
  <c r="P127" i="25"/>
  <c r="O127" i="25"/>
  <c r="N127" i="25"/>
  <c r="M127" i="25"/>
  <c r="L127" i="25"/>
  <c r="K127" i="25"/>
  <c r="J127" i="25"/>
  <c r="I127" i="25"/>
  <c r="H127" i="25"/>
  <c r="G127" i="25"/>
  <c r="F127" i="25"/>
  <c r="Q126" i="25"/>
  <c r="P126" i="25"/>
  <c r="O126" i="25"/>
  <c r="N126" i="25"/>
  <c r="M126" i="25"/>
  <c r="L126" i="25"/>
  <c r="K126" i="25"/>
  <c r="J126" i="25"/>
  <c r="I126" i="25"/>
  <c r="H126" i="25"/>
  <c r="G126" i="25"/>
  <c r="F126" i="25"/>
  <c r="Q125" i="25"/>
  <c r="P125" i="25"/>
  <c r="O125" i="25"/>
  <c r="N125" i="25"/>
  <c r="M125" i="25"/>
  <c r="L125" i="25"/>
  <c r="K125" i="25"/>
  <c r="J125" i="25"/>
  <c r="I125" i="25"/>
  <c r="H125" i="25"/>
  <c r="G125" i="25"/>
  <c r="F125" i="25"/>
  <c r="Q124" i="25"/>
  <c r="P124" i="25"/>
  <c r="O124" i="25"/>
  <c r="N124" i="25"/>
  <c r="M124" i="25"/>
  <c r="L124" i="25"/>
  <c r="K124" i="25"/>
  <c r="J124" i="25"/>
  <c r="I124" i="25"/>
  <c r="H124" i="25"/>
  <c r="G124" i="25"/>
  <c r="F124" i="25"/>
  <c r="Q123" i="25"/>
  <c r="P123" i="25"/>
  <c r="O123" i="25"/>
  <c r="N123" i="25"/>
  <c r="M123" i="25"/>
  <c r="L123" i="25"/>
  <c r="K123" i="25"/>
  <c r="J123" i="25"/>
  <c r="I123" i="25"/>
  <c r="H123" i="25"/>
  <c r="G123" i="25"/>
  <c r="F123" i="25"/>
  <c r="Q120" i="25"/>
  <c r="P120" i="25"/>
  <c r="O120" i="25"/>
  <c r="N120" i="25"/>
  <c r="M120" i="25"/>
  <c r="L120" i="25"/>
  <c r="K120" i="25"/>
  <c r="J120" i="25"/>
  <c r="I120" i="25"/>
  <c r="H120" i="25"/>
  <c r="G120" i="25"/>
  <c r="F120" i="25"/>
  <c r="Q119" i="25"/>
  <c r="P119" i="25"/>
  <c r="O119" i="25"/>
  <c r="N119" i="25"/>
  <c r="M119" i="25"/>
  <c r="L119" i="25"/>
  <c r="K119" i="25"/>
  <c r="J119" i="25"/>
  <c r="I119" i="25"/>
  <c r="H119" i="25"/>
  <c r="G119" i="25"/>
  <c r="F119" i="25"/>
  <c r="Q118" i="25"/>
  <c r="P118" i="25"/>
  <c r="O118" i="25"/>
  <c r="N118" i="25"/>
  <c r="M118" i="25"/>
  <c r="L118" i="25"/>
  <c r="K118" i="25"/>
  <c r="J118" i="25"/>
  <c r="I118" i="25"/>
  <c r="H118" i="25"/>
  <c r="G118" i="25"/>
  <c r="F118" i="25"/>
  <c r="Q117" i="25"/>
  <c r="P117" i="25"/>
  <c r="O117" i="25"/>
  <c r="N117" i="25"/>
  <c r="M117" i="25"/>
  <c r="L117" i="25"/>
  <c r="K117" i="25"/>
  <c r="J117" i="25"/>
  <c r="I117" i="25"/>
  <c r="H117" i="25"/>
  <c r="G117" i="25"/>
  <c r="F117" i="25"/>
  <c r="Q116" i="25"/>
  <c r="P116" i="25"/>
  <c r="O116" i="25"/>
  <c r="N116" i="25"/>
  <c r="M116" i="25"/>
  <c r="L116" i="25"/>
  <c r="K116" i="25"/>
  <c r="J116" i="25"/>
  <c r="I116" i="25"/>
  <c r="H116" i="25"/>
  <c r="G116" i="25"/>
  <c r="F116" i="25"/>
  <c r="Q110" i="25"/>
  <c r="P110" i="25"/>
  <c r="O110" i="25"/>
  <c r="N110" i="25"/>
  <c r="M110" i="25"/>
  <c r="L110" i="25"/>
  <c r="K110" i="25"/>
  <c r="J110" i="25"/>
  <c r="I110" i="25"/>
  <c r="H110" i="25"/>
  <c r="G110" i="25"/>
  <c r="F110" i="25"/>
  <c r="Q109" i="25"/>
  <c r="P109" i="25"/>
  <c r="O109" i="25"/>
  <c r="N109" i="25"/>
  <c r="M109" i="25"/>
  <c r="L109" i="25"/>
  <c r="K109" i="25"/>
  <c r="J109" i="25"/>
  <c r="I109" i="25"/>
  <c r="H109" i="25"/>
  <c r="G109" i="25"/>
  <c r="F109" i="25"/>
  <c r="Q108" i="25"/>
  <c r="P108" i="25"/>
  <c r="O108" i="25"/>
  <c r="N108" i="25"/>
  <c r="M108" i="25"/>
  <c r="L108" i="25"/>
  <c r="K108" i="25"/>
  <c r="J108" i="25"/>
  <c r="I108" i="25"/>
  <c r="H108" i="25"/>
  <c r="G108" i="25"/>
  <c r="F108" i="25"/>
  <c r="Q107" i="25"/>
  <c r="P107" i="25"/>
  <c r="O107" i="25"/>
  <c r="N107" i="25"/>
  <c r="M107" i="25"/>
  <c r="L107" i="25"/>
  <c r="K107" i="25"/>
  <c r="J107" i="25"/>
  <c r="I107" i="25"/>
  <c r="H107" i="25"/>
  <c r="G107" i="25"/>
  <c r="F107" i="25"/>
  <c r="Q106" i="25"/>
  <c r="P106" i="25"/>
  <c r="O106" i="25"/>
  <c r="N106" i="25"/>
  <c r="M106" i="25"/>
  <c r="L106" i="25"/>
  <c r="K106" i="25"/>
  <c r="J106" i="25"/>
  <c r="I106" i="25"/>
  <c r="H106" i="25"/>
  <c r="G106" i="25"/>
  <c r="F106" i="25"/>
  <c r="Q103" i="25"/>
  <c r="P103" i="25"/>
  <c r="O103" i="25"/>
  <c r="N103" i="25"/>
  <c r="M103" i="25"/>
  <c r="L103" i="25"/>
  <c r="K103" i="25"/>
  <c r="J103" i="25"/>
  <c r="I103" i="25"/>
  <c r="H103" i="25"/>
  <c r="G103" i="25"/>
  <c r="F103" i="25"/>
  <c r="Q102" i="25"/>
  <c r="P102" i="25"/>
  <c r="O102" i="25"/>
  <c r="N102" i="25"/>
  <c r="M102" i="25"/>
  <c r="L102" i="25"/>
  <c r="K102" i="25"/>
  <c r="J102" i="25"/>
  <c r="I102" i="25"/>
  <c r="H102" i="25"/>
  <c r="G102" i="25"/>
  <c r="F102" i="25"/>
  <c r="Q101" i="25"/>
  <c r="P101" i="25"/>
  <c r="O101" i="25"/>
  <c r="N101" i="25"/>
  <c r="M101" i="25"/>
  <c r="L101" i="25"/>
  <c r="K101" i="25"/>
  <c r="J101" i="25"/>
  <c r="I101" i="25"/>
  <c r="H101" i="25"/>
  <c r="G101" i="25"/>
  <c r="F101" i="25"/>
  <c r="Q100" i="25"/>
  <c r="P100" i="25"/>
  <c r="O100" i="25"/>
  <c r="N100" i="25"/>
  <c r="M100" i="25"/>
  <c r="L100" i="25"/>
  <c r="K100" i="25"/>
  <c r="J100" i="25"/>
  <c r="I100" i="25"/>
  <c r="H100" i="25"/>
  <c r="G100" i="25"/>
  <c r="F100" i="25"/>
  <c r="Q99" i="25"/>
  <c r="P99" i="25"/>
  <c r="O99" i="25"/>
  <c r="N99" i="25"/>
  <c r="M99" i="25"/>
  <c r="L99" i="25"/>
  <c r="K99" i="25"/>
  <c r="J99" i="25"/>
  <c r="I99" i="25"/>
  <c r="H99" i="25"/>
  <c r="G99" i="25"/>
  <c r="F99" i="25"/>
  <c r="Q93" i="25"/>
  <c r="P93" i="25"/>
  <c r="O93" i="25"/>
  <c r="N93" i="25"/>
  <c r="M93" i="25"/>
  <c r="L93" i="25"/>
  <c r="K93" i="25"/>
  <c r="J93" i="25"/>
  <c r="I93" i="25"/>
  <c r="H93" i="25"/>
  <c r="G93" i="25"/>
  <c r="F93" i="25"/>
  <c r="Q92" i="25"/>
  <c r="P92" i="25"/>
  <c r="O92" i="25"/>
  <c r="N92" i="25"/>
  <c r="M92" i="25"/>
  <c r="L92" i="25"/>
  <c r="K92" i="25"/>
  <c r="J92" i="25"/>
  <c r="I92" i="25"/>
  <c r="H92" i="25"/>
  <c r="G92" i="25"/>
  <c r="F92" i="25"/>
  <c r="Q91" i="25"/>
  <c r="P91" i="25"/>
  <c r="O91" i="25"/>
  <c r="N91" i="25"/>
  <c r="M91" i="25"/>
  <c r="L91" i="25"/>
  <c r="K91" i="25"/>
  <c r="J91" i="25"/>
  <c r="I91" i="25"/>
  <c r="H91" i="25"/>
  <c r="G91" i="25"/>
  <c r="F91" i="25"/>
  <c r="Q90" i="25"/>
  <c r="P90" i="25"/>
  <c r="O90" i="25"/>
  <c r="N90" i="25"/>
  <c r="M90" i="25"/>
  <c r="L90" i="25"/>
  <c r="K90" i="25"/>
  <c r="J90" i="25"/>
  <c r="I90" i="25"/>
  <c r="H90" i="25"/>
  <c r="G90" i="25"/>
  <c r="F90" i="25"/>
  <c r="Q89" i="25"/>
  <c r="P89" i="25"/>
  <c r="O89" i="25"/>
  <c r="N89" i="25"/>
  <c r="M89" i="25"/>
  <c r="L89" i="25"/>
  <c r="K89" i="25"/>
  <c r="J89" i="25"/>
  <c r="I89" i="25"/>
  <c r="H89" i="25"/>
  <c r="G89" i="25"/>
  <c r="F89" i="25"/>
  <c r="Q86" i="25"/>
  <c r="P86" i="25"/>
  <c r="O86" i="25"/>
  <c r="N86" i="25"/>
  <c r="M86" i="25"/>
  <c r="L86" i="25"/>
  <c r="K86" i="25"/>
  <c r="J86" i="25"/>
  <c r="I86" i="25"/>
  <c r="H86" i="25"/>
  <c r="G86" i="25"/>
  <c r="F86" i="25"/>
  <c r="Q85" i="25"/>
  <c r="P85" i="25"/>
  <c r="O85" i="25"/>
  <c r="N85" i="25"/>
  <c r="M85" i="25"/>
  <c r="L85" i="25"/>
  <c r="K85" i="25"/>
  <c r="J85" i="25"/>
  <c r="I85" i="25"/>
  <c r="H85" i="25"/>
  <c r="G85" i="25"/>
  <c r="F85" i="25"/>
  <c r="Q84" i="25"/>
  <c r="P84" i="25"/>
  <c r="O84" i="25"/>
  <c r="N84" i="25"/>
  <c r="M84" i="25"/>
  <c r="L84" i="25"/>
  <c r="K84" i="25"/>
  <c r="J84" i="25"/>
  <c r="I84" i="25"/>
  <c r="H84" i="25"/>
  <c r="G84" i="25"/>
  <c r="F84" i="25"/>
  <c r="Q83" i="25"/>
  <c r="P83" i="25"/>
  <c r="O83" i="25"/>
  <c r="N83" i="25"/>
  <c r="M83" i="25"/>
  <c r="L83" i="25"/>
  <c r="K83" i="25"/>
  <c r="J83" i="25"/>
  <c r="I83" i="25"/>
  <c r="H83" i="25"/>
  <c r="G83" i="25"/>
  <c r="F83" i="25"/>
  <c r="Q82" i="25"/>
  <c r="P82" i="25"/>
  <c r="O82" i="25"/>
  <c r="N82" i="25"/>
  <c r="M82" i="25"/>
  <c r="L82" i="25"/>
  <c r="K82" i="25"/>
  <c r="J82" i="25"/>
  <c r="I82" i="25"/>
  <c r="H82" i="25"/>
  <c r="G82" i="25"/>
  <c r="F82" i="25"/>
  <c r="Q76" i="25"/>
  <c r="P76" i="25"/>
  <c r="O76" i="25"/>
  <c r="N76" i="25"/>
  <c r="M76" i="25"/>
  <c r="L76" i="25"/>
  <c r="K76" i="25"/>
  <c r="J76" i="25"/>
  <c r="I76" i="25"/>
  <c r="H76" i="25"/>
  <c r="G76" i="25"/>
  <c r="F76" i="25"/>
  <c r="Q75" i="25"/>
  <c r="P75" i="25"/>
  <c r="O75" i="25"/>
  <c r="N75" i="25"/>
  <c r="M75" i="25"/>
  <c r="L75" i="25"/>
  <c r="K75" i="25"/>
  <c r="J75" i="25"/>
  <c r="I75" i="25"/>
  <c r="H75" i="25"/>
  <c r="G75" i="25"/>
  <c r="F75" i="25"/>
  <c r="Q74" i="25"/>
  <c r="P74" i="25"/>
  <c r="O74" i="25"/>
  <c r="N74" i="25"/>
  <c r="M74" i="25"/>
  <c r="L74" i="25"/>
  <c r="K74" i="25"/>
  <c r="J74" i="25"/>
  <c r="I74" i="25"/>
  <c r="H74" i="25"/>
  <c r="G74" i="25"/>
  <c r="F74" i="25"/>
  <c r="Q73" i="25"/>
  <c r="P73" i="25"/>
  <c r="O73" i="25"/>
  <c r="N73" i="25"/>
  <c r="M73" i="25"/>
  <c r="L73" i="25"/>
  <c r="K73" i="25"/>
  <c r="J73" i="25"/>
  <c r="I73" i="25"/>
  <c r="H73" i="25"/>
  <c r="G73" i="25"/>
  <c r="F73" i="25"/>
  <c r="Q72" i="25"/>
  <c r="P72" i="25"/>
  <c r="O72" i="25"/>
  <c r="N72" i="25"/>
  <c r="M72" i="25"/>
  <c r="L72" i="25"/>
  <c r="K72" i="25"/>
  <c r="J72" i="25"/>
  <c r="I72" i="25"/>
  <c r="H72" i="25"/>
  <c r="G72" i="25"/>
  <c r="F72" i="25"/>
  <c r="Q69" i="25"/>
  <c r="P69" i="25"/>
  <c r="O69" i="25"/>
  <c r="N69" i="25"/>
  <c r="M69" i="25"/>
  <c r="L69" i="25"/>
  <c r="K69" i="25"/>
  <c r="J69" i="25"/>
  <c r="I69" i="25"/>
  <c r="H69" i="25"/>
  <c r="G69" i="25"/>
  <c r="F69" i="25"/>
  <c r="Q68" i="25"/>
  <c r="P68" i="25"/>
  <c r="O68" i="25"/>
  <c r="N68" i="25"/>
  <c r="M68" i="25"/>
  <c r="L68" i="25"/>
  <c r="K68" i="25"/>
  <c r="J68" i="25"/>
  <c r="I68" i="25"/>
  <c r="H68" i="25"/>
  <c r="G68" i="25"/>
  <c r="F68" i="25"/>
  <c r="Q67" i="25"/>
  <c r="P67" i="25"/>
  <c r="O67" i="25"/>
  <c r="N67" i="25"/>
  <c r="M67" i="25"/>
  <c r="L67" i="25"/>
  <c r="K67" i="25"/>
  <c r="J67" i="25"/>
  <c r="I67" i="25"/>
  <c r="H67" i="25"/>
  <c r="G67" i="25"/>
  <c r="F67" i="25"/>
  <c r="Q66" i="25"/>
  <c r="P66" i="25"/>
  <c r="O66" i="25"/>
  <c r="N66" i="25"/>
  <c r="M66" i="25"/>
  <c r="L66" i="25"/>
  <c r="K66" i="25"/>
  <c r="J66" i="25"/>
  <c r="I66" i="25"/>
  <c r="H66" i="25"/>
  <c r="G66" i="25"/>
  <c r="F66" i="25"/>
  <c r="Q65" i="25"/>
  <c r="P65" i="25"/>
  <c r="O65" i="25"/>
  <c r="N65" i="25"/>
  <c r="M65" i="25"/>
  <c r="L65" i="25"/>
  <c r="K65" i="25"/>
  <c r="J65" i="25"/>
  <c r="I65" i="25"/>
  <c r="H65" i="25"/>
  <c r="G65" i="25"/>
  <c r="F65" i="25"/>
  <c r="F62" i="25"/>
  <c r="G62" i="25"/>
  <c r="H62" i="25"/>
  <c r="I62" i="25"/>
  <c r="J62" i="25"/>
  <c r="K62" i="25"/>
  <c r="L62" i="25"/>
  <c r="M62" i="25"/>
  <c r="N62" i="25"/>
  <c r="O62" i="25"/>
  <c r="P62" i="25"/>
  <c r="Q62" i="25"/>
  <c r="Q61" i="25"/>
  <c r="P61" i="25"/>
  <c r="O61" i="25"/>
  <c r="N61" i="25"/>
  <c r="M61" i="25"/>
  <c r="L61" i="25"/>
  <c r="K61" i="25"/>
  <c r="J61" i="25"/>
  <c r="I61" i="25"/>
  <c r="H61" i="25"/>
  <c r="G61" i="25"/>
  <c r="F61" i="25"/>
  <c r="Q60" i="25"/>
  <c r="P60" i="25"/>
  <c r="O60" i="25"/>
  <c r="N60" i="25"/>
  <c r="M60" i="25"/>
  <c r="L60" i="25"/>
  <c r="K60" i="25"/>
  <c r="J60" i="25"/>
  <c r="I60" i="25"/>
  <c r="H60" i="25"/>
  <c r="G60" i="25"/>
  <c r="F60" i="25"/>
  <c r="Q59" i="25"/>
  <c r="P59" i="25"/>
  <c r="O59" i="25"/>
  <c r="N59" i="25"/>
  <c r="M59" i="25"/>
  <c r="L59" i="25"/>
  <c r="K59" i="25"/>
  <c r="J59" i="25"/>
  <c r="I59" i="25"/>
  <c r="H59" i="25"/>
  <c r="G59" i="25"/>
  <c r="F59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G9" i="25"/>
  <c r="H9" i="25"/>
  <c r="I9" i="25"/>
  <c r="J9" i="25"/>
  <c r="K9" i="25"/>
  <c r="L9" i="25"/>
  <c r="M9" i="25"/>
  <c r="N9" i="25"/>
  <c r="O9" i="25"/>
  <c r="P9" i="25"/>
  <c r="Q9" i="25"/>
  <c r="G10" i="25"/>
  <c r="H10" i="25"/>
  <c r="I10" i="25"/>
  <c r="J10" i="25"/>
  <c r="K10" i="25"/>
  <c r="L10" i="25"/>
  <c r="M10" i="25"/>
  <c r="N10" i="25"/>
  <c r="O10" i="25"/>
  <c r="P10" i="25"/>
  <c r="Q10" i="25"/>
  <c r="G11" i="25"/>
  <c r="H11" i="25"/>
  <c r="I11" i="25"/>
  <c r="J11" i="25"/>
  <c r="K11" i="25"/>
  <c r="L11" i="25"/>
  <c r="M11" i="25"/>
  <c r="N11" i="25"/>
  <c r="O11" i="25"/>
  <c r="P11" i="25"/>
  <c r="Q11" i="25"/>
  <c r="G12" i="25"/>
  <c r="H12" i="25"/>
  <c r="I12" i="25"/>
  <c r="J12" i="25"/>
  <c r="K12" i="25"/>
  <c r="L12" i="25"/>
  <c r="M12" i="25"/>
  <c r="N12" i="25"/>
  <c r="O12" i="25"/>
  <c r="P12" i="25"/>
  <c r="Q12" i="25"/>
  <c r="G13" i="25"/>
  <c r="H13" i="25"/>
  <c r="I13" i="25"/>
  <c r="J13" i="25"/>
  <c r="K13" i="25"/>
  <c r="L13" i="25"/>
  <c r="M13" i="25"/>
  <c r="N13" i="25"/>
  <c r="O13" i="25"/>
  <c r="P13" i="25"/>
  <c r="Q13" i="25"/>
  <c r="F10" i="25"/>
  <c r="F11" i="25"/>
  <c r="F12" i="25"/>
  <c r="F13" i="25"/>
  <c r="F9" i="25"/>
  <c r="R179" i="48"/>
  <c r="X179" i="48" s="1"/>
  <c r="R178" i="48"/>
  <c r="S178" i="48" s="1"/>
  <c r="R177" i="48"/>
  <c r="S177" i="48" s="1"/>
  <c r="R176" i="48"/>
  <c r="S176" i="48" s="1"/>
  <c r="R175" i="48"/>
  <c r="R172" i="48"/>
  <c r="X172" i="48" s="1"/>
  <c r="R171" i="48"/>
  <c r="S171" i="48" s="1"/>
  <c r="R170" i="48"/>
  <c r="S170" i="48" s="1"/>
  <c r="R169" i="48"/>
  <c r="S169" i="48" s="1"/>
  <c r="R168" i="48"/>
  <c r="R165" i="48"/>
  <c r="S165" i="48" s="1"/>
  <c r="R164" i="48"/>
  <c r="S164" i="48" s="1"/>
  <c r="R163" i="48"/>
  <c r="X163" i="48" s="1"/>
  <c r="R162" i="48"/>
  <c r="S162" i="48" s="1"/>
  <c r="R161" i="48"/>
  <c r="R166" i="48" s="1"/>
  <c r="R158" i="48"/>
  <c r="X158" i="48" s="1"/>
  <c r="R157" i="48"/>
  <c r="R156" i="48"/>
  <c r="S156" i="48" s="1"/>
  <c r="R155" i="48"/>
  <c r="S155" i="48" s="1"/>
  <c r="R154" i="48"/>
  <c r="R148" i="48"/>
  <c r="S148" i="48" s="1"/>
  <c r="R147" i="48"/>
  <c r="S147" i="48" s="1"/>
  <c r="R146" i="48"/>
  <c r="R145" i="48"/>
  <c r="R144" i="48"/>
  <c r="S144" i="48" s="1"/>
  <c r="R141" i="48"/>
  <c r="S141" i="48" s="1"/>
  <c r="R140" i="48"/>
  <c r="X140" i="48" s="1"/>
  <c r="R139" i="48"/>
  <c r="S139" i="48" s="1"/>
  <c r="R138" i="48"/>
  <c r="S138" i="48" s="1"/>
  <c r="R137" i="48"/>
  <c r="S137" i="48" s="1"/>
  <c r="R134" i="48"/>
  <c r="S134" i="48" s="1"/>
  <c r="R133" i="48"/>
  <c r="R132" i="48"/>
  <c r="S132" i="48" s="1"/>
  <c r="R131" i="48"/>
  <c r="R130" i="48"/>
  <c r="S130" i="48" s="1"/>
  <c r="R127" i="48"/>
  <c r="S127" i="48" s="1"/>
  <c r="R126" i="48"/>
  <c r="R125" i="48"/>
  <c r="S125" i="48" s="1"/>
  <c r="R124" i="48"/>
  <c r="R123" i="48"/>
  <c r="S123" i="48" s="1"/>
  <c r="R120" i="48"/>
  <c r="R119" i="48"/>
  <c r="S119" i="48" s="1"/>
  <c r="R118" i="48"/>
  <c r="S118" i="48" s="1"/>
  <c r="R117" i="48"/>
  <c r="S117" i="48" s="1"/>
  <c r="R116" i="48"/>
  <c r="S116" i="48" s="1"/>
  <c r="R110" i="48"/>
  <c r="S110" i="48" s="1"/>
  <c r="R109" i="48"/>
  <c r="S109" i="48" s="1"/>
  <c r="R108" i="48"/>
  <c r="R107" i="48"/>
  <c r="S107" i="48" s="1"/>
  <c r="R106" i="48"/>
  <c r="R103" i="48"/>
  <c r="R102" i="48"/>
  <c r="S102" i="48" s="1"/>
  <c r="R101" i="48"/>
  <c r="R100" i="48"/>
  <c r="S100" i="48" s="1"/>
  <c r="R99" i="48"/>
  <c r="R93" i="48"/>
  <c r="S93" i="48" s="1"/>
  <c r="R92" i="48"/>
  <c r="S92" i="48" s="1"/>
  <c r="R91" i="48"/>
  <c r="S91" i="48" s="1"/>
  <c r="R90" i="48"/>
  <c r="R89" i="48"/>
  <c r="S89" i="48" s="1"/>
  <c r="R86" i="48"/>
  <c r="S86" i="48" s="1"/>
  <c r="R85" i="48"/>
  <c r="S85" i="48" s="1"/>
  <c r="R84" i="48"/>
  <c r="S84" i="48" s="1"/>
  <c r="R83" i="48"/>
  <c r="S83" i="48" s="1"/>
  <c r="R82" i="48"/>
  <c r="S82" i="48" s="1"/>
  <c r="S87" i="48" s="1"/>
  <c r="R76" i="48"/>
  <c r="S76" i="48" s="1"/>
  <c r="R75" i="48"/>
  <c r="S75" i="48" s="1"/>
  <c r="R74" i="48"/>
  <c r="S74" i="48" s="1"/>
  <c r="R73" i="48"/>
  <c r="S73" i="48" s="1"/>
  <c r="R72" i="48"/>
  <c r="R69" i="48"/>
  <c r="S69" i="48" s="1"/>
  <c r="R68" i="48"/>
  <c r="S68" i="48" s="1"/>
  <c r="R67" i="48"/>
  <c r="S67" i="48" s="1"/>
  <c r="R66" i="48"/>
  <c r="S66" i="48" s="1"/>
  <c r="R65" i="48"/>
  <c r="R62" i="48"/>
  <c r="S62" i="48" s="1"/>
  <c r="R61" i="48"/>
  <c r="S61" i="48" s="1"/>
  <c r="R60" i="48"/>
  <c r="S60" i="48" s="1"/>
  <c r="R59" i="48"/>
  <c r="S59" i="48" s="1"/>
  <c r="R58" i="48"/>
  <c r="R55" i="48"/>
  <c r="S55" i="48" s="1"/>
  <c r="R54" i="48"/>
  <c r="S54" i="48" s="1"/>
  <c r="R53" i="48"/>
  <c r="S53" i="48" s="1"/>
  <c r="R52" i="48"/>
  <c r="S52" i="48" s="1"/>
  <c r="R51" i="48"/>
  <c r="R46" i="48"/>
  <c r="S46" i="48" s="1"/>
  <c r="R45" i="48"/>
  <c r="S45" i="48" s="1"/>
  <c r="R44" i="48"/>
  <c r="S44" i="48" s="1"/>
  <c r="R43" i="48"/>
  <c r="S43" i="48" s="1"/>
  <c r="R42" i="48"/>
  <c r="S42" i="48" s="1"/>
  <c r="R40" i="48"/>
  <c r="S40" i="48" s="1"/>
  <c r="R39" i="48"/>
  <c r="S39" i="48" s="1"/>
  <c r="R38" i="48"/>
  <c r="S38" i="48" s="1"/>
  <c r="R37" i="48"/>
  <c r="S37" i="48" s="1"/>
  <c r="R36" i="48"/>
  <c r="S36" i="48" s="1"/>
  <c r="R31" i="48"/>
  <c r="R30" i="48"/>
  <c r="R29" i="48"/>
  <c r="S29" i="48" s="1"/>
  <c r="R28" i="48"/>
  <c r="S28" i="48" s="1"/>
  <c r="R27" i="48"/>
  <c r="R25" i="48"/>
  <c r="R24" i="48"/>
  <c r="S24" i="48" s="1"/>
  <c r="R23" i="48"/>
  <c r="R22" i="48"/>
  <c r="R21" i="48"/>
  <c r="R19" i="48"/>
  <c r="S19" i="48" s="1"/>
  <c r="R18" i="48"/>
  <c r="S18" i="48" s="1"/>
  <c r="R17" i="48"/>
  <c r="R16" i="48"/>
  <c r="S16" i="48" s="1"/>
  <c r="R15" i="48"/>
  <c r="X15" i="48" s="1"/>
  <c r="R13" i="48"/>
  <c r="R12" i="48"/>
  <c r="S12" i="48" s="1"/>
  <c r="R11" i="48"/>
  <c r="R10" i="48"/>
  <c r="S10" i="48" s="1"/>
  <c r="R9" i="48"/>
  <c r="R179" i="47"/>
  <c r="X179" i="47" s="1"/>
  <c r="R178" i="47"/>
  <c r="S178" i="47" s="1"/>
  <c r="R177" i="47"/>
  <c r="X177" i="47" s="1"/>
  <c r="R176" i="47"/>
  <c r="S176" i="47" s="1"/>
  <c r="R175" i="47"/>
  <c r="S175" i="47" s="1"/>
  <c r="R172" i="47"/>
  <c r="X172" i="47" s="1"/>
  <c r="R171" i="47"/>
  <c r="S171" i="47" s="1"/>
  <c r="R170" i="47"/>
  <c r="S170" i="47" s="1"/>
  <c r="R169" i="47"/>
  <c r="S169" i="47" s="1"/>
  <c r="R168" i="47"/>
  <c r="R173" i="47" s="1"/>
  <c r="R165" i="47"/>
  <c r="X165" i="47" s="1"/>
  <c r="R164" i="47"/>
  <c r="R163" i="47"/>
  <c r="S163" i="47" s="1"/>
  <c r="R162" i="47"/>
  <c r="S162" i="47" s="1"/>
  <c r="R161" i="47"/>
  <c r="S161" i="47" s="1"/>
  <c r="R158" i="47"/>
  <c r="R157" i="47"/>
  <c r="S157" i="47" s="1"/>
  <c r="R156" i="47"/>
  <c r="X156" i="47" s="1"/>
  <c r="R155" i="47"/>
  <c r="S155" i="47" s="1"/>
  <c r="R154" i="47"/>
  <c r="S154" i="47" s="1"/>
  <c r="R148" i="47"/>
  <c r="R147" i="47"/>
  <c r="S147" i="47" s="1"/>
  <c r="R146" i="47"/>
  <c r="S146" i="47" s="1"/>
  <c r="R145" i="47"/>
  <c r="R144" i="47"/>
  <c r="S144" i="47" s="1"/>
  <c r="R141" i="47"/>
  <c r="R140" i="47"/>
  <c r="S140" i="47" s="1"/>
  <c r="R139" i="47"/>
  <c r="S139" i="47" s="1"/>
  <c r="R138" i="47"/>
  <c r="S138" i="47" s="1"/>
  <c r="R137" i="47"/>
  <c r="S137" i="47" s="1"/>
  <c r="R134" i="47"/>
  <c r="R133" i="47"/>
  <c r="S133" i="47" s="1"/>
  <c r="R132" i="47"/>
  <c r="S132" i="47" s="1"/>
  <c r="R131" i="47"/>
  <c r="S131" i="47" s="1"/>
  <c r="R130" i="47"/>
  <c r="S130" i="47" s="1"/>
  <c r="R127" i="47"/>
  <c r="R126" i="47"/>
  <c r="X126" i="47" s="1"/>
  <c r="R125" i="47"/>
  <c r="S125" i="47" s="1"/>
  <c r="R124" i="47"/>
  <c r="S124" i="47" s="1"/>
  <c r="R123" i="47"/>
  <c r="S123" i="47" s="1"/>
  <c r="R120" i="47"/>
  <c r="R119" i="47"/>
  <c r="S119" i="47" s="1"/>
  <c r="R118" i="47"/>
  <c r="S118" i="47" s="1"/>
  <c r="R117" i="47"/>
  <c r="X117" i="47" s="1"/>
  <c r="R116" i="47"/>
  <c r="S116" i="47" s="1"/>
  <c r="R110" i="47"/>
  <c r="X110" i="47" s="1"/>
  <c r="R109" i="47"/>
  <c r="R108" i="47"/>
  <c r="S108" i="47" s="1"/>
  <c r="R107" i="47"/>
  <c r="S107" i="47" s="1"/>
  <c r="R106" i="47"/>
  <c r="S106" i="47" s="1"/>
  <c r="R103" i="47"/>
  <c r="X103" i="47" s="1"/>
  <c r="R102" i="47"/>
  <c r="S102" i="47" s="1"/>
  <c r="R101" i="47"/>
  <c r="X101" i="47" s="1"/>
  <c r="R100" i="47"/>
  <c r="S100" i="47" s="1"/>
  <c r="R99" i="47"/>
  <c r="S99" i="47" s="1"/>
  <c r="R93" i="47"/>
  <c r="S93" i="47" s="1"/>
  <c r="R92" i="47"/>
  <c r="S92" i="47" s="1"/>
  <c r="R91" i="47"/>
  <c r="S91" i="47" s="1"/>
  <c r="R90" i="47"/>
  <c r="X90" i="47" s="1"/>
  <c r="R89" i="47"/>
  <c r="S89" i="47" s="1"/>
  <c r="R86" i="47"/>
  <c r="S86" i="47" s="1"/>
  <c r="R85" i="47"/>
  <c r="X85" i="47" s="1"/>
  <c r="R84" i="47"/>
  <c r="S84" i="47" s="1"/>
  <c r="R83" i="47"/>
  <c r="S83" i="47" s="1"/>
  <c r="R82" i="47"/>
  <c r="S82" i="47" s="1"/>
  <c r="R76" i="47"/>
  <c r="S76" i="47" s="1"/>
  <c r="R75" i="47"/>
  <c r="S75" i="47" s="1"/>
  <c r="R74" i="47"/>
  <c r="X74" i="47" s="1"/>
  <c r="R73" i="47"/>
  <c r="S73" i="47" s="1"/>
  <c r="R72" i="47"/>
  <c r="S72" i="47" s="1"/>
  <c r="R69" i="47"/>
  <c r="S69" i="47" s="1"/>
  <c r="R68" i="47"/>
  <c r="S68" i="47" s="1"/>
  <c r="R67" i="47"/>
  <c r="S67" i="47" s="1"/>
  <c r="R66" i="47"/>
  <c r="S66" i="47" s="1"/>
  <c r="R65" i="47"/>
  <c r="S65" i="47" s="1"/>
  <c r="R62" i="47"/>
  <c r="S62" i="47" s="1"/>
  <c r="R61" i="47"/>
  <c r="S61" i="47" s="1"/>
  <c r="R60" i="47"/>
  <c r="S60" i="47" s="1"/>
  <c r="R59" i="47"/>
  <c r="S59" i="47" s="1"/>
  <c r="R58" i="47"/>
  <c r="R55" i="47"/>
  <c r="S55" i="47" s="1"/>
  <c r="R54" i="47"/>
  <c r="S54" i="47" s="1"/>
  <c r="R53" i="47"/>
  <c r="S53" i="47" s="1"/>
  <c r="R52" i="47"/>
  <c r="S52" i="47" s="1"/>
  <c r="R51" i="47"/>
  <c r="S51" i="47" s="1"/>
  <c r="R46" i="47"/>
  <c r="S46" i="47" s="1"/>
  <c r="R45" i="47"/>
  <c r="S45" i="47" s="1"/>
  <c r="R44" i="47"/>
  <c r="S44" i="47" s="1"/>
  <c r="R43" i="47"/>
  <c r="S43" i="47" s="1"/>
  <c r="R42" i="47"/>
  <c r="S42" i="47" s="1"/>
  <c r="R40" i="47"/>
  <c r="S40" i="47" s="1"/>
  <c r="R39" i="47"/>
  <c r="S39" i="47" s="1"/>
  <c r="R38" i="47"/>
  <c r="S38" i="47" s="1"/>
  <c r="R37" i="47"/>
  <c r="R36" i="47"/>
  <c r="S36" i="47" s="1"/>
  <c r="R31" i="47"/>
  <c r="S31" i="47" s="1"/>
  <c r="R30" i="47"/>
  <c r="S30" i="47" s="1"/>
  <c r="R29" i="47"/>
  <c r="S29" i="47" s="1"/>
  <c r="R28" i="47"/>
  <c r="S28" i="47" s="1"/>
  <c r="R27" i="47"/>
  <c r="S27" i="47" s="1"/>
  <c r="R25" i="47"/>
  <c r="S25" i="47" s="1"/>
  <c r="R24" i="47"/>
  <c r="S24" i="47" s="1"/>
  <c r="R23" i="47"/>
  <c r="S23" i="47" s="1"/>
  <c r="R22" i="47"/>
  <c r="S22" i="47" s="1"/>
  <c r="R21" i="47"/>
  <c r="S21" i="47" s="1"/>
  <c r="R19" i="47"/>
  <c r="X19" i="47" s="1"/>
  <c r="R18" i="47"/>
  <c r="S18" i="47" s="1"/>
  <c r="R17" i="47"/>
  <c r="S17" i="47" s="1"/>
  <c r="R16" i="47"/>
  <c r="S16" i="47" s="1"/>
  <c r="R15" i="47"/>
  <c r="S15" i="47" s="1"/>
  <c r="R13" i="47"/>
  <c r="S13" i="47" s="1"/>
  <c r="R12" i="47"/>
  <c r="S12" i="47" s="1"/>
  <c r="R11" i="47"/>
  <c r="S11" i="47" s="1"/>
  <c r="R10" i="47"/>
  <c r="S10" i="47" s="1"/>
  <c r="R9" i="47"/>
  <c r="X9" i="47" s="1"/>
  <c r="O7" i="44"/>
  <c r="R7" i="47"/>
  <c r="O7" i="43"/>
  <c r="U7" i="48"/>
  <c r="E179" i="46"/>
  <c r="D179" i="46"/>
  <c r="C179" i="46"/>
  <c r="E178" i="46"/>
  <c r="D178" i="46"/>
  <c r="C178" i="46"/>
  <c r="E177" i="46"/>
  <c r="D177" i="46"/>
  <c r="C177" i="46"/>
  <c r="E176" i="46"/>
  <c r="D176" i="46"/>
  <c r="C176" i="46"/>
  <c r="E175" i="46"/>
  <c r="D175" i="46"/>
  <c r="C175" i="46"/>
  <c r="E172" i="46"/>
  <c r="D172" i="46"/>
  <c r="C172" i="46"/>
  <c r="E171" i="46"/>
  <c r="D171" i="46"/>
  <c r="C171" i="46"/>
  <c r="E170" i="46"/>
  <c r="D170" i="46"/>
  <c r="C170" i="46"/>
  <c r="E169" i="46"/>
  <c r="D169" i="46"/>
  <c r="C169" i="46"/>
  <c r="E168" i="46"/>
  <c r="D168" i="46"/>
  <c r="C168" i="46"/>
  <c r="E165" i="46"/>
  <c r="D165" i="46"/>
  <c r="C165" i="46"/>
  <c r="E164" i="46"/>
  <c r="D164" i="46"/>
  <c r="C164" i="46"/>
  <c r="E163" i="46"/>
  <c r="D163" i="46"/>
  <c r="C163" i="46"/>
  <c r="E162" i="46"/>
  <c r="D162" i="46"/>
  <c r="C162" i="46"/>
  <c r="E161" i="46"/>
  <c r="D161" i="46"/>
  <c r="C161" i="46"/>
  <c r="E158" i="46"/>
  <c r="D158" i="46"/>
  <c r="C158" i="46"/>
  <c r="E157" i="46"/>
  <c r="D157" i="46"/>
  <c r="C157" i="46"/>
  <c r="E156" i="46"/>
  <c r="D156" i="46"/>
  <c r="C156" i="46"/>
  <c r="E155" i="46"/>
  <c r="D155" i="46"/>
  <c r="C155" i="46"/>
  <c r="E154" i="46"/>
  <c r="D154" i="46"/>
  <c r="C154" i="46"/>
  <c r="E148" i="46"/>
  <c r="D148" i="46"/>
  <c r="C148" i="46"/>
  <c r="E147" i="46"/>
  <c r="D147" i="46"/>
  <c r="C147" i="46"/>
  <c r="E146" i="46"/>
  <c r="D146" i="46"/>
  <c r="C146" i="46"/>
  <c r="E145" i="46"/>
  <c r="D145" i="46"/>
  <c r="C145" i="46"/>
  <c r="E144" i="46"/>
  <c r="D144" i="46"/>
  <c r="C144" i="46"/>
  <c r="E141" i="46"/>
  <c r="D141" i="46"/>
  <c r="C141" i="46"/>
  <c r="E140" i="46"/>
  <c r="D140" i="46"/>
  <c r="C140" i="46"/>
  <c r="E139" i="46"/>
  <c r="D139" i="46"/>
  <c r="C139" i="46"/>
  <c r="E138" i="46"/>
  <c r="D138" i="46"/>
  <c r="C138" i="46"/>
  <c r="E137" i="46"/>
  <c r="D137" i="46"/>
  <c r="C137" i="46"/>
  <c r="E134" i="46"/>
  <c r="D134" i="46"/>
  <c r="C134" i="46"/>
  <c r="E133" i="46"/>
  <c r="D133" i="46"/>
  <c r="C133" i="46"/>
  <c r="E132" i="46"/>
  <c r="D132" i="46"/>
  <c r="C132" i="46"/>
  <c r="E131" i="46"/>
  <c r="D131" i="46"/>
  <c r="C131" i="46"/>
  <c r="E130" i="46"/>
  <c r="D130" i="46"/>
  <c r="C130" i="46"/>
  <c r="E127" i="46"/>
  <c r="D127" i="46"/>
  <c r="C127" i="46"/>
  <c r="E126" i="46"/>
  <c r="D126" i="46"/>
  <c r="C126" i="46"/>
  <c r="E125" i="46"/>
  <c r="D125" i="46"/>
  <c r="C125" i="46"/>
  <c r="E124" i="46"/>
  <c r="D124" i="46"/>
  <c r="C124" i="46"/>
  <c r="E123" i="46"/>
  <c r="D123" i="46"/>
  <c r="C123" i="46"/>
  <c r="E120" i="46"/>
  <c r="D120" i="46"/>
  <c r="C120" i="46"/>
  <c r="E119" i="46"/>
  <c r="D119" i="46"/>
  <c r="C119" i="46"/>
  <c r="E118" i="46"/>
  <c r="D118" i="46"/>
  <c r="C118" i="46"/>
  <c r="E117" i="46"/>
  <c r="D117" i="46"/>
  <c r="C117" i="46"/>
  <c r="E116" i="46"/>
  <c r="D116" i="46"/>
  <c r="C116" i="46"/>
  <c r="E110" i="46"/>
  <c r="D110" i="46"/>
  <c r="C110" i="46"/>
  <c r="E109" i="46"/>
  <c r="D109" i="46"/>
  <c r="C109" i="46"/>
  <c r="E108" i="46"/>
  <c r="D108" i="46"/>
  <c r="C108" i="46"/>
  <c r="E107" i="46"/>
  <c r="D107" i="46"/>
  <c r="C107" i="46"/>
  <c r="E106" i="46"/>
  <c r="D106" i="46"/>
  <c r="C106" i="46"/>
  <c r="E103" i="46"/>
  <c r="D103" i="46"/>
  <c r="C103" i="46"/>
  <c r="E102" i="46"/>
  <c r="D102" i="46"/>
  <c r="C102" i="46"/>
  <c r="E101" i="46"/>
  <c r="D101" i="46"/>
  <c r="C101" i="46"/>
  <c r="E100" i="46"/>
  <c r="D100" i="46"/>
  <c r="C100" i="46"/>
  <c r="E99" i="46"/>
  <c r="D99" i="46"/>
  <c r="C99" i="46"/>
  <c r="E93" i="46"/>
  <c r="D93" i="46"/>
  <c r="C93" i="46"/>
  <c r="E92" i="46"/>
  <c r="D92" i="46"/>
  <c r="C92" i="46"/>
  <c r="E91" i="46"/>
  <c r="D91" i="46"/>
  <c r="C91" i="46"/>
  <c r="E90" i="46"/>
  <c r="D90" i="46"/>
  <c r="C90" i="46"/>
  <c r="E89" i="46"/>
  <c r="D89" i="46"/>
  <c r="C89" i="46"/>
  <c r="E86" i="46"/>
  <c r="D86" i="46"/>
  <c r="C86" i="46"/>
  <c r="E85" i="46"/>
  <c r="D85" i="46"/>
  <c r="C85" i="46"/>
  <c r="E84" i="46"/>
  <c r="D84" i="46"/>
  <c r="C84" i="46"/>
  <c r="E83" i="46"/>
  <c r="D83" i="46"/>
  <c r="C83" i="46"/>
  <c r="E82" i="46"/>
  <c r="D82" i="46"/>
  <c r="C82" i="46"/>
  <c r="E76" i="46"/>
  <c r="D76" i="46"/>
  <c r="C76" i="46"/>
  <c r="E75" i="46"/>
  <c r="D75" i="46"/>
  <c r="C75" i="46"/>
  <c r="E74" i="46"/>
  <c r="D74" i="46"/>
  <c r="C74" i="46"/>
  <c r="E73" i="46"/>
  <c r="D73" i="46"/>
  <c r="C73" i="46"/>
  <c r="E72" i="46"/>
  <c r="D72" i="46"/>
  <c r="C72" i="46"/>
  <c r="E69" i="46"/>
  <c r="D69" i="46"/>
  <c r="C69" i="46"/>
  <c r="E68" i="46"/>
  <c r="D68" i="46"/>
  <c r="C68" i="46"/>
  <c r="E67" i="46"/>
  <c r="D67" i="46"/>
  <c r="C67" i="46"/>
  <c r="E66" i="46"/>
  <c r="D66" i="46"/>
  <c r="C66" i="46"/>
  <c r="E65" i="46"/>
  <c r="D65" i="46"/>
  <c r="C65" i="46"/>
  <c r="E62" i="46"/>
  <c r="D62" i="46"/>
  <c r="C62" i="46"/>
  <c r="E61" i="46"/>
  <c r="D61" i="46"/>
  <c r="C61" i="46"/>
  <c r="E60" i="46"/>
  <c r="D60" i="46"/>
  <c r="C60" i="46"/>
  <c r="E59" i="46"/>
  <c r="D59" i="46"/>
  <c r="C59" i="46"/>
  <c r="E58" i="46"/>
  <c r="D58" i="46"/>
  <c r="C58" i="46"/>
  <c r="E55" i="46"/>
  <c r="D55" i="46"/>
  <c r="C55" i="46"/>
  <c r="E54" i="46"/>
  <c r="D54" i="46"/>
  <c r="C54" i="46"/>
  <c r="E53" i="46"/>
  <c r="D53" i="46"/>
  <c r="C53" i="46"/>
  <c r="E52" i="46"/>
  <c r="D52" i="46"/>
  <c r="C52" i="46"/>
  <c r="E51" i="46"/>
  <c r="D51" i="46"/>
  <c r="C51" i="46"/>
  <c r="E46" i="46"/>
  <c r="D46" i="46"/>
  <c r="C46" i="46"/>
  <c r="E45" i="46"/>
  <c r="D45" i="46"/>
  <c r="C45" i="46"/>
  <c r="E44" i="46"/>
  <c r="D44" i="46"/>
  <c r="C44" i="46"/>
  <c r="E43" i="46"/>
  <c r="D43" i="46"/>
  <c r="C43" i="46"/>
  <c r="E42" i="46"/>
  <c r="D42" i="46"/>
  <c r="C42" i="46"/>
  <c r="E40" i="46"/>
  <c r="D40" i="46"/>
  <c r="C40" i="46"/>
  <c r="E39" i="46"/>
  <c r="D39" i="46"/>
  <c r="C39" i="46"/>
  <c r="E38" i="46"/>
  <c r="D38" i="46"/>
  <c r="C38" i="46"/>
  <c r="E37" i="46"/>
  <c r="D37" i="46"/>
  <c r="C37" i="46"/>
  <c r="E36" i="46"/>
  <c r="D36" i="46"/>
  <c r="C36" i="46"/>
  <c r="E31" i="46"/>
  <c r="D31" i="46"/>
  <c r="C31" i="46"/>
  <c r="E30" i="46"/>
  <c r="D30" i="46"/>
  <c r="C30" i="46"/>
  <c r="E29" i="46"/>
  <c r="D29" i="46"/>
  <c r="C29" i="46"/>
  <c r="E28" i="46"/>
  <c r="D28" i="46"/>
  <c r="C28" i="46"/>
  <c r="E27" i="46"/>
  <c r="D27" i="46"/>
  <c r="C27" i="46"/>
  <c r="E25" i="46"/>
  <c r="D25" i="46"/>
  <c r="C25" i="46"/>
  <c r="E24" i="46"/>
  <c r="D24" i="46"/>
  <c r="C24" i="46"/>
  <c r="E23" i="46"/>
  <c r="D23" i="46"/>
  <c r="C23" i="46"/>
  <c r="E22" i="46"/>
  <c r="D22" i="46"/>
  <c r="C22" i="46"/>
  <c r="E21" i="46"/>
  <c r="D21" i="46"/>
  <c r="C21" i="46"/>
  <c r="E19" i="46"/>
  <c r="D19" i="46"/>
  <c r="C19" i="46"/>
  <c r="E18" i="46"/>
  <c r="D18" i="46"/>
  <c r="C18" i="46"/>
  <c r="E17" i="46"/>
  <c r="D17" i="46"/>
  <c r="C17" i="46"/>
  <c r="E16" i="46"/>
  <c r="D16" i="46"/>
  <c r="C16" i="46"/>
  <c r="E15" i="46"/>
  <c r="D15" i="46"/>
  <c r="C15" i="46"/>
  <c r="E13" i="46"/>
  <c r="D13" i="46"/>
  <c r="C13" i="46"/>
  <c r="E12" i="46"/>
  <c r="D12" i="46"/>
  <c r="C12" i="46"/>
  <c r="E11" i="46"/>
  <c r="D11" i="46"/>
  <c r="C11" i="46"/>
  <c r="E10" i="46"/>
  <c r="D10" i="46"/>
  <c r="C10" i="46"/>
  <c r="E9" i="46"/>
  <c r="D9" i="46"/>
  <c r="C9" i="46"/>
  <c r="E179" i="45"/>
  <c r="D179" i="45"/>
  <c r="C179" i="45"/>
  <c r="E178" i="45"/>
  <c r="D178" i="45"/>
  <c r="C178" i="45"/>
  <c r="E177" i="45"/>
  <c r="D177" i="45"/>
  <c r="C177" i="45"/>
  <c r="E176" i="45"/>
  <c r="D176" i="45"/>
  <c r="C176" i="45"/>
  <c r="E175" i="45"/>
  <c r="D175" i="45"/>
  <c r="C175" i="45"/>
  <c r="E172" i="45"/>
  <c r="D172" i="45"/>
  <c r="C172" i="45"/>
  <c r="E171" i="45"/>
  <c r="D171" i="45"/>
  <c r="C171" i="45"/>
  <c r="E170" i="45"/>
  <c r="D170" i="45"/>
  <c r="C170" i="45"/>
  <c r="E169" i="45"/>
  <c r="D169" i="45"/>
  <c r="C169" i="45"/>
  <c r="E168" i="45"/>
  <c r="D168" i="45"/>
  <c r="C168" i="45"/>
  <c r="E165" i="45"/>
  <c r="D165" i="45"/>
  <c r="C165" i="45"/>
  <c r="E164" i="45"/>
  <c r="D164" i="45"/>
  <c r="C164" i="45"/>
  <c r="E163" i="45"/>
  <c r="D163" i="45"/>
  <c r="C163" i="45"/>
  <c r="E162" i="45"/>
  <c r="D162" i="45"/>
  <c r="C162" i="45"/>
  <c r="E161" i="45"/>
  <c r="D161" i="45"/>
  <c r="C161" i="45"/>
  <c r="E158" i="45"/>
  <c r="D158" i="45"/>
  <c r="C158" i="45"/>
  <c r="E157" i="45"/>
  <c r="D157" i="45"/>
  <c r="C157" i="45"/>
  <c r="E156" i="45"/>
  <c r="D156" i="45"/>
  <c r="C156" i="45"/>
  <c r="E155" i="45"/>
  <c r="D155" i="45"/>
  <c r="C155" i="45"/>
  <c r="E154" i="45"/>
  <c r="D154" i="45"/>
  <c r="C154" i="45"/>
  <c r="E148" i="45"/>
  <c r="D148" i="45"/>
  <c r="C148" i="45"/>
  <c r="E147" i="45"/>
  <c r="D147" i="45"/>
  <c r="C147" i="45"/>
  <c r="E146" i="45"/>
  <c r="D146" i="45"/>
  <c r="C146" i="45"/>
  <c r="E145" i="45"/>
  <c r="D145" i="45"/>
  <c r="C145" i="45"/>
  <c r="E144" i="45"/>
  <c r="D144" i="45"/>
  <c r="C144" i="45"/>
  <c r="E141" i="45"/>
  <c r="D141" i="45"/>
  <c r="C141" i="45"/>
  <c r="E140" i="45"/>
  <c r="D140" i="45"/>
  <c r="C140" i="45"/>
  <c r="E139" i="45"/>
  <c r="D139" i="45"/>
  <c r="C139" i="45"/>
  <c r="E138" i="45"/>
  <c r="D138" i="45"/>
  <c r="C138" i="45"/>
  <c r="E137" i="45"/>
  <c r="D137" i="45"/>
  <c r="C137" i="45"/>
  <c r="E134" i="45"/>
  <c r="D134" i="45"/>
  <c r="C134" i="45"/>
  <c r="E133" i="45"/>
  <c r="D133" i="45"/>
  <c r="C133" i="45"/>
  <c r="E132" i="45"/>
  <c r="D132" i="45"/>
  <c r="C132" i="45"/>
  <c r="E131" i="45"/>
  <c r="D131" i="45"/>
  <c r="C131" i="45"/>
  <c r="E130" i="45"/>
  <c r="D130" i="45"/>
  <c r="C130" i="45"/>
  <c r="E127" i="45"/>
  <c r="D127" i="45"/>
  <c r="C127" i="45"/>
  <c r="E126" i="45"/>
  <c r="D126" i="45"/>
  <c r="C126" i="45"/>
  <c r="E125" i="45"/>
  <c r="D125" i="45"/>
  <c r="C125" i="45"/>
  <c r="E124" i="45"/>
  <c r="D124" i="45"/>
  <c r="C124" i="45"/>
  <c r="E123" i="45"/>
  <c r="D123" i="45"/>
  <c r="C123" i="45"/>
  <c r="E120" i="45"/>
  <c r="D120" i="45"/>
  <c r="C120" i="45"/>
  <c r="E119" i="45"/>
  <c r="D119" i="45"/>
  <c r="C119" i="45"/>
  <c r="E118" i="45"/>
  <c r="D118" i="45"/>
  <c r="C118" i="45"/>
  <c r="E117" i="45"/>
  <c r="D117" i="45"/>
  <c r="C117" i="45"/>
  <c r="E116" i="45"/>
  <c r="D116" i="45"/>
  <c r="C116" i="45"/>
  <c r="E110" i="45"/>
  <c r="D110" i="45"/>
  <c r="C110" i="45"/>
  <c r="E109" i="45"/>
  <c r="D109" i="45"/>
  <c r="C109" i="45"/>
  <c r="E108" i="45"/>
  <c r="D108" i="45"/>
  <c r="C108" i="45"/>
  <c r="E107" i="45"/>
  <c r="D107" i="45"/>
  <c r="C107" i="45"/>
  <c r="E106" i="45"/>
  <c r="D106" i="45"/>
  <c r="C106" i="45"/>
  <c r="E103" i="45"/>
  <c r="D103" i="45"/>
  <c r="C103" i="45"/>
  <c r="E102" i="45"/>
  <c r="D102" i="45"/>
  <c r="C102" i="45"/>
  <c r="E101" i="45"/>
  <c r="D101" i="45"/>
  <c r="C101" i="45"/>
  <c r="E100" i="45"/>
  <c r="D100" i="45"/>
  <c r="C100" i="45"/>
  <c r="E99" i="45"/>
  <c r="D99" i="45"/>
  <c r="C99" i="45"/>
  <c r="E93" i="45"/>
  <c r="D93" i="45"/>
  <c r="C93" i="45"/>
  <c r="E92" i="45"/>
  <c r="D92" i="45"/>
  <c r="C92" i="45"/>
  <c r="E91" i="45"/>
  <c r="D91" i="45"/>
  <c r="C91" i="45"/>
  <c r="E90" i="45"/>
  <c r="D90" i="45"/>
  <c r="C90" i="45"/>
  <c r="E89" i="45"/>
  <c r="D89" i="45"/>
  <c r="C89" i="45"/>
  <c r="E86" i="45"/>
  <c r="D86" i="45"/>
  <c r="C86" i="45"/>
  <c r="E85" i="45"/>
  <c r="D85" i="45"/>
  <c r="C85" i="45"/>
  <c r="E84" i="45"/>
  <c r="D84" i="45"/>
  <c r="C84" i="45"/>
  <c r="E83" i="45"/>
  <c r="D83" i="45"/>
  <c r="C83" i="45"/>
  <c r="E82" i="45"/>
  <c r="D82" i="45"/>
  <c r="C82" i="45"/>
  <c r="E76" i="45"/>
  <c r="D76" i="45"/>
  <c r="C76" i="45"/>
  <c r="E75" i="45"/>
  <c r="D75" i="45"/>
  <c r="C75" i="45"/>
  <c r="E74" i="45"/>
  <c r="D74" i="45"/>
  <c r="C74" i="45"/>
  <c r="E73" i="45"/>
  <c r="D73" i="45"/>
  <c r="C73" i="45"/>
  <c r="E72" i="45"/>
  <c r="D72" i="45"/>
  <c r="C72" i="45"/>
  <c r="E69" i="45"/>
  <c r="D69" i="45"/>
  <c r="C69" i="45"/>
  <c r="E68" i="45"/>
  <c r="D68" i="45"/>
  <c r="C68" i="45"/>
  <c r="E67" i="45"/>
  <c r="D67" i="45"/>
  <c r="C67" i="45"/>
  <c r="E66" i="45"/>
  <c r="D66" i="45"/>
  <c r="C66" i="45"/>
  <c r="E65" i="45"/>
  <c r="D65" i="45"/>
  <c r="C65" i="45"/>
  <c r="E62" i="45"/>
  <c r="D62" i="45"/>
  <c r="C62" i="45"/>
  <c r="E61" i="45"/>
  <c r="D61" i="45"/>
  <c r="C61" i="45"/>
  <c r="E60" i="45"/>
  <c r="D60" i="45"/>
  <c r="C60" i="45"/>
  <c r="E59" i="45"/>
  <c r="D59" i="45"/>
  <c r="C59" i="45"/>
  <c r="E58" i="45"/>
  <c r="D58" i="45"/>
  <c r="C58" i="45"/>
  <c r="E55" i="45"/>
  <c r="D55" i="45"/>
  <c r="C55" i="45"/>
  <c r="E54" i="45"/>
  <c r="D54" i="45"/>
  <c r="C54" i="45"/>
  <c r="E53" i="45"/>
  <c r="D53" i="45"/>
  <c r="C53" i="45"/>
  <c r="E52" i="45"/>
  <c r="D52" i="45"/>
  <c r="C52" i="45"/>
  <c r="E51" i="45"/>
  <c r="D51" i="45"/>
  <c r="C51" i="45"/>
  <c r="E46" i="45"/>
  <c r="D46" i="45"/>
  <c r="C46" i="45"/>
  <c r="E45" i="45"/>
  <c r="D45" i="45"/>
  <c r="C45" i="45"/>
  <c r="E44" i="45"/>
  <c r="D44" i="45"/>
  <c r="C44" i="45"/>
  <c r="E43" i="45"/>
  <c r="D43" i="45"/>
  <c r="C43" i="45"/>
  <c r="E42" i="45"/>
  <c r="D42" i="45"/>
  <c r="C42" i="45"/>
  <c r="E40" i="45"/>
  <c r="D40" i="45"/>
  <c r="C40" i="45"/>
  <c r="E39" i="45"/>
  <c r="D39" i="45"/>
  <c r="C39" i="45"/>
  <c r="E38" i="45"/>
  <c r="D38" i="45"/>
  <c r="C38" i="45"/>
  <c r="E37" i="45"/>
  <c r="D37" i="45"/>
  <c r="C37" i="45"/>
  <c r="E36" i="45"/>
  <c r="D36" i="45"/>
  <c r="C36" i="45"/>
  <c r="E31" i="45"/>
  <c r="D31" i="45"/>
  <c r="C31" i="45"/>
  <c r="E30" i="45"/>
  <c r="D30" i="45"/>
  <c r="C30" i="45"/>
  <c r="E29" i="45"/>
  <c r="D29" i="45"/>
  <c r="C29" i="45"/>
  <c r="E28" i="45"/>
  <c r="D28" i="45"/>
  <c r="C28" i="45"/>
  <c r="E27" i="45"/>
  <c r="D27" i="45"/>
  <c r="C27" i="45"/>
  <c r="E25" i="45"/>
  <c r="D25" i="45"/>
  <c r="C25" i="45"/>
  <c r="E24" i="45"/>
  <c r="D24" i="45"/>
  <c r="C24" i="45"/>
  <c r="E23" i="45"/>
  <c r="D23" i="45"/>
  <c r="C23" i="45"/>
  <c r="E22" i="45"/>
  <c r="D22" i="45"/>
  <c r="C22" i="45"/>
  <c r="E21" i="45"/>
  <c r="D21" i="45"/>
  <c r="C21" i="45"/>
  <c r="E19" i="45"/>
  <c r="D19" i="45"/>
  <c r="C19" i="45"/>
  <c r="E18" i="45"/>
  <c r="D18" i="45"/>
  <c r="C18" i="45"/>
  <c r="E17" i="45"/>
  <c r="D17" i="45"/>
  <c r="C17" i="45"/>
  <c r="E16" i="45"/>
  <c r="D16" i="45"/>
  <c r="C16" i="45"/>
  <c r="E15" i="45"/>
  <c r="D15" i="45"/>
  <c r="C15" i="45"/>
  <c r="E13" i="45"/>
  <c r="D13" i="45"/>
  <c r="C13" i="45"/>
  <c r="E12" i="45"/>
  <c r="D12" i="45"/>
  <c r="C12" i="45"/>
  <c r="E11" i="45"/>
  <c r="D11" i="45"/>
  <c r="C11" i="45"/>
  <c r="E10" i="45"/>
  <c r="D10" i="45"/>
  <c r="C10" i="45"/>
  <c r="E9" i="45"/>
  <c r="D9" i="45"/>
  <c r="C9" i="45"/>
  <c r="E179" i="44"/>
  <c r="D179" i="44"/>
  <c r="C179" i="44"/>
  <c r="E178" i="44"/>
  <c r="D178" i="44"/>
  <c r="C178" i="44"/>
  <c r="E177" i="44"/>
  <c r="D177" i="44"/>
  <c r="C177" i="44"/>
  <c r="E176" i="44"/>
  <c r="D176" i="44"/>
  <c r="C176" i="44"/>
  <c r="E175" i="44"/>
  <c r="D175" i="44"/>
  <c r="C175" i="44"/>
  <c r="E172" i="44"/>
  <c r="D172" i="44"/>
  <c r="C172" i="44"/>
  <c r="E171" i="44"/>
  <c r="D171" i="44"/>
  <c r="C171" i="44"/>
  <c r="E170" i="44"/>
  <c r="D170" i="44"/>
  <c r="C170" i="44"/>
  <c r="E169" i="44"/>
  <c r="D169" i="44"/>
  <c r="C169" i="44"/>
  <c r="E168" i="44"/>
  <c r="D168" i="44"/>
  <c r="C168" i="44"/>
  <c r="E165" i="44"/>
  <c r="D165" i="44"/>
  <c r="C165" i="44"/>
  <c r="E164" i="44"/>
  <c r="D164" i="44"/>
  <c r="C164" i="44"/>
  <c r="E163" i="44"/>
  <c r="D163" i="44"/>
  <c r="C163" i="44"/>
  <c r="E162" i="44"/>
  <c r="D162" i="44"/>
  <c r="C162" i="44"/>
  <c r="E161" i="44"/>
  <c r="D161" i="44"/>
  <c r="C161" i="44"/>
  <c r="E158" i="44"/>
  <c r="D158" i="44"/>
  <c r="C158" i="44"/>
  <c r="E157" i="44"/>
  <c r="D157" i="44"/>
  <c r="C157" i="44"/>
  <c r="E156" i="44"/>
  <c r="D156" i="44"/>
  <c r="C156" i="44"/>
  <c r="E155" i="44"/>
  <c r="D155" i="44"/>
  <c r="C155" i="44"/>
  <c r="E154" i="44"/>
  <c r="D154" i="44"/>
  <c r="C154" i="44"/>
  <c r="E148" i="44"/>
  <c r="D148" i="44"/>
  <c r="C148" i="44"/>
  <c r="E147" i="44"/>
  <c r="D147" i="44"/>
  <c r="C147" i="44"/>
  <c r="E146" i="44"/>
  <c r="D146" i="44"/>
  <c r="C146" i="44"/>
  <c r="E145" i="44"/>
  <c r="D145" i="44"/>
  <c r="C145" i="44"/>
  <c r="E144" i="44"/>
  <c r="D144" i="44"/>
  <c r="C144" i="44"/>
  <c r="E141" i="44"/>
  <c r="D141" i="44"/>
  <c r="C141" i="44"/>
  <c r="E140" i="44"/>
  <c r="D140" i="44"/>
  <c r="C140" i="44"/>
  <c r="E139" i="44"/>
  <c r="D139" i="44"/>
  <c r="C139" i="44"/>
  <c r="E138" i="44"/>
  <c r="D138" i="44"/>
  <c r="C138" i="44"/>
  <c r="E137" i="44"/>
  <c r="D137" i="44"/>
  <c r="C137" i="44"/>
  <c r="E134" i="44"/>
  <c r="D134" i="44"/>
  <c r="C134" i="44"/>
  <c r="E133" i="44"/>
  <c r="D133" i="44"/>
  <c r="C133" i="44"/>
  <c r="E132" i="44"/>
  <c r="D132" i="44"/>
  <c r="C132" i="44"/>
  <c r="E131" i="44"/>
  <c r="D131" i="44"/>
  <c r="C131" i="44"/>
  <c r="E130" i="44"/>
  <c r="D130" i="44"/>
  <c r="C130" i="44"/>
  <c r="E127" i="44"/>
  <c r="D127" i="44"/>
  <c r="C127" i="44"/>
  <c r="E126" i="44"/>
  <c r="D126" i="44"/>
  <c r="C126" i="44"/>
  <c r="E125" i="44"/>
  <c r="D125" i="44"/>
  <c r="C125" i="44"/>
  <c r="E124" i="44"/>
  <c r="D124" i="44"/>
  <c r="C124" i="44"/>
  <c r="E123" i="44"/>
  <c r="D123" i="44"/>
  <c r="C123" i="44"/>
  <c r="E120" i="44"/>
  <c r="D120" i="44"/>
  <c r="C120" i="44"/>
  <c r="E119" i="44"/>
  <c r="D119" i="44"/>
  <c r="C119" i="44"/>
  <c r="E118" i="44"/>
  <c r="D118" i="44"/>
  <c r="C118" i="44"/>
  <c r="E117" i="44"/>
  <c r="D117" i="44"/>
  <c r="C117" i="44"/>
  <c r="E116" i="44"/>
  <c r="D116" i="44"/>
  <c r="C116" i="44"/>
  <c r="E110" i="44"/>
  <c r="D110" i="44"/>
  <c r="C110" i="44"/>
  <c r="E109" i="44"/>
  <c r="D109" i="44"/>
  <c r="C109" i="44"/>
  <c r="E108" i="44"/>
  <c r="D108" i="44"/>
  <c r="C108" i="44"/>
  <c r="E107" i="44"/>
  <c r="D107" i="44"/>
  <c r="C107" i="44"/>
  <c r="E106" i="44"/>
  <c r="D106" i="44"/>
  <c r="C106" i="44"/>
  <c r="E103" i="44"/>
  <c r="D103" i="44"/>
  <c r="C103" i="44"/>
  <c r="E102" i="44"/>
  <c r="D102" i="44"/>
  <c r="C102" i="44"/>
  <c r="E101" i="44"/>
  <c r="D101" i="44"/>
  <c r="C101" i="44"/>
  <c r="E100" i="44"/>
  <c r="D100" i="44"/>
  <c r="C100" i="44"/>
  <c r="E99" i="44"/>
  <c r="D99" i="44"/>
  <c r="C99" i="44"/>
  <c r="E93" i="44"/>
  <c r="D93" i="44"/>
  <c r="C93" i="44"/>
  <c r="E92" i="44"/>
  <c r="D92" i="44"/>
  <c r="C92" i="44"/>
  <c r="E91" i="44"/>
  <c r="D91" i="44"/>
  <c r="C91" i="44"/>
  <c r="E90" i="44"/>
  <c r="D90" i="44"/>
  <c r="C90" i="44"/>
  <c r="E89" i="44"/>
  <c r="D89" i="44"/>
  <c r="C89" i="44"/>
  <c r="E86" i="44"/>
  <c r="D86" i="44"/>
  <c r="C86" i="44"/>
  <c r="E85" i="44"/>
  <c r="D85" i="44"/>
  <c r="C85" i="44"/>
  <c r="E84" i="44"/>
  <c r="D84" i="44"/>
  <c r="C84" i="44"/>
  <c r="E83" i="44"/>
  <c r="D83" i="44"/>
  <c r="C83" i="44"/>
  <c r="E82" i="44"/>
  <c r="D82" i="44"/>
  <c r="C82" i="44"/>
  <c r="E76" i="44"/>
  <c r="D76" i="44"/>
  <c r="C76" i="44"/>
  <c r="E75" i="44"/>
  <c r="D75" i="44"/>
  <c r="C75" i="44"/>
  <c r="E74" i="44"/>
  <c r="D74" i="44"/>
  <c r="C74" i="44"/>
  <c r="E73" i="44"/>
  <c r="D73" i="44"/>
  <c r="C73" i="44"/>
  <c r="E72" i="44"/>
  <c r="D72" i="44"/>
  <c r="C72" i="44"/>
  <c r="E69" i="44"/>
  <c r="D69" i="44"/>
  <c r="C69" i="44"/>
  <c r="E68" i="44"/>
  <c r="D68" i="44"/>
  <c r="C68" i="44"/>
  <c r="E67" i="44"/>
  <c r="D67" i="44"/>
  <c r="C67" i="44"/>
  <c r="E66" i="44"/>
  <c r="D66" i="44"/>
  <c r="C66" i="44"/>
  <c r="E65" i="44"/>
  <c r="D65" i="44"/>
  <c r="C65" i="44"/>
  <c r="E62" i="44"/>
  <c r="D62" i="44"/>
  <c r="C62" i="44"/>
  <c r="E61" i="44"/>
  <c r="D61" i="44"/>
  <c r="C61" i="44"/>
  <c r="E60" i="44"/>
  <c r="D60" i="44"/>
  <c r="C60" i="44"/>
  <c r="E59" i="44"/>
  <c r="D59" i="44"/>
  <c r="C59" i="44"/>
  <c r="E58" i="44"/>
  <c r="D58" i="44"/>
  <c r="C58" i="44"/>
  <c r="E55" i="44"/>
  <c r="D55" i="44"/>
  <c r="C55" i="44"/>
  <c r="E54" i="44"/>
  <c r="D54" i="44"/>
  <c r="C54" i="44"/>
  <c r="E53" i="44"/>
  <c r="D53" i="44"/>
  <c r="C53" i="44"/>
  <c r="E52" i="44"/>
  <c r="D52" i="44"/>
  <c r="C52" i="44"/>
  <c r="E51" i="44"/>
  <c r="D51" i="44"/>
  <c r="C51" i="44"/>
  <c r="E46" i="44"/>
  <c r="D46" i="44"/>
  <c r="C46" i="44"/>
  <c r="E45" i="44"/>
  <c r="D45" i="44"/>
  <c r="C45" i="44"/>
  <c r="E44" i="44"/>
  <c r="D44" i="44"/>
  <c r="C44" i="44"/>
  <c r="E43" i="44"/>
  <c r="D43" i="44"/>
  <c r="C43" i="44"/>
  <c r="E42" i="44"/>
  <c r="D42" i="44"/>
  <c r="C42" i="44"/>
  <c r="E40" i="44"/>
  <c r="D40" i="44"/>
  <c r="C40" i="44"/>
  <c r="E39" i="44"/>
  <c r="D39" i="44"/>
  <c r="C39" i="44"/>
  <c r="E38" i="44"/>
  <c r="D38" i="44"/>
  <c r="C38" i="44"/>
  <c r="E37" i="44"/>
  <c r="D37" i="44"/>
  <c r="C37" i="44"/>
  <c r="E36" i="44"/>
  <c r="D36" i="44"/>
  <c r="C36" i="44"/>
  <c r="E31" i="44"/>
  <c r="D31" i="44"/>
  <c r="C31" i="44"/>
  <c r="E30" i="44"/>
  <c r="D30" i="44"/>
  <c r="C30" i="44"/>
  <c r="E29" i="44"/>
  <c r="D29" i="44"/>
  <c r="C29" i="44"/>
  <c r="E28" i="44"/>
  <c r="D28" i="44"/>
  <c r="C28" i="44"/>
  <c r="E27" i="44"/>
  <c r="D27" i="44"/>
  <c r="C27" i="44"/>
  <c r="E25" i="44"/>
  <c r="D25" i="44"/>
  <c r="C25" i="44"/>
  <c r="E24" i="44"/>
  <c r="D24" i="44"/>
  <c r="C24" i="44"/>
  <c r="E23" i="44"/>
  <c r="D23" i="44"/>
  <c r="C23" i="44"/>
  <c r="E22" i="44"/>
  <c r="D22" i="44"/>
  <c r="C22" i="44"/>
  <c r="E21" i="44"/>
  <c r="D21" i="44"/>
  <c r="C21" i="44"/>
  <c r="E19" i="44"/>
  <c r="D19" i="44"/>
  <c r="C19" i="44"/>
  <c r="E18" i="44"/>
  <c r="D18" i="44"/>
  <c r="C18" i="44"/>
  <c r="E17" i="44"/>
  <c r="D17" i="44"/>
  <c r="C17" i="44"/>
  <c r="E16" i="44"/>
  <c r="D16" i="44"/>
  <c r="C16" i="44"/>
  <c r="E15" i="44"/>
  <c r="D15" i="44"/>
  <c r="C15" i="44"/>
  <c r="E13" i="44"/>
  <c r="D13" i="44"/>
  <c r="C13" i="44"/>
  <c r="E12" i="44"/>
  <c r="D12" i="44"/>
  <c r="C12" i="44"/>
  <c r="E11" i="44"/>
  <c r="D11" i="44"/>
  <c r="C11" i="44"/>
  <c r="E10" i="44"/>
  <c r="D10" i="44"/>
  <c r="C10" i="44"/>
  <c r="E9" i="44"/>
  <c r="D9" i="44"/>
  <c r="C9" i="44"/>
  <c r="E179" i="43"/>
  <c r="D179" i="43"/>
  <c r="C179" i="43"/>
  <c r="E178" i="43"/>
  <c r="D178" i="43"/>
  <c r="C178" i="43"/>
  <c r="E177" i="43"/>
  <c r="D177" i="43"/>
  <c r="C177" i="43"/>
  <c r="E176" i="43"/>
  <c r="D176" i="43"/>
  <c r="C176" i="43"/>
  <c r="E175" i="43"/>
  <c r="D175" i="43"/>
  <c r="C175" i="43"/>
  <c r="E172" i="43"/>
  <c r="D172" i="43"/>
  <c r="C172" i="43"/>
  <c r="E171" i="43"/>
  <c r="D171" i="43"/>
  <c r="C171" i="43"/>
  <c r="E170" i="43"/>
  <c r="D170" i="43"/>
  <c r="C170" i="43"/>
  <c r="E169" i="43"/>
  <c r="D169" i="43"/>
  <c r="C169" i="43"/>
  <c r="E168" i="43"/>
  <c r="D168" i="43"/>
  <c r="C168" i="43"/>
  <c r="E165" i="43"/>
  <c r="D165" i="43"/>
  <c r="C165" i="43"/>
  <c r="E164" i="43"/>
  <c r="D164" i="43"/>
  <c r="C164" i="43"/>
  <c r="E163" i="43"/>
  <c r="D163" i="43"/>
  <c r="C163" i="43"/>
  <c r="E162" i="43"/>
  <c r="D162" i="43"/>
  <c r="C162" i="43"/>
  <c r="E161" i="43"/>
  <c r="D161" i="43"/>
  <c r="C161" i="43"/>
  <c r="E158" i="43"/>
  <c r="D158" i="43"/>
  <c r="C158" i="43"/>
  <c r="E157" i="43"/>
  <c r="D157" i="43"/>
  <c r="C157" i="43"/>
  <c r="E156" i="43"/>
  <c r="D156" i="43"/>
  <c r="C156" i="43"/>
  <c r="E155" i="43"/>
  <c r="D155" i="43"/>
  <c r="C155" i="43"/>
  <c r="E154" i="43"/>
  <c r="D154" i="43"/>
  <c r="C154" i="43"/>
  <c r="E148" i="43"/>
  <c r="D148" i="43"/>
  <c r="C148" i="43"/>
  <c r="E147" i="43"/>
  <c r="D147" i="43"/>
  <c r="C147" i="43"/>
  <c r="E146" i="43"/>
  <c r="D146" i="43"/>
  <c r="C146" i="43"/>
  <c r="E145" i="43"/>
  <c r="D145" i="43"/>
  <c r="C145" i="43"/>
  <c r="E144" i="43"/>
  <c r="D144" i="43"/>
  <c r="C144" i="43"/>
  <c r="E141" i="43"/>
  <c r="D141" i="43"/>
  <c r="C141" i="43"/>
  <c r="E140" i="43"/>
  <c r="D140" i="43"/>
  <c r="C140" i="43"/>
  <c r="E139" i="43"/>
  <c r="D139" i="43"/>
  <c r="C139" i="43"/>
  <c r="E138" i="43"/>
  <c r="D138" i="43"/>
  <c r="C138" i="43"/>
  <c r="E137" i="43"/>
  <c r="D137" i="43"/>
  <c r="C137" i="43"/>
  <c r="E134" i="43"/>
  <c r="D134" i="43"/>
  <c r="C134" i="43"/>
  <c r="E133" i="43"/>
  <c r="D133" i="43"/>
  <c r="C133" i="43"/>
  <c r="E132" i="43"/>
  <c r="D132" i="43"/>
  <c r="C132" i="43"/>
  <c r="E131" i="43"/>
  <c r="D131" i="43"/>
  <c r="C131" i="43"/>
  <c r="E130" i="43"/>
  <c r="D130" i="43"/>
  <c r="C130" i="43"/>
  <c r="E127" i="43"/>
  <c r="D127" i="43"/>
  <c r="C127" i="43"/>
  <c r="E126" i="43"/>
  <c r="D126" i="43"/>
  <c r="C126" i="43"/>
  <c r="E125" i="43"/>
  <c r="D125" i="43"/>
  <c r="C125" i="43"/>
  <c r="E124" i="43"/>
  <c r="D124" i="43"/>
  <c r="C124" i="43"/>
  <c r="E123" i="43"/>
  <c r="D123" i="43"/>
  <c r="C123" i="43"/>
  <c r="E120" i="43"/>
  <c r="D120" i="43"/>
  <c r="C120" i="43"/>
  <c r="E119" i="43"/>
  <c r="D119" i="43"/>
  <c r="C119" i="43"/>
  <c r="E118" i="43"/>
  <c r="D118" i="43"/>
  <c r="C118" i="43"/>
  <c r="E117" i="43"/>
  <c r="D117" i="43"/>
  <c r="C117" i="43"/>
  <c r="E116" i="43"/>
  <c r="D116" i="43"/>
  <c r="C116" i="43"/>
  <c r="E110" i="43"/>
  <c r="D110" i="43"/>
  <c r="C110" i="43"/>
  <c r="E109" i="43"/>
  <c r="D109" i="43"/>
  <c r="C109" i="43"/>
  <c r="E108" i="43"/>
  <c r="D108" i="43"/>
  <c r="C108" i="43"/>
  <c r="E107" i="43"/>
  <c r="D107" i="43"/>
  <c r="C107" i="43"/>
  <c r="E106" i="43"/>
  <c r="D106" i="43"/>
  <c r="C106" i="43"/>
  <c r="E103" i="43"/>
  <c r="D103" i="43"/>
  <c r="C103" i="43"/>
  <c r="E102" i="43"/>
  <c r="D102" i="43"/>
  <c r="C102" i="43"/>
  <c r="E101" i="43"/>
  <c r="D101" i="43"/>
  <c r="C101" i="43"/>
  <c r="E100" i="43"/>
  <c r="D100" i="43"/>
  <c r="C100" i="43"/>
  <c r="E99" i="43"/>
  <c r="D99" i="43"/>
  <c r="C99" i="43"/>
  <c r="E93" i="43"/>
  <c r="D93" i="43"/>
  <c r="C93" i="43"/>
  <c r="E92" i="43"/>
  <c r="D92" i="43"/>
  <c r="C92" i="43"/>
  <c r="E91" i="43"/>
  <c r="D91" i="43"/>
  <c r="C91" i="43"/>
  <c r="E90" i="43"/>
  <c r="D90" i="43"/>
  <c r="C90" i="43"/>
  <c r="E89" i="43"/>
  <c r="D89" i="43"/>
  <c r="C89" i="43"/>
  <c r="E86" i="43"/>
  <c r="D86" i="43"/>
  <c r="C86" i="43"/>
  <c r="E85" i="43"/>
  <c r="D85" i="43"/>
  <c r="C85" i="43"/>
  <c r="E84" i="43"/>
  <c r="D84" i="43"/>
  <c r="C84" i="43"/>
  <c r="E83" i="43"/>
  <c r="D83" i="43"/>
  <c r="C83" i="43"/>
  <c r="E82" i="43"/>
  <c r="D82" i="43"/>
  <c r="C82" i="43"/>
  <c r="E76" i="43"/>
  <c r="D76" i="43"/>
  <c r="C76" i="43"/>
  <c r="E75" i="43"/>
  <c r="D75" i="43"/>
  <c r="C75" i="43"/>
  <c r="E74" i="43"/>
  <c r="D74" i="43"/>
  <c r="C74" i="43"/>
  <c r="E73" i="43"/>
  <c r="D73" i="43"/>
  <c r="C73" i="43"/>
  <c r="E72" i="43"/>
  <c r="D72" i="43"/>
  <c r="C72" i="43"/>
  <c r="E69" i="43"/>
  <c r="D69" i="43"/>
  <c r="C69" i="43"/>
  <c r="E68" i="43"/>
  <c r="D68" i="43"/>
  <c r="C68" i="43"/>
  <c r="E67" i="43"/>
  <c r="D67" i="43"/>
  <c r="C67" i="43"/>
  <c r="E66" i="43"/>
  <c r="D66" i="43"/>
  <c r="C66" i="43"/>
  <c r="E65" i="43"/>
  <c r="D65" i="43"/>
  <c r="C65" i="43"/>
  <c r="E62" i="43"/>
  <c r="D62" i="43"/>
  <c r="C62" i="43"/>
  <c r="E61" i="43"/>
  <c r="D61" i="43"/>
  <c r="C61" i="43"/>
  <c r="E60" i="43"/>
  <c r="D60" i="43"/>
  <c r="C60" i="43"/>
  <c r="E59" i="43"/>
  <c r="D59" i="43"/>
  <c r="C59" i="43"/>
  <c r="E58" i="43"/>
  <c r="D58" i="43"/>
  <c r="C58" i="43"/>
  <c r="E55" i="43"/>
  <c r="D55" i="43"/>
  <c r="C55" i="43"/>
  <c r="E54" i="43"/>
  <c r="D54" i="43"/>
  <c r="C54" i="43"/>
  <c r="E53" i="43"/>
  <c r="D53" i="43"/>
  <c r="C53" i="43"/>
  <c r="E52" i="43"/>
  <c r="D52" i="43"/>
  <c r="C52" i="43"/>
  <c r="E51" i="43"/>
  <c r="D51" i="43"/>
  <c r="C51" i="43"/>
  <c r="E46" i="43"/>
  <c r="D46" i="43"/>
  <c r="C46" i="43"/>
  <c r="E45" i="43"/>
  <c r="D45" i="43"/>
  <c r="C45" i="43"/>
  <c r="E44" i="43"/>
  <c r="D44" i="43"/>
  <c r="C44" i="43"/>
  <c r="E43" i="43"/>
  <c r="D43" i="43"/>
  <c r="C43" i="43"/>
  <c r="E42" i="43"/>
  <c r="D42" i="43"/>
  <c r="C42" i="43"/>
  <c r="E40" i="43"/>
  <c r="D40" i="43"/>
  <c r="C40" i="43"/>
  <c r="E39" i="43"/>
  <c r="D39" i="43"/>
  <c r="C39" i="43"/>
  <c r="E38" i="43"/>
  <c r="D38" i="43"/>
  <c r="C38" i="43"/>
  <c r="E37" i="43"/>
  <c r="D37" i="43"/>
  <c r="C37" i="43"/>
  <c r="E36" i="43"/>
  <c r="D36" i="43"/>
  <c r="C36" i="43"/>
  <c r="E31" i="43"/>
  <c r="D31" i="43"/>
  <c r="C31" i="43"/>
  <c r="E30" i="43"/>
  <c r="D30" i="43"/>
  <c r="C30" i="43"/>
  <c r="E29" i="43"/>
  <c r="D29" i="43"/>
  <c r="C29" i="43"/>
  <c r="E28" i="43"/>
  <c r="D28" i="43"/>
  <c r="C28" i="43"/>
  <c r="E27" i="43"/>
  <c r="D27" i="43"/>
  <c r="C27" i="43"/>
  <c r="E25" i="43"/>
  <c r="D25" i="43"/>
  <c r="C25" i="43"/>
  <c r="E24" i="43"/>
  <c r="D24" i="43"/>
  <c r="C24" i="43"/>
  <c r="E23" i="43"/>
  <c r="D23" i="43"/>
  <c r="C23" i="43"/>
  <c r="E22" i="43"/>
  <c r="D22" i="43"/>
  <c r="C22" i="43"/>
  <c r="E21" i="43"/>
  <c r="D21" i="43"/>
  <c r="C21" i="43"/>
  <c r="E19" i="43"/>
  <c r="D19" i="43"/>
  <c r="C19" i="43"/>
  <c r="E18" i="43"/>
  <c r="D18" i="43"/>
  <c r="C18" i="43"/>
  <c r="E17" i="43"/>
  <c r="D17" i="43"/>
  <c r="C17" i="43"/>
  <c r="E16" i="43"/>
  <c r="D16" i="43"/>
  <c r="C16" i="43"/>
  <c r="E15" i="43"/>
  <c r="D15" i="43"/>
  <c r="C15" i="43"/>
  <c r="C10" i="43"/>
  <c r="D10" i="43"/>
  <c r="E10" i="43"/>
  <c r="C11" i="43"/>
  <c r="D11" i="43"/>
  <c r="E11" i="43"/>
  <c r="C12" i="43"/>
  <c r="D12" i="43"/>
  <c r="E12" i="43"/>
  <c r="C13" i="43"/>
  <c r="D13" i="43"/>
  <c r="E13" i="43"/>
  <c r="D9" i="43"/>
  <c r="E9" i="43"/>
  <c r="C9" i="43"/>
  <c r="Q180" i="48"/>
  <c r="P180" i="48"/>
  <c r="O180" i="48"/>
  <c r="N180" i="48"/>
  <c r="M180" i="48"/>
  <c r="L180" i="48"/>
  <c r="K180" i="48"/>
  <c r="J180" i="48"/>
  <c r="I180" i="48"/>
  <c r="H180" i="48"/>
  <c r="G180" i="48"/>
  <c r="F180" i="48"/>
  <c r="X178" i="48"/>
  <c r="Q173" i="48"/>
  <c r="P173" i="48"/>
  <c r="O173" i="48"/>
  <c r="N173" i="48"/>
  <c r="M173" i="48"/>
  <c r="L173" i="48"/>
  <c r="K173" i="48"/>
  <c r="J173" i="48"/>
  <c r="I173" i="48"/>
  <c r="H173" i="48"/>
  <c r="G173" i="48"/>
  <c r="F173" i="48"/>
  <c r="X171" i="48"/>
  <c r="Q166" i="48"/>
  <c r="P166" i="48"/>
  <c r="O166" i="48"/>
  <c r="N166" i="48"/>
  <c r="M166" i="48"/>
  <c r="L166" i="48"/>
  <c r="K166" i="48"/>
  <c r="J166" i="48"/>
  <c r="I166" i="48"/>
  <c r="H166" i="48"/>
  <c r="G166" i="48"/>
  <c r="F166" i="48"/>
  <c r="X165" i="48"/>
  <c r="Q159" i="48"/>
  <c r="P159" i="48"/>
  <c r="O159" i="48"/>
  <c r="N159" i="48"/>
  <c r="M159" i="48"/>
  <c r="L159" i="48"/>
  <c r="K159" i="48"/>
  <c r="J159" i="48"/>
  <c r="I159" i="48"/>
  <c r="H159" i="48"/>
  <c r="G159" i="48"/>
  <c r="F159" i="48"/>
  <c r="X156" i="48"/>
  <c r="X155" i="48"/>
  <c r="Q149" i="48"/>
  <c r="P149" i="48"/>
  <c r="O149" i="48"/>
  <c r="N149" i="48"/>
  <c r="M149" i="48"/>
  <c r="L149" i="48"/>
  <c r="K149" i="48"/>
  <c r="J149" i="48"/>
  <c r="I149" i="48"/>
  <c r="H149" i="48"/>
  <c r="G149" i="48"/>
  <c r="F149" i="48"/>
  <c r="X148" i="48"/>
  <c r="Q142" i="48"/>
  <c r="P142" i="48"/>
  <c r="O142" i="48"/>
  <c r="N142" i="48"/>
  <c r="M142" i="48"/>
  <c r="L142" i="48"/>
  <c r="K142" i="48"/>
  <c r="J142" i="48"/>
  <c r="I142" i="48"/>
  <c r="H142" i="48"/>
  <c r="G142" i="48"/>
  <c r="F142" i="48"/>
  <c r="X141" i="48"/>
  <c r="X139" i="48"/>
  <c r="X138" i="48"/>
  <c r="Q135" i="48"/>
  <c r="P135" i="48"/>
  <c r="O135" i="48"/>
  <c r="N135" i="48"/>
  <c r="M135" i="48"/>
  <c r="L135" i="48"/>
  <c r="K135" i="48"/>
  <c r="J135" i="48"/>
  <c r="I135" i="48"/>
  <c r="H135" i="48"/>
  <c r="G135" i="48"/>
  <c r="F135" i="48"/>
  <c r="X132" i="48"/>
  <c r="Q128" i="48"/>
  <c r="P128" i="48"/>
  <c r="O128" i="48"/>
  <c r="N128" i="48"/>
  <c r="M128" i="48"/>
  <c r="L128" i="48"/>
  <c r="K128" i="48"/>
  <c r="J128" i="48"/>
  <c r="I128" i="48"/>
  <c r="H128" i="48"/>
  <c r="G128" i="48"/>
  <c r="F128" i="48"/>
  <c r="X127" i="48"/>
  <c r="X125" i="48"/>
  <c r="Q121" i="48"/>
  <c r="P121" i="48"/>
  <c r="O121" i="48"/>
  <c r="N121" i="48"/>
  <c r="M121" i="48"/>
  <c r="L121" i="48"/>
  <c r="K121" i="48"/>
  <c r="J121" i="48"/>
  <c r="I121" i="48"/>
  <c r="H121" i="48"/>
  <c r="G121" i="48"/>
  <c r="F121" i="48"/>
  <c r="X118" i="48"/>
  <c r="Q111" i="48"/>
  <c r="P111" i="48"/>
  <c r="O111" i="48"/>
  <c r="N111" i="48"/>
  <c r="M111" i="48"/>
  <c r="L111" i="48"/>
  <c r="K111" i="48"/>
  <c r="J111" i="48"/>
  <c r="I111" i="48"/>
  <c r="H111" i="48"/>
  <c r="G111" i="48"/>
  <c r="F111" i="48"/>
  <c r="X109" i="48"/>
  <c r="X107" i="48"/>
  <c r="Q104" i="48"/>
  <c r="Q113" i="48" s="1"/>
  <c r="P104" i="48"/>
  <c r="O104" i="48"/>
  <c r="N104" i="48"/>
  <c r="M104" i="48"/>
  <c r="M113" i="48" s="1"/>
  <c r="L104" i="48"/>
  <c r="K104" i="48"/>
  <c r="J104" i="48"/>
  <c r="I104" i="48"/>
  <c r="I113" i="48" s="1"/>
  <c r="H104" i="48"/>
  <c r="G104" i="48"/>
  <c r="F104" i="48"/>
  <c r="X102" i="48"/>
  <c r="X100" i="48"/>
  <c r="Q94" i="48"/>
  <c r="P94" i="48"/>
  <c r="O94" i="48"/>
  <c r="N94" i="48"/>
  <c r="M94" i="48"/>
  <c r="L94" i="48"/>
  <c r="K94" i="48"/>
  <c r="J94" i="48"/>
  <c r="I94" i="48"/>
  <c r="H94" i="48"/>
  <c r="G94" i="48"/>
  <c r="F94" i="48"/>
  <c r="Q87" i="48"/>
  <c r="P87" i="48"/>
  <c r="O87" i="48"/>
  <c r="O96" i="48" s="1"/>
  <c r="N87" i="48"/>
  <c r="N96" i="48" s="1"/>
  <c r="M87" i="48"/>
  <c r="L87" i="48"/>
  <c r="K87" i="48"/>
  <c r="J87" i="48"/>
  <c r="I87" i="48"/>
  <c r="H87" i="48"/>
  <c r="G87" i="48"/>
  <c r="G96" i="48" s="1"/>
  <c r="F87" i="48"/>
  <c r="F96" i="48" s="1"/>
  <c r="Q77" i="48"/>
  <c r="P77" i="48"/>
  <c r="O77" i="48"/>
  <c r="N77" i="48"/>
  <c r="M77" i="48"/>
  <c r="L77" i="48"/>
  <c r="K77" i="48"/>
  <c r="J77" i="48"/>
  <c r="I77" i="48"/>
  <c r="H77" i="48"/>
  <c r="G77" i="48"/>
  <c r="F77" i="48"/>
  <c r="X75" i="48"/>
  <c r="Q70" i="48"/>
  <c r="P70" i="48"/>
  <c r="O70" i="48"/>
  <c r="N70" i="48"/>
  <c r="M70" i="48"/>
  <c r="L70" i="48"/>
  <c r="K70" i="48"/>
  <c r="J70" i="48"/>
  <c r="I70" i="48"/>
  <c r="H70" i="48"/>
  <c r="G70" i="48"/>
  <c r="F70" i="48"/>
  <c r="Q63" i="48"/>
  <c r="P63" i="48"/>
  <c r="O63" i="48"/>
  <c r="N63" i="48"/>
  <c r="M63" i="48"/>
  <c r="L63" i="48"/>
  <c r="K63" i="48"/>
  <c r="J63" i="48"/>
  <c r="I63" i="48"/>
  <c r="H63" i="48"/>
  <c r="G63" i="48"/>
  <c r="F63" i="48"/>
  <c r="Q56" i="48"/>
  <c r="P56" i="48"/>
  <c r="O56" i="48"/>
  <c r="N56" i="48"/>
  <c r="M56" i="48"/>
  <c r="L56" i="48"/>
  <c r="K56" i="48"/>
  <c r="J56" i="48"/>
  <c r="I56" i="48"/>
  <c r="H56" i="48"/>
  <c r="G56" i="48"/>
  <c r="F56" i="48"/>
  <c r="X53" i="48"/>
  <c r="Q47" i="48"/>
  <c r="P47" i="48"/>
  <c r="O47" i="48"/>
  <c r="N47" i="48"/>
  <c r="M47" i="48"/>
  <c r="L47" i="48"/>
  <c r="K47" i="48"/>
  <c r="J47" i="48"/>
  <c r="I47" i="48"/>
  <c r="H47" i="48"/>
  <c r="G47" i="48"/>
  <c r="F47" i="48"/>
  <c r="X46" i="48"/>
  <c r="X44" i="48"/>
  <c r="X42" i="48"/>
  <c r="Q41" i="48"/>
  <c r="P41" i="48"/>
  <c r="O41" i="48"/>
  <c r="N41" i="48"/>
  <c r="M41" i="48"/>
  <c r="L41" i="48"/>
  <c r="K41" i="48"/>
  <c r="J41" i="48"/>
  <c r="I41" i="48"/>
  <c r="H41" i="48"/>
  <c r="G41" i="48"/>
  <c r="F41" i="48"/>
  <c r="Q32" i="48"/>
  <c r="P32" i="48"/>
  <c r="O32" i="48"/>
  <c r="N32" i="48"/>
  <c r="M32" i="48"/>
  <c r="L32" i="48"/>
  <c r="K32" i="48"/>
  <c r="J32" i="48"/>
  <c r="I32" i="48"/>
  <c r="H32" i="48"/>
  <c r="G32" i="48"/>
  <c r="F32" i="48"/>
  <c r="X29" i="48"/>
  <c r="X28" i="48"/>
  <c r="Q26" i="48"/>
  <c r="P26" i="48"/>
  <c r="O26" i="48"/>
  <c r="N26" i="48"/>
  <c r="M26" i="48"/>
  <c r="L26" i="48"/>
  <c r="K26" i="48"/>
  <c r="J26" i="48"/>
  <c r="I26" i="48"/>
  <c r="H26" i="48"/>
  <c r="G26" i="48"/>
  <c r="F26" i="48"/>
  <c r="X24" i="48"/>
  <c r="Q20" i="48"/>
  <c r="P20" i="48"/>
  <c r="O20" i="48"/>
  <c r="N20" i="48"/>
  <c r="M20" i="48"/>
  <c r="L20" i="48"/>
  <c r="K20" i="48"/>
  <c r="J20" i="48"/>
  <c r="I20" i="48"/>
  <c r="H20" i="48"/>
  <c r="G20" i="48"/>
  <c r="F20" i="48"/>
  <c r="X19" i="48"/>
  <c r="X18" i="48"/>
  <c r="X16" i="48"/>
  <c r="Q14" i="48"/>
  <c r="P14" i="48"/>
  <c r="O14" i="48"/>
  <c r="N14" i="48"/>
  <c r="M14" i="48"/>
  <c r="L14" i="48"/>
  <c r="K14" i="48"/>
  <c r="J14" i="48"/>
  <c r="I14" i="48"/>
  <c r="H14" i="48"/>
  <c r="G14" i="48"/>
  <c r="F14" i="48"/>
  <c r="X10" i="48"/>
  <c r="R7" i="48"/>
  <c r="Q180" i="47"/>
  <c r="P180" i="47"/>
  <c r="O180" i="47"/>
  <c r="N180" i="47"/>
  <c r="M180" i="47"/>
  <c r="L180" i="47"/>
  <c r="K180" i="47"/>
  <c r="J180" i="47"/>
  <c r="I180" i="47"/>
  <c r="H180" i="47"/>
  <c r="G180" i="47"/>
  <c r="F180" i="47"/>
  <c r="X178" i="47"/>
  <c r="Q173" i="47"/>
  <c r="P173" i="47"/>
  <c r="O173" i="47"/>
  <c r="N173" i="47"/>
  <c r="M173" i="47"/>
  <c r="L173" i="47"/>
  <c r="K173" i="47"/>
  <c r="J173" i="47"/>
  <c r="I173" i="47"/>
  <c r="H173" i="47"/>
  <c r="G173" i="47"/>
  <c r="F173" i="47"/>
  <c r="X170" i="47"/>
  <c r="Q166" i="47"/>
  <c r="P166" i="47"/>
  <c r="O166" i="47"/>
  <c r="N166" i="47"/>
  <c r="M166" i="47"/>
  <c r="L166" i="47"/>
  <c r="K166" i="47"/>
  <c r="J166" i="47"/>
  <c r="I166" i="47"/>
  <c r="H166" i="47"/>
  <c r="G166" i="47"/>
  <c r="F166" i="47"/>
  <c r="X163" i="47"/>
  <c r="X162" i="47"/>
  <c r="Q159" i="47"/>
  <c r="P159" i="47"/>
  <c r="O159" i="47"/>
  <c r="N159" i="47"/>
  <c r="M159" i="47"/>
  <c r="L159" i="47"/>
  <c r="K159" i="47"/>
  <c r="J159" i="47"/>
  <c r="I159" i="47"/>
  <c r="H159" i="47"/>
  <c r="G159" i="47"/>
  <c r="F159" i="47"/>
  <c r="Q149" i="47"/>
  <c r="P149" i="47"/>
  <c r="O149" i="47"/>
  <c r="N149" i="47"/>
  <c r="M149" i="47"/>
  <c r="L149" i="47"/>
  <c r="K149" i="47"/>
  <c r="J149" i="47"/>
  <c r="I149" i="47"/>
  <c r="H149" i="47"/>
  <c r="G149" i="47"/>
  <c r="F149" i="47"/>
  <c r="X147" i="47"/>
  <c r="Q142" i="47"/>
  <c r="P142" i="47"/>
  <c r="O142" i="47"/>
  <c r="N142" i="47"/>
  <c r="M142" i="47"/>
  <c r="L142" i="47"/>
  <c r="K142" i="47"/>
  <c r="J142" i="47"/>
  <c r="I142" i="47"/>
  <c r="H142" i="47"/>
  <c r="G142" i="47"/>
  <c r="F142" i="47"/>
  <c r="X140" i="47"/>
  <c r="X139" i="47"/>
  <c r="Q135" i="47"/>
  <c r="P135" i="47"/>
  <c r="O135" i="47"/>
  <c r="N135" i="47"/>
  <c r="M135" i="47"/>
  <c r="L135" i="47"/>
  <c r="K135" i="47"/>
  <c r="J135" i="47"/>
  <c r="I135" i="47"/>
  <c r="H135" i="47"/>
  <c r="G135" i="47"/>
  <c r="F135" i="47"/>
  <c r="X131" i="47"/>
  <c r="X130" i="47"/>
  <c r="Q128" i="47"/>
  <c r="P128" i="47"/>
  <c r="O128" i="47"/>
  <c r="N128" i="47"/>
  <c r="M128" i="47"/>
  <c r="L128" i="47"/>
  <c r="K128" i="47"/>
  <c r="J128" i="47"/>
  <c r="I128" i="47"/>
  <c r="H128" i="47"/>
  <c r="G128" i="47"/>
  <c r="F128" i="47"/>
  <c r="X125" i="47"/>
  <c r="Q121" i="47"/>
  <c r="P121" i="47"/>
  <c r="O121" i="47"/>
  <c r="N121" i="47"/>
  <c r="M121" i="47"/>
  <c r="L121" i="47"/>
  <c r="K121" i="47"/>
  <c r="J121" i="47"/>
  <c r="I121" i="47"/>
  <c r="H121" i="47"/>
  <c r="G121" i="47"/>
  <c r="F121" i="47"/>
  <c r="X118" i="47"/>
  <c r="X116" i="47"/>
  <c r="Q111" i="47"/>
  <c r="P111" i="47"/>
  <c r="O111" i="47"/>
  <c r="N111" i="47"/>
  <c r="M111" i="47"/>
  <c r="L111" i="47"/>
  <c r="K111" i="47"/>
  <c r="J111" i="47"/>
  <c r="I111" i="47"/>
  <c r="H111" i="47"/>
  <c r="G111" i="47"/>
  <c r="F111" i="47"/>
  <c r="X106" i="47"/>
  <c r="Q104" i="47"/>
  <c r="P104" i="47"/>
  <c r="O104" i="47"/>
  <c r="N104" i="47"/>
  <c r="M104" i="47"/>
  <c r="M113" i="47" s="1"/>
  <c r="L104" i="47"/>
  <c r="K104" i="47"/>
  <c r="J104" i="47"/>
  <c r="I104" i="47"/>
  <c r="H104" i="47"/>
  <c r="G104" i="47"/>
  <c r="F104" i="47"/>
  <c r="Q94" i="47"/>
  <c r="P94" i="47"/>
  <c r="O94" i="47"/>
  <c r="N94" i="47"/>
  <c r="M94" i="47"/>
  <c r="L94" i="47"/>
  <c r="K94" i="47"/>
  <c r="J94" i="47"/>
  <c r="I94" i="47"/>
  <c r="H94" i="47"/>
  <c r="G94" i="47"/>
  <c r="F94" i="47"/>
  <c r="X92" i="47"/>
  <c r="X91" i="47"/>
  <c r="Q87" i="47"/>
  <c r="P87" i="47"/>
  <c r="O87" i="47"/>
  <c r="N87" i="47"/>
  <c r="M87" i="47"/>
  <c r="L87" i="47"/>
  <c r="L96" i="47" s="1"/>
  <c r="K87" i="47"/>
  <c r="J87" i="47"/>
  <c r="I87" i="47"/>
  <c r="H87" i="47"/>
  <c r="H96" i="47" s="1"/>
  <c r="G87" i="47"/>
  <c r="F87" i="47"/>
  <c r="X83" i="47"/>
  <c r="X82" i="47"/>
  <c r="Q77" i="47"/>
  <c r="P77" i="47"/>
  <c r="O77" i="47"/>
  <c r="N77" i="47"/>
  <c r="M77" i="47"/>
  <c r="L77" i="47"/>
  <c r="K77" i="47"/>
  <c r="J77" i="47"/>
  <c r="I77" i="47"/>
  <c r="H77" i="47"/>
  <c r="G77" i="47"/>
  <c r="F77" i="47"/>
  <c r="Q70" i="47"/>
  <c r="P70" i="47"/>
  <c r="O70" i="47"/>
  <c r="N70" i="47"/>
  <c r="M70" i="47"/>
  <c r="L70" i="47"/>
  <c r="K70" i="47"/>
  <c r="J70" i="47"/>
  <c r="I70" i="47"/>
  <c r="H70" i="47"/>
  <c r="G70" i="47"/>
  <c r="F70" i="47"/>
  <c r="X69" i="47"/>
  <c r="X66" i="47"/>
  <c r="Q63" i="47"/>
  <c r="P63" i="47"/>
  <c r="O63" i="47"/>
  <c r="N63" i="47"/>
  <c r="M63" i="47"/>
  <c r="L63" i="47"/>
  <c r="K63" i="47"/>
  <c r="J63" i="47"/>
  <c r="I63" i="47"/>
  <c r="H63" i="47"/>
  <c r="G63" i="47"/>
  <c r="F63" i="47"/>
  <c r="X61" i="47"/>
  <c r="Q56" i="47"/>
  <c r="P56" i="47"/>
  <c r="O56" i="47"/>
  <c r="N56" i="47"/>
  <c r="M56" i="47"/>
  <c r="L56" i="47"/>
  <c r="K56" i="47"/>
  <c r="J56" i="47"/>
  <c r="I56" i="47"/>
  <c r="H56" i="47"/>
  <c r="G56" i="47"/>
  <c r="F56" i="47"/>
  <c r="X54" i="47"/>
  <c r="X51" i="47"/>
  <c r="Q47" i="47"/>
  <c r="P47" i="47"/>
  <c r="O47" i="47"/>
  <c r="N47" i="47"/>
  <c r="M47" i="47"/>
  <c r="L47" i="47"/>
  <c r="K47" i="47"/>
  <c r="J47" i="47"/>
  <c r="I47" i="47"/>
  <c r="H47" i="47"/>
  <c r="G47" i="47"/>
  <c r="F47" i="47"/>
  <c r="X46" i="47"/>
  <c r="Q41" i="47"/>
  <c r="P41" i="47"/>
  <c r="O41" i="47"/>
  <c r="N41" i="47"/>
  <c r="M41" i="47"/>
  <c r="L41" i="47"/>
  <c r="K41" i="47"/>
  <c r="J41" i="47"/>
  <c r="I41" i="47"/>
  <c r="H41" i="47"/>
  <c r="G41" i="47"/>
  <c r="F41" i="47"/>
  <c r="Q32" i="47"/>
  <c r="P32" i="47"/>
  <c r="O32" i="47"/>
  <c r="N32" i="47"/>
  <c r="M32" i="47"/>
  <c r="L32" i="47"/>
  <c r="K32" i="47"/>
  <c r="J32" i="47"/>
  <c r="I32" i="47"/>
  <c r="H32" i="47"/>
  <c r="G32" i="47"/>
  <c r="F32" i="47"/>
  <c r="X29" i="47"/>
  <c r="Q26" i="47"/>
  <c r="P26" i="47"/>
  <c r="O26" i="47"/>
  <c r="N26" i="47"/>
  <c r="M26" i="47"/>
  <c r="L26" i="47"/>
  <c r="K26" i="47"/>
  <c r="J26" i="47"/>
  <c r="I26" i="47"/>
  <c r="H26" i="47"/>
  <c r="G26" i="47"/>
  <c r="F26" i="47"/>
  <c r="Q20" i="47"/>
  <c r="P20" i="47"/>
  <c r="O20" i="47"/>
  <c r="N20" i="47"/>
  <c r="M20" i="47"/>
  <c r="L20" i="47"/>
  <c r="K20" i="47"/>
  <c r="J20" i="47"/>
  <c r="I20" i="47"/>
  <c r="H20" i="47"/>
  <c r="G20" i="47"/>
  <c r="F20" i="47"/>
  <c r="X18" i="47"/>
  <c r="Q14" i="47"/>
  <c r="P14" i="47"/>
  <c r="O14" i="47"/>
  <c r="N14" i="47"/>
  <c r="M14" i="47"/>
  <c r="L14" i="47"/>
  <c r="K14" i="47"/>
  <c r="J14" i="47"/>
  <c r="I14" i="47"/>
  <c r="H14" i="47"/>
  <c r="G14" i="47"/>
  <c r="F14" i="47"/>
  <c r="U7" i="47"/>
  <c r="Q180" i="46"/>
  <c r="P180" i="46"/>
  <c r="O180" i="46"/>
  <c r="N180" i="46"/>
  <c r="M180" i="46"/>
  <c r="L180" i="46"/>
  <c r="K180" i="46"/>
  <c r="J180" i="46"/>
  <c r="I180" i="46"/>
  <c r="H180" i="46"/>
  <c r="G180" i="46"/>
  <c r="F180" i="46"/>
  <c r="R179" i="46"/>
  <c r="R178" i="46"/>
  <c r="S178" i="46" s="1"/>
  <c r="R177" i="46"/>
  <c r="X177" i="46" s="1"/>
  <c r="R176" i="46"/>
  <c r="X176" i="46" s="1"/>
  <c r="R175" i="46"/>
  <c r="X175" i="46" s="1"/>
  <c r="Q173" i="46"/>
  <c r="P173" i="46"/>
  <c r="O173" i="46"/>
  <c r="N173" i="46"/>
  <c r="M173" i="46"/>
  <c r="L173" i="46"/>
  <c r="K173" i="46"/>
  <c r="J173" i="46"/>
  <c r="I173" i="46"/>
  <c r="H173" i="46"/>
  <c r="G173" i="46"/>
  <c r="F173" i="46"/>
  <c r="R172" i="46"/>
  <c r="R171" i="46"/>
  <c r="X171" i="46" s="1"/>
  <c r="R170" i="46"/>
  <c r="X170" i="46" s="1"/>
  <c r="R169" i="46"/>
  <c r="R168" i="46"/>
  <c r="Q166" i="46"/>
  <c r="P166" i="46"/>
  <c r="O166" i="46"/>
  <c r="N166" i="46"/>
  <c r="M166" i="46"/>
  <c r="L166" i="46"/>
  <c r="K166" i="46"/>
  <c r="J166" i="46"/>
  <c r="I166" i="46"/>
  <c r="H166" i="46"/>
  <c r="G166" i="46"/>
  <c r="F166" i="46"/>
  <c r="R165" i="46"/>
  <c r="X165" i="46" s="1"/>
  <c r="R164" i="46"/>
  <c r="X164" i="46" s="1"/>
  <c r="R163" i="46"/>
  <c r="X163" i="46" s="1"/>
  <c r="R162" i="46"/>
  <c r="R161" i="46"/>
  <c r="Q159" i="46"/>
  <c r="P159" i="46"/>
  <c r="O159" i="46"/>
  <c r="O182" i="46" s="1"/>
  <c r="N159" i="46"/>
  <c r="M159" i="46"/>
  <c r="L159" i="46"/>
  <c r="K159" i="46"/>
  <c r="J159" i="46"/>
  <c r="I159" i="46"/>
  <c r="H159" i="46"/>
  <c r="G159" i="46"/>
  <c r="G182" i="46" s="1"/>
  <c r="F159" i="46"/>
  <c r="R158" i="46"/>
  <c r="X158" i="46" s="1"/>
  <c r="R157" i="46"/>
  <c r="R156" i="46"/>
  <c r="X156" i="46" s="1"/>
  <c r="R155" i="46"/>
  <c r="X155" i="46" s="1"/>
  <c r="R154" i="46"/>
  <c r="X154" i="46" s="1"/>
  <c r="Q149" i="46"/>
  <c r="P149" i="46"/>
  <c r="O149" i="46"/>
  <c r="N149" i="46"/>
  <c r="M149" i="46"/>
  <c r="L149" i="46"/>
  <c r="K149" i="46"/>
  <c r="J149" i="46"/>
  <c r="I149" i="46"/>
  <c r="H149" i="46"/>
  <c r="G149" i="46"/>
  <c r="F149" i="46"/>
  <c r="R148" i="46"/>
  <c r="X148" i="46" s="1"/>
  <c r="R147" i="46"/>
  <c r="R146" i="46"/>
  <c r="X146" i="46" s="1"/>
  <c r="R145" i="46"/>
  <c r="X145" i="46" s="1"/>
  <c r="R144" i="46"/>
  <c r="R149" i="46" s="1"/>
  <c r="Q142" i="46"/>
  <c r="P142" i="46"/>
  <c r="O142" i="46"/>
  <c r="N142" i="46"/>
  <c r="M142" i="46"/>
  <c r="L142" i="46"/>
  <c r="K142" i="46"/>
  <c r="J142" i="46"/>
  <c r="I142" i="46"/>
  <c r="H142" i="46"/>
  <c r="G142" i="46"/>
  <c r="F142" i="46"/>
  <c r="R141" i="46"/>
  <c r="X141" i="46" s="1"/>
  <c r="R140" i="46"/>
  <c r="X140" i="46" s="1"/>
  <c r="R139" i="46"/>
  <c r="X139" i="46" s="1"/>
  <c r="R138" i="46"/>
  <c r="X138" i="46" s="1"/>
  <c r="R137" i="46"/>
  <c r="Q135" i="46"/>
  <c r="P135" i="46"/>
  <c r="O135" i="46"/>
  <c r="N135" i="46"/>
  <c r="M135" i="46"/>
  <c r="L135" i="46"/>
  <c r="K135" i="46"/>
  <c r="J135" i="46"/>
  <c r="I135" i="46"/>
  <c r="H135" i="46"/>
  <c r="G135" i="46"/>
  <c r="F135" i="46"/>
  <c r="R134" i="46"/>
  <c r="X134" i="46" s="1"/>
  <c r="R133" i="46"/>
  <c r="X133" i="46" s="1"/>
  <c r="R132" i="46"/>
  <c r="S132" i="46" s="1"/>
  <c r="R131" i="46"/>
  <c r="X131" i="46" s="1"/>
  <c r="R130" i="46"/>
  <c r="X130" i="46" s="1"/>
  <c r="Q128" i="46"/>
  <c r="P128" i="46"/>
  <c r="O128" i="46"/>
  <c r="N128" i="46"/>
  <c r="M128" i="46"/>
  <c r="L128" i="46"/>
  <c r="K128" i="46"/>
  <c r="J128" i="46"/>
  <c r="I128" i="46"/>
  <c r="H128" i="46"/>
  <c r="G128" i="46"/>
  <c r="F128" i="46"/>
  <c r="R127" i="46"/>
  <c r="X127" i="46" s="1"/>
  <c r="R126" i="46"/>
  <c r="X126" i="46" s="1"/>
  <c r="R125" i="46"/>
  <c r="X125" i="46" s="1"/>
  <c r="R124" i="46"/>
  <c r="X124" i="46" s="1"/>
  <c r="R123" i="46"/>
  <c r="X123" i="46" s="1"/>
  <c r="Q121" i="46"/>
  <c r="P121" i="46"/>
  <c r="O121" i="46"/>
  <c r="N121" i="46"/>
  <c r="M121" i="46"/>
  <c r="L121" i="46"/>
  <c r="L151" i="46" s="1"/>
  <c r="K121" i="46"/>
  <c r="J121" i="46"/>
  <c r="I121" i="46"/>
  <c r="H121" i="46"/>
  <c r="G121" i="46"/>
  <c r="F121" i="46"/>
  <c r="R120" i="46"/>
  <c r="R119" i="46"/>
  <c r="X119" i="46" s="1"/>
  <c r="R118" i="46"/>
  <c r="X118" i="46" s="1"/>
  <c r="R117" i="46"/>
  <c r="X117" i="46" s="1"/>
  <c r="R116" i="46"/>
  <c r="X116" i="46" s="1"/>
  <c r="Q111" i="46"/>
  <c r="P111" i="46"/>
  <c r="O111" i="46"/>
  <c r="N111" i="46"/>
  <c r="M111" i="46"/>
  <c r="L111" i="46"/>
  <c r="K111" i="46"/>
  <c r="J111" i="46"/>
  <c r="I111" i="46"/>
  <c r="H111" i="46"/>
  <c r="G111" i="46"/>
  <c r="F111" i="46"/>
  <c r="R110" i="46"/>
  <c r="R109" i="46"/>
  <c r="X109" i="46" s="1"/>
  <c r="R108" i="46"/>
  <c r="X108" i="46" s="1"/>
  <c r="R107" i="46"/>
  <c r="S107" i="46" s="1"/>
  <c r="R106" i="46"/>
  <c r="X106" i="46" s="1"/>
  <c r="Q104" i="46"/>
  <c r="Q113" i="46" s="1"/>
  <c r="P104" i="46"/>
  <c r="O104" i="46"/>
  <c r="O113" i="46" s="1"/>
  <c r="N104" i="46"/>
  <c r="N113" i="46" s="1"/>
  <c r="M104" i="46"/>
  <c r="M113" i="46" s="1"/>
  <c r="L104" i="46"/>
  <c r="K104" i="46"/>
  <c r="K113" i="46" s="1"/>
  <c r="J104" i="46"/>
  <c r="I104" i="46"/>
  <c r="I113" i="46" s="1"/>
  <c r="H104" i="46"/>
  <c r="G104" i="46"/>
  <c r="G113" i="46" s="1"/>
  <c r="F104" i="46"/>
  <c r="F113" i="46" s="1"/>
  <c r="R103" i="46"/>
  <c r="X103" i="46" s="1"/>
  <c r="R102" i="46"/>
  <c r="X102" i="46" s="1"/>
  <c r="R101" i="46"/>
  <c r="X101" i="46" s="1"/>
  <c r="R100" i="46"/>
  <c r="R99" i="46"/>
  <c r="X99" i="46" s="1"/>
  <c r="Q94" i="46"/>
  <c r="P94" i="46"/>
  <c r="O94" i="46"/>
  <c r="N94" i="46"/>
  <c r="M94" i="46"/>
  <c r="L94" i="46"/>
  <c r="K94" i="46"/>
  <c r="J94" i="46"/>
  <c r="I94" i="46"/>
  <c r="H94" i="46"/>
  <c r="G94" i="46"/>
  <c r="F94" i="46"/>
  <c r="R93" i="46"/>
  <c r="X93" i="46" s="1"/>
  <c r="R92" i="46"/>
  <c r="R91" i="46"/>
  <c r="X91" i="46" s="1"/>
  <c r="R90" i="46"/>
  <c r="X90" i="46" s="1"/>
  <c r="R89" i="46"/>
  <c r="Q87" i="46"/>
  <c r="P87" i="46"/>
  <c r="O87" i="46"/>
  <c r="N87" i="46"/>
  <c r="M87" i="46"/>
  <c r="M96" i="46" s="1"/>
  <c r="L87" i="46"/>
  <c r="L96" i="46" s="1"/>
  <c r="K87" i="46"/>
  <c r="K96" i="46" s="1"/>
  <c r="J87" i="46"/>
  <c r="J96" i="46" s="1"/>
  <c r="I87" i="46"/>
  <c r="H87" i="46"/>
  <c r="G87" i="46"/>
  <c r="F87" i="46"/>
  <c r="R86" i="46"/>
  <c r="X86" i="46" s="1"/>
  <c r="R85" i="46"/>
  <c r="R84" i="46"/>
  <c r="X84" i="46" s="1"/>
  <c r="R83" i="46"/>
  <c r="X83" i="46" s="1"/>
  <c r="R82" i="46"/>
  <c r="Q77" i="46"/>
  <c r="P77" i="46"/>
  <c r="O77" i="46"/>
  <c r="N77" i="46"/>
  <c r="M77" i="46"/>
  <c r="L77" i="46"/>
  <c r="K77" i="46"/>
  <c r="J77" i="46"/>
  <c r="I77" i="46"/>
  <c r="H77" i="46"/>
  <c r="G77" i="46"/>
  <c r="F77" i="46"/>
  <c r="R76" i="46"/>
  <c r="X76" i="46" s="1"/>
  <c r="R75" i="46"/>
  <c r="X75" i="46" s="1"/>
  <c r="R74" i="46"/>
  <c r="X74" i="46" s="1"/>
  <c r="R73" i="46"/>
  <c r="X73" i="46" s="1"/>
  <c r="R72" i="46"/>
  <c r="R77" i="46" s="1"/>
  <c r="Q70" i="46"/>
  <c r="P70" i="46"/>
  <c r="O70" i="46"/>
  <c r="N70" i="46"/>
  <c r="M70" i="46"/>
  <c r="L70" i="46"/>
  <c r="K70" i="46"/>
  <c r="J70" i="46"/>
  <c r="I70" i="46"/>
  <c r="H70" i="46"/>
  <c r="G70" i="46"/>
  <c r="F70" i="46"/>
  <c r="R69" i="46"/>
  <c r="X69" i="46" s="1"/>
  <c r="R68" i="46"/>
  <c r="R67" i="46"/>
  <c r="R66" i="46"/>
  <c r="X66" i="46" s="1"/>
  <c r="R65" i="46"/>
  <c r="X65" i="46" s="1"/>
  <c r="Q63" i="46"/>
  <c r="P63" i="46"/>
  <c r="O63" i="46"/>
  <c r="N63" i="46"/>
  <c r="M63" i="46"/>
  <c r="L63" i="46"/>
  <c r="K63" i="46"/>
  <c r="J63" i="46"/>
  <c r="I63" i="46"/>
  <c r="H63" i="46"/>
  <c r="G63" i="46"/>
  <c r="F63" i="46"/>
  <c r="R62" i="46"/>
  <c r="X62" i="46" s="1"/>
  <c r="R61" i="46"/>
  <c r="X61" i="46" s="1"/>
  <c r="R60" i="46"/>
  <c r="R59" i="46"/>
  <c r="X59" i="46" s="1"/>
  <c r="R58" i="46"/>
  <c r="X58" i="46" s="1"/>
  <c r="Q56" i="46"/>
  <c r="P56" i="46"/>
  <c r="P79" i="46" s="1"/>
  <c r="O56" i="46"/>
  <c r="O79" i="46" s="1"/>
  <c r="N56" i="46"/>
  <c r="N79" i="46" s="1"/>
  <c r="M56" i="46"/>
  <c r="L56" i="46"/>
  <c r="K56" i="46"/>
  <c r="J56" i="46"/>
  <c r="I56" i="46"/>
  <c r="H56" i="46"/>
  <c r="H79" i="46" s="1"/>
  <c r="G56" i="46"/>
  <c r="G79" i="46" s="1"/>
  <c r="F56" i="46"/>
  <c r="F79" i="46" s="1"/>
  <c r="R55" i="46"/>
  <c r="X55" i="46" s="1"/>
  <c r="R54" i="46"/>
  <c r="X54" i="46" s="1"/>
  <c r="R53" i="46"/>
  <c r="X53" i="46" s="1"/>
  <c r="R52" i="46"/>
  <c r="X52" i="46" s="1"/>
  <c r="R51" i="46"/>
  <c r="X51" i="46" s="1"/>
  <c r="Q47" i="46"/>
  <c r="P47" i="46"/>
  <c r="O47" i="46"/>
  <c r="N47" i="46"/>
  <c r="M47" i="46"/>
  <c r="L47" i="46"/>
  <c r="K47" i="46"/>
  <c r="J47" i="46"/>
  <c r="I47" i="46"/>
  <c r="H47" i="46"/>
  <c r="G47" i="46"/>
  <c r="F47" i="46"/>
  <c r="R46" i="46"/>
  <c r="R45" i="46"/>
  <c r="X45" i="46" s="1"/>
  <c r="R44" i="46"/>
  <c r="X44" i="46" s="1"/>
  <c r="R43" i="46"/>
  <c r="R42" i="46"/>
  <c r="Q41" i="46"/>
  <c r="P41" i="46"/>
  <c r="O41" i="46"/>
  <c r="N41" i="46"/>
  <c r="M41" i="46"/>
  <c r="L41" i="46"/>
  <c r="K41" i="46"/>
  <c r="K48" i="46" s="1"/>
  <c r="J41" i="46"/>
  <c r="I41" i="46"/>
  <c r="H41" i="46"/>
  <c r="G41" i="46"/>
  <c r="F41" i="46"/>
  <c r="R40" i="46"/>
  <c r="X40" i="46" s="1"/>
  <c r="R39" i="46"/>
  <c r="X39" i="46" s="1"/>
  <c r="R38" i="46"/>
  <c r="R37" i="46"/>
  <c r="R36" i="46"/>
  <c r="X36" i="46" s="1"/>
  <c r="Q32" i="46"/>
  <c r="P32" i="46"/>
  <c r="O32" i="46"/>
  <c r="N32" i="46"/>
  <c r="M32" i="46"/>
  <c r="L32" i="46"/>
  <c r="K32" i="46"/>
  <c r="J32" i="46"/>
  <c r="I32" i="46"/>
  <c r="H32" i="46"/>
  <c r="G32" i="46"/>
  <c r="F32" i="46"/>
  <c r="R31" i="46"/>
  <c r="X31" i="46" s="1"/>
  <c r="R30" i="46"/>
  <c r="S30" i="46" s="1"/>
  <c r="R29" i="46"/>
  <c r="X29" i="46" s="1"/>
  <c r="R28" i="46"/>
  <c r="X28" i="46" s="1"/>
  <c r="R27" i="46"/>
  <c r="Q26" i="46"/>
  <c r="P26" i="46"/>
  <c r="O26" i="46"/>
  <c r="N26" i="46"/>
  <c r="M26" i="46"/>
  <c r="L26" i="46"/>
  <c r="K26" i="46"/>
  <c r="J26" i="46"/>
  <c r="I26" i="46"/>
  <c r="H26" i="46"/>
  <c r="G26" i="46"/>
  <c r="F26" i="46"/>
  <c r="R25" i="46"/>
  <c r="X25" i="46" s="1"/>
  <c r="R24" i="46"/>
  <c r="S24" i="46" s="1"/>
  <c r="R23" i="46"/>
  <c r="R22" i="46"/>
  <c r="X22" i="46" s="1"/>
  <c r="R21" i="46"/>
  <c r="Q20" i="46"/>
  <c r="P20" i="46"/>
  <c r="O20" i="46"/>
  <c r="N20" i="46"/>
  <c r="M20" i="46"/>
  <c r="L20" i="46"/>
  <c r="K20" i="46"/>
  <c r="J20" i="46"/>
  <c r="I20" i="46"/>
  <c r="H20" i="46"/>
  <c r="G20" i="46"/>
  <c r="F20" i="46"/>
  <c r="R19" i="46"/>
  <c r="X19" i="46" s="1"/>
  <c r="R18" i="46"/>
  <c r="X18" i="46" s="1"/>
  <c r="R17" i="46"/>
  <c r="X17" i="46" s="1"/>
  <c r="R16" i="46"/>
  <c r="X16" i="46" s="1"/>
  <c r="R15" i="46"/>
  <c r="Q14" i="46"/>
  <c r="Q33" i="46" s="1"/>
  <c r="P14" i="46"/>
  <c r="P33" i="46" s="1"/>
  <c r="O14" i="46"/>
  <c r="N14" i="46"/>
  <c r="N33" i="46" s="1"/>
  <c r="M14" i="46"/>
  <c r="L14" i="46"/>
  <c r="L33" i="46" s="1"/>
  <c r="K14" i="46"/>
  <c r="J14" i="46"/>
  <c r="I14" i="46"/>
  <c r="I33" i="46" s="1"/>
  <c r="H14" i="46"/>
  <c r="H33" i="46" s="1"/>
  <c r="G14" i="46"/>
  <c r="F14" i="46"/>
  <c r="F33" i="46" s="1"/>
  <c r="R13" i="46"/>
  <c r="X13" i="46" s="1"/>
  <c r="R12" i="46"/>
  <c r="X12" i="46" s="1"/>
  <c r="R11" i="46"/>
  <c r="S11" i="46" s="1"/>
  <c r="R10" i="46"/>
  <c r="X10" i="46" s="1"/>
  <c r="R9" i="46"/>
  <c r="X9" i="46" s="1"/>
  <c r="U7" i="46"/>
  <c r="R7" i="46"/>
  <c r="Q180" i="45"/>
  <c r="P180" i="45"/>
  <c r="O180" i="45"/>
  <c r="N180" i="45"/>
  <c r="M180" i="45"/>
  <c r="L180" i="45"/>
  <c r="K180" i="45"/>
  <c r="J180" i="45"/>
  <c r="I180" i="45"/>
  <c r="H180" i="45"/>
  <c r="G180" i="45"/>
  <c r="F180" i="45"/>
  <c r="R179" i="45"/>
  <c r="R178" i="45"/>
  <c r="X178" i="45" s="1"/>
  <c r="R177" i="45"/>
  <c r="X177" i="45" s="1"/>
  <c r="R176" i="45"/>
  <c r="R175" i="45"/>
  <c r="S175" i="45" s="1"/>
  <c r="Q173" i="45"/>
  <c r="P173" i="45"/>
  <c r="O173" i="45"/>
  <c r="N173" i="45"/>
  <c r="M173" i="45"/>
  <c r="L173" i="45"/>
  <c r="K173" i="45"/>
  <c r="J173" i="45"/>
  <c r="I173" i="45"/>
  <c r="H173" i="45"/>
  <c r="G173" i="45"/>
  <c r="F173" i="45"/>
  <c r="R172" i="45"/>
  <c r="R171" i="45"/>
  <c r="X171" i="45" s="1"/>
  <c r="R170" i="45"/>
  <c r="R169" i="45"/>
  <c r="R168" i="45"/>
  <c r="Q166" i="45"/>
  <c r="P166" i="45"/>
  <c r="O166" i="45"/>
  <c r="N166" i="45"/>
  <c r="M166" i="45"/>
  <c r="L166" i="45"/>
  <c r="K166" i="45"/>
  <c r="J166" i="45"/>
  <c r="I166" i="45"/>
  <c r="H166" i="45"/>
  <c r="G166" i="45"/>
  <c r="F166" i="45"/>
  <c r="R165" i="45"/>
  <c r="R164" i="45"/>
  <c r="R163" i="45"/>
  <c r="R162" i="45"/>
  <c r="R161" i="45"/>
  <c r="Q159" i="45"/>
  <c r="Q182" i="45" s="1"/>
  <c r="P159" i="45"/>
  <c r="P182" i="45" s="1"/>
  <c r="O159" i="45"/>
  <c r="N159" i="45"/>
  <c r="N182" i="45" s="1"/>
  <c r="M159" i="45"/>
  <c r="L159" i="45"/>
  <c r="K159" i="45"/>
  <c r="J159" i="45"/>
  <c r="I159" i="45"/>
  <c r="I182" i="45" s="1"/>
  <c r="H159" i="45"/>
  <c r="H182" i="45" s="1"/>
  <c r="G159" i="45"/>
  <c r="G182" i="45" s="1"/>
  <c r="F159" i="45"/>
  <c r="F182" i="45" s="1"/>
  <c r="R158" i="45"/>
  <c r="R157" i="45"/>
  <c r="R156" i="45"/>
  <c r="R155" i="45"/>
  <c r="R154" i="45"/>
  <c r="S154" i="45" s="1"/>
  <c r="Q149" i="45"/>
  <c r="P149" i="45"/>
  <c r="O149" i="45"/>
  <c r="N149" i="45"/>
  <c r="M149" i="45"/>
  <c r="L149" i="45"/>
  <c r="K149" i="45"/>
  <c r="J149" i="45"/>
  <c r="I149" i="45"/>
  <c r="H149" i="45"/>
  <c r="G149" i="45"/>
  <c r="F149" i="45"/>
  <c r="R148" i="45"/>
  <c r="R147" i="45"/>
  <c r="R146" i="45"/>
  <c r="X146" i="45" s="1"/>
  <c r="R145" i="45"/>
  <c r="R144" i="45"/>
  <c r="S144" i="45" s="1"/>
  <c r="Q142" i="45"/>
  <c r="P142" i="45"/>
  <c r="O142" i="45"/>
  <c r="N142" i="45"/>
  <c r="M142" i="45"/>
  <c r="L142" i="45"/>
  <c r="K142" i="45"/>
  <c r="J142" i="45"/>
  <c r="I142" i="45"/>
  <c r="H142" i="45"/>
  <c r="G142" i="45"/>
  <c r="F142" i="45"/>
  <c r="R141" i="45"/>
  <c r="R140" i="45"/>
  <c r="X140" i="45" s="1"/>
  <c r="R139" i="45"/>
  <c r="X139" i="45" s="1"/>
  <c r="R138" i="45"/>
  <c r="X138" i="45" s="1"/>
  <c r="R137" i="45"/>
  <c r="Q135" i="45"/>
  <c r="P135" i="45"/>
  <c r="O135" i="45"/>
  <c r="N135" i="45"/>
  <c r="M135" i="45"/>
  <c r="L135" i="45"/>
  <c r="K135" i="45"/>
  <c r="J135" i="45"/>
  <c r="I135" i="45"/>
  <c r="H135" i="45"/>
  <c r="G135" i="45"/>
  <c r="F135" i="45"/>
  <c r="R134" i="45"/>
  <c r="X134" i="45" s="1"/>
  <c r="R133" i="45"/>
  <c r="R132" i="45"/>
  <c r="X132" i="45" s="1"/>
  <c r="R131" i="45"/>
  <c r="R130" i="45"/>
  <c r="Q128" i="45"/>
  <c r="P128" i="45"/>
  <c r="O128" i="45"/>
  <c r="N128" i="45"/>
  <c r="M128" i="45"/>
  <c r="L128" i="45"/>
  <c r="K128" i="45"/>
  <c r="J128" i="45"/>
  <c r="I128" i="45"/>
  <c r="H128" i="45"/>
  <c r="G128" i="45"/>
  <c r="F128" i="45"/>
  <c r="R127" i="45"/>
  <c r="X127" i="45" s="1"/>
  <c r="R126" i="45"/>
  <c r="R125" i="45"/>
  <c r="R124" i="45"/>
  <c r="X124" i="45" s="1"/>
  <c r="R123" i="45"/>
  <c r="Q121" i="45"/>
  <c r="Q151" i="45" s="1"/>
  <c r="P121" i="45"/>
  <c r="P151" i="45" s="1"/>
  <c r="O121" i="45"/>
  <c r="N121" i="45"/>
  <c r="M121" i="45"/>
  <c r="L121" i="45"/>
  <c r="K121" i="45"/>
  <c r="J121" i="45"/>
  <c r="J151" i="45" s="1"/>
  <c r="I121" i="45"/>
  <c r="I151" i="45" s="1"/>
  <c r="H121" i="45"/>
  <c r="H151" i="45" s="1"/>
  <c r="G121" i="45"/>
  <c r="F121" i="45"/>
  <c r="R120" i="45"/>
  <c r="R119" i="45"/>
  <c r="X119" i="45" s="1"/>
  <c r="R118" i="45"/>
  <c r="R117" i="45"/>
  <c r="X117" i="45" s="1"/>
  <c r="R116" i="45"/>
  <c r="Q111" i="45"/>
  <c r="P111" i="45"/>
  <c r="O111" i="45"/>
  <c r="N111" i="45"/>
  <c r="M111" i="45"/>
  <c r="L111" i="45"/>
  <c r="K111" i="45"/>
  <c r="J111" i="45"/>
  <c r="I111" i="45"/>
  <c r="H111" i="45"/>
  <c r="G111" i="45"/>
  <c r="F111" i="45"/>
  <c r="R110" i="45"/>
  <c r="S110" i="45" s="1"/>
  <c r="R109" i="45"/>
  <c r="X109" i="45" s="1"/>
  <c r="R108" i="45"/>
  <c r="X108" i="45" s="1"/>
  <c r="R107" i="45"/>
  <c r="R106" i="45"/>
  <c r="X106" i="45" s="1"/>
  <c r="Q104" i="45"/>
  <c r="Q113" i="45" s="1"/>
  <c r="P104" i="45"/>
  <c r="P113" i="45" s="1"/>
  <c r="O104" i="45"/>
  <c r="O113" i="45" s="1"/>
  <c r="N104" i="45"/>
  <c r="N113" i="45" s="1"/>
  <c r="M104" i="45"/>
  <c r="L104" i="45"/>
  <c r="K104" i="45"/>
  <c r="J104" i="45"/>
  <c r="J113" i="45" s="1"/>
  <c r="I104" i="45"/>
  <c r="I113" i="45" s="1"/>
  <c r="H104" i="45"/>
  <c r="H113" i="45" s="1"/>
  <c r="G104" i="45"/>
  <c r="G113" i="45" s="1"/>
  <c r="F104" i="45"/>
  <c r="F113" i="45" s="1"/>
  <c r="R103" i="45"/>
  <c r="R102" i="45"/>
  <c r="X102" i="45" s="1"/>
  <c r="R101" i="45"/>
  <c r="R100" i="45"/>
  <c r="X100" i="45" s="1"/>
  <c r="R99" i="45"/>
  <c r="R104" i="45" s="1"/>
  <c r="Q94" i="45"/>
  <c r="P94" i="45"/>
  <c r="O94" i="45"/>
  <c r="N94" i="45"/>
  <c r="M94" i="45"/>
  <c r="L94" i="45"/>
  <c r="K94" i="45"/>
  <c r="J94" i="45"/>
  <c r="I94" i="45"/>
  <c r="H94" i="45"/>
  <c r="G94" i="45"/>
  <c r="F94" i="45"/>
  <c r="R93" i="45"/>
  <c r="X93" i="45" s="1"/>
  <c r="R92" i="45"/>
  <c r="R91" i="45"/>
  <c r="X91" i="45" s="1"/>
  <c r="R90" i="45"/>
  <c r="X90" i="45" s="1"/>
  <c r="R89" i="45"/>
  <c r="Q87" i="45"/>
  <c r="P87" i="45"/>
  <c r="P96" i="45" s="1"/>
  <c r="O87" i="45"/>
  <c r="O96" i="45" s="1"/>
  <c r="N87" i="45"/>
  <c r="N96" i="45" s="1"/>
  <c r="M87" i="45"/>
  <c r="M96" i="45" s="1"/>
  <c r="L87" i="45"/>
  <c r="L96" i="45" s="1"/>
  <c r="K87" i="45"/>
  <c r="J87" i="45"/>
  <c r="I87" i="45"/>
  <c r="H87" i="45"/>
  <c r="H96" i="45" s="1"/>
  <c r="G87" i="45"/>
  <c r="G96" i="45" s="1"/>
  <c r="F87" i="45"/>
  <c r="F96" i="45" s="1"/>
  <c r="R86" i="45"/>
  <c r="R85" i="45"/>
  <c r="X85" i="45" s="1"/>
  <c r="R84" i="45"/>
  <c r="X84" i="45" s="1"/>
  <c r="R83" i="45"/>
  <c r="R82" i="45"/>
  <c r="S82" i="45" s="1"/>
  <c r="Q77" i="45"/>
  <c r="P77" i="45"/>
  <c r="O77" i="45"/>
  <c r="N77" i="45"/>
  <c r="M77" i="45"/>
  <c r="L77" i="45"/>
  <c r="K77" i="45"/>
  <c r="J77" i="45"/>
  <c r="I77" i="45"/>
  <c r="H77" i="45"/>
  <c r="G77" i="45"/>
  <c r="F77" i="45"/>
  <c r="R76" i="45"/>
  <c r="X76" i="45" s="1"/>
  <c r="R75" i="45"/>
  <c r="X75" i="45" s="1"/>
  <c r="R74" i="45"/>
  <c r="R73" i="45"/>
  <c r="R72" i="45"/>
  <c r="R77" i="45" s="1"/>
  <c r="Q70" i="45"/>
  <c r="P70" i="45"/>
  <c r="O70" i="45"/>
  <c r="N70" i="45"/>
  <c r="M70" i="45"/>
  <c r="L70" i="45"/>
  <c r="K70" i="45"/>
  <c r="J70" i="45"/>
  <c r="I70" i="45"/>
  <c r="H70" i="45"/>
  <c r="G70" i="45"/>
  <c r="F70" i="45"/>
  <c r="R69" i="45"/>
  <c r="X69" i="45" s="1"/>
  <c r="R68" i="45"/>
  <c r="R67" i="45"/>
  <c r="X67" i="45" s="1"/>
  <c r="R66" i="45"/>
  <c r="X66" i="45" s="1"/>
  <c r="R65" i="45"/>
  <c r="X65" i="45" s="1"/>
  <c r="Q63" i="45"/>
  <c r="P63" i="45"/>
  <c r="O63" i="45"/>
  <c r="N63" i="45"/>
  <c r="M63" i="45"/>
  <c r="L63" i="45"/>
  <c r="K63" i="45"/>
  <c r="J63" i="45"/>
  <c r="I63" i="45"/>
  <c r="H63" i="45"/>
  <c r="G63" i="45"/>
  <c r="F63" i="45"/>
  <c r="R62" i="45"/>
  <c r="X62" i="45" s="1"/>
  <c r="R61" i="45"/>
  <c r="R60" i="45"/>
  <c r="X60" i="45" s="1"/>
  <c r="R59" i="45"/>
  <c r="X59" i="45" s="1"/>
  <c r="R58" i="45"/>
  <c r="Q56" i="45"/>
  <c r="P56" i="45"/>
  <c r="P79" i="45" s="1"/>
  <c r="O56" i="45"/>
  <c r="O79" i="45" s="1"/>
  <c r="N56" i="45"/>
  <c r="N79" i="45" s="1"/>
  <c r="M56" i="45"/>
  <c r="M79" i="45" s="1"/>
  <c r="L56" i="45"/>
  <c r="K56" i="45"/>
  <c r="J56" i="45"/>
  <c r="I56" i="45"/>
  <c r="H56" i="45"/>
  <c r="G56" i="45"/>
  <c r="G79" i="45" s="1"/>
  <c r="F56" i="45"/>
  <c r="F79" i="45" s="1"/>
  <c r="R55" i="45"/>
  <c r="R54" i="45"/>
  <c r="X54" i="45" s="1"/>
  <c r="R53" i="45"/>
  <c r="X53" i="45" s="1"/>
  <c r="R52" i="45"/>
  <c r="R51" i="45"/>
  <c r="S51" i="45" s="1"/>
  <c r="Q47" i="45"/>
  <c r="P47" i="45"/>
  <c r="O47" i="45"/>
  <c r="N47" i="45"/>
  <c r="M47" i="45"/>
  <c r="L47" i="45"/>
  <c r="K47" i="45"/>
  <c r="J47" i="45"/>
  <c r="I47" i="45"/>
  <c r="H47" i="45"/>
  <c r="G47" i="45"/>
  <c r="F47" i="45"/>
  <c r="R46" i="45"/>
  <c r="R45" i="45"/>
  <c r="X45" i="45" s="1"/>
  <c r="R44" i="45"/>
  <c r="R43" i="45"/>
  <c r="R42" i="45"/>
  <c r="R47" i="45" s="1"/>
  <c r="Q41" i="45"/>
  <c r="P41" i="45"/>
  <c r="O41" i="45"/>
  <c r="N41" i="45"/>
  <c r="M41" i="45"/>
  <c r="M48" i="45" s="1"/>
  <c r="L41" i="45"/>
  <c r="K41" i="45"/>
  <c r="J41" i="45"/>
  <c r="I41" i="45"/>
  <c r="H41" i="45"/>
  <c r="G41" i="45"/>
  <c r="F41" i="45"/>
  <c r="R40" i="45"/>
  <c r="X40" i="45" s="1"/>
  <c r="R39" i="45"/>
  <c r="R38" i="45"/>
  <c r="X38" i="45" s="1"/>
  <c r="R37" i="45"/>
  <c r="X37" i="45" s="1"/>
  <c r="R36" i="45"/>
  <c r="X36" i="45" s="1"/>
  <c r="Q32" i="45"/>
  <c r="P32" i="45"/>
  <c r="O32" i="45"/>
  <c r="N32" i="45"/>
  <c r="M32" i="45"/>
  <c r="L32" i="45"/>
  <c r="K32" i="45"/>
  <c r="J32" i="45"/>
  <c r="I32" i="45"/>
  <c r="H32" i="45"/>
  <c r="G32" i="45"/>
  <c r="F32" i="45"/>
  <c r="R31" i="45"/>
  <c r="X31" i="45" s="1"/>
  <c r="R30" i="45"/>
  <c r="X30" i="45" s="1"/>
  <c r="R29" i="45"/>
  <c r="X29" i="45" s="1"/>
  <c r="R28" i="45"/>
  <c r="X28" i="45" s="1"/>
  <c r="R27" i="45"/>
  <c r="X27" i="45" s="1"/>
  <c r="Q26" i="45"/>
  <c r="P26" i="45"/>
  <c r="O26" i="45"/>
  <c r="N26" i="45"/>
  <c r="M26" i="45"/>
  <c r="L26" i="45"/>
  <c r="K26" i="45"/>
  <c r="J26" i="45"/>
  <c r="I26" i="45"/>
  <c r="H26" i="45"/>
  <c r="G26" i="45"/>
  <c r="F26" i="45"/>
  <c r="R25" i="45"/>
  <c r="X25" i="45" s="1"/>
  <c r="R24" i="45"/>
  <c r="X24" i="45" s="1"/>
  <c r="R23" i="45"/>
  <c r="X23" i="45" s="1"/>
  <c r="R22" i="45"/>
  <c r="X22" i="45" s="1"/>
  <c r="R21" i="45"/>
  <c r="X21" i="45" s="1"/>
  <c r="Q20" i="45"/>
  <c r="P20" i="45"/>
  <c r="O20" i="45"/>
  <c r="N20" i="45"/>
  <c r="M20" i="45"/>
  <c r="L20" i="45"/>
  <c r="K20" i="45"/>
  <c r="J20" i="45"/>
  <c r="I20" i="45"/>
  <c r="H20" i="45"/>
  <c r="G20" i="45"/>
  <c r="F20" i="45"/>
  <c r="R19" i="45"/>
  <c r="X19" i="45" s="1"/>
  <c r="R18" i="45"/>
  <c r="X18" i="45" s="1"/>
  <c r="R17" i="45"/>
  <c r="X17" i="45" s="1"/>
  <c r="R16" i="45"/>
  <c r="X16" i="45" s="1"/>
  <c r="R15" i="45"/>
  <c r="X15" i="45" s="1"/>
  <c r="Q14" i="45"/>
  <c r="Q33" i="45" s="1"/>
  <c r="P14" i="45"/>
  <c r="P33" i="45" s="1"/>
  <c r="O14" i="45"/>
  <c r="N14" i="45"/>
  <c r="N33" i="45" s="1"/>
  <c r="M14" i="45"/>
  <c r="L14" i="45"/>
  <c r="L33" i="45" s="1"/>
  <c r="K14" i="45"/>
  <c r="K33" i="45" s="1"/>
  <c r="J14" i="45"/>
  <c r="J33" i="45" s="1"/>
  <c r="I14" i="45"/>
  <c r="H14" i="45"/>
  <c r="G14" i="45"/>
  <c r="F14" i="45"/>
  <c r="F33" i="45" s="1"/>
  <c r="R13" i="45"/>
  <c r="X13" i="45" s="1"/>
  <c r="R12" i="45"/>
  <c r="X12" i="45" s="1"/>
  <c r="R11" i="45"/>
  <c r="X11" i="45" s="1"/>
  <c r="R10" i="45"/>
  <c r="X10" i="45" s="1"/>
  <c r="R9" i="45"/>
  <c r="X9" i="45" s="1"/>
  <c r="U7" i="45"/>
  <c r="R7" i="45"/>
  <c r="Q180" i="44"/>
  <c r="P180" i="44"/>
  <c r="O180" i="44"/>
  <c r="N180" i="44"/>
  <c r="M180" i="44"/>
  <c r="L180" i="44"/>
  <c r="K180" i="44"/>
  <c r="J180" i="44"/>
  <c r="I180" i="44"/>
  <c r="H180" i="44"/>
  <c r="G180" i="44"/>
  <c r="F180" i="44"/>
  <c r="R179" i="44"/>
  <c r="R178" i="44"/>
  <c r="R177" i="44"/>
  <c r="X177" i="44" s="1"/>
  <c r="R176" i="44"/>
  <c r="X176" i="44" s="1"/>
  <c r="R175" i="44"/>
  <c r="R180" i="44" s="1"/>
  <c r="Q173" i="44"/>
  <c r="P173" i="44"/>
  <c r="O173" i="44"/>
  <c r="N173" i="44"/>
  <c r="M173" i="44"/>
  <c r="L173" i="44"/>
  <c r="K173" i="44"/>
  <c r="J173" i="44"/>
  <c r="I173" i="44"/>
  <c r="H173" i="44"/>
  <c r="G173" i="44"/>
  <c r="F173" i="44"/>
  <c r="R172" i="44"/>
  <c r="X172" i="44" s="1"/>
  <c r="R171" i="44"/>
  <c r="X171" i="44" s="1"/>
  <c r="R170" i="44"/>
  <c r="R169" i="44"/>
  <c r="R168" i="44"/>
  <c r="S168" i="44" s="1"/>
  <c r="Q166" i="44"/>
  <c r="P166" i="44"/>
  <c r="O166" i="44"/>
  <c r="N166" i="44"/>
  <c r="M166" i="44"/>
  <c r="L166" i="44"/>
  <c r="K166" i="44"/>
  <c r="J166" i="44"/>
  <c r="I166" i="44"/>
  <c r="H166" i="44"/>
  <c r="G166" i="44"/>
  <c r="F166" i="44"/>
  <c r="R165" i="44"/>
  <c r="X165" i="44" s="1"/>
  <c r="R164" i="44"/>
  <c r="X164" i="44" s="1"/>
  <c r="R163" i="44"/>
  <c r="X163" i="44" s="1"/>
  <c r="R162" i="44"/>
  <c r="X162" i="44" s="1"/>
  <c r="R161" i="44"/>
  <c r="Q159" i="44"/>
  <c r="P159" i="44"/>
  <c r="O159" i="44"/>
  <c r="N159" i="44"/>
  <c r="M159" i="44"/>
  <c r="L159" i="44"/>
  <c r="L182" i="44" s="1"/>
  <c r="K159" i="44"/>
  <c r="J159" i="44"/>
  <c r="I159" i="44"/>
  <c r="H159" i="44"/>
  <c r="G159" i="44"/>
  <c r="F159" i="44"/>
  <c r="R158" i="44"/>
  <c r="X158" i="44" s="1"/>
  <c r="R157" i="44"/>
  <c r="R156" i="44"/>
  <c r="R155" i="44"/>
  <c r="X155" i="44" s="1"/>
  <c r="R154" i="44"/>
  <c r="Q149" i="44"/>
  <c r="P149" i="44"/>
  <c r="O149" i="44"/>
  <c r="N149" i="44"/>
  <c r="M149" i="44"/>
  <c r="L149" i="44"/>
  <c r="K149" i="44"/>
  <c r="J149" i="44"/>
  <c r="I149" i="44"/>
  <c r="H149" i="44"/>
  <c r="G149" i="44"/>
  <c r="F149" i="44"/>
  <c r="R148" i="44"/>
  <c r="R147" i="44"/>
  <c r="X147" i="44" s="1"/>
  <c r="R146" i="44"/>
  <c r="R145" i="44"/>
  <c r="R144" i="44"/>
  <c r="S144" i="44" s="1"/>
  <c r="Q142" i="44"/>
  <c r="P142" i="44"/>
  <c r="O142" i="44"/>
  <c r="N142" i="44"/>
  <c r="M142" i="44"/>
  <c r="L142" i="44"/>
  <c r="K142" i="44"/>
  <c r="J142" i="44"/>
  <c r="I142" i="44"/>
  <c r="H142" i="44"/>
  <c r="G142" i="44"/>
  <c r="F142" i="44"/>
  <c r="R141" i="44"/>
  <c r="R140" i="44"/>
  <c r="X140" i="44" s="1"/>
  <c r="R139" i="44"/>
  <c r="X139" i="44" s="1"/>
  <c r="R138" i="44"/>
  <c r="X138" i="44" s="1"/>
  <c r="R137" i="44"/>
  <c r="S137" i="44" s="1"/>
  <c r="Q135" i="44"/>
  <c r="P135" i="44"/>
  <c r="O135" i="44"/>
  <c r="N135" i="44"/>
  <c r="M135" i="44"/>
  <c r="L135" i="44"/>
  <c r="K135" i="44"/>
  <c r="J135" i="44"/>
  <c r="I135" i="44"/>
  <c r="H135" i="44"/>
  <c r="G135" i="44"/>
  <c r="F135" i="44"/>
  <c r="R134" i="44"/>
  <c r="X134" i="44" s="1"/>
  <c r="R133" i="44"/>
  <c r="R132" i="44"/>
  <c r="R131" i="44"/>
  <c r="R130" i="44"/>
  <c r="Q128" i="44"/>
  <c r="P128" i="44"/>
  <c r="O128" i="44"/>
  <c r="N128" i="44"/>
  <c r="M128" i="44"/>
  <c r="L128" i="44"/>
  <c r="K128" i="44"/>
  <c r="J128" i="44"/>
  <c r="I128" i="44"/>
  <c r="H128" i="44"/>
  <c r="G128" i="44"/>
  <c r="F128" i="44"/>
  <c r="R127" i="44"/>
  <c r="X127" i="44" s="1"/>
  <c r="R126" i="44"/>
  <c r="X126" i="44" s="1"/>
  <c r="R125" i="44"/>
  <c r="X125" i="44" s="1"/>
  <c r="R124" i="44"/>
  <c r="X124" i="44" s="1"/>
  <c r="R123" i="44"/>
  <c r="S123" i="44" s="1"/>
  <c r="Q121" i="44"/>
  <c r="P121" i="44"/>
  <c r="O121" i="44"/>
  <c r="N121" i="44"/>
  <c r="N151" i="44" s="1"/>
  <c r="M121" i="44"/>
  <c r="M151" i="44" s="1"/>
  <c r="L121" i="44"/>
  <c r="K121" i="44"/>
  <c r="J121" i="44"/>
  <c r="I121" i="44"/>
  <c r="H121" i="44"/>
  <c r="G121" i="44"/>
  <c r="F121" i="44"/>
  <c r="F151" i="44" s="1"/>
  <c r="R120" i="44"/>
  <c r="R119" i="44"/>
  <c r="R118" i="44"/>
  <c r="X118" i="44" s="1"/>
  <c r="R117" i="44"/>
  <c r="X117" i="44" s="1"/>
  <c r="R116" i="44"/>
  <c r="R121" i="44" s="1"/>
  <c r="Q111" i="44"/>
  <c r="P111" i="44"/>
  <c r="O111" i="44"/>
  <c r="N111" i="44"/>
  <c r="M111" i="44"/>
  <c r="L111" i="44"/>
  <c r="K111" i="44"/>
  <c r="J111" i="44"/>
  <c r="I111" i="44"/>
  <c r="H111" i="44"/>
  <c r="G111" i="44"/>
  <c r="F111" i="44"/>
  <c r="R110" i="44"/>
  <c r="X110" i="44" s="1"/>
  <c r="R109" i="44"/>
  <c r="X109" i="44" s="1"/>
  <c r="R108" i="44"/>
  <c r="R107" i="44"/>
  <c r="R106" i="44"/>
  <c r="S106" i="44" s="1"/>
  <c r="Q104" i="44"/>
  <c r="Q113" i="44" s="1"/>
  <c r="P104" i="44"/>
  <c r="P113" i="44" s="1"/>
  <c r="O104" i="44"/>
  <c r="N104" i="44"/>
  <c r="M104" i="44"/>
  <c r="L104" i="44"/>
  <c r="K104" i="44"/>
  <c r="J104" i="44"/>
  <c r="I104" i="44"/>
  <c r="I113" i="44" s="1"/>
  <c r="H104" i="44"/>
  <c r="H113" i="44" s="1"/>
  <c r="G104" i="44"/>
  <c r="F104" i="44"/>
  <c r="R103" i="44"/>
  <c r="X103" i="44" s="1"/>
  <c r="R102" i="44"/>
  <c r="X102" i="44" s="1"/>
  <c r="R101" i="44"/>
  <c r="R100" i="44"/>
  <c r="X100" i="44" s="1"/>
  <c r="R99" i="44"/>
  <c r="Q94" i="44"/>
  <c r="P94" i="44"/>
  <c r="O94" i="44"/>
  <c r="N94" i="44"/>
  <c r="M94" i="44"/>
  <c r="L94" i="44"/>
  <c r="K94" i="44"/>
  <c r="J94" i="44"/>
  <c r="I94" i="44"/>
  <c r="H94" i="44"/>
  <c r="G94" i="44"/>
  <c r="F94" i="44"/>
  <c r="R93" i="44"/>
  <c r="X93" i="44" s="1"/>
  <c r="R92" i="44"/>
  <c r="X92" i="44" s="1"/>
  <c r="R91" i="44"/>
  <c r="X91" i="44" s="1"/>
  <c r="R90" i="44"/>
  <c r="X90" i="44" s="1"/>
  <c r="R89" i="44"/>
  <c r="X89" i="44" s="1"/>
  <c r="Q87" i="44"/>
  <c r="Q96" i="44" s="1"/>
  <c r="P87" i="44"/>
  <c r="O87" i="44"/>
  <c r="O96" i="44" s="1"/>
  <c r="N87" i="44"/>
  <c r="N96" i="44" s="1"/>
  <c r="M87" i="44"/>
  <c r="M96" i="44" s="1"/>
  <c r="L87" i="44"/>
  <c r="K87" i="44"/>
  <c r="J87" i="44"/>
  <c r="I87" i="44"/>
  <c r="I96" i="44" s="1"/>
  <c r="H87" i="44"/>
  <c r="H96" i="44" s="1"/>
  <c r="G87" i="44"/>
  <c r="G96" i="44" s="1"/>
  <c r="F87" i="44"/>
  <c r="F96" i="44" s="1"/>
  <c r="R86" i="44"/>
  <c r="X86" i="44" s="1"/>
  <c r="R85" i="44"/>
  <c r="X85" i="44" s="1"/>
  <c r="R84" i="44"/>
  <c r="X84" i="44" s="1"/>
  <c r="R83" i="44"/>
  <c r="X83" i="44" s="1"/>
  <c r="R82" i="44"/>
  <c r="X82" i="44" s="1"/>
  <c r="Q77" i="44"/>
  <c r="P77" i="44"/>
  <c r="O77" i="44"/>
  <c r="N77" i="44"/>
  <c r="M77" i="44"/>
  <c r="L77" i="44"/>
  <c r="K77" i="44"/>
  <c r="J77" i="44"/>
  <c r="I77" i="44"/>
  <c r="H77" i="44"/>
  <c r="G77" i="44"/>
  <c r="F77" i="44"/>
  <c r="R76" i="44"/>
  <c r="R75" i="44"/>
  <c r="X75" i="44" s="1"/>
  <c r="R74" i="44"/>
  <c r="X74" i="44" s="1"/>
  <c r="R73" i="44"/>
  <c r="X73" i="44" s="1"/>
  <c r="R72" i="44"/>
  <c r="X72" i="44" s="1"/>
  <c r="Q70" i="44"/>
  <c r="P70" i="44"/>
  <c r="O70" i="44"/>
  <c r="N70" i="44"/>
  <c r="M70" i="44"/>
  <c r="L70" i="44"/>
  <c r="K70" i="44"/>
  <c r="J70" i="44"/>
  <c r="I70" i="44"/>
  <c r="H70" i="44"/>
  <c r="G70" i="44"/>
  <c r="F70" i="44"/>
  <c r="R69" i="44"/>
  <c r="X69" i="44" s="1"/>
  <c r="R68" i="44"/>
  <c r="X68" i="44" s="1"/>
  <c r="R67" i="44"/>
  <c r="X67" i="44" s="1"/>
  <c r="R66" i="44"/>
  <c r="R65" i="44"/>
  <c r="X65" i="44" s="1"/>
  <c r="Q63" i="44"/>
  <c r="P63" i="44"/>
  <c r="O63" i="44"/>
  <c r="N63" i="44"/>
  <c r="M63" i="44"/>
  <c r="L63" i="44"/>
  <c r="K63" i="44"/>
  <c r="J63" i="44"/>
  <c r="I63" i="44"/>
  <c r="H63" i="44"/>
  <c r="G63" i="44"/>
  <c r="F63" i="44"/>
  <c r="R62" i="44"/>
  <c r="X62" i="44" s="1"/>
  <c r="R61" i="44"/>
  <c r="R60" i="44"/>
  <c r="X60" i="44" s="1"/>
  <c r="R59" i="44"/>
  <c r="X59" i="44" s="1"/>
  <c r="R58" i="44"/>
  <c r="Q56" i="44"/>
  <c r="Q79" i="44" s="1"/>
  <c r="P56" i="44"/>
  <c r="O56" i="44"/>
  <c r="O79" i="44" s="1"/>
  <c r="N56" i="44"/>
  <c r="M56" i="44"/>
  <c r="L56" i="44"/>
  <c r="K56" i="44"/>
  <c r="J56" i="44"/>
  <c r="I56" i="44"/>
  <c r="I79" i="44" s="1"/>
  <c r="H56" i="44"/>
  <c r="G56" i="44"/>
  <c r="G79" i="44" s="1"/>
  <c r="F56" i="44"/>
  <c r="R55" i="44"/>
  <c r="X55" i="44" s="1"/>
  <c r="R54" i="44"/>
  <c r="X54" i="44" s="1"/>
  <c r="R53" i="44"/>
  <c r="X53" i="44" s="1"/>
  <c r="R52" i="44"/>
  <c r="R51" i="44"/>
  <c r="X51" i="44" s="1"/>
  <c r="Q47" i="44"/>
  <c r="P47" i="44"/>
  <c r="O47" i="44"/>
  <c r="N47" i="44"/>
  <c r="M47" i="44"/>
  <c r="L47" i="44"/>
  <c r="K47" i="44"/>
  <c r="J47" i="44"/>
  <c r="I47" i="44"/>
  <c r="H47" i="44"/>
  <c r="G47" i="44"/>
  <c r="F47" i="44"/>
  <c r="R46" i="44"/>
  <c r="R45" i="44"/>
  <c r="R44" i="44"/>
  <c r="X44" i="44" s="1"/>
  <c r="R43" i="44"/>
  <c r="X43" i="44" s="1"/>
  <c r="R42" i="44"/>
  <c r="Q41" i="44"/>
  <c r="P41" i="44"/>
  <c r="O41" i="44"/>
  <c r="N41" i="44"/>
  <c r="M41" i="44"/>
  <c r="L41" i="44"/>
  <c r="K41" i="44"/>
  <c r="J41" i="44"/>
  <c r="I41" i="44"/>
  <c r="H41" i="44"/>
  <c r="G41" i="44"/>
  <c r="G48" i="44" s="1"/>
  <c r="F41" i="44"/>
  <c r="F48" i="44" s="1"/>
  <c r="R40" i="44"/>
  <c r="X40" i="44" s="1"/>
  <c r="R39" i="44"/>
  <c r="X39" i="44" s="1"/>
  <c r="R38" i="44"/>
  <c r="R37" i="44"/>
  <c r="R36" i="44"/>
  <c r="X36" i="44" s="1"/>
  <c r="Q32" i="44"/>
  <c r="P32" i="44"/>
  <c r="O32" i="44"/>
  <c r="N32" i="44"/>
  <c r="M32" i="44"/>
  <c r="L32" i="44"/>
  <c r="K32" i="44"/>
  <c r="J32" i="44"/>
  <c r="I32" i="44"/>
  <c r="H32" i="44"/>
  <c r="G32" i="44"/>
  <c r="F32" i="44"/>
  <c r="R31" i="44"/>
  <c r="X31" i="44" s="1"/>
  <c r="R30" i="44"/>
  <c r="R29" i="44"/>
  <c r="X29" i="44" s="1"/>
  <c r="R28" i="44"/>
  <c r="X28" i="44" s="1"/>
  <c r="R27" i="44"/>
  <c r="X27" i="44" s="1"/>
  <c r="Q26" i="44"/>
  <c r="P26" i="44"/>
  <c r="O26" i="44"/>
  <c r="N26" i="44"/>
  <c r="M26" i="44"/>
  <c r="L26" i="44"/>
  <c r="K26" i="44"/>
  <c r="J26" i="44"/>
  <c r="I26" i="44"/>
  <c r="H26" i="44"/>
  <c r="G26" i="44"/>
  <c r="F26" i="44"/>
  <c r="R25" i="44"/>
  <c r="R24" i="44"/>
  <c r="R23" i="44"/>
  <c r="X23" i="44" s="1"/>
  <c r="R22" i="44"/>
  <c r="R21" i="44"/>
  <c r="Q20" i="44"/>
  <c r="P20" i="44"/>
  <c r="O20" i="44"/>
  <c r="N20" i="44"/>
  <c r="M20" i="44"/>
  <c r="L20" i="44"/>
  <c r="K20" i="44"/>
  <c r="J20" i="44"/>
  <c r="I20" i="44"/>
  <c r="H20" i="44"/>
  <c r="G20" i="44"/>
  <c r="F20" i="44"/>
  <c r="R19" i="44"/>
  <c r="R18" i="44"/>
  <c r="X18" i="44" s="1"/>
  <c r="R17" i="44"/>
  <c r="X17" i="44" s="1"/>
  <c r="R16" i="44"/>
  <c r="S16" i="44" s="1"/>
  <c r="R15" i="44"/>
  <c r="Q14" i="44"/>
  <c r="P14" i="44"/>
  <c r="O14" i="44"/>
  <c r="O33" i="44" s="1"/>
  <c r="N14" i="44"/>
  <c r="M14" i="44"/>
  <c r="L14" i="44"/>
  <c r="K14" i="44"/>
  <c r="K33" i="44" s="1"/>
  <c r="J14" i="44"/>
  <c r="J33" i="44" s="1"/>
  <c r="I14" i="44"/>
  <c r="H14" i="44"/>
  <c r="G14" i="44"/>
  <c r="F14" i="44"/>
  <c r="R13" i="44"/>
  <c r="X13" i="44" s="1"/>
  <c r="R12" i="44"/>
  <c r="R11" i="44"/>
  <c r="R10" i="44"/>
  <c r="R9" i="44"/>
  <c r="X9" i="44" s="1"/>
  <c r="U7" i="44"/>
  <c r="W59" i="44" s="1"/>
  <c r="Q180" i="43"/>
  <c r="P180" i="43"/>
  <c r="O180" i="43"/>
  <c r="N180" i="43"/>
  <c r="M180" i="43"/>
  <c r="L180" i="43"/>
  <c r="K180" i="43"/>
  <c r="J180" i="43"/>
  <c r="I180" i="43"/>
  <c r="H180" i="43"/>
  <c r="G180" i="43"/>
  <c r="F180" i="43"/>
  <c r="R179" i="43"/>
  <c r="X179" i="43" s="1"/>
  <c r="R178" i="43"/>
  <c r="R177" i="43"/>
  <c r="X177" i="43" s="1"/>
  <c r="R176" i="43"/>
  <c r="X176" i="43" s="1"/>
  <c r="R175" i="43"/>
  <c r="S175" i="43" s="1"/>
  <c r="Q173" i="43"/>
  <c r="P173" i="43"/>
  <c r="O173" i="43"/>
  <c r="N173" i="43"/>
  <c r="M173" i="43"/>
  <c r="L173" i="43"/>
  <c r="K173" i="43"/>
  <c r="J173" i="43"/>
  <c r="I173" i="43"/>
  <c r="H173" i="43"/>
  <c r="G173" i="43"/>
  <c r="F173" i="43"/>
  <c r="R172" i="43"/>
  <c r="R171" i="43"/>
  <c r="X171" i="43" s="1"/>
  <c r="R170" i="43"/>
  <c r="X170" i="43" s="1"/>
  <c r="R169" i="43"/>
  <c r="X169" i="43" s="1"/>
  <c r="R168" i="43"/>
  <c r="S168" i="43" s="1"/>
  <c r="Q166" i="43"/>
  <c r="P166" i="43"/>
  <c r="O166" i="43"/>
  <c r="N166" i="43"/>
  <c r="M166" i="43"/>
  <c r="L166" i="43"/>
  <c r="K166" i="43"/>
  <c r="J166" i="43"/>
  <c r="I166" i="43"/>
  <c r="H166" i="43"/>
  <c r="G166" i="43"/>
  <c r="F166" i="43"/>
  <c r="R165" i="43"/>
  <c r="R164" i="43"/>
  <c r="X164" i="43" s="1"/>
  <c r="R163" i="43"/>
  <c r="X163" i="43" s="1"/>
  <c r="R162" i="43"/>
  <c r="X162" i="43" s="1"/>
  <c r="R161" i="43"/>
  <c r="S161" i="43" s="1"/>
  <c r="Q159" i="43"/>
  <c r="P159" i="43"/>
  <c r="O159" i="43"/>
  <c r="N159" i="43"/>
  <c r="M159" i="43"/>
  <c r="L159" i="43"/>
  <c r="K159" i="43"/>
  <c r="J159" i="43"/>
  <c r="I159" i="43"/>
  <c r="H159" i="43"/>
  <c r="G159" i="43"/>
  <c r="G182" i="43" s="1"/>
  <c r="F159" i="43"/>
  <c r="R158" i="43"/>
  <c r="X158" i="43" s="1"/>
  <c r="R157" i="43"/>
  <c r="R156" i="43"/>
  <c r="R155" i="43"/>
  <c r="X155" i="43" s="1"/>
  <c r="R154" i="43"/>
  <c r="Q149" i="43"/>
  <c r="P149" i="43"/>
  <c r="O149" i="43"/>
  <c r="N149" i="43"/>
  <c r="M149" i="43"/>
  <c r="L149" i="43"/>
  <c r="K149" i="43"/>
  <c r="J149" i="43"/>
  <c r="I149" i="43"/>
  <c r="H149" i="43"/>
  <c r="G149" i="43"/>
  <c r="F149" i="43"/>
  <c r="R148" i="43"/>
  <c r="X148" i="43" s="1"/>
  <c r="R147" i="43"/>
  <c r="X147" i="43" s="1"/>
  <c r="R146" i="43"/>
  <c r="X146" i="43" s="1"/>
  <c r="R145" i="43"/>
  <c r="R144" i="43"/>
  <c r="Q142" i="43"/>
  <c r="P142" i="43"/>
  <c r="O142" i="43"/>
  <c r="N142" i="43"/>
  <c r="M142" i="43"/>
  <c r="L142" i="43"/>
  <c r="K142" i="43"/>
  <c r="J142" i="43"/>
  <c r="I142" i="43"/>
  <c r="H142" i="43"/>
  <c r="G142" i="43"/>
  <c r="F142" i="43"/>
  <c r="R141" i="43"/>
  <c r="R140" i="43"/>
  <c r="R139" i="43"/>
  <c r="X139" i="43" s="1"/>
  <c r="R138" i="43"/>
  <c r="X138" i="43" s="1"/>
  <c r="R137" i="43"/>
  <c r="R142" i="43" s="1"/>
  <c r="Q135" i="43"/>
  <c r="P135" i="43"/>
  <c r="O135" i="43"/>
  <c r="N135" i="43"/>
  <c r="M135" i="43"/>
  <c r="L135" i="43"/>
  <c r="K135" i="43"/>
  <c r="J135" i="43"/>
  <c r="I135" i="43"/>
  <c r="H135" i="43"/>
  <c r="G135" i="43"/>
  <c r="F135" i="43"/>
  <c r="R134" i="43"/>
  <c r="X134" i="43" s="1"/>
  <c r="R133" i="43"/>
  <c r="X133" i="43" s="1"/>
  <c r="R132" i="43"/>
  <c r="X132" i="43" s="1"/>
  <c r="R131" i="43"/>
  <c r="R130" i="43"/>
  <c r="S130" i="43" s="1"/>
  <c r="Q128" i="43"/>
  <c r="P128" i="43"/>
  <c r="O128" i="43"/>
  <c r="N128" i="43"/>
  <c r="M128" i="43"/>
  <c r="L128" i="43"/>
  <c r="K128" i="43"/>
  <c r="J128" i="43"/>
  <c r="I128" i="43"/>
  <c r="H128" i="43"/>
  <c r="G128" i="43"/>
  <c r="F128" i="43"/>
  <c r="R127" i="43"/>
  <c r="X127" i="43" s="1"/>
  <c r="R126" i="43"/>
  <c r="R125" i="43"/>
  <c r="X125" i="43" s="1"/>
  <c r="R124" i="43"/>
  <c r="X124" i="43" s="1"/>
  <c r="R123" i="43"/>
  <c r="S123" i="43" s="1"/>
  <c r="Q121" i="43"/>
  <c r="P121" i="43"/>
  <c r="O121" i="43"/>
  <c r="N121" i="43"/>
  <c r="M121" i="43"/>
  <c r="L121" i="43"/>
  <c r="L151" i="43" s="1"/>
  <c r="K121" i="43"/>
  <c r="J121" i="43"/>
  <c r="I121" i="43"/>
  <c r="H121" i="43"/>
  <c r="G121" i="43"/>
  <c r="F121" i="43"/>
  <c r="R120" i="43"/>
  <c r="X120" i="43" s="1"/>
  <c r="R119" i="43"/>
  <c r="R118" i="43"/>
  <c r="X118" i="43" s="1"/>
  <c r="R117" i="43"/>
  <c r="X117" i="43" s="1"/>
  <c r="R116" i="43"/>
  <c r="Q111" i="43"/>
  <c r="P111" i="43"/>
  <c r="O111" i="43"/>
  <c r="N111" i="43"/>
  <c r="M111" i="43"/>
  <c r="L111" i="43"/>
  <c r="K111" i="43"/>
  <c r="J111" i="43"/>
  <c r="I111" i="43"/>
  <c r="H111" i="43"/>
  <c r="G111" i="43"/>
  <c r="F111" i="43"/>
  <c r="R110" i="43"/>
  <c r="X110" i="43" s="1"/>
  <c r="R109" i="43"/>
  <c r="X109" i="43" s="1"/>
  <c r="R108" i="43"/>
  <c r="R107" i="43"/>
  <c r="X107" i="43" s="1"/>
  <c r="R106" i="43"/>
  <c r="X106" i="43" s="1"/>
  <c r="Q104" i="43"/>
  <c r="Q113" i="43" s="1"/>
  <c r="P104" i="43"/>
  <c r="P113" i="43" s="1"/>
  <c r="O104" i="43"/>
  <c r="O113" i="43" s="1"/>
  <c r="N104" i="43"/>
  <c r="N113" i="43" s="1"/>
  <c r="M104" i="43"/>
  <c r="L104" i="43"/>
  <c r="K104" i="43"/>
  <c r="J104" i="43"/>
  <c r="I104" i="43"/>
  <c r="I113" i="43" s="1"/>
  <c r="H104" i="43"/>
  <c r="H113" i="43" s="1"/>
  <c r="G104" i="43"/>
  <c r="G113" i="43" s="1"/>
  <c r="F104" i="43"/>
  <c r="F113" i="43" s="1"/>
  <c r="R103" i="43"/>
  <c r="R102" i="43"/>
  <c r="X102" i="43" s="1"/>
  <c r="R101" i="43"/>
  <c r="X101" i="43" s="1"/>
  <c r="R100" i="43"/>
  <c r="X100" i="43" s="1"/>
  <c r="R99" i="43"/>
  <c r="Q94" i="43"/>
  <c r="P94" i="43"/>
  <c r="O94" i="43"/>
  <c r="N94" i="43"/>
  <c r="M94" i="43"/>
  <c r="L94" i="43"/>
  <c r="K94" i="43"/>
  <c r="J94" i="43"/>
  <c r="I94" i="43"/>
  <c r="H94" i="43"/>
  <c r="G94" i="43"/>
  <c r="F94" i="43"/>
  <c r="R93" i="43"/>
  <c r="X93" i="43" s="1"/>
  <c r="R92" i="43"/>
  <c r="X92" i="43" s="1"/>
  <c r="R91" i="43"/>
  <c r="X91" i="43" s="1"/>
  <c r="R90" i="43"/>
  <c r="R89" i="43"/>
  <c r="Q87" i="43"/>
  <c r="P87" i="43"/>
  <c r="O87" i="43"/>
  <c r="O96" i="43" s="1"/>
  <c r="N87" i="43"/>
  <c r="N96" i="43" s="1"/>
  <c r="M87" i="43"/>
  <c r="M96" i="43" s="1"/>
  <c r="L87" i="43"/>
  <c r="K87" i="43"/>
  <c r="J87" i="43"/>
  <c r="I87" i="43"/>
  <c r="H87" i="43"/>
  <c r="G87" i="43"/>
  <c r="G96" i="43" s="1"/>
  <c r="F87" i="43"/>
  <c r="F96" i="43" s="1"/>
  <c r="R86" i="43"/>
  <c r="R85" i="43"/>
  <c r="R84" i="43"/>
  <c r="X84" i="43" s="1"/>
  <c r="R83" i="43"/>
  <c r="X83" i="43" s="1"/>
  <c r="R82" i="43"/>
  <c r="R87" i="43" s="1"/>
  <c r="Q77" i="43"/>
  <c r="P77" i="43"/>
  <c r="O77" i="43"/>
  <c r="N77" i="43"/>
  <c r="M77" i="43"/>
  <c r="L77" i="43"/>
  <c r="K77" i="43"/>
  <c r="J77" i="43"/>
  <c r="I77" i="43"/>
  <c r="H77" i="43"/>
  <c r="G77" i="43"/>
  <c r="F77" i="43"/>
  <c r="R76" i="43"/>
  <c r="X76" i="43" s="1"/>
  <c r="R75" i="43"/>
  <c r="X75" i="43" s="1"/>
  <c r="R74" i="43"/>
  <c r="X74" i="43" s="1"/>
  <c r="R73" i="43"/>
  <c r="R72" i="43"/>
  <c r="S72" i="43" s="1"/>
  <c r="Q70" i="43"/>
  <c r="P70" i="43"/>
  <c r="O70" i="43"/>
  <c r="N70" i="43"/>
  <c r="M70" i="43"/>
  <c r="L70" i="43"/>
  <c r="K70" i="43"/>
  <c r="J70" i="43"/>
  <c r="I70" i="43"/>
  <c r="H70" i="43"/>
  <c r="G70" i="43"/>
  <c r="F70" i="43"/>
  <c r="R69" i="43"/>
  <c r="R68" i="43"/>
  <c r="R67" i="43"/>
  <c r="X67" i="43" s="1"/>
  <c r="R66" i="43"/>
  <c r="X66" i="43" s="1"/>
  <c r="R65" i="43"/>
  <c r="S65" i="43" s="1"/>
  <c r="Q63" i="43"/>
  <c r="P63" i="43"/>
  <c r="O63" i="43"/>
  <c r="N63" i="43"/>
  <c r="M63" i="43"/>
  <c r="L63" i="43"/>
  <c r="K63" i="43"/>
  <c r="J63" i="43"/>
  <c r="I63" i="43"/>
  <c r="H63" i="43"/>
  <c r="G63" i="43"/>
  <c r="F63" i="43"/>
  <c r="R62" i="43"/>
  <c r="X62" i="43" s="1"/>
  <c r="R61" i="43"/>
  <c r="R60" i="43"/>
  <c r="X60" i="43" s="1"/>
  <c r="R59" i="43"/>
  <c r="X59" i="43" s="1"/>
  <c r="R58" i="43"/>
  <c r="R63" i="43" s="1"/>
  <c r="Q56" i="43"/>
  <c r="P56" i="43"/>
  <c r="O56" i="43"/>
  <c r="N56" i="43"/>
  <c r="N79" i="43" s="1"/>
  <c r="M56" i="43"/>
  <c r="L56" i="43"/>
  <c r="K56" i="43"/>
  <c r="K79" i="43" s="1"/>
  <c r="J56" i="43"/>
  <c r="J79" i="43" s="1"/>
  <c r="I56" i="43"/>
  <c r="H56" i="43"/>
  <c r="G56" i="43"/>
  <c r="F56" i="43"/>
  <c r="F79" i="43" s="1"/>
  <c r="R55" i="43"/>
  <c r="X55" i="43" s="1"/>
  <c r="R54" i="43"/>
  <c r="X54" i="43" s="1"/>
  <c r="R53" i="43"/>
  <c r="X53" i="43" s="1"/>
  <c r="R52" i="43"/>
  <c r="X52" i="43" s="1"/>
  <c r="R51" i="43"/>
  <c r="Q47" i="43"/>
  <c r="P47" i="43"/>
  <c r="O47" i="43"/>
  <c r="N47" i="43"/>
  <c r="M47" i="43"/>
  <c r="L47" i="43"/>
  <c r="K47" i="43"/>
  <c r="J47" i="43"/>
  <c r="I47" i="43"/>
  <c r="H47" i="43"/>
  <c r="G47" i="43"/>
  <c r="F47" i="43"/>
  <c r="R46" i="43"/>
  <c r="R45" i="43"/>
  <c r="X45" i="43" s="1"/>
  <c r="R44" i="43"/>
  <c r="X44" i="43" s="1"/>
  <c r="R43" i="43"/>
  <c r="X43" i="43" s="1"/>
  <c r="R42" i="43"/>
  <c r="S42" i="43" s="1"/>
  <c r="Q41" i="43"/>
  <c r="P41" i="43"/>
  <c r="O41" i="43"/>
  <c r="N41" i="43"/>
  <c r="M41" i="43"/>
  <c r="L41" i="43"/>
  <c r="L48" i="43" s="1"/>
  <c r="K41" i="43"/>
  <c r="J41" i="43"/>
  <c r="I41" i="43"/>
  <c r="H41" i="43"/>
  <c r="G41" i="43"/>
  <c r="F41" i="43"/>
  <c r="R40" i="43"/>
  <c r="X40" i="43" s="1"/>
  <c r="R39" i="43"/>
  <c r="R38" i="43"/>
  <c r="R37" i="43"/>
  <c r="R36" i="43"/>
  <c r="R41" i="43" s="1"/>
  <c r="Q32" i="43"/>
  <c r="P32" i="43"/>
  <c r="O32" i="43"/>
  <c r="N32" i="43"/>
  <c r="M32" i="43"/>
  <c r="L32" i="43"/>
  <c r="K32" i="43"/>
  <c r="J32" i="43"/>
  <c r="I32" i="43"/>
  <c r="H32" i="43"/>
  <c r="G32" i="43"/>
  <c r="F32" i="43"/>
  <c r="R31" i="43"/>
  <c r="X31" i="43" s="1"/>
  <c r="R30" i="43"/>
  <c r="X30" i="43" s="1"/>
  <c r="R29" i="43"/>
  <c r="X29" i="43" s="1"/>
  <c r="R28" i="43"/>
  <c r="X28" i="43" s="1"/>
  <c r="R27" i="43"/>
  <c r="X27" i="43" s="1"/>
  <c r="Q26" i="43"/>
  <c r="P26" i="43"/>
  <c r="O26" i="43"/>
  <c r="N26" i="43"/>
  <c r="M26" i="43"/>
  <c r="L26" i="43"/>
  <c r="K26" i="43"/>
  <c r="J26" i="43"/>
  <c r="I26" i="43"/>
  <c r="H26" i="43"/>
  <c r="G26" i="43"/>
  <c r="F26" i="43"/>
  <c r="R25" i="43"/>
  <c r="X25" i="43" s="1"/>
  <c r="R24" i="43"/>
  <c r="X24" i="43" s="1"/>
  <c r="R23" i="43"/>
  <c r="X23" i="43" s="1"/>
  <c r="R22" i="43"/>
  <c r="X22" i="43" s="1"/>
  <c r="R21" i="43"/>
  <c r="X21" i="43" s="1"/>
  <c r="Q20" i="43"/>
  <c r="P20" i="43"/>
  <c r="O20" i="43"/>
  <c r="N20" i="43"/>
  <c r="M20" i="43"/>
  <c r="L20" i="43"/>
  <c r="K20" i="43"/>
  <c r="J20" i="43"/>
  <c r="I20" i="43"/>
  <c r="H20" i="43"/>
  <c r="G20" i="43"/>
  <c r="F20" i="43"/>
  <c r="R19" i="43"/>
  <c r="X19" i="43" s="1"/>
  <c r="R18" i="43"/>
  <c r="R17" i="43"/>
  <c r="X17" i="43" s="1"/>
  <c r="R16" i="43"/>
  <c r="X16" i="43" s="1"/>
  <c r="R15" i="43"/>
  <c r="X15" i="43" s="1"/>
  <c r="Q14" i="43"/>
  <c r="P14" i="43"/>
  <c r="P33" i="43" s="1"/>
  <c r="O14" i="43"/>
  <c r="N14" i="43"/>
  <c r="M14" i="43"/>
  <c r="L14" i="43"/>
  <c r="K14" i="43"/>
  <c r="J14" i="43"/>
  <c r="I14" i="43"/>
  <c r="H14" i="43"/>
  <c r="H33" i="43" s="1"/>
  <c r="G14" i="43"/>
  <c r="G33" i="43" s="1"/>
  <c r="F14" i="43"/>
  <c r="R13" i="43"/>
  <c r="R12" i="43"/>
  <c r="X12" i="43" s="1"/>
  <c r="R11" i="43"/>
  <c r="X11" i="43" s="1"/>
  <c r="R10" i="43"/>
  <c r="X10" i="43" s="1"/>
  <c r="R9" i="43"/>
  <c r="U7" i="43"/>
  <c r="W12" i="43" s="1"/>
  <c r="R7" i="43"/>
  <c r="P166" i="25"/>
  <c r="N166" i="25"/>
  <c r="M166" i="25"/>
  <c r="L166" i="25"/>
  <c r="J166" i="25"/>
  <c r="H166" i="25"/>
  <c r="F166" i="25"/>
  <c r="P173" i="25"/>
  <c r="M173" i="25"/>
  <c r="L173" i="25"/>
  <c r="H173" i="25"/>
  <c r="P180" i="25"/>
  <c r="M180" i="25"/>
  <c r="L180" i="25"/>
  <c r="H180" i="25"/>
  <c r="P159" i="25"/>
  <c r="M159" i="25"/>
  <c r="L159" i="25"/>
  <c r="H159" i="25"/>
  <c r="R154" i="25"/>
  <c r="X154" i="25" s="1"/>
  <c r="X13" i="43" l="1"/>
  <c r="S13" i="43"/>
  <c r="X18" i="43"/>
  <c r="S18" i="43"/>
  <c r="X37" i="43"/>
  <c r="S37" i="43"/>
  <c r="X38" i="43"/>
  <c r="S38" i="43"/>
  <c r="X39" i="43"/>
  <c r="S39" i="43"/>
  <c r="X46" i="43"/>
  <c r="S46" i="43"/>
  <c r="F48" i="43"/>
  <c r="G48" i="43"/>
  <c r="H48" i="43"/>
  <c r="I48" i="43"/>
  <c r="J48" i="43"/>
  <c r="N48" i="43"/>
  <c r="O48" i="43"/>
  <c r="P48" i="43"/>
  <c r="Q48" i="43"/>
  <c r="X61" i="43"/>
  <c r="S61" i="43"/>
  <c r="X68" i="43"/>
  <c r="S68" i="43"/>
  <c r="X69" i="43"/>
  <c r="S69" i="43"/>
  <c r="X73" i="43"/>
  <c r="S73" i="43"/>
  <c r="X85" i="43"/>
  <c r="S85" i="43"/>
  <c r="X86" i="43"/>
  <c r="S86" i="43"/>
  <c r="X90" i="43"/>
  <c r="S90" i="43"/>
  <c r="P96" i="43"/>
  <c r="X119" i="43"/>
  <c r="S119" i="43"/>
  <c r="X126" i="43"/>
  <c r="S126" i="43"/>
  <c r="X131" i="43"/>
  <c r="S131" i="43"/>
  <c r="X140" i="43"/>
  <c r="S140" i="43"/>
  <c r="X141" i="43"/>
  <c r="S141" i="43"/>
  <c r="X145" i="43"/>
  <c r="S145" i="43"/>
  <c r="X156" i="43"/>
  <c r="S156" i="43"/>
  <c r="X157" i="43"/>
  <c r="S157" i="43"/>
  <c r="X165" i="43"/>
  <c r="S165" i="43"/>
  <c r="X172" i="43"/>
  <c r="S172" i="43"/>
  <c r="X178" i="43"/>
  <c r="S178" i="43"/>
  <c r="S10" i="44"/>
  <c r="X10" i="44"/>
  <c r="S11" i="44"/>
  <c r="X11" i="44"/>
  <c r="S12" i="44"/>
  <c r="X12" i="44"/>
  <c r="S15" i="44"/>
  <c r="X15" i="44"/>
  <c r="S19" i="44"/>
  <c r="X19" i="44"/>
  <c r="S21" i="44"/>
  <c r="X21" i="44"/>
  <c r="S22" i="44"/>
  <c r="X22" i="44"/>
  <c r="S24" i="44"/>
  <c r="X24" i="44"/>
  <c r="S25" i="44"/>
  <c r="X25" i="44"/>
  <c r="X38" i="44"/>
  <c r="S38" i="44"/>
  <c r="X42" i="44"/>
  <c r="S42" i="44"/>
  <c r="X46" i="44"/>
  <c r="S46" i="44"/>
  <c r="I48" i="44"/>
  <c r="L48" i="44"/>
  <c r="O48" i="44"/>
  <c r="Q48" i="44"/>
  <c r="X58" i="44"/>
  <c r="S58" i="44"/>
  <c r="X76" i="44"/>
  <c r="S76" i="44"/>
  <c r="X101" i="44"/>
  <c r="S101" i="44"/>
  <c r="X107" i="44"/>
  <c r="S107" i="44"/>
  <c r="X108" i="44"/>
  <c r="S108" i="44"/>
  <c r="X119" i="44"/>
  <c r="S119" i="44"/>
  <c r="X120" i="44"/>
  <c r="S120" i="44"/>
  <c r="X131" i="44"/>
  <c r="S131" i="44"/>
  <c r="X132" i="44"/>
  <c r="S132" i="44"/>
  <c r="X133" i="44"/>
  <c r="S133" i="44"/>
  <c r="X141" i="44"/>
  <c r="S141" i="44"/>
  <c r="G151" i="44"/>
  <c r="X145" i="44"/>
  <c r="S145" i="44"/>
  <c r="X146" i="44"/>
  <c r="S146" i="44"/>
  <c r="X148" i="44"/>
  <c r="S148" i="44"/>
  <c r="K151" i="44"/>
  <c r="X156" i="44"/>
  <c r="S156" i="44"/>
  <c r="X157" i="44"/>
  <c r="S157" i="44"/>
  <c r="G182" i="44"/>
  <c r="X169" i="44"/>
  <c r="S169" i="44"/>
  <c r="X170" i="44"/>
  <c r="S170" i="44"/>
  <c r="X178" i="44"/>
  <c r="S178" i="44"/>
  <c r="X179" i="44"/>
  <c r="S179" i="44"/>
  <c r="X39" i="45"/>
  <c r="S39" i="45"/>
  <c r="X43" i="45"/>
  <c r="S43" i="45"/>
  <c r="X44" i="45"/>
  <c r="S44" i="45"/>
  <c r="X46" i="45"/>
  <c r="S46" i="45"/>
  <c r="G48" i="45"/>
  <c r="H48" i="45"/>
  <c r="O48" i="45"/>
  <c r="P48" i="45"/>
  <c r="Q48" i="45"/>
  <c r="X52" i="45"/>
  <c r="S52" i="45"/>
  <c r="X55" i="45"/>
  <c r="S55" i="45"/>
  <c r="X58" i="45"/>
  <c r="S58" i="45"/>
  <c r="X61" i="45"/>
  <c r="S61" i="45"/>
  <c r="X68" i="45"/>
  <c r="S68" i="45"/>
  <c r="X73" i="45"/>
  <c r="S73" i="45"/>
  <c r="X74" i="45"/>
  <c r="S74" i="45"/>
  <c r="H79" i="45"/>
  <c r="X83" i="45"/>
  <c r="S83" i="45"/>
  <c r="X86" i="45"/>
  <c r="S86" i="45"/>
  <c r="X89" i="45"/>
  <c r="S89" i="45"/>
  <c r="X92" i="45"/>
  <c r="S92" i="45"/>
  <c r="X101" i="45"/>
  <c r="S101" i="45"/>
  <c r="X103" i="45"/>
  <c r="S103" i="45"/>
  <c r="X107" i="45"/>
  <c r="S107" i="45"/>
  <c r="X116" i="45"/>
  <c r="S116" i="45"/>
  <c r="X118" i="45"/>
  <c r="S118" i="45"/>
  <c r="X120" i="45"/>
  <c r="S120" i="45"/>
  <c r="X126" i="45"/>
  <c r="S126" i="45"/>
  <c r="X131" i="45"/>
  <c r="S131" i="45"/>
  <c r="X133" i="45"/>
  <c r="S133" i="45"/>
  <c r="X141" i="45"/>
  <c r="S141" i="45"/>
  <c r="X145" i="45"/>
  <c r="S145" i="45"/>
  <c r="X147" i="45"/>
  <c r="S147" i="45"/>
  <c r="X148" i="45"/>
  <c r="S148" i="45"/>
  <c r="X155" i="45"/>
  <c r="S155" i="45"/>
  <c r="X156" i="45"/>
  <c r="S156" i="45"/>
  <c r="X157" i="45"/>
  <c r="S157" i="45"/>
  <c r="X158" i="45"/>
  <c r="S158" i="45"/>
  <c r="X162" i="45"/>
  <c r="S162" i="45"/>
  <c r="X163" i="45"/>
  <c r="S163" i="45"/>
  <c r="X164" i="45"/>
  <c r="S164" i="45"/>
  <c r="X165" i="45"/>
  <c r="S165" i="45"/>
  <c r="R173" i="45"/>
  <c r="S168" i="45"/>
  <c r="X169" i="45"/>
  <c r="S169" i="45"/>
  <c r="X170" i="45"/>
  <c r="S170" i="45"/>
  <c r="X172" i="45"/>
  <c r="S172" i="45"/>
  <c r="X176" i="45"/>
  <c r="S176" i="45"/>
  <c r="X179" i="45"/>
  <c r="S179" i="45"/>
  <c r="X23" i="46"/>
  <c r="S23" i="46"/>
  <c r="S37" i="46"/>
  <c r="X37" i="46"/>
  <c r="X38" i="46"/>
  <c r="S38" i="46"/>
  <c r="S43" i="46"/>
  <c r="X43" i="46"/>
  <c r="X46" i="46"/>
  <c r="S46" i="46"/>
  <c r="F48" i="46"/>
  <c r="H48" i="46"/>
  <c r="I48" i="46"/>
  <c r="J48" i="46"/>
  <c r="N48" i="46"/>
  <c r="P48" i="46"/>
  <c r="Q48" i="46"/>
  <c r="X60" i="46"/>
  <c r="S60" i="46"/>
  <c r="S67" i="46"/>
  <c r="X67" i="46"/>
  <c r="X68" i="46"/>
  <c r="S68" i="46"/>
  <c r="X85" i="46"/>
  <c r="S85" i="46"/>
  <c r="X92" i="46"/>
  <c r="S92" i="46"/>
  <c r="H96" i="46"/>
  <c r="X100" i="46"/>
  <c r="S100" i="46"/>
  <c r="X110" i="46"/>
  <c r="S110" i="46"/>
  <c r="X120" i="46"/>
  <c r="S120" i="46"/>
  <c r="X137" i="46"/>
  <c r="S137" i="46"/>
  <c r="X147" i="46"/>
  <c r="S147" i="46"/>
  <c r="X157" i="46"/>
  <c r="S157" i="46"/>
  <c r="X162" i="46"/>
  <c r="S162" i="46"/>
  <c r="S169" i="46"/>
  <c r="X169" i="46"/>
  <c r="X172" i="46"/>
  <c r="S172" i="46"/>
  <c r="S179" i="46"/>
  <c r="X179" i="46"/>
  <c r="S12" i="43"/>
  <c r="S30" i="43"/>
  <c r="S43" i="43"/>
  <c r="S52" i="43"/>
  <c r="S55" i="43"/>
  <c r="S62" i="43"/>
  <c r="S67" i="43"/>
  <c r="S74" i="43"/>
  <c r="S89" i="43"/>
  <c r="S92" i="43"/>
  <c r="S117" i="43"/>
  <c r="S127" i="43"/>
  <c r="S132" i="43"/>
  <c r="S139" i="43"/>
  <c r="S144" i="43"/>
  <c r="S154" i="43"/>
  <c r="S164" i="43"/>
  <c r="S169" i="43"/>
  <c r="S176" i="43"/>
  <c r="S84" i="44"/>
  <c r="S89" i="44"/>
  <c r="S99" i="44"/>
  <c r="S109" i="44"/>
  <c r="S117" i="44"/>
  <c r="S124" i="44"/>
  <c r="S127" i="44"/>
  <c r="S134" i="44"/>
  <c r="S139" i="44"/>
  <c r="S154" i="44"/>
  <c r="S161" i="44"/>
  <c r="S164" i="44"/>
  <c r="S171" i="44"/>
  <c r="S176" i="44"/>
  <c r="S36" i="45"/>
  <c r="S42" i="45"/>
  <c r="S54" i="45"/>
  <c r="S66" i="45"/>
  <c r="S69" i="45"/>
  <c r="S76" i="45"/>
  <c r="S84" i="45"/>
  <c r="S91" i="45"/>
  <c r="S99" i="45"/>
  <c r="S106" i="45"/>
  <c r="S109" i="45"/>
  <c r="S119" i="45"/>
  <c r="S124" i="45"/>
  <c r="S134" i="45"/>
  <c r="S146" i="45"/>
  <c r="S161" i="45"/>
  <c r="S166" i="45" s="1"/>
  <c r="S171" i="45"/>
  <c r="S178" i="45"/>
  <c r="S10" i="46"/>
  <c r="S16" i="46"/>
  <c r="S19" i="46"/>
  <c r="S25" i="46"/>
  <c r="S29" i="46"/>
  <c r="S40" i="46"/>
  <c r="S42" i="46"/>
  <c r="S51" i="46"/>
  <c r="S54" i="46"/>
  <c r="S58" i="46"/>
  <c r="S61" i="46"/>
  <c r="S65" i="46"/>
  <c r="S66" i="46"/>
  <c r="S73" i="46"/>
  <c r="S76" i="46"/>
  <c r="S86" i="46"/>
  <c r="S91" i="46"/>
  <c r="S101" i="46"/>
  <c r="S103" i="46"/>
  <c r="S106" i="46"/>
  <c r="S116" i="46"/>
  <c r="S119" i="46"/>
  <c r="S123" i="46"/>
  <c r="S126" i="46"/>
  <c r="S130" i="46"/>
  <c r="S131" i="46"/>
  <c r="S133" i="46"/>
  <c r="S138" i="46"/>
  <c r="S140" i="46"/>
  <c r="S141" i="46"/>
  <c r="S148" i="46"/>
  <c r="S156" i="46"/>
  <c r="S168" i="46"/>
  <c r="S170" i="46"/>
  <c r="S175" i="46"/>
  <c r="S177" i="46"/>
  <c r="K166" i="25"/>
  <c r="R161" i="25"/>
  <c r="X161" i="25" s="1"/>
  <c r="R163" i="25"/>
  <c r="X163" i="25" s="1"/>
  <c r="R164" i="25"/>
  <c r="X164" i="25" s="1"/>
  <c r="R165" i="25"/>
  <c r="X165" i="25" s="1"/>
  <c r="R179" i="25"/>
  <c r="X179" i="25" s="1"/>
  <c r="G173" i="25"/>
  <c r="O173" i="25"/>
  <c r="R170" i="25"/>
  <c r="X170" i="25" s="1"/>
  <c r="Q166" i="25"/>
  <c r="I180" i="25"/>
  <c r="G166" i="25"/>
  <c r="R175" i="25"/>
  <c r="X175" i="25" s="1"/>
  <c r="R158" i="25"/>
  <c r="X158" i="25" s="1"/>
  <c r="R162" i="25"/>
  <c r="X162" i="25" s="1"/>
  <c r="Q180" i="25"/>
  <c r="L182" i="25"/>
  <c r="X41" i="45"/>
  <c r="R94" i="46"/>
  <c r="X89" i="46"/>
  <c r="X94" i="46" s="1"/>
  <c r="S54" i="43"/>
  <c r="S66" i="43"/>
  <c r="S72" i="44"/>
  <c r="S125" i="44"/>
  <c r="S138" i="44"/>
  <c r="S162" i="44"/>
  <c r="S62" i="45"/>
  <c r="X121" i="45"/>
  <c r="S59" i="45"/>
  <c r="R63" i="47"/>
  <c r="S58" i="47"/>
  <c r="I33" i="43"/>
  <c r="O33" i="43"/>
  <c r="S40" i="43"/>
  <c r="L79" i="43"/>
  <c r="F151" i="43"/>
  <c r="M182" i="43"/>
  <c r="S171" i="43"/>
  <c r="R135" i="44"/>
  <c r="S147" i="44"/>
  <c r="S149" i="44" s="1"/>
  <c r="R159" i="44"/>
  <c r="S158" i="44"/>
  <c r="S37" i="45"/>
  <c r="X72" i="45"/>
  <c r="X77" i="45" s="1"/>
  <c r="S93" i="45"/>
  <c r="R128" i="45"/>
  <c r="S173" i="45"/>
  <c r="R20" i="46"/>
  <c r="R32" i="46"/>
  <c r="S27" i="46"/>
  <c r="Q79" i="46"/>
  <c r="R87" i="46"/>
  <c r="X82" i="46"/>
  <c r="X87" i="46" s="1"/>
  <c r="N151" i="46"/>
  <c r="X132" i="46"/>
  <c r="S164" i="47"/>
  <c r="X164" i="47"/>
  <c r="S30" i="48"/>
  <c r="X30" i="48"/>
  <c r="S157" i="48"/>
  <c r="X157" i="48"/>
  <c r="X70" i="45"/>
  <c r="S163" i="46"/>
  <c r="S58" i="43"/>
  <c r="S109" i="43"/>
  <c r="S124" i="43"/>
  <c r="S137" i="43"/>
  <c r="S62" i="44"/>
  <c r="S116" i="44"/>
  <c r="S45" i="45"/>
  <c r="Q33" i="43"/>
  <c r="S36" i="43"/>
  <c r="N151" i="43"/>
  <c r="R159" i="43"/>
  <c r="S158" i="43"/>
  <c r="S162" i="43"/>
  <c r="K182" i="43"/>
  <c r="X16" i="44"/>
  <c r="L33" i="44"/>
  <c r="O151" i="44"/>
  <c r="M182" i="44"/>
  <c r="X42" i="45"/>
  <c r="X47" i="45" s="1"/>
  <c r="J48" i="45"/>
  <c r="X110" i="45"/>
  <c r="X111" i="45" s="1"/>
  <c r="S132" i="45"/>
  <c r="R142" i="45"/>
  <c r="S137" i="45"/>
  <c r="J33" i="46"/>
  <c r="R26" i="46"/>
  <c r="X21" i="46"/>
  <c r="X24" i="46"/>
  <c r="W24" i="46" s="1"/>
  <c r="I79" i="46"/>
  <c r="X70" i="46"/>
  <c r="S72" i="46"/>
  <c r="X107" i="46"/>
  <c r="F151" i="46"/>
  <c r="R173" i="46"/>
  <c r="X178" i="46"/>
  <c r="X180" i="46" s="1"/>
  <c r="S120" i="48"/>
  <c r="S121" i="48" s="1"/>
  <c r="X120" i="48"/>
  <c r="J33" i="43"/>
  <c r="M79" i="43"/>
  <c r="S59" i="43"/>
  <c r="R77" i="43"/>
  <c r="S76" i="43"/>
  <c r="S83" i="43"/>
  <c r="H96" i="43"/>
  <c r="S110" i="43"/>
  <c r="G151" i="43"/>
  <c r="O151" i="43"/>
  <c r="R135" i="43"/>
  <c r="S134" i="43"/>
  <c r="S138" i="43"/>
  <c r="S147" i="43"/>
  <c r="F182" i="43"/>
  <c r="N182" i="43"/>
  <c r="F33" i="44"/>
  <c r="N33" i="44"/>
  <c r="S17" i="44"/>
  <c r="S31" i="44"/>
  <c r="R56" i="44"/>
  <c r="J79" i="44"/>
  <c r="S93" i="44"/>
  <c r="J113" i="44"/>
  <c r="R111" i="44"/>
  <c r="S110" i="44"/>
  <c r="H151" i="44"/>
  <c r="P151" i="44"/>
  <c r="S126" i="44"/>
  <c r="R149" i="44"/>
  <c r="F182" i="44"/>
  <c r="N182" i="44"/>
  <c r="S163" i="44"/>
  <c r="R173" i="44"/>
  <c r="S172" i="44"/>
  <c r="M33" i="45"/>
  <c r="K48" i="45"/>
  <c r="R56" i="45"/>
  <c r="S60" i="45"/>
  <c r="S63" i="45" s="1"/>
  <c r="X99" i="45"/>
  <c r="X104" i="45" s="1"/>
  <c r="S102" i="45"/>
  <c r="S108" i="45"/>
  <c r="S117" i="45"/>
  <c r="K151" i="45"/>
  <c r="S123" i="45"/>
  <c r="W179" i="46"/>
  <c r="S12" i="46"/>
  <c r="K33" i="46"/>
  <c r="S15" i="46"/>
  <c r="S21" i="46"/>
  <c r="X27" i="46"/>
  <c r="S31" i="46"/>
  <c r="R41" i="46"/>
  <c r="S39" i="46"/>
  <c r="R47" i="46"/>
  <c r="R48" i="46" s="1"/>
  <c r="X42" i="46"/>
  <c r="X47" i="46" s="1"/>
  <c r="R56" i="46"/>
  <c r="X72" i="46"/>
  <c r="X77" i="46" s="1"/>
  <c r="S82" i="46"/>
  <c r="H113" i="46"/>
  <c r="P113" i="46"/>
  <c r="G151" i="46"/>
  <c r="O151" i="46"/>
  <c r="S125" i="46"/>
  <c r="I182" i="46"/>
  <c r="Q182" i="46"/>
  <c r="S22" i="48"/>
  <c r="X22" i="48"/>
  <c r="R149" i="48"/>
  <c r="X94" i="45"/>
  <c r="M151" i="43"/>
  <c r="S133" i="43"/>
  <c r="S179" i="43"/>
  <c r="X11" i="46"/>
  <c r="X14" i="46" s="1"/>
  <c r="R56" i="43"/>
  <c r="I96" i="43"/>
  <c r="P151" i="43"/>
  <c r="O182" i="43"/>
  <c r="M48" i="44"/>
  <c r="I151" i="44"/>
  <c r="S47" i="45"/>
  <c r="I79" i="45"/>
  <c r="K79" i="46"/>
  <c r="R166" i="46"/>
  <c r="X168" i="46"/>
  <c r="X173" i="46" s="1"/>
  <c r="L33" i="43"/>
  <c r="S45" i="43"/>
  <c r="K48" i="43"/>
  <c r="S51" i="43"/>
  <c r="G79" i="43"/>
  <c r="G187" i="43" s="1"/>
  <c r="O79" i="43"/>
  <c r="S60" i="43"/>
  <c r="J96" i="43"/>
  <c r="R94" i="43"/>
  <c r="S93" i="43"/>
  <c r="K113" i="43"/>
  <c r="S106" i="43"/>
  <c r="S118" i="43"/>
  <c r="I151" i="43"/>
  <c r="Q151" i="43"/>
  <c r="R149" i="43"/>
  <c r="S148" i="43"/>
  <c r="H182" i="43"/>
  <c r="P182" i="43"/>
  <c r="H33" i="44"/>
  <c r="J48" i="44"/>
  <c r="R41" i="44"/>
  <c r="N48" i="44"/>
  <c r="J96" i="44"/>
  <c r="L113" i="44"/>
  <c r="G113" i="44"/>
  <c r="J151" i="44"/>
  <c r="R128" i="44"/>
  <c r="H182" i="44"/>
  <c r="P182" i="44"/>
  <c r="O182" i="44"/>
  <c r="G33" i="45"/>
  <c r="O33" i="45"/>
  <c r="S38" i="45"/>
  <c r="X51" i="45"/>
  <c r="X56" i="45" s="1"/>
  <c r="J79" i="45"/>
  <c r="R63" i="45"/>
  <c r="S67" i="45"/>
  <c r="S85" i="45"/>
  <c r="I96" i="45"/>
  <c r="Q96" i="45"/>
  <c r="S100" i="45"/>
  <c r="S104" i="45" s="1"/>
  <c r="K113" i="45"/>
  <c r="M151" i="45"/>
  <c r="X125" i="45"/>
  <c r="S125" i="45"/>
  <c r="S139" i="45"/>
  <c r="R149" i="45"/>
  <c r="R180" i="45"/>
  <c r="S55" i="46"/>
  <c r="L79" i="46"/>
  <c r="G96" i="46"/>
  <c r="O96" i="46"/>
  <c r="I151" i="46"/>
  <c r="Q151" i="46"/>
  <c r="X135" i="46"/>
  <c r="X142" i="46"/>
  <c r="S144" i="46"/>
  <c r="R159" i="46"/>
  <c r="K182" i="46"/>
  <c r="X161" i="46"/>
  <c r="X166" i="46" s="1"/>
  <c r="X155" i="47"/>
  <c r="W155" i="47" s="1"/>
  <c r="X176" i="47"/>
  <c r="X36" i="48"/>
  <c r="W36" i="48" s="1"/>
  <c r="R149" i="47"/>
  <c r="S168" i="47"/>
  <c r="S177" i="47"/>
  <c r="S120" i="43"/>
  <c r="L182" i="43"/>
  <c r="R180" i="43"/>
  <c r="S67" i="44"/>
  <c r="S72" i="45"/>
  <c r="S127" i="45"/>
  <c r="M151" i="46"/>
  <c r="Q96" i="43"/>
  <c r="R173" i="43"/>
  <c r="K79" i="44"/>
  <c r="K113" i="44"/>
  <c r="Q151" i="44"/>
  <c r="R87" i="45"/>
  <c r="R14" i="46"/>
  <c r="X15" i="46"/>
  <c r="X20" i="46" s="1"/>
  <c r="X41" i="46"/>
  <c r="X63" i="46"/>
  <c r="N96" i="46"/>
  <c r="J182" i="46"/>
  <c r="S109" i="47"/>
  <c r="X109" i="47"/>
  <c r="W109" i="47" s="1"/>
  <c r="I166" i="25"/>
  <c r="M33" i="43"/>
  <c r="K33" i="43"/>
  <c r="H79" i="43"/>
  <c r="P79" i="43"/>
  <c r="R70" i="43"/>
  <c r="R79" i="43" s="1"/>
  <c r="K96" i="43"/>
  <c r="L113" i="43"/>
  <c r="J151" i="43"/>
  <c r="R128" i="43"/>
  <c r="I182" i="43"/>
  <c r="Q182" i="43"/>
  <c r="P33" i="44"/>
  <c r="K48" i="44"/>
  <c r="M79" i="44"/>
  <c r="K96" i="44"/>
  <c r="M113" i="44"/>
  <c r="R142" i="44"/>
  <c r="I182" i="44"/>
  <c r="Q182" i="44"/>
  <c r="W83" i="45"/>
  <c r="H33" i="45"/>
  <c r="H187" i="45" s="1"/>
  <c r="F48" i="45"/>
  <c r="N48" i="45"/>
  <c r="K79" i="45"/>
  <c r="X82" i="45"/>
  <c r="X87" i="45" s="1"/>
  <c r="J96" i="45"/>
  <c r="R94" i="45"/>
  <c r="L113" i="45"/>
  <c r="F151" i="45"/>
  <c r="R135" i="45"/>
  <c r="S149" i="45"/>
  <c r="O182" i="45"/>
  <c r="K182" i="45"/>
  <c r="M79" i="46"/>
  <c r="P96" i="46"/>
  <c r="X104" i="46"/>
  <c r="R121" i="46"/>
  <c r="X144" i="46"/>
  <c r="X149" i="46" s="1"/>
  <c r="X159" i="46"/>
  <c r="L182" i="46"/>
  <c r="X16" i="47"/>
  <c r="X12" i="48"/>
  <c r="X145" i="48"/>
  <c r="S91" i="43"/>
  <c r="S9" i="46"/>
  <c r="S18" i="46"/>
  <c r="S28" i="46"/>
  <c r="S53" i="46"/>
  <c r="S75" i="46"/>
  <c r="S90" i="46"/>
  <c r="S118" i="46"/>
  <c r="S155" i="46"/>
  <c r="S165" i="46"/>
  <c r="X158" i="47"/>
  <c r="S158" i="47"/>
  <c r="S24" i="43"/>
  <c r="S75" i="43"/>
  <c r="S82" i="43"/>
  <c r="S175" i="44"/>
  <c r="X30" i="46"/>
  <c r="R180" i="46"/>
  <c r="S77" i="43"/>
  <c r="J113" i="43"/>
  <c r="H151" i="43"/>
  <c r="G33" i="44"/>
  <c r="P79" i="44"/>
  <c r="K182" i="44"/>
  <c r="L48" i="45"/>
  <c r="Q79" i="45"/>
  <c r="Q187" i="45" s="1"/>
  <c r="R111" i="45"/>
  <c r="R113" i="45" s="1"/>
  <c r="M182" i="45"/>
  <c r="X56" i="46"/>
  <c r="F96" i="46"/>
  <c r="S146" i="48"/>
  <c r="X146" i="48"/>
  <c r="F33" i="43"/>
  <c r="F187" i="43" s="1"/>
  <c r="N33" i="43"/>
  <c r="R47" i="43"/>
  <c r="R48" i="43" s="1"/>
  <c r="M48" i="43"/>
  <c r="I79" i="43"/>
  <c r="Q79" i="43"/>
  <c r="L96" i="43"/>
  <c r="L187" i="43" s="1"/>
  <c r="M113" i="43"/>
  <c r="K151" i="43"/>
  <c r="K187" i="43" s="1"/>
  <c r="J182" i="43"/>
  <c r="R166" i="43"/>
  <c r="R7" i="44"/>
  <c r="H48" i="44"/>
  <c r="P48" i="44"/>
  <c r="F79" i="44"/>
  <c r="R70" i="44"/>
  <c r="F113" i="44"/>
  <c r="N113" i="44"/>
  <c r="L151" i="44"/>
  <c r="J182" i="44"/>
  <c r="R166" i="44"/>
  <c r="I33" i="45"/>
  <c r="R41" i="45"/>
  <c r="R48" i="45" s="1"/>
  <c r="I48" i="45"/>
  <c r="L79" i="45"/>
  <c r="X63" i="45"/>
  <c r="R70" i="45"/>
  <c r="K96" i="45"/>
  <c r="M113" i="45"/>
  <c r="R121" i="45"/>
  <c r="G151" i="45"/>
  <c r="O151" i="45"/>
  <c r="O187" i="45" s="1"/>
  <c r="G48" i="46"/>
  <c r="O48" i="46"/>
  <c r="I96" i="46"/>
  <c r="Q96" i="46"/>
  <c r="X121" i="46"/>
  <c r="K151" i="46"/>
  <c r="X128" i="46"/>
  <c r="M182" i="46"/>
  <c r="X73" i="47"/>
  <c r="J96" i="48"/>
  <c r="X169" i="48"/>
  <c r="S84" i="43"/>
  <c r="S146" i="43"/>
  <c r="S138" i="45"/>
  <c r="S22" i="46"/>
  <c r="S44" i="46"/>
  <c r="S83" i="46"/>
  <c r="S93" i="46"/>
  <c r="S108" i="46"/>
  <c r="S145" i="46"/>
  <c r="S158" i="46"/>
  <c r="O7" i="25"/>
  <c r="R155" i="25"/>
  <c r="X155" i="25" s="1"/>
  <c r="R157" i="25"/>
  <c r="X157" i="25" s="1"/>
  <c r="R169" i="25"/>
  <c r="X169" i="25" s="1"/>
  <c r="R171" i="25"/>
  <c r="X171" i="25" s="1"/>
  <c r="R177" i="25"/>
  <c r="X177" i="25" s="1"/>
  <c r="F182" i="28"/>
  <c r="L151" i="45"/>
  <c r="J182" i="45"/>
  <c r="R166" i="45"/>
  <c r="M33" i="46"/>
  <c r="L48" i="46"/>
  <c r="R104" i="46"/>
  <c r="J113" i="46"/>
  <c r="R111" i="46"/>
  <c r="H151" i="46"/>
  <c r="P151" i="46"/>
  <c r="F182" i="46"/>
  <c r="F187" i="46" s="1"/>
  <c r="N182" i="46"/>
  <c r="I113" i="47"/>
  <c r="Q113" i="47"/>
  <c r="S100" i="43"/>
  <c r="S125" i="43"/>
  <c r="S13" i="46"/>
  <c r="S36" i="46"/>
  <c r="S41" i="46" s="1"/>
  <c r="S45" i="46"/>
  <c r="S59" i="46"/>
  <c r="S69" i="46"/>
  <c r="S70" i="46" s="1"/>
  <c r="S84" i="46"/>
  <c r="S99" i="46"/>
  <c r="S109" i="46"/>
  <c r="S124" i="46"/>
  <c r="S134" i="46"/>
  <c r="S135" i="46" s="1"/>
  <c r="S146" i="46"/>
  <c r="S161" i="46"/>
  <c r="S171" i="46"/>
  <c r="S173" i="46" s="1"/>
  <c r="R41" i="47"/>
  <c r="R180" i="48"/>
  <c r="I182" i="28"/>
  <c r="S28" i="43"/>
  <c r="S53" i="43"/>
  <c r="S56" i="43" s="1"/>
  <c r="S155" i="43"/>
  <c r="S177" i="43"/>
  <c r="S180" i="43" s="1"/>
  <c r="S17" i="46"/>
  <c r="S52" i="46"/>
  <c r="S56" i="46" s="1"/>
  <c r="S62" i="46"/>
  <c r="S63" i="46" s="1"/>
  <c r="S74" i="46"/>
  <c r="S77" i="46" s="1"/>
  <c r="S89" i="46"/>
  <c r="S102" i="46"/>
  <c r="S117" i="46"/>
  <c r="S127" i="46"/>
  <c r="S139" i="46"/>
  <c r="S154" i="46"/>
  <c r="S159" i="46" s="1"/>
  <c r="S164" i="46"/>
  <c r="S176" i="46"/>
  <c r="S180" i="46" s="1"/>
  <c r="R159" i="48"/>
  <c r="F159" i="25"/>
  <c r="N159" i="25"/>
  <c r="R156" i="25"/>
  <c r="X156" i="25" s="1"/>
  <c r="F173" i="25"/>
  <c r="N173" i="25"/>
  <c r="R172" i="25"/>
  <c r="X172" i="25" s="1"/>
  <c r="J180" i="25"/>
  <c r="J182" i="25" s="1"/>
  <c r="R176" i="25"/>
  <c r="X176" i="25" s="1"/>
  <c r="R178" i="25"/>
  <c r="X178" i="25" s="1"/>
  <c r="J182" i="28"/>
  <c r="N151" i="45"/>
  <c r="R159" i="45"/>
  <c r="L182" i="45"/>
  <c r="G33" i="46"/>
  <c r="O33" i="46"/>
  <c r="O187" i="46" s="1"/>
  <c r="M48" i="46"/>
  <c r="J79" i="46"/>
  <c r="R63" i="46"/>
  <c r="R70" i="46"/>
  <c r="L113" i="46"/>
  <c r="X111" i="46"/>
  <c r="J151" i="46"/>
  <c r="R128" i="46"/>
  <c r="R135" i="46"/>
  <c r="R142" i="46"/>
  <c r="H182" i="46"/>
  <c r="P182" i="46"/>
  <c r="K96" i="48"/>
  <c r="X176" i="48"/>
  <c r="S22" i="43"/>
  <c r="S44" i="43"/>
  <c r="S47" i="43" s="1"/>
  <c r="S170" i="43"/>
  <c r="S173" i="43" s="1"/>
  <c r="S53" i="44"/>
  <c r="S103" i="44"/>
  <c r="S118" i="44"/>
  <c r="S130" i="44"/>
  <c r="S135" i="44" s="1"/>
  <c r="S140" i="44"/>
  <c r="S142" i="44" s="1"/>
  <c r="S155" i="44"/>
  <c r="S165" i="44"/>
  <c r="S177" i="44"/>
  <c r="G159" i="25"/>
  <c r="G182" i="25" s="1"/>
  <c r="O159" i="25"/>
  <c r="K180" i="25"/>
  <c r="S101" i="43"/>
  <c r="S163" i="43"/>
  <c r="S166" i="43" s="1"/>
  <c r="S40" i="45"/>
  <c r="S41" i="45" s="1"/>
  <c r="S53" i="45"/>
  <c r="S56" i="45" s="1"/>
  <c r="S65" i="45"/>
  <c r="S75" i="45"/>
  <c r="S90" i="45"/>
  <c r="S94" i="45" s="1"/>
  <c r="S130" i="45"/>
  <c r="S135" i="45" s="1"/>
  <c r="S140" i="45"/>
  <c r="S177" i="45"/>
  <c r="R26" i="47"/>
  <c r="R104" i="47"/>
  <c r="R173" i="48"/>
  <c r="X9" i="43"/>
  <c r="X14" i="43" s="1"/>
  <c r="S56" i="47"/>
  <c r="N40" i="40"/>
  <c r="M46" i="40"/>
  <c r="M275" i="40" s="1"/>
  <c r="M307" i="40" s="1"/>
  <c r="G182" i="28"/>
  <c r="K182" i="28"/>
  <c r="H182" i="28"/>
  <c r="L166" i="28"/>
  <c r="M166" i="28"/>
  <c r="R173" i="28"/>
  <c r="R180" i="28"/>
  <c r="R159" i="28"/>
  <c r="M154" i="28"/>
  <c r="M155" i="28"/>
  <c r="M156" i="28"/>
  <c r="M157" i="28"/>
  <c r="M158" i="28"/>
  <c r="R161" i="28"/>
  <c r="R162" i="28"/>
  <c r="R163" i="28"/>
  <c r="R164" i="28"/>
  <c r="R165" i="28"/>
  <c r="M168" i="28"/>
  <c r="M169" i="28"/>
  <c r="M170" i="28"/>
  <c r="M171" i="28"/>
  <c r="M172" i="28"/>
  <c r="M175" i="28"/>
  <c r="M176" i="28"/>
  <c r="M177" i="28"/>
  <c r="M178" i="28"/>
  <c r="M179" i="28"/>
  <c r="L159" i="28"/>
  <c r="L173" i="28"/>
  <c r="L180" i="28"/>
  <c r="M182" i="25"/>
  <c r="I182" i="25"/>
  <c r="Q182" i="25"/>
  <c r="R168" i="25"/>
  <c r="X168" i="25" s="1"/>
  <c r="H182" i="25"/>
  <c r="P182" i="25"/>
  <c r="N182" i="25"/>
  <c r="K182" i="25"/>
  <c r="O182" i="25"/>
  <c r="S9" i="43"/>
  <c r="R26" i="48"/>
  <c r="S21" i="48"/>
  <c r="X21" i="48"/>
  <c r="R63" i="48"/>
  <c r="S58" i="48"/>
  <c r="S63" i="48" s="1"/>
  <c r="X103" i="48"/>
  <c r="S103" i="48"/>
  <c r="R121" i="48"/>
  <c r="S131" i="48"/>
  <c r="X131" i="48"/>
  <c r="R135" i="48"/>
  <c r="X17" i="48"/>
  <c r="X20" i="48" s="1"/>
  <c r="S17" i="48"/>
  <c r="R32" i="48"/>
  <c r="X27" i="48"/>
  <c r="S27" i="48"/>
  <c r="X31" i="48"/>
  <c r="S31" i="48"/>
  <c r="S47" i="48"/>
  <c r="R70" i="48"/>
  <c r="S65" i="48"/>
  <c r="S70" i="48" s="1"/>
  <c r="X65" i="48"/>
  <c r="W65" i="48" s="1"/>
  <c r="R87" i="48"/>
  <c r="R111" i="48"/>
  <c r="S106" i="48"/>
  <c r="S25" i="48"/>
  <c r="X25" i="48"/>
  <c r="R41" i="48"/>
  <c r="R104" i="48"/>
  <c r="S99" i="48"/>
  <c r="X126" i="48"/>
  <c r="W126" i="48" s="1"/>
  <c r="S126" i="48"/>
  <c r="X9" i="48"/>
  <c r="R14" i="48"/>
  <c r="S9" i="48"/>
  <c r="X13" i="48"/>
  <c r="S13" i="48"/>
  <c r="X23" i="48"/>
  <c r="X26" i="48" s="1"/>
  <c r="S23" i="48"/>
  <c r="R47" i="48"/>
  <c r="R77" i="48"/>
  <c r="S72" i="48"/>
  <c r="S77" i="48" s="1"/>
  <c r="S101" i="48"/>
  <c r="X101" i="48"/>
  <c r="S124" i="48"/>
  <c r="S128" i="48" s="1"/>
  <c r="X124" i="48"/>
  <c r="W124" i="48" s="1"/>
  <c r="R128" i="48"/>
  <c r="X133" i="48"/>
  <c r="S133" i="48"/>
  <c r="S135" i="48" s="1"/>
  <c r="R142" i="48"/>
  <c r="S11" i="48"/>
  <c r="X11" i="48"/>
  <c r="X14" i="48" s="1"/>
  <c r="R20" i="48"/>
  <c r="S15" i="48"/>
  <c r="S41" i="48"/>
  <c r="X51" i="48"/>
  <c r="W51" i="48" s="1"/>
  <c r="R56" i="48"/>
  <c r="S51" i="48"/>
  <c r="S56" i="48" s="1"/>
  <c r="X90" i="48"/>
  <c r="S90" i="48"/>
  <c r="S94" i="48" s="1"/>
  <c r="S96" i="48" s="1"/>
  <c r="R94" i="48"/>
  <c r="S108" i="48"/>
  <c r="X108" i="48"/>
  <c r="X177" i="48"/>
  <c r="S140" i="48"/>
  <c r="S142" i="48" s="1"/>
  <c r="S145" i="48"/>
  <c r="S149" i="48" s="1"/>
  <c r="S154" i="48"/>
  <c r="S158" i="48"/>
  <c r="S161" i="48"/>
  <c r="S163" i="48"/>
  <c r="S168" i="48"/>
  <c r="S172" i="48"/>
  <c r="S175" i="48"/>
  <c r="S179" i="48"/>
  <c r="X55" i="48"/>
  <c r="W55" i="48" s="1"/>
  <c r="F113" i="48"/>
  <c r="J113" i="48"/>
  <c r="N113" i="48"/>
  <c r="F48" i="48"/>
  <c r="G151" i="48"/>
  <c r="N48" i="48"/>
  <c r="M33" i="48"/>
  <c r="K113" i="48"/>
  <c r="O113" i="48"/>
  <c r="J48" i="48"/>
  <c r="F33" i="48"/>
  <c r="J33" i="48"/>
  <c r="N33" i="48"/>
  <c r="I48" i="48"/>
  <c r="M48" i="48"/>
  <c r="Q48" i="48"/>
  <c r="I79" i="48"/>
  <c r="M79" i="48"/>
  <c r="Q79" i="48"/>
  <c r="H182" i="48"/>
  <c r="L182" i="48"/>
  <c r="P182" i="48"/>
  <c r="X40" i="48"/>
  <c r="W40" i="48" s="1"/>
  <c r="X52" i="48"/>
  <c r="W52" i="48" s="1"/>
  <c r="X66" i="48"/>
  <c r="X72" i="48"/>
  <c r="W72" i="48" s="1"/>
  <c r="X85" i="48"/>
  <c r="W85" i="48" s="1"/>
  <c r="X91" i="48"/>
  <c r="X119" i="48"/>
  <c r="W119" i="48" s="1"/>
  <c r="X164" i="48"/>
  <c r="X45" i="48"/>
  <c r="W45" i="48" s="1"/>
  <c r="F79" i="48"/>
  <c r="J79" i="48"/>
  <c r="N79" i="48"/>
  <c r="X62" i="48"/>
  <c r="X68" i="48"/>
  <c r="W68" i="48" s="1"/>
  <c r="X74" i="48"/>
  <c r="X83" i="48"/>
  <c r="W83" i="48" s="1"/>
  <c r="X89" i="48"/>
  <c r="W89" i="48" s="1"/>
  <c r="X93" i="48"/>
  <c r="W93" i="48" s="1"/>
  <c r="X117" i="48"/>
  <c r="W117" i="48" s="1"/>
  <c r="J151" i="48"/>
  <c r="N151" i="48"/>
  <c r="G182" i="48"/>
  <c r="O182" i="48"/>
  <c r="X162" i="48"/>
  <c r="W162" i="48" s="1"/>
  <c r="X60" i="48"/>
  <c r="W60" i="48" s="1"/>
  <c r="X76" i="48"/>
  <c r="W76" i="48" s="1"/>
  <c r="X110" i="48"/>
  <c r="W110" i="48" s="1"/>
  <c r="X134" i="48"/>
  <c r="W134" i="48" s="1"/>
  <c r="X170" i="48"/>
  <c r="F151" i="48"/>
  <c r="X43" i="48"/>
  <c r="X54" i="48"/>
  <c r="X147" i="48"/>
  <c r="O151" i="48"/>
  <c r="K33" i="48"/>
  <c r="Q33" i="48"/>
  <c r="K79" i="48"/>
  <c r="H96" i="48"/>
  <c r="P96" i="48"/>
  <c r="H151" i="48"/>
  <c r="L151" i="48"/>
  <c r="I182" i="48"/>
  <c r="M182" i="48"/>
  <c r="Q182" i="48"/>
  <c r="K182" i="48"/>
  <c r="K151" i="48"/>
  <c r="G33" i="48"/>
  <c r="O33" i="48"/>
  <c r="I33" i="48"/>
  <c r="G48" i="48"/>
  <c r="K48" i="48"/>
  <c r="O48" i="48"/>
  <c r="G79" i="48"/>
  <c r="O79" i="48"/>
  <c r="X58" i="48"/>
  <c r="W58" i="48" s="1"/>
  <c r="L96" i="48"/>
  <c r="P151" i="48"/>
  <c r="H33" i="48"/>
  <c r="L33" i="48"/>
  <c r="P33" i="48"/>
  <c r="X38" i="48"/>
  <c r="H48" i="48"/>
  <c r="L48" i="48"/>
  <c r="P48" i="48"/>
  <c r="H79" i="48"/>
  <c r="L79" i="48"/>
  <c r="P79" i="48"/>
  <c r="X61" i="48"/>
  <c r="W61" i="48" s="1"/>
  <c r="X67" i="48"/>
  <c r="W67" i="48" s="1"/>
  <c r="X69" i="48"/>
  <c r="W69" i="48" s="1"/>
  <c r="X73" i="48"/>
  <c r="X82" i="48"/>
  <c r="W82" i="48" s="1"/>
  <c r="X84" i="48"/>
  <c r="W84" i="48" s="1"/>
  <c r="X86" i="48"/>
  <c r="W86" i="48" s="1"/>
  <c r="I96" i="48"/>
  <c r="M96" i="48"/>
  <c r="Q96" i="48"/>
  <c r="X92" i="48"/>
  <c r="W92" i="48" s="1"/>
  <c r="H113" i="48"/>
  <c r="L113" i="48"/>
  <c r="P113" i="48"/>
  <c r="G113" i="48"/>
  <c r="I151" i="48"/>
  <c r="M151" i="48"/>
  <c r="Q151" i="48"/>
  <c r="F182" i="48"/>
  <c r="J182" i="48"/>
  <c r="N182" i="48"/>
  <c r="S32" i="47"/>
  <c r="S47" i="47"/>
  <c r="S70" i="47"/>
  <c r="S26" i="47"/>
  <c r="R32" i="47"/>
  <c r="S63" i="47"/>
  <c r="R70" i="47"/>
  <c r="R94" i="47"/>
  <c r="R111" i="47"/>
  <c r="R135" i="47"/>
  <c r="S141" i="47"/>
  <c r="S142" i="47" s="1"/>
  <c r="X141" i="47"/>
  <c r="R180" i="47"/>
  <c r="X55" i="47"/>
  <c r="W55" i="47" s="1"/>
  <c r="X65" i="47"/>
  <c r="W65" i="47" s="1"/>
  <c r="X123" i="47"/>
  <c r="W123" i="47" s="1"/>
  <c r="X171" i="47"/>
  <c r="W171" i="47" s="1"/>
  <c r="R14" i="47"/>
  <c r="S19" i="47"/>
  <c r="S20" i="47" s="1"/>
  <c r="S37" i="47"/>
  <c r="S41" i="47" s="1"/>
  <c r="S74" i="47"/>
  <c r="S77" i="47" s="1"/>
  <c r="R77" i="47"/>
  <c r="S85" i="47"/>
  <c r="S87" i="47" s="1"/>
  <c r="S117" i="47"/>
  <c r="S120" i="47"/>
  <c r="S121" i="47" s="1"/>
  <c r="X120" i="47"/>
  <c r="W120" i="47" s="1"/>
  <c r="S126" i="47"/>
  <c r="R142" i="47"/>
  <c r="S145" i="47"/>
  <c r="S148" i="47"/>
  <c r="X148" i="47"/>
  <c r="W148" i="47" s="1"/>
  <c r="S156" i="47"/>
  <c r="S159" i="47" s="1"/>
  <c r="R159" i="47"/>
  <c r="S165" i="47"/>
  <c r="X59" i="47"/>
  <c r="X100" i="47"/>
  <c r="W100" i="47" s="1"/>
  <c r="X132" i="47"/>
  <c r="X145" i="47"/>
  <c r="W145" i="47" s="1"/>
  <c r="S9" i="47"/>
  <c r="S14" i="47" s="1"/>
  <c r="R20" i="47"/>
  <c r="R56" i="47"/>
  <c r="S103" i="47"/>
  <c r="R121" i="47"/>
  <c r="S127" i="47"/>
  <c r="X127" i="47"/>
  <c r="R166" i="47"/>
  <c r="S172" i="47"/>
  <c r="S173" i="47" s="1"/>
  <c r="X24" i="47"/>
  <c r="W24" i="47" s="1"/>
  <c r="X52" i="47"/>
  <c r="W52" i="47" s="1"/>
  <c r="X60" i="47"/>
  <c r="W60" i="47" s="1"/>
  <c r="X68" i="47"/>
  <c r="X75" i="47"/>
  <c r="W75" i="47" s="1"/>
  <c r="X86" i="47"/>
  <c r="X137" i="47"/>
  <c r="W137" i="47" s="1"/>
  <c r="X146" i="47"/>
  <c r="W146" i="47" s="1"/>
  <c r="X157" i="47"/>
  <c r="X169" i="47"/>
  <c r="W169" i="47" s="1"/>
  <c r="R47" i="47"/>
  <c r="R48" i="47" s="1"/>
  <c r="R87" i="47"/>
  <c r="S90" i="47"/>
  <c r="S94" i="47" s="1"/>
  <c r="S101" i="47"/>
  <c r="S110" i="47"/>
  <c r="S111" i="47" s="1"/>
  <c r="R128" i="47"/>
  <c r="S134" i="47"/>
  <c r="S135" i="47" s="1"/>
  <c r="X134" i="47"/>
  <c r="W134" i="47" s="1"/>
  <c r="S179" i="47"/>
  <c r="S180" i="47" s="1"/>
  <c r="H79" i="47"/>
  <c r="O96" i="47"/>
  <c r="P151" i="47"/>
  <c r="H151" i="47"/>
  <c r="L151" i="47"/>
  <c r="H113" i="47"/>
  <c r="L113" i="47"/>
  <c r="P113" i="47"/>
  <c r="X13" i="47"/>
  <c r="M33" i="47"/>
  <c r="F48" i="47"/>
  <c r="J48" i="47"/>
  <c r="G79" i="47"/>
  <c r="N79" i="47"/>
  <c r="I33" i="47"/>
  <c r="Q33" i="47"/>
  <c r="N48" i="47"/>
  <c r="K79" i="47"/>
  <c r="X11" i="47"/>
  <c r="W11" i="47" s="1"/>
  <c r="G48" i="47"/>
  <c r="K48" i="47"/>
  <c r="O48" i="47"/>
  <c r="L79" i="47"/>
  <c r="P79" i="47"/>
  <c r="F113" i="47"/>
  <c r="J113" i="47"/>
  <c r="N113" i="47"/>
  <c r="I48" i="47"/>
  <c r="G113" i="47"/>
  <c r="K113" i="47"/>
  <c r="O113" i="47"/>
  <c r="I182" i="47"/>
  <c r="M182" i="47"/>
  <c r="Q182" i="47"/>
  <c r="L182" i="47"/>
  <c r="K182" i="47"/>
  <c r="F33" i="47"/>
  <c r="N33" i="47"/>
  <c r="X23" i="47"/>
  <c r="W23" i="47" s="1"/>
  <c r="X30" i="47"/>
  <c r="W30" i="47" s="1"/>
  <c r="X36" i="47"/>
  <c r="X38" i="47"/>
  <c r="W38" i="47" s="1"/>
  <c r="X40" i="47"/>
  <c r="W40" i="47" s="1"/>
  <c r="X45" i="47"/>
  <c r="W45" i="47" s="1"/>
  <c r="M96" i="47"/>
  <c r="I151" i="47"/>
  <c r="Q151" i="47"/>
  <c r="J182" i="47"/>
  <c r="X10" i="47"/>
  <c r="W10" i="47" s="1"/>
  <c r="X12" i="47"/>
  <c r="W12" i="47" s="1"/>
  <c r="K33" i="47"/>
  <c r="X15" i="47"/>
  <c r="L48" i="47"/>
  <c r="Q79" i="47"/>
  <c r="O79" i="47"/>
  <c r="F96" i="47"/>
  <c r="J96" i="47"/>
  <c r="J33" i="47"/>
  <c r="X21" i="47"/>
  <c r="W21" i="47" s="1"/>
  <c r="X25" i="47"/>
  <c r="X28" i="47"/>
  <c r="X43" i="47"/>
  <c r="W43" i="47" s="1"/>
  <c r="I96" i="47"/>
  <c r="Q96" i="47"/>
  <c r="M151" i="47"/>
  <c r="F182" i="47"/>
  <c r="N182" i="47"/>
  <c r="G33" i="47"/>
  <c r="O33" i="47"/>
  <c r="X17" i="47"/>
  <c r="W17" i="47" s="1"/>
  <c r="H48" i="47"/>
  <c r="P48" i="47"/>
  <c r="I79" i="47"/>
  <c r="M79" i="47"/>
  <c r="N96" i="47"/>
  <c r="H33" i="47"/>
  <c r="L33" i="47"/>
  <c r="P33" i="47"/>
  <c r="X22" i="47"/>
  <c r="W22" i="47" s="1"/>
  <c r="X27" i="47"/>
  <c r="X31" i="47"/>
  <c r="W31" i="47" s="1"/>
  <c r="X37" i="47"/>
  <c r="W37" i="47" s="1"/>
  <c r="X39" i="47"/>
  <c r="W39" i="47" s="1"/>
  <c r="X42" i="47"/>
  <c r="X44" i="47"/>
  <c r="W44" i="47" s="1"/>
  <c r="F79" i="47"/>
  <c r="J79" i="47"/>
  <c r="G96" i="47"/>
  <c r="K96" i="47"/>
  <c r="P96" i="47"/>
  <c r="G151" i="47"/>
  <c r="K151" i="47"/>
  <c r="O151" i="47"/>
  <c r="W82" i="46"/>
  <c r="W59" i="46"/>
  <c r="W60" i="46"/>
  <c r="W61" i="46"/>
  <c r="W69" i="46"/>
  <c r="W89" i="46"/>
  <c r="W36" i="46"/>
  <c r="W37" i="46"/>
  <c r="W38" i="46"/>
  <c r="W39" i="46"/>
  <c r="W21" i="46"/>
  <c r="W22" i="46"/>
  <c r="W23" i="46"/>
  <c r="W25" i="46"/>
  <c r="W84" i="46"/>
  <c r="W85" i="46"/>
  <c r="W13" i="46"/>
  <c r="W42" i="46"/>
  <c r="W43" i="46"/>
  <c r="W74" i="46"/>
  <c r="W86" i="46"/>
  <c r="W17" i="46"/>
  <c r="W28" i="46"/>
  <c r="W29" i="46"/>
  <c r="W30" i="46"/>
  <c r="W31" i="46"/>
  <c r="W45" i="46"/>
  <c r="W46" i="46"/>
  <c r="W52" i="46"/>
  <c r="W93" i="46"/>
  <c r="W13" i="45"/>
  <c r="W10" i="45"/>
  <c r="W19" i="45"/>
  <c r="W24" i="45"/>
  <c r="W29" i="45"/>
  <c r="W44" i="45"/>
  <c r="W53" i="45"/>
  <c r="W54" i="45"/>
  <c r="W55" i="45"/>
  <c r="W69" i="45"/>
  <c r="W179" i="45"/>
  <c r="W11" i="45"/>
  <c r="W16" i="45"/>
  <c r="W25" i="45"/>
  <c r="W30" i="45"/>
  <c r="W39" i="45"/>
  <c r="W43" i="45"/>
  <c r="W46" i="45"/>
  <c r="W51" i="45"/>
  <c r="W52" i="45"/>
  <c r="W84" i="45"/>
  <c r="W85" i="45"/>
  <c r="W86" i="45"/>
  <c r="W125" i="45"/>
  <c r="W127" i="45"/>
  <c r="W138" i="45"/>
  <c r="W140" i="45"/>
  <c r="W18" i="45"/>
  <c r="W23" i="45"/>
  <c r="W28" i="45"/>
  <c r="W37" i="45"/>
  <c r="W40" i="45"/>
  <c r="W156" i="45"/>
  <c r="W158" i="45"/>
  <c r="W162" i="45"/>
  <c r="W164" i="45"/>
  <c r="W28" i="44"/>
  <c r="W68" i="44"/>
  <c r="W82" i="47"/>
  <c r="W9" i="47"/>
  <c r="W13" i="47"/>
  <c r="W16" i="47"/>
  <c r="W18" i="47"/>
  <c r="W61" i="47"/>
  <c r="W69" i="47"/>
  <c r="W91" i="47"/>
  <c r="W27" i="47"/>
  <c r="W29" i="47"/>
  <c r="W83" i="47"/>
  <c r="W36" i="47"/>
  <c r="W117" i="47"/>
  <c r="W18" i="46"/>
  <c r="W19" i="46"/>
  <c r="W51" i="46"/>
  <c r="W62" i="46"/>
  <c r="W65" i="46"/>
  <c r="W66" i="46"/>
  <c r="W67" i="46"/>
  <c r="W68" i="46"/>
  <c r="W72" i="46"/>
  <c r="W73" i="46"/>
  <c r="W83" i="46"/>
  <c r="W9" i="46"/>
  <c r="W10" i="46"/>
  <c r="W11" i="46"/>
  <c r="W12" i="46"/>
  <c r="W15" i="46"/>
  <c r="W16" i="46"/>
  <c r="W27" i="46"/>
  <c r="W40" i="46"/>
  <c r="W44" i="46"/>
  <c r="W53" i="46"/>
  <c r="W54" i="46"/>
  <c r="W55" i="46"/>
  <c r="W58" i="46"/>
  <c r="W75" i="46"/>
  <c r="W76" i="46"/>
  <c r="W90" i="46"/>
  <c r="W91" i="46"/>
  <c r="W92" i="46"/>
  <c r="W12" i="45"/>
  <c r="W17" i="45"/>
  <c r="W22" i="45"/>
  <c r="W31" i="45"/>
  <c r="W38" i="45"/>
  <c r="W45" i="45"/>
  <c r="W65" i="45"/>
  <c r="W66" i="45"/>
  <c r="W67" i="45"/>
  <c r="W68" i="45"/>
  <c r="W82" i="45"/>
  <c r="W131" i="45"/>
  <c r="W133" i="45"/>
  <c r="W146" i="45"/>
  <c r="W148" i="45"/>
  <c r="W169" i="45"/>
  <c r="W171" i="45"/>
  <c r="W177" i="45"/>
  <c r="W15" i="44"/>
  <c r="W17" i="44"/>
  <c r="W19" i="44"/>
  <c r="W40" i="44"/>
  <c r="W86" i="44"/>
  <c r="W91" i="44"/>
  <c r="W55" i="44"/>
  <c r="W83" i="44"/>
  <c r="W10" i="43"/>
  <c r="W37" i="43"/>
  <c r="W44" i="43"/>
  <c r="W68" i="43"/>
  <c r="W90" i="43"/>
  <c r="W119" i="43"/>
  <c r="W169" i="43"/>
  <c r="W11" i="43"/>
  <c r="W16" i="43"/>
  <c r="W19" i="43"/>
  <c r="W24" i="43"/>
  <c r="W28" i="43"/>
  <c r="W31" i="43"/>
  <c r="W45" i="43"/>
  <c r="W54" i="43"/>
  <c r="W60" i="43"/>
  <c r="W62" i="43"/>
  <c r="W66" i="43"/>
  <c r="W75" i="43"/>
  <c r="W84" i="43"/>
  <c r="W93" i="43"/>
  <c r="W102" i="43"/>
  <c r="W106" i="43"/>
  <c r="W110" i="43"/>
  <c r="W117" i="43"/>
  <c r="W23" i="43"/>
  <c r="W39" i="43"/>
  <c r="W53" i="43"/>
  <c r="W74" i="43"/>
  <c r="W86" i="43"/>
  <c r="W101" i="43"/>
  <c r="W125" i="43"/>
  <c r="W138" i="43"/>
  <c r="W13" i="43"/>
  <c r="W17" i="43"/>
  <c r="W29" i="43"/>
  <c r="W38" i="43"/>
  <c r="W40" i="43"/>
  <c r="W43" i="43"/>
  <c r="W69" i="43"/>
  <c r="W73" i="43"/>
  <c r="W85" i="43"/>
  <c r="W91" i="43"/>
  <c r="W100" i="43"/>
  <c r="W107" i="43"/>
  <c r="W109" i="43"/>
  <c r="W118" i="43"/>
  <c r="W120" i="43"/>
  <c r="W133" i="43"/>
  <c r="W148" i="43"/>
  <c r="W164" i="43"/>
  <c r="W179" i="43"/>
  <c r="W9" i="43"/>
  <c r="W18" i="43"/>
  <c r="W22" i="43"/>
  <c r="W25" i="43"/>
  <c r="W30" i="43"/>
  <c r="W46" i="43"/>
  <c r="W52" i="43"/>
  <c r="W55" i="43"/>
  <c r="W59" i="43"/>
  <c r="W61" i="43"/>
  <c r="W67" i="43"/>
  <c r="W76" i="43"/>
  <c r="W83" i="43"/>
  <c r="W92" i="43"/>
  <c r="W127" i="43"/>
  <c r="W131" i="43"/>
  <c r="W140" i="43"/>
  <c r="W146" i="43"/>
  <c r="W156" i="43"/>
  <c r="W158" i="43"/>
  <c r="W162" i="43"/>
  <c r="W171" i="43"/>
  <c r="W177" i="43"/>
  <c r="W10" i="48"/>
  <c r="W19" i="48"/>
  <c r="W24" i="48"/>
  <c r="W29" i="48"/>
  <c r="W11" i="48"/>
  <c r="W16" i="48"/>
  <c r="W25" i="48"/>
  <c r="W30" i="48"/>
  <c r="W31" i="48"/>
  <c r="W118" i="48"/>
  <c r="W120" i="48"/>
  <c r="W62" i="48"/>
  <c r="W74" i="48"/>
  <c r="W12" i="48"/>
  <c r="W22" i="48"/>
  <c r="W13" i="48"/>
  <c r="W18" i="48"/>
  <c r="W23" i="48"/>
  <c r="W28" i="48"/>
  <c r="W42" i="48"/>
  <c r="W44" i="48"/>
  <c r="W46" i="48"/>
  <c r="W53" i="48"/>
  <c r="S20" i="46"/>
  <c r="S47" i="46"/>
  <c r="S94" i="46"/>
  <c r="S128" i="46"/>
  <c r="S121" i="46"/>
  <c r="S111" i="46"/>
  <c r="S142" i="46"/>
  <c r="S87" i="46"/>
  <c r="S180" i="45"/>
  <c r="S87" i="45"/>
  <c r="S121" i="45"/>
  <c r="S159" i="45"/>
  <c r="S182" i="45" s="1"/>
  <c r="S111" i="45"/>
  <c r="S9" i="44"/>
  <c r="S13" i="44"/>
  <c r="S18" i="44"/>
  <c r="S20" i="44" s="1"/>
  <c r="S23" i="44"/>
  <c r="S26" i="44" s="1"/>
  <c r="S128" i="44"/>
  <c r="S28" i="44"/>
  <c r="S173" i="44"/>
  <c r="S180" i="44"/>
  <c r="S111" i="44"/>
  <c r="S121" i="44"/>
  <c r="S151" i="44" s="1"/>
  <c r="S159" i="43"/>
  <c r="S182" i="43" s="1"/>
  <c r="S149" i="43"/>
  <c r="S142" i="43"/>
  <c r="S135" i="43"/>
  <c r="S128" i="43"/>
  <c r="S94" i="43"/>
  <c r="S70" i="43"/>
  <c r="W21" i="48"/>
  <c r="W27" i="48"/>
  <c r="W9" i="48"/>
  <c r="W15" i="48"/>
  <c r="W107" i="48"/>
  <c r="W109" i="48"/>
  <c r="W138" i="48"/>
  <c r="W140" i="48"/>
  <c r="W169" i="48"/>
  <c r="W171" i="48"/>
  <c r="X37" i="48"/>
  <c r="W37" i="48" s="1"/>
  <c r="X39" i="48"/>
  <c r="W39" i="48" s="1"/>
  <c r="W43" i="48"/>
  <c r="W54" i="48"/>
  <c r="X59" i="48"/>
  <c r="W59" i="48" s="1"/>
  <c r="W73" i="48"/>
  <c r="W75" i="48"/>
  <c r="W90" i="48"/>
  <c r="W100" i="48"/>
  <c r="W102" i="48"/>
  <c r="W125" i="48"/>
  <c r="W127" i="48"/>
  <c r="W131" i="48"/>
  <c r="W133" i="48"/>
  <c r="W146" i="48"/>
  <c r="W148" i="48"/>
  <c r="W156" i="48"/>
  <c r="W158" i="48"/>
  <c r="W164" i="48"/>
  <c r="W177" i="48"/>
  <c r="W179" i="48"/>
  <c r="W108" i="48"/>
  <c r="W139" i="48"/>
  <c r="W141" i="48"/>
  <c r="W155" i="48"/>
  <c r="W157" i="48"/>
  <c r="W170" i="48"/>
  <c r="W172" i="48"/>
  <c r="X99" i="48"/>
  <c r="W101" i="48"/>
  <c r="W103" i="48"/>
  <c r="W132" i="48"/>
  <c r="W145" i="48"/>
  <c r="W147" i="48"/>
  <c r="W163" i="48"/>
  <c r="W165" i="48"/>
  <c r="W176" i="48"/>
  <c r="W178" i="48"/>
  <c r="X106" i="48"/>
  <c r="X116" i="48"/>
  <c r="X123" i="48"/>
  <c r="X130" i="48"/>
  <c r="X137" i="48"/>
  <c r="X144" i="48"/>
  <c r="X154" i="48"/>
  <c r="X161" i="48"/>
  <c r="X168" i="48"/>
  <c r="X175" i="48"/>
  <c r="X102" i="47"/>
  <c r="W102" i="47" s="1"/>
  <c r="W162" i="47"/>
  <c r="W110" i="47"/>
  <c r="W101" i="47"/>
  <c r="W178" i="47"/>
  <c r="W157" i="47"/>
  <c r="W147" i="47"/>
  <c r="W140" i="47"/>
  <c r="W131" i="47"/>
  <c r="W106" i="47"/>
  <c r="W90" i="47"/>
  <c r="W85" i="47"/>
  <c r="W73" i="47"/>
  <c r="W68" i="47"/>
  <c r="W59" i="47"/>
  <c r="W54" i="47"/>
  <c r="W158" i="47"/>
  <c r="W141" i="47"/>
  <c r="W132" i="47"/>
  <c r="W177" i="47"/>
  <c r="W170" i="47"/>
  <c r="W165" i="47"/>
  <c r="W127" i="47"/>
  <c r="W118" i="47"/>
  <c r="W25" i="47"/>
  <c r="X62" i="47"/>
  <c r="W62" i="47" s="1"/>
  <c r="X72" i="47"/>
  <c r="X84" i="47"/>
  <c r="W84" i="47" s="1"/>
  <c r="W92" i="47"/>
  <c r="W126" i="47"/>
  <c r="X67" i="47"/>
  <c r="W67" i="47" s="1"/>
  <c r="X89" i="47"/>
  <c r="X108" i="47"/>
  <c r="W108" i="47" s="1"/>
  <c r="X53" i="47"/>
  <c r="W53" i="47" s="1"/>
  <c r="X76" i="47"/>
  <c r="W76" i="47" s="1"/>
  <c r="W15" i="47"/>
  <c r="W19" i="47"/>
  <c r="W28" i="47"/>
  <c r="W42" i="47"/>
  <c r="W46" i="47"/>
  <c r="M48" i="47"/>
  <c r="Q48" i="47"/>
  <c r="W51" i="47"/>
  <c r="X58" i="47"/>
  <c r="W66" i="47"/>
  <c r="W74" i="47"/>
  <c r="W86" i="47"/>
  <c r="X93" i="47"/>
  <c r="W93" i="47" s="1"/>
  <c r="X99" i="47"/>
  <c r="W172" i="47"/>
  <c r="W103" i="47"/>
  <c r="X107" i="47"/>
  <c r="W107" i="47" s="1"/>
  <c r="G182" i="47"/>
  <c r="G187" i="47" s="1"/>
  <c r="O182" i="47"/>
  <c r="W164" i="47"/>
  <c r="W176" i="47"/>
  <c r="W179" i="47"/>
  <c r="W163" i="47"/>
  <c r="X124" i="47"/>
  <c r="W124" i="47" s="1"/>
  <c r="W130" i="47"/>
  <c r="X133" i="47"/>
  <c r="W133" i="47" s="1"/>
  <c r="W139" i="47"/>
  <c r="W156" i="47"/>
  <c r="W116" i="47"/>
  <c r="X119" i="47"/>
  <c r="W119" i="47" s="1"/>
  <c r="F151" i="47"/>
  <c r="J151" i="47"/>
  <c r="N151" i="47"/>
  <c r="W125" i="47"/>
  <c r="X138" i="47"/>
  <c r="W138" i="47" s="1"/>
  <c r="X144" i="47"/>
  <c r="H182" i="47"/>
  <c r="P182" i="47"/>
  <c r="X154" i="47"/>
  <c r="X161" i="47"/>
  <c r="X168" i="47"/>
  <c r="X175" i="47"/>
  <c r="G187" i="46"/>
  <c r="M187" i="46"/>
  <c r="Q187" i="46"/>
  <c r="X96" i="46"/>
  <c r="R33" i="46"/>
  <c r="N187" i="46"/>
  <c r="R79" i="46"/>
  <c r="R96" i="46"/>
  <c r="W99" i="46"/>
  <c r="W100" i="46"/>
  <c r="W101" i="46"/>
  <c r="W102" i="46"/>
  <c r="W103" i="46"/>
  <c r="W106" i="46"/>
  <c r="W107" i="46"/>
  <c r="W108" i="46"/>
  <c r="W109" i="46"/>
  <c r="W110" i="46"/>
  <c r="W116" i="46"/>
  <c r="W117" i="46"/>
  <c r="W118" i="46"/>
  <c r="W119" i="46"/>
  <c r="W120" i="46"/>
  <c r="W123" i="46"/>
  <c r="W124" i="46"/>
  <c r="W125" i="46"/>
  <c r="W126" i="46"/>
  <c r="W127" i="46"/>
  <c r="W130" i="46"/>
  <c r="W131" i="46"/>
  <c r="W132" i="46"/>
  <c r="W133" i="46"/>
  <c r="W134" i="46"/>
  <c r="W137" i="46"/>
  <c r="W138" i="46"/>
  <c r="W139" i="46"/>
  <c r="W140" i="46"/>
  <c r="W141" i="46"/>
  <c r="W144" i="46"/>
  <c r="W145" i="46"/>
  <c r="W146" i="46"/>
  <c r="W147" i="46"/>
  <c r="W148" i="46"/>
  <c r="W154" i="46"/>
  <c r="W155" i="46"/>
  <c r="W156" i="46"/>
  <c r="W157" i="46"/>
  <c r="W158" i="46"/>
  <c r="W161" i="46"/>
  <c r="W162" i="46"/>
  <c r="W163" i="46"/>
  <c r="W164" i="46"/>
  <c r="W165" i="46"/>
  <c r="W169" i="46"/>
  <c r="W170" i="46"/>
  <c r="W171" i="46"/>
  <c r="W172" i="46"/>
  <c r="W175" i="46"/>
  <c r="W176" i="46"/>
  <c r="W177" i="46"/>
  <c r="W178" i="46"/>
  <c r="X32" i="45"/>
  <c r="W27" i="45"/>
  <c r="K187" i="45"/>
  <c r="X20" i="45"/>
  <c r="W15" i="45"/>
  <c r="X14" i="45"/>
  <c r="W9" i="45"/>
  <c r="G187" i="45"/>
  <c r="X26" i="45"/>
  <c r="W21" i="45"/>
  <c r="R14" i="45"/>
  <c r="P187" i="45"/>
  <c r="S9" i="45"/>
  <c r="S12" i="45"/>
  <c r="S13" i="45"/>
  <c r="S15" i="45"/>
  <c r="S18" i="45"/>
  <c r="S19" i="45"/>
  <c r="S21" i="45"/>
  <c r="S24" i="45"/>
  <c r="S25" i="45"/>
  <c r="S29" i="45"/>
  <c r="S31" i="45"/>
  <c r="R26" i="45"/>
  <c r="R32" i="45"/>
  <c r="S11" i="45"/>
  <c r="S16" i="45"/>
  <c r="S17" i="45"/>
  <c r="S23" i="45"/>
  <c r="S27" i="45"/>
  <c r="S30" i="45"/>
  <c r="L187" i="45"/>
  <c r="W42" i="45"/>
  <c r="X79" i="45"/>
  <c r="W124" i="45"/>
  <c r="W126" i="45"/>
  <c r="W139" i="45"/>
  <c r="W141" i="45"/>
  <c r="W155" i="45"/>
  <c r="W157" i="45"/>
  <c r="W170" i="45"/>
  <c r="W172" i="45"/>
  <c r="R20" i="45"/>
  <c r="S10" i="45"/>
  <c r="S22" i="45"/>
  <c r="S28" i="45"/>
  <c r="W120" i="45"/>
  <c r="W119" i="45"/>
  <c r="W118" i="45"/>
  <c r="W117" i="45"/>
  <c r="W116" i="45"/>
  <c r="W110" i="45"/>
  <c r="W109" i="45"/>
  <c r="W108" i="45"/>
  <c r="W107" i="45"/>
  <c r="W106" i="45"/>
  <c r="W103" i="45"/>
  <c r="W102" i="45"/>
  <c r="W101" i="45"/>
  <c r="W100" i="45"/>
  <c r="W99" i="45"/>
  <c r="W36" i="45"/>
  <c r="R79" i="45"/>
  <c r="W58" i="45"/>
  <c r="W59" i="45"/>
  <c r="W60" i="45"/>
  <c r="W61" i="45"/>
  <c r="W62" i="45"/>
  <c r="W72" i="45"/>
  <c r="W73" i="45"/>
  <c r="W74" i="45"/>
  <c r="W75" i="45"/>
  <c r="W76" i="45"/>
  <c r="W89" i="45"/>
  <c r="W90" i="45"/>
  <c r="W91" i="45"/>
  <c r="W92" i="45"/>
  <c r="W93" i="45"/>
  <c r="W132" i="45"/>
  <c r="W134" i="45"/>
  <c r="W145" i="45"/>
  <c r="W147" i="45"/>
  <c r="W163" i="45"/>
  <c r="W165" i="45"/>
  <c r="W176" i="45"/>
  <c r="W178" i="45"/>
  <c r="X123" i="45"/>
  <c r="X130" i="45"/>
  <c r="X137" i="45"/>
  <c r="X144" i="45"/>
  <c r="X154" i="45"/>
  <c r="X161" i="45"/>
  <c r="X168" i="45"/>
  <c r="X175" i="45"/>
  <c r="W9" i="44"/>
  <c r="W11" i="44"/>
  <c r="W13" i="44"/>
  <c r="I33" i="44"/>
  <c r="I187" i="44" s="1"/>
  <c r="M33" i="44"/>
  <c r="M187" i="44" s="1"/>
  <c r="Q33" i="44"/>
  <c r="Q187" i="44" s="1"/>
  <c r="X20" i="44"/>
  <c r="W22" i="44"/>
  <c r="W24" i="44"/>
  <c r="R32" i="44"/>
  <c r="W29" i="44"/>
  <c r="W43" i="44"/>
  <c r="N79" i="44"/>
  <c r="N187" i="44" s="1"/>
  <c r="W69" i="44"/>
  <c r="W92" i="44"/>
  <c r="X14" i="44"/>
  <c r="W16" i="44"/>
  <c r="W18" i="44"/>
  <c r="W27" i="44"/>
  <c r="X30" i="44"/>
  <c r="W30" i="44" s="1"/>
  <c r="S30" i="44"/>
  <c r="W44" i="44"/>
  <c r="W60" i="44"/>
  <c r="W74" i="44"/>
  <c r="X66" i="44"/>
  <c r="W66" i="44" s="1"/>
  <c r="S66" i="44"/>
  <c r="W89" i="44"/>
  <c r="W84" i="44"/>
  <c r="W76" i="44"/>
  <c r="W58" i="44"/>
  <c r="W53" i="44"/>
  <c r="W42" i="44"/>
  <c r="W38" i="44"/>
  <c r="W90" i="44"/>
  <c r="W85" i="44"/>
  <c r="W73" i="44"/>
  <c r="W93" i="44"/>
  <c r="W72" i="44"/>
  <c r="W67" i="44"/>
  <c r="W62" i="44"/>
  <c r="W46" i="44"/>
  <c r="W31" i="44"/>
  <c r="W10" i="44"/>
  <c r="W12" i="44"/>
  <c r="G187" i="44"/>
  <c r="W21" i="44"/>
  <c r="W23" i="44"/>
  <c r="W25" i="44"/>
  <c r="X37" i="44"/>
  <c r="W37" i="44" s="1"/>
  <c r="S37" i="44"/>
  <c r="W39" i="44"/>
  <c r="X45" i="44"/>
  <c r="W45" i="44" s="1"/>
  <c r="S45" i="44"/>
  <c r="X52" i="44"/>
  <c r="W52" i="44" s="1"/>
  <c r="S52" i="44"/>
  <c r="W54" i="44"/>
  <c r="H79" i="44"/>
  <c r="H187" i="44" s="1"/>
  <c r="L79" i="44"/>
  <c r="X61" i="44"/>
  <c r="W61" i="44" s="1"/>
  <c r="S61" i="44"/>
  <c r="W75" i="44"/>
  <c r="R87" i="44"/>
  <c r="W102" i="44"/>
  <c r="W164" i="44"/>
  <c r="W179" i="44"/>
  <c r="R20" i="44"/>
  <c r="R26" i="44"/>
  <c r="S75" i="44"/>
  <c r="S100" i="44"/>
  <c r="W110" i="44"/>
  <c r="W127" i="44"/>
  <c r="W138" i="44"/>
  <c r="W157" i="44"/>
  <c r="S27" i="44"/>
  <c r="S29" i="44"/>
  <c r="S36" i="44"/>
  <c r="S40" i="44"/>
  <c r="S44" i="44"/>
  <c r="R47" i="44"/>
  <c r="S51" i="44"/>
  <c r="S55" i="44"/>
  <c r="S60" i="44"/>
  <c r="R77" i="44"/>
  <c r="S82" i="44"/>
  <c r="L96" i="44"/>
  <c r="W146" i="44"/>
  <c r="W100" i="44"/>
  <c r="W162" i="44"/>
  <c r="W177" i="44"/>
  <c r="R14" i="44"/>
  <c r="X41" i="44"/>
  <c r="X87" i="44"/>
  <c r="S83" i="44"/>
  <c r="S92" i="44"/>
  <c r="S102" i="44"/>
  <c r="O113" i="44"/>
  <c r="O187" i="44" s="1"/>
  <c r="W108" i="44"/>
  <c r="W125" i="44"/>
  <c r="W140" i="44"/>
  <c r="W155" i="44"/>
  <c r="W170" i="44"/>
  <c r="W172" i="44"/>
  <c r="R63" i="44"/>
  <c r="R79" i="44" s="1"/>
  <c r="S65" i="44"/>
  <c r="S69" i="44"/>
  <c r="S74" i="44"/>
  <c r="S86" i="44"/>
  <c r="P96" i="44"/>
  <c r="P187" i="44" s="1"/>
  <c r="S91" i="44"/>
  <c r="R94" i="44"/>
  <c r="W131" i="44"/>
  <c r="W133" i="44"/>
  <c r="W148" i="44"/>
  <c r="W36" i="44"/>
  <c r="S39" i="44"/>
  <c r="X47" i="44"/>
  <c r="S43" i="44"/>
  <c r="W51" i="44"/>
  <c r="S54" i="44"/>
  <c r="X63" i="44"/>
  <c r="S59" i="44"/>
  <c r="W65" i="44"/>
  <c r="S68" i="44"/>
  <c r="X77" i="44"/>
  <c r="S73" i="44"/>
  <c r="W82" i="44"/>
  <c r="S85" i="44"/>
  <c r="X94" i="44"/>
  <c r="S90" i="44"/>
  <c r="W107" i="44"/>
  <c r="W109" i="44"/>
  <c r="R151" i="44"/>
  <c r="W118" i="44"/>
  <c r="W120" i="44"/>
  <c r="W124" i="44"/>
  <c r="W126" i="44"/>
  <c r="W139" i="44"/>
  <c r="W141" i="44"/>
  <c r="R182" i="44"/>
  <c r="W156" i="44"/>
  <c r="W158" i="44"/>
  <c r="W169" i="44"/>
  <c r="W171" i="44"/>
  <c r="R104" i="44"/>
  <c r="X99" i="44"/>
  <c r="W101" i="44"/>
  <c r="W103" i="44"/>
  <c r="W117" i="44"/>
  <c r="W119" i="44"/>
  <c r="W132" i="44"/>
  <c r="W134" i="44"/>
  <c r="W145" i="44"/>
  <c r="W147" i="44"/>
  <c r="W163" i="44"/>
  <c r="W165" i="44"/>
  <c r="W176" i="44"/>
  <c r="W178" i="44"/>
  <c r="X106" i="44"/>
  <c r="X116" i="44"/>
  <c r="X123" i="44"/>
  <c r="X130" i="44"/>
  <c r="X137" i="44"/>
  <c r="X144" i="44"/>
  <c r="X154" i="44"/>
  <c r="X161" i="44"/>
  <c r="X168" i="44"/>
  <c r="X175" i="44"/>
  <c r="O187" i="43"/>
  <c r="X20" i="43"/>
  <c r="W15" i="43"/>
  <c r="X108" i="43"/>
  <c r="W108" i="43" s="1"/>
  <c r="S108" i="43"/>
  <c r="R96" i="43"/>
  <c r="S11" i="43"/>
  <c r="X32" i="43"/>
  <c r="W27" i="43"/>
  <c r="S10" i="43"/>
  <c r="S17" i="43"/>
  <c r="S19" i="43"/>
  <c r="S21" i="43"/>
  <c r="S23" i="43"/>
  <c r="S25" i="43"/>
  <c r="S27" i="43"/>
  <c r="S29" i="43"/>
  <c r="S31" i="43"/>
  <c r="X99" i="43"/>
  <c r="R104" i="43"/>
  <c r="S99" i="43"/>
  <c r="X103" i="43"/>
  <c r="W103" i="43" s="1"/>
  <c r="S103" i="43"/>
  <c r="R121" i="43"/>
  <c r="R151" i="43" s="1"/>
  <c r="X116" i="43"/>
  <c r="S116" i="43"/>
  <c r="S121" i="43" s="1"/>
  <c r="N187" i="43"/>
  <c r="R14" i="43"/>
  <c r="S15" i="43"/>
  <c r="X26" i="43"/>
  <c r="W21" i="43"/>
  <c r="P187" i="43"/>
  <c r="S16" i="43"/>
  <c r="R20" i="43"/>
  <c r="R26" i="43"/>
  <c r="R32" i="43"/>
  <c r="R111" i="43"/>
  <c r="X36" i="43"/>
  <c r="X42" i="43"/>
  <c r="X51" i="43"/>
  <c r="X58" i="43"/>
  <c r="X65" i="43"/>
  <c r="X72" i="43"/>
  <c r="X82" i="43"/>
  <c r="X89" i="43"/>
  <c r="S102" i="43"/>
  <c r="X111" i="43"/>
  <c r="S107" i="43"/>
  <c r="S111" i="43" s="1"/>
  <c r="W124" i="43"/>
  <c r="W126" i="43"/>
  <c r="W139" i="43"/>
  <c r="W141" i="43"/>
  <c r="W155" i="43"/>
  <c r="W157" i="43"/>
  <c r="W170" i="43"/>
  <c r="W172" i="43"/>
  <c r="W132" i="43"/>
  <c r="W134" i="43"/>
  <c r="W145" i="43"/>
  <c r="W147" i="43"/>
  <c r="W163" i="43"/>
  <c r="W165" i="43"/>
  <c r="W176" i="43"/>
  <c r="W178" i="43"/>
  <c r="X123" i="43"/>
  <c r="X130" i="43"/>
  <c r="X137" i="43"/>
  <c r="X144" i="43"/>
  <c r="X154" i="43"/>
  <c r="X161" i="43"/>
  <c r="X168" i="43"/>
  <c r="X175" i="43"/>
  <c r="X166" i="25"/>
  <c r="S161" i="25"/>
  <c r="S162" i="25"/>
  <c r="S163" i="25"/>
  <c r="S164" i="25"/>
  <c r="S165" i="25"/>
  <c r="R166" i="25"/>
  <c r="F44" i="13" s="1"/>
  <c r="C44" i="13" s="1"/>
  <c r="S168" i="25"/>
  <c r="S170" i="25"/>
  <c r="S171" i="25"/>
  <c r="S154" i="25"/>
  <c r="S156" i="25"/>
  <c r="S157" i="25"/>
  <c r="S158" i="25"/>
  <c r="S175" i="25"/>
  <c r="S176" i="25"/>
  <c r="S179" i="25"/>
  <c r="K11" i="41"/>
  <c r="L11" i="41" s="1"/>
  <c r="M11" i="41" s="1"/>
  <c r="N11" i="41" s="1"/>
  <c r="O11" i="41" s="1"/>
  <c r="P11" i="41" s="1"/>
  <c r="K12" i="41"/>
  <c r="L12" i="41" s="1"/>
  <c r="M12" i="41" s="1"/>
  <c r="N12" i="41" s="1"/>
  <c r="O12" i="41" s="1"/>
  <c r="P12" i="41" s="1"/>
  <c r="K8" i="41"/>
  <c r="L8" i="41" s="1"/>
  <c r="M8" i="41" s="1"/>
  <c r="N8" i="41" s="1"/>
  <c r="O8" i="41" s="1"/>
  <c r="P8" i="41" s="1"/>
  <c r="K9" i="41"/>
  <c r="L9" i="41" s="1"/>
  <c r="M9" i="41" s="1"/>
  <c r="N9" i="41" s="1"/>
  <c r="O9" i="41" s="1"/>
  <c r="P9" i="41" s="1"/>
  <c r="F41" i="20"/>
  <c r="F40" i="20"/>
  <c r="L40" i="20" s="1"/>
  <c r="S40" i="20" s="1"/>
  <c r="F39" i="20"/>
  <c r="F43" i="20"/>
  <c r="F42" i="20"/>
  <c r="F46" i="20"/>
  <c r="F45" i="20"/>
  <c r="L45" i="20" s="1"/>
  <c r="S45" i="20" s="1"/>
  <c r="F44" i="20"/>
  <c r="F28" i="20"/>
  <c r="F29" i="20"/>
  <c r="F27" i="20"/>
  <c r="F31" i="20"/>
  <c r="F33" i="20"/>
  <c r="F32" i="20"/>
  <c r="F13" i="20"/>
  <c r="K13" i="20" s="1"/>
  <c r="Q13" i="20" s="1"/>
  <c r="F14" i="20"/>
  <c r="K14" i="20" s="1"/>
  <c r="Q14" i="20" s="1"/>
  <c r="F15" i="20"/>
  <c r="K15" i="20" s="1"/>
  <c r="Q15" i="20" s="1"/>
  <c r="F16" i="20"/>
  <c r="F17" i="20"/>
  <c r="K17" i="20" s="1"/>
  <c r="Q17" i="20" s="1"/>
  <c r="F18" i="20"/>
  <c r="K18" i="20" s="1"/>
  <c r="Q18" i="20" s="1"/>
  <c r="F19" i="20"/>
  <c r="F20" i="20"/>
  <c r="K20" i="20" s="1"/>
  <c r="Q20" i="20" s="1"/>
  <c r="F21" i="20"/>
  <c r="K21" i="20" s="1"/>
  <c r="Q21" i="20" s="1"/>
  <c r="F22" i="20"/>
  <c r="K22" i="20" s="1"/>
  <c r="Q22" i="20" s="1"/>
  <c r="F12" i="20"/>
  <c r="S32" i="43" l="1"/>
  <c r="S41" i="44"/>
  <c r="R96" i="44"/>
  <c r="L187" i="44"/>
  <c r="S14" i="44"/>
  <c r="W111" i="43"/>
  <c r="M187" i="48"/>
  <c r="S159" i="48"/>
  <c r="X32" i="48"/>
  <c r="R113" i="47"/>
  <c r="J187" i="46"/>
  <c r="S104" i="46"/>
  <c r="S113" i="46" s="1"/>
  <c r="L187" i="46"/>
  <c r="S149" i="46"/>
  <c r="S87" i="43"/>
  <c r="S96" i="43" s="1"/>
  <c r="X113" i="46"/>
  <c r="P187" i="46"/>
  <c r="N187" i="45"/>
  <c r="F187" i="45"/>
  <c r="K187" i="44"/>
  <c r="R96" i="45"/>
  <c r="I187" i="46"/>
  <c r="S128" i="45"/>
  <c r="S113" i="45"/>
  <c r="J187" i="44"/>
  <c r="K187" i="46"/>
  <c r="X96" i="45"/>
  <c r="H187" i="46"/>
  <c r="X48" i="46"/>
  <c r="S14" i="46"/>
  <c r="H187" i="43"/>
  <c r="X79" i="46"/>
  <c r="J187" i="45"/>
  <c r="S63" i="43"/>
  <c r="S79" i="43" s="1"/>
  <c r="S159" i="44"/>
  <c r="S166" i="44"/>
  <c r="X48" i="45"/>
  <c r="X26" i="44"/>
  <c r="R180" i="25"/>
  <c r="F46" i="13" s="1"/>
  <c r="C46" i="13" s="1"/>
  <c r="R173" i="25"/>
  <c r="F45" i="13" s="1"/>
  <c r="C45" i="13" s="1"/>
  <c r="S177" i="25"/>
  <c r="S172" i="25"/>
  <c r="X180" i="25"/>
  <c r="X173" i="25"/>
  <c r="X159" i="25"/>
  <c r="F182" i="25"/>
  <c r="S169" i="25"/>
  <c r="S79" i="46"/>
  <c r="S151" i="46"/>
  <c r="F187" i="44"/>
  <c r="J187" i="43"/>
  <c r="S155" i="25"/>
  <c r="X56" i="44"/>
  <c r="W168" i="46"/>
  <c r="S20" i="48"/>
  <c r="S104" i="48"/>
  <c r="R182" i="48"/>
  <c r="R151" i="46"/>
  <c r="X113" i="45"/>
  <c r="I187" i="43"/>
  <c r="R159" i="25"/>
  <c r="F43" i="13" s="1"/>
  <c r="R113" i="44"/>
  <c r="R33" i="44"/>
  <c r="S166" i="46"/>
  <c r="S182" i="46" s="1"/>
  <c r="X151" i="46"/>
  <c r="I187" i="45"/>
  <c r="X26" i="46"/>
  <c r="R182" i="43"/>
  <c r="S178" i="25"/>
  <c r="X33" i="45"/>
  <c r="R151" i="45"/>
  <c r="R113" i="43"/>
  <c r="S180" i="48"/>
  <c r="S48" i="45"/>
  <c r="R113" i="46"/>
  <c r="R182" i="46"/>
  <c r="M187" i="45"/>
  <c r="S41" i="43"/>
  <c r="S48" i="43" s="1"/>
  <c r="S96" i="46"/>
  <c r="R33" i="48"/>
  <c r="S151" i="43"/>
  <c r="S14" i="43"/>
  <c r="S56" i="44"/>
  <c r="W14" i="48"/>
  <c r="S96" i="45"/>
  <c r="S128" i="47"/>
  <c r="S173" i="48"/>
  <c r="M187" i="43"/>
  <c r="X32" i="46"/>
  <c r="Q187" i="43"/>
  <c r="R182" i="45"/>
  <c r="W20" i="43"/>
  <c r="S47" i="44"/>
  <c r="R48" i="44"/>
  <c r="X77" i="48"/>
  <c r="S48" i="46"/>
  <c r="S166" i="47"/>
  <c r="S182" i="47" s="1"/>
  <c r="R33" i="47"/>
  <c r="R48" i="48"/>
  <c r="R151" i="48"/>
  <c r="S142" i="45"/>
  <c r="S151" i="45" s="1"/>
  <c r="S70" i="45"/>
  <c r="S32" i="46"/>
  <c r="X182" i="46"/>
  <c r="S77" i="45"/>
  <c r="S26" i="46"/>
  <c r="S33" i="46" s="1"/>
  <c r="S104" i="47"/>
  <c r="S149" i="47"/>
  <c r="S96" i="47"/>
  <c r="S32" i="48"/>
  <c r="S166" i="48"/>
  <c r="T15" i="20"/>
  <c r="V15" i="20" s="1"/>
  <c r="H33" i="20"/>
  <c r="M33" i="20"/>
  <c r="H28" i="20"/>
  <c r="M28" i="20"/>
  <c r="H42" i="20"/>
  <c r="L42" i="20"/>
  <c r="S42" i="20" s="1"/>
  <c r="V42" i="20" s="1"/>
  <c r="H41" i="20"/>
  <c r="L41" i="20"/>
  <c r="S41" i="20" s="1"/>
  <c r="V41" i="20" s="1"/>
  <c r="T22" i="20"/>
  <c r="V22" i="20" s="1"/>
  <c r="T18" i="20"/>
  <c r="V18" i="20" s="1"/>
  <c r="T14" i="20"/>
  <c r="V14" i="20" s="1"/>
  <c r="V31" i="20"/>
  <c r="M31" i="20"/>
  <c r="H44" i="20"/>
  <c r="L44" i="20"/>
  <c r="S44" i="20" s="1"/>
  <c r="H43" i="20"/>
  <c r="L43" i="20"/>
  <c r="S43" i="20" s="1"/>
  <c r="V43" i="20" s="1"/>
  <c r="T21" i="20"/>
  <c r="V21" i="20" s="1"/>
  <c r="T17" i="20"/>
  <c r="V17" i="20" s="1"/>
  <c r="T13" i="20"/>
  <c r="V13" i="20" s="1"/>
  <c r="H39" i="20"/>
  <c r="L39" i="20"/>
  <c r="S39" i="20" s="1"/>
  <c r="T20" i="20"/>
  <c r="V20" i="20" s="1"/>
  <c r="V32" i="20"/>
  <c r="M32" i="20"/>
  <c r="H46" i="20"/>
  <c r="L46" i="20"/>
  <c r="S46" i="20" s="1"/>
  <c r="P40" i="40"/>
  <c r="N46" i="40"/>
  <c r="P46" i="40" s="1"/>
  <c r="M29" i="20"/>
  <c r="V29" i="20" s="1"/>
  <c r="H27" i="20"/>
  <c r="M27" i="20"/>
  <c r="L182" i="28"/>
  <c r="M180" i="28"/>
  <c r="M173" i="28"/>
  <c r="R166" i="28"/>
  <c r="R182" i="28" s="1"/>
  <c r="M159" i="28"/>
  <c r="Q11" i="41"/>
  <c r="W14" i="43"/>
  <c r="W17" i="48"/>
  <c r="R113" i="48"/>
  <c r="R96" i="48"/>
  <c r="S48" i="48"/>
  <c r="S151" i="48"/>
  <c r="S79" i="48"/>
  <c r="S26" i="48"/>
  <c r="R79" i="48"/>
  <c r="S14" i="48"/>
  <c r="S111" i="48"/>
  <c r="S113" i="48" s="1"/>
  <c r="H187" i="48"/>
  <c r="X70" i="48"/>
  <c r="X41" i="48"/>
  <c r="W26" i="48"/>
  <c r="N187" i="48"/>
  <c r="L187" i="48"/>
  <c r="P187" i="48"/>
  <c r="J187" i="48"/>
  <c r="X94" i="48"/>
  <c r="X47" i="48"/>
  <c r="X48" i="48" s="1"/>
  <c r="F187" i="48"/>
  <c r="X87" i="48"/>
  <c r="W66" i="48"/>
  <c r="W70" i="48" s="1"/>
  <c r="X56" i="48"/>
  <c r="W38" i="48"/>
  <c r="W41" i="48" s="1"/>
  <c r="W91" i="48"/>
  <c r="W94" i="48" s="1"/>
  <c r="G187" i="48"/>
  <c r="Q187" i="48"/>
  <c r="O187" i="48"/>
  <c r="X63" i="48"/>
  <c r="K187" i="48"/>
  <c r="I187" i="48"/>
  <c r="S113" i="47"/>
  <c r="S79" i="47"/>
  <c r="S151" i="47"/>
  <c r="R79" i="47"/>
  <c r="R182" i="47"/>
  <c r="X128" i="47"/>
  <c r="X87" i="47"/>
  <c r="R96" i="47"/>
  <c r="R151" i="47"/>
  <c r="S33" i="47"/>
  <c r="S48" i="47"/>
  <c r="M187" i="47"/>
  <c r="X142" i="47"/>
  <c r="X135" i="47"/>
  <c r="X70" i="47"/>
  <c r="J187" i="47"/>
  <c r="W87" i="47"/>
  <c r="I187" i="47"/>
  <c r="K187" i="47"/>
  <c r="X32" i="47"/>
  <c r="L187" i="47"/>
  <c r="N187" i="47"/>
  <c r="P187" i="47"/>
  <c r="X26" i="47"/>
  <c r="X41" i="47"/>
  <c r="H187" i="47"/>
  <c r="X14" i="47"/>
  <c r="W32" i="47"/>
  <c r="F187" i="47"/>
  <c r="X121" i="47"/>
  <c r="W135" i="47"/>
  <c r="O187" i="47"/>
  <c r="X56" i="47"/>
  <c r="Q187" i="47"/>
  <c r="W14" i="47"/>
  <c r="X47" i="47"/>
  <c r="X20" i="47"/>
  <c r="W32" i="46"/>
  <c r="W87" i="46"/>
  <c r="W41" i="46"/>
  <c r="W26" i="46"/>
  <c r="W47" i="46"/>
  <c r="W20" i="46"/>
  <c r="W14" i="46"/>
  <c r="W94" i="46"/>
  <c r="W14" i="45"/>
  <c r="W41" i="45"/>
  <c r="W47" i="45"/>
  <c r="W56" i="45"/>
  <c r="W20" i="45"/>
  <c r="W87" i="45"/>
  <c r="W41" i="47"/>
  <c r="W26" i="47"/>
  <c r="W20" i="47"/>
  <c r="W63" i="46"/>
  <c r="W56" i="46"/>
  <c r="W77" i="46"/>
  <c r="W70" i="46"/>
  <c r="W104" i="45"/>
  <c r="W32" i="45"/>
  <c r="W70" i="45"/>
  <c r="W26" i="45"/>
  <c r="W14" i="44"/>
  <c r="W20" i="44"/>
  <c r="W26" i="43"/>
  <c r="W32" i="43"/>
  <c r="W33" i="43" s="1"/>
  <c r="W63" i="48"/>
  <c r="W20" i="48"/>
  <c r="W87" i="48"/>
  <c r="W77" i="48"/>
  <c r="W47" i="48"/>
  <c r="W32" i="48"/>
  <c r="W56" i="48"/>
  <c r="S14" i="45"/>
  <c r="S94" i="44"/>
  <c r="S77" i="44"/>
  <c r="S63" i="44"/>
  <c r="S48" i="44"/>
  <c r="X149" i="48"/>
  <c r="W144" i="48"/>
  <c r="W149" i="48" s="1"/>
  <c r="X111" i="48"/>
  <c r="W106" i="48"/>
  <c r="W111" i="48" s="1"/>
  <c r="X166" i="48"/>
  <c r="W161" i="48"/>
  <c r="W166" i="48" s="1"/>
  <c r="X135" i="48"/>
  <c r="W130" i="48"/>
  <c r="W135" i="48" s="1"/>
  <c r="X104" i="48"/>
  <c r="W99" i="48"/>
  <c r="W104" i="48" s="1"/>
  <c r="X180" i="48"/>
  <c r="W175" i="48"/>
  <c r="W180" i="48" s="1"/>
  <c r="X121" i="48"/>
  <c r="W116" i="48"/>
  <c r="W121" i="48" s="1"/>
  <c r="X173" i="48"/>
  <c r="W168" i="48"/>
  <c r="W173" i="48" s="1"/>
  <c r="X142" i="48"/>
  <c r="W137" i="48"/>
  <c r="W142" i="48" s="1"/>
  <c r="X159" i="48"/>
  <c r="W154" i="48"/>
  <c r="W159" i="48" s="1"/>
  <c r="X128" i="48"/>
  <c r="W123" i="48"/>
  <c r="W128" i="48" s="1"/>
  <c r="X96" i="48"/>
  <c r="X33" i="48"/>
  <c r="X166" i="47"/>
  <c r="W161" i="47"/>
  <c r="W166" i="47" s="1"/>
  <c r="X111" i="47"/>
  <c r="W47" i="47"/>
  <c r="W70" i="47"/>
  <c r="W128" i="47"/>
  <c r="X180" i="47"/>
  <c r="W175" i="47"/>
  <c r="W180" i="47" s="1"/>
  <c r="X63" i="47"/>
  <c r="W58" i="47"/>
  <c r="W63" i="47" s="1"/>
  <c r="X94" i="47"/>
  <c r="X96" i="47" s="1"/>
  <c r="W89" i="47"/>
  <c r="W94" i="47" s="1"/>
  <c r="W142" i="47"/>
  <c r="W111" i="47"/>
  <c r="X173" i="47"/>
  <c r="W168" i="47"/>
  <c r="W173" i="47" s="1"/>
  <c r="X149" i="47"/>
  <c r="W144" i="47"/>
  <c r="W149" i="47" s="1"/>
  <c r="W56" i="47"/>
  <c r="X77" i="47"/>
  <c r="W72" i="47"/>
  <c r="W77" i="47" s="1"/>
  <c r="X159" i="47"/>
  <c r="W154" i="47"/>
  <c r="W159" i="47" s="1"/>
  <c r="W121" i="47"/>
  <c r="X104" i="47"/>
  <c r="W99" i="47"/>
  <c r="W104" i="47" s="1"/>
  <c r="W113" i="47" s="1"/>
  <c r="W159" i="46"/>
  <c r="W128" i="46"/>
  <c r="W180" i="46"/>
  <c r="W149" i="46"/>
  <c r="W121" i="46"/>
  <c r="R187" i="46"/>
  <c r="W173" i="46"/>
  <c r="W142" i="46"/>
  <c r="W111" i="46"/>
  <c r="W166" i="46"/>
  <c r="W135" i="46"/>
  <c r="W104" i="46"/>
  <c r="W77" i="45"/>
  <c r="X166" i="45"/>
  <c r="W161" i="45"/>
  <c r="W166" i="45" s="1"/>
  <c r="X180" i="45"/>
  <c r="W175" i="45"/>
  <c r="W180" i="45" s="1"/>
  <c r="X149" i="45"/>
  <c r="W144" i="45"/>
  <c r="W149" i="45" s="1"/>
  <c r="W94" i="45"/>
  <c r="W121" i="45"/>
  <c r="S26" i="45"/>
  <c r="R33" i="45"/>
  <c r="R187" i="45" s="1"/>
  <c r="X135" i="45"/>
  <c r="W130" i="45"/>
  <c r="W135" i="45" s="1"/>
  <c r="X159" i="45"/>
  <c r="W154" i="45"/>
  <c r="W159" i="45" s="1"/>
  <c r="X128" i="45"/>
  <c r="W123" i="45"/>
  <c r="W128" i="45" s="1"/>
  <c r="W63" i="45"/>
  <c r="W111" i="45"/>
  <c r="S32" i="45"/>
  <c r="S20" i="45"/>
  <c r="X173" i="45"/>
  <c r="W168" i="45"/>
  <c r="W173" i="45" s="1"/>
  <c r="X142" i="45"/>
  <c r="W137" i="45"/>
  <c r="W142" i="45" s="1"/>
  <c r="X180" i="44"/>
  <c r="W175" i="44"/>
  <c r="W180" i="44" s="1"/>
  <c r="X149" i="44"/>
  <c r="W144" i="44"/>
  <c r="W149" i="44" s="1"/>
  <c r="X121" i="44"/>
  <c r="W116" i="44"/>
  <c r="W121" i="44" s="1"/>
  <c r="X48" i="44"/>
  <c r="S70" i="44"/>
  <c r="S79" i="44" s="1"/>
  <c r="X96" i="44"/>
  <c r="R187" i="44"/>
  <c r="W47" i="44"/>
  <c r="W32" i="44"/>
  <c r="X159" i="44"/>
  <c r="W154" i="44"/>
  <c r="W159" i="44" s="1"/>
  <c r="X173" i="44"/>
  <c r="W168" i="44"/>
  <c r="W173" i="44" s="1"/>
  <c r="X142" i="44"/>
  <c r="W137" i="44"/>
  <c r="W142" i="44" s="1"/>
  <c r="X111" i="44"/>
  <c r="W106" i="44"/>
  <c r="W111" i="44" s="1"/>
  <c r="X70" i="44"/>
  <c r="S32" i="44"/>
  <c r="S33" i="44" s="1"/>
  <c r="W94" i="44"/>
  <c r="X32" i="44"/>
  <c r="X33" i="44" s="1"/>
  <c r="X128" i="44"/>
  <c r="W123" i="44"/>
  <c r="W128" i="44" s="1"/>
  <c r="S87" i="44"/>
  <c r="S96" i="44" s="1"/>
  <c r="X166" i="44"/>
  <c r="W161" i="44"/>
  <c r="W166" i="44" s="1"/>
  <c r="X135" i="44"/>
  <c r="W130" i="44"/>
  <c r="W135" i="44" s="1"/>
  <c r="X104" i="44"/>
  <c r="W99" i="44"/>
  <c r="W104" i="44" s="1"/>
  <c r="W113" i="44" s="1"/>
  <c r="W87" i="44"/>
  <c r="W70" i="44"/>
  <c r="W56" i="44"/>
  <c r="W41" i="44"/>
  <c r="S104" i="44"/>
  <c r="S113" i="44" s="1"/>
  <c r="W26" i="44"/>
  <c r="W77" i="44"/>
  <c r="W63" i="44"/>
  <c r="X149" i="43"/>
  <c r="W144" i="43"/>
  <c r="W149" i="43" s="1"/>
  <c r="X142" i="43"/>
  <c r="W137" i="43"/>
  <c r="W142" i="43" s="1"/>
  <c r="S20" i="43"/>
  <c r="X180" i="43"/>
  <c r="W175" i="43"/>
  <c r="W180" i="43" s="1"/>
  <c r="X87" i="43"/>
  <c r="W82" i="43"/>
  <c r="W87" i="43" s="1"/>
  <c r="X56" i="43"/>
  <c r="W51" i="43"/>
  <c r="W56" i="43" s="1"/>
  <c r="X173" i="43"/>
  <c r="W168" i="43"/>
  <c r="W173" i="43" s="1"/>
  <c r="X77" i="43"/>
  <c r="W72" i="43"/>
  <c r="W77" i="43" s="1"/>
  <c r="X47" i="43"/>
  <c r="W42" i="43"/>
  <c r="W47" i="43" s="1"/>
  <c r="X104" i="43"/>
  <c r="X113" i="43" s="1"/>
  <c r="W99" i="43"/>
  <c r="W104" i="43" s="1"/>
  <c r="W113" i="43" s="1"/>
  <c r="X166" i="43"/>
  <c r="W161" i="43"/>
  <c r="W166" i="43" s="1"/>
  <c r="X135" i="43"/>
  <c r="W130" i="43"/>
  <c r="W135" i="43" s="1"/>
  <c r="X70" i="43"/>
  <c r="W65" i="43"/>
  <c r="W70" i="43" s="1"/>
  <c r="X41" i="43"/>
  <c r="W36" i="43"/>
  <c r="W41" i="43" s="1"/>
  <c r="R33" i="43"/>
  <c r="R187" i="43" s="1"/>
  <c r="X121" i="43"/>
  <c r="W116" i="43"/>
  <c r="W121" i="43" s="1"/>
  <c r="X159" i="43"/>
  <c r="W154" i="43"/>
  <c r="W159" i="43" s="1"/>
  <c r="X128" i="43"/>
  <c r="W123" i="43"/>
  <c r="W128" i="43" s="1"/>
  <c r="X94" i="43"/>
  <c r="W89" i="43"/>
  <c r="W94" i="43" s="1"/>
  <c r="X63" i="43"/>
  <c r="W58" i="43"/>
  <c r="W63" i="43" s="1"/>
  <c r="S104" i="43"/>
  <c r="S113" i="43" s="1"/>
  <c r="S26" i="43"/>
  <c r="X33" i="43"/>
  <c r="X182" i="25"/>
  <c r="R182" i="25"/>
  <c r="S166" i="25"/>
  <c r="G44" i="13" s="1"/>
  <c r="S173" i="25"/>
  <c r="G45" i="13" s="1"/>
  <c r="S180" i="25"/>
  <c r="G46" i="13" s="1"/>
  <c r="S159" i="25"/>
  <c r="G43" i="13" s="1"/>
  <c r="Q12" i="41"/>
  <c r="Q8" i="41"/>
  <c r="Q182" i="41"/>
  <c r="Q9" i="41"/>
  <c r="Q188" i="41"/>
  <c r="Q178" i="41"/>
  <c r="Q190" i="41"/>
  <c r="Q173" i="41"/>
  <c r="Q217" i="41"/>
  <c r="Q234" i="41"/>
  <c r="Q250" i="41"/>
  <c r="Q262" i="41"/>
  <c r="Q169" i="41"/>
  <c r="Q171" i="41"/>
  <c r="Q172" i="41"/>
  <c r="Q197" i="41"/>
  <c r="Q207" i="41"/>
  <c r="Q215" i="41"/>
  <c r="Q185" i="41"/>
  <c r="Q221" i="41"/>
  <c r="Q226" i="41"/>
  <c r="Q214" i="41"/>
  <c r="Q208" i="41"/>
  <c r="Q254" i="41"/>
  <c r="Q255" i="41"/>
  <c r="Q175" i="41"/>
  <c r="Q176" i="41"/>
  <c r="Q191" i="41"/>
  <c r="Q204" i="41"/>
  <c r="Q211" i="41"/>
  <c r="Q192" i="41"/>
  <c r="Q196" i="41"/>
  <c r="Q199" i="41"/>
  <c r="Q203" i="41"/>
  <c r="Q212" i="41"/>
  <c r="Q216" i="41"/>
  <c r="Q177" i="41"/>
  <c r="Q181" i="41"/>
  <c r="Q186" i="41"/>
  <c r="Q189" i="41"/>
  <c r="Q195" i="41"/>
  <c r="Q258" i="41"/>
  <c r="Q266" i="41"/>
  <c r="Q218" i="41"/>
  <c r="Q219" i="41"/>
  <c r="Q225" i="41"/>
  <c r="Q235" i="41"/>
  <c r="Q237" i="41"/>
  <c r="Q247" i="41"/>
  <c r="Q251" i="41"/>
  <c r="Q259" i="41"/>
  <c r="Q263" i="41"/>
  <c r="Q267" i="41"/>
  <c r="Q246" i="41"/>
  <c r="Q55" i="41"/>
  <c r="Q59" i="41"/>
  <c r="Q63" i="41"/>
  <c r="H13" i="20"/>
  <c r="O13" i="20" s="1"/>
  <c r="V40" i="20"/>
  <c r="H40" i="20"/>
  <c r="O40" i="20" s="1"/>
  <c r="O46" i="20"/>
  <c r="V45" i="20"/>
  <c r="H45" i="20"/>
  <c r="O45" i="20" s="1"/>
  <c r="V44" i="20"/>
  <c r="V46" i="20"/>
  <c r="H16" i="20"/>
  <c r="H31" i="20"/>
  <c r="H29" i="20"/>
  <c r="K16" i="20"/>
  <c r="Q16" i="20" s="1"/>
  <c r="V28" i="20"/>
  <c r="K19" i="20"/>
  <c r="Q19" i="20" s="1"/>
  <c r="H32" i="20"/>
  <c r="K12" i="20"/>
  <c r="O33" i="20"/>
  <c r="V33" i="20"/>
  <c r="H19" i="20"/>
  <c r="H15" i="20"/>
  <c r="O15" i="20" s="1"/>
  <c r="H17" i="20"/>
  <c r="O17" i="20" s="1"/>
  <c r="H18" i="20"/>
  <c r="O18" i="20" s="1"/>
  <c r="H12" i="20"/>
  <c r="H20" i="20"/>
  <c r="O20" i="20" s="1"/>
  <c r="H14" i="20"/>
  <c r="O14" i="20" s="1"/>
  <c r="R187" i="47" l="1"/>
  <c r="O43" i="20"/>
  <c r="O44" i="20"/>
  <c r="S79" i="45"/>
  <c r="S182" i="48"/>
  <c r="X33" i="46"/>
  <c r="X187" i="46" s="1"/>
  <c r="S182" i="44"/>
  <c r="S187" i="46"/>
  <c r="O42" i="20"/>
  <c r="L46" i="13"/>
  <c r="I46" i="13"/>
  <c r="K46" i="13"/>
  <c r="J46" i="13"/>
  <c r="M46" i="13"/>
  <c r="E46" i="13"/>
  <c r="D46" i="13"/>
  <c r="O41" i="20"/>
  <c r="J43" i="13"/>
  <c r="M43" i="13"/>
  <c r="K43" i="13"/>
  <c r="E43" i="13"/>
  <c r="I43" i="13"/>
  <c r="D43" i="13"/>
  <c r="G47" i="13"/>
  <c r="L43" i="13"/>
  <c r="S33" i="48"/>
  <c r="S187" i="48" s="1"/>
  <c r="S187" i="47"/>
  <c r="J44" i="13"/>
  <c r="L44" i="13"/>
  <c r="I44" i="13"/>
  <c r="E44" i="13"/>
  <c r="K44" i="13"/>
  <c r="M44" i="13"/>
  <c r="D44" i="13"/>
  <c r="R187" i="48"/>
  <c r="X79" i="44"/>
  <c r="W48" i="46"/>
  <c r="M45" i="13"/>
  <c r="J45" i="13"/>
  <c r="K45" i="13"/>
  <c r="E45" i="13"/>
  <c r="L45" i="13"/>
  <c r="I45" i="13"/>
  <c r="D45" i="13"/>
  <c r="C43" i="13"/>
  <c r="C47" i="13" s="1"/>
  <c r="F47" i="13"/>
  <c r="D47" i="13" s="1"/>
  <c r="O28" i="20"/>
  <c r="T19" i="20"/>
  <c r="V19" i="20" s="1"/>
  <c r="T16" i="20"/>
  <c r="V16" i="20" s="1"/>
  <c r="N275" i="40"/>
  <c r="N307" i="40" s="1"/>
  <c r="C18" i="31" s="1"/>
  <c r="Q12" i="20"/>
  <c r="V39" i="20"/>
  <c r="O39" i="20"/>
  <c r="O27" i="20"/>
  <c r="M182" i="28"/>
  <c r="O19" i="20"/>
  <c r="W96" i="48"/>
  <c r="X79" i="48"/>
  <c r="W48" i="48"/>
  <c r="X182" i="48"/>
  <c r="X48" i="47"/>
  <c r="W48" i="47"/>
  <c r="X33" i="47"/>
  <c r="W96" i="47"/>
  <c r="W33" i="47"/>
  <c r="X151" i="47"/>
  <c r="X79" i="47"/>
  <c r="W96" i="46"/>
  <c r="W33" i="46"/>
  <c r="W79" i="46"/>
  <c r="W96" i="45"/>
  <c r="W48" i="45"/>
  <c r="W33" i="45"/>
  <c r="W113" i="45"/>
  <c r="W33" i="44"/>
  <c r="W151" i="47"/>
  <c r="W79" i="47"/>
  <c r="W79" i="45"/>
  <c r="W33" i="48"/>
  <c r="W79" i="48"/>
  <c r="W182" i="48"/>
  <c r="W151" i="48"/>
  <c r="W113" i="48"/>
  <c r="S33" i="45"/>
  <c r="S187" i="45" s="1"/>
  <c r="S189" i="45" s="1"/>
  <c r="S33" i="43"/>
  <c r="S187" i="43" s="1"/>
  <c r="S189" i="43" s="1"/>
  <c r="X151" i="48"/>
  <c r="X113" i="48"/>
  <c r="X113" i="47"/>
  <c r="X182" i="47"/>
  <c r="W182" i="47"/>
  <c r="S189" i="46"/>
  <c r="W151" i="46"/>
  <c r="W113" i="46"/>
  <c r="W182" i="46"/>
  <c r="X151" i="45"/>
  <c r="W182" i="45"/>
  <c r="X182" i="45"/>
  <c r="W151" i="45"/>
  <c r="X113" i="44"/>
  <c r="W182" i="44"/>
  <c r="W151" i="44"/>
  <c r="W79" i="44"/>
  <c r="S187" i="44"/>
  <c r="S189" i="44" s="1"/>
  <c r="W48" i="44"/>
  <c r="W96" i="44"/>
  <c r="X182" i="44"/>
  <c r="X151" i="44"/>
  <c r="W79" i="43"/>
  <c r="W151" i="43"/>
  <c r="X79" i="43"/>
  <c r="W182" i="43"/>
  <c r="X151" i="43"/>
  <c r="W48" i="43"/>
  <c r="W96" i="43"/>
  <c r="X182" i="43"/>
  <c r="X48" i="43"/>
  <c r="X96" i="43"/>
  <c r="S182" i="25"/>
  <c r="Q43" i="41"/>
  <c r="Q51" i="41"/>
  <c r="Q244" i="41"/>
  <c r="Q239" i="41"/>
  <c r="Q241" i="41"/>
  <c r="Q213" i="41"/>
  <c r="Q210" i="41"/>
  <c r="Q206" i="41"/>
  <c r="Q202" i="41"/>
  <c r="Q201" i="41"/>
  <c r="Q209" i="41"/>
  <c r="Q187" i="41"/>
  <c r="Q180" i="41"/>
  <c r="Q179" i="41"/>
  <c r="Q170" i="41"/>
  <c r="Q230" i="41"/>
  <c r="Q228" i="41"/>
  <c r="Q200" i="41"/>
  <c r="Q198" i="41"/>
  <c r="Q184" i="41"/>
  <c r="Q183" i="41"/>
  <c r="Q174" i="41"/>
  <c r="Q194" i="41"/>
  <c r="Q193" i="41"/>
  <c r="Q167" i="41"/>
  <c r="Q205" i="41"/>
  <c r="Q229" i="41"/>
  <c r="Q222" i="41"/>
  <c r="Q240" i="41"/>
  <c r="Q224" i="41"/>
  <c r="Q238" i="41"/>
  <c r="Q253" i="41"/>
  <c r="Q242" i="41"/>
  <c r="Q265" i="41"/>
  <c r="Q264" i="41"/>
  <c r="Q257" i="41"/>
  <c r="Q256" i="41"/>
  <c r="Q249" i="41"/>
  <c r="Q248" i="41"/>
  <c r="Q223" i="41"/>
  <c r="Q245" i="41"/>
  <c r="Q243" i="41"/>
  <c r="Q236" i="41"/>
  <c r="Q231" i="41"/>
  <c r="Q227" i="41"/>
  <c r="Q261" i="41"/>
  <c r="Q252" i="41"/>
  <c r="Q232" i="41"/>
  <c r="Q220" i="41"/>
  <c r="Q260" i="41"/>
  <c r="Q233" i="41"/>
  <c r="Q24" i="41"/>
  <c r="Q60" i="41"/>
  <c r="Q23" i="41"/>
  <c r="Q29" i="41"/>
  <c r="Q120" i="41"/>
  <c r="Q35" i="41"/>
  <c r="Q87" i="41"/>
  <c r="Q47" i="41"/>
  <c r="Q110" i="41"/>
  <c r="Q83" i="41"/>
  <c r="Q36" i="41"/>
  <c r="Q39" i="41"/>
  <c r="Q41" i="41"/>
  <c r="Q75" i="41"/>
  <c r="Q19" i="41"/>
  <c r="Q28" i="41"/>
  <c r="Q21" i="41"/>
  <c r="Q32" i="41"/>
  <c r="Q26" i="41"/>
  <c r="Q25" i="41"/>
  <c r="Q20" i="41"/>
  <c r="Q52" i="41"/>
  <c r="Q40" i="41"/>
  <c r="Q37" i="41"/>
  <c r="Q33" i="41"/>
  <c r="Q57" i="41"/>
  <c r="Q49" i="41"/>
  <c r="Q22" i="41"/>
  <c r="Q65" i="41"/>
  <c r="Q45" i="41"/>
  <c r="Q79" i="41"/>
  <c r="Q38" i="41"/>
  <c r="Q27" i="41"/>
  <c r="Q96" i="41"/>
  <c r="Q71" i="41"/>
  <c r="Q88" i="41"/>
  <c r="Q85" i="41"/>
  <c r="Q67" i="41"/>
  <c r="Q61" i="41"/>
  <c r="Q56" i="41"/>
  <c r="Q53" i="41"/>
  <c r="Q31" i="41"/>
  <c r="Q30" i="41"/>
  <c r="Q34" i="41"/>
  <c r="Q18" i="41"/>
  <c r="Q113" i="41"/>
  <c r="Q48" i="41"/>
  <c r="Q58" i="41"/>
  <c r="Q50" i="41"/>
  <c r="Q42" i="41"/>
  <c r="Q100" i="41"/>
  <c r="Q92" i="41"/>
  <c r="Q133" i="41"/>
  <c r="Q89" i="41"/>
  <c r="Q81" i="41"/>
  <c r="Q68" i="41"/>
  <c r="Q64" i="41"/>
  <c r="Q127" i="41"/>
  <c r="Q118" i="41"/>
  <c r="Q72" i="41"/>
  <c r="Q44" i="41"/>
  <c r="Q62" i="41"/>
  <c r="Q54" i="41"/>
  <c r="Q46" i="41"/>
  <c r="Q77" i="41"/>
  <c r="Q130" i="41"/>
  <c r="Q86" i="41"/>
  <c r="Q78" i="41"/>
  <c r="Q165" i="41"/>
  <c r="Q126" i="41"/>
  <c r="Q114" i="41"/>
  <c r="Q158" i="41"/>
  <c r="Q163" i="41"/>
  <c r="Q154" i="41"/>
  <c r="Q134" i="41"/>
  <c r="Q117" i="41"/>
  <c r="Q112" i="41"/>
  <c r="Q142" i="41"/>
  <c r="Q125" i="41"/>
  <c r="Q97" i="41"/>
  <c r="Q84" i="41"/>
  <c r="Q76" i="41"/>
  <c r="Q73" i="41"/>
  <c r="Q69" i="41"/>
  <c r="Q82" i="41"/>
  <c r="Q66" i="41"/>
  <c r="Q111" i="41"/>
  <c r="Q102" i="41"/>
  <c r="Q80" i="41"/>
  <c r="Q70" i="41"/>
  <c r="Q74" i="41"/>
  <c r="Q99" i="41"/>
  <c r="Q131" i="41"/>
  <c r="Q123" i="41"/>
  <c r="Q139" i="41"/>
  <c r="Q95" i="41"/>
  <c r="Q279" i="41"/>
  <c r="Q271" i="41"/>
  <c r="Q160" i="41"/>
  <c r="Q155" i="41"/>
  <c r="Q151" i="41"/>
  <c r="Q147" i="41"/>
  <c r="Q143" i="41"/>
  <c r="Q109" i="41"/>
  <c r="Q105" i="41"/>
  <c r="Q91" i="41"/>
  <c r="Q98" i="41"/>
  <c r="Q90" i="41"/>
  <c r="Q104" i="41"/>
  <c r="Q138" i="41"/>
  <c r="Q136" i="41"/>
  <c r="Q149" i="41"/>
  <c r="Q275" i="41"/>
  <c r="Q144" i="41"/>
  <c r="Q121" i="41"/>
  <c r="Q129" i="41"/>
  <c r="Q115" i="41"/>
  <c r="Q93" i="41"/>
  <c r="Q103" i="41"/>
  <c r="Q101" i="41"/>
  <c r="Q94" i="41"/>
  <c r="Q108" i="41"/>
  <c r="Q292" i="41"/>
  <c r="Q116" i="41"/>
  <c r="Q122" i="41"/>
  <c r="Q119" i="41"/>
  <c r="Q146" i="41"/>
  <c r="Q128" i="41"/>
  <c r="Q274" i="41"/>
  <c r="Q164" i="41"/>
  <c r="Q296" i="41"/>
  <c r="Q287" i="41"/>
  <c r="Q132" i="41"/>
  <c r="Q124" i="41"/>
  <c r="Q268" i="41"/>
  <c r="Q280" i="41"/>
  <c r="Q152" i="41"/>
  <c r="Q135" i="41"/>
  <c r="Q282" i="41"/>
  <c r="Q157" i="41"/>
  <c r="Q153" i="41"/>
  <c r="Q150" i="41"/>
  <c r="Q140" i="41"/>
  <c r="Q137" i="41"/>
  <c r="Q156" i="41"/>
  <c r="Q300" i="41"/>
  <c r="Q272" i="41"/>
  <c r="Q159" i="41"/>
  <c r="Q273" i="41"/>
  <c r="Q148" i="41"/>
  <c r="Q316" i="41"/>
  <c r="Q303" i="41"/>
  <c r="Q312" i="41"/>
  <c r="Q304" i="41"/>
  <c r="Q298" i="41"/>
  <c r="Q305" i="41"/>
  <c r="Q286" i="41"/>
  <c r="Q145" i="41"/>
  <c r="Q141" i="41"/>
  <c r="Q299" i="41"/>
  <c r="Q278" i="41"/>
  <c r="Q276" i="41"/>
  <c r="Q284" i="41"/>
  <c r="Q290" i="41"/>
  <c r="Q281" i="41"/>
  <c r="Q168" i="41"/>
  <c r="Q162" i="41"/>
  <c r="Q294" i="41"/>
  <c r="Q277" i="41"/>
  <c r="Q269" i="41"/>
  <c r="Q166" i="41"/>
  <c r="Q161" i="41"/>
  <c r="Q270" i="41"/>
  <c r="Q289" i="41"/>
  <c r="Q310" i="41"/>
  <c r="Q314" i="41"/>
  <c r="Q309" i="41"/>
  <c r="Q293" i="41"/>
  <c r="Q288" i="41"/>
  <c r="Q285" i="41"/>
  <c r="Q317" i="41"/>
  <c r="Q308" i="41"/>
  <c r="Q313" i="41"/>
  <c r="Q301" i="41"/>
  <c r="Q295" i="41"/>
  <c r="Q306" i="41"/>
  <c r="Q283" i="41"/>
  <c r="Q297" i="41"/>
  <c r="Q291" i="41"/>
  <c r="Q302" i="41"/>
  <c r="Q318" i="41"/>
  <c r="Q315" i="41"/>
  <c r="Q307" i="41"/>
  <c r="Q311" i="41"/>
  <c r="O16" i="20"/>
  <c r="O32" i="20"/>
  <c r="O31" i="20"/>
  <c r="O29" i="20"/>
  <c r="O12" i="20"/>
  <c r="K47" i="13" l="1"/>
  <c r="M47" i="13"/>
  <c r="H45" i="13"/>
  <c r="N45" i="13"/>
  <c r="X187" i="44"/>
  <c r="H44" i="13"/>
  <c r="N44" i="13"/>
  <c r="J47" i="13"/>
  <c r="X187" i="43"/>
  <c r="I47" i="13"/>
  <c r="H46" i="13"/>
  <c r="N46" i="13"/>
  <c r="W187" i="45"/>
  <c r="L47" i="13"/>
  <c r="H43" i="13"/>
  <c r="N43" i="13"/>
  <c r="E47" i="13"/>
  <c r="T12" i="20"/>
  <c r="V12" i="20" s="1"/>
  <c r="S189" i="48"/>
  <c r="X187" i="48"/>
  <c r="S189" i="47"/>
  <c r="X187" i="47"/>
  <c r="W187" i="47"/>
  <c r="W187" i="44"/>
  <c r="W187" i="43"/>
  <c r="W187" i="48"/>
  <c r="W187" i="46"/>
  <c r="X187" i="45"/>
  <c r="O46" i="13" l="1"/>
  <c r="O45" i="13"/>
  <c r="N47" i="13"/>
  <c r="O43" i="13"/>
  <c r="H47" i="13"/>
  <c r="O44" i="13"/>
  <c r="J12" i="1"/>
  <c r="J14" i="1" s="1"/>
  <c r="K12" i="1"/>
  <c r="K14" i="1" s="1"/>
  <c r="K17" i="72" s="1"/>
  <c r="L12" i="1"/>
  <c r="L14" i="1" s="1"/>
  <c r="L17" i="72" s="1"/>
  <c r="M12" i="1"/>
  <c r="M14" i="1" s="1"/>
  <c r="M17" i="72" s="1"/>
  <c r="G20" i="6"/>
  <c r="K20" i="6" s="1"/>
  <c r="L20" i="6" s="1"/>
  <c r="M20" i="6" s="1"/>
  <c r="G19" i="6"/>
  <c r="K19" i="6" s="1"/>
  <c r="L19" i="6" s="1"/>
  <c r="M19" i="6" s="1"/>
  <c r="G18" i="6"/>
  <c r="K18" i="6" s="1"/>
  <c r="L18" i="6" s="1"/>
  <c r="M18" i="6" s="1"/>
  <c r="G17" i="6"/>
  <c r="K17" i="6" s="1"/>
  <c r="L17" i="6" s="1"/>
  <c r="M17" i="6" s="1"/>
  <c r="G16" i="6"/>
  <c r="K16" i="6" s="1"/>
  <c r="L16" i="6" s="1"/>
  <c r="M16" i="6" s="1"/>
  <c r="G15" i="6"/>
  <c r="K15" i="6" s="1"/>
  <c r="L15" i="6" s="1"/>
  <c r="M15" i="6" s="1"/>
  <c r="G14" i="6"/>
  <c r="K14" i="6" s="1"/>
  <c r="L14" i="6" s="1"/>
  <c r="M14" i="6" s="1"/>
  <c r="G13" i="6"/>
  <c r="K13" i="6" s="1"/>
  <c r="L13" i="6" s="1"/>
  <c r="M13" i="6" s="1"/>
  <c r="G12" i="6"/>
  <c r="K12" i="6" s="1"/>
  <c r="L12" i="6" s="1"/>
  <c r="M12" i="6" s="1"/>
  <c r="G6" i="6"/>
  <c r="O47" i="13" l="1"/>
  <c r="C22" i="42"/>
  <c r="E21" i="42"/>
  <c r="E20" i="42"/>
  <c r="G20" i="42" s="1"/>
  <c r="E19" i="42"/>
  <c r="G19" i="42" s="1"/>
  <c r="C16" i="42"/>
  <c r="E15" i="42"/>
  <c r="G15" i="42" s="1"/>
  <c r="E14" i="42"/>
  <c r="G14" i="42" s="1"/>
  <c r="E13" i="42"/>
  <c r="G13" i="42" s="1"/>
  <c r="C10" i="42"/>
  <c r="E9" i="42"/>
  <c r="E8" i="42"/>
  <c r="G8" i="42" s="1"/>
  <c r="E7" i="42"/>
  <c r="G7" i="42" s="1"/>
  <c r="H7" i="42" s="1"/>
  <c r="I7" i="42" s="1"/>
  <c r="J7" i="42" s="1"/>
  <c r="K7" i="42" s="1"/>
  <c r="L7" i="42" s="1"/>
  <c r="H14" i="42" l="1"/>
  <c r="I14" i="42" s="1"/>
  <c r="J14" i="42" s="1"/>
  <c r="K14" i="42" s="1"/>
  <c r="L14" i="42" s="1"/>
  <c r="H19" i="42"/>
  <c r="I19" i="42" s="1"/>
  <c r="J19" i="42" s="1"/>
  <c r="K19" i="42" s="1"/>
  <c r="L19" i="42" s="1"/>
  <c r="H20" i="42"/>
  <c r="I20" i="42" s="1"/>
  <c r="J20" i="42" s="1"/>
  <c r="K20" i="42" s="1"/>
  <c r="L20" i="42" s="1"/>
  <c r="N20" i="42"/>
  <c r="H15" i="42"/>
  <c r="I15" i="42" s="1"/>
  <c r="J15" i="42" s="1"/>
  <c r="K15" i="42" s="1"/>
  <c r="L15" i="42" s="1"/>
  <c r="N15" i="42" s="1"/>
  <c r="H8" i="42"/>
  <c r="I8" i="42" s="1"/>
  <c r="J8" i="42" s="1"/>
  <c r="K8" i="42" s="1"/>
  <c r="L8" i="42" s="1"/>
  <c r="H21" i="42"/>
  <c r="I21" i="42" s="1"/>
  <c r="J21" i="42" s="1"/>
  <c r="K21" i="42" s="1"/>
  <c r="L21" i="42" s="1"/>
  <c r="N21" i="42"/>
  <c r="H9" i="42"/>
  <c r="I9" i="42" s="1"/>
  <c r="J9" i="42" s="1"/>
  <c r="K9" i="42" s="1"/>
  <c r="L9" i="42" s="1"/>
  <c r="N9" i="42"/>
  <c r="H13" i="42"/>
  <c r="I13" i="42" s="1"/>
  <c r="J13" i="42" s="1"/>
  <c r="K13" i="42" s="1"/>
  <c r="L13" i="42" s="1"/>
  <c r="N13" i="42" s="1"/>
  <c r="E22" i="42"/>
  <c r="E16" i="42"/>
  <c r="E10" i="42"/>
  <c r="O28" i="40"/>
  <c r="N28" i="40"/>
  <c r="M28" i="40"/>
  <c r="L28" i="40"/>
  <c r="K28" i="40"/>
  <c r="J28" i="40"/>
  <c r="E28" i="40"/>
  <c r="G27" i="40"/>
  <c r="I27" i="40" s="1"/>
  <c r="G26" i="40"/>
  <c r="I26" i="40" s="1"/>
  <c r="G25" i="40"/>
  <c r="I25" i="40" s="1"/>
  <c r="E24" i="42" l="1"/>
  <c r="N19" i="42"/>
  <c r="C33" i="31"/>
  <c r="N8" i="42"/>
  <c r="N14" i="42"/>
  <c r="C34" i="31"/>
  <c r="P26" i="40"/>
  <c r="P27" i="40"/>
  <c r="P25" i="40"/>
  <c r="M24" i="42"/>
  <c r="I11" i="1" s="1"/>
  <c r="I14" i="72" s="1"/>
  <c r="N7" i="42"/>
  <c r="G28" i="40"/>
  <c r="N16" i="42" l="1"/>
  <c r="N22" i="42"/>
  <c r="I28" i="40"/>
  <c r="P28" i="40" s="1"/>
  <c r="J24" i="42"/>
  <c r="F11" i="1" s="1"/>
  <c r="F14" i="72" s="1"/>
  <c r="C11" i="1"/>
  <c r="C14" i="72" s="1"/>
  <c r="I24" i="42" l="1"/>
  <c r="E11" i="1" s="1"/>
  <c r="E14" i="72" s="1"/>
  <c r="K24" i="42"/>
  <c r="G11" i="1" s="1"/>
  <c r="G14" i="72" s="1"/>
  <c r="H24" i="42"/>
  <c r="D11" i="1" s="1"/>
  <c r="D14" i="72" s="1"/>
  <c r="C32" i="31" l="1"/>
  <c r="N24" i="42"/>
  <c r="L24" i="42"/>
  <c r="H11" i="1" s="1"/>
  <c r="O22" i="40"/>
  <c r="N22" i="40"/>
  <c r="M22" i="40"/>
  <c r="L22" i="40"/>
  <c r="K22" i="40"/>
  <c r="J22" i="40"/>
  <c r="E22" i="40"/>
  <c r="G21" i="40"/>
  <c r="I21" i="40" s="1"/>
  <c r="G20" i="40"/>
  <c r="I20" i="40" s="1"/>
  <c r="G19" i="40"/>
  <c r="I19" i="40" s="1"/>
  <c r="O16" i="40"/>
  <c r="N16" i="40"/>
  <c r="M16" i="40"/>
  <c r="L16" i="40"/>
  <c r="K16" i="40"/>
  <c r="J16" i="40"/>
  <c r="E16" i="40"/>
  <c r="G15" i="40"/>
  <c r="I15" i="40" s="1"/>
  <c r="G14" i="40"/>
  <c r="I14" i="40" s="1"/>
  <c r="G13" i="40"/>
  <c r="I13" i="40" s="1"/>
  <c r="N11" i="1" l="1"/>
  <c r="H14" i="72"/>
  <c r="N14" i="72" s="1"/>
  <c r="C35" i="31"/>
  <c r="G32" i="31"/>
  <c r="P14" i="40"/>
  <c r="P15" i="40"/>
  <c r="P21" i="40"/>
  <c r="P20" i="40"/>
  <c r="G16" i="40"/>
  <c r="G22" i="40"/>
  <c r="R71" i="28"/>
  <c r="K149" i="28"/>
  <c r="J149" i="28"/>
  <c r="I149" i="28"/>
  <c r="H149" i="28"/>
  <c r="G149" i="28"/>
  <c r="F149" i="28"/>
  <c r="L148" i="28"/>
  <c r="M148" i="28" s="1"/>
  <c r="L147" i="28"/>
  <c r="M147" i="28" s="1"/>
  <c r="L146" i="28"/>
  <c r="M146" i="28" s="1"/>
  <c r="L145" i="28"/>
  <c r="M145" i="28" s="1"/>
  <c r="L144" i="28"/>
  <c r="R144" i="28" s="1"/>
  <c r="K142" i="28"/>
  <c r="J142" i="28"/>
  <c r="I142" i="28"/>
  <c r="H142" i="28"/>
  <c r="G142" i="28"/>
  <c r="F142" i="28"/>
  <c r="L141" i="28"/>
  <c r="M141" i="28" s="1"/>
  <c r="L140" i="28"/>
  <c r="R140" i="28" s="1"/>
  <c r="L139" i="28"/>
  <c r="M139" i="28" s="1"/>
  <c r="L138" i="28"/>
  <c r="M138" i="28" s="1"/>
  <c r="L137" i="28"/>
  <c r="M137" i="28" s="1"/>
  <c r="K135" i="28"/>
  <c r="J135" i="28"/>
  <c r="I135" i="28"/>
  <c r="H135" i="28"/>
  <c r="G135" i="28"/>
  <c r="F135" i="28"/>
  <c r="L134" i="28"/>
  <c r="M134" i="28" s="1"/>
  <c r="L133" i="28"/>
  <c r="M133" i="28" s="1"/>
  <c r="L132" i="28"/>
  <c r="M132" i="28" s="1"/>
  <c r="L131" i="28"/>
  <c r="M131" i="28" s="1"/>
  <c r="L130" i="28"/>
  <c r="R130" i="28" s="1"/>
  <c r="K128" i="28"/>
  <c r="J128" i="28"/>
  <c r="I128" i="28"/>
  <c r="H128" i="28"/>
  <c r="G128" i="28"/>
  <c r="F128" i="28"/>
  <c r="L127" i="28"/>
  <c r="M127" i="28" s="1"/>
  <c r="L126" i="28"/>
  <c r="M126" i="28" s="1"/>
  <c r="L125" i="28"/>
  <c r="M125" i="28" s="1"/>
  <c r="L124" i="28"/>
  <c r="M124" i="28" s="1"/>
  <c r="L123" i="28"/>
  <c r="R123" i="28" s="1"/>
  <c r="K121" i="28"/>
  <c r="J121" i="28"/>
  <c r="I121" i="28"/>
  <c r="H121" i="28"/>
  <c r="G121" i="28"/>
  <c r="F121" i="28"/>
  <c r="F151" i="28" s="1"/>
  <c r="L120" i="28"/>
  <c r="M120" i="28" s="1"/>
  <c r="L119" i="28"/>
  <c r="M119" i="28" s="1"/>
  <c r="L118" i="28"/>
  <c r="M118" i="28" s="1"/>
  <c r="L117" i="28"/>
  <c r="M117" i="28" s="1"/>
  <c r="L116" i="28"/>
  <c r="R116" i="28" s="1"/>
  <c r="K111" i="28"/>
  <c r="J111" i="28"/>
  <c r="I111" i="28"/>
  <c r="H111" i="28"/>
  <c r="G111" i="28"/>
  <c r="F111" i="28"/>
  <c r="L110" i="28"/>
  <c r="M110" i="28" s="1"/>
  <c r="L109" i="28"/>
  <c r="M109" i="28" s="1"/>
  <c r="L108" i="28"/>
  <c r="M108" i="28" s="1"/>
  <c r="L107" i="28"/>
  <c r="M107" i="28" s="1"/>
  <c r="L106" i="28"/>
  <c r="R106" i="28" s="1"/>
  <c r="K104" i="28"/>
  <c r="J104" i="28"/>
  <c r="I104" i="28"/>
  <c r="H104" i="28"/>
  <c r="G104" i="28"/>
  <c r="F104" i="28"/>
  <c r="L103" i="28"/>
  <c r="M103" i="28" s="1"/>
  <c r="L102" i="28"/>
  <c r="M102" i="28" s="1"/>
  <c r="L101" i="28"/>
  <c r="M101" i="28" s="1"/>
  <c r="L100" i="28"/>
  <c r="M100" i="28" s="1"/>
  <c r="L99" i="28"/>
  <c r="M99" i="28" s="1"/>
  <c r="K94" i="28"/>
  <c r="J94" i="28"/>
  <c r="I94" i="28"/>
  <c r="H94" i="28"/>
  <c r="G94" i="28"/>
  <c r="F94" i="28"/>
  <c r="L93" i="28"/>
  <c r="M93" i="28" s="1"/>
  <c r="L92" i="28"/>
  <c r="M92" i="28" s="1"/>
  <c r="L91" i="28"/>
  <c r="M91" i="28" s="1"/>
  <c r="L90" i="28"/>
  <c r="M90" i="28" s="1"/>
  <c r="L89" i="28"/>
  <c r="R89" i="28" s="1"/>
  <c r="K87" i="28"/>
  <c r="J87" i="28"/>
  <c r="I87" i="28"/>
  <c r="H87" i="28"/>
  <c r="G87" i="28"/>
  <c r="F87" i="28"/>
  <c r="L86" i="28"/>
  <c r="M86" i="28" s="1"/>
  <c r="L85" i="28"/>
  <c r="M85" i="28" s="1"/>
  <c r="L84" i="28"/>
  <c r="M84" i="28" s="1"/>
  <c r="L83" i="28"/>
  <c r="M83" i="28" s="1"/>
  <c r="L82" i="28"/>
  <c r="R82" i="28" s="1"/>
  <c r="K77" i="28"/>
  <c r="J77" i="28"/>
  <c r="I77" i="28"/>
  <c r="H77" i="28"/>
  <c r="G77" i="28"/>
  <c r="F77" i="28"/>
  <c r="L76" i="28"/>
  <c r="M76" i="28" s="1"/>
  <c r="L75" i="28"/>
  <c r="R75" i="28" s="1"/>
  <c r="L74" i="28"/>
  <c r="M74" i="28" s="1"/>
  <c r="L73" i="28"/>
  <c r="M73" i="28" s="1"/>
  <c r="L72" i="28"/>
  <c r="M72" i="28" s="1"/>
  <c r="K70" i="28"/>
  <c r="J70" i="28"/>
  <c r="I70" i="28"/>
  <c r="H70" i="28"/>
  <c r="G70" i="28"/>
  <c r="F70" i="28"/>
  <c r="L69" i="28"/>
  <c r="M69" i="28" s="1"/>
  <c r="L68" i="28"/>
  <c r="R68" i="28" s="1"/>
  <c r="L67" i="28"/>
  <c r="M67" i="28" s="1"/>
  <c r="L66" i="28"/>
  <c r="M66" i="28" s="1"/>
  <c r="L65" i="28"/>
  <c r="M65" i="28" s="1"/>
  <c r="K63" i="28"/>
  <c r="J63" i="28"/>
  <c r="I63" i="28"/>
  <c r="H63" i="28"/>
  <c r="G63" i="28"/>
  <c r="F63" i="28"/>
  <c r="L62" i="28"/>
  <c r="M62" i="28" s="1"/>
  <c r="L61" i="28"/>
  <c r="M61" i="28" s="1"/>
  <c r="L60" i="28"/>
  <c r="M60" i="28" s="1"/>
  <c r="L59" i="28"/>
  <c r="M59" i="28" s="1"/>
  <c r="L58" i="28"/>
  <c r="M58" i="28" s="1"/>
  <c r="K56" i="28"/>
  <c r="J56" i="28"/>
  <c r="I56" i="28"/>
  <c r="H56" i="28"/>
  <c r="G56" i="28"/>
  <c r="F56" i="28"/>
  <c r="L55" i="28"/>
  <c r="M55" i="28" s="1"/>
  <c r="L54" i="28"/>
  <c r="R54" i="28" s="1"/>
  <c r="L53" i="28"/>
  <c r="M53" i="28" s="1"/>
  <c r="L52" i="28"/>
  <c r="M52" i="28" s="1"/>
  <c r="L51" i="28"/>
  <c r="M51" i="28" s="1"/>
  <c r="K47" i="28"/>
  <c r="J47" i="28"/>
  <c r="I47" i="28"/>
  <c r="H47" i="28"/>
  <c r="G47" i="28"/>
  <c r="F47" i="28"/>
  <c r="L46" i="28"/>
  <c r="M46" i="28" s="1"/>
  <c r="L45" i="28"/>
  <c r="M45" i="28" s="1"/>
  <c r="L44" i="28"/>
  <c r="M44" i="28" s="1"/>
  <c r="L43" i="28"/>
  <c r="M43" i="28" s="1"/>
  <c r="L42" i="28"/>
  <c r="M42" i="28" s="1"/>
  <c r="K41" i="28"/>
  <c r="J41" i="28"/>
  <c r="I41" i="28"/>
  <c r="H41" i="28"/>
  <c r="G41" i="28"/>
  <c r="F41" i="28"/>
  <c r="L40" i="28"/>
  <c r="R40" i="28" s="1"/>
  <c r="L39" i="28"/>
  <c r="M39" i="28" s="1"/>
  <c r="L38" i="28"/>
  <c r="M38" i="28" s="1"/>
  <c r="L37" i="28"/>
  <c r="M37" i="28" s="1"/>
  <c r="L36" i="28"/>
  <c r="M36" i="28" s="1"/>
  <c r="K32" i="28"/>
  <c r="J32" i="28"/>
  <c r="I32" i="28"/>
  <c r="H32" i="28"/>
  <c r="G32" i="28"/>
  <c r="F32" i="28"/>
  <c r="L31" i="28"/>
  <c r="M31" i="28" s="1"/>
  <c r="L30" i="28"/>
  <c r="M30" i="28" s="1"/>
  <c r="L29" i="28"/>
  <c r="M29" i="28" s="1"/>
  <c r="L28" i="28"/>
  <c r="M28" i="28" s="1"/>
  <c r="L27" i="28"/>
  <c r="K26" i="28"/>
  <c r="J26" i="28"/>
  <c r="I26" i="28"/>
  <c r="H26" i="28"/>
  <c r="G26" i="28"/>
  <c r="F26" i="28"/>
  <c r="L25" i="28"/>
  <c r="M25" i="28" s="1"/>
  <c r="L24" i="28"/>
  <c r="M24" i="28" s="1"/>
  <c r="L23" i="28"/>
  <c r="M23" i="28" s="1"/>
  <c r="L22" i="28"/>
  <c r="L21" i="28"/>
  <c r="M21" i="28" s="1"/>
  <c r="K20" i="28"/>
  <c r="J20" i="28"/>
  <c r="I20" i="28"/>
  <c r="H20" i="28"/>
  <c r="G20" i="28"/>
  <c r="F20" i="28"/>
  <c r="L19" i="28"/>
  <c r="M19" i="28" s="1"/>
  <c r="L18" i="28"/>
  <c r="M18" i="28" s="1"/>
  <c r="L17" i="28"/>
  <c r="M17" i="28" s="1"/>
  <c r="L16" i="28"/>
  <c r="L15" i="28"/>
  <c r="K14" i="28"/>
  <c r="J14" i="28"/>
  <c r="I14" i="28"/>
  <c r="H14" i="28"/>
  <c r="G14" i="28"/>
  <c r="F14" i="28"/>
  <c r="L13" i="28"/>
  <c r="M13" i="28" s="1"/>
  <c r="L12" i="28"/>
  <c r="M12" i="28" s="1"/>
  <c r="L11" i="28"/>
  <c r="M11" i="28" s="1"/>
  <c r="L10" i="28"/>
  <c r="M10" i="28" s="1"/>
  <c r="L9" i="28"/>
  <c r="I151" i="28" l="1"/>
  <c r="K151" i="28"/>
  <c r="H151" i="28"/>
  <c r="J151" i="28"/>
  <c r="G151" i="28"/>
  <c r="E32" i="31"/>
  <c r="C32" i="37"/>
  <c r="R9" i="28"/>
  <c r="T9" i="28"/>
  <c r="T14" i="28" s="1"/>
  <c r="V14" i="28" s="1"/>
  <c r="M27" i="28"/>
  <c r="T27" i="28"/>
  <c r="T32" i="28" s="1"/>
  <c r="V32" i="28" s="1"/>
  <c r="M22" i="28"/>
  <c r="M26" i="28" s="1"/>
  <c r="U22" i="28"/>
  <c r="U26" i="28" s="1"/>
  <c r="V26" i="28" s="1"/>
  <c r="M16" i="28"/>
  <c r="U16" i="28"/>
  <c r="U20" i="28" s="1"/>
  <c r="M15" i="28"/>
  <c r="T15" i="28"/>
  <c r="T20" i="28" s="1"/>
  <c r="I22" i="40"/>
  <c r="P22" i="40" s="1"/>
  <c r="P19" i="40"/>
  <c r="R90" i="28"/>
  <c r="J96" i="28"/>
  <c r="M140" i="28"/>
  <c r="M142" i="28" s="1"/>
  <c r="R15" i="28"/>
  <c r="R30" i="28"/>
  <c r="R109" i="28"/>
  <c r="H113" i="28"/>
  <c r="R118" i="28"/>
  <c r="P13" i="40"/>
  <c r="I16" i="40"/>
  <c r="P16" i="40" s="1"/>
  <c r="R103" i="28"/>
  <c r="R51" i="28"/>
  <c r="R110" i="28"/>
  <c r="R61" i="28"/>
  <c r="R65" i="28"/>
  <c r="R141" i="28"/>
  <c r="H96" i="28"/>
  <c r="M9" i="28"/>
  <c r="M14" i="28" s="1"/>
  <c r="G33" i="28"/>
  <c r="K113" i="28"/>
  <c r="R86" i="28"/>
  <c r="R138" i="28"/>
  <c r="R23" i="28"/>
  <c r="R60" i="28"/>
  <c r="M40" i="28"/>
  <c r="M41" i="28" s="1"/>
  <c r="J48" i="28"/>
  <c r="R31" i="28"/>
  <c r="R69" i="28"/>
  <c r="R102" i="28"/>
  <c r="R124" i="28"/>
  <c r="R132" i="28"/>
  <c r="H79" i="28"/>
  <c r="R16" i="28"/>
  <c r="R24" i="28"/>
  <c r="R36" i="28"/>
  <c r="R42" i="28"/>
  <c r="R52" i="28"/>
  <c r="R72" i="28"/>
  <c r="R83" i="28"/>
  <c r="R91" i="28"/>
  <c r="R117" i="28"/>
  <c r="R125" i="28"/>
  <c r="R133" i="28"/>
  <c r="G113" i="28"/>
  <c r="R10" i="28"/>
  <c r="R17" i="28"/>
  <c r="R25" i="28"/>
  <c r="R37" i="28"/>
  <c r="R43" i="28"/>
  <c r="R53" i="28"/>
  <c r="R62" i="28"/>
  <c r="R73" i="28"/>
  <c r="R84" i="28"/>
  <c r="R92" i="28"/>
  <c r="R126" i="28"/>
  <c r="R134" i="28"/>
  <c r="R145" i="28"/>
  <c r="R11" i="28"/>
  <c r="R18" i="28"/>
  <c r="R27" i="28"/>
  <c r="R44" i="28"/>
  <c r="R74" i="28"/>
  <c r="R85" i="28"/>
  <c r="R93" i="28"/>
  <c r="R146" i="28"/>
  <c r="F96" i="28"/>
  <c r="I48" i="28"/>
  <c r="F48" i="28"/>
  <c r="R19" i="28"/>
  <c r="R38" i="28"/>
  <c r="R45" i="28"/>
  <c r="R55" i="28"/>
  <c r="R99" i="28"/>
  <c r="R107" i="28"/>
  <c r="R119" i="28"/>
  <c r="R127" i="28"/>
  <c r="R137" i="28"/>
  <c r="R147" i="28"/>
  <c r="R12" i="28"/>
  <c r="R21" i="28"/>
  <c r="R28" i="28"/>
  <c r="R39" i="28"/>
  <c r="R58" i="28"/>
  <c r="R66" i="28"/>
  <c r="R100" i="28"/>
  <c r="R108" i="28"/>
  <c r="R120" i="28"/>
  <c r="H33" i="28"/>
  <c r="R13" i="28"/>
  <c r="R22" i="28"/>
  <c r="R29" i="28"/>
  <c r="R46" i="28"/>
  <c r="R59" i="28"/>
  <c r="R67" i="28"/>
  <c r="R76" i="28"/>
  <c r="R101" i="28"/>
  <c r="R131" i="28"/>
  <c r="R139" i="28"/>
  <c r="R148" i="28"/>
  <c r="L135" i="28"/>
  <c r="I96" i="28"/>
  <c r="K96" i="28"/>
  <c r="I79" i="28"/>
  <c r="I33" i="28"/>
  <c r="G48" i="28"/>
  <c r="J79" i="28"/>
  <c r="L94" i="28"/>
  <c r="I113" i="28"/>
  <c r="M130" i="28"/>
  <c r="M135" i="28" s="1"/>
  <c r="J33" i="28"/>
  <c r="M32" i="28"/>
  <c r="H48" i="28"/>
  <c r="K79" i="28"/>
  <c r="L70" i="28"/>
  <c r="J113" i="28"/>
  <c r="L128" i="28"/>
  <c r="K33" i="28"/>
  <c r="L56" i="28"/>
  <c r="M123" i="28"/>
  <c r="M128" i="28" s="1"/>
  <c r="G96" i="28"/>
  <c r="L111" i="28"/>
  <c r="L121" i="28"/>
  <c r="L149" i="28"/>
  <c r="M104" i="28"/>
  <c r="K48" i="28"/>
  <c r="F79" i="28"/>
  <c r="L77" i="28"/>
  <c r="L87" i="28"/>
  <c r="M106" i="28"/>
  <c r="M111" i="28" s="1"/>
  <c r="M116" i="28"/>
  <c r="M121" i="28" s="1"/>
  <c r="M144" i="28"/>
  <c r="M149" i="28" s="1"/>
  <c r="L14" i="28"/>
  <c r="F33" i="28"/>
  <c r="G79" i="28"/>
  <c r="L63" i="28"/>
  <c r="L104" i="28"/>
  <c r="F113" i="28"/>
  <c r="L142" i="28"/>
  <c r="M63" i="28"/>
  <c r="M20" i="28"/>
  <c r="M47" i="28"/>
  <c r="M54" i="28"/>
  <c r="M56" i="28" s="1"/>
  <c r="M68" i="28"/>
  <c r="M70" i="28" s="1"/>
  <c r="M75" i="28"/>
  <c r="M77" i="28" s="1"/>
  <c r="M82" i="28"/>
  <c r="M87" i="28" s="1"/>
  <c r="M89" i="28"/>
  <c r="M94" i="28" s="1"/>
  <c r="L41" i="28"/>
  <c r="L47" i="28"/>
  <c r="L20" i="28"/>
  <c r="L26" i="28"/>
  <c r="L32" i="28"/>
  <c r="M151" i="28" l="1"/>
  <c r="G32" i="37"/>
  <c r="L151" i="28"/>
  <c r="V20" i="28"/>
  <c r="U33" i="28"/>
  <c r="U184" i="28" s="1"/>
  <c r="T33" i="28"/>
  <c r="J184" i="28"/>
  <c r="G184" i="28"/>
  <c r="L96" i="28"/>
  <c r="K184" i="28"/>
  <c r="H184" i="28"/>
  <c r="F184" i="28"/>
  <c r="I184" i="28"/>
  <c r="R56" i="28"/>
  <c r="R63" i="28"/>
  <c r="R111" i="28"/>
  <c r="R32" i="28"/>
  <c r="R20" i="28"/>
  <c r="R104" i="28"/>
  <c r="L48" i="28"/>
  <c r="R26" i="28"/>
  <c r="R77" i="28"/>
  <c r="R128" i="28"/>
  <c r="M48" i="28"/>
  <c r="R149" i="28"/>
  <c r="R87" i="28"/>
  <c r="R70" i="28"/>
  <c r="R135" i="28"/>
  <c r="R47" i="28"/>
  <c r="R94" i="28"/>
  <c r="R142" i="28"/>
  <c r="R41" i="28"/>
  <c r="R121" i="28"/>
  <c r="R14" i="28"/>
  <c r="M33" i="28"/>
  <c r="L79" i="28"/>
  <c r="L33" i="28"/>
  <c r="M113" i="28"/>
  <c r="L113" i="28"/>
  <c r="M79" i="28"/>
  <c r="M96" i="28"/>
  <c r="F24" i="39"/>
  <c r="R151" i="28" l="1"/>
  <c r="E32" i="37"/>
  <c r="C32" i="38"/>
  <c r="V33" i="28"/>
  <c r="T184" i="28"/>
  <c r="V184" i="28" s="1"/>
  <c r="R113" i="28"/>
  <c r="M184" i="28"/>
  <c r="L184" i="28"/>
  <c r="R96" i="28"/>
  <c r="R79" i="28"/>
  <c r="R33" i="28"/>
  <c r="R48" i="28"/>
  <c r="R184" i="28" l="1"/>
  <c r="G32" i="38"/>
  <c r="C32" i="39" s="1"/>
  <c r="M186" i="28"/>
  <c r="G34" i="31"/>
  <c r="E34" i="31" s="1"/>
  <c r="G33" i="31"/>
  <c r="O10" i="40"/>
  <c r="O34" i="40"/>
  <c r="F49" i="20"/>
  <c r="F48" i="20"/>
  <c r="L48" i="20" s="1"/>
  <c r="S48" i="20" s="1"/>
  <c r="V48" i="20" s="1"/>
  <c r="F47" i="20"/>
  <c r="F35" i="20"/>
  <c r="F30" i="20"/>
  <c r="F34" i="20"/>
  <c r="F23" i="20"/>
  <c r="F24" i="20" s="1"/>
  <c r="T9" i="20"/>
  <c r="Q9" i="20"/>
  <c r="S9" i="20"/>
  <c r="R9" i="20"/>
  <c r="G32" i="39" l="1"/>
  <c r="E33" i="31"/>
  <c r="E35" i="31" s="1"/>
  <c r="G35" i="31"/>
  <c r="E32" i="38"/>
  <c r="L47" i="20"/>
  <c r="F50" i="20"/>
  <c r="V34" i="20"/>
  <c r="M34" i="20"/>
  <c r="V30" i="20"/>
  <c r="M30" i="20"/>
  <c r="L49" i="20"/>
  <c r="S49" i="20" s="1"/>
  <c r="V49" i="20" s="1"/>
  <c r="V35" i="20"/>
  <c r="M35" i="20"/>
  <c r="O35" i="40"/>
  <c r="O309" i="40" s="1"/>
  <c r="K23" i="20"/>
  <c r="C33" i="37"/>
  <c r="C34" i="37"/>
  <c r="G34" i="37" s="1"/>
  <c r="E34" i="37" s="1"/>
  <c r="V36" i="20"/>
  <c r="R51" i="20"/>
  <c r="C22" i="37" s="1"/>
  <c r="G33" i="37" l="1"/>
  <c r="C35" i="37"/>
  <c r="E32" i="39"/>
  <c r="S47" i="20"/>
  <c r="L50" i="20"/>
  <c r="Q23" i="20"/>
  <c r="K24" i="20"/>
  <c r="C34" i="38"/>
  <c r="G34" i="38" s="1"/>
  <c r="E34" i="38" s="1"/>
  <c r="E33" i="37" l="1"/>
  <c r="E35" i="37" s="1"/>
  <c r="G35" i="37"/>
  <c r="T23" i="20"/>
  <c r="T24" i="20" s="1"/>
  <c r="Q24" i="20"/>
  <c r="S50" i="20"/>
  <c r="V47" i="20"/>
  <c r="C34" i="39"/>
  <c r="G34" i="39" s="1"/>
  <c r="E34" i="39" s="1"/>
  <c r="C33" i="38"/>
  <c r="V24" i="20" l="1"/>
  <c r="Q51" i="20"/>
  <c r="C22" i="31" s="1"/>
  <c r="G22" i="31" s="1"/>
  <c r="E22" i="31" s="1"/>
  <c r="G33" i="38"/>
  <c r="C35" i="38"/>
  <c r="S51" i="20"/>
  <c r="V50" i="20"/>
  <c r="V23" i="20"/>
  <c r="M16" i="1"/>
  <c r="L16" i="1"/>
  <c r="K16" i="1"/>
  <c r="J16" i="1"/>
  <c r="E33" i="38" l="1"/>
  <c r="E35" i="38" s="1"/>
  <c r="G35" i="38"/>
  <c r="G22" i="37"/>
  <c r="E22" i="37" s="1"/>
  <c r="C22" i="38"/>
  <c r="C33" i="39"/>
  <c r="C319" i="41"/>
  <c r="C14" i="41"/>
  <c r="E306" i="40"/>
  <c r="N34" i="40"/>
  <c r="L34" i="40"/>
  <c r="K34" i="40"/>
  <c r="J34" i="40"/>
  <c r="E34" i="40"/>
  <c r="G33" i="40"/>
  <c r="I33" i="40" s="1"/>
  <c r="G32" i="40"/>
  <c r="I32" i="40" s="1"/>
  <c r="G31" i="40"/>
  <c r="I31" i="40" s="1"/>
  <c r="N10" i="40"/>
  <c r="N35" i="40" s="1"/>
  <c r="M10" i="40"/>
  <c r="K10" i="40"/>
  <c r="K35" i="40" s="1"/>
  <c r="K309" i="40" s="1"/>
  <c r="J10" i="40"/>
  <c r="J35" i="40" s="1"/>
  <c r="J309" i="40" s="1"/>
  <c r="E10" i="40"/>
  <c r="E35" i="40" s="1"/>
  <c r="G9" i="40"/>
  <c r="I9" i="40" s="1"/>
  <c r="G8" i="40"/>
  <c r="I8" i="40" s="1"/>
  <c r="G7" i="40"/>
  <c r="I7" i="40" s="1"/>
  <c r="G33" i="39" l="1"/>
  <c r="C35" i="39"/>
  <c r="F22" i="37"/>
  <c r="N309" i="40"/>
  <c r="C17" i="31"/>
  <c r="E307" i="40"/>
  <c r="P9" i="40"/>
  <c r="M34" i="40"/>
  <c r="M35" i="40" s="1"/>
  <c r="M309" i="40" s="1"/>
  <c r="P7" i="40"/>
  <c r="G306" i="40"/>
  <c r="G307" i="40" s="1"/>
  <c r="H14" i="41"/>
  <c r="H319" i="41"/>
  <c r="K7" i="41"/>
  <c r="L7" i="41" s="1"/>
  <c r="M7" i="41" s="1"/>
  <c r="N7" i="41" s="1"/>
  <c r="O7" i="41" s="1"/>
  <c r="P7" i="41" s="1"/>
  <c r="K10" i="41"/>
  <c r="L10" i="41" s="1"/>
  <c r="M10" i="41" s="1"/>
  <c r="N10" i="41" s="1"/>
  <c r="O10" i="41" s="1"/>
  <c r="P10" i="41" s="1"/>
  <c r="K13" i="41"/>
  <c r="L13" i="41" s="1"/>
  <c r="M13" i="41" s="1"/>
  <c r="N13" i="41" s="1"/>
  <c r="O13" i="41" s="1"/>
  <c r="P13" i="41" s="1"/>
  <c r="G34" i="40"/>
  <c r="P8" i="40"/>
  <c r="G10" i="40"/>
  <c r="P33" i="40"/>
  <c r="E33" i="39" l="1"/>
  <c r="E35" i="39" s="1"/>
  <c r="G35" i="39"/>
  <c r="G35" i="40"/>
  <c r="P14" i="41"/>
  <c r="C27" i="31" s="1"/>
  <c r="E27" i="31" s="1"/>
  <c r="L14" i="41"/>
  <c r="P319" i="41"/>
  <c r="C28" i="31" s="1"/>
  <c r="O14" i="41"/>
  <c r="G17" i="31"/>
  <c r="H321" i="41"/>
  <c r="P32" i="40"/>
  <c r="I10" i="40"/>
  <c r="L10" i="40"/>
  <c r="L35" i="40" s="1"/>
  <c r="L309" i="40" s="1"/>
  <c r="M14" i="41"/>
  <c r="J14" i="41"/>
  <c r="N14" i="41"/>
  <c r="Q7" i="41"/>
  <c r="M319" i="41"/>
  <c r="L319" i="41"/>
  <c r="Q13" i="41"/>
  <c r="O319" i="41"/>
  <c r="Q10" i="41"/>
  <c r="K319" i="41"/>
  <c r="K14" i="41"/>
  <c r="J319" i="41"/>
  <c r="Q17" i="41"/>
  <c r="N319" i="41"/>
  <c r="P273" i="40"/>
  <c r="I306" i="40"/>
  <c r="I307" i="40" s="1"/>
  <c r="P31" i="40"/>
  <c r="I34" i="40"/>
  <c r="P34" i="40" s="1"/>
  <c r="P76" i="40"/>
  <c r="O7" i="28"/>
  <c r="T71" i="28" s="1"/>
  <c r="G28" i="31" l="1"/>
  <c r="F28" i="31" s="1"/>
  <c r="E28" i="31"/>
  <c r="E17" i="31"/>
  <c r="C17" i="37"/>
  <c r="G17" i="37" s="1"/>
  <c r="G27" i="31"/>
  <c r="C29" i="31"/>
  <c r="P275" i="40"/>
  <c r="P307" i="40" s="1"/>
  <c r="E29" i="31"/>
  <c r="Q171" i="28"/>
  <c r="Q179" i="28"/>
  <c r="Q178" i="28"/>
  <c r="Q176" i="28"/>
  <c r="Q157" i="28"/>
  <c r="Q172" i="28"/>
  <c r="Q156" i="28"/>
  <c r="Q158" i="28"/>
  <c r="Q155" i="28"/>
  <c r="Q154" i="28"/>
  <c r="Q175" i="28"/>
  <c r="Q169" i="28"/>
  <c r="Q170" i="28"/>
  <c r="Q168" i="28"/>
  <c r="Q173" i="28" s="1"/>
  <c r="Q177" i="28"/>
  <c r="Q165" i="28"/>
  <c r="Q163" i="28"/>
  <c r="Q164" i="28"/>
  <c r="Q161" i="28"/>
  <c r="Q162" i="28"/>
  <c r="L321" i="41"/>
  <c r="E9" i="1" s="1"/>
  <c r="E12" i="72" s="1"/>
  <c r="P321" i="41"/>
  <c r="I9" i="1" s="1"/>
  <c r="I12" i="72" s="1"/>
  <c r="K321" i="41"/>
  <c r="D9" i="1" s="1"/>
  <c r="D12" i="72" s="1"/>
  <c r="O321" i="41"/>
  <c r="H9" i="1" s="1"/>
  <c r="H12" i="72" s="1"/>
  <c r="Q71" i="28"/>
  <c r="I35" i="40"/>
  <c r="I309" i="40" s="1"/>
  <c r="Q144" i="28"/>
  <c r="Q89" i="28"/>
  <c r="Q30" i="28"/>
  <c r="Q54" i="28"/>
  <c r="Q75" i="28"/>
  <c r="Q51" i="28"/>
  <c r="Q103" i="28"/>
  <c r="Q86" i="28"/>
  <c r="Q65" i="28"/>
  <c r="Q109" i="28"/>
  <c r="Q40" i="28"/>
  <c r="Q116" i="28"/>
  <c r="Q68" i="28"/>
  <c r="Q123" i="28"/>
  <c r="Q141" i="28"/>
  <c r="Q61" i="28"/>
  <c r="Q118" i="28"/>
  <c r="Q110" i="28"/>
  <c r="Q90" i="28"/>
  <c r="Q82" i="28"/>
  <c r="Q15" i="28"/>
  <c r="Q130" i="28"/>
  <c r="Q9" i="28"/>
  <c r="Q117" i="28"/>
  <c r="Q106" i="28"/>
  <c r="Q140" i="28"/>
  <c r="Q138" i="28"/>
  <c r="Q21" i="28"/>
  <c r="Q131" i="28"/>
  <c r="Q72" i="28"/>
  <c r="Q146" i="28"/>
  <c r="Q59" i="28"/>
  <c r="Q93" i="28"/>
  <c r="Q29" i="28"/>
  <c r="Q13" i="28"/>
  <c r="Q17" i="28"/>
  <c r="Q58" i="28"/>
  <c r="Q18" i="28"/>
  <c r="Q39" i="28"/>
  <c r="Q62" i="28"/>
  <c r="Q108" i="28"/>
  <c r="Q42" i="28"/>
  <c r="Q43" i="28"/>
  <c r="Q44" i="28"/>
  <c r="Q127" i="28"/>
  <c r="Q91" i="28"/>
  <c r="Q10" i="28"/>
  <c r="Q11" i="28"/>
  <c r="Q139" i="28"/>
  <c r="Q52" i="28"/>
  <c r="Q38" i="28"/>
  <c r="Q100" i="28"/>
  <c r="Q36" i="28"/>
  <c r="Q134" i="28"/>
  <c r="Q25" i="28"/>
  <c r="Q12" i="28"/>
  <c r="Q19" i="28"/>
  <c r="Q24" i="28"/>
  <c r="Q125" i="28"/>
  <c r="Q148" i="28"/>
  <c r="Q83" i="28"/>
  <c r="Q73" i="28"/>
  <c r="Q46" i="28"/>
  <c r="Q102" i="28"/>
  <c r="Q85" i="28"/>
  <c r="Q119" i="28"/>
  <c r="Q37" i="28"/>
  <c r="Q16" i="28"/>
  <c r="Q124" i="28"/>
  <c r="Q107" i="28"/>
  <c r="Q84" i="28"/>
  <c r="Q22" i="28"/>
  <c r="Q67" i="28"/>
  <c r="Q132" i="28"/>
  <c r="Q120" i="28"/>
  <c r="Q145" i="28"/>
  <c r="Q76" i="28"/>
  <c r="Q137" i="28"/>
  <c r="Q31" i="28"/>
  <c r="Q101" i="28"/>
  <c r="Q28" i="28"/>
  <c r="Q23" i="28"/>
  <c r="Q53" i="28"/>
  <c r="Q92" i="28"/>
  <c r="Q147" i="28"/>
  <c r="Q45" i="28"/>
  <c r="Q133" i="28"/>
  <c r="Q74" i="28"/>
  <c r="Q99" i="28"/>
  <c r="Q60" i="28"/>
  <c r="Q27" i="28"/>
  <c r="Q66" i="28"/>
  <c r="Q55" i="28"/>
  <c r="Q69" i="28"/>
  <c r="Q126" i="28"/>
  <c r="N321" i="41"/>
  <c r="G9" i="1" s="1"/>
  <c r="G12" i="72" s="1"/>
  <c r="C28" i="37"/>
  <c r="J321" i="41"/>
  <c r="C9" i="1" s="1"/>
  <c r="C12" i="72" s="1"/>
  <c r="M321" i="41"/>
  <c r="F9" i="1" s="1"/>
  <c r="F12" i="72" s="1"/>
  <c r="P10" i="40"/>
  <c r="P35" i="40" s="1"/>
  <c r="Q14" i="41"/>
  <c r="Q319" i="41"/>
  <c r="L9" i="20"/>
  <c r="D64" i="20"/>
  <c r="D70" i="20"/>
  <c r="H23" i="20"/>
  <c r="H22" i="20"/>
  <c r="H21" i="20"/>
  <c r="H35" i="20"/>
  <c r="G22" i="6"/>
  <c r="K22" i="6" s="1"/>
  <c r="G23" i="6"/>
  <c r="K23" i="6" s="1"/>
  <c r="L23" i="6" s="1"/>
  <c r="M23" i="6" s="1"/>
  <c r="G24" i="6"/>
  <c r="K24" i="6" s="1"/>
  <c r="L24" i="6" s="1"/>
  <c r="M24" i="6" s="1"/>
  <c r="G7" i="6"/>
  <c r="G8" i="6"/>
  <c r="N12" i="72" l="1"/>
  <c r="G29" i="31"/>
  <c r="G28" i="37"/>
  <c r="F28" i="37" s="1"/>
  <c r="E28" i="37"/>
  <c r="Q166" i="28"/>
  <c r="E17" i="37"/>
  <c r="C17" i="38"/>
  <c r="G17" i="38" s="1"/>
  <c r="F27" i="31"/>
  <c r="F29" i="31" s="1"/>
  <c r="C27" i="37"/>
  <c r="C29" i="37" s="1"/>
  <c r="H24" i="20"/>
  <c r="P309" i="40"/>
  <c r="Q180" i="28"/>
  <c r="Q159" i="28"/>
  <c r="Q182" i="28" s="1"/>
  <c r="Q142" i="28"/>
  <c r="L22" i="6"/>
  <c r="M22" i="6" s="1"/>
  <c r="M28" i="6" s="1"/>
  <c r="K28" i="6"/>
  <c r="S67" i="20"/>
  <c r="Q67" i="20"/>
  <c r="S68" i="20"/>
  <c r="Q68" i="20"/>
  <c r="S69" i="20"/>
  <c r="Q69" i="20"/>
  <c r="S63" i="20"/>
  <c r="Q63" i="20"/>
  <c r="S61" i="20"/>
  <c r="Q61" i="20"/>
  <c r="Q32" i="28"/>
  <c r="S62" i="20"/>
  <c r="Q62" i="20"/>
  <c r="Q26" i="28"/>
  <c r="Q135" i="28"/>
  <c r="Q20" i="28"/>
  <c r="Q128" i="28"/>
  <c r="Q56" i="28"/>
  <c r="Q104" i="28"/>
  <c r="Q47" i="28"/>
  <c r="Q87" i="28"/>
  <c r="Q111" i="28"/>
  <c r="Q121" i="28"/>
  <c r="Q14" i="28"/>
  <c r="Q70" i="28"/>
  <c r="Q94" i="28"/>
  <c r="Q41" i="28"/>
  <c r="Q63" i="28"/>
  <c r="Q77" i="28"/>
  <c r="Q149" i="28"/>
  <c r="T68" i="20"/>
  <c r="R68" i="20"/>
  <c r="U68" i="20"/>
  <c r="R69" i="20"/>
  <c r="T69" i="20"/>
  <c r="U69" i="20"/>
  <c r="U61" i="20"/>
  <c r="T61" i="20"/>
  <c r="R61" i="20"/>
  <c r="U62" i="20"/>
  <c r="T62" i="20"/>
  <c r="R62" i="20"/>
  <c r="R67" i="20"/>
  <c r="T67" i="20"/>
  <c r="U67" i="20"/>
  <c r="U63" i="20"/>
  <c r="R63" i="20"/>
  <c r="T63" i="20"/>
  <c r="N9" i="1"/>
  <c r="Q321" i="41"/>
  <c r="O23" i="20"/>
  <c r="H34" i="20"/>
  <c r="H30" i="20"/>
  <c r="O30" i="20" s="1"/>
  <c r="O21" i="20"/>
  <c r="F64" i="20"/>
  <c r="F70" i="20"/>
  <c r="Q128" i="25"/>
  <c r="P128" i="25"/>
  <c r="O128" i="25"/>
  <c r="N128" i="25"/>
  <c r="M128" i="25"/>
  <c r="L128" i="25"/>
  <c r="K128" i="25"/>
  <c r="J128" i="25"/>
  <c r="I128" i="25"/>
  <c r="H128" i="25"/>
  <c r="G128" i="25"/>
  <c r="F128" i="25"/>
  <c r="R127" i="25"/>
  <c r="X127" i="25" s="1"/>
  <c r="R126" i="25"/>
  <c r="X126" i="25" s="1"/>
  <c r="R125" i="25"/>
  <c r="X125" i="25" s="1"/>
  <c r="R124" i="25"/>
  <c r="X124" i="25" s="1"/>
  <c r="R123" i="25"/>
  <c r="X123" i="25" s="1"/>
  <c r="Q135" i="25"/>
  <c r="P135" i="25"/>
  <c r="O135" i="25"/>
  <c r="N135" i="25"/>
  <c r="M135" i="25"/>
  <c r="L135" i="25"/>
  <c r="K135" i="25"/>
  <c r="J135" i="25"/>
  <c r="I135" i="25"/>
  <c r="H135" i="25"/>
  <c r="G135" i="25"/>
  <c r="F135" i="25"/>
  <c r="R134" i="25"/>
  <c r="X134" i="25" s="1"/>
  <c r="R133" i="25"/>
  <c r="X133" i="25" s="1"/>
  <c r="R132" i="25"/>
  <c r="X132" i="25" s="1"/>
  <c r="R131" i="25"/>
  <c r="X131" i="25" s="1"/>
  <c r="R130" i="25"/>
  <c r="X130" i="25" s="1"/>
  <c r="Q142" i="25"/>
  <c r="P142" i="25"/>
  <c r="O142" i="25"/>
  <c r="N142" i="25"/>
  <c r="M142" i="25"/>
  <c r="L142" i="25"/>
  <c r="K142" i="25"/>
  <c r="J142" i="25"/>
  <c r="I142" i="25"/>
  <c r="H142" i="25"/>
  <c r="G142" i="25"/>
  <c r="F142" i="25"/>
  <c r="R141" i="25"/>
  <c r="X141" i="25" s="1"/>
  <c r="R140" i="25"/>
  <c r="X140" i="25" s="1"/>
  <c r="R139" i="25"/>
  <c r="X139" i="25" s="1"/>
  <c r="R138" i="25"/>
  <c r="X138" i="25" s="1"/>
  <c r="R137" i="25"/>
  <c r="X137" i="25" s="1"/>
  <c r="Q151" i="28" l="1"/>
  <c r="E17" i="38"/>
  <c r="C17" i="39"/>
  <c r="G17" i="39" s="1"/>
  <c r="E17" i="39" s="1"/>
  <c r="E27" i="37"/>
  <c r="E29" i="37" s="1"/>
  <c r="G27" i="37"/>
  <c r="D8" i="1"/>
  <c r="D11" i="72" s="1"/>
  <c r="I8" i="1"/>
  <c r="I11" i="72" s="1"/>
  <c r="G8" i="1"/>
  <c r="G11" i="72" s="1"/>
  <c r="F8" i="1"/>
  <c r="F11" i="72" s="1"/>
  <c r="H8" i="1"/>
  <c r="H11" i="72" s="1"/>
  <c r="E8" i="1"/>
  <c r="E11" i="72" s="1"/>
  <c r="C8" i="1"/>
  <c r="C11" i="72" s="1"/>
  <c r="N11" i="72" s="1"/>
  <c r="G309" i="40"/>
  <c r="G18" i="31"/>
  <c r="Q33" i="28"/>
  <c r="C28" i="38"/>
  <c r="S70" i="20"/>
  <c r="Q70" i="20"/>
  <c r="Q64" i="20"/>
  <c r="S64" i="20"/>
  <c r="Q48" i="28"/>
  <c r="Q96" i="28"/>
  <c r="Q79" i="28"/>
  <c r="Q113" i="28"/>
  <c r="G29" i="37"/>
  <c r="U64" i="20"/>
  <c r="U70" i="20"/>
  <c r="T64" i="20"/>
  <c r="L64" i="20"/>
  <c r="R64" i="20"/>
  <c r="N70" i="20"/>
  <c r="R70" i="20"/>
  <c r="T70" i="20"/>
  <c r="H70" i="20"/>
  <c r="M64" i="20"/>
  <c r="I70" i="20"/>
  <c r="L70" i="20"/>
  <c r="K64" i="20"/>
  <c r="O63" i="20"/>
  <c r="V63" i="20" s="1"/>
  <c r="O62" i="20"/>
  <c r="V62" i="20" s="1"/>
  <c r="I64" i="20"/>
  <c r="O22" i="20"/>
  <c r="O24" i="20" s="1"/>
  <c r="O34" i="20"/>
  <c r="J64" i="20"/>
  <c r="K70" i="20"/>
  <c r="O61" i="20"/>
  <c r="V61" i="20" s="1"/>
  <c r="H64" i="20"/>
  <c r="M70" i="20"/>
  <c r="N64" i="20"/>
  <c r="O69" i="20"/>
  <c r="V69" i="20" s="1"/>
  <c r="J70" i="20"/>
  <c r="O68" i="20"/>
  <c r="V68" i="20" s="1"/>
  <c r="O67" i="20"/>
  <c r="V67" i="20" s="1"/>
  <c r="X128" i="25"/>
  <c r="S123" i="25"/>
  <c r="S124" i="25"/>
  <c r="S125" i="25"/>
  <c r="S126" i="25"/>
  <c r="S127" i="25"/>
  <c r="R128" i="25"/>
  <c r="F36" i="13" s="1"/>
  <c r="X135" i="25"/>
  <c r="R135" i="25"/>
  <c r="F37" i="13" s="1"/>
  <c r="C37" i="13" s="1"/>
  <c r="S130" i="25"/>
  <c r="S131" i="25"/>
  <c r="S132" i="25"/>
  <c r="S133" i="25"/>
  <c r="S134" i="25"/>
  <c r="X142" i="25"/>
  <c r="R142" i="25"/>
  <c r="F38" i="13" s="1"/>
  <c r="C38" i="13" s="1"/>
  <c r="S138" i="25"/>
  <c r="S140" i="25"/>
  <c r="S137" i="25"/>
  <c r="S139" i="25"/>
  <c r="S141" i="25"/>
  <c r="Q94" i="25"/>
  <c r="P94" i="25"/>
  <c r="O94" i="25"/>
  <c r="N94" i="25"/>
  <c r="M94" i="25"/>
  <c r="L94" i="25"/>
  <c r="K94" i="25"/>
  <c r="J94" i="25"/>
  <c r="I94" i="25"/>
  <c r="H94" i="25"/>
  <c r="G94" i="25"/>
  <c r="F94" i="25"/>
  <c r="R93" i="25"/>
  <c r="X93" i="25" s="1"/>
  <c r="R92" i="25"/>
  <c r="X92" i="25" s="1"/>
  <c r="R91" i="25"/>
  <c r="X91" i="25" s="1"/>
  <c r="R90" i="25"/>
  <c r="X90" i="25" s="1"/>
  <c r="R89" i="25"/>
  <c r="X89" i="25" s="1"/>
  <c r="Q87" i="25"/>
  <c r="P87" i="25"/>
  <c r="O87" i="25"/>
  <c r="N87" i="25"/>
  <c r="M87" i="25"/>
  <c r="L87" i="25"/>
  <c r="K87" i="25"/>
  <c r="J87" i="25"/>
  <c r="I87" i="25"/>
  <c r="H87" i="25"/>
  <c r="G87" i="25"/>
  <c r="F87" i="25"/>
  <c r="R86" i="25"/>
  <c r="X86" i="25" s="1"/>
  <c r="R85" i="25"/>
  <c r="X85" i="25" s="1"/>
  <c r="R84" i="25"/>
  <c r="X84" i="25" s="1"/>
  <c r="R83" i="25"/>
  <c r="X83" i="25" s="1"/>
  <c r="R82" i="25"/>
  <c r="X82" i="25" s="1"/>
  <c r="Q111" i="25"/>
  <c r="P111" i="25"/>
  <c r="O111" i="25"/>
  <c r="N111" i="25"/>
  <c r="M111" i="25"/>
  <c r="L111" i="25"/>
  <c r="K111" i="25"/>
  <c r="J111" i="25"/>
  <c r="I111" i="25"/>
  <c r="H111" i="25"/>
  <c r="G111" i="25"/>
  <c r="F111" i="25"/>
  <c r="R110" i="25"/>
  <c r="X110" i="25" s="1"/>
  <c r="R109" i="25"/>
  <c r="X109" i="25" s="1"/>
  <c r="R108" i="25"/>
  <c r="X108" i="25" s="1"/>
  <c r="R107" i="25"/>
  <c r="X107" i="25" s="1"/>
  <c r="R106" i="25"/>
  <c r="X106" i="25" s="1"/>
  <c r="Q104" i="25"/>
  <c r="P104" i="25"/>
  <c r="O104" i="25"/>
  <c r="N104" i="25"/>
  <c r="M104" i="25"/>
  <c r="L104" i="25"/>
  <c r="K104" i="25"/>
  <c r="J104" i="25"/>
  <c r="I104" i="25"/>
  <c r="H104" i="25"/>
  <c r="G104" i="25"/>
  <c r="F104" i="25"/>
  <c r="R103" i="25"/>
  <c r="X103" i="25" s="1"/>
  <c r="R102" i="25"/>
  <c r="X102" i="25" s="1"/>
  <c r="R101" i="25"/>
  <c r="X101" i="25" s="1"/>
  <c r="R100" i="25"/>
  <c r="X100" i="25" s="1"/>
  <c r="R99" i="25"/>
  <c r="X99" i="25" s="1"/>
  <c r="R31" i="25"/>
  <c r="S31" i="25" s="1"/>
  <c r="R16" i="25"/>
  <c r="X16" i="25" s="1"/>
  <c r="R17" i="25"/>
  <c r="X17" i="25" s="1"/>
  <c r="R22" i="25"/>
  <c r="X22" i="25" s="1"/>
  <c r="R23" i="25"/>
  <c r="X23" i="25" s="1"/>
  <c r="R28" i="25"/>
  <c r="X28" i="25" s="1"/>
  <c r="R29" i="25"/>
  <c r="X29" i="25" s="1"/>
  <c r="R10" i="25"/>
  <c r="X10" i="25" s="1"/>
  <c r="R11" i="25"/>
  <c r="X11" i="25" s="1"/>
  <c r="R37" i="25"/>
  <c r="X37" i="25" s="1"/>
  <c r="R38" i="25"/>
  <c r="X38" i="25" s="1"/>
  <c r="R43" i="25"/>
  <c r="X43" i="25" s="1"/>
  <c r="R44" i="25"/>
  <c r="X44" i="25" s="1"/>
  <c r="R52" i="25"/>
  <c r="X52" i="25" s="1"/>
  <c r="R53" i="25"/>
  <c r="X53" i="25" s="1"/>
  <c r="R59" i="25"/>
  <c r="X59" i="25" s="1"/>
  <c r="R60" i="25"/>
  <c r="X60" i="25" s="1"/>
  <c r="R66" i="25"/>
  <c r="S66" i="25" s="1"/>
  <c r="R67" i="25"/>
  <c r="X67" i="25" s="1"/>
  <c r="R73" i="25"/>
  <c r="X73" i="25" s="1"/>
  <c r="R74" i="25"/>
  <c r="X74" i="25" s="1"/>
  <c r="R117" i="25"/>
  <c r="X117" i="25" s="1"/>
  <c r="R118" i="25"/>
  <c r="X118" i="25" s="1"/>
  <c r="R145" i="25"/>
  <c r="X145" i="25" s="1"/>
  <c r="R146" i="25"/>
  <c r="X146" i="25" s="1"/>
  <c r="H35" i="6"/>
  <c r="G14" i="25"/>
  <c r="H14" i="25"/>
  <c r="I14" i="25"/>
  <c r="J14" i="25"/>
  <c r="K14" i="25"/>
  <c r="L14" i="25"/>
  <c r="M14" i="25"/>
  <c r="N14" i="25"/>
  <c r="O14" i="25"/>
  <c r="P14" i="25"/>
  <c r="Q14" i="25"/>
  <c r="G20" i="25"/>
  <c r="H20" i="25"/>
  <c r="I20" i="25"/>
  <c r="J20" i="25"/>
  <c r="K20" i="25"/>
  <c r="L20" i="25"/>
  <c r="M20" i="25"/>
  <c r="N20" i="25"/>
  <c r="O20" i="25"/>
  <c r="P20" i="25"/>
  <c r="Q20" i="25"/>
  <c r="G26" i="25"/>
  <c r="H26" i="25"/>
  <c r="I26" i="25"/>
  <c r="J26" i="25"/>
  <c r="K26" i="25"/>
  <c r="L26" i="25"/>
  <c r="M26" i="25"/>
  <c r="N26" i="25"/>
  <c r="O26" i="25"/>
  <c r="P26" i="25"/>
  <c r="Q26" i="25"/>
  <c r="G32" i="25"/>
  <c r="H32" i="25"/>
  <c r="I32" i="25"/>
  <c r="J32" i="25"/>
  <c r="K32" i="25"/>
  <c r="L32" i="25"/>
  <c r="M32" i="25"/>
  <c r="N32" i="25"/>
  <c r="O32" i="25"/>
  <c r="P32" i="25"/>
  <c r="Q32" i="25"/>
  <c r="G41" i="25"/>
  <c r="H41" i="25"/>
  <c r="I41" i="25"/>
  <c r="J41" i="25"/>
  <c r="K41" i="25"/>
  <c r="L41" i="25"/>
  <c r="M41" i="25"/>
  <c r="N41" i="25"/>
  <c r="O41" i="25"/>
  <c r="P41" i="25"/>
  <c r="Q41" i="25"/>
  <c r="G47" i="25"/>
  <c r="H47" i="25"/>
  <c r="I47" i="25"/>
  <c r="J47" i="25"/>
  <c r="K47" i="25"/>
  <c r="L47" i="25"/>
  <c r="M47" i="25"/>
  <c r="N47" i="25"/>
  <c r="O47" i="25"/>
  <c r="P47" i="25"/>
  <c r="Q47" i="25"/>
  <c r="G56" i="25"/>
  <c r="H56" i="25"/>
  <c r="I56" i="25"/>
  <c r="J56" i="25"/>
  <c r="K56" i="25"/>
  <c r="L56" i="25"/>
  <c r="M56" i="25"/>
  <c r="N56" i="25"/>
  <c r="O56" i="25"/>
  <c r="P56" i="25"/>
  <c r="Q56" i="25"/>
  <c r="G63" i="25"/>
  <c r="H63" i="25"/>
  <c r="I63" i="25"/>
  <c r="J63" i="25"/>
  <c r="K63" i="25"/>
  <c r="L63" i="25"/>
  <c r="M63" i="25"/>
  <c r="N63" i="25"/>
  <c r="O63" i="25"/>
  <c r="P63" i="25"/>
  <c r="Q63" i="25"/>
  <c r="G70" i="25"/>
  <c r="H70" i="25"/>
  <c r="I70" i="25"/>
  <c r="J70" i="25"/>
  <c r="K70" i="25"/>
  <c r="L70" i="25"/>
  <c r="M70" i="25"/>
  <c r="N70" i="25"/>
  <c r="O70" i="25"/>
  <c r="P70" i="25"/>
  <c r="Q70" i="25"/>
  <c r="G77" i="25"/>
  <c r="H77" i="25"/>
  <c r="I77" i="25"/>
  <c r="J77" i="25"/>
  <c r="K77" i="25"/>
  <c r="L77" i="25"/>
  <c r="M77" i="25"/>
  <c r="N77" i="25"/>
  <c r="O77" i="25"/>
  <c r="P77" i="25"/>
  <c r="Q77" i="25"/>
  <c r="G121" i="25"/>
  <c r="H121" i="25"/>
  <c r="I121" i="25"/>
  <c r="J121" i="25"/>
  <c r="K121" i="25"/>
  <c r="L121" i="25"/>
  <c r="M121" i="25"/>
  <c r="N121" i="25"/>
  <c r="O121" i="25"/>
  <c r="P121" i="25"/>
  <c r="Q121" i="25"/>
  <c r="G149" i="25"/>
  <c r="H149" i="25"/>
  <c r="I149" i="25"/>
  <c r="J149" i="25"/>
  <c r="K149" i="25"/>
  <c r="L149" i="25"/>
  <c r="M149" i="25"/>
  <c r="N149" i="25"/>
  <c r="O149" i="25"/>
  <c r="P149" i="25"/>
  <c r="Q149" i="25"/>
  <c r="R148" i="25"/>
  <c r="R147" i="25"/>
  <c r="R120" i="25"/>
  <c r="S120" i="25" s="1"/>
  <c r="R119" i="25"/>
  <c r="R76" i="25"/>
  <c r="S76" i="25" s="1"/>
  <c r="R75" i="25"/>
  <c r="S75" i="25" s="1"/>
  <c r="R69" i="25"/>
  <c r="R68" i="25"/>
  <c r="S68" i="25" s="1"/>
  <c r="R62" i="25"/>
  <c r="R61" i="25"/>
  <c r="R55" i="25"/>
  <c r="S55" i="25" s="1"/>
  <c r="R54" i="25"/>
  <c r="R46" i="25"/>
  <c r="R45" i="25"/>
  <c r="S45" i="25" s="1"/>
  <c r="R40" i="25"/>
  <c r="R39" i="25"/>
  <c r="F32" i="25"/>
  <c r="F26" i="25"/>
  <c r="F20" i="25"/>
  <c r="F14" i="25"/>
  <c r="R24" i="25"/>
  <c r="S24" i="25" s="1"/>
  <c r="R25" i="25"/>
  <c r="S25" i="25" s="1"/>
  <c r="R18" i="25"/>
  <c r="S18" i="25" s="1"/>
  <c r="R19" i="25"/>
  <c r="S19" i="25" s="1"/>
  <c r="R12" i="25"/>
  <c r="S12" i="25" s="1"/>
  <c r="G26" i="6"/>
  <c r="C6" i="1" s="1"/>
  <c r="C7" i="72" s="1"/>
  <c r="N7" i="72" s="1"/>
  <c r="K24" i="1"/>
  <c r="L24" i="1"/>
  <c r="L151" i="25" l="1"/>
  <c r="Q184" i="28"/>
  <c r="P151" i="25"/>
  <c r="H151" i="25"/>
  <c r="G28" i="38"/>
  <c r="F28" i="38" s="1"/>
  <c r="E28" i="38"/>
  <c r="E18" i="31"/>
  <c r="C18" i="37"/>
  <c r="G18" i="37" s="1"/>
  <c r="G19" i="37" s="1"/>
  <c r="F27" i="37"/>
  <c r="F29" i="37" s="1"/>
  <c r="C27" i="38"/>
  <c r="N8" i="1"/>
  <c r="F19" i="37"/>
  <c r="C28" i="39"/>
  <c r="O151" i="25"/>
  <c r="K151" i="25"/>
  <c r="G151" i="25"/>
  <c r="N151" i="25"/>
  <c r="J151" i="25"/>
  <c r="Q151" i="25"/>
  <c r="M151" i="25"/>
  <c r="I151" i="25"/>
  <c r="N48" i="25"/>
  <c r="P48" i="25"/>
  <c r="L48" i="25"/>
  <c r="H48" i="25"/>
  <c r="O70" i="20"/>
  <c r="V70" i="20" s="1"/>
  <c r="M48" i="25"/>
  <c r="K48" i="25"/>
  <c r="Q48" i="25"/>
  <c r="I48" i="25"/>
  <c r="J48" i="25"/>
  <c r="O48" i="25"/>
  <c r="G48" i="25"/>
  <c r="O64" i="20"/>
  <c r="V64" i="20" s="1"/>
  <c r="F96" i="25"/>
  <c r="N96" i="25"/>
  <c r="C36" i="13"/>
  <c r="S128" i="25"/>
  <c r="G36" i="13" s="1"/>
  <c r="D36" i="13" s="1"/>
  <c r="S135" i="25"/>
  <c r="G37" i="13" s="1"/>
  <c r="H96" i="25"/>
  <c r="L96" i="25"/>
  <c r="P96" i="25"/>
  <c r="J96" i="25"/>
  <c r="F113" i="25"/>
  <c r="J113" i="25"/>
  <c r="N113" i="25"/>
  <c r="S142" i="25"/>
  <c r="G38" i="13" s="1"/>
  <c r="G113" i="25"/>
  <c r="K113" i="25"/>
  <c r="O113" i="25"/>
  <c r="I96" i="25"/>
  <c r="M96" i="25"/>
  <c r="Q96" i="25"/>
  <c r="F26" i="13"/>
  <c r="C26" i="13" s="1"/>
  <c r="G96" i="25"/>
  <c r="K96" i="25"/>
  <c r="O96" i="25"/>
  <c r="I113" i="25"/>
  <c r="M113" i="25"/>
  <c r="Q113" i="25"/>
  <c r="H113" i="25"/>
  <c r="L113" i="25"/>
  <c r="P113" i="25"/>
  <c r="X87" i="25"/>
  <c r="X94" i="25"/>
  <c r="S82" i="25"/>
  <c r="S83" i="25"/>
  <c r="S85" i="25"/>
  <c r="S86" i="25"/>
  <c r="S90" i="25"/>
  <c r="S92" i="25"/>
  <c r="R87" i="25"/>
  <c r="R94" i="25"/>
  <c r="S84" i="25"/>
  <c r="S89" i="25"/>
  <c r="S91" i="25"/>
  <c r="S93" i="25"/>
  <c r="X104" i="25"/>
  <c r="X111" i="25"/>
  <c r="R111" i="25"/>
  <c r="F31" i="13" s="1"/>
  <c r="C31" i="13" s="1"/>
  <c r="R104" i="25"/>
  <c r="F30" i="13" s="1"/>
  <c r="S99" i="25"/>
  <c r="S100" i="25"/>
  <c r="S101" i="25"/>
  <c r="S102" i="25"/>
  <c r="S103" i="25"/>
  <c r="S106" i="25"/>
  <c r="S107" i="25"/>
  <c r="S108" i="25"/>
  <c r="S109" i="25"/>
  <c r="S110" i="25"/>
  <c r="X31" i="25"/>
  <c r="S16" i="25"/>
  <c r="S17" i="25"/>
  <c r="S22" i="25"/>
  <c r="S23" i="25"/>
  <c r="S28" i="25"/>
  <c r="S29" i="25"/>
  <c r="S10" i="25"/>
  <c r="S11" i="25"/>
  <c r="S37" i="25"/>
  <c r="S38" i="25"/>
  <c r="S43" i="25"/>
  <c r="S44" i="25"/>
  <c r="S52" i="25"/>
  <c r="S53" i="25"/>
  <c r="S59" i="25"/>
  <c r="S60" i="25"/>
  <c r="X66" i="25"/>
  <c r="S67" i="25"/>
  <c r="S73" i="25"/>
  <c r="S74" i="25"/>
  <c r="S117" i="25"/>
  <c r="S118" i="25"/>
  <c r="G79" i="25"/>
  <c r="S145" i="25"/>
  <c r="S146" i="25"/>
  <c r="X45" i="25"/>
  <c r="N79" i="25"/>
  <c r="J79" i="25"/>
  <c r="Q79" i="25"/>
  <c r="M79" i="25"/>
  <c r="I79" i="25"/>
  <c r="P79" i="25"/>
  <c r="L79" i="25"/>
  <c r="H79" i="25"/>
  <c r="O79" i="25"/>
  <c r="K79" i="25"/>
  <c r="X68" i="25"/>
  <c r="S54" i="25"/>
  <c r="X54" i="25"/>
  <c r="S119" i="25"/>
  <c r="X119" i="25"/>
  <c r="X12" i="25"/>
  <c r="X55" i="25"/>
  <c r="X75" i="25"/>
  <c r="S40" i="25"/>
  <c r="X40" i="25"/>
  <c r="S148" i="25"/>
  <c r="X148" i="25"/>
  <c r="S46" i="25"/>
  <c r="X46" i="25"/>
  <c r="S69" i="25"/>
  <c r="X69" i="25"/>
  <c r="X76" i="25"/>
  <c r="S62" i="25"/>
  <c r="X62" i="25"/>
  <c r="S39" i="25"/>
  <c r="X39" i="25"/>
  <c r="S61" i="25"/>
  <c r="X61" i="25"/>
  <c r="S147" i="25"/>
  <c r="X147" i="25"/>
  <c r="Q33" i="25"/>
  <c r="M33" i="25"/>
  <c r="I33" i="25"/>
  <c r="P33" i="25"/>
  <c r="L33" i="25"/>
  <c r="H33" i="25"/>
  <c r="O33" i="25"/>
  <c r="K33" i="25"/>
  <c r="G33" i="25"/>
  <c r="N33" i="25"/>
  <c r="J33" i="25"/>
  <c r="X120" i="25"/>
  <c r="X25" i="25"/>
  <c r="X19" i="25"/>
  <c r="X24" i="25"/>
  <c r="X18" i="25"/>
  <c r="F33" i="25"/>
  <c r="G28" i="39" l="1"/>
  <c r="F28" i="39" s="1"/>
  <c r="E28" i="39"/>
  <c r="C18" i="38"/>
  <c r="G18" i="38" s="1"/>
  <c r="E18" i="37"/>
  <c r="E19" i="37" s="1"/>
  <c r="C19" i="37"/>
  <c r="G27" i="38"/>
  <c r="E27" i="38"/>
  <c r="E29" i="38" s="1"/>
  <c r="C29" i="38"/>
  <c r="N187" i="25"/>
  <c r="P187" i="25"/>
  <c r="K187" i="25"/>
  <c r="J187" i="25"/>
  <c r="O187" i="25"/>
  <c r="I187" i="25"/>
  <c r="H187" i="25"/>
  <c r="M187" i="25"/>
  <c r="G187" i="25"/>
  <c r="L187" i="25"/>
  <c r="Q187" i="25"/>
  <c r="C19" i="38"/>
  <c r="I38" i="13"/>
  <c r="L38" i="13"/>
  <c r="M38" i="13"/>
  <c r="K38" i="13"/>
  <c r="D38" i="13"/>
  <c r="J38" i="13"/>
  <c r="E38" i="13"/>
  <c r="M37" i="13"/>
  <c r="E37" i="13"/>
  <c r="J37" i="13"/>
  <c r="I37" i="13"/>
  <c r="K37" i="13"/>
  <c r="L37" i="13"/>
  <c r="D37" i="13"/>
  <c r="L36" i="13"/>
  <c r="K36" i="13"/>
  <c r="M36" i="13"/>
  <c r="E36" i="13"/>
  <c r="I36" i="13"/>
  <c r="J36" i="13"/>
  <c r="F32" i="13"/>
  <c r="C30" i="13"/>
  <c r="C32" i="13" s="1"/>
  <c r="R96" i="25"/>
  <c r="X96" i="25"/>
  <c r="R113" i="25"/>
  <c r="F25" i="13" s="1"/>
  <c r="X113" i="25"/>
  <c r="S94" i="25"/>
  <c r="G26" i="13" s="1"/>
  <c r="S87" i="25"/>
  <c r="S111" i="25"/>
  <c r="G31" i="13" s="1"/>
  <c r="S104" i="25"/>
  <c r="G30" i="13" s="1"/>
  <c r="H37" i="13" l="1"/>
  <c r="N37" i="13"/>
  <c r="H36" i="13"/>
  <c r="N36" i="13"/>
  <c r="N38" i="13"/>
  <c r="H38" i="13"/>
  <c r="E18" i="38"/>
  <c r="E19" i="38" s="1"/>
  <c r="C18" i="39"/>
  <c r="G18" i="39" s="1"/>
  <c r="E18" i="39" s="1"/>
  <c r="F27" i="38"/>
  <c r="F29" i="38" s="1"/>
  <c r="C27" i="39"/>
  <c r="G29" i="38"/>
  <c r="F19" i="38"/>
  <c r="G19" i="38"/>
  <c r="K30" i="13"/>
  <c r="D30" i="13"/>
  <c r="L30" i="13"/>
  <c r="I30" i="13"/>
  <c r="M30" i="13"/>
  <c r="E30" i="13"/>
  <c r="G32" i="13"/>
  <c r="J30" i="13"/>
  <c r="J31" i="13"/>
  <c r="L31" i="13"/>
  <c r="M31" i="13"/>
  <c r="K31" i="13"/>
  <c r="E31" i="13"/>
  <c r="D31" i="13"/>
  <c r="I31" i="13"/>
  <c r="F27" i="13"/>
  <c r="C25" i="13"/>
  <c r="C27" i="13" s="1"/>
  <c r="S96" i="25"/>
  <c r="G25" i="13"/>
  <c r="D25" i="13" s="1"/>
  <c r="K26" i="13"/>
  <c r="J26" i="13"/>
  <c r="D26" i="13"/>
  <c r="L26" i="13"/>
  <c r="E26" i="13"/>
  <c r="M26" i="13"/>
  <c r="I26" i="13"/>
  <c r="S113" i="25"/>
  <c r="H26" i="13" l="1"/>
  <c r="N26" i="13"/>
  <c r="H30" i="13"/>
  <c r="N30" i="13"/>
  <c r="H31" i="13"/>
  <c r="N31" i="13"/>
  <c r="E27" i="39"/>
  <c r="E29" i="39" s="1"/>
  <c r="G27" i="39"/>
  <c r="C29" i="39"/>
  <c r="O37" i="13"/>
  <c r="O38" i="13"/>
  <c r="C19" i="39"/>
  <c r="D32" i="13"/>
  <c r="G11" i="31"/>
  <c r="O36" i="13"/>
  <c r="K32" i="13"/>
  <c r="J32" i="13"/>
  <c r="I32" i="13"/>
  <c r="L32" i="13"/>
  <c r="E32" i="13"/>
  <c r="I25" i="13"/>
  <c r="I27" i="13" s="1"/>
  <c r="E25" i="13"/>
  <c r="M25" i="13"/>
  <c r="M27" i="13" s="1"/>
  <c r="L25" i="13"/>
  <c r="L27" i="13" s="1"/>
  <c r="G27" i="13"/>
  <c r="J25" i="13"/>
  <c r="J27" i="13" s="1"/>
  <c r="K25" i="13"/>
  <c r="K27" i="13" s="1"/>
  <c r="M32" i="13"/>
  <c r="H25" i="13" l="1"/>
  <c r="N25" i="13"/>
  <c r="F27" i="39"/>
  <c r="F29" i="39" s="1"/>
  <c r="G29" i="39"/>
  <c r="C11" i="37"/>
  <c r="E11" i="31"/>
  <c r="F11" i="31"/>
  <c r="E19" i="39"/>
  <c r="F19" i="39"/>
  <c r="G19" i="39"/>
  <c r="O31" i="13"/>
  <c r="N27" i="13"/>
  <c r="N32" i="13"/>
  <c r="D27" i="13"/>
  <c r="G10" i="31"/>
  <c r="G11" i="37"/>
  <c r="O30" i="13"/>
  <c r="H32" i="13"/>
  <c r="O26" i="13"/>
  <c r="E27" i="13"/>
  <c r="D24" i="1"/>
  <c r="F24" i="1"/>
  <c r="G24" i="1"/>
  <c r="C24" i="1"/>
  <c r="E24" i="1"/>
  <c r="F10" i="31" l="1"/>
  <c r="E10" i="31"/>
  <c r="C11" i="38"/>
  <c r="G11" i="38" s="1"/>
  <c r="F11" i="37"/>
  <c r="E11" i="37"/>
  <c r="O32" i="13"/>
  <c r="C10" i="37"/>
  <c r="G10" i="37" s="1"/>
  <c r="O25" i="13"/>
  <c r="O27" i="13" s="1"/>
  <c r="H27" i="13"/>
  <c r="N24" i="1"/>
  <c r="C11" i="39" l="1"/>
  <c r="G11" i="39" s="1"/>
  <c r="F11" i="38"/>
  <c r="E11" i="38"/>
  <c r="E10" i="37"/>
  <c r="F10" i="37"/>
  <c r="C10" i="38"/>
  <c r="G10" i="38" s="1"/>
  <c r="I9" i="20"/>
  <c r="D76" i="20"/>
  <c r="D58" i="20"/>
  <c r="D9" i="20"/>
  <c r="F8" i="20"/>
  <c r="F7" i="20"/>
  <c r="M7" i="20" s="1"/>
  <c r="K28" i="1"/>
  <c r="E11" i="39" l="1"/>
  <c r="F11" i="39"/>
  <c r="E10" i="38"/>
  <c r="F10" i="38"/>
  <c r="M8" i="20"/>
  <c r="H7" i="20"/>
  <c r="S74" i="20"/>
  <c r="Q74" i="20"/>
  <c r="S57" i="20"/>
  <c r="Q57" i="20"/>
  <c r="S75" i="20"/>
  <c r="Q75" i="20"/>
  <c r="S56" i="20"/>
  <c r="Q56" i="20"/>
  <c r="S73" i="20"/>
  <c r="Q73" i="20"/>
  <c r="S55" i="20"/>
  <c r="Q55" i="20"/>
  <c r="U75" i="20"/>
  <c r="T75" i="20"/>
  <c r="R75" i="20"/>
  <c r="T73" i="20"/>
  <c r="R73" i="20"/>
  <c r="U73" i="20"/>
  <c r="R74" i="20"/>
  <c r="U74" i="20"/>
  <c r="T74" i="20"/>
  <c r="U55" i="20"/>
  <c r="T55" i="20"/>
  <c r="R55" i="20"/>
  <c r="U57" i="20"/>
  <c r="T57" i="20"/>
  <c r="R57" i="20"/>
  <c r="T51" i="20"/>
  <c r="C22" i="39" s="1"/>
  <c r="U56" i="20"/>
  <c r="R56" i="20"/>
  <c r="T56" i="20"/>
  <c r="D51" i="20"/>
  <c r="H48" i="20"/>
  <c r="H49" i="20"/>
  <c r="H47" i="20"/>
  <c r="I51" i="20"/>
  <c r="C10" i="39"/>
  <c r="G10" i="39" s="1"/>
  <c r="H8" i="20"/>
  <c r="D77" i="20"/>
  <c r="F76" i="20"/>
  <c r="F58" i="20"/>
  <c r="K9" i="20"/>
  <c r="K51" i="20" s="1"/>
  <c r="F9" i="20"/>
  <c r="N9" i="20"/>
  <c r="N51" i="20" s="1"/>
  <c r="C19" i="31"/>
  <c r="L7" i="28"/>
  <c r="F10" i="39" l="1"/>
  <c r="E10" i="39"/>
  <c r="H50" i="20"/>
  <c r="U9" i="20"/>
  <c r="U51" i="20" s="1"/>
  <c r="V51" i="20" s="1"/>
  <c r="T76" i="20"/>
  <c r="Q58" i="20"/>
  <c r="S58" i="20"/>
  <c r="Q76" i="20"/>
  <c r="F77" i="20"/>
  <c r="S76" i="20"/>
  <c r="G22" i="38"/>
  <c r="J76" i="20"/>
  <c r="R76" i="20"/>
  <c r="T58" i="20"/>
  <c r="U58" i="20"/>
  <c r="R58" i="20"/>
  <c r="U76" i="20"/>
  <c r="F51" i="20"/>
  <c r="O47" i="20"/>
  <c r="O48" i="20"/>
  <c r="N76" i="20"/>
  <c r="N58" i="20"/>
  <c r="O8" i="20"/>
  <c r="J58" i="20"/>
  <c r="I76" i="20"/>
  <c r="M58" i="20"/>
  <c r="I58" i="20"/>
  <c r="M76" i="20"/>
  <c r="O57" i="20"/>
  <c r="V57" i="20" s="1"/>
  <c r="L76" i="20"/>
  <c r="O74" i="20"/>
  <c r="V74" i="20" s="1"/>
  <c r="K76" i="20"/>
  <c r="O75" i="20"/>
  <c r="V75" i="20" s="1"/>
  <c r="H76" i="20"/>
  <c r="O73" i="20"/>
  <c r="V73" i="20" s="1"/>
  <c r="O55" i="20"/>
  <c r="V55" i="20" s="1"/>
  <c r="K58" i="20"/>
  <c r="H58" i="20"/>
  <c r="L58" i="20"/>
  <c r="O56" i="20"/>
  <c r="V56" i="20" s="1"/>
  <c r="O49" i="20"/>
  <c r="H9" i="20"/>
  <c r="F22" i="38" l="1"/>
  <c r="E22" i="38"/>
  <c r="L77" i="20"/>
  <c r="J77" i="20"/>
  <c r="U77" i="20"/>
  <c r="M77" i="20"/>
  <c r="T77" i="20"/>
  <c r="H77" i="20"/>
  <c r="K77" i="20"/>
  <c r="K79" i="20" s="1"/>
  <c r="I77" i="20"/>
  <c r="I79" i="20" s="1"/>
  <c r="R77" i="20"/>
  <c r="C23" i="37" s="1"/>
  <c r="S77" i="20"/>
  <c r="C23" i="38" s="1"/>
  <c r="N77" i="20"/>
  <c r="N79" i="20" s="1"/>
  <c r="I7" i="1" s="1"/>
  <c r="I10" i="72" s="1"/>
  <c r="Q77" i="20"/>
  <c r="C23" i="31" s="1"/>
  <c r="F79" i="20"/>
  <c r="H51" i="20"/>
  <c r="O50" i="20"/>
  <c r="O7" i="20"/>
  <c r="M9" i="20"/>
  <c r="O58" i="20"/>
  <c r="O76" i="20"/>
  <c r="V76" i="20" s="1"/>
  <c r="J9" i="20"/>
  <c r="T79" i="20" l="1"/>
  <c r="C23" i="39"/>
  <c r="E23" i="31"/>
  <c r="E24" i="31" s="1"/>
  <c r="R79" i="20"/>
  <c r="F23" i="31"/>
  <c r="F24" i="31" s="1"/>
  <c r="Q79" i="20"/>
  <c r="G23" i="31"/>
  <c r="G24" i="31" s="1"/>
  <c r="V58" i="20"/>
  <c r="V77" i="20" s="1"/>
  <c r="O77" i="20"/>
  <c r="S79" i="20"/>
  <c r="G22" i="39"/>
  <c r="U79" i="20"/>
  <c r="G23" i="39"/>
  <c r="E23" i="39" s="1"/>
  <c r="M51" i="20"/>
  <c r="M79" i="20" s="1"/>
  <c r="H7" i="1" s="1"/>
  <c r="H10" i="72" s="1"/>
  <c r="H79" i="20"/>
  <c r="F7" i="1"/>
  <c r="F10" i="72" s="1"/>
  <c r="J51" i="20"/>
  <c r="L51" i="20"/>
  <c r="O9" i="20"/>
  <c r="O51" i="20" s="1"/>
  <c r="C24" i="31" l="1"/>
  <c r="C24" i="37"/>
  <c r="G23" i="37"/>
  <c r="C24" i="38"/>
  <c r="G23" i="38"/>
  <c r="C24" i="39"/>
  <c r="E22" i="39"/>
  <c r="E24" i="39" s="1"/>
  <c r="G24" i="39"/>
  <c r="J79" i="20"/>
  <c r="E7" i="1" s="1"/>
  <c r="E10" i="72" s="1"/>
  <c r="V79" i="20"/>
  <c r="O79" i="20"/>
  <c r="L79" i="20"/>
  <c r="G7" i="1" s="1"/>
  <c r="G10" i="72" s="1"/>
  <c r="U7" i="25"/>
  <c r="F56" i="25"/>
  <c r="F121" i="25"/>
  <c r="F149" i="25"/>
  <c r="F77" i="25"/>
  <c r="F70" i="25"/>
  <c r="F47" i="25"/>
  <c r="F41" i="25"/>
  <c r="F151" i="25" l="1"/>
  <c r="G24" i="37"/>
  <c r="F23" i="37"/>
  <c r="F24" i="37" s="1"/>
  <c r="E23" i="37"/>
  <c r="E24" i="37" s="1"/>
  <c r="G24" i="38"/>
  <c r="F23" i="38"/>
  <c r="F24" i="38" s="1"/>
  <c r="E23" i="38"/>
  <c r="E24" i="38" s="1"/>
  <c r="W164" i="25"/>
  <c r="W162" i="25"/>
  <c r="W161" i="25"/>
  <c r="W163" i="25"/>
  <c r="W165" i="25"/>
  <c r="W169" i="25"/>
  <c r="W168" i="25"/>
  <c r="W170" i="25"/>
  <c r="W172" i="25"/>
  <c r="W171" i="25"/>
  <c r="W176" i="25"/>
  <c r="W158" i="25"/>
  <c r="W155" i="25"/>
  <c r="W179" i="25"/>
  <c r="W157" i="25"/>
  <c r="W178" i="25"/>
  <c r="W154" i="25"/>
  <c r="W177" i="25"/>
  <c r="W175" i="25"/>
  <c r="W156" i="25"/>
  <c r="F48" i="25"/>
  <c r="W125" i="25"/>
  <c r="W123" i="25"/>
  <c r="W124" i="25"/>
  <c r="W127" i="25"/>
  <c r="W126" i="25"/>
  <c r="W132" i="25"/>
  <c r="W130" i="25"/>
  <c r="W131" i="25"/>
  <c r="W134" i="25"/>
  <c r="W133" i="25"/>
  <c r="W138" i="25"/>
  <c r="W137" i="25"/>
  <c r="W140" i="25"/>
  <c r="W141" i="25"/>
  <c r="W139" i="25"/>
  <c r="W90" i="25"/>
  <c r="W86" i="25"/>
  <c r="W83" i="25"/>
  <c r="W82" i="25"/>
  <c r="W91" i="25"/>
  <c r="W92" i="25"/>
  <c r="W84" i="25"/>
  <c r="W89" i="25"/>
  <c r="W85" i="25"/>
  <c r="W93" i="25"/>
  <c r="W101" i="25"/>
  <c r="W100" i="25"/>
  <c r="W107" i="25"/>
  <c r="W99" i="25"/>
  <c r="W102" i="25"/>
  <c r="W103" i="25"/>
  <c r="W106" i="25"/>
  <c r="W108" i="25"/>
  <c r="W109" i="25"/>
  <c r="W110" i="25"/>
  <c r="W17" i="25"/>
  <c r="W16" i="25"/>
  <c r="W23" i="25"/>
  <c r="W22" i="25"/>
  <c r="W29" i="25"/>
  <c r="W28" i="25"/>
  <c r="W11" i="25"/>
  <c r="W10" i="25"/>
  <c r="W38" i="25"/>
  <c r="W37" i="25"/>
  <c r="W44" i="25"/>
  <c r="W43" i="25"/>
  <c r="W53" i="25"/>
  <c r="W52" i="25"/>
  <c r="W60" i="25"/>
  <c r="W59" i="25"/>
  <c r="W67" i="25"/>
  <c r="W66" i="25"/>
  <c r="W74" i="25"/>
  <c r="W73" i="25"/>
  <c r="W118" i="25"/>
  <c r="W117" i="25"/>
  <c r="W146" i="25"/>
  <c r="W145" i="25"/>
  <c r="W68" i="25"/>
  <c r="W31" i="25"/>
  <c r="W45" i="25"/>
  <c r="W19" i="25"/>
  <c r="W40" i="25"/>
  <c r="W46" i="25"/>
  <c r="W76" i="25"/>
  <c r="W147" i="25"/>
  <c r="W55" i="25"/>
  <c r="W24" i="25"/>
  <c r="W18" i="25"/>
  <c r="W62" i="25"/>
  <c r="W148" i="25"/>
  <c r="W120" i="25"/>
  <c r="W12" i="25"/>
  <c r="W54" i="25"/>
  <c r="W25" i="25"/>
  <c r="W75" i="25"/>
  <c r="W61" i="25"/>
  <c r="W69" i="25"/>
  <c r="W119" i="25"/>
  <c r="W39" i="25"/>
  <c r="F63" i="25"/>
  <c r="F79" i="25" s="1"/>
  <c r="R116" i="25"/>
  <c r="R51" i="25"/>
  <c r="R144" i="25"/>
  <c r="R72" i="25"/>
  <c r="R65" i="25"/>
  <c r="R58" i="25"/>
  <c r="R36" i="25"/>
  <c r="R42" i="25"/>
  <c r="R15" i="25"/>
  <c r="R20" i="25" s="1"/>
  <c r="F7" i="13" s="1"/>
  <c r="C7" i="13" s="1"/>
  <c r="R13" i="25"/>
  <c r="R21" i="25"/>
  <c r="X21" i="25" s="1"/>
  <c r="F187" i="25" l="1"/>
  <c r="W166" i="25"/>
  <c r="W173" i="25"/>
  <c r="W159" i="25"/>
  <c r="W180" i="25"/>
  <c r="W128" i="25"/>
  <c r="W135" i="25"/>
  <c r="W142" i="25"/>
  <c r="W94" i="25"/>
  <c r="W87" i="25"/>
  <c r="W104" i="25"/>
  <c r="W111" i="25"/>
  <c r="R149" i="25"/>
  <c r="F39" i="13" s="1"/>
  <c r="C39" i="13" s="1"/>
  <c r="X144" i="25"/>
  <c r="R63" i="25"/>
  <c r="F19" i="13" s="1"/>
  <c r="C19" i="13" s="1"/>
  <c r="X58" i="25"/>
  <c r="R56" i="25"/>
  <c r="X51" i="25"/>
  <c r="X65" i="25"/>
  <c r="R70" i="25"/>
  <c r="F20" i="13" s="1"/>
  <c r="C20" i="13" s="1"/>
  <c r="R47" i="25"/>
  <c r="X42" i="25"/>
  <c r="X116" i="25"/>
  <c r="R121" i="25"/>
  <c r="R151" i="25" s="1"/>
  <c r="R41" i="25"/>
  <c r="F13" i="13" s="1"/>
  <c r="C13" i="13" s="1"/>
  <c r="X36" i="25"/>
  <c r="X72" i="25"/>
  <c r="R77" i="25"/>
  <c r="F21" i="13" s="1"/>
  <c r="S15" i="25"/>
  <c r="S20" i="25" s="1"/>
  <c r="G7" i="13" s="1"/>
  <c r="M7" i="13" s="1"/>
  <c r="X15" i="25"/>
  <c r="X26" i="25"/>
  <c r="W21" i="25"/>
  <c r="W26" i="25" s="1"/>
  <c r="S13" i="25"/>
  <c r="X13" i="25"/>
  <c r="W13" i="25" s="1"/>
  <c r="S72" i="25"/>
  <c r="S77" i="25" s="1"/>
  <c r="G21" i="13" s="1"/>
  <c r="M21" i="13" s="1"/>
  <c r="S65" i="25"/>
  <c r="S70" i="25" s="1"/>
  <c r="G20" i="13" s="1"/>
  <c r="M20" i="13" s="1"/>
  <c r="S58" i="25"/>
  <c r="S42" i="25"/>
  <c r="S47" i="25" s="1"/>
  <c r="S21" i="25"/>
  <c r="S26" i="25" s="1"/>
  <c r="G8" i="13" s="1"/>
  <c r="M8" i="13" s="1"/>
  <c r="R26" i="25"/>
  <c r="F8" i="13" s="1"/>
  <c r="C8" i="13" s="1"/>
  <c r="S36" i="25"/>
  <c r="S51" i="25"/>
  <c r="S56" i="25" s="1"/>
  <c r="S116" i="25"/>
  <c r="S121" i="25" s="1"/>
  <c r="S144" i="25"/>
  <c r="S149" i="25" s="1"/>
  <c r="W182" i="25" l="1"/>
  <c r="S151" i="25"/>
  <c r="G14" i="13"/>
  <c r="M14" i="13" s="1"/>
  <c r="F14" i="13"/>
  <c r="C14" i="13" s="1"/>
  <c r="R48" i="25"/>
  <c r="G39" i="13"/>
  <c r="G35" i="13"/>
  <c r="M35" i="13" s="1"/>
  <c r="W96" i="25"/>
  <c r="W113" i="25"/>
  <c r="G18" i="13"/>
  <c r="M18" i="13" s="1"/>
  <c r="W42" i="25"/>
  <c r="W47" i="25" s="1"/>
  <c r="X47" i="25"/>
  <c r="X56" i="25"/>
  <c r="W51" i="25"/>
  <c r="W56" i="25" s="1"/>
  <c r="K14" i="13"/>
  <c r="W65" i="25"/>
  <c r="W70" i="25" s="1"/>
  <c r="X70" i="25"/>
  <c r="F18" i="13"/>
  <c r="C18" i="13" s="1"/>
  <c r="R79" i="25"/>
  <c r="L21" i="13"/>
  <c r="D21" i="13"/>
  <c r="I21" i="13"/>
  <c r="E21" i="13"/>
  <c r="J21" i="13"/>
  <c r="K21" i="13"/>
  <c r="W36" i="25"/>
  <c r="W41" i="25" s="1"/>
  <c r="X41" i="25"/>
  <c r="W144" i="25"/>
  <c r="W149" i="25" s="1"/>
  <c r="X149" i="25"/>
  <c r="D7" i="13"/>
  <c r="E7" i="13"/>
  <c r="C21" i="13"/>
  <c r="F35" i="13"/>
  <c r="W58" i="25"/>
  <c r="W63" i="25" s="1"/>
  <c r="X63" i="25"/>
  <c r="E8" i="13"/>
  <c r="D8" i="13"/>
  <c r="I39" i="13"/>
  <c r="J20" i="13"/>
  <c r="K20" i="13"/>
  <c r="E20" i="13"/>
  <c r="L20" i="13"/>
  <c r="I20" i="13"/>
  <c r="D20" i="13"/>
  <c r="W72" i="25"/>
  <c r="W77" i="25" s="1"/>
  <c r="X77" i="25"/>
  <c r="X121" i="25"/>
  <c r="W116" i="25"/>
  <c r="W121" i="25" s="1"/>
  <c r="W151" i="25" s="1"/>
  <c r="W15" i="25"/>
  <c r="W20" i="25" s="1"/>
  <c r="X20" i="25"/>
  <c r="S63" i="25"/>
  <c r="G19" i="13" s="1"/>
  <c r="M19" i="13" s="1"/>
  <c r="S41" i="25"/>
  <c r="G13" i="13" s="1"/>
  <c r="M13" i="13" s="1"/>
  <c r="N21" i="13" l="1"/>
  <c r="H21" i="13"/>
  <c r="H8" i="13"/>
  <c r="N8" i="13"/>
  <c r="H7" i="13"/>
  <c r="N7" i="13"/>
  <c r="H20" i="13"/>
  <c r="N20" i="13"/>
  <c r="M39" i="13"/>
  <c r="M40" i="13" s="1"/>
  <c r="X151" i="25"/>
  <c r="I14" i="13"/>
  <c r="J14" i="13"/>
  <c r="L14" i="13"/>
  <c r="E14" i="13"/>
  <c r="D14" i="13"/>
  <c r="L39" i="13"/>
  <c r="X48" i="25"/>
  <c r="W48" i="25"/>
  <c r="J39" i="13"/>
  <c r="D39" i="13"/>
  <c r="S48" i="25"/>
  <c r="K39" i="13"/>
  <c r="E39" i="13"/>
  <c r="F22" i="13"/>
  <c r="M15" i="13"/>
  <c r="I18" i="13"/>
  <c r="L18" i="13"/>
  <c r="E18" i="13"/>
  <c r="L35" i="13"/>
  <c r="S79" i="25"/>
  <c r="E35" i="13"/>
  <c r="M22" i="13"/>
  <c r="I35" i="13"/>
  <c r="K35" i="13"/>
  <c r="J35" i="13"/>
  <c r="J18" i="13"/>
  <c r="K18" i="13"/>
  <c r="C22" i="13"/>
  <c r="D18" i="13"/>
  <c r="E19" i="13"/>
  <c r="L19" i="13"/>
  <c r="I19" i="13"/>
  <c r="K19" i="13"/>
  <c r="J19" i="13"/>
  <c r="D19" i="13"/>
  <c r="F40" i="13"/>
  <c r="C35" i="13"/>
  <c r="C40" i="13" s="1"/>
  <c r="X79" i="25"/>
  <c r="D13" i="13"/>
  <c r="J13" i="13"/>
  <c r="I13" i="13"/>
  <c r="K13" i="13"/>
  <c r="L13" i="13"/>
  <c r="E13" i="13"/>
  <c r="D35" i="13"/>
  <c r="W79" i="25"/>
  <c r="G22" i="13"/>
  <c r="G15" i="13"/>
  <c r="F15" i="13"/>
  <c r="N35" i="13" l="1"/>
  <c r="H35" i="13"/>
  <c r="H14" i="13"/>
  <c r="N14" i="13"/>
  <c r="N39" i="13"/>
  <c r="H39" i="13"/>
  <c r="N13" i="13"/>
  <c r="N15" i="13" s="1"/>
  <c r="H13" i="13"/>
  <c r="H18" i="13"/>
  <c r="N18" i="13"/>
  <c r="H19" i="13"/>
  <c r="N19" i="13"/>
  <c r="D15" i="13"/>
  <c r="D22" i="13"/>
  <c r="O21" i="13"/>
  <c r="O20" i="13"/>
  <c r="G40" i="13"/>
  <c r="G12" i="31" s="1"/>
  <c r="C12" i="37" s="1"/>
  <c r="G12" i="37" s="1"/>
  <c r="C12" i="38" s="1"/>
  <c r="G12" i="38" s="1"/>
  <c r="F12" i="38" l="1"/>
  <c r="E12" i="38"/>
  <c r="E12" i="31"/>
  <c r="F12" i="37"/>
  <c r="E12" i="37"/>
  <c r="F12" i="31"/>
  <c r="C12" i="39"/>
  <c r="G12" i="39" s="1"/>
  <c r="N40" i="13"/>
  <c r="N22" i="13"/>
  <c r="D40" i="13"/>
  <c r="O35" i="13"/>
  <c r="R7" i="25"/>
  <c r="H26" i="6"/>
  <c r="L28" i="1"/>
  <c r="M28" i="1"/>
  <c r="F12" i="39" l="1"/>
  <c r="E12" i="39"/>
  <c r="E22" i="13"/>
  <c r="E40" i="13"/>
  <c r="O39" i="13" l="1"/>
  <c r="R9" i="25" l="1"/>
  <c r="AA9" i="25" s="1"/>
  <c r="AA14" i="25" l="1"/>
  <c r="AB9" i="25"/>
  <c r="AA33" i="25"/>
  <c r="AB14" i="25"/>
  <c r="R14" i="25"/>
  <c r="F6" i="13" s="1"/>
  <c r="C6" i="13" s="1"/>
  <c r="X9" i="25"/>
  <c r="S9" i="25"/>
  <c r="AA184" i="25" l="1"/>
  <c r="AB184" i="25" s="1"/>
  <c r="AA187" i="25"/>
  <c r="AB187" i="25" s="1"/>
  <c r="AB33" i="25"/>
  <c r="X14" i="25"/>
  <c r="W9" i="25"/>
  <c r="S14" i="25"/>
  <c r="G6" i="13" s="1"/>
  <c r="M6" i="13" s="1"/>
  <c r="D7" i="1"/>
  <c r="D10" i="72" s="1"/>
  <c r="C7" i="1"/>
  <c r="C10" i="72" s="1"/>
  <c r="N10" i="72" s="1"/>
  <c r="D6" i="13" l="1"/>
  <c r="E6" i="13"/>
  <c r="W14" i="25"/>
  <c r="H6" i="13" l="1"/>
  <c r="N6" i="13"/>
  <c r="K6" i="13"/>
  <c r="L6" i="13"/>
  <c r="I6" i="13"/>
  <c r="J6" i="13"/>
  <c r="H40" i="13" l="1"/>
  <c r="O6" i="13" l="1"/>
  <c r="H22" i="13"/>
  <c r="G13" i="31"/>
  <c r="C13" i="37" s="1"/>
  <c r="L40" i="13"/>
  <c r="K40" i="13"/>
  <c r="I40" i="13"/>
  <c r="J40" i="13"/>
  <c r="E13" i="31" l="1"/>
  <c r="F13" i="31"/>
  <c r="G13" i="37"/>
  <c r="K15" i="13"/>
  <c r="L15" i="13"/>
  <c r="I15" i="13"/>
  <c r="J15" i="13"/>
  <c r="O19" i="13"/>
  <c r="O40" i="13"/>
  <c r="O14" i="13"/>
  <c r="I22" i="13"/>
  <c r="K22" i="13"/>
  <c r="J22" i="13"/>
  <c r="L22" i="13"/>
  <c r="C13" i="38" l="1"/>
  <c r="G13" i="38" s="1"/>
  <c r="F13" i="37"/>
  <c r="E13" i="37"/>
  <c r="G9" i="31"/>
  <c r="G8" i="31"/>
  <c r="O18" i="13"/>
  <c r="O22" i="13" s="1"/>
  <c r="N7" i="1"/>
  <c r="C13" i="39" l="1"/>
  <c r="G13" i="39" s="1"/>
  <c r="F13" i="38"/>
  <c r="E13" i="38"/>
  <c r="F8" i="31"/>
  <c r="E8" i="31"/>
  <c r="E9" i="31"/>
  <c r="F9" i="31"/>
  <c r="C9" i="37"/>
  <c r="G9" i="37" s="1"/>
  <c r="C8" i="37"/>
  <c r="G8" i="37" s="1"/>
  <c r="J28" i="1"/>
  <c r="F13" i="39" l="1"/>
  <c r="E13" i="39"/>
  <c r="F9" i="37"/>
  <c r="E9" i="37"/>
  <c r="E8" i="37"/>
  <c r="F8" i="37"/>
  <c r="C8" i="38"/>
  <c r="G8" i="38" s="1"/>
  <c r="C9" i="38"/>
  <c r="F8" i="38" l="1"/>
  <c r="E8" i="38"/>
  <c r="G9" i="38"/>
  <c r="C8" i="39"/>
  <c r="G8" i="39" s="1"/>
  <c r="N6" i="1"/>
  <c r="F8" i="39" l="1"/>
  <c r="E8" i="39"/>
  <c r="F9" i="38"/>
  <c r="E9" i="38"/>
  <c r="C9" i="39"/>
  <c r="G9" i="39" s="1"/>
  <c r="F9" i="39" l="1"/>
  <c r="E9" i="39"/>
  <c r="R30" i="25"/>
  <c r="R27" i="25"/>
  <c r="S27" i="25" l="1"/>
  <c r="R32" i="25"/>
  <c r="X27" i="25"/>
  <c r="W27" i="25" s="1"/>
  <c r="S30" i="25"/>
  <c r="X30" i="25"/>
  <c r="W30" i="25" s="1"/>
  <c r="W32" i="25" l="1"/>
  <c r="W33" i="25" s="1"/>
  <c r="W187" i="25" s="1"/>
  <c r="R33" i="25"/>
  <c r="R187" i="25" s="1"/>
  <c r="F9" i="13"/>
  <c r="C9" i="13" s="1"/>
  <c r="C10" i="13" s="1"/>
  <c r="S32" i="25"/>
  <c r="G9" i="13" s="1"/>
  <c r="M9" i="13" s="1"/>
  <c r="M10" i="13" s="1"/>
  <c r="M49" i="13" s="1"/>
  <c r="X32" i="25"/>
  <c r="I8" i="13"/>
  <c r="K8" i="13"/>
  <c r="F10" i="13" l="1"/>
  <c r="F49" i="13" s="1"/>
  <c r="S33" i="25"/>
  <c r="S187" i="25" s="1"/>
  <c r="D9" i="13"/>
  <c r="E9" i="13"/>
  <c r="X33" i="25"/>
  <c r="X187" i="25" s="1"/>
  <c r="J8" i="13"/>
  <c r="I9" i="13"/>
  <c r="L8" i="13"/>
  <c r="H10" i="1"/>
  <c r="J7" i="13"/>
  <c r="L7" i="13"/>
  <c r="K9" i="13"/>
  <c r="J9" i="13"/>
  <c r="G10" i="13"/>
  <c r="G49" i="13" s="1"/>
  <c r="I7" i="13"/>
  <c r="L9" i="13"/>
  <c r="K7" i="13"/>
  <c r="H12" i="1" l="1"/>
  <c r="H14" i="1" s="1"/>
  <c r="H13" i="72"/>
  <c r="H15" i="72" s="1"/>
  <c r="H9" i="13"/>
  <c r="N9" i="13"/>
  <c r="N10" i="13"/>
  <c r="N49" i="13" s="1"/>
  <c r="D10" i="13"/>
  <c r="S189" i="25"/>
  <c r="H10" i="13"/>
  <c r="E10" i="13"/>
  <c r="O8" i="13"/>
  <c r="O7" i="13"/>
  <c r="I10" i="13"/>
  <c r="I49" i="13" s="1"/>
  <c r="L10" i="13"/>
  <c r="L49" i="13" s="1"/>
  <c r="K10" i="13"/>
  <c r="K49" i="13" s="1"/>
  <c r="J10" i="13"/>
  <c r="J49" i="13" s="1"/>
  <c r="H16" i="1" l="1"/>
  <c r="H19" i="72"/>
  <c r="H29" i="72"/>
  <c r="H33" i="72" s="1"/>
  <c r="H31" i="72"/>
  <c r="D49" i="13"/>
  <c r="H26" i="1"/>
  <c r="H30" i="1" s="1"/>
  <c r="H28" i="1"/>
  <c r="G10" i="1"/>
  <c r="D10" i="1"/>
  <c r="F10" i="1"/>
  <c r="E10" i="1"/>
  <c r="O9" i="13"/>
  <c r="O10" i="13" s="1"/>
  <c r="G7" i="31"/>
  <c r="I10" i="1"/>
  <c r="I12" i="1" l="1"/>
  <c r="I14" i="1" s="1"/>
  <c r="I13" i="72"/>
  <c r="I15" i="72" s="1"/>
  <c r="E12" i="1"/>
  <c r="E14" i="1" s="1"/>
  <c r="E13" i="72"/>
  <c r="E15" i="72" s="1"/>
  <c r="F12" i="1"/>
  <c r="F14" i="1" s="1"/>
  <c r="F13" i="72"/>
  <c r="F15" i="72" s="1"/>
  <c r="D12" i="1"/>
  <c r="D14" i="1" s="1"/>
  <c r="D13" i="72"/>
  <c r="D15" i="72" s="1"/>
  <c r="G12" i="1"/>
  <c r="G14" i="1" s="1"/>
  <c r="G13" i="72"/>
  <c r="G15" i="72" s="1"/>
  <c r="F7" i="31"/>
  <c r="E7" i="31"/>
  <c r="C7" i="37"/>
  <c r="C14" i="31"/>
  <c r="C37" i="31" s="1"/>
  <c r="F16" i="1" l="1"/>
  <c r="I16" i="1"/>
  <c r="E16" i="1"/>
  <c r="G16" i="1"/>
  <c r="G31" i="72"/>
  <c r="G29" i="72"/>
  <c r="G33" i="72" s="1"/>
  <c r="G19" i="72"/>
  <c r="D19" i="72"/>
  <c r="D29" i="72"/>
  <c r="D33" i="72" s="1"/>
  <c r="D31" i="72"/>
  <c r="F19" i="72"/>
  <c r="F29" i="72"/>
  <c r="F33" i="72" s="1"/>
  <c r="F31" i="72"/>
  <c r="E29" i="72"/>
  <c r="E33" i="72" s="1"/>
  <c r="E19" i="72"/>
  <c r="E31" i="72"/>
  <c r="I19" i="72"/>
  <c r="I31" i="72"/>
  <c r="D26" i="1"/>
  <c r="D30" i="1" s="1"/>
  <c r="D16" i="1"/>
  <c r="E26" i="1"/>
  <c r="E30" i="1" s="1"/>
  <c r="I28" i="1"/>
  <c r="E28" i="1"/>
  <c r="G26" i="1"/>
  <c r="G30" i="1" s="1"/>
  <c r="F28" i="1"/>
  <c r="F26" i="1"/>
  <c r="F30" i="1" s="1"/>
  <c r="D28" i="1"/>
  <c r="G28" i="1"/>
  <c r="C14" i="37"/>
  <c r="C37" i="37" s="1"/>
  <c r="G7" i="37"/>
  <c r="F7" i="37" l="1"/>
  <c r="F14" i="37" s="1"/>
  <c r="F37" i="37" s="1"/>
  <c r="K19" i="1" s="1"/>
  <c r="E7" i="37"/>
  <c r="E14" i="37" s="1"/>
  <c r="E37" i="37" s="1"/>
  <c r="J19" i="1" s="1"/>
  <c r="C7" i="38"/>
  <c r="G14" i="37"/>
  <c r="G37" i="37" s="1"/>
  <c r="N19" i="1" l="1"/>
  <c r="G7" i="38"/>
  <c r="C14" i="38"/>
  <c r="C37" i="38" s="1"/>
  <c r="F7" i="38" l="1"/>
  <c r="F14" i="38" s="1"/>
  <c r="E7" i="38"/>
  <c r="E14" i="38" s="1"/>
  <c r="C7" i="39"/>
  <c r="G14" i="38"/>
  <c r="G37" i="38" s="1"/>
  <c r="F37" i="38" l="1"/>
  <c r="L20" i="1" s="1"/>
  <c r="E37" i="38"/>
  <c r="K20" i="1" s="1"/>
  <c r="C14" i="39"/>
  <c r="C37" i="39" s="1"/>
  <c r="G7" i="39"/>
  <c r="E7" i="39" l="1"/>
  <c r="E14" i="39" s="1"/>
  <c r="F7" i="39"/>
  <c r="F14" i="39" s="1"/>
  <c r="N20" i="1"/>
  <c r="K22" i="1"/>
  <c r="K26" i="1" s="1"/>
  <c r="K30" i="1" s="1"/>
  <c r="G14" i="39"/>
  <c r="G37" i="39" s="1"/>
  <c r="F37" i="39" l="1"/>
  <c r="M21" i="1" s="1"/>
  <c r="M22" i="1" s="1"/>
  <c r="E37" i="39"/>
  <c r="L21" i="1" s="1"/>
  <c r="L22" i="1" s="1"/>
  <c r="L26" i="1" s="1"/>
  <c r="L30" i="1" s="1"/>
  <c r="N21" i="1" l="1"/>
  <c r="M26" i="1"/>
  <c r="M30" i="1" l="1"/>
  <c r="E15" i="13"/>
  <c r="E49" i="13" s="1"/>
  <c r="C15" i="13"/>
  <c r="C49" i="13" s="1"/>
  <c r="O13" i="13"/>
  <c r="O15" i="13" s="1"/>
  <c r="O49" i="13" s="1"/>
  <c r="H15" i="13" l="1"/>
  <c r="H49" i="13" s="1"/>
  <c r="C10" i="1" l="1"/>
  <c r="C13" i="72" s="1"/>
  <c r="N13" i="72" s="1"/>
  <c r="N10" i="1" l="1"/>
  <c r="E14" i="31" l="1"/>
  <c r="F14" i="31"/>
  <c r="G14" i="31" l="1"/>
  <c r="G19" i="31"/>
  <c r="E19" i="31"/>
  <c r="F19" i="31"/>
  <c r="G37" i="31" l="1"/>
  <c r="F37" i="31"/>
  <c r="J18" i="1" s="1"/>
  <c r="J22" i="1" s="1"/>
  <c r="E37" i="31"/>
  <c r="I18" i="1" s="1"/>
  <c r="I22" i="1" l="1"/>
  <c r="I26" i="1" s="1"/>
  <c r="I30" i="1" s="1"/>
  <c r="N18" i="1"/>
  <c r="J26" i="1"/>
  <c r="N22" i="1" l="1"/>
  <c r="J30" i="1"/>
  <c r="G10" i="6"/>
  <c r="H10" i="6"/>
  <c r="C5" i="1" l="1"/>
  <c r="G28" i="6"/>
  <c r="H28" i="6" s="1"/>
  <c r="C12" i="1" l="1"/>
  <c r="C6" i="72"/>
  <c r="C14" i="1"/>
  <c r="N5" i="1"/>
  <c r="N12" i="1" s="1"/>
  <c r="N28" i="1" s="1"/>
  <c r="C28" i="1"/>
  <c r="C26" i="1"/>
  <c r="C16" i="1"/>
  <c r="N14" i="1" l="1"/>
  <c r="C17" i="72"/>
  <c r="N6" i="72"/>
  <c r="N15" i="72" s="1"/>
  <c r="C15" i="72"/>
  <c r="N16" i="1"/>
  <c r="N26" i="1"/>
  <c r="N30" i="1" s="1"/>
  <c r="C30" i="1"/>
  <c r="C19" i="72" l="1"/>
  <c r="C29" i="72"/>
  <c r="C33" i="72" s="1"/>
  <c r="C31" i="72"/>
  <c r="N31" i="72"/>
  <c r="N19" i="72"/>
  <c r="G15" i="63"/>
  <c r="G14" i="63"/>
  <c r="C15" i="64" l="1"/>
  <c r="G15" i="64" s="1"/>
  <c r="E15" i="63"/>
  <c r="F15" i="63"/>
  <c r="F14" i="63"/>
  <c r="E14" i="63"/>
  <c r="C14" i="64"/>
  <c r="G14" i="64" s="1"/>
  <c r="F14" i="64" l="1"/>
  <c r="E14" i="64"/>
  <c r="C14" i="65"/>
  <c r="G14" i="65" s="1"/>
  <c r="F15" i="64"/>
  <c r="E15" i="64"/>
  <c r="C15" i="65"/>
  <c r="G15" i="65" s="1"/>
  <c r="F15" i="65" l="1"/>
  <c r="E15" i="65"/>
  <c r="C15" i="66"/>
  <c r="G15" i="66" s="1"/>
  <c r="C14" i="66"/>
  <c r="G14" i="66" s="1"/>
  <c r="F14" i="65"/>
  <c r="E14" i="65"/>
  <c r="F14" i="66" l="1"/>
  <c r="E14" i="66"/>
  <c r="E15" i="66"/>
  <c r="F15" i="66"/>
  <c r="G10" i="63"/>
  <c r="G11" i="63"/>
  <c r="C11" i="64" l="1"/>
  <c r="G11" i="64" s="1"/>
  <c r="E11" i="63"/>
  <c r="F11" i="63"/>
  <c r="C10" i="64"/>
  <c r="G10" i="64" s="1"/>
  <c r="F10" i="63"/>
  <c r="E10" i="63"/>
  <c r="G13" i="63"/>
  <c r="F13" i="63" l="1"/>
  <c r="C13" i="64"/>
  <c r="G13" i="64" s="1"/>
  <c r="E13" i="63"/>
  <c r="E10" i="64"/>
  <c r="C10" i="65"/>
  <c r="G10" i="65" s="1"/>
  <c r="F10" i="64"/>
  <c r="C11" i="65"/>
  <c r="G11" i="65" s="1"/>
  <c r="E11" i="64"/>
  <c r="F11" i="64"/>
  <c r="G12" i="63"/>
  <c r="C12" i="64" l="1"/>
  <c r="G12" i="64" s="1"/>
  <c r="F12" i="63"/>
  <c r="E12" i="63"/>
  <c r="E11" i="65"/>
  <c r="F11" i="65"/>
  <c r="C11" i="66"/>
  <c r="G11" i="66" s="1"/>
  <c r="C10" i="66"/>
  <c r="G10" i="66" s="1"/>
  <c r="F10" i="65"/>
  <c r="E10" i="65"/>
  <c r="C13" i="65"/>
  <c r="G13" i="65" s="1"/>
  <c r="F13" i="64"/>
  <c r="E13" i="64"/>
  <c r="F10" i="66" l="1"/>
  <c r="E10" i="66"/>
  <c r="E12" i="64"/>
  <c r="C12" i="65"/>
  <c r="G12" i="65" s="1"/>
  <c r="F12" i="64"/>
  <c r="F11" i="66"/>
  <c r="E11" i="66"/>
  <c r="C13" i="66"/>
  <c r="G13" i="66" s="1"/>
  <c r="F13" i="65"/>
  <c r="E13" i="65"/>
  <c r="C12" i="66" l="1"/>
  <c r="G12" i="66" s="1"/>
  <c r="F12" i="65"/>
  <c r="E12" i="65"/>
  <c r="F13" i="66"/>
  <c r="E13" i="66"/>
  <c r="F12" i="66" l="1"/>
  <c r="E12" i="66"/>
  <c r="G8" i="63" l="1"/>
  <c r="C8" i="64" l="1"/>
  <c r="G8" i="64" s="1"/>
  <c r="F8" i="63"/>
  <c r="E8" i="63"/>
  <c r="C8" i="65" l="1"/>
  <c r="G8" i="65" s="1"/>
  <c r="F8" i="64"/>
  <c r="E8" i="64"/>
  <c r="F8" i="65" l="1"/>
  <c r="E8" i="65"/>
  <c r="C8" i="66"/>
  <c r="G8" i="66" s="1"/>
  <c r="F8" i="66" l="1"/>
  <c r="E8" i="66"/>
  <c r="J12" i="49" l="1"/>
  <c r="J14" i="49" s="1"/>
  <c r="J17" i="72" s="1"/>
  <c r="I12" i="49" l="1"/>
  <c r="I14" i="49" s="1"/>
  <c r="I17" i="72" s="1"/>
  <c r="J28" i="49"/>
  <c r="J16" i="49"/>
  <c r="I16" i="49" l="1"/>
  <c r="I28" i="49"/>
  <c r="I26" i="49"/>
  <c r="I30" i="49" s="1"/>
  <c r="H12" i="49" l="1"/>
  <c r="H14" i="49" s="1"/>
  <c r="H17" i="72" s="1"/>
  <c r="F12" i="49" l="1"/>
  <c r="G12" i="49"/>
  <c r="E12" i="49"/>
  <c r="D12" i="49"/>
  <c r="G7" i="63"/>
  <c r="C16" i="63"/>
  <c r="C29" i="63" s="1"/>
  <c r="H28" i="49"/>
  <c r="H26" i="49"/>
  <c r="H30" i="49" s="1"/>
  <c r="H16" i="49"/>
  <c r="E26" i="49" l="1"/>
  <c r="E30" i="49" s="1"/>
  <c r="E28" i="49"/>
  <c r="E16" i="49"/>
  <c r="E14" i="49"/>
  <c r="E17" i="72" s="1"/>
  <c r="F26" i="49"/>
  <c r="F30" i="49" s="1"/>
  <c r="F28" i="49"/>
  <c r="F16" i="49"/>
  <c r="F14" i="49"/>
  <c r="F17" i="72" s="1"/>
  <c r="F7" i="63"/>
  <c r="F16" i="63" s="1"/>
  <c r="F29" i="63" s="1"/>
  <c r="K18" i="49" s="1"/>
  <c r="J21" i="72" s="1"/>
  <c r="E7" i="63"/>
  <c r="E16" i="63" s="1"/>
  <c r="E29" i="63" s="1"/>
  <c r="J18" i="49" s="1"/>
  <c r="I21" i="72" s="1"/>
  <c r="C7" i="64"/>
  <c r="G16" i="63"/>
  <c r="G29" i="63" s="1"/>
  <c r="D14" i="49"/>
  <c r="D17" i="72" s="1"/>
  <c r="D26" i="49"/>
  <c r="D16" i="49"/>
  <c r="O12" i="49"/>
  <c r="O28" i="49" s="1"/>
  <c r="D28" i="49"/>
  <c r="O10" i="49"/>
  <c r="G28" i="49"/>
  <c r="G14" i="49"/>
  <c r="G17" i="72" s="1"/>
  <c r="G16" i="49"/>
  <c r="G26" i="49"/>
  <c r="G30" i="49" s="1"/>
  <c r="N17" i="72" l="1"/>
  <c r="I25" i="72"/>
  <c r="N21" i="72"/>
  <c r="O14" i="49"/>
  <c r="O16" i="49"/>
  <c r="D30" i="49"/>
  <c r="G7" i="64"/>
  <c r="C16" i="64"/>
  <c r="C29" i="64" s="1"/>
  <c r="I29" i="72" l="1"/>
  <c r="C7" i="65"/>
  <c r="E7" i="64"/>
  <c r="E16" i="64" s="1"/>
  <c r="E29" i="64" s="1"/>
  <c r="K19" i="49" s="1"/>
  <c r="J22" i="72" s="1"/>
  <c r="G16" i="64"/>
  <c r="G29" i="64" s="1"/>
  <c r="F7" i="64"/>
  <c r="F16" i="64" s="1"/>
  <c r="F29" i="64" s="1"/>
  <c r="L19" i="49" s="1"/>
  <c r="K22" i="72" s="1"/>
  <c r="I33" i="72" l="1"/>
  <c r="N22" i="72"/>
  <c r="J25" i="72"/>
  <c r="C16" i="65"/>
  <c r="C29" i="65" s="1"/>
  <c r="G7" i="65"/>
  <c r="J29" i="72" l="1"/>
  <c r="C7" i="66"/>
  <c r="F7" i="65"/>
  <c r="F16" i="65" s="1"/>
  <c r="F29" i="65" s="1"/>
  <c r="M20" i="49" s="1"/>
  <c r="L23" i="72" s="1"/>
  <c r="E7" i="65"/>
  <c r="E16" i="65" s="1"/>
  <c r="E29" i="65" s="1"/>
  <c r="L20" i="49" s="1"/>
  <c r="K23" i="72" s="1"/>
  <c r="G16" i="65"/>
  <c r="G29" i="65" s="1"/>
  <c r="N23" i="72" l="1"/>
  <c r="K25" i="72"/>
  <c r="J33" i="72"/>
  <c r="O19" i="49"/>
  <c r="C16" i="66"/>
  <c r="C29" i="66" s="1"/>
  <c r="G7" i="66"/>
  <c r="K29" i="72" l="1"/>
  <c r="G16" i="66"/>
  <c r="G29" i="66" s="1"/>
  <c r="F7" i="66"/>
  <c r="F16" i="66" s="1"/>
  <c r="F29" i="66" s="1"/>
  <c r="N21" i="49" s="1"/>
  <c r="M24" i="72" s="1"/>
  <c r="M25" i="72" s="1"/>
  <c r="M29" i="72" s="1"/>
  <c r="M33" i="72" s="1"/>
  <c r="E7" i="66"/>
  <c r="E16" i="66" s="1"/>
  <c r="E29" i="66" s="1"/>
  <c r="M21" i="49" s="1"/>
  <c r="L24" i="72" s="1"/>
  <c r="N24" i="72" l="1"/>
  <c r="L25" i="72"/>
  <c r="K33" i="72"/>
  <c r="O20" i="49"/>
  <c r="L22" i="49"/>
  <c r="L26" i="49" s="1"/>
  <c r="L30" i="49" s="1"/>
  <c r="L29" i="72" l="1"/>
  <c r="N25" i="72"/>
  <c r="N22" i="49"/>
  <c r="N26" i="49" s="1"/>
  <c r="N30" i="49" s="1"/>
  <c r="L33" i="72" l="1"/>
  <c r="N29" i="72"/>
  <c r="N33" i="72" s="1"/>
  <c r="O21" i="49"/>
  <c r="M22" i="49"/>
  <c r="M26" i="49" s="1"/>
  <c r="M30" i="49" s="1"/>
  <c r="K22" i="49" l="1"/>
  <c r="K26" i="49" s="1"/>
  <c r="K30" i="49" s="1"/>
  <c r="O18" i="49" l="1"/>
  <c r="J22" i="49"/>
  <c r="O22" i="49" l="1"/>
  <c r="J26" i="49"/>
  <c r="J30" i="49" l="1"/>
  <c r="O26" i="49"/>
  <c r="O30" i="49" s="1"/>
</calcChain>
</file>

<file path=xl/sharedStrings.xml><?xml version="1.0" encoding="utf-8"?>
<sst xmlns="http://schemas.openxmlformats.org/spreadsheetml/2006/main" count="4953" uniqueCount="1360">
  <si>
    <t>Attachment C1 - Consolidated Price Proposal Schedules</t>
  </si>
  <si>
    <t>Schedule 1</t>
  </si>
  <si>
    <t>Consolidated Infrastructure and M&amp;E Price Summary by SFY</t>
  </si>
  <si>
    <t>** DO NOT MODIFY THE FIELDS ON THIS TAB BESIDES THE ASSUMPTIONS TABLE **</t>
  </si>
  <si>
    <t>CalSAWS Consolidated
Overall Price Total</t>
  </si>
  <si>
    <t>SFY 2024/25</t>
  </si>
  <si>
    <t>SFY 2025/26</t>
  </si>
  <si>
    <t>SFY 2026/27</t>
  </si>
  <si>
    <t>SFY 2027/28</t>
  </si>
  <si>
    <t>SFY 2028/29</t>
  </si>
  <si>
    <t>SFY 2029/30</t>
  </si>
  <si>
    <t>SFY 2030/31</t>
  </si>
  <si>
    <t>SFY 2031/32</t>
  </si>
  <si>
    <t>SFY 2032/33</t>
  </si>
  <si>
    <t>SFY 2033/34</t>
  </si>
  <si>
    <t>SFY 2034/35</t>
  </si>
  <si>
    <t>Consolidated
Maximum Price</t>
  </si>
  <si>
    <t>Consolidated Transition-In Deliverables</t>
  </si>
  <si>
    <t>Consolidated Base Deliverables</t>
  </si>
  <si>
    <t>Consolidated Database Migration Price</t>
  </si>
  <si>
    <t>Consolidated Task Management Price</t>
  </si>
  <si>
    <t>Consolidated Hardware Price</t>
  </si>
  <si>
    <t>Consolidated Software Price</t>
  </si>
  <si>
    <t>Consolidated Telecom Price</t>
  </si>
  <si>
    <t>Consolidated Base Services</t>
  </si>
  <si>
    <t>Consolidated Other Price</t>
  </si>
  <si>
    <t>Consolidated Transition-In + Initial 6-Year Contract Term Price Subtotal</t>
  </si>
  <si>
    <t>Consolidated Initial 6-Year Contract Term Price Excluding Deliverables Paid During the Transition-In Period Subtotal</t>
  </si>
  <si>
    <t>Consolidated Initial 6-Year Contract Term Price Subtotal</t>
  </si>
  <si>
    <t>Consolidated Optional Extension Year 1</t>
  </si>
  <si>
    <t>Consolidated Optional Extension Year 2</t>
  </si>
  <si>
    <t>Consolidated Optional Extension Year 3</t>
  </si>
  <si>
    <t>Consolidated Optional Extension Year 4</t>
  </si>
  <si>
    <t>Consolidated Four 1-Year Optional Extensions Price Subtotal</t>
  </si>
  <si>
    <t>Consolidated Optional Imaging Goods &amp; Services Price Subtotal Through April 2031</t>
  </si>
  <si>
    <t>Consolidated Maximum Price Including Four 1-Year Optional Extensions</t>
  </si>
  <si>
    <t>Consolidated Maximum Price Including Optional Imaging Goods &amp; Services</t>
  </si>
  <si>
    <t>Consolidated Maximum Price Including Four 1-Year Optional Extensions Plus Imaging</t>
  </si>
  <si>
    <t>Consolidated M&amp;E CalFresh ABAWD SCR Price</t>
  </si>
  <si>
    <t>ONLY UPDATE THE ASSUMPTIONS TABLE ON THIS TAB.</t>
  </si>
  <si>
    <t>Assumptions</t>
  </si>
  <si>
    <t>Schedule 2</t>
  </si>
  <si>
    <t>Infrastructure Price Summary by SFY</t>
  </si>
  <si>
    <t>CalSAWS Infrastructure
Overall Price Total</t>
  </si>
  <si>
    <t>Infrastructure Maximum Price</t>
  </si>
  <si>
    <t>Infrastructure Transition-In Deliverables</t>
  </si>
  <si>
    <t>Infrastructure Base Deliverables</t>
  </si>
  <si>
    <t>Infrastructure Hardware Price</t>
  </si>
  <si>
    <t>Infrastructure Software Price</t>
  </si>
  <si>
    <t>Infrastructure Telecom Price</t>
  </si>
  <si>
    <t>Infrastructure Services: February 2025 - January 2031</t>
  </si>
  <si>
    <t>Infrastructure Other Price</t>
  </si>
  <si>
    <t>Infrastructure 6-Month Transition-In + Initial 6-Year Contract Term Price Subtotal</t>
  </si>
  <si>
    <t>Infrastructure Initial 6-Year Contract Term Price Excluding Deliverables Paid During the Transition-In Period Subtotal</t>
  </si>
  <si>
    <t>Infrastructure Initial 6-Year Contract Term Price Subtotal</t>
  </si>
  <si>
    <t>Infrastructure Optional Extension Year 1: February 2031 - January 2032</t>
  </si>
  <si>
    <t>Infrastructure Optional Extension Year 2: February 2032 - January 2033</t>
  </si>
  <si>
    <t>Infrastructure Optional Extension Year 3: February 2033 - January 2034</t>
  </si>
  <si>
    <t>Infrastructure Optional Extension Year 4: February 2034 - January 2035</t>
  </si>
  <si>
    <t>Infrastructure Four 1-Year Optional Extensions Price Subtotal</t>
  </si>
  <si>
    <t>Infrastructure Optional Imaging Goods &amp; Services Price Subtotal Through April 2031</t>
  </si>
  <si>
    <t>Infrastructure Maximum Price Including Four 1-Year Optional Extensions</t>
  </si>
  <si>
    <t>Infrastructure Maximum Price Including Optional Imaging Goods &amp; Services</t>
  </si>
  <si>
    <t>Infrastructure Maximum Price Including Four 1-Year Optional Extensions Plus Imaging</t>
  </si>
  <si>
    <t>Schedule 3</t>
  </si>
  <si>
    <t>Infrastructure Deliverables Price: August 2024 - January 2025</t>
  </si>
  <si>
    <t>Payment Month = Invoice Month + 1 Month</t>
  </si>
  <si>
    <t>#</t>
  </si>
  <si>
    <t>WBS</t>
  </si>
  <si>
    <t>Deliverable Name</t>
  </si>
  <si>
    <t>Deliverable Due Date (Month/Year)</t>
  </si>
  <si>
    <t>Target 
Invoice Date (Month/Year)</t>
  </si>
  <si>
    <t>Target Payment Date (Month/Year)</t>
  </si>
  <si>
    <t>SFY 2024/25 Total</t>
  </si>
  <si>
    <t>Total Deliverables Price</t>
  </si>
  <si>
    <t>D01</t>
  </si>
  <si>
    <t xml:space="preserve">Infrastructure Transition-In Master Plan </t>
  </si>
  <si>
    <t>D03</t>
  </si>
  <si>
    <t xml:space="preserve">Infrastructure Transition-In Work Schedule </t>
  </si>
  <si>
    <t>D04</t>
  </si>
  <si>
    <t xml:space="preserve">Infrastructure Transition-In Test and Validation Plan </t>
  </si>
  <si>
    <t>Total Infrastructure Transition-In Deliverables Price</t>
  </si>
  <si>
    <t>Working Formulas</t>
  </si>
  <si>
    <t>D02</t>
  </si>
  <si>
    <t>Infrastructure Services Plan and Operational Working Documents</t>
  </si>
  <si>
    <t>D05</t>
  </si>
  <si>
    <t>Infrastructure Project Control Document</t>
  </si>
  <si>
    <t>D06</t>
  </si>
  <si>
    <t>Infrastructure Work Schedule</t>
  </si>
  <si>
    <t>D07</t>
  </si>
  <si>
    <t>Technology Infrastructure Refresh Plan **</t>
  </si>
  <si>
    <t>D08</t>
  </si>
  <si>
    <t>Infrastructure Managed Hardware and Software Inventory - Infrastructure Agreement Monthly Update  **</t>
  </si>
  <si>
    <t>D09</t>
  </si>
  <si>
    <t>Infrastructure Technical Design Document</t>
  </si>
  <si>
    <t>D10</t>
  </si>
  <si>
    <t>Infrastructure Network Design Plan</t>
  </si>
  <si>
    <t>D11</t>
  </si>
  <si>
    <t>Infrastructure Technical Asset Configuration Report for the Development, Test, Staging, Performance and Production Environments</t>
  </si>
  <si>
    <t>D12</t>
  </si>
  <si>
    <t>Infrastructure Approach to Automation, AI and Machine Learning</t>
  </si>
  <si>
    <t>D13</t>
  </si>
  <si>
    <t>Infrastructure Monthly Operations Report ##</t>
  </si>
  <si>
    <t>n/a</t>
  </si>
  <si>
    <t>D14</t>
  </si>
  <si>
    <t>Infrastructure Technology Recovery Plan</t>
  </si>
  <si>
    <t>D15</t>
  </si>
  <si>
    <t>Infrastructure System Security Plan</t>
  </si>
  <si>
    <t>D16</t>
  </si>
  <si>
    <t>Penetration Test Report  **</t>
  </si>
  <si>
    <t>Total Infrastructure Base Deliverables Price</t>
  </si>
  <si>
    <t>Total Infrastructure Transition-In and Base Deliverables Price Paid During the Transition-In Period</t>
  </si>
  <si>
    <t>D17</t>
  </si>
  <si>
    <t xml:space="preserve">Infrastructure Transition-Out Master Plan </t>
  </si>
  <si>
    <t>D18</t>
  </si>
  <si>
    <t xml:space="preserve">Infrastructure Transition-Out Work Schedule </t>
  </si>
  <si>
    <t>D19</t>
  </si>
  <si>
    <t>Infrastructure Agreement Closeout Plan and Report</t>
  </si>
  <si>
    <t>D20</t>
  </si>
  <si>
    <t>Infrastructure Final Closeout Report</t>
  </si>
  <si>
    <t>Total Infrastructure Transition Out Deliverables Price</t>
  </si>
  <si>
    <r>
      <t>** Fixed Priced Payment for First Approved Submission.   The subsequent Monthly/Semi-Annual/Annual documents will be included in the</t>
    </r>
    <r>
      <rPr>
        <b/>
        <i/>
        <sz val="10"/>
        <color rgb="FF000000"/>
        <rFont val="Century Gothic"/>
        <family val="2"/>
      </rPr>
      <t xml:space="preserve"> Infrastructure Services</t>
    </r>
    <r>
      <rPr>
        <sz val="10"/>
        <color indexed="8"/>
        <rFont val="Century Gothic"/>
        <family val="2"/>
      </rPr>
      <t xml:space="preserve"> tasks.</t>
    </r>
  </si>
  <si>
    <r>
      <t>## There is no Fixed Price Payment for these Deliverables.   These Deliverables will be prepared and delivered in the</t>
    </r>
    <r>
      <rPr>
        <b/>
        <i/>
        <sz val="10"/>
        <color rgb="FF000000"/>
        <rFont val="Century Gothic"/>
        <family val="2"/>
      </rPr>
      <t xml:space="preserve"> Infrastructure Services</t>
    </r>
    <r>
      <rPr>
        <sz val="10"/>
        <color indexed="8"/>
        <rFont val="Century Gothic"/>
        <family val="2"/>
      </rPr>
      <t xml:space="preserve"> tasks.</t>
    </r>
  </si>
  <si>
    <t>Schedule 4</t>
  </si>
  <si>
    <t>Infrastructure Transition-In Staff Loading: August 2024 - January 2025</t>
  </si>
  <si>
    <t>Service Month</t>
  </si>
  <si>
    <t>Total Infrastructure Transition-In Hours</t>
  </si>
  <si>
    <t>Total Infrastructure Transition-In Price SFY 2024/25</t>
  </si>
  <si>
    <t>Average Monthly Hours Constant</t>
  </si>
  <si>
    <t>ID</t>
  </si>
  <si>
    <t>Key Task</t>
  </si>
  <si>
    <t>Position
&lt;From Tab 14&gt;</t>
  </si>
  <si>
    <t>Hourly Rate
&lt;From Tab 14&gt;</t>
  </si>
  <si>
    <t>Offshore 
(Y/N)
&lt;From Tab 14&gt;</t>
  </si>
  <si>
    <t>Average Monthly FTEs</t>
  </si>
  <si>
    <t>Average Monthly Hours</t>
  </si>
  <si>
    <t>Offshore Hours</t>
  </si>
  <si>
    <t>Onshore Hours</t>
  </si>
  <si>
    <t>% of Offshore Hours</t>
  </si>
  <si>
    <t>Project Management</t>
  </si>
  <si>
    <t>Project Management Subtotal</t>
  </si>
  <si>
    <t>Work Plan/Schedule Management</t>
  </si>
  <si>
    <t>Work Plan/Schedule Management Subtotal</t>
  </si>
  <si>
    <t>PMO Support</t>
  </si>
  <si>
    <t>PMO Support Subtotal</t>
  </si>
  <si>
    <t>Procurement</t>
  </si>
  <si>
    <t>Procurement Subtotal</t>
  </si>
  <si>
    <t>Technical Infrastructure</t>
  </si>
  <si>
    <t>Tech Infrastructure Team Management</t>
  </si>
  <si>
    <t>Tech Infrastructure Team Mgmt Subtotal</t>
  </si>
  <si>
    <t>Development/Test Environment Support</t>
  </si>
  <si>
    <t>Dev/Test Environment Support Subtotal</t>
  </si>
  <si>
    <t>Technical Infrastructure Subtotal</t>
  </si>
  <si>
    <t>Security</t>
  </si>
  <si>
    <t>Security Team Management</t>
  </si>
  <si>
    <t>Security Subtotal</t>
  </si>
  <si>
    <t>Infrastructure Security</t>
  </si>
  <si>
    <t>Infrastructure Security Subtotal</t>
  </si>
  <si>
    <t>Security Monitoring</t>
  </si>
  <si>
    <t>Security Monitoring Subtotal</t>
  </si>
  <si>
    <t>Security Support</t>
  </si>
  <si>
    <t>Security Support Subtotal</t>
  </si>
  <si>
    <t>Innovation</t>
  </si>
  <si>
    <t>Innovation Team Management</t>
  </si>
  <si>
    <t>Innovation Team Management Subtotal</t>
  </si>
  <si>
    <t>Innovation Support</t>
  </si>
  <si>
    <t>Innovation Support Subtotal</t>
  </si>
  <si>
    <t>Innovation Subtotal</t>
  </si>
  <si>
    <t>App/Arch Evolution Support</t>
  </si>
  <si>
    <t>App/Arch Evolution Management</t>
  </si>
  <si>
    <t>App/Arch Evolution Management Subtotal</t>
  </si>
  <si>
    <t>App/Arch Evolution Support Subtotal</t>
  </si>
  <si>
    <t>Production Operations</t>
  </si>
  <si>
    <t>Production Operations Management</t>
  </si>
  <si>
    <t>Production Operations Management Subtotal</t>
  </si>
  <si>
    <t>Infrastructure Production Support</t>
  </si>
  <si>
    <t>Infrastructure Production Support Subtotal</t>
  </si>
  <si>
    <t>Network Management</t>
  </si>
  <si>
    <t>Network Management Subtotal</t>
  </si>
  <si>
    <t>Performance Management</t>
  </si>
  <si>
    <t>Performance Management Subtotal</t>
  </si>
  <si>
    <t>Technology Recovery</t>
  </si>
  <si>
    <t>Technology Recovery Subtotal</t>
  </si>
  <si>
    <t>Production Operations Subtotal</t>
  </si>
  <si>
    <t>Service Desk</t>
  </si>
  <si>
    <t>Service Desk Management</t>
  </si>
  <si>
    <t>Service Desk Management Subtotal</t>
  </si>
  <si>
    <t>Tier 1 Service Desk</t>
  </si>
  <si>
    <t>Tier 1 Service Desk Subtotal</t>
  </si>
  <si>
    <t>Tier 2 Service Desk</t>
  </si>
  <si>
    <t>Tier 2 Service Desk Subtotal</t>
  </si>
  <si>
    <t>Depot/Remote Management Support</t>
  </si>
  <si>
    <t>Depot/Remote Management Support Subtotal</t>
  </si>
  <si>
    <t>Service Desk Subtotal</t>
  </si>
  <si>
    <t>Infrastructure Staff Loading Total</t>
  </si>
  <si>
    <t>Average Hourly Rate</t>
  </si>
  <si>
    <t>Schedule 5</t>
  </si>
  <si>
    <t>Hardware Refresh Cycles: Optional Years</t>
  </si>
  <si>
    <t>Infrastructure Hardware and Hardware Maintenance Price</t>
  </si>
  <si>
    <t>Optional Year 2</t>
  </si>
  <si>
    <t>Optional Year 4</t>
  </si>
  <si>
    <t>Optional Year 1</t>
  </si>
  <si>
    <t>Optional Year 3</t>
  </si>
  <si>
    <t>Optional Years 1-4 Total Hardware Price</t>
  </si>
  <si>
    <t>Hardware Line Items</t>
  </si>
  <si>
    <t>Hardware Inventory Reference</t>
  </si>
  <si>
    <t>Number of Units</t>
  </si>
  <si>
    <t>Price Per Unit</t>
  </si>
  <si>
    <t>Annual Price/ Extended Price</t>
  </si>
  <si>
    <t>Refresh Increase %</t>
  </si>
  <si>
    <t>Total Hardware Price</t>
  </si>
  <si>
    <t>Hardware</t>
  </si>
  <si>
    <t>Development/Test/Training Servers Hardware (5-year refresh)</t>
  </si>
  <si>
    <t>Server Specification</t>
  </si>
  <si>
    <t>&lt;Vendor Specific Item&gt;</t>
  </si>
  <si>
    <t>Development/Test/Training Servers Hardware Subtotal</t>
  </si>
  <si>
    <t xml:space="preserve">Central/Project Site PCs/Laptops Hardware (3-year refresh) </t>
  </si>
  <si>
    <t>HP Dragonfly G3, with docking station</t>
  </si>
  <si>
    <t>30, 35</t>
  </si>
  <si>
    <t>HP E24i G4 WUXGA Monitor</t>
  </si>
  <si>
    <t>HP LaserJet M608 M608x Laser Printer</t>
  </si>
  <si>
    <t>HP LaserJet Stapler/Stacker/Mailbox M608</t>
  </si>
  <si>
    <t>HP EliteDesk 800 G9 SFF Configuration</t>
  </si>
  <si>
    <t>HP Spare Parts  - Kiosk</t>
  </si>
  <si>
    <t>MicroTouch 22-inch Touch-Projected Capacitive Touchscreen Monitor (includes 5-year Manufacturer's Warranty) (SMTR-02113)</t>
  </si>
  <si>
    <t>Kiosk Build 2902-CCC CalSAWS Kiosk Complete</t>
  </si>
  <si>
    <t>BOCA LEMUR-Z Kisosk Printer 80MM</t>
  </si>
  <si>
    <t>Central/Project Site PCs/Laptops Hardware Subtotal</t>
  </si>
  <si>
    <t>UPS/Video Conferencing/Network Switches Hardware (5-year refresh)</t>
  </si>
  <si>
    <t>Catalyst 9300 48-port data only, Network</t>
  </si>
  <si>
    <t>20, 23,24,27</t>
  </si>
  <si>
    <t>Catalyst 9300 48-port PoE+, Network Advantage</t>
  </si>
  <si>
    <t>Catalyst 9500 24x1/10/25G and 4-port 40/100G</t>
  </si>
  <si>
    <t>22, 25</t>
  </si>
  <si>
    <t>Catalyst 9500 48-port x 1/10/25G + 4-port 40/100G</t>
  </si>
  <si>
    <t>Catalyst 9800-L 802.11ax Wireless LAN Controller - 2.40 GHz, 5 GHz - 4 x Network (RJ-45) - 2.5 Gigabit
Ethernet, 10 Gigabit Ethernet - Rack-mountable</t>
  </si>
  <si>
    <t>APC by Schneider Electric Smart-UPS SMX 1500VA configured with:
          APC SMX48RMBP2U UPS External Battery Pack - 48V
          APC by Schneider Electric Smart-UPS X 1920 VA
          APC by Schneider Electric SMX120RMBP2U External Battery Pack - 120 V DC</t>
  </si>
  <si>
    <t>APC by Schneider Electric Smart-UPS SRT 5000VA RM 208V - 3U Rack-mountable</t>
  </si>
  <si>
    <t>Cisco WebEx Room Kit - Codec Part #CS-KITPRO-KP Complete Bundle</t>
  </si>
  <si>
    <t>UPS/Video Conferencing/Network Switches Hardware Subtotal</t>
  </si>
  <si>
    <t>Network Equipment (except Switches) Hardware (4-year refresh)</t>
  </si>
  <si>
    <t>ASR1001 VPN+FW Bundle,5G BaseSystem, AES</t>
  </si>
  <si>
    <t>7,17</t>
  </si>
  <si>
    <t>Cisco 4331 ISR: router - Ports - Management Port - 6- Gigabbit Ethernet-1U- Rack-mountable, wall Mountable</t>
  </si>
  <si>
    <t>Firewall/Load Balancer BIG-IP APPLIANCE: BEST BUNDLE I5820 FIPS (48G, DUAL SSD, VCMP, MAX SSL &amp; COMP) (HW MODEL I5000F)</t>
  </si>
  <si>
    <t>Cisco Firepower 2130 NGFW Appliance - 12 Port -10/100/1000Base-T - Gigabit Ethernet - 12 x RJ-45 - 13 Total Expansion Slots - 1U - Rack-mountable</t>
  </si>
  <si>
    <t>Cisco Firepower 2110 Network Security/Firewall Appliance - 12 Port - 1000Base-T, 1000Base-X - Gigabit Ethernet - 384 MB/s Firewall Throughput - 1500 VPN - 12 x RJ-45 - 4 Total Expansion Slots - 1U - Rack-mountable</t>
  </si>
  <si>
    <t>10, 12,14</t>
  </si>
  <si>
    <t>Cisco Aironet 3802I IEEE 802.11ac 5.20 Gbit/s Wireless Access Point - 2.40 GHz, 5 GHz - MIMO Technology - 2 x Network (RJ-45) - Ethernet, Fast Ethernet, Gigabit Ethernet</t>
  </si>
  <si>
    <t>Cisco Aironet IEEE 802.11ac 5.20 Gbit/s Wireless Access Point - 5 GHz, 2.40 GHz - MIMO Technology - 2 x Network (RJ-45) - Ethernet, Fast Ethernet, Gigabit Ethernet - 10 Pack</t>
  </si>
  <si>
    <t>Cisco DNA Center (Part # DN2-HW-APL-L-U)</t>
  </si>
  <si>
    <t>Cisco C1111X-8SIR 1100 Router</t>
  </si>
  <si>
    <t>6,18</t>
  </si>
  <si>
    <t>Network Equipment Hardware Subtotal</t>
  </si>
  <si>
    <t>Hardware Subtotal</t>
  </si>
  <si>
    <t>Hardware Maintenance</t>
  </si>
  <si>
    <t>Development/Test/Training Servers Hardware Maintenance</t>
  </si>
  <si>
    <t>Item 1</t>
  </si>
  <si>
    <t>Item 2</t>
  </si>
  <si>
    <t>Item 3</t>
  </si>
  <si>
    <t>Development/Test/Training Servers Hardware Maintenance Subtotal</t>
  </si>
  <si>
    <t xml:space="preserve">Central/Project Site PCs/Laptops Hardware Maintenance </t>
  </si>
  <si>
    <t>Central/Project Site PCs/Laptops Hardware Maintenance Subtotal</t>
  </si>
  <si>
    <t>UPS/Video Conferencing/Network Switches Hardware Maintenance</t>
  </si>
  <si>
    <t>UPS/Video Conferencing/Network Switches Hardware Maint Subtotal</t>
  </si>
  <si>
    <t>Network Equipment (except Switches) Hardware Maintenance</t>
  </si>
  <si>
    <t>Network Equipment Hardware Maintenance Subtotal</t>
  </si>
  <si>
    <t>Hardware Maintenance Subtotal</t>
  </si>
  <si>
    <t>Total Infrastructure Hardware and Hardware Maintenance</t>
  </si>
  <si>
    <t>Schedule 6</t>
  </si>
  <si>
    <t>Infrastructure Software and Software Maintenance Price</t>
  </si>
  <si>
    <t>Software Line Items</t>
  </si>
  <si>
    <t>G1 SW Inv Line #</t>
  </si>
  <si>
    <t>Number of Licenses</t>
  </si>
  <si>
    <t>Price Per License</t>
  </si>
  <si>
    <t>Annual Increase %</t>
  </si>
  <si>
    <t xml:space="preserve">
SFY 2024/25</t>
  </si>
  <si>
    <t xml:space="preserve">
SFY 2030/31</t>
  </si>
  <si>
    <t>Total Software Price</t>
  </si>
  <si>
    <t>Software</t>
  </si>
  <si>
    <t xml:space="preserve">Project Office/Design/Development/Test/Training Software </t>
  </si>
  <si>
    <t>Vendor Specific Item &lt;if needed&gt;</t>
  </si>
  <si>
    <t>Project Office/Design/Development/Test/Training Software Subtotal</t>
  </si>
  <si>
    <t>Security/Monitoring Software</t>
  </si>
  <si>
    <t>Security/Monitoring Software Subtotal</t>
  </si>
  <si>
    <t>Admin/Tech Support Software</t>
  </si>
  <si>
    <t>Admin/Tech Support Software Subtotal</t>
  </si>
  <si>
    <t>Production Software</t>
  </si>
  <si>
    <t>Production Software Subtotal</t>
  </si>
  <si>
    <t>Other Software</t>
  </si>
  <si>
    <t>Other Software Subtotal</t>
  </si>
  <si>
    <t>Software Subtotal</t>
  </si>
  <si>
    <t>Software Maintenance/Support</t>
  </si>
  <si>
    <t xml:space="preserve"> Software Inventory Listing</t>
  </si>
  <si>
    <t>Adobe Acrobat Pro</t>
  </si>
  <si>
    <t>Adobe Acrobat Reader</t>
  </si>
  <si>
    <t>Adobe Experience Manager Forms Designer - 10pk</t>
  </si>
  <si>
    <t>Adobe Captivate for Enterprise</t>
  </si>
  <si>
    <t>Adobe Robohelp Office for Enterprise</t>
  </si>
  <si>
    <t>AgitarOne JUnit Generator 13,000 Java Classes</t>
  </si>
  <si>
    <t xml:space="preserve">Alert Ops Incident Mgmt Platform Monitoring </t>
  </si>
  <si>
    <t>APC Infrastruxure Central SLIC Service/Support - 1 Year Extended Warranty - 24 x 7 - Technical - 24 X 7 - Technical</t>
  </si>
  <si>
    <t>APC Infrastruxure Central SLIC by Schneider Electric Service/Support - Extended Warranty - 1 Year - Service - Technical - Electronic</t>
  </si>
  <si>
    <t>APC Infrastruxure Central SLIC by Schneider Electric - APC Extended Warranty -Technical support - phone 
consulting - 1 year - 24x7 - for InfraStruXure Central - 100 nodes</t>
  </si>
  <si>
    <t xml:space="preserve">Asprise Scanning and Image Capture SDK - Professional Site Developer Annual Update &amp; Support </t>
  </si>
  <si>
    <t xml:space="preserve">BitBucket Premium </t>
  </si>
  <si>
    <t>Jira Software  Data Center</t>
  </si>
  <si>
    <t xml:space="preserve">Bit Bucket Data Center </t>
  </si>
  <si>
    <t xml:space="preserve">Zephyr Scale - Test Management for Jira Data Center for Jira Software </t>
  </si>
  <si>
    <t>Xporter - Export issues from Jira Data Center for Jira Software</t>
  </si>
  <si>
    <t>ScriptRunner for Jira Data Center for Jira Software</t>
  </si>
  <si>
    <t>Table Grid Editor Data Center for Jira Software</t>
  </si>
  <si>
    <t>JSU Automation Suite for Jira Workflows Data
Center for Jira Software</t>
  </si>
  <si>
    <t>Better PDF Exporter for Jira Data Center for Jira Software</t>
  </si>
  <si>
    <t>Dynamic Forms for Jira Data Center for Jira Software</t>
  </si>
  <si>
    <t>Atlassian Premier Support - Annual Term</t>
  </si>
  <si>
    <t>Calabrio ONE Suite Bundle - Advanced QM, WFM &amp; Analytics</t>
  </si>
  <si>
    <t>Calabrio Advanced Bulk Contact Export - User License</t>
  </si>
  <si>
    <t>Calabrio ONE Cloud - Calabrio ONE Suite Monthly Lab Access</t>
  </si>
  <si>
    <t>Cisco Secure Email Cloud Advantage - License
- Cisco Cloud Email Security Advanced Phishing Protection with Cloud Sensor - Subscription License - 1 User - 1 Year - Price Level (1000-1999) 
- Cisco Cloud Email Security Domain Protection - Subscription License - 1 User - 1 Year - Price Level(1000-1999) licenses - Volume - Electronic</t>
  </si>
  <si>
    <t>Cisco FirePOWER Threat Defense, IPS, Apps, AMP and URL - Subscription License - 1 Appliance - 1 Year - Electronic</t>
  </si>
  <si>
    <t>Cisco Threat Defense Threat, Malware and URL -Subscription License - 1 Appliance - 3 Year - Electronic</t>
  </si>
  <si>
    <t>Cisco Threat Defense Threat Protection - Subscription License - 1 Appliance - 1 Year - Electronic</t>
  </si>
  <si>
    <t xml:space="preserve">Cisco Identity Services Engine Advantage - License
- Cisco Software Support Service Enhanced - Service - 24 x 7 - Technical </t>
  </si>
  <si>
    <t>Cisco Application Centric Infrastructure Premier - Term
License - 1 License - 3 Year</t>
  </si>
  <si>
    <t>Cisco AnyConnect Apex With 1 Year Software Application Support plus Upgrades (SASU) - Term License - 1 User - 1 Year - Price Level (1000-2499) License - Volume - Electronic</t>
  </si>
  <si>
    <t>Cisco AnyConnect Apex With 1 Year Software Application Support plus Upgrades (SASU) - Term License - 1 User - 1 Year - Price Level (500-999) License - Volume - Electronic</t>
  </si>
  <si>
    <t>Cisco DNA for EA - C9300 48-port CISCO DNA EA Advantage</t>
  </si>
  <si>
    <t>Cisco DNA for EA - C9500 CISCO DNA EA Advantage 48Y4C</t>
  </si>
  <si>
    <t>Cisco DNA for EA - C9500 CISCO DNA EA Advantage 24Y4C</t>
  </si>
  <si>
    <t>Cyara Velocity (Velocity Premium Inbound Hosted)</t>
  </si>
  <si>
    <t>Delphix Dynamic Data Platform - Masking per TB
- Dynamic Data Platform -Delphix Platinum Support          
Delphix - DLPX-PTSPT-01</t>
  </si>
  <si>
    <t>axe DevTools HTM SaaS</t>
  </si>
  <si>
    <t>Digicert Secure Site OV certificates/units</t>
  </si>
  <si>
    <t>Docker Business Annual Subscription</t>
  </si>
  <si>
    <t>Docusign Enterprise Pro for Gov  (3500 envelopes)
- DocuSign Enterprise Pro for Gov  (3500 envelopes) Support</t>
  </si>
  <si>
    <t>Dynatrace SaaS - Host Units - Renewal  (minimum 501 users)
- Dynatrace 1 Premium Support</t>
  </si>
  <si>
    <t>eGain Contact Center Analytics Reporting 
Including Always-On, Additional Storage, and Developer Pro Sandbox</t>
  </si>
  <si>
    <t>eGain Contact Center Analytics (6420 named users annual price) 24x7 Technical Support</t>
  </si>
  <si>
    <t>EMC DP4400 - Avamar Administrator</t>
  </si>
  <si>
    <t>EMCO MSI Package Builder Architect from Architect v.9 (Unlimited Administrators)</t>
  </si>
  <si>
    <t>Ericom - PowerTerm Pro</t>
  </si>
  <si>
    <t>ForgeRock - External Access / Directory Server Module External (SLA Gold)</t>
  </si>
  <si>
    <t>ForgeRock - External Access / Identity Gateway Module External (SLA Gold)</t>
  </si>
  <si>
    <t>ForgeRock - External Access / Intelligent Authentication External (SLA Gold)</t>
  </si>
  <si>
    <t>ForgeRock - External Access / Lifecycle &amp; Relationship Management External (SLA Gold)</t>
  </si>
  <si>
    <t>ForgeRock - External Access / Self-Service Module External (SLA Gold)</t>
  </si>
  <si>
    <t>ForgeRock - Internal Access / Access Request Internal (SLA Gold)</t>
  </si>
  <si>
    <t>ForgeRock - Internal Access  /Access Review Internal (SLA Gold)</t>
  </si>
  <si>
    <t>ForgeRock - Internal Access / Authorization Module Internal (SLA Gold)</t>
  </si>
  <si>
    <t>ForgeRock - Internal Access / Directory Proxy Module Internal (SLA Gold)</t>
  </si>
  <si>
    <t>ForgeRock - Internal Access / Directory Services Module Internal (SLA Gold)</t>
  </si>
  <si>
    <t>ForgeRock - Internal Access / Identity Gateway Module Internal (SLA Gold)</t>
  </si>
  <si>
    <t>ForgeRock - Internal Access  / Federation Module Internal (SLA Gold)</t>
  </si>
  <si>
    <t>ForgeRock - Internal Access  /Identity Synchronization Module Internal (SLA Gold)</t>
  </si>
  <si>
    <t>ForgeRock - Internal Access / Identity Workflow Module Internal (SLA Gold)</t>
  </si>
  <si>
    <t>ForgeRock - Internal Access / Intelligent Authentication Internal (SLA Gold)</t>
  </si>
  <si>
    <t>ForgeRock - Internal Access / Lifecycle &amp; Relationship Management Internal (SLA Gold)</t>
  </si>
  <si>
    <t>ForgeRock - Internal Access / Self-Service Module Internal (SLA Gold)</t>
  </si>
  <si>
    <t>ForgeRock - Business Partner Access / Access Request (SLA Gold)</t>
  </si>
  <si>
    <t>ForgeRock - Business Partner Access / Access Review (SLA Gold)</t>
  </si>
  <si>
    <t>ForgeRock - Business Partner Access / Authorization Module (SLA Gold)</t>
  </si>
  <si>
    <t>ForgeRock - Business Partner Access / Directory Proxy Module (SLA Gold)</t>
  </si>
  <si>
    <t>ForgeRock - Business Partner Access / Directory Server Module (SLA Gold)</t>
  </si>
  <si>
    <t>ForgeRock - Business Partner Access / Identity Gateway Module (SLA Gold)</t>
  </si>
  <si>
    <t>ForgeRock - Business Partner Access / Federation Module (SLA Gold)</t>
  </si>
  <si>
    <t>ForgeRock - Business Partner Access / Identity Synchronization Module (SLA Gold)</t>
  </si>
  <si>
    <t>ForgeRock - Business Partner Access / Identity Workflow Module (SLA Gold)</t>
  </si>
  <si>
    <t>ForgeRock - Business Partner Access / Intelligent Access (SLA Gold)</t>
  </si>
  <si>
    <t>ForgeRock - Business Partner Access / Lifecycle &amp; Relationship (SLA Gold)</t>
  </si>
  <si>
    <t>ForgeRock - Business Partner Access / Self-Service Module (SLA Gold)</t>
  </si>
  <si>
    <t>Deployment Support - 100 Services Hours</t>
  </si>
  <si>
    <t>Forumbee Enterprise Plan Annual Subscription (Reporting Community)</t>
  </si>
  <si>
    <t>Forumbee Enterprise Plan Annual Subscription (Conversion and Design)</t>
  </si>
  <si>
    <t>Apigee X Enterprise SaaS -12 Months (Apigee Enterprise Additional Call Pack)
(500M calls)) 2.2Billion API Calls/12 Month Period</t>
  </si>
  <si>
    <t>78/79</t>
  </si>
  <si>
    <t>Terraform Cloud Business User with Silver Support</t>
  </si>
  <si>
    <t>Terraform Cloud Business Apply with Silver Support</t>
  </si>
  <si>
    <t>Terraform Cloud Business Concurrent Run with Silver Support</t>
  </si>
  <si>
    <t>Helios TextPad</t>
  </si>
  <si>
    <t>Housatonic Project Viewer Solution</t>
  </si>
  <si>
    <t>Item Removed</t>
  </si>
  <si>
    <t>IBM Operational Decision Maker Cloud Pak for Automation Virtual Processor Core License SW Subscription &amp; Support 12 Months</t>
  </si>
  <si>
    <t>IBM Operational Decision Maker CP4BA annual maintenance</t>
  </si>
  <si>
    <t>IndependIT 1 Year Maintenance and Support, PLATINUM-Level without installation and upgrade service, BICsuite PROFESSIONAL; Server Based</t>
  </si>
  <si>
    <t>IndependIT 1 Year Maintenance and Support, COPPER Level without installation and upgrade service, BICsuite PROFESSIONAL; Server Based</t>
  </si>
  <si>
    <t>Informatica Identity Resolution per CPU-core (S) Development Lab Annual Subscription</t>
  </si>
  <si>
    <t>Informatica Identity Resolution per CPU-core (S) Production Annual Subscription</t>
  </si>
  <si>
    <t>Informatica DQIR Country Population USA (S) Production Annual Subscription</t>
  </si>
  <si>
    <t>Informatica Identity Resolution Premium Success Support</t>
  </si>
  <si>
    <t>Mabl Enterprise 3000 test runs per month SaaS</t>
  </si>
  <si>
    <t>ManageEngine M365 Manager Plus Professional Edition - Subscription Model - Annual subscription fee for 1200 Users/Mailboxes with 1 Help Desk Technician</t>
  </si>
  <si>
    <t>ManageEngine M365 Manager Plus Professional Edition - Subscription Model - Annual subscription fee for Additional 14 Help Desk Technician</t>
  </si>
  <si>
    <t>ManageEngine Plus Professional Edition - Subscription Model - Annual Subscription fee for 2500 Domain Users</t>
  </si>
  <si>
    <t>ManageEngine Password Manager Pro Enterprise Edition - Subscription Model - Annual Subscription fee for 10 Administrators (unrestricted resources and users)</t>
  </si>
  <si>
    <t>ManageEngine AD360 ADManager Plus Professional Edition - Subscription Model - Annual subscription fee for 1 Domain (Unrestricted Objects) with 41 help desk Technician</t>
  </si>
  <si>
    <t>ManageEngine Mobile Device Manager Professional Edition - Subscription Model - Annual subscription fee for Single User License with 50 Mobile Devices</t>
  </si>
  <si>
    <t>ManageEngine Mobile Device Manager Professional Edition - Subscription Model - Annual subscription fee for Additional 5 User</t>
  </si>
  <si>
    <t>ManageEngine Applications Manager Professional Edition - Subscription Model - Annual Subscription fee for 100 Monitors with 1 User</t>
  </si>
  <si>
    <t>ManageEngine Zoho Assist - Professional Edition – Annual subscription fee for 3 Remote Supports</t>
  </si>
  <si>
    <t>MFE Complete Data Prtxn</t>
  </si>
  <si>
    <t>Trellix (formerly MVISION) STANDARD</t>
  </si>
  <si>
    <t>Mentimeter Enterprise License</t>
  </si>
  <si>
    <t>Meridian LMS SAAS Fees</t>
  </si>
  <si>
    <t>Loadrunner Cloud Web Virtual User SaaS</t>
  </si>
  <si>
    <t>118-120</t>
  </si>
  <si>
    <t>Fortify Security WebInspect for 1 Named User SWE-LTU - Perpetual 24x7 Maintenance</t>
  </si>
  <si>
    <t>Security Fortify
Premium Edition Suite
SW E-LTU-Business Support 24x7 Maintenance</t>
  </si>
  <si>
    <t>Security Fortify Add-on
5 Application Pack SW ELTU_x0002_Business Support
24x7 Maintenance</t>
  </si>
  <si>
    <t>Office 365 E3 GCC Per User (AAA-11650) &amp; Add-ons:
Audio Conferencing G PSTNG (AAA-28265)
Domestic Calling Plan G PSTN Calling Domestic G (AAA-42991)
Project Online Essentials GCC (AAA-11682)
Teams Phone Standard GCC (AAA-13121)</t>
  </si>
  <si>
    <t>Azure Active Directory Premium Plan 2 GCC (AAA-22546)</t>
  </si>
  <si>
    <t>Intune USL Per User (AAA-04245)</t>
  </si>
  <si>
    <t>Power BI Pro GCC (AAA-34567)</t>
  </si>
  <si>
    <t>Project Plan 3 GCC Per User (AAA-22537)</t>
  </si>
  <si>
    <t>SharePoint Plan 1GCC Per User (AAA-11688)</t>
  </si>
  <si>
    <t>Visio Plan 2 GCC Per User (AAA-11694)</t>
  </si>
  <si>
    <t>Virtual Desktop Access E3 Per User (AAA-11035)</t>
  </si>
  <si>
    <t>Core Infrastructure Data Center Software Assurance (AAA-30472)</t>
  </si>
  <si>
    <t>Enterprise CAL Per User Client Access Software Assurance (AAA-03766)</t>
  </si>
  <si>
    <t>Configuration Manager Client/SCCM Software Assurance (AAA-03983)</t>
  </si>
  <si>
    <t>SQL Server Standard per Core 2 Licenses Software Assurance - (SQL Server 2019) (AAA-03753)</t>
  </si>
  <si>
    <t>Microsoft System Center - Data Center Edition Software Assurance (AAA-30400)</t>
  </si>
  <si>
    <t>Windows Enterprise per Device Software Assurance (AAA-12378)</t>
  </si>
  <si>
    <t>Enterprise CAL Per User Client Access Sofware Assurance (AAA-03766)</t>
  </si>
  <si>
    <t>SQL Server Standard per Core 2 Licenses Software Software Assurance - (SQL Server 2014) (AAA-03753)</t>
  </si>
  <si>
    <t>Windows ENT Per Dvc Per Device Software Assurance (AAA-12378)</t>
  </si>
  <si>
    <t>MonoType Font Licensing - Arial Unicode (Regular &amp; Bold), Robam Khmer MT, &amp; Handset Lao (new) - Unlimited Servers for all CalSAWS platforms &amp; Counties</t>
  </si>
  <si>
    <t>Nuance Private Cloud Gatekeeper:
 Includes M&amp;S, the system and a test system, Annual Committed Transactions: 2,700,000 based upon a new product replacing Nuance Security Suite</t>
  </si>
  <si>
    <t>163/164</t>
  </si>
  <si>
    <t>Office Timeline Pro License</t>
  </si>
  <si>
    <t>ONE IDENTITY SYSLOG-NG PREMIUM EDITION SERVER PER LSH 24X7 MAINTENANCE</t>
  </si>
  <si>
    <t>Exstream (Server-Based) Enterprise</t>
  </si>
  <si>
    <t xml:space="preserve">Exstream (Server-Based) Communications Designer </t>
  </si>
  <si>
    <t xml:space="preserve">Exstream (Server-Based) Authoring </t>
  </si>
  <si>
    <t xml:space="preserve">Exstream Interactive </t>
  </si>
  <si>
    <t>Exstream Prime Protect</t>
  </si>
  <si>
    <t>General Upgrade Maintenance</t>
  </si>
  <si>
    <t>Designer, Floating, Workstation Maintenance</t>
  </si>
  <si>
    <t>Three (3) Server License Server Maintenance</t>
  </si>
  <si>
    <t>Linux Intel Operating System Maintenance</t>
  </si>
  <si>
    <t>XML Output (Multichannel), Node Locked, Production Maintenance</t>
  </si>
  <si>
    <t>Advanced Tables, Node Locked, Production Maintenance</t>
  </si>
  <si>
    <t>XML Input, Node Locked, Production Maintenance</t>
  </si>
  <si>
    <t>High-Volume Delivery, Node Locked, Production Maintenance</t>
  </si>
  <si>
    <t>Open Database Connectivity (ODBC) Access, Node Lockedd, Production Maintenance</t>
  </si>
  <si>
    <t>Portable Document Format (PDF) Converter, Floating, Workstation -2 CEM Floating Design Seat</t>
  </si>
  <si>
    <t>Oracle Database Enterprise Edition - Processor Perpetual</t>
  </si>
  <si>
    <t>Oracle Access Management Suite Plus - Processor Perpetual</t>
  </si>
  <si>
    <t>Oracle Active Data Guard - Processor Perpetual ULA</t>
  </si>
  <si>
    <t>Oracle Advanced Compression - Processor Perpetual</t>
  </si>
  <si>
    <t>Oracle Advanced Security - Processor Perpetual</t>
  </si>
  <si>
    <t>Oracle Analytics Server or Oracle Business Intelligence Suite Extended Edition - Processor Perpetual</t>
  </si>
  <si>
    <t>Oracle Business Intelligence Management Pack - Processor Perpetual</t>
  </si>
  <si>
    <t>Oracle Cloud Management Pack for Oracle Database - Processor Perpetual</t>
  </si>
  <si>
    <t>Oracle Data Integrator Enterprise Edition - Processor Perpetual ULA</t>
  </si>
  <si>
    <t>Oracle Data Masking and Subsetting Pack - Processor Perpetual</t>
  </si>
  <si>
    <t>Oracle Database In-Memory - Processor Perpetual</t>
  </si>
  <si>
    <t>Oracle Database Lifecycle Management Pack - Processor Perpetual</t>
  </si>
  <si>
    <t>Oracle Database Vault - Processor Perpetual</t>
  </si>
  <si>
    <t>Oracle Diagnostics Pack - Processor Perpetual</t>
  </si>
  <si>
    <t>Oracle Directory Services Plus - Processor Perpetual</t>
  </si>
  <si>
    <t>Oracle Multitenant - Processor Perpetual</t>
  </si>
  <si>
    <t>Oracle Partitioning - Processor Perpetual</t>
  </si>
  <si>
    <t>Oracle Real Application Clusters - Processor Perpetual  ULA</t>
  </si>
  <si>
    <t>Oracle Real Application Testing - Processor Perpetual</t>
  </si>
  <si>
    <t>Oracle Tuning Pack - Processor Perpetual</t>
  </si>
  <si>
    <t>Oracle WebLogic Server Management Pack Enterprise Edition - Processor Perpetual</t>
  </si>
  <si>
    <t>Oracle WebLogic Suite - Processor Perpetual</t>
  </si>
  <si>
    <t>MySQL Enterprise Edition Subscription (1-4 socket server)</t>
  </si>
  <si>
    <t>Oracle Linux Premier Support</t>
  </si>
  <si>
    <t>Paessler PRTG XL1 5 year maintenance</t>
  </si>
  <si>
    <t>Perforce JRebel Renewal</t>
  </si>
  <si>
    <t>Perforce Xrebel Renewal</t>
  </si>
  <si>
    <t>Pingboard SaaS - 1 Year Annual Company Subscription - Subscription Tier: 1400-1500 Users</t>
  </si>
  <si>
    <t>Precisely Global Geocoding Module US-Subscription</t>
  </si>
  <si>
    <t>Precisely Tomtom Streets-Subscription</t>
  </si>
  <si>
    <t>Precisely Spectrum Global Addressing Global Addressing Module-Subscription</t>
  </si>
  <si>
    <t>Precisely Global Address Validation GAV Data Set-Subscription</t>
  </si>
  <si>
    <t>PortSwigger Burp Suite Enterprise Addition</t>
  </si>
  <si>
    <t>PortSwigger Burp Suite Professional</t>
  </si>
  <si>
    <t>Qlick Sense Bundle per Inventory volumes (includes Nprinting Designer, Nprinting, Qlik Sense Enterprise SaaS, Qlik Signature Success - Package 2)</t>
  </si>
  <si>
    <t>270-274</t>
  </si>
  <si>
    <t>Qualys Policy Compliance</t>
  </si>
  <si>
    <t>275/276</t>
  </si>
  <si>
    <t>Qualys VMDR Bundle</t>
  </si>
  <si>
    <t>277/278</t>
  </si>
  <si>
    <t>Qualys CIS Controls</t>
  </si>
  <si>
    <t>new</t>
  </si>
  <si>
    <t>Qualys File Integrity Monitoring-Enterprise-Module</t>
  </si>
  <si>
    <t>Qualys File Integrity Monitoring - Enterprise</t>
  </si>
  <si>
    <t>Qualys End Point Detection Response w/ Anti-malware</t>
  </si>
  <si>
    <t>CHANGE AUDITOR FOR AD PER ENABLED USER ACCT MAINTENANCE RENEWALCHANGE AUDITOR FOR AD PER ENABLED USER ACCT MAINTENANCE RENEWAL</t>
  </si>
  <si>
    <t>CHANGE AUDITOR FOR EXCHANGE PER MANAGED MAILBOX MAINTENANCE RENEWAL</t>
  </si>
  <si>
    <t>CHANGE AUDITOR FOR SHAREPOINT PER ENABLED USER ACCT MAINTENANCE RENEWAL</t>
  </si>
  <si>
    <t>TOAD DATA MODELER PER SEAT TERM LICENSE/MAINT</t>
  </si>
  <si>
    <t>TOAD EDGE MYSQL PER NAMED USER TERM LICENSE/MAINT</t>
  </si>
  <si>
    <t>TOAD FOR ORACLE DEVELOPER EDITION PER SEAT TERM LICENSE/MAINT PACK</t>
  </si>
  <si>
    <t>TOAD FOR ORACLE DBA EXADATA EDITION PER SEAT TERM LICENSE/MAINT PACK</t>
  </si>
  <si>
    <t>TOAD FOR SQL SERVER DEVELOPER EDITION PER SEAT TERM LICENSE/MAINT PACK</t>
  </si>
  <si>
    <t>Red Hat Enterprise Linux Server, Premium 24X7 Phone and Web Support (Physical or Virtual Nodes)</t>
  </si>
  <si>
    <t xml:space="preserve">Red Hat Ansible Automation Platform, Premium 24X7 Phone and Web Support (100 Managed Nodes) </t>
  </si>
  <si>
    <t>RSA Auth Mgr Base Mnt-Enh-1, 1505-2500
users. 1 month
1745 users x 12 months = Total Qty 20,940 
RSA Auth Mgr Base Mnt-Enh-1, 1505-2500
users. 1 month
1745 users x 12 months = 20,940 Total  qty</t>
  </si>
  <si>
    <t xml:space="preserve">ServiceNow® Customer Service Management Standard </t>
  </si>
  <si>
    <t>ServiceNow® IntegrationHub Module</t>
  </si>
  <si>
    <t>ReadyAPI Test Fixed User Subscription License (1 Year Renewal)</t>
  </si>
  <si>
    <t>SMARTBEAR SWAGGERHUB ENTERPRISE 25 DESIGNERS - SAAS (1 YEAR RENEWAL)</t>
  </si>
  <si>
    <t xml:space="preserve">SolarWinds Network Configuration Management (NCM) </t>
  </si>
  <si>
    <t>SolarWinds Netflow Traffic Analyzer (NTA)</t>
  </si>
  <si>
    <t xml:space="preserve">SolarWinds Network Performance Monitor (SLX) </t>
  </si>
  <si>
    <t>Splunk Cloud Platform</t>
  </si>
  <si>
    <t>Splunk Enterprise Security</t>
  </si>
  <si>
    <t>Splunk Cloud Subscription Data Storage w/ Encryption at REST - 500 GB Increments</t>
  </si>
  <si>
    <t>Synopsys Black Duck</t>
  </si>
  <si>
    <t>Torana iCEDQ for 16 cores</t>
  </si>
  <si>
    <t>Virto Calendar Add-in for Office 365 annual billing (Number of users: 2350)  2 year quote</t>
  </si>
  <si>
    <t>MobaXterm Professional Edition</t>
  </si>
  <si>
    <t>309, 313</t>
  </si>
  <si>
    <t>TechSmith Snagit-22 Maintenance Renewal 1000-1999 Users - Commercial</t>
  </si>
  <si>
    <t>310, 314</t>
  </si>
  <si>
    <t>UiPath - Flex - Unattended Robot</t>
  </si>
  <si>
    <t>UiPath - Flex - Unattended Robot - NonProduction</t>
  </si>
  <si>
    <t>UiPath - Flex - Automation Developer - Named Use</t>
  </si>
  <si>
    <t>UiPath - Premium Support</t>
  </si>
  <si>
    <t>ZPA Light User Bus Edition</t>
  </si>
  <si>
    <t>Vendor Specific Item Adjustment &lt;if needed&gt;</t>
  </si>
  <si>
    <t>Software Inventory Listing Software Maintenance Subtotal</t>
  </si>
  <si>
    <t>Project Office/Design/Development/Test/Training Software Maintenance</t>
  </si>
  <si>
    <t>Project Office/Design/Development/Test/Training Software Maintenance Subtotal</t>
  </si>
  <si>
    <t>Security/Monitoring Software Maintenance</t>
  </si>
  <si>
    <t>Security/Monitoring Software Maintenance Subtotal</t>
  </si>
  <si>
    <t>Admin/Tech Support Software Maintenance</t>
  </si>
  <si>
    <t>Admin/Tech Support Software Maintenance Subtotal</t>
  </si>
  <si>
    <t>Production Software Maintenance</t>
  </si>
  <si>
    <t>Production Software Maintenance Subtotal</t>
  </si>
  <si>
    <t>Other Software Maintenance</t>
  </si>
  <si>
    <t>Other Software Maintenance Subtotal</t>
  </si>
  <si>
    <t>Software Maintenance/Support Subtotal</t>
  </si>
  <si>
    <t>Total Infrastructure Software and Software Maintenance Price</t>
  </si>
  <si>
    <t>Schedule 7</t>
  </si>
  <si>
    <t>Telecom Line Items - Address/Location</t>
  </si>
  <si>
    <t>County</t>
  </si>
  <si>
    <t>Circuit</t>
  </si>
  <si>
    <t>Current Circuit Description</t>
  </si>
  <si>
    <t>Download Bandwidth</t>
  </si>
  <si>
    <t>Upload Bandwidth</t>
  </si>
  <si>
    <t>Total Telecom Price</t>
  </si>
  <si>
    <t xml:space="preserve">Telecom </t>
  </si>
  <si>
    <t>Central/Project Site Internet Access</t>
  </si>
  <si>
    <t>Roseville Project Office - 620 Roseville Parkway R6, Roseville</t>
  </si>
  <si>
    <t>Placer</t>
  </si>
  <si>
    <t>Circuit 1</t>
  </si>
  <si>
    <t>TBD</t>
  </si>
  <si>
    <t>200 MBPS</t>
  </si>
  <si>
    <t>Circuit 2</t>
  </si>
  <si>
    <t>Norwalk Project Office - 12440 Imperial Hwy Norwalk, CA</t>
  </si>
  <si>
    <t>Los Angeles</t>
  </si>
  <si>
    <t>Frontier 200x200 Mbps</t>
  </si>
  <si>
    <t>Spectrum 200x200 Mbps</t>
  </si>
  <si>
    <t>Vendor Item #1 (if needed)</t>
  </si>
  <si>
    <t>Vendor Item #2 (if needed)</t>
  </si>
  <si>
    <t>Vendor Item #3 (if needed)</t>
  </si>
  <si>
    <t>Central/Project Site Internet Access Subtotal</t>
  </si>
  <si>
    <t>WAN</t>
  </si>
  <si>
    <t>1221 Oak St.  Oakland 94612</t>
  </si>
  <si>
    <t>Alameda</t>
  </si>
  <si>
    <t>Level 3 100x100</t>
  </si>
  <si>
    <t>100 MBPS</t>
  </si>
  <si>
    <t>Comcast 600x35</t>
  </si>
  <si>
    <t>600 MBPS</t>
  </si>
  <si>
    <t>35 MBPS</t>
  </si>
  <si>
    <t xml:space="preserve">75 DIAMOND VALLEY RD , MARKLEEVILLE </t>
  </si>
  <si>
    <t>Alpine </t>
  </si>
  <si>
    <t xml:space="preserve">Frontier, 3x3 </t>
  </si>
  <si>
    <t>3 MBPS</t>
  </si>
  <si>
    <t xml:space="preserve">10877 CONDUCTOR BLVD , JACKSON </t>
  </si>
  <si>
    <t>Amador</t>
  </si>
  <si>
    <t xml:space="preserve">AT&amp;T ADI, 10x10 </t>
  </si>
  <si>
    <t>10 MBPS</t>
  </si>
  <si>
    <t xml:space="preserve">4G Wireless </t>
  </si>
  <si>
    <t>765 EAST AVE, CHICO</t>
  </si>
  <si>
    <t>Butte</t>
  </si>
  <si>
    <t xml:space="preserve">2767 OLIVE HWY , OROVILLE </t>
  </si>
  <si>
    <t xml:space="preserve">AT&amp;T BB, 1.5x18 </t>
  </si>
  <si>
    <t>1.5 MBPS</t>
  </si>
  <si>
    <t>18 MBPS</t>
  </si>
  <si>
    <t>Comcast, 5x25</t>
  </si>
  <si>
    <t>5 MBPS</t>
  </si>
  <si>
    <t>25 MBPS</t>
  </si>
  <si>
    <t xml:space="preserve">202 MIRA LOMA DR , OROVILLE </t>
  </si>
  <si>
    <t xml:space="preserve">AT&amp;T ADI, 50x50 </t>
  </si>
  <si>
    <t>50 MBPS</t>
  </si>
  <si>
    <t>Comcast , 20x150</t>
  </si>
  <si>
    <t>20 MBPS</t>
  </si>
  <si>
    <t>150 MBPS</t>
  </si>
  <si>
    <t>1045 Jeff Tuttle Dr, San Andreas, CA 95249</t>
  </si>
  <si>
    <t>Calaveras</t>
  </si>
  <si>
    <t>Comcast, 10x10</t>
  </si>
  <si>
    <t xml:space="preserve">251 E WEBSTER ST , COLUSA </t>
  </si>
  <si>
    <t>Colusa </t>
  </si>
  <si>
    <t xml:space="preserve">144 MARKET ST , COLUSA </t>
  </si>
  <si>
    <t>30 Douglas Drive  Martinez 94533</t>
  </si>
  <si>
    <t>Contra Costa</t>
  </si>
  <si>
    <t>AT&amp;T ADI 100x100</t>
  </si>
  <si>
    <t xml:space="preserve">880 NORTHCREST DR , CRESCENT CITY </t>
  </si>
  <si>
    <t>Del Norte</t>
  </si>
  <si>
    <t>Spectrum, 10x100</t>
  </si>
  <si>
    <t xml:space="preserve">360 FAIR LN , PLACERVILLE </t>
  </si>
  <si>
    <t>El Dorado</t>
  </si>
  <si>
    <t>333 W Pontiac Way, Clovis</t>
  </si>
  <si>
    <t>Fresno</t>
  </si>
  <si>
    <t>Level 3 200x200</t>
  </si>
  <si>
    <t>AT&amp;T HSIA Broadband II 100x10</t>
  </si>
  <si>
    <t>525 W Sycamore Street, Willows</t>
  </si>
  <si>
    <t>Glenn</t>
  </si>
  <si>
    <t xml:space="preserve">420 E LAUREL ST , WILLOWS </t>
  </si>
  <si>
    <t>929 KOSTER ST , EUREKA</t>
  </si>
  <si>
    <t>Humboldt</t>
  </si>
  <si>
    <t xml:space="preserve">215 4TH ST , EUREKA </t>
  </si>
  <si>
    <t xml:space="preserve">AT&amp;T ADI, 20x20 </t>
  </si>
  <si>
    <t>Altice 100x10</t>
  </si>
  <si>
    <t xml:space="preserve">860 MAIN ST , BRAWLEY </t>
  </si>
  <si>
    <t>Imperial</t>
  </si>
  <si>
    <t xml:space="preserve">2995 S 4TH ST , EL CENTRO </t>
  </si>
  <si>
    <t xml:space="preserve">8027 US HIGHWAY 111 , NILAND </t>
  </si>
  <si>
    <t xml:space="preserve">301 HEBER AVE , CALEXICO </t>
  </si>
  <si>
    <t>Imperial </t>
  </si>
  <si>
    <t xml:space="preserve">Spectrum, 10x100 </t>
  </si>
  <si>
    <t xml:space="preserve">RT 1 676 BASE LINE RD , WINTERHAVEN </t>
  </si>
  <si>
    <t>Nitel, 5x2 BB</t>
  </si>
  <si>
    <t>2 MBPS</t>
  </si>
  <si>
    <t xml:space="preserve">168 N EDWARDS ST , INDEPENDENCE </t>
  </si>
  <si>
    <t>Inyo</t>
  </si>
  <si>
    <t>Altice 50x8</t>
  </si>
  <si>
    <t>8 MBPS</t>
  </si>
  <si>
    <t>Level 3, 10x10</t>
  </si>
  <si>
    <t xml:space="preserve">3041 WILSON RD , BAKERSFIELD </t>
  </si>
  <si>
    <t>Kern</t>
  </si>
  <si>
    <t>ATT/ADI 50x50</t>
  </si>
  <si>
    <t>TPX EoC 20x20</t>
  </si>
  <si>
    <t xml:space="preserve">1400 S ST , BAKERSFIELD </t>
  </si>
  <si>
    <t>TPX EoC, 3x3 (repurposed)</t>
  </si>
  <si>
    <t xml:space="preserve">3711 COLUMBUS ST , BAKERSFIELD </t>
  </si>
  <si>
    <t>Spectrum, 10x200</t>
  </si>
  <si>
    <t xml:space="preserve">1600 E BELLE TER , BAKERSFIELD </t>
  </si>
  <si>
    <t xml:space="preserve">4901 COMMERCE DR , BAKERSFIELD </t>
  </si>
  <si>
    <t xml:space="preserve">100 E CALIFORNIA AVE , BAKERSFIELD </t>
  </si>
  <si>
    <t xml:space="preserve">20M AT&amp;T, 20x20 </t>
  </si>
  <si>
    <t>TPx, 20M EoC</t>
  </si>
  <si>
    <t xml:space="preserve">1816 CECIL AVE , DELANO </t>
  </si>
  <si>
    <t xml:space="preserve">7050 LAKE ISABELLA BLVD STE 130 , LAKE ISABELLA </t>
  </si>
  <si>
    <t>Nitel 60x5</t>
  </si>
  <si>
    <t>60 MBPS</t>
  </si>
  <si>
    <t xml:space="preserve">8300 SEGRUE RD , LAMONT </t>
  </si>
  <si>
    <t xml:space="preserve">2340 HIGHWAY 58 , MOJAVE </t>
  </si>
  <si>
    <t>TPx EOC 3x3</t>
  </si>
  <si>
    <t xml:space="preserve">145 E RIDGECREST BLVD , RIDGECREST </t>
  </si>
  <si>
    <t>BullsEye, 60x5</t>
  </si>
  <si>
    <t xml:space="preserve">115 CENTRAL VALLEY HWY , SHAFTER </t>
  </si>
  <si>
    <t xml:space="preserve">119 N 10TH ST , TAFT </t>
  </si>
  <si>
    <t xml:space="preserve">Spectrum , 10x100 </t>
  </si>
  <si>
    <t>TPx , 1.5M T1</t>
  </si>
  <si>
    <t xml:space="preserve">951 CHITTENDEN AVE , CORCORAN </t>
  </si>
  <si>
    <t>Kings</t>
  </si>
  <si>
    <t>Frontier Epath, 5x5</t>
  </si>
  <si>
    <t xml:space="preserve">1400 W LACEY BLVD BLD 5, HANFORD </t>
  </si>
  <si>
    <t>Comcast, 50x50</t>
  </si>
  <si>
    <t xml:space="preserve">1400 W LACEY BLVD,  BLDG 6, HANFORD </t>
  </si>
  <si>
    <t>15975 ANDERSON RANCH PK</t>
  </si>
  <si>
    <t>Lake</t>
  </si>
  <si>
    <t xml:space="preserve">220 S LASSEN ST , SUSANVILLE </t>
  </si>
  <si>
    <t>Lassen</t>
  </si>
  <si>
    <t>Frontier 10x10</t>
  </si>
  <si>
    <t>444 N Nash St, El Segundo, CA</t>
  </si>
  <si>
    <t>Time Warner 300x300 Mbps</t>
  </si>
  <si>
    <t>300 MBPS</t>
  </si>
  <si>
    <t>AT&amp;T ADI 500x500 Mbps</t>
  </si>
  <si>
    <t>500 MBPS</t>
  </si>
  <si>
    <t>1275 N. Eastern Ave., Los Angeles, CA 90063</t>
  </si>
  <si>
    <t>AT&amp;T ADI; 500x500 Mbps</t>
  </si>
  <si>
    <t>Spectrum/TPx; 500x500Mbps</t>
  </si>
  <si>
    <t>500MBPS</t>
  </si>
  <si>
    <t>1920 E Maple Ave, El Segundo, CA 90245</t>
  </si>
  <si>
    <t>Global Telecom 1000x1000 Mbps</t>
  </si>
  <si>
    <t>1000 MBPS</t>
  </si>
  <si>
    <t>Time Warner Cable 1000x1000 Mbps</t>
  </si>
  <si>
    <t>Circuit 3</t>
  </si>
  <si>
    <t>AT&amp;T 1000x1000 Mbps</t>
  </si>
  <si>
    <t xml:space="preserve">Item Removed </t>
  </si>
  <si>
    <t>200 W 4Th ST, MADERA, CA 93637</t>
  </si>
  <si>
    <t xml:space="preserve">Madera </t>
  </si>
  <si>
    <t xml:space="preserve">Comcast 75x15  </t>
  </si>
  <si>
    <t>75 MBPS</t>
  </si>
  <si>
    <t>15 MBPS</t>
  </si>
  <si>
    <t>EoC 6 Mbps</t>
  </si>
  <si>
    <t>6 MBPS</t>
  </si>
  <si>
    <t xml:space="preserve">1600 LOS GAMOS DR , SAN RAFAEL </t>
  </si>
  <si>
    <t>Marin</t>
  </si>
  <si>
    <t>HSIA 100x20</t>
  </si>
  <si>
    <t xml:space="preserve">5362 LEMEE LN , MARIPOSA </t>
  </si>
  <si>
    <t>Mariposa</t>
  </si>
  <si>
    <t xml:space="preserve">TPx , 3M T1 </t>
  </si>
  <si>
    <t xml:space="preserve">747 S STATE ST , UKIAH </t>
  </si>
  <si>
    <t>Mendocino </t>
  </si>
  <si>
    <t xml:space="preserve">2115 WARDROBE AVE , MERCED </t>
  </si>
  <si>
    <t>Merced</t>
  </si>
  <si>
    <t xml:space="preserve">3376 N HIGHWAY 59 STE C , MERCED </t>
  </si>
  <si>
    <t xml:space="preserve">AT&amp;T BB, 1.5x12 </t>
  </si>
  <si>
    <t>12 MBPS</t>
  </si>
  <si>
    <t xml:space="preserve">3600 M ST , MERCED </t>
  </si>
  <si>
    <t xml:space="preserve">1920 W CUSTOMER CARE WAY , ATWATER </t>
  </si>
  <si>
    <t>Merced </t>
  </si>
  <si>
    <t>AT&amp;T ASE, 45x45</t>
  </si>
  <si>
    <t>45 MBPS</t>
  </si>
  <si>
    <t xml:space="preserve">120 N MAIN ST , ALTURAS </t>
  </si>
  <si>
    <t>Modoc</t>
  </si>
  <si>
    <t xml:space="preserve">37 EMIGRANT ST , BRIDGEPORT </t>
  </si>
  <si>
    <t>Mono</t>
  </si>
  <si>
    <t xml:space="preserve">185 SIERRA PARK RD , MAMMOTH LAKES </t>
  </si>
  <si>
    <t xml:space="preserve">Frontier, 2x2 </t>
  </si>
  <si>
    <t>1290 TAVERN RD , MAMMOTH LAKES</t>
  </si>
  <si>
    <t xml:space="preserve">107384 US HIGHWAY 395 , WALKER </t>
  </si>
  <si>
    <t xml:space="preserve">XO, 1.5M T1 </t>
  </si>
  <si>
    <t xml:space="preserve">713 LA GUARDIA ST , SALINAS </t>
  </si>
  <si>
    <t>Monterey</t>
  </si>
  <si>
    <t>Comcast 150x20</t>
  </si>
  <si>
    <t xml:space="preserve">1590 MOFFETT ST , SALINAS </t>
  </si>
  <si>
    <t xml:space="preserve">AT&amp;T, 20x20 </t>
  </si>
  <si>
    <t>2751 Napa Valley Corporate Dr.  Napa CA 94558</t>
  </si>
  <si>
    <t>Napa</t>
  </si>
  <si>
    <t>Comcast 25x5</t>
  </si>
  <si>
    <t xml:space="preserve">950 MAIDU AVE , NEVADA CITY </t>
  </si>
  <si>
    <t>Nevada</t>
  </si>
  <si>
    <t>1400 S. Grand Ave  Santa Ana 92705</t>
  </si>
  <si>
    <t>Orange</t>
  </si>
  <si>
    <t xml:space="preserve"> Level 3 200x200</t>
  </si>
  <si>
    <t>Crown Castle 100x100</t>
  </si>
  <si>
    <t>11295 B Ave Auburn, CA 95603 (Door B)</t>
  </si>
  <si>
    <t>Level 3 50x50</t>
  </si>
  <si>
    <t>AT&amp;T Eo3PV 50x50</t>
  </si>
  <si>
    <t xml:space="preserve">270 COUNTY HOSPITAL RD , QUINCY </t>
  </si>
  <si>
    <t>Plumas</t>
  </si>
  <si>
    <t>1 MBPS</t>
  </si>
  <si>
    <t>Nitel, 25x25</t>
  </si>
  <si>
    <t xml:space="preserve">901 E RAMSEY ST , BANNING </t>
  </si>
  <si>
    <t>Riverside</t>
  </si>
  <si>
    <t>Frontier 3x3</t>
  </si>
  <si>
    <t xml:space="preserve">63 S 4TH ST , BANNING </t>
  </si>
  <si>
    <t xml:space="preserve">1225 W HOBSON WAY , BLYTHE </t>
  </si>
  <si>
    <t>Frontier, 10x10</t>
  </si>
  <si>
    <t xml:space="preserve">68615 PEREZ RD STE A , CATHEDRAL CITY </t>
  </si>
  <si>
    <t>65753 PIERSON BLVD, DESERT HOT SPRINGS</t>
  </si>
  <si>
    <t xml:space="preserve">48113 JACKSON ST , INDIO </t>
  </si>
  <si>
    <t xml:space="preserve">44199 MONROE ST , INDIO </t>
  </si>
  <si>
    <t xml:space="preserve">Spectrum, 25x25 </t>
  </si>
  <si>
    <t>Frontier, 5x5</t>
  </si>
  <si>
    <t xml:space="preserve">1400 W MINTHORN ST , LAKE ELSINORE </t>
  </si>
  <si>
    <t xml:space="preserve">Frontier, 5x5 </t>
  </si>
  <si>
    <t xml:space="preserve">22690 CACTUS AVE , MORENO VALLEY </t>
  </si>
  <si>
    <t xml:space="preserve">TPx , 3.0 T1 </t>
  </si>
  <si>
    <t>3.0 MBPS</t>
  </si>
  <si>
    <t xml:space="preserve">26520 CACTUS AVE , MORENO VALLEY </t>
  </si>
  <si>
    <t>Spectrum, 5x5</t>
  </si>
  <si>
    <t xml:space="preserve">12625 HEACOCK ST , MORENO VALLEY </t>
  </si>
  <si>
    <t xml:space="preserve">3178 HAMNER AVE , NORCO </t>
  </si>
  <si>
    <t xml:space="preserve">3450 14TH ST FL 1 , RIVERSIDE </t>
  </si>
  <si>
    <t xml:space="preserve">4060 COUNTY CIRCLE DR , RIVERSIDE </t>
  </si>
  <si>
    <t>TPX EOC 10x10</t>
  </si>
  <si>
    <t xml:space="preserve">23119 COTTONWOOD AVE BLDG B , MORENO VALLEY </t>
  </si>
  <si>
    <t xml:space="preserve">541 N SAN JACINTO ST , HEMET </t>
  </si>
  <si>
    <t xml:space="preserve">Frontier, 10x10 </t>
  </si>
  <si>
    <t xml:space="preserve">517 W PARKRIDGE AVE , Norco </t>
  </si>
  <si>
    <t>AT&amp;T EOC, 10x10 (New)</t>
  </si>
  <si>
    <t xml:space="preserve">201 N REDLANDS AVE , PERRIS </t>
  </si>
  <si>
    <t xml:space="preserve">5961 MISSION BLVD , RIVERSIDE </t>
  </si>
  <si>
    <t xml:space="preserve">7894 MISSION GROVE PKWY , RIVERSIDE </t>
  </si>
  <si>
    <t>AT&amp;T BB, 6x45</t>
  </si>
  <si>
    <t xml:space="preserve">2300 MARKET ST , RIVERSIDE </t>
  </si>
  <si>
    <t xml:space="preserve">43264 BUSINESS PARK DR , TEMECULA </t>
  </si>
  <si>
    <t xml:space="preserve">Frontier, 75x75 </t>
  </si>
  <si>
    <t xml:space="preserve">3101 GOLD CAMP DR , RANCHO CORDOVA </t>
  </si>
  <si>
    <t>Sacramento</t>
  </si>
  <si>
    <t xml:space="preserve">AT&amp;T BB II, 100x20 </t>
  </si>
  <si>
    <t>Zayo 20x20</t>
  </si>
  <si>
    <t>799 G Street Sacramento 95814</t>
  </si>
  <si>
    <t>AT&amp;T HSIA Broadband II 100x100</t>
  </si>
  <si>
    <t xml:space="preserve">1111 SAN FELIPE RD , HOLLISTER </t>
  </si>
  <si>
    <t>San Benito </t>
  </si>
  <si>
    <t xml:space="preserve">911 SUNSET DR , HOLLISTER </t>
  </si>
  <si>
    <t xml:space="preserve">351 FELICE DR , HOLLISTER </t>
  </si>
  <si>
    <t>AT&amp;T 10X10</t>
  </si>
  <si>
    <t xml:space="preserve">1111 E MILL ST BLDG 1 , SAN BERNARDINO </t>
  </si>
  <si>
    <t>San Berardino</t>
  </si>
  <si>
    <t>Frontier, 10X10</t>
  </si>
  <si>
    <t xml:space="preserve">1504 S GIFFORD AVE , SAN BERNARDINO </t>
  </si>
  <si>
    <t xml:space="preserve">10875 RANCHO RD , ADELANTO </t>
  </si>
  <si>
    <t>San Bernardino</t>
  </si>
  <si>
    <t>13886 CENTRAL RD, APPLE VALLEY</t>
  </si>
  <si>
    <t>Frontier 5x5 Mbps</t>
  </si>
  <si>
    <t xml:space="preserve">1900 E MAIN ST , BARSTOW </t>
  </si>
  <si>
    <t xml:space="preserve">400 N PEPPER AVE , COLTON </t>
  </si>
  <si>
    <t xml:space="preserve">1900 W VALLEY BL , COLTON </t>
  </si>
  <si>
    <t xml:space="preserve">7977 SIERRA AVE , FONTANA </t>
  </si>
  <si>
    <t>TPX EoC, 6x6</t>
  </si>
  <si>
    <t>AT&amp;T 25x3</t>
  </si>
  <si>
    <t xml:space="preserve">15980 MAIN ST , HESPERIA </t>
  </si>
  <si>
    <t>Frontier; 20x20</t>
  </si>
  <si>
    <t>Spectrum 10x100</t>
  </si>
  <si>
    <t xml:space="preserve">9655 9TH AVE , HESPERIA </t>
  </si>
  <si>
    <t>Frontier, 3x3</t>
  </si>
  <si>
    <t>2740 N LITTLE MOUNTAIN ROAD</t>
  </si>
  <si>
    <t xml:space="preserve">1090 E BROADWAY ST , NEEDLES </t>
  </si>
  <si>
    <t>Nitel 15x15 (New)</t>
  </si>
  <si>
    <t xml:space="preserve">1627 E HOLT BLVD , ONTARIO </t>
  </si>
  <si>
    <t>Frontier, 15x15</t>
  </si>
  <si>
    <t>TPX EoC 15x15</t>
  </si>
  <si>
    <t xml:space="preserve">10825 ARROW RTE , RANCHO CUCAMONGA </t>
  </si>
  <si>
    <t>Frontier, 30x30</t>
  </si>
  <si>
    <t>30 MBPS</t>
  </si>
  <si>
    <t xml:space="preserve">1811 W LUGONIA AVE , REDLANDS </t>
  </si>
  <si>
    <t>TPX 3x3 (Repurposed)</t>
  </si>
  <si>
    <t xml:space="preserve">1175 W FOOTHILL BLVD , RIALTO </t>
  </si>
  <si>
    <t xml:space="preserve">670 E GILBERT ST STE 780 , SAN BERNARDINO </t>
  </si>
  <si>
    <t>TPX EoC, 3x3</t>
  </si>
  <si>
    <t>Lvl 3 10x10</t>
  </si>
  <si>
    <t xml:space="preserve">860 BRIER DR , SAN BERNARDINO </t>
  </si>
  <si>
    <t xml:space="preserve">Frontier, 50x50 </t>
  </si>
  <si>
    <t>Verizon Business Fiber, 50x50</t>
  </si>
  <si>
    <t xml:space="preserve">295 E CAROLINE ST STE E , SAN BERNARDINO </t>
  </si>
  <si>
    <t xml:space="preserve">150 S LENA RD , SAN BERNARDINO </t>
  </si>
  <si>
    <t xml:space="preserve">TPx , 1.5M T1 </t>
  </si>
  <si>
    <t xml:space="preserve">265 E 4TH ST , SAN BERNARDINO </t>
  </si>
  <si>
    <t xml:space="preserve">825 E HOSPITALITY LN , SAN BERNARDINO </t>
  </si>
  <si>
    <t>73629 Sun Valley Dr, Twentynine Palms, CA 92277</t>
  </si>
  <si>
    <t xml:space="preserve">15010 PALMDALE RD , VICTORVILLE </t>
  </si>
  <si>
    <t xml:space="preserve">32353 YUCAIPA BLVD , YUCAIPA </t>
  </si>
  <si>
    <t xml:space="preserve">Frontier, 25x25 </t>
  </si>
  <si>
    <t xml:space="preserve">56357 PIMA TRL , YUCCA VALLEY </t>
  </si>
  <si>
    <t>1895 DEL ROSA DR</t>
  </si>
  <si>
    <t>San Bernardino </t>
  </si>
  <si>
    <t>TPX, 10x10</t>
  </si>
  <si>
    <t>5732 Pacific Center Blvd.  San Diego 92121</t>
  </si>
  <si>
    <t>San Diego</t>
  </si>
  <si>
    <t xml:space="preserve">AT&amp;T HSIA Broadband II 100x100 </t>
  </si>
  <si>
    <t>170 Otis St.  San Francisco 94103</t>
  </si>
  <si>
    <t>San Francisco</t>
  </si>
  <si>
    <t xml:space="preserve">	Level 3 200x200</t>
  </si>
  <si>
    <t>AT&amp;T HSIA Broadband II 200x200</t>
  </si>
  <si>
    <t xml:space="preserve">400 E MAIN ST , STOCKTON </t>
  </si>
  <si>
    <t>San Joaquin</t>
  </si>
  <si>
    <t>Verizon Business, 20x20</t>
  </si>
  <si>
    <t xml:space="preserve">102 S SAN JOAQUIN ST , STOCKTON </t>
  </si>
  <si>
    <t>San Joaquin </t>
  </si>
  <si>
    <t>AT&amp;T ASE, 50x50</t>
  </si>
  <si>
    <t>976 Osos St. San Luis Obispo 93408 </t>
  </si>
  <si>
    <t>San Luis Obispo</t>
  </si>
  <si>
    <t>AT&amp;T 20x20</t>
  </si>
  <si>
    <t>501 Winslow St  Redwood City, CA 94063</t>
  </si>
  <si>
    <t>San Mateo</t>
  </si>
  <si>
    <t>4408 Cathedral Oaks Rd, Santa Barbara</t>
  </si>
  <si>
    <t>Santa Barbara</t>
  </si>
  <si>
    <t>Frontier Eth Fiber 100x100</t>
  </si>
  <si>
    <t>Cox Fiber 50x50</t>
  </si>
  <si>
    <t>9 Great Oaks Blvd, San Jose CA (Circuit termination location)</t>
  </si>
  <si>
    <t>Santa Clara</t>
  </si>
  <si>
    <t>TPX 1000x1000 Mbps</t>
  </si>
  <si>
    <t>1555 Berger Dr Bldg 2, San Jose, CA 95695</t>
  </si>
  <si>
    <t xml:space="preserve">AT&amp;T ASE 100x100 </t>
  </si>
  <si>
    <t>1020 Emeline Ave.  Santa Cruz 95060</t>
  </si>
  <si>
    <t>Santa Cruz</t>
  </si>
  <si>
    <t>Centurylink 20x20</t>
  </si>
  <si>
    <t>AT&amp;T ASE 100x100</t>
  </si>
  <si>
    <t xml:space="preserve">1450 COURT ST , REDDING </t>
  </si>
  <si>
    <t>Shasta</t>
  </si>
  <si>
    <t xml:space="preserve">2460 BRESLAUER WAY , REDDING </t>
  </si>
  <si>
    <t xml:space="preserve">22 MAIDEN LN , DOWNIEVILLE </t>
  </si>
  <si>
    <t>Sierra</t>
  </si>
  <si>
    <t xml:space="preserve">202 FRONT ST , LOYALTON </t>
  </si>
  <si>
    <t xml:space="preserve">TPx, 3M T1 </t>
  </si>
  <si>
    <t xml:space="preserve">818 S MAIN ST , YREKA </t>
  </si>
  <si>
    <t>Siskiyou</t>
  </si>
  <si>
    <t xml:space="preserve">TPx , 4.5 T1 </t>
  </si>
  <si>
    <t>4.5 MBPS</t>
  </si>
  <si>
    <t xml:space="preserve">2060 CAMPUS DR , YREKA </t>
  </si>
  <si>
    <t xml:space="preserve">311 4TH ST , YREKA </t>
  </si>
  <si>
    <t>675 Texas St.  Fairfield  94533</t>
  </si>
  <si>
    <t>Solano</t>
  </si>
  <si>
    <t>Comcast 200x20</t>
  </si>
  <si>
    <t>AT&amp;T HSIA Broadband II 100x20</t>
  </si>
  <si>
    <t xml:space="preserve">1020 VAQUERO CIR , VACAVILLE </t>
  </si>
  <si>
    <t>3600 Westwind Blvd  Santa Rosa 95403</t>
  </si>
  <si>
    <t>Sonoma</t>
  </si>
  <si>
    <t>Century Link 50x50</t>
  </si>
  <si>
    <t xml:space="preserve">251 E HACKETT RD , MODESTO </t>
  </si>
  <si>
    <t>Stanislaus</t>
  </si>
  <si>
    <t xml:space="preserve">Comcast Fiber, 50x50 </t>
  </si>
  <si>
    <t>AT&amp;T ADI, 50x50</t>
  </si>
  <si>
    <t xml:space="preserve">680 N Walton Ave, Yuba City </t>
  </si>
  <si>
    <t>Sutter</t>
  </si>
  <si>
    <t>TPX , 15M EOC</t>
  </si>
  <si>
    <t>Comcast, 15x75</t>
  </si>
  <si>
    <t xml:space="preserve">310 S MAIN ST , RED BLUFF </t>
  </si>
  <si>
    <t>Tehama</t>
  </si>
  <si>
    <t xml:space="preserve">6641 STATE HIGHWAY 3 STE B , HAYFORK </t>
  </si>
  <si>
    <t>Trinity</t>
  </si>
  <si>
    <t xml:space="preserve">51 IND PARK WAY BLDG 1 , WEAVERVILLE </t>
  </si>
  <si>
    <t>Trinity </t>
  </si>
  <si>
    <t xml:space="preserve">11 COURT ST , WEAVERVILLE </t>
  </si>
  <si>
    <t>5957 S. Mooney Blvd.  Visalia 93277</t>
  </si>
  <si>
    <t>Tulare</t>
  </si>
  <si>
    <t xml:space="preserve">20075 CEDAR RD , SONORA </t>
  </si>
  <si>
    <t>Tuolumne</t>
  </si>
  <si>
    <t>2 s Green St, Sonora</t>
  </si>
  <si>
    <t>Tuolumne </t>
  </si>
  <si>
    <t>800 S. Victoria Ave.  Ventura 93009</t>
  </si>
  <si>
    <t>Ventura</t>
  </si>
  <si>
    <t>Spectrum 50x50</t>
  </si>
  <si>
    <t>120 W Main St Ste D Rm 109</t>
  </si>
  <si>
    <t>Yolo</t>
  </si>
  <si>
    <t xml:space="preserve"> Level 3 50x50</t>
  </si>
  <si>
    <t xml:space="preserve">5730 PACKARD AVE STE 100 , MARYSVILLE </t>
  </si>
  <si>
    <t>Yuba</t>
  </si>
  <si>
    <t>Comcast, 20x150</t>
  </si>
  <si>
    <t>WAN Subtotal</t>
  </si>
  <si>
    <t>Schedule 8</t>
  </si>
  <si>
    <t>Infrastructure Services Price: February 2025 - January 2031</t>
  </si>
  <si>
    <t>** DO NOT MODIFY ANY OF THE FIELDS ON THIS TAB **</t>
  </si>
  <si>
    <t>Key Tasks</t>
  </si>
  <si>
    <t>Monthly Hours</t>
  </si>
  <si>
    <t>Monthly Price</t>
  </si>
  <si>
    <t>Annual Hours</t>
  </si>
  <si>
    <t>Annual Price</t>
  </si>
  <si>
    <t>SFY 2025/26 Total</t>
  </si>
  <si>
    <t>SFY 2026/27 Total</t>
  </si>
  <si>
    <t>SFY 2027/28 Total</t>
  </si>
  <si>
    <t>SFY 2028/29 Total</t>
  </si>
  <si>
    <t>SFY 2029/30 Total</t>
  </si>
  <si>
    <t>SFY 2030/31 Total</t>
  </si>
  <si>
    <t>Total Infrastructure Price</t>
  </si>
  <si>
    <t>Project Management/PMO</t>
  </si>
  <si>
    <t>Project Management/PMO Subtotal</t>
  </si>
  <si>
    <t xml:space="preserve">App/Arch Evolution </t>
  </si>
  <si>
    <t>App/Arch Evolution Subtotal</t>
  </si>
  <si>
    <t>Total Infrastructure Services Price</t>
  </si>
  <si>
    <t>Schedule 9</t>
  </si>
  <si>
    <t>Infrastructure Average Annual Staff Loading: February 2025 - January 2031</t>
  </si>
  <si>
    <t>Total Infrastructure Average Annual Hours</t>
  </si>
  <si>
    <t>Total Infrastructure Year 1: Price</t>
  </si>
  <si>
    <t>Depot/Remote Maintenance Support</t>
  </si>
  <si>
    <t>Depot/Remote Maintenance Support Subtotal</t>
  </si>
  <si>
    <t>Schedule 9.1</t>
  </si>
  <si>
    <t>Infrastructure Base Year 1 Annual Staff Loading: February 2025 - January 2026</t>
  </si>
  <si>
    <t>Total Infrastructure Year 1: Hours</t>
  </si>
  <si>
    <t>Schedule 9.2</t>
  </si>
  <si>
    <t>Infrastructure Base Year 2 Annual Staff Loading: February 2026 - January 2027</t>
  </si>
  <si>
    <t>Schedule 9.3</t>
  </si>
  <si>
    <t>Infrastructure Base Year 3 Annual Staff Loading: February 2027 - January 2028</t>
  </si>
  <si>
    <t>Schedule 9.4</t>
  </si>
  <si>
    <t>Infrastructure Base Year 4 Annual Staff Loading: February 2028 - January 2029</t>
  </si>
  <si>
    <t>Schedule 9.5</t>
  </si>
  <si>
    <t>Infrastructure Base Year 5 Annual Staff Loading: February 2029 - January 2030</t>
  </si>
  <si>
    <t>Schedule 9.6</t>
  </si>
  <si>
    <t>Infrastructure Base Year 6 Annual Staff Loading: February 2030 - January 2031</t>
  </si>
  <si>
    <t>Schedule 10</t>
  </si>
  <si>
    <t>Infrastructure Optional Extension Year 1 Price for Services February 2031 - January 2032</t>
  </si>
  <si>
    <t>Payments: April 2031 - March 2032</t>
  </si>
  <si>
    <t>** ONLY UPDATE FIELDS WITHOUT SHADING - ADD ADDITIONAL ROWS AS NEEDED FOR OTHER **</t>
  </si>
  <si>
    <t>Key Tasks/Items</t>
  </si>
  <si>
    <t>Base Contract Annual Services Price/ Extended Price</t>
  </si>
  <si>
    <t>% Annual Increase Applied</t>
  </si>
  <si>
    <t>SFY 2031/32 Total</t>
  </si>
  <si>
    <t>Total Optional Extension Year 1 Price</t>
  </si>
  <si>
    <t>Infrastructure Tasks Subtotal</t>
  </si>
  <si>
    <t>Infrastructure Software and Maintenance</t>
  </si>
  <si>
    <t>Infrastructure Software</t>
  </si>
  <si>
    <t>Infrastructure Software Maintenance</t>
  </si>
  <si>
    <t>Infrastructure Software and Maintenance Subtotal</t>
  </si>
  <si>
    <t>Infrastructure Hardware and Maintenance</t>
  </si>
  <si>
    <t>Infrastructure Hardware</t>
  </si>
  <si>
    <t>Infrastructure Hardware Maintenance</t>
  </si>
  <si>
    <t>Infrastructure Hardware Subtotal</t>
  </si>
  <si>
    <t>Infrastructure Telecom</t>
  </si>
  <si>
    <t>Infrastructure Internet Access</t>
  </si>
  <si>
    <t>Infrastructure WAN</t>
  </si>
  <si>
    <t>Infrastructure Telecom Subtotal</t>
  </si>
  <si>
    <t>Infrastructure Other</t>
  </si>
  <si>
    <t>Infrstructure Third Party Security Penetration Test Services</t>
  </si>
  <si>
    <t xml:space="preserve">Infrastructure Central Repair Depot Facilities </t>
  </si>
  <si>
    <t>Infrastructure Other/Miscellaneous</t>
  </si>
  <si>
    <t>Infrastructure Other Subtotal</t>
  </si>
  <si>
    <t>Total Infrastructure Optional Extension Year 1 Price</t>
  </si>
  <si>
    <t>Schedule 11</t>
  </si>
  <si>
    <t>Infrastructure Optional Extension Year 2 Price for Services February 2032 - January 2033</t>
  </si>
  <si>
    <t>Payments: April 2032 - March 2033</t>
  </si>
  <si>
    <t>Year 1 Extension Annual Services Price/ Extended Price</t>
  </si>
  <si>
    <t>SFY 2032/33 Total</t>
  </si>
  <si>
    <t>Total Optional Extension Year 2 Price</t>
  </si>
  <si>
    <t>Total Infrastructure Optional Extension Year 2 Price</t>
  </si>
  <si>
    <t>Schedule 12</t>
  </si>
  <si>
    <t>Infrastructure Optional Extension Year 3 Price for Services February 2033 - January 2034</t>
  </si>
  <si>
    <t>Payments: April 2033 - March 2034</t>
  </si>
  <si>
    <t>Year 2 Extension Annual Services Price/ Extended Price</t>
  </si>
  <si>
    <t>SFY 2033/34 Total</t>
  </si>
  <si>
    <t>Total Optional Extension Year 3 Price</t>
  </si>
  <si>
    <t>Total Infrastructure Optional Extension Year 3 Price</t>
  </si>
  <si>
    <t>Schedule 13</t>
  </si>
  <si>
    <t>Infrastructure Optional Extension Year 4 Price for Services February 2034 - January 2035</t>
  </si>
  <si>
    <t>Payments: April 2034 - March 2035</t>
  </si>
  <si>
    <t>Year 3 Extension Annual Services Price/ Extended Price</t>
  </si>
  <si>
    <t>SFY 2034/35 Total</t>
  </si>
  <si>
    <t>Total Optional Extension Year 4 Price</t>
  </si>
  <si>
    <t>Total Infrastructure Optional Extension Year 4 Price</t>
  </si>
  <si>
    <t>Schedule 14</t>
  </si>
  <si>
    <t>Base Infrastructure Hourly Rate Card</t>
  </si>
  <si>
    <t>California State Fiscal Year is July through June</t>
  </si>
  <si>
    <t>Staff Position</t>
  </si>
  <si>
    <t>SFY 2024/25 through SFY 2030/31 
Hourly Rate</t>
  </si>
  <si>
    <t>Offshore 
(Y/N)</t>
  </si>
  <si>
    <t>Infrastructure Project Manager</t>
  </si>
  <si>
    <t>Infrastructure Project Management Office (PMO) Lead</t>
  </si>
  <si>
    <t>Infrastructure Delivery Integration Office Manager</t>
  </si>
  <si>
    <t>Infrastructure Transition Manager</t>
  </si>
  <si>
    <t>Infrastructure Operations Manager</t>
  </si>
  <si>
    <t>Infrastructure Security Manager</t>
  </si>
  <si>
    <t>Infrastructure Operations Service Desk Lead</t>
  </si>
  <si>
    <t>AWS Manager</t>
  </si>
  <si>
    <t>&lt;Add as necessary&gt;</t>
  </si>
  <si>
    <t>Schedule 15</t>
  </si>
  <si>
    <t>Infrastructure Change Order Hourly Rate Card</t>
  </si>
  <si>
    <t>SFY 2024/25 Hourly Rate</t>
  </si>
  <si>
    <t>SFY 2025/26 Hourly Rate</t>
  </si>
  <si>
    <t>SFY 2026/27 Hourly Rate</t>
  </si>
  <si>
    <t>SFY 2027/28 Hourly Rate</t>
  </si>
  <si>
    <t>SFY 2028/29 Hourly Rate</t>
  </si>
  <si>
    <t>SFY 2029/30 Hourly Rate</t>
  </si>
  <si>
    <t>SFY 2030/31 Hourly Rate</t>
  </si>
  <si>
    <t>SFY 2031/32 Hourly Rate</t>
  </si>
  <si>
    <t>SFY 2032/33 Hourly Rate</t>
  </si>
  <si>
    <t>SFY 2033/34 Hourly Rate</t>
  </si>
  <si>
    <t>SFY 2034/35 Hourly Rate</t>
  </si>
  <si>
    <t>Schedule 16</t>
  </si>
  <si>
    <t>Optional Imaging Services: May 2025 Through April 2031</t>
  </si>
  <si>
    <t>Position
&lt;Must be in Tab 14&gt;</t>
  </si>
  <si>
    <t>Number of FTEs/ Licenses/ Units</t>
  </si>
  <si>
    <t>Hourly Rate &lt;Must be in Tab 14&gt;/ Price Per License/Unit</t>
  </si>
  <si>
    <t>Average Monthly Price</t>
  </si>
  <si>
    <t>Average Annual Hours</t>
  </si>
  <si>
    <t>Average Annual Price/ Extended Price</t>
  </si>
  <si>
    <t>Total Optional Imaging Price</t>
  </si>
  <si>
    <t>Imaging Deliverables</t>
  </si>
  <si>
    <t>Imaging Solution Approach</t>
  </si>
  <si>
    <t>Imaging Deliverables Subtotal</t>
  </si>
  <si>
    <t>Imaging Tasks</t>
  </si>
  <si>
    <t>Task 1</t>
  </si>
  <si>
    <t>Task 2</t>
  </si>
  <si>
    <t>Task 3</t>
  </si>
  <si>
    <t>Imaging Tasks Subtotal</t>
  </si>
  <si>
    <t>Imaging Software and Maintenance</t>
  </si>
  <si>
    <t>Item 4</t>
  </si>
  <si>
    <t>Item 5</t>
  </si>
  <si>
    <t>Item 6</t>
  </si>
  <si>
    <t>Item 7</t>
  </si>
  <si>
    <t>Imaging Software Subtotal</t>
  </si>
  <si>
    <t>Imaging Hardware and Maintenance</t>
  </si>
  <si>
    <t>Imaging Hardware Subtotal</t>
  </si>
  <si>
    <t>Imaging Other</t>
  </si>
  <si>
    <t>Imaging Other Subtotal</t>
  </si>
  <si>
    <t>Schedule 17.  Infrastructure AWS IaaS Resources</t>
  </si>
  <si>
    <t xml:space="preserve">Instructions:
1 - Using the AWS pricing calulator found here: https://calculator.s3.amazonaws.com/index.html.
2 - Select "US West (Oregon)" for the region.
3 - Create your resources as needed from the pricing calculator.
4 - Be sure to include storage and data transfer costs.
5 - Use "On-Demand" for the  billing option.
6 - Enter each resource on a row below. Add new rows as needed.
7 - Do NOT include support costs.
</t>
  </si>
  <si>
    <t>AWS Resource List</t>
  </si>
  <si>
    <t>Resource Type</t>
  </si>
  <si>
    <t>Quantity</t>
  </si>
  <si>
    <t>Monthly Cost</t>
  </si>
  <si>
    <t>Total Monthly Cost</t>
  </si>
  <si>
    <t>Notes</t>
  </si>
  <si>
    <t>Total</t>
  </si>
  <si>
    <t>Schedule 18</t>
  </si>
  <si>
    <t>Infrastructure Other Items Price: February 2025 - January 2031</t>
  </si>
  <si>
    <t>Other Line Items</t>
  </si>
  <si>
    <t>Units</t>
  </si>
  <si>
    <t>Total Other Price</t>
  </si>
  <si>
    <t>Third Party Security Penetration Test Services</t>
  </si>
  <si>
    <t>Third Party Security Penetration Test Services Subtotal</t>
  </si>
  <si>
    <t>Central Repair Depot Facilities</t>
  </si>
  <si>
    <t>Central Repair Depot Facilities Subtotal</t>
  </si>
  <si>
    <t>Other/Miscellaneous Items</t>
  </si>
  <si>
    <t>Other/Miscellaneous Items Subtotal</t>
  </si>
  <si>
    <t>Total Other/Miscellaneous Items Price</t>
  </si>
  <si>
    <t>Schedule 19</t>
  </si>
  <si>
    <t>M&amp;E Price Summary by SFY</t>
  </si>
  <si>
    <t>CalSAWS M&amp;E
Overall Price Total</t>
  </si>
  <si>
    <t>SFY 2035/36</t>
  </si>
  <si>
    <t>M&amp;E 
Maximum Price</t>
  </si>
  <si>
    <t>M&amp;E Transition-In Deliverables</t>
  </si>
  <si>
    <t>M&amp;E Base Deliverables</t>
  </si>
  <si>
    <t>M&amp;E Database Migration Price</t>
  </si>
  <si>
    <t>M&amp;E Task Management Price</t>
  </si>
  <si>
    <t>M&amp;E Software Price</t>
  </si>
  <si>
    <t>M&amp;E Services: May 2025 - April 2031</t>
  </si>
  <si>
    <t>M&amp;E Other Price</t>
  </si>
  <si>
    <t>M&amp;E 6-Month Transition-In + Initial 6-Year Contract Term Price Subtotal</t>
  </si>
  <si>
    <t>M&amp;E Initial 6-Year Contract Term Price Excluding Deliverables Paid During the Transition-In Period Subtotal</t>
  </si>
  <si>
    <t>M&amp;E Initial 6-Year Contract Term Price Subtotal</t>
  </si>
  <si>
    <t>M&amp;E Optional Extension Year 1: August 2031 - July 2032</t>
  </si>
  <si>
    <t>M&amp;E Optional Extension Year 2: August 2032 - July 2033</t>
  </si>
  <si>
    <t>M&amp;E Optional Extension Year 3: August 2033 - July 2034</t>
  </si>
  <si>
    <t>M&amp;E Optional Extension Year 4: August 2034 - July 2035</t>
  </si>
  <si>
    <t>M&amp;E Four 1-Year Optional Extensions Price Subtotal</t>
  </si>
  <si>
    <t>M&amp;E Optional Imaging Goods &amp; Services Price Subtotal Through July 2031</t>
  </si>
  <si>
    <t>M&amp;E Maximum Price Including Four 1-Year Optional Extensions</t>
  </si>
  <si>
    <t>M&amp;E Maximum Price Including Optional Imaging Goods &amp; Services</t>
  </si>
  <si>
    <t>M&amp;E Maximum Price Including Four 1-Year Optional Extensions Plus Imaging</t>
  </si>
  <si>
    <t>M&amp;E CalFresh ABAWD SCR Price</t>
  </si>
  <si>
    <t>Schedule 20</t>
  </si>
  <si>
    <t>M&amp;E Deliverables Price: August 2024 - July 2025</t>
  </si>
  <si>
    <t>Target 
Approval/ Invoice Date (Month/Year)</t>
  </si>
  <si>
    <t xml:space="preserve">M&amp;E Transition-In Master Plan </t>
  </si>
  <si>
    <t>M&amp;E Transition-In Work Plan Schedule</t>
  </si>
  <si>
    <t xml:space="preserve">M&amp;E Transition-In Test and Validation Plan </t>
  </si>
  <si>
    <t>Total M&amp;E Transition-In Deliverables Price</t>
  </si>
  <si>
    <t>M&amp;E Services Plan and Operational Working Documents</t>
  </si>
  <si>
    <t>M&amp;E Project Control Document</t>
  </si>
  <si>
    <t>M&amp;E Work Schedule</t>
  </si>
  <si>
    <t>CalSAWS Annual Strategic Plan **</t>
  </si>
  <si>
    <t>Requirements Traceability Matrix (RTM) and Report  ##</t>
  </si>
  <si>
    <t>M&amp;E General Design Document (GDD)  ##</t>
  </si>
  <si>
    <t>M&amp;E Interface Control Document (ICD)  ##</t>
  </si>
  <si>
    <t>M&amp;E Interface Agreement  ##</t>
  </si>
  <si>
    <t>M&amp;E Performance Test Materials Packet (Online/Batch)  ##</t>
  </si>
  <si>
    <t>Certification of Successful Production Release  ##</t>
  </si>
  <si>
    <t>Approach to Proposed Application and Architecture Evolution</t>
  </si>
  <si>
    <t>M&amp;E Approach to Automate, AI and Machine Learning</t>
  </si>
  <si>
    <t>System Application Recovery Plan</t>
  </si>
  <si>
    <t>M&amp;E System Security Plan</t>
  </si>
  <si>
    <t>Total M&amp;E Base Deliverables Price</t>
  </si>
  <si>
    <t>Total M&amp;E Transition-In and Base Deliverables Price Paid During the Transition-In Period</t>
  </si>
  <si>
    <t xml:space="preserve">M&amp;E Transition-Out Master Plan </t>
  </si>
  <si>
    <t xml:space="preserve">M&amp;E Transition-Out Work Schedule </t>
  </si>
  <si>
    <t>M&amp;E Agreement Closeout Plan and Report</t>
  </si>
  <si>
    <t>D21</t>
  </si>
  <si>
    <t>M&amp;E Final Closeout Report</t>
  </si>
  <si>
    <t>Total M&amp;E Transition Out Deliverables Price</t>
  </si>
  <si>
    <r>
      <t>** Fixed Priced Payment for First Approved Submission.   The subsequent Monthly/Semi-Annual/Annual documents will be included in the</t>
    </r>
    <r>
      <rPr>
        <b/>
        <i/>
        <sz val="10"/>
        <color rgb="FF000000"/>
        <rFont val="Century Gothic"/>
        <family val="2"/>
      </rPr>
      <t xml:space="preserve"> M&amp;E Services</t>
    </r>
    <r>
      <rPr>
        <sz val="10"/>
        <color indexed="8"/>
        <rFont val="Century Gothic"/>
        <family val="2"/>
      </rPr>
      <t xml:space="preserve"> tasks.</t>
    </r>
  </si>
  <si>
    <r>
      <t>## There is no Fixed Price Payment for these Deliverables.   These Deliverables will be prepared and delivered in the</t>
    </r>
    <r>
      <rPr>
        <b/>
        <i/>
        <sz val="10"/>
        <color rgb="FF000000"/>
        <rFont val="Century Gothic"/>
        <family val="2"/>
      </rPr>
      <t xml:space="preserve"> M&amp;E Services</t>
    </r>
    <r>
      <rPr>
        <sz val="10"/>
        <color indexed="8"/>
        <rFont val="Century Gothic"/>
        <family val="2"/>
      </rPr>
      <t xml:space="preserve"> tasks.</t>
    </r>
  </si>
  <si>
    <t>Schedule 21</t>
  </si>
  <si>
    <t>M&amp;E Transition-In Staff Loading: August 2024 - July 2025</t>
  </si>
  <si>
    <r>
      <t xml:space="preserve">Offshore
(Y/N)
</t>
    </r>
    <r>
      <rPr>
        <b/>
        <i/>
        <sz val="10"/>
        <color theme="0"/>
        <rFont val="Century Gothic"/>
        <family val="2"/>
      </rPr>
      <t>&lt;From Tab 32&gt;</t>
    </r>
  </si>
  <si>
    <t>Total M&amp;E Transition-In Hours</t>
  </si>
  <si>
    <t xml:space="preserve">Total M&amp;E Transition-In Price </t>
  </si>
  <si>
    <t>Position
&lt;From Tab 32&gt;</t>
  </si>
  <si>
    <t>Hourly Rate
&lt;From Tab 32&gt;</t>
  </si>
  <si>
    <t>Offshore Hours %</t>
  </si>
  <si>
    <t>SCRs</t>
  </si>
  <si>
    <t>SCR Team Management</t>
  </si>
  <si>
    <t>SCR Team Mgmt Subtotal</t>
  </si>
  <si>
    <t>SCR Prep, Requirements &amp; Design</t>
  </si>
  <si>
    <t>SCR Prep, Requirements &amp; Design Subtotal</t>
  </si>
  <si>
    <t>SCR Build</t>
  </si>
  <si>
    <t>SCR Build Subtotal</t>
  </si>
  <si>
    <t>SCR Test</t>
  </si>
  <si>
    <t>SCR Test Subtotal</t>
  </si>
  <si>
    <t>SCR Release Management</t>
  </si>
  <si>
    <t>SCR Release Management Subtotal</t>
  </si>
  <si>
    <t>SCR Training/OCM</t>
  </si>
  <si>
    <t>SCR Training/OCM Subtotal</t>
  </si>
  <si>
    <t>SIRFRA/ SCERFRA/ External Inquiries</t>
  </si>
  <si>
    <t>SIRFRA/ SCERFRA/ External Inquiries Subtotal</t>
  </si>
  <si>
    <t>SCR Subtotal</t>
  </si>
  <si>
    <t>Tier 3 Service Desk Support</t>
  </si>
  <si>
    <t>Tier 3 Service Desk Support Subtotal</t>
  </si>
  <si>
    <t>Tier 3 Service Desk Supoort Subtotal</t>
  </si>
  <si>
    <t>CalHEERS SCRs</t>
  </si>
  <si>
    <t>CalHEERS SCRs Subtotal</t>
  </si>
  <si>
    <t>GA/GR</t>
  </si>
  <si>
    <t>GA/GR Subtotal</t>
  </si>
  <si>
    <t>Application Security</t>
  </si>
  <si>
    <t>Application Security Subtotal</t>
  </si>
  <si>
    <t>Application/Architecture Evolution</t>
  </si>
  <si>
    <t>App/Arch Team Management</t>
  </si>
  <si>
    <t>App/Arch Team Management Subtotal</t>
  </si>
  <si>
    <t>App/Arch Dev/Testing/Deployment</t>
  </si>
  <si>
    <t>App/Arch Dev/Testing/Deployment Subtotal</t>
  </si>
  <si>
    <t>Performance</t>
  </si>
  <si>
    <t>Performance Subtotal</t>
  </si>
  <si>
    <t>Application/Architecture Evolution Subtotal</t>
  </si>
  <si>
    <t>Prepare Innovation Proposal</t>
  </si>
  <si>
    <t>Prepare Innovation Proposal Subtotal</t>
  </si>
  <si>
    <t>Conduct POC/Pilot</t>
  </si>
  <si>
    <t>Conduct POC/Pilot Subtotal</t>
  </si>
  <si>
    <t>Implement Innovation</t>
  </si>
  <si>
    <t>Implement Innovation Subtotal</t>
  </si>
  <si>
    <t>Rrocuction Operations Management</t>
  </si>
  <si>
    <t>Daily Ops/Production Ops</t>
  </si>
  <si>
    <t>Daily Ops/Production Operations Subtotal</t>
  </si>
  <si>
    <t>Batch &amp; Interfaces</t>
  </si>
  <si>
    <t>Batch &amp; Interfaces Subtotal</t>
  </si>
  <si>
    <t>Tier 3 Contact Center</t>
  </si>
  <si>
    <t>Tier 3 Contact Center Subtotal</t>
  </si>
  <si>
    <t>Performance Monitoring</t>
  </si>
  <si>
    <t>Performance Monitoring Subtotal</t>
  </si>
  <si>
    <t>M&amp;E Staff Loading Total</t>
  </si>
  <si>
    <t>Schedule 22</t>
  </si>
  <si>
    <t>Number of Licenses/ Units</t>
  </si>
  <si>
    <t>Price Per License/Unit</t>
  </si>
  <si>
    <t>Average Annual License/ Maintenance Price</t>
  </si>
  <si>
    <t>Schedule 23</t>
  </si>
  <si>
    <t>M&amp;E Services Price: August 2025 - July 2031</t>
  </si>
  <si>
    <t>Total M&amp;E Price</t>
  </si>
  <si>
    <t>SCRs Subtotal</t>
  </si>
  <si>
    <t>Level 3 Service Desk Support</t>
  </si>
  <si>
    <t>Level 3 Service Desk Subtotal</t>
  </si>
  <si>
    <t xml:space="preserve">CalHEERS SCRs </t>
  </si>
  <si>
    <t>Prepare/Recommend Innovation Proposal</t>
  </si>
  <si>
    <t>Daily Ops/Production Operations</t>
  </si>
  <si>
    <t>Total M&amp;E Services Price</t>
  </si>
  <si>
    <t>Schedule 24</t>
  </si>
  <si>
    <t>M&amp;E Average Annual Staff Loading: August 2025 - July 2031</t>
  </si>
  <si>
    <t>Offshore
(Y/N)
&lt;From Tab 32&gt;</t>
  </si>
  <si>
    <t xml:space="preserve">
Hourly Rate
&lt;From Tab 32&gt;</t>
  </si>
  <si>
    <t>M&amp;E Annual Avg: Hours</t>
  </si>
  <si>
    <t>M&amp;E Annual Average: Price</t>
  </si>
  <si>
    <t>Offshore 
%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</si>
  <si>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</si>
  <si>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</si>
  <si>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</si>
  <si>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</si>
  <si>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</si>
  <si>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</si>
  <si>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</si>
  <si>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</si>
  <si>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</si>
  <si>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</si>
  <si>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</si>
  <si>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</si>
  <si>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SCR Team Management Subtotal</t>
  </si>
  <si>
    <t>Security Team Management Subtotal</t>
  </si>
  <si>
    <t>Schedule 24.1</t>
  </si>
  <si>
    <t>M&amp;E Base Year 1 Staff Loading: August 2025 - July 2026</t>
  </si>
  <si>
    <t>Total M&amp;E 
Year 1: Hours</t>
  </si>
  <si>
    <t>Total M&amp;E 
Year 1: Price</t>
  </si>
  <si>
    <t>Schedule 24.2</t>
  </si>
  <si>
    <t>M&amp;E Base Year 2 Staff Loading: August 2026 - July 2027</t>
  </si>
  <si>
    <t>Total M&amp;E 
Year 2: Hours</t>
  </si>
  <si>
    <t>Total M&amp;E 
Year 2: Price</t>
  </si>
  <si>
    <t>Schedule 24.3</t>
  </si>
  <si>
    <t>M&amp;E Base Year 3 Staff Loading: August 2027 - July 2028</t>
  </si>
  <si>
    <t>Total M&amp;E 
Year 3: Hours</t>
  </si>
  <si>
    <t>Total M&amp;E 
Year 3: Price</t>
  </si>
  <si>
    <t>Schedule 24.4</t>
  </si>
  <si>
    <t>M&amp;E Base Year 4 Staff Loading: August 2028 - July 2029</t>
  </si>
  <si>
    <t>Total M&amp;E 
Year 4: Hours</t>
  </si>
  <si>
    <t>Total M&amp;E 
Year 4: Price</t>
  </si>
  <si>
    <t>Schedule 24.5</t>
  </si>
  <si>
    <t>M&amp;E Base Year 5 Staff Loading: August 2029 - July 2030</t>
  </si>
  <si>
    <t>Total M&amp;E 
Year 5: Hours</t>
  </si>
  <si>
    <t>Total M&amp;E 
Year 5: Price</t>
  </si>
  <si>
    <t>Schedule 24.6</t>
  </si>
  <si>
    <t>M&amp;E Base Year 6 Staff Loading: August 2030 - July 2031</t>
  </si>
  <si>
    <t>Total M&amp;E 
Year 6: Hours</t>
  </si>
  <si>
    <t>Total M&amp;E 
Year 6: Price</t>
  </si>
  <si>
    <t>Schedule 25</t>
  </si>
  <si>
    <t>CalSAWS M&amp;E CalFresh ABAWD SCR: July 1, 2025 Implementation Date</t>
  </si>
  <si>
    <t>Total CalFresh SCR Hours</t>
  </si>
  <si>
    <t>Total M&amp;E CalFresh SCR Price: SFY 2024/25</t>
  </si>
  <si>
    <t>Key Estimating Factors</t>
  </si>
  <si>
    <t>Schedule 26</t>
  </si>
  <si>
    <t>M&amp;E Database Migration from Oracle to AWS Native Database Price: August 2025 - January 2027</t>
  </si>
  <si>
    <t>Payment Month = Service Month + 2 Months</t>
  </si>
  <si>
    <t>Total DB Migration: Hours</t>
  </si>
  <si>
    <t>Total Database Migration Price</t>
  </si>
  <si>
    <t>PMO/Admin Support</t>
  </si>
  <si>
    <t>Subtotal PM/PMO</t>
  </si>
  <si>
    <t>DB Architecture &amp; Requirements Assessment</t>
  </si>
  <si>
    <t>Plan, Prepare, &amp; Conduct Architecture Review</t>
  </si>
  <si>
    <t>Prepare Requirements Matrix, Summary and Recommendations</t>
  </si>
  <si>
    <t>Subtotal DB Architecture &amp; Req Assessment</t>
  </si>
  <si>
    <t>DB Migration Design</t>
  </si>
  <si>
    <t>Technical Design and Data Mapping</t>
  </si>
  <si>
    <t xml:space="preserve">Prepare Design Specs, Test Plan and Migration Plan </t>
  </si>
  <si>
    <t>Subtotal DB Migration Design</t>
  </si>
  <si>
    <t>Transform DB from Oracle to AWS Native DB</t>
  </si>
  <si>
    <t>Plan, Prepare, Test &amp; Implement DB Migration</t>
  </si>
  <si>
    <t>Prepare Migration Report</t>
  </si>
  <si>
    <t>Subtotal Transform DB</t>
  </si>
  <si>
    <t>Total M&amp;E DB Migration Price</t>
  </si>
  <si>
    <t>Schedule 27</t>
  </si>
  <si>
    <t>M&amp;E Task Management Price: August 2025 - July 2026</t>
  </si>
  <si>
    <t>Total Task Management Price</t>
  </si>
  <si>
    <t>Task Management Architecture &amp; Process Assessment</t>
  </si>
  <si>
    <t>Plan, Prepare, Schedule &amp; Conduct Assessments in 58 Counties</t>
  </si>
  <si>
    <t>Prepare Recommendations Report</t>
  </si>
  <si>
    <t>Subtotal Task Management Assessment</t>
  </si>
  <si>
    <t>Task Management Requirements Analysis</t>
  </si>
  <si>
    <t>Plan, Prepare, Schedule &amp; Conduct Requirements Sessions</t>
  </si>
  <si>
    <t xml:space="preserve">Subtotal Task Management Requirements Analysis </t>
  </si>
  <si>
    <t>Task Management Architecture Design</t>
  </si>
  <si>
    <t>Plan, Prepare, Schedule &amp; Conduct Design Sessions</t>
  </si>
  <si>
    <t>Prepare Design Artifacts, Summary and Recommendations</t>
  </si>
  <si>
    <t>Subtotal Task Management Design</t>
  </si>
  <si>
    <t>Total M&amp;E Task Management Price</t>
  </si>
  <si>
    <t>Schedule 28</t>
  </si>
  <si>
    <t>M&amp;E Optional Extension Year 1 Price for Services August 2031 - July 2032</t>
  </si>
  <si>
    <t>Payments: October 2031 - September 2032</t>
  </si>
  <si>
    <t>Level 3 Service Desk</t>
  </si>
  <si>
    <t>M&amp;E Tasks Subtotal</t>
  </si>
  <si>
    <t>M&amp;E Software and Maintenance</t>
  </si>
  <si>
    <t>M&amp;E Software</t>
  </si>
  <si>
    <t>M&amp;E Software Maintenance</t>
  </si>
  <si>
    <t>M&amp;E Software Subtotal</t>
  </si>
  <si>
    <t>M&amp;E Other</t>
  </si>
  <si>
    <t>M&amp;E Third Party Security Penetration Test Services</t>
  </si>
  <si>
    <t xml:space="preserve">M&amp;E Language Translation Services </t>
  </si>
  <si>
    <t>M&amp;E Other/Miscellaneous</t>
  </si>
  <si>
    <t>M&amp;E Other Subtotal</t>
  </si>
  <si>
    <t>Total M&amp;E Optional Extension Year 1 Price</t>
  </si>
  <si>
    <t>Schedule 29</t>
  </si>
  <si>
    <t>M&amp;E Optional Extension Year 2 Price for Services August 2032 - July 2033</t>
  </si>
  <si>
    <t>Payments: October 2032 - September 2033</t>
  </si>
  <si>
    <t>Total M&amp;E Optional Extension Year 2 Price</t>
  </si>
  <si>
    <t>Schedule 30</t>
  </si>
  <si>
    <t>M&amp;E Optional Extension Year 3 Price for Services August 2033 - July 2034</t>
  </si>
  <si>
    <t>Payments: October 2033 - September 2034</t>
  </si>
  <si>
    <t>Total M&amp;E Optional Extension Year 3 Price</t>
  </si>
  <si>
    <t>Schedule 31</t>
  </si>
  <si>
    <t>M&amp;E Optional Extension Year 4 Price for Services August 2034 - July 2035</t>
  </si>
  <si>
    <t>Payments: October 2034 - September 2035</t>
  </si>
  <si>
    <t>SFY 2035/36 Total</t>
  </si>
  <si>
    <t>Total M&amp;E Optional Extension Year 4 Price</t>
  </si>
  <si>
    <t>Schedule 32</t>
  </si>
  <si>
    <t>Base M&amp;E Hourly Rate Card</t>
  </si>
  <si>
    <t>SFY 2024/25 Through SFY 2031/32
Hourly Rate</t>
  </si>
  <si>
    <t>M&amp;E Project Manager</t>
  </si>
  <si>
    <t>M&amp;E Project Management Office (PMO) Lead</t>
  </si>
  <si>
    <t>M&amp;E Delivery Integration Office Manager</t>
  </si>
  <si>
    <t>M&amp;E Transition Manager</t>
  </si>
  <si>
    <t>M&amp;E Innovation Lead</t>
  </si>
  <si>
    <t>M&amp;E Enterprise Architect</t>
  </si>
  <si>
    <t>M&amp;E Technical Manager</t>
  </si>
  <si>
    <t>M&amp;E Security Manager</t>
  </si>
  <si>
    <t>M&amp;E Test Manager</t>
  </si>
  <si>
    <t>M&amp;E Release Manager</t>
  </si>
  <si>
    <t>M&amp;E Project Scheduler</t>
  </si>
  <si>
    <t>Schedule 33</t>
  </si>
  <si>
    <t>M&amp;E Change Order Hourly Rate Card</t>
  </si>
  <si>
    <t>SFY 2035/36 Hourly Rate</t>
  </si>
  <si>
    <t>Schedule 34</t>
  </si>
  <si>
    <t>Optional Imaging Services: August 2025 Through July 2031</t>
  </si>
  <si>
    <t>Position
&lt;Must be in Tab 32&gt;</t>
  </si>
  <si>
    <t>Hourly Rate &lt;Must be in Tab 32&gt;/ Price Per License/Unit</t>
  </si>
  <si>
    <t>Task 4</t>
  </si>
  <si>
    <t>Schedule 35.  M&amp;E AWS IaaS Resources</t>
  </si>
  <si>
    <t>Schedule 36</t>
  </si>
  <si>
    <t>M&amp;E Other Items Price</t>
  </si>
  <si>
    <t>Total M&amp;E Other Price</t>
  </si>
  <si>
    <t>Language Translation Services</t>
  </si>
  <si>
    <t>Language Translation Services Subtotal</t>
  </si>
  <si>
    <t>Total Infrastructure Year 6: Price</t>
  </si>
  <si>
    <t>Total Infrastructure Year 5: Price</t>
  </si>
  <si>
    <t>Total Infrastructure Year 4: Price</t>
  </si>
  <si>
    <t>Total Infrastructure Year 3: Price</t>
  </si>
  <si>
    <t>Total Infrastructure Year 2: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</si>
</sst>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&quot;$&quot;* #,##0_);_(&quot;$&quot;* \(#,##0\);_(&quot;$&quot;* &quot;-&quot;??_);_(@_)"/>
    <numFmt numFmtId="166" formatCode="&quot;$&quot;#,##0.00"/>
    <numFmt numFmtId="167" formatCode="m/d/yy;@"/>
    <numFmt numFmtId="168" formatCode="mm/dd/yy;@"/>
    <numFmt numFmtId="169" formatCode="0.000000%"/>
    <numFmt numFmtId="170" formatCode="_(* #,##0_);_(* \(#,##0\);_(* &quot;-&quot;??_);_(@_)"/>
    <numFmt numFmtId="171" formatCode="0.0"/>
    <numFmt numFmtId="172" formatCode="_(* #,##0.0_);_(* \(#,##0.0\);_(* &quot;-&quot;?_);_(@_)"/>
    <numFmt numFmtId="173" formatCode="_(* #,##0.0_);_(* \(#,##0.0\);_(* &quot;-&quot;??_);_(@_)"/>
    <numFmt numFmtId="174" formatCode="_(* #,##0.0000_);_(* \(#,##0.0000\);_(* &quot;-&quot;??_);_(@_)"/>
    <numFmt numFmtId="175" formatCode="[$-409]mmm\-yy;@"/>
    <numFmt numFmtId="176" formatCode="[$-409]mmmm;@"/>
    <numFmt numFmtId="177" formatCode="0.0%"/>
    <numFmt numFmtId="178" formatCode="_(&quot;$&quot;* #,##0.0_);_(&quot;$&quot;* \(#,##0.0\);_(&quot;$&quot;* &quot;-&quot;??_);_(@_)"/>
    <numFmt numFmtId="179" formatCode="_(&quot;$&quot;* #,##0.00000_);_(&quot;$&quot;* \(#,##0.00000\);_(&quot;$&quot;* &quot;-&quot;??_);_(@_)"/>
  </numFmts>
  <fonts count="5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4"/>
      <color theme="1"/>
      <name val="Century Gothic"/>
      <family val="2"/>
    </font>
    <font>
      <b/>
      <sz val="14"/>
      <name val="Century Gothic"/>
      <family val="2"/>
    </font>
    <font>
      <sz val="14"/>
      <name val="Century Gothic"/>
      <family val="2"/>
    </font>
    <font>
      <sz val="14"/>
      <color theme="1"/>
      <name val="Century Gothic"/>
      <family val="2"/>
    </font>
    <font>
      <b/>
      <sz val="12"/>
      <color theme="1"/>
      <name val="Century Gothic"/>
      <family val="2"/>
    </font>
    <font>
      <sz val="12"/>
      <color theme="1"/>
      <name val="Century Gothic"/>
      <family val="2"/>
    </font>
    <font>
      <b/>
      <sz val="10"/>
      <name val="Century Gothic"/>
      <family val="2"/>
    </font>
    <font>
      <sz val="10"/>
      <name val="Century Gothic"/>
      <family val="2"/>
    </font>
    <font>
      <b/>
      <sz val="11"/>
      <color theme="1"/>
      <name val="Century Gothic"/>
      <family val="2"/>
    </font>
    <font>
      <b/>
      <sz val="10"/>
      <color theme="1"/>
      <name val="Century Gothic"/>
      <family val="2"/>
    </font>
    <font>
      <sz val="10"/>
      <color theme="0" tint="-0.499984740745262"/>
      <name val="Century Gothic"/>
      <family val="2"/>
    </font>
    <font>
      <sz val="9"/>
      <color indexed="8"/>
      <name val="Century Gothic"/>
      <family val="2"/>
    </font>
    <font>
      <sz val="10"/>
      <color theme="1"/>
      <name val="Century Gothic"/>
      <family val="2"/>
    </font>
    <font>
      <sz val="9"/>
      <name val="Century Gothic"/>
      <family val="2"/>
    </font>
    <font>
      <b/>
      <sz val="11"/>
      <color rgb="FF000000"/>
      <name val="Century Gothic"/>
      <family val="2"/>
    </font>
    <font>
      <b/>
      <sz val="11"/>
      <color indexed="8"/>
      <name val="Century Gothic"/>
      <family val="2"/>
    </font>
    <font>
      <b/>
      <sz val="10"/>
      <color indexed="8"/>
      <name val="Century Gothic"/>
      <family val="2"/>
    </font>
    <font>
      <b/>
      <sz val="8"/>
      <name val="Century Gothic"/>
      <family val="2"/>
    </font>
    <font>
      <sz val="10"/>
      <color rgb="FF000000"/>
      <name val="Century Gothic"/>
      <family val="2"/>
    </font>
    <font>
      <sz val="10"/>
      <color indexed="8"/>
      <name val="Century Gothic"/>
      <family val="2"/>
    </font>
    <font>
      <sz val="8"/>
      <color indexed="8"/>
      <name val="Century Gothic"/>
      <family val="2"/>
    </font>
    <font>
      <sz val="11"/>
      <name val="Century Gothic"/>
      <family val="2"/>
    </font>
    <font>
      <sz val="9"/>
      <color rgb="FF000000"/>
      <name val="Century Gothic"/>
      <family val="2"/>
    </font>
    <font>
      <sz val="9"/>
      <color theme="1"/>
      <name val="Century Gothic"/>
      <family val="2"/>
    </font>
    <font>
      <b/>
      <sz val="9"/>
      <color rgb="FF000000"/>
      <name val="Century Gothic"/>
      <family val="2"/>
    </font>
    <font>
      <b/>
      <sz val="9"/>
      <color theme="1"/>
      <name val="Century Gothic"/>
      <family val="2"/>
    </font>
    <font>
      <b/>
      <sz val="9"/>
      <color indexed="8"/>
      <name val="Century Gothic"/>
      <family val="2"/>
    </font>
    <font>
      <b/>
      <sz val="9"/>
      <name val="Century Gothic"/>
      <family val="2"/>
    </font>
    <font>
      <sz val="11"/>
      <color theme="1"/>
      <name val="Century Gothic"/>
      <family val="2"/>
    </font>
    <font>
      <b/>
      <sz val="11"/>
      <color theme="0"/>
      <name val="Century Gothic"/>
      <family val="2"/>
    </font>
    <font>
      <b/>
      <sz val="10"/>
      <color theme="0"/>
      <name val="Century Gothic"/>
      <family val="2"/>
    </font>
    <font>
      <sz val="8"/>
      <name val="Arial"/>
      <family val="2"/>
    </font>
    <font>
      <sz val="10"/>
      <color indexed="9"/>
      <name val="Century Gothic"/>
      <family val="2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sz val="8"/>
      <name val="Century Gothic"/>
      <family val="2"/>
    </font>
    <font>
      <b/>
      <i/>
      <sz val="10"/>
      <color theme="1"/>
      <name val="Century Gothic"/>
      <family val="2"/>
    </font>
    <font>
      <b/>
      <i/>
      <sz val="10"/>
      <color theme="0"/>
      <name val="Century Gothic"/>
      <family val="2"/>
    </font>
    <font>
      <b/>
      <i/>
      <sz val="10"/>
      <color rgb="FF000000"/>
      <name val="Century Gothic"/>
      <family val="2"/>
    </font>
    <font>
      <b/>
      <i/>
      <sz val="10"/>
      <name val="Century Gothic"/>
      <family val="2"/>
    </font>
    <font>
      <sz val="8"/>
      <name val="Arial"/>
      <family val="2"/>
    </font>
    <font>
      <i/>
      <sz val="10"/>
      <name val="Century Gothic"/>
      <family val="2"/>
    </font>
    <font>
      <b/>
      <i/>
      <sz val="9"/>
      <color theme="1"/>
      <name val="Century Gothic"/>
      <family val="2"/>
    </font>
    <font>
      <b/>
      <sz val="8"/>
      <color theme="0"/>
      <name val="Century Gothic"/>
      <family val="2"/>
    </font>
    <font>
      <sz val="9"/>
      <color theme="0"/>
      <name val="Century Gothic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1A329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7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rgb="FF000000"/>
      </right>
      <top/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indexed="64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86">
    <xf numFmtId="0" fontId="0" fillId="0" borderId="0"/>
    <xf numFmtId="9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9" fillId="0" borderId="0"/>
    <xf numFmtId="43" fontId="10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0" fillId="0" borderId="0"/>
    <xf numFmtId="0" fontId="10" fillId="0" borderId="0"/>
    <xf numFmtId="9" fontId="9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0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0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</cellStyleXfs>
  <cellXfs count="1470">
    <xf numFmtId="0" fontId="0" fillId="0" borderId="0" xfId="0"/>
    <xf numFmtId="0" fontId="13" fillId="0" borderId="0" xfId="0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4" fillId="0" borderId="0" xfId="0" applyFont="1"/>
    <xf numFmtId="0" fontId="18" fillId="0" borderId="0" xfId="0" applyFont="1" applyAlignment="1">
      <alignment horizontal="center"/>
    </xf>
    <xf numFmtId="14" fontId="18" fillId="0" borderId="0" xfId="0" applyNumberFormat="1" applyFont="1" applyAlignment="1">
      <alignment horizontal="center"/>
    </xf>
    <xf numFmtId="0" fontId="19" fillId="0" borderId="0" xfId="0" applyFont="1"/>
    <xf numFmtId="0" fontId="18" fillId="0" borderId="0" xfId="0" applyFont="1" applyAlignment="1">
      <alignment horizontal="center" wrapText="1"/>
    </xf>
    <xf numFmtId="165" fontId="19" fillId="0" borderId="0" xfId="0" applyNumberFormat="1" applyFont="1"/>
    <xf numFmtId="0" fontId="18" fillId="0" borderId="11" xfId="0" quotePrefix="1" applyFont="1" applyBorder="1" applyAlignment="1">
      <alignment horizontal="center"/>
    </xf>
    <xf numFmtId="0" fontId="18" fillId="0" borderId="0" xfId="0" applyFont="1"/>
    <xf numFmtId="0" fontId="18" fillId="0" borderId="12" xfId="0" quotePrefix="1" applyFont="1" applyBorder="1" applyAlignment="1">
      <alignment horizontal="center"/>
    </xf>
    <xf numFmtId="9" fontId="18" fillId="0" borderId="0" xfId="8" applyFont="1" applyBorder="1"/>
    <xf numFmtId="44" fontId="18" fillId="0" borderId="0" xfId="7" applyFont="1" applyBorder="1"/>
    <xf numFmtId="2" fontId="18" fillId="0" borderId="0" xfId="8" applyNumberFormat="1" applyFont="1" applyBorder="1"/>
    <xf numFmtId="0" fontId="18" fillId="0" borderId="12" xfId="0" quotePrefix="1" applyFont="1" applyBorder="1" applyAlignment="1">
      <alignment horizontal="center" vertical="top"/>
    </xf>
    <xf numFmtId="0" fontId="19" fillId="0" borderId="0" xfId="0" applyFont="1" applyAlignment="1">
      <alignment horizontal="center"/>
    </xf>
    <xf numFmtId="0" fontId="23" fillId="0" borderId="0" xfId="0" applyFont="1"/>
    <xf numFmtId="0" fontId="19" fillId="0" borderId="0" xfId="2" applyFont="1"/>
    <xf numFmtId="0" fontId="18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vertical="top" wrapText="1"/>
    </xf>
    <xf numFmtId="0" fontId="19" fillId="0" borderId="7" xfId="0" quotePrefix="1" applyFont="1" applyBorder="1" applyAlignment="1">
      <alignment horizontal="center" vertical="top"/>
    </xf>
    <xf numFmtId="0" fontId="19" fillId="0" borderId="3" xfId="0" quotePrefix="1" applyFont="1" applyBorder="1" applyAlignment="1">
      <alignment horizontal="center" vertical="top"/>
    </xf>
    <xf numFmtId="0" fontId="24" fillId="0" borderId="0" xfId="0" applyFont="1" applyAlignment="1">
      <alignment horizontal="left" vertical="top" wrapText="1"/>
    </xf>
    <xf numFmtId="0" fontId="18" fillId="0" borderId="0" xfId="0" applyFont="1" applyAlignment="1">
      <alignment horizontal="left" wrapText="1"/>
    </xf>
    <xf numFmtId="165" fontId="19" fillId="0" borderId="0" xfId="0" applyNumberFormat="1" applyFont="1" applyAlignment="1">
      <alignment horizontal="center"/>
    </xf>
    <xf numFmtId="0" fontId="25" fillId="2" borderId="0" xfId="0" applyFont="1" applyFill="1"/>
    <xf numFmtId="166" fontId="12" fillId="2" borderId="14" xfId="0" applyNumberFormat="1" applyFont="1" applyFill="1" applyBorder="1" applyAlignment="1">
      <alignment horizontal="center"/>
    </xf>
    <xf numFmtId="0" fontId="29" fillId="0" borderId="0" xfId="0" applyFont="1" applyAlignment="1">
      <alignment horizontal="center" wrapText="1"/>
    </xf>
    <xf numFmtId="0" fontId="30" fillId="0" borderId="1" xfId="0" applyFont="1" applyBorder="1" applyAlignment="1">
      <alignment horizontal="center" wrapText="1"/>
    </xf>
    <xf numFmtId="0" fontId="31" fillId="0" borderId="1" xfId="2" applyFont="1" applyBorder="1" applyAlignment="1">
      <alignment wrapText="1"/>
    </xf>
    <xf numFmtId="165" fontId="31" fillId="3" borderId="1" xfId="0" applyNumberFormat="1" applyFont="1" applyFill="1" applyBorder="1"/>
    <xf numFmtId="0" fontId="25" fillId="0" borderId="0" xfId="0" applyFont="1"/>
    <xf numFmtId="170" fontId="25" fillId="0" borderId="0" xfId="6" applyNumberFormat="1" applyFont="1" applyFill="1" applyBorder="1" applyAlignment="1"/>
    <xf numFmtId="170" fontId="25" fillId="0" borderId="0" xfId="0" applyNumberFormat="1" applyFont="1"/>
    <xf numFmtId="165" fontId="25" fillId="0" borderId="0" xfId="7" applyNumberFormat="1" applyFont="1" applyFill="1" applyBorder="1" applyAlignment="1"/>
    <xf numFmtId="165" fontId="25" fillId="0" borderId="0" xfId="0" applyNumberFormat="1" applyFont="1"/>
    <xf numFmtId="0" fontId="24" fillId="0" borderId="1" xfId="0" applyFont="1" applyBorder="1" applyAlignment="1">
      <alignment horizontal="center" wrapText="1"/>
    </xf>
    <xf numFmtId="14" fontId="24" fillId="0" borderId="1" xfId="0" quotePrefix="1" applyNumberFormat="1" applyFont="1" applyBorder="1" applyAlignment="1">
      <alignment horizontal="center"/>
    </xf>
    <xf numFmtId="0" fontId="26" fillId="4" borderId="1" xfId="0" applyFont="1" applyFill="1" applyBorder="1" applyAlignment="1">
      <alignment horizontal="center" wrapText="1"/>
    </xf>
    <xf numFmtId="0" fontId="20" fillId="4" borderId="1" xfId="0" applyFont="1" applyFill="1" applyBorder="1" applyAlignment="1">
      <alignment horizontal="center" wrapText="1"/>
    </xf>
    <xf numFmtId="0" fontId="20" fillId="4" borderId="1" xfId="0" applyFont="1" applyFill="1" applyBorder="1"/>
    <xf numFmtId="168" fontId="27" fillId="4" borderId="1" xfId="0" applyNumberFormat="1" applyFont="1" applyFill="1" applyBorder="1" applyAlignment="1">
      <alignment horizontal="center"/>
    </xf>
    <xf numFmtId="0" fontId="33" fillId="0" borderId="0" xfId="0" applyFont="1"/>
    <xf numFmtId="0" fontId="30" fillId="0" borderId="0" xfId="0" applyFont="1"/>
    <xf numFmtId="0" fontId="24" fillId="0" borderId="0" xfId="0" applyFont="1"/>
    <xf numFmtId="0" fontId="31" fillId="0" borderId="0" xfId="0" applyFont="1"/>
    <xf numFmtId="0" fontId="31" fillId="0" borderId="0" xfId="0" applyFont="1" applyAlignment="1">
      <alignment wrapText="1"/>
    </xf>
    <xf numFmtId="166" fontId="31" fillId="0" borderId="0" xfId="0" applyNumberFormat="1" applyFont="1" applyAlignment="1">
      <alignment horizontal="center"/>
    </xf>
    <xf numFmtId="166" fontId="31" fillId="0" borderId="0" xfId="0" applyNumberFormat="1" applyFont="1"/>
    <xf numFmtId="166" fontId="23" fillId="0" borderId="0" xfId="0" applyNumberFormat="1" applyFont="1"/>
    <xf numFmtId="0" fontId="32" fillId="0" borderId="0" xfId="2" applyFont="1" applyAlignment="1">
      <alignment horizontal="center" wrapText="1"/>
    </xf>
    <xf numFmtId="168" fontId="31" fillId="0" borderId="0" xfId="0" applyNumberFormat="1" applyFont="1" applyAlignment="1">
      <alignment horizontal="center"/>
    </xf>
    <xf numFmtId="165" fontId="31" fillId="0" borderId="0" xfId="0" applyNumberFormat="1" applyFont="1"/>
    <xf numFmtId="0" fontId="30" fillId="0" borderId="0" xfId="0" applyFont="1" applyAlignment="1">
      <alignment horizontal="center" wrapText="1"/>
    </xf>
    <xf numFmtId="0" fontId="24" fillId="0" borderId="0" xfId="0" applyFont="1" applyAlignment="1">
      <alignment horizontal="center" wrapText="1"/>
    </xf>
    <xf numFmtId="0" fontId="31" fillId="0" borderId="0" xfId="2" applyFont="1" applyAlignment="1">
      <alignment wrapText="1"/>
    </xf>
    <xf numFmtId="167" fontId="24" fillId="0" borderId="0" xfId="0" applyNumberFormat="1" applyFont="1" applyAlignment="1">
      <alignment horizontal="center"/>
    </xf>
    <xf numFmtId="167" fontId="23" fillId="0" borderId="0" xfId="0" applyNumberFormat="1" applyFont="1"/>
    <xf numFmtId="169" fontId="23" fillId="0" borderId="0" xfId="1" applyNumberFormat="1" applyFont="1" applyFill="1" applyBorder="1" applyAlignment="1"/>
    <xf numFmtId="0" fontId="23" fillId="0" borderId="0" xfId="0" applyFont="1" applyAlignment="1">
      <alignment horizontal="center"/>
    </xf>
    <xf numFmtId="0" fontId="19" fillId="0" borderId="0" xfId="2" applyFont="1" applyAlignment="1">
      <alignment wrapText="1"/>
    </xf>
    <xf numFmtId="0" fontId="31" fillId="0" borderId="0" xfId="2" applyFont="1" applyAlignment="1">
      <alignment horizontal="left" wrapText="1" indent="2"/>
    </xf>
    <xf numFmtId="0" fontId="31" fillId="0" borderId="0" xfId="2" applyFont="1" applyAlignment="1">
      <alignment horizontal="left" wrapText="1"/>
    </xf>
    <xf numFmtId="0" fontId="34" fillId="0" borderId="0" xfId="0" applyFont="1" applyAlignment="1">
      <alignment horizontal="center" wrapText="1"/>
    </xf>
    <xf numFmtId="0" fontId="35" fillId="0" borderId="0" xfId="0" applyFont="1" applyAlignment="1">
      <alignment horizontal="center" wrapText="1"/>
    </xf>
    <xf numFmtId="0" fontId="23" fillId="0" borderId="0" xfId="2" applyFont="1" applyAlignment="1">
      <alignment wrapText="1"/>
    </xf>
    <xf numFmtId="167" fontId="35" fillId="0" borderId="0" xfId="0" applyNumberFormat="1" applyFont="1" applyAlignment="1">
      <alignment horizontal="center"/>
    </xf>
    <xf numFmtId="165" fontId="23" fillId="0" borderId="0" xfId="0" applyNumberFormat="1" applyFont="1"/>
    <xf numFmtId="0" fontId="23" fillId="0" borderId="0" xfId="2" applyFont="1" applyAlignment="1">
      <alignment horizontal="left" wrapText="1" indent="2"/>
    </xf>
    <xf numFmtId="0" fontId="23" fillId="0" borderId="0" xfId="2" applyFont="1" applyAlignment="1">
      <alignment horizontal="left" wrapText="1"/>
    </xf>
    <xf numFmtId="14" fontId="35" fillId="0" borderId="0" xfId="0" quotePrefix="1" applyNumberFormat="1" applyFont="1" applyAlignment="1">
      <alignment horizontal="center"/>
    </xf>
    <xf numFmtId="0" fontId="36" fillId="0" borderId="0" xfId="0" applyFont="1" applyAlignment="1">
      <alignment horizontal="center" wrapText="1"/>
    </xf>
    <xf numFmtId="0" fontId="37" fillId="0" borderId="0" xfId="0" applyFont="1" applyAlignment="1">
      <alignment horizontal="center" wrapText="1"/>
    </xf>
    <xf numFmtId="0" fontId="38" fillId="0" borderId="0" xfId="0" applyFont="1" applyAlignment="1">
      <alignment wrapText="1"/>
    </xf>
    <xf numFmtId="168" fontId="38" fillId="0" borderId="0" xfId="0" applyNumberFormat="1" applyFont="1" applyAlignment="1">
      <alignment horizontal="center"/>
    </xf>
    <xf numFmtId="165" fontId="38" fillId="0" borderId="0" xfId="0" applyNumberFormat="1" applyFont="1"/>
    <xf numFmtId="0" fontId="35" fillId="0" borderId="0" xfId="0" applyFont="1"/>
    <xf numFmtId="166" fontId="25" fillId="0" borderId="0" xfId="0" applyNumberFormat="1" applyFont="1" applyAlignment="1">
      <alignment horizontal="center"/>
    </xf>
    <xf numFmtId="166" fontId="25" fillId="0" borderId="0" xfId="0" applyNumberFormat="1" applyFont="1"/>
    <xf numFmtId="0" fontId="39" fillId="0" borderId="0" xfId="0" applyFont="1"/>
    <xf numFmtId="0" fontId="40" fillId="0" borderId="0" xfId="15" applyFont="1"/>
    <xf numFmtId="0" fontId="17" fillId="0" borderId="16" xfId="15" applyFont="1" applyBorder="1"/>
    <xf numFmtId="0" fontId="40" fillId="0" borderId="17" xfId="15" applyFont="1" applyBorder="1"/>
    <xf numFmtId="0" fontId="40" fillId="0" borderId="21" xfId="15" applyFont="1" applyBorder="1"/>
    <xf numFmtId="0" fontId="17" fillId="0" borderId="0" xfId="15" applyFont="1" applyAlignment="1">
      <alignment wrapText="1"/>
    </xf>
    <xf numFmtId="0" fontId="17" fillId="0" borderId="18" xfId="15" applyFont="1" applyBorder="1" applyAlignment="1">
      <alignment horizontal="center"/>
    </xf>
    <xf numFmtId="44" fontId="40" fillId="0" borderId="22" xfId="15" applyNumberFormat="1" applyFont="1" applyBorder="1" applyAlignment="1">
      <alignment horizontal="center"/>
    </xf>
    <xf numFmtId="44" fontId="40" fillId="0" borderId="23" xfId="15" applyNumberFormat="1" applyFont="1" applyBorder="1" applyAlignment="1">
      <alignment horizontal="center"/>
    </xf>
    <xf numFmtId="0" fontId="40" fillId="0" borderId="0" xfId="15" applyFont="1" applyAlignment="1">
      <alignment horizontal="center"/>
    </xf>
    <xf numFmtId="165" fontId="28" fillId="3" borderId="1" xfId="0" applyNumberFormat="1" applyFont="1" applyFill="1" applyBorder="1"/>
    <xf numFmtId="0" fontId="24" fillId="0" borderId="1" xfId="0" applyFont="1" applyBorder="1" applyAlignment="1">
      <alignment horizontal="center" vertical="top" wrapText="1"/>
    </xf>
    <xf numFmtId="0" fontId="31" fillId="0" borderId="1" xfId="0" applyFont="1" applyBorder="1" applyAlignment="1">
      <alignment vertical="top" wrapText="1"/>
    </xf>
    <xf numFmtId="0" fontId="21" fillId="0" borderId="1" xfId="0" applyFont="1" applyBorder="1" applyAlignment="1">
      <alignment horizontal="center" vertical="top" wrapText="1"/>
    </xf>
    <xf numFmtId="0" fontId="28" fillId="0" borderId="1" xfId="0" applyFont="1" applyBorder="1" applyAlignment="1">
      <alignment vertical="top" wrapText="1"/>
    </xf>
    <xf numFmtId="165" fontId="31" fillId="0" borderId="1" xfId="6" applyNumberFormat="1" applyFont="1" applyBorder="1" applyAlignment="1"/>
    <xf numFmtId="0" fontId="19" fillId="0" borderId="1" xfId="2" applyFont="1" applyBorder="1" applyAlignment="1">
      <alignment horizontal="center" vertical="center" wrapText="1"/>
    </xf>
    <xf numFmtId="6" fontId="41" fillId="5" borderId="15" xfId="2" applyNumberFormat="1" applyFont="1" applyFill="1" applyBorder="1" applyAlignment="1">
      <alignment horizontal="center" wrapText="1"/>
    </xf>
    <xf numFmtId="0" fontId="41" fillId="5" borderId="15" xfId="0" applyFont="1" applyFill="1" applyBorder="1" applyAlignment="1">
      <alignment horizontal="center" wrapText="1"/>
    </xf>
    <xf numFmtId="0" fontId="41" fillId="5" borderId="1" xfId="0" applyFont="1" applyFill="1" applyBorder="1" applyAlignment="1">
      <alignment horizontal="center" wrapText="1"/>
    </xf>
    <xf numFmtId="166" fontId="42" fillId="5" borderId="1" xfId="0" applyNumberFormat="1" applyFont="1" applyFill="1" applyBorder="1" applyAlignment="1">
      <alignment horizontal="center" wrapText="1"/>
    </xf>
    <xf numFmtId="10" fontId="41" fillId="5" borderId="1" xfId="1" applyNumberFormat="1" applyFont="1" applyFill="1" applyBorder="1" applyAlignment="1">
      <alignment horizontal="center" wrapText="1"/>
    </xf>
    <xf numFmtId="0" fontId="41" fillId="5" borderId="15" xfId="15" applyFont="1" applyFill="1" applyBorder="1"/>
    <xf numFmtId="0" fontId="41" fillId="5" borderId="15" xfId="15" applyFont="1" applyFill="1" applyBorder="1" applyAlignment="1">
      <alignment horizontal="center" wrapText="1"/>
    </xf>
    <xf numFmtId="0" fontId="40" fillId="0" borderId="1" xfId="0" applyFont="1" applyBorder="1" applyAlignment="1">
      <alignment horizontal="center" wrapText="1"/>
    </xf>
    <xf numFmtId="6" fontId="19" fillId="0" borderId="0" xfId="2" applyNumberFormat="1" applyFont="1" applyAlignment="1">
      <alignment wrapText="1"/>
    </xf>
    <xf numFmtId="6" fontId="18" fillId="0" borderId="0" xfId="2" applyNumberFormat="1" applyFont="1" applyAlignment="1">
      <alignment wrapText="1"/>
    </xf>
    <xf numFmtId="0" fontId="18" fillId="0" borderId="0" xfId="2" applyFont="1" applyAlignment="1">
      <alignment wrapText="1"/>
    </xf>
    <xf numFmtId="6" fontId="19" fillId="0" borderId="8" xfId="2" applyNumberFormat="1" applyFont="1" applyBorder="1" applyAlignment="1">
      <alignment wrapText="1"/>
    </xf>
    <xf numFmtId="6" fontId="44" fillId="0" borderId="0" xfId="2" applyNumberFormat="1" applyFont="1" applyAlignment="1">
      <alignment wrapText="1"/>
    </xf>
    <xf numFmtId="6" fontId="22" fillId="0" borderId="0" xfId="2" applyNumberFormat="1" applyFont="1" applyAlignment="1">
      <alignment wrapText="1"/>
    </xf>
    <xf numFmtId="6" fontId="19" fillId="0" borderId="0" xfId="2" applyNumberFormat="1" applyFont="1"/>
    <xf numFmtId="42" fontId="18" fillId="0" borderId="0" xfId="2" applyNumberFormat="1" applyFont="1" applyAlignment="1">
      <alignment wrapText="1"/>
    </xf>
    <xf numFmtId="42" fontId="22" fillId="0" borderId="0" xfId="2" applyNumberFormat="1" applyFont="1" applyAlignment="1">
      <alignment wrapText="1"/>
    </xf>
    <xf numFmtId="0" fontId="19" fillId="0" borderId="1" xfId="2" applyFont="1" applyBorder="1" applyAlignment="1">
      <alignment wrapText="1"/>
    </xf>
    <xf numFmtId="6" fontId="18" fillId="0" borderId="0" xfId="2" applyNumberFormat="1" applyFont="1"/>
    <xf numFmtId="6" fontId="18" fillId="0" borderId="0" xfId="2" applyNumberFormat="1" applyFont="1" applyAlignment="1">
      <alignment horizontal="center" wrapText="1"/>
    </xf>
    <xf numFmtId="42" fontId="19" fillId="0" borderId="0" xfId="2" applyNumberFormat="1" applyFont="1"/>
    <xf numFmtId="42" fontId="18" fillId="0" borderId="0" xfId="2" applyNumberFormat="1" applyFont="1"/>
    <xf numFmtId="42" fontId="19" fillId="0" borderId="0" xfId="2" applyNumberFormat="1" applyFont="1" applyAlignment="1">
      <alignment wrapText="1"/>
    </xf>
    <xf numFmtId="0" fontId="45" fillId="0" borderId="0" xfId="22" applyFont="1" applyAlignment="1">
      <alignment horizontal="center"/>
    </xf>
    <xf numFmtId="0" fontId="46" fillId="0" borderId="0" xfId="22" applyFont="1"/>
    <xf numFmtId="0" fontId="46" fillId="0" borderId="0" xfId="22" applyFont="1" applyAlignment="1">
      <alignment horizontal="right"/>
    </xf>
    <xf numFmtId="165" fontId="46" fillId="0" borderId="0" xfId="23" applyNumberFormat="1" applyFont="1" applyAlignment="1">
      <alignment horizontal="right"/>
    </xf>
    <xf numFmtId="0" fontId="24" fillId="0" borderId="0" xfId="22" applyFont="1"/>
    <xf numFmtId="0" fontId="45" fillId="0" borderId="0" xfId="22" applyFont="1"/>
    <xf numFmtId="0" fontId="47" fillId="0" borderId="0" xfId="22" applyFont="1"/>
    <xf numFmtId="0" fontId="46" fillId="0" borderId="0" xfId="22" applyFont="1" applyAlignment="1">
      <alignment horizontal="left"/>
    </xf>
    <xf numFmtId="0" fontId="14" fillId="0" borderId="0" xfId="22" applyFont="1"/>
    <xf numFmtId="0" fontId="19" fillId="0" borderId="0" xfId="22" applyFont="1"/>
    <xf numFmtId="0" fontId="40" fillId="0" borderId="0" xfId="22" applyFont="1"/>
    <xf numFmtId="0" fontId="42" fillId="5" borderId="1" xfId="0" applyFont="1" applyFill="1" applyBorder="1" applyAlignment="1">
      <alignment horizontal="center" wrapText="1"/>
    </xf>
    <xf numFmtId="0" fontId="42" fillId="5" borderId="1" xfId="0" applyFont="1" applyFill="1" applyBorder="1" applyAlignment="1">
      <alignment horizontal="center" vertical="center" wrapText="1"/>
    </xf>
    <xf numFmtId="173" fontId="31" fillId="0" borderId="1" xfId="6" applyNumberFormat="1" applyFont="1" applyBorder="1" applyAlignment="1"/>
    <xf numFmtId="0" fontId="19" fillId="0" borderId="1" xfId="2" applyFont="1" applyBorder="1" applyAlignment="1">
      <alignment horizontal="center" wrapText="1"/>
    </xf>
    <xf numFmtId="0" fontId="30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31" fillId="0" borderId="1" xfId="2" applyFont="1" applyBorder="1" applyAlignment="1">
      <alignment vertical="center" wrapText="1"/>
    </xf>
    <xf numFmtId="165" fontId="31" fillId="3" borderId="1" xfId="0" applyNumberFormat="1" applyFont="1" applyFill="1" applyBorder="1" applyAlignment="1">
      <alignment vertical="center"/>
    </xf>
    <xf numFmtId="0" fontId="25" fillId="0" borderId="0" xfId="0" applyFont="1" applyAlignment="1">
      <alignment vertical="center"/>
    </xf>
    <xf numFmtId="170" fontId="25" fillId="0" borderId="0" xfId="6" applyNumberFormat="1" applyFont="1" applyFill="1" applyBorder="1" applyAlignment="1">
      <alignment vertical="center"/>
    </xf>
    <xf numFmtId="170" fontId="25" fillId="0" borderId="0" xfId="0" applyNumberFormat="1" applyFont="1" applyAlignment="1">
      <alignment vertical="center"/>
    </xf>
    <xf numFmtId="165" fontId="25" fillId="0" borderId="0" xfId="7" applyNumberFormat="1" applyFont="1" applyFill="1" applyBorder="1" applyAlignment="1">
      <alignment vertical="center"/>
    </xf>
    <xf numFmtId="165" fontId="25" fillId="0" borderId="0" xfId="0" applyNumberFormat="1" applyFont="1" applyAlignment="1">
      <alignment vertical="center"/>
    </xf>
    <xf numFmtId="0" fontId="37" fillId="0" borderId="1" xfId="22" applyFont="1" applyBorder="1" applyAlignment="1">
      <alignment horizontal="center"/>
    </xf>
    <xf numFmtId="0" fontId="35" fillId="0" borderId="1" xfId="22" applyFont="1" applyBorder="1"/>
    <xf numFmtId="0" fontId="35" fillId="0" borderId="1" xfId="22" applyFont="1" applyBorder="1" applyAlignment="1">
      <alignment horizontal="left"/>
    </xf>
    <xf numFmtId="172" fontId="35" fillId="0" borderId="1" xfId="22" applyNumberFormat="1" applyFont="1" applyBorder="1" applyAlignment="1">
      <alignment horizontal="left"/>
    </xf>
    <xf numFmtId="165" fontId="25" fillId="0" borderId="1" xfId="23" applyNumberFormat="1" applyFont="1" applyBorder="1"/>
    <xf numFmtId="172" fontId="35" fillId="0" borderId="1" xfId="22" applyNumberFormat="1" applyFont="1" applyBorder="1" applyAlignment="1">
      <alignment horizontal="right"/>
    </xf>
    <xf numFmtId="0" fontId="25" fillId="0" borderId="1" xfId="22" applyFont="1" applyBorder="1"/>
    <xf numFmtId="172" fontId="37" fillId="0" borderId="1" xfId="22" applyNumberFormat="1" applyFont="1" applyBorder="1" applyAlignment="1">
      <alignment horizontal="right"/>
    </xf>
    <xf numFmtId="0" fontId="37" fillId="0" borderId="1" xfId="22" applyFont="1" applyBorder="1"/>
    <xf numFmtId="0" fontId="37" fillId="0" borderId="1" xfId="22" applyFont="1" applyBorder="1" applyAlignment="1">
      <alignment horizontal="left"/>
    </xf>
    <xf numFmtId="172" fontId="37" fillId="0" borderId="1" xfId="22" applyNumberFormat="1" applyFont="1" applyBorder="1" applyAlignment="1">
      <alignment horizontal="left"/>
    </xf>
    <xf numFmtId="0" fontId="25" fillId="0" borderId="1" xfId="22" applyFont="1" applyBorder="1" applyAlignment="1">
      <alignment wrapText="1"/>
    </xf>
    <xf numFmtId="165" fontId="39" fillId="0" borderId="1" xfId="23" applyNumberFormat="1" applyFont="1" applyBorder="1"/>
    <xf numFmtId="0" fontId="35" fillId="0" borderId="1" xfId="22" applyFont="1" applyBorder="1" applyAlignment="1">
      <alignment horizontal="center"/>
    </xf>
    <xf numFmtId="0" fontId="36" fillId="7" borderId="1" xfId="22" applyFont="1" applyFill="1" applyBorder="1" applyAlignment="1">
      <alignment horizontal="left" vertical="center" wrapText="1"/>
    </xf>
    <xf numFmtId="0" fontId="34" fillId="0" borderId="1" xfId="22" applyFont="1" applyBorder="1" applyAlignment="1">
      <alignment horizontal="left" vertical="center" wrapText="1"/>
    </xf>
    <xf numFmtId="0" fontId="37" fillId="0" borderId="0" xfId="22" applyFont="1" applyAlignment="1">
      <alignment horizontal="center"/>
    </xf>
    <xf numFmtId="0" fontId="35" fillId="0" borderId="0" xfId="22" applyFont="1"/>
    <xf numFmtId="0" fontId="35" fillId="0" borderId="0" xfId="22" applyFont="1" applyAlignment="1">
      <alignment horizontal="left"/>
    </xf>
    <xf numFmtId="0" fontId="35" fillId="0" borderId="0" xfId="22" applyFont="1" applyAlignment="1">
      <alignment horizontal="right"/>
    </xf>
    <xf numFmtId="170" fontId="42" fillId="5" borderId="1" xfId="6" applyNumberFormat="1" applyFont="1" applyFill="1" applyBorder="1" applyAlignment="1">
      <alignment vertical="center" wrapText="1"/>
    </xf>
    <xf numFmtId="17" fontId="42" fillId="5" borderId="1" xfId="22" applyNumberFormat="1" applyFont="1" applyFill="1" applyBorder="1" applyAlignment="1">
      <alignment horizontal="center"/>
    </xf>
    <xf numFmtId="172" fontId="45" fillId="0" borderId="0" xfId="22" applyNumberFormat="1" applyFont="1"/>
    <xf numFmtId="165" fontId="31" fillId="0" borderId="1" xfId="0" applyNumberFormat="1" applyFont="1" applyBorder="1"/>
    <xf numFmtId="165" fontId="28" fillId="4" borderId="1" xfId="6" applyNumberFormat="1" applyFont="1" applyFill="1" applyBorder="1" applyAlignment="1"/>
    <xf numFmtId="44" fontId="25" fillId="0" borderId="1" xfId="23" applyFont="1" applyBorder="1"/>
    <xf numFmtId="6" fontId="19" fillId="0" borderId="24" xfId="2" applyNumberFormat="1" applyFont="1" applyBorder="1" applyAlignment="1">
      <alignment wrapText="1"/>
    </xf>
    <xf numFmtId="6" fontId="18" fillId="0" borderId="0" xfId="2" applyNumberFormat="1" applyFont="1" applyAlignment="1">
      <alignment vertical="center" wrapText="1"/>
    </xf>
    <xf numFmtId="165" fontId="28" fillId="4" borderId="1" xfId="0" applyNumberFormat="1" applyFont="1" applyFill="1" applyBorder="1"/>
    <xf numFmtId="0" fontId="41" fillId="5" borderId="15" xfId="15" applyFont="1" applyFill="1" applyBorder="1" applyAlignment="1">
      <alignment horizontal="center"/>
    </xf>
    <xf numFmtId="0" fontId="40" fillId="0" borderId="17" xfId="15" applyFont="1" applyBorder="1" applyAlignment="1">
      <alignment horizontal="center"/>
    </xf>
    <xf numFmtId="170" fontId="42" fillId="5" borderId="4" xfId="6" applyNumberFormat="1" applyFont="1" applyFill="1" applyBorder="1" applyAlignment="1">
      <alignment vertical="center" wrapText="1"/>
    </xf>
    <xf numFmtId="0" fontId="21" fillId="0" borderId="4" xfId="0" applyFont="1" applyBorder="1"/>
    <xf numFmtId="0" fontId="20" fillId="0" borderId="1" xfId="0" applyFont="1" applyBorder="1" applyAlignment="1">
      <alignment horizontal="center" wrapText="1"/>
    </xf>
    <xf numFmtId="0" fontId="20" fillId="0" borderId="1" xfId="0" applyFont="1" applyBorder="1"/>
    <xf numFmtId="0" fontId="21" fillId="0" borderId="24" xfId="0" applyFont="1" applyBorder="1"/>
    <xf numFmtId="0" fontId="20" fillId="0" borderId="14" xfId="0" applyFont="1" applyBorder="1" applyAlignment="1">
      <alignment horizontal="center"/>
    </xf>
    <xf numFmtId="10" fontId="41" fillId="5" borderId="0" xfId="1" applyNumberFormat="1" applyFont="1" applyFill="1" applyBorder="1" applyAlignment="1">
      <alignment horizontal="center" wrapText="1"/>
    </xf>
    <xf numFmtId="10" fontId="31" fillId="0" borderId="1" xfId="8" applyNumberFormat="1" applyFont="1" applyBorder="1" applyAlignment="1">
      <alignment horizontal="center"/>
    </xf>
    <xf numFmtId="6" fontId="18" fillId="0" borderId="33" xfId="2" applyNumberFormat="1" applyFont="1" applyBorder="1" applyAlignment="1">
      <alignment wrapText="1"/>
    </xf>
    <xf numFmtId="6" fontId="19" fillId="0" borderId="33" xfId="2" applyNumberFormat="1" applyFont="1" applyBorder="1" applyAlignment="1">
      <alignment wrapText="1"/>
    </xf>
    <xf numFmtId="0" fontId="19" fillId="0" borderId="9" xfId="2" applyFont="1" applyBorder="1" applyAlignment="1">
      <alignment wrapText="1"/>
    </xf>
    <xf numFmtId="6" fontId="19" fillId="0" borderId="32" xfId="2" applyNumberFormat="1" applyFont="1" applyBorder="1" applyAlignment="1">
      <alignment wrapText="1"/>
    </xf>
    <xf numFmtId="0" fontId="18" fillId="0" borderId="33" xfId="2" applyFont="1" applyBorder="1" applyAlignment="1">
      <alignment wrapText="1"/>
    </xf>
    <xf numFmtId="42" fontId="19" fillId="0" borderId="1" xfId="2" applyNumberFormat="1" applyFont="1" applyBorder="1"/>
    <xf numFmtId="42" fontId="19" fillId="0" borderId="26" xfId="2" applyNumberFormat="1" applyFont="1" applyBorder="1"/>
    <xf numFmtId="6" fontId="18" fillId="3" borderId="33" xfId="2" applyNumberFormat="1" applyFont="1" applyFill="1" applyBorder="1" applyAlignment="1">
      <alignment wrapText="1"/>
    </xf>
    <xf numFmtId="42" fontId="19" fillId="3" borderId="1" xfId="2" applyNumberFormat="1" applyFont="1" applyFill="1" applyBorder="1"/>
    <xf numFmtId="0" fontId="18" fillId="3" borderId="9" xfId="2" applyFont="1" applyFill="1" applyBorder="1" applyAlignment="1">
      <alignment wrapText="1"/>
    </xf>
    <xf numFmtId="0" fontId="18" fillId="3" borderId="33" xfId="2" applyFont="1" applyFill="1" applyBorder="1" applyAlignment="1">
      <alignment wrapText="1"/>
    </xf>
    <xf numFmtId="42" fontId="19" fillId="3" borderId="26" xfId="2" applyNumberFormat="1" applyFont="1" applyFill="1" applyBorder="1"/>
    <xf numFmtId="44" fontId="19" fillId="0" borderId="33" xfId="2" applyNumberFormat="1" applyFont="1" applyBorder="1" applyAlignment="1">
      <alignment wrapText="1"/>
    </xf>
    <xf numFmtId="44" fontId="18" fillId="0" borderId="33" xfId="2" applyNumberFormat="1" applyFont="1" applyBorder="1" applyAlignment="1">
      <alignment wrapText="1"/>
    </xf>
    <xf numFmtId="44" fontId="18" fillId="3" borderId="33" xfId="2" applyNumberFormat="1" applyFont="1" applyFill="1" applyBorder="1" applyAlignment="1">
      <alignment wrapText="1"/>
    </xf>
    <xf numFmtId="41" fontId="19" fillId="0" borderId="33" xfId="2" applyNumberFormat="1" applyFont="1" applyBorder="1" applyAlignment="1">
      <alignment wrapText="1"/>
    </xf>
    <xf numFmtId="41" fontId="18" fillId="0" borderId="33" xfId="2" applyNumberFormat="1" applyFont="1" applyBorder="1" applyAlignment="1">
      <alignment wrapText="1"/>
    </xf>
    <xf numFmtId="41" fontId="18" fillId="3" borderId="33" xfId="2" applyNumberFormat="1" applyFont="1" applyFill="1" applyBorder="1" applyAlignment="1">
      <alignment vertical="center" wrapText="1"/>
    </xf>
    <xf numFmtId="41" fontId="18" fillId="3" borderId="33" xfId="2" applyNumberFormat="1" applyFont="1" applyFill="1" applyBorder="1" applyAlignment="1">
      <alignment wrapText="1"/>
    </xf>
    <xf numFmtId="41" fontId="19" fillId="0" borderId="9" xfId="2" applyNumberFormat="1" applyFont="1" applyBorder="1" applyAlignment="1">
      <alignment wrapText="1"/>
    </xf>
    <xf numFmtId="41" fontId="18" fillId="3" borderId="9" xfId="2" applyNumberFormat="1" applyFont="1" applyFill="1" applyBorder="1" applyAlignment="1">
      <alignment wrapText="1"/>
    </xf>
    <xf numFmtId="41" fontId="19" fillId="0" borderId="32" xfId="2" applyNumberFormat="1" applyFont="1" applyBorder="1" applyAlignment="1">
      <alignment wrapText="1"/>
    </xf>
    <xf numFmtId="165" fontId="18" fillId="0" borderId="33" xfId="2" applyNumberFormat="1" applyFont="1" applyBorder="1" applyAlignment="1">
      <alignment wrapText="1"/>
    </xf>
    <xf numFmtId="165" fontId="18" fillId="3" borderId="33" xfId="2" applyNumberFormat="1" applyFont="1" applyFill="1" applyBorder="1" applyAlignment="1">
      <alignment wrapText="1"/>
    </xf>
    <xf numFmtId="165" fontId="19" fillId="0" borderId="8" xfId="2" applyNumberFormat="1" applyFont="1" applyBorder="1" applyAlignment="1">
      <alignment wrapText="1"/>
    </xf>
    <xf numFmtId="165" fontId="19" fillId="0" borderId="1" xfId="2" applyNumberFormat="1" applyFont="1" applyBorder="1"/>
    <xf numFmtId="165" fontId="19" fillId="0" borderId="1" xfId="2" applyNumberFormat="1" applyFont="1" applyBorder="1" applyAlignment="1">
      <alignment wrapText="1"/>
    </xf>
    <xf numFmtId="165" fontId="19" fillId="0" borderId="26" xfId="2" applyNumberFormat="1" applyFont="1" applyBorder="1" applyAlignment="1">
      <alignment wrapText="1"/>
    </xf>
    <xf numFmtId="165" fontId="18" fillId="0" borderId="0" xfId="0" applyNumberFormat="1" applyFont="1"/>
    <xf numFmtId="164" fontId="22" fillId="0" borderId="0" xfId="0" applyNumberFormat="1" applyFont="1"/>
    <xf numFmtId="9" fontId="18" fillId="0" borderId="0" xfId="1" applyFont="1" applyBorder="1"/>
    <xf numFmtId="0" fontId="21" fillId="4" borderId="15" xfId="0" applyFont="1" applyFill="1" applyBorder="1" applyAlignment="1">
      <alignment horizontal="left"/>
    </xf>
    <xf numFmtId="0" fontId="18" fillId="4" borderId="25" xfId="0" applyFont="1" applyFill="1" applyBorder="1"/>
    <xf numFmtId="165" fontId="18" fillId="4" borderId="15" xfId="0" applyNumberFormat="1" applyFont="1" applyFill="1" applyBorder="1"/>
    <xf numFmtId="2" fontId="18" fillId="0" borderId="0" xfId="1" applyNumberFormat="1" applyFont="1" applyBorder="1"/>
    <xf numFmtId="165" fontId="28" fillId="3" borderId="1" xfId="0" applyNumberFormat="1" applyFont="1" applyFill="1" applyBorder="1" applyAlignment="1">
      <alignment horizontal="center" vertical="center"/>
    </xf>
    <xf numFmtId="0" fontId="37" fillId="0" borderId="8" xfId="22" applyFont="1" applyBorder="1" applyAlignment="1">
      <alignment horizontal="center"/>
    </xf>
    <xf numFmtId="0" fontId="35" fillId="0" borderId="8" xfId="22" applyFont="1" applyBorder="1"/>
    <xf numFmtId="0" fontId="35" fillId="0" borderId="8" xfId="22" applyFont="1" applyBorder="1" applyAlignment="1">
      <alignment horizontal="left"/>
    </xf>
    <xf numFmtId="44" fontId="25" fillId="0" borderId="8" xfId="23" applyFont="1" applyBorder="1"/>
    <xf numFmtId="172" fontId="35" fillId="0" borderId="8" xfId="22" applyNumberFormat="1" applyFont="1" applyBorder="1" applyAlignment="1">
      <alignment horizontal="right"/>
    </xf>
    <xf numFmtId="0" fontId="37" fillId="3" borderId="6" xfId="22" applyFont="1" applyFill="1" applyBorder="1" applyAlignment="1">
      <alignment horizontal="center"/>
    </xf>
    <xf numFmtId="0" fontId="37" fillId="3" borderId="6" xfId="22" applyFont="1" applyFill="1" applyBorder="1"/>
    <xf numFmtId="0" fontId="39" fillId="3" borderId="6" xfId="22" applyFont="1" applyFill="1" applyBorder="1"/>
    <xf numFmtId="172" fontId="37" fillId="3" borderId="6" xfId="22" applyNumberFormat="1" applyFont="1" applyFill="1" applyBorder="1" applyAlignment="1">
      <alignment horizontal="left"/>
    </xf>
    <xf numFmtId="44" fontId="39" fillId="3" borderId="6" xfId="23" applyFont="1" applyFill="1" applyBorder="1"/>
    <xf numFmtId="172" fontId="37" fillId="3" borderId="6" xfId="22" applyNumberFormat="1" applyFont="1" applyFill="1" applyBorder="1" applyAlignment="1">
      <alignment horizontal="right"/>
    </xf>
    <xf numFmtId="0" fontId="35" fillId="3" borderId="6" xfId="22" applyFont="1" applyFill="1" applyBorder="1" applyAlignment="1">
      <alignment horizontal="left"/>
    </xf>
    <xf numFmtId="172" fontId="35" fillId="3" borderId="6" xfId="22" applyNumberFormat="1" applyFont="1" applyFill="1" applyBorder="1" applyAlignment="1">
      <alignment horizontal="left"/>
    </xf>
    <xf numFmtId="44" fontId="25" fillId="3" borderId="6" xfId="23" applyFont="1" applyFill="1" applyBorder="1"/>
    <xf numFmtId="171" fontId="21" fillId="6" borderId="1" xfId="22" applyNumberFormat="1" applyFont="1" applyFill="1" applyBorder="1" applyAlignment="1">
      <alignment horizontal="center" vertical="center"/>
    </xf>
    <xf numFmtId="0" fontId="18" fillId="6" borderId="1" xfId="22" applyFont="1" applyFill="1" applyBorder="1" applyAlignment="1">
      <alignment vertical="center" wrapText="1"/>
    </xf>
    <xf numFmtId="17" fontId="21" fillId="6" borderId="1" xfId="22" applyNumberFormat="1" applyFont="1" applyFill="1" applyBorder="1" applyAlignment="1">
      <alignment horizontal="left"/>
    </xf>
    <xf numFmtId="172" fontId="18" fillId="6" borderId="1" xfId="22" applyNumberFormat="1" applyFont="1" applyFill="1" applyBorder="1" applyAlignment="1">
      <alignment horizontal="right"/>
    </xf>
    <xf numFmtId="171" fontId="21" fillId="6" borderId="1" xfId="22" applyNumberFormat="1" applyFont="1" applyFill="1" applyBorder="1" applyAlignment="1">
      <alignment horizontal="center" vertical="top"/>
    </xf>
    <xf numFmtId="0" fontId="18" fillId="6" borderId="1" xfId="22" applyFont="1" applyFill="1" applyBorder="1" applyAlignment="1">
      <alignment vertical="top" wrapText="1"/>
    </xf>
    <xf numFmtId="17" fontId="21" fillId="6" borderId="1" xfId="22" applyNumberFormat="1" applyFont="1" applyFill="1" applyBorder="1" applyAlignment="1">
      <alignment horizontal="left" vertical="top"/>
    </xf>
    <xf numFmtId="172" fontId="21" fillId="6" borderId="1" xfId="22" applyNumberFormat="1" applyFont="1" applyFill="1" applyBorder="1" applyAlignment="1">
      <alignment horizontal="right"/>
    </xf>
    <xf numFmtId="17" fontId="21" fillId="6" borderId="1" xfId="22" applyNumberFormat="1" applyFont="1" applyFill="1" applyBorder="1" applyAlignment="1">
      <alignment horizontal="left" vertical="center" wrapText="1"/>
    </xf>
    <xf numFmtId="17" fontId="21" fillId="6" borderId="1" xfId="22" applyNumberFormat="1" applyFont="1" applyFill="1" applyBorder="1" applyAlignment="1">
      <alignment horizontal="left" vertical="center"/>
    </xf>
    <xf numFmtId="0" fontId="18" fillId="6" borderId="1" xfId="22" applyFont="1" applyFill="1" applyBorder="1" applyAlignment="1">
      <alignment horizontal="center"/>
    </xf>
    <xf numFmtId="0" fontId="18" fillId="6" borderId="1" xfId="22" applyFont="1" applyFill="1" applyBorder="1"/>
    <xf numFmtId="0" fontId="19" fillId="6" borderId="1" xfId="22" applyFont="1" applyFill="1" applyBorder="1"/>
    <xf numFmtId="172" fontId="18" fillId="6" borderId="1" xfId="22" applyNumberFormat="1" applyFont="1" applyFill="1" applyBorder="1"/>
    <xf numFmtId="0" fontId="37" fillId="3" borderId="26" xfId="22" applyFont="1" applyFill="1" applyBorder="1" applyAlignment="1">
      <alignment horizontal="center"/>
    </xf>
    <xf numFmtId="0" fontId="37" fillId="3" borderId="26" xfId="22" applyFont="1" applyFill="1" applyBorder="1"/>
    <xf numFmtId="0" fontId="35" fillId="3" borderId="26" xfId="22" applyFont="1" applyFill="1" applyBorder="1" applyAlignment="1">
      <alignment horizontal="left"/>
    </xf>
    <xf numFmtId="172" fontId="35" fillId="3" borderId="26" xfId="22" applyNumberFormat="1" applyFont="1" applyFill="1" applyBorder="1" applyAlignment="1">
      <alignment horizontal="left"/>
    </xf>
    <xf numFmtId="44" fontId="25" fillId="3" borderId="26" xfId="23" applyFont="1" applyFill="1" applyBorder="1"/>
    <xf numFmtId="172" fontId="37" fillId="3" borderId="26" xfId="22" applyNumberFormat="1" applyFont="1" applyFill="1" applyBorder="1" applyAlignment="1">
      <alignment horizontal="right"/>
    </xf>
    <xf numFmtId="0" fontId="21" fillId="9" borderId="6" xfId="22" applyFont="1" applyFill="1" applyBorder="1" applyAlignment="1">
      <alignment horizontal="center"/>
    </xf>
    <xf numFmtId="0" fontId="21" fillId="9" borderId="6" xfId="22" applyFont="1" applyFill="1" applyBorder="1"/>
    <xf numFmtId="0" fontId="21" fillId="9" borderId="6" xfId="22" applyFont="1" applyFill="1" applyBorder="1" applyAlignment="1">
      <alignment horizontal="left"/>
    </xf>
    <xf numFmtId="172" fontId="21" fillId="9" borderId="6" xfId="22" applyNumberFormat="1" applyFont="1" applyFill="1" applyBorder="1" applyAlignment="1">
      <alignment horizontal="left"/>
    </xf>
    <xf numFmtId="44" fontId="40" fillId="0" borderId="22" xfId="7" applyFont="1" applyBorder="1" applyAlignment="1">
      <alignment horizontal="center"/>
    </xf>
    <xf numFmtId="44" fontId="31" fillId="0" borderId="20" xfId="6" applyNumberFormat="1" applyFont="1" applyBorder="1" applyAlignment="1">
      <alignment horizontal="center" vertical="top"/>
    </xf>
    <xf numFmtId="44" fontId="28" fillId="0" borderId="20" xfId="6" applyNumberFormat="1" applyFont="1" applyFill="1" applyBorder="1" applyAlignment="1">
      <alignment horizontal="center"/>
    </xf>
    <xf numFmtId="44" fontId="28" fillId="0" borderId="20" xfId="6" applyNumberFormat="1" applyFont="1" applyBorder="1" applyAlignment="1">
      <alignment horizontal="center" vertical="top"/>
    </xf>
    <xf numFmtId="165" fontId="19" fillId="8" borderId="1" xfId="0" applyNumberFormat="1" applyFont="1" applyFill="1" applyBorder="1"/>
    <xf numFmtId="165" fontId="19" fillId="8" borderId="5" xfId="0" applyNumberFormat="1" applyFont="1" applyFill="1" applyBorder="1"/>
    <xf numFmtId="165" fontId="18" fillId="8" borderId="18" xfId="0" applyNumberFormat="1" applyFont="1" applyFill="1" applyBorder="1"/>
    <xf numFmtId="165" fontId="19" fillId="8" borderId="24" xfId="0" applyNumberFormat="1" applyFont="1" applyFill="1" applyBorder="1"/>
    <xf numFmtId="165" fontId="19" fillId="8" borderId="8" xfId="0" applyNumberFormat="1" applyFont="1" applyFill="1" applyBorder="1"/>
    <xf numFmtId="165" fontId="18" fillId="8" borderId="16" xfId="0" applyNumberFormat="1" applyFont="1" applyFill="1" applyBorder="1"/>
    <xf numFmtId="173" fontId="31" fillId="3" borderId="1" xfId="6" applyNumberFormat="1" applyFont="1" applyFill="1" applyBorder="1" applyAlignment="1"/>
    <xf numFmtId="165" fontId="31" fillId="3" borderId="1" xfId="6" applyNumberFormat="1" applyFont="1" applyFill="1" applyBorder="1" applyAlignment="1"/>
    <xf numFmtId="44" fontId="31" fillId="3" borderId="1" xfId="6" applyNumberFormat="1" applyFont="1" applyFill="1" applyBorder="1" applyAlignment="1"/>
    <xf numFmtId="173" fontId="28" fillId="3" borderId="1" xfId="6" applyNumberFormat="1" applyFont="1" applyFill="1" applyBorder="1" applyAlignment="1"/>
    <xf numFmtId="165" fontId="28" fillId="3" borderId="1" xfId="6" applyNumberFormat="1" applyFont="1" applyFill="1" applyBorder="1" applyAlignment="1"/>
    <xf numFmtId="44" fontId="28" fillId="3" borderId="1" xfId="6" applyNumberFormat="1" applyFont="1" applyFill="1" applyBorder="1" applyAlignment="1"/>
    <xf numFmtId="167" fontId="48" fillId="0" borderId="1" xfId="0" applyNumberFormat="1" applyFont="1" applyBorder="1" applyAlignment="1">
      <alignment horizontal="left" vertical="center"/>
    </xf>
    <xf numFmtId="165" fontId="31" fillId="2" borderId="1" xfId="0" applyNumberFormat="1" applyFont="1" applyFill="1" applyBorder="1"/>
    <xf numFmtId="0" fontId="37" fillId="3" borderId="1" xfId="22" applyFont="1" applyFill="1" applyBorder="1" applyAlignment="1">
      <alignment horizontal="center"/>
    </xf>
    <xf numFmtId="0" fontId="35" fillId="3" borderId="1" xfId="22" applyFont="1" applyFill="1" applyBorder="1"/>
    <xf numFmtId="0" fontId="37" fillId="3" borderId="8" xfId="22" applyFont="1" applyFill="1" applyBorder="1" applyAlignment="1">
      <alignment horizontal="center"/>
    </xf>
    <xf numFmtId="0" fontId="35" fillId="3" borderId="8" xfId="22" applyFont="1" applyFill="1" applyBorder="1"/>
    <xf numFmtId="0" fontId="37" fillId="3" borderId="1" xfId="22" applyFont="1" applyFill="1" applyBorder="1"/>
    <xf numFmtId="172" fontId="35" fillId="3" borderId="1" xfId="22" applyNumberFormat="1" applyFont="1" applyFill="1" applyBorder="1" applyAlignment="1">
      <alignment horizontal="right"/>
    </xf>
    <xf numFmtId="172" fontId="35" fillId="3" borderId="8" xfId="22" applyNumberFormat="1" applyFont="1" applyFill="1" applyBorder="1" applyAlignment="1">
      <alignment horizontal="right"/>
    </xf>
    <xf numFmtId="171" fontId="21" fillId="3" borderId="1" xfId="0" applyNumberFormat="1" applyFont="1" applyFill="1" applyBorder="1" applyAlignment="1">
      <alignment horizontal="center" vertical="top" wrapText="1"/>
    </xf>
    <xf numFmtId="0" fontId="28" fillId="3" borderId="1" xfId="0" applyFont="1" applyFill="1" applyBorder="1" applyAlignment="1">
      <alignment vertical="top" wrapText="1"/>
    </xf>
    <xf numFmtId="0" fontId="24" fillId="3" borderId="1" xfId="0" applyFont="1" applyFill="1" applyBorder="1" applyAlignment="1">
      <alignment horizontal="center" vertical="top" wrapText="1"/>
    </xf>
    <xf numFmtId="0" fontId="31" fillId="3" borderId="1" xfId="0" applyFont="1" applyFill="1" applyBorder="1" applyAlignment="1">
      <alignment vertical="top" wrapText="1"/>
    </xf>
    <xf numFmtId="0" fontId="21" fillId="3" borderId="1" xfId="0" applyFont="1" applyFill="1" applyBorder="1" applyAlignment="1">
      <alignment horizontal="center" vertical="top" wrapText="1"/>
    </xf>
    <xf numFmtId="0" fontId="24" fillId="3" borderId="1" xfId="22" applyFont="1" applyFill="1" applyBorder="1" applyAlignment="1">
      <alignment horizontal="center"/>
    </xf>
    <xf numFmtId="0" fontId="24" fillId="3" borderId="1" xfId="22" applyFont="1" applyFill="1" applyBorder="1"/>
    <xf numFmtId="44" fontId="31" fillId="3" borderId="1" xfId="7" applyFont="1" applyFill="1" applyBorder="1" applyAlignment="1"/>
    <xf numFmtId="165" fontId="31" fillId="3" borderId="1" xfId="7" applyNumberFormat="1" applyFont="1" applyFill="1" applyBorder="1" applyAlignment="1"/>
    <xf numFmtId="170" fontId="19" fillId="0" borderId="0" xfId="6" applyNumberFormat="1" applyFont="1" applyFill="1" applyBorder="1" applyAlignment="1"/>
    <xf numFmtId="170" fontId="19" fillId="0" borderId="0" xfId="0" applyNumberFormat="1" applyFont="1"/>
    <xf numFmtId="165" fontId="19" fillId="0" borderId="0" xfId="7" applyNumberFormat="1" applyFont="1" applyFill="1" applyBorder="1" applyAlignment="1"/>
    <xf numFmtId="175" fontId="24" fillId="0" borderId="1" xfId="0" applyNumberFormat="1" applyFont="1" applyBorder="1" applyAlignment="1">
      <alignment horizontal="center" vertical="center"/>
    </xf>
    <xf numFmtId="165" fontId="31" fillId="0" borderId="1" xfId="0" applyNumberFormat="1" applyFont="1" applyBorder="1" applyAlignment="1">
      <alignment vertical="center"/>
    </xf>
    <xf numFmtId="165" fontId="19" fillId="3" borderId="8" xfId="2" applyNumberFormat="1" applyFont="1" applyFill="1" applyBorder="1" applyAlignment="1">
      <alignment wrapText="1"/>
    </xf>
    <xf numFmtId="165" fontId="19" fillId="3" borderId="24" xfId="2" applyNumberFormat="1" applyFont="1" applyFill="1" applyBorder="1" applyAlignment="1">
      <alignment wrapText="1"/>
    </xf>
    <xf numFmtId="165" fontId="18" fillId="3" borderId="33" xfId="7" applyNumberFormat="1" applyFont="1" applyFill="1" applyBorder="1" applyAlignment="1">
      <alignment wrapText="1"/>
    </xf>
    <xf numFmtId="165" fontId="18" fillId="0" borderId="33" xfId="7" applyNumberFormat="1" applyFont="1" applyBorder="1" applyAlignment="1">
      <alignment wrapText="1"/>
    </xf>
    <xf numFmtId="165" fontId="19" fillId="0" borderId="33" xfId="7" applyNumberFormat="1" applyFont="1" applyBorder="1" applyAlignment="1">
      <alignment wrapText="1"/>
    </xf>
    <xf numFmtId="165" fontId="19" fillId="0" borderId="9" xfId="7" applyNumberFormat="1" applyFont="1" applyBorder="1" applyAlignment="1">
      <alignment wrapText="1"/>
    </xf>
    <xf numFmtId="165" fontId="18" fillId="3" borderId="9" xfId="7" applyNumberFormat="1" applyFont="1" applyFill="1" applyBorder="1" applyAlignment="1">
      <alignment wrapText="1"/>
    </xf>
    <xf numFmtId="165" fontId="19" fillId="0" borderId="32" xfId="7" applyNumberFormat="1" applyFont="1" applyBorder="1" applyAlignment="1">
      <alignment wrapText="1"/>
    </xf>
    <xf numFmtId="165" fontId="18" fillId="0" borderId="0" xfId="7" applyNumberFormat="1" applyFont="1" applyAlignment="1">
      <alignment vertical="center" wrapText="1"/>
    </xf>
    <xf numFmtId="165" fontId="19" fillId="0" borderId="0" xfId="7" applyNumberFormat="1" applyFont="1" applyAlignment="1">
      <alignment wrapText="1"/>
    </xf>
    <xf numFmtId="165" fontId="18" fillId="0" borderId="0" xfId="7" applyNumberFormat="1" applyFont="1"/>
    <xf numFmtId="165" fontId="18" fillId="0" borderId="0" xfId="7" applyNumberFormat="1" applyFont="1" applyAlignment="1">
      <alignment wrapText="1"/>
    </xf>
    <xf numFmtId="0" fontId="17" fillId="0" borderId="36" xfId="15" applyFont="1" applyBorder="1"/>
    <xf numFmtId="173" fontId="41" fillId="5" borderId="1" xfId="6" applyNumberFormat="1" applyFont="1" applyFill="1" applyBorder="1" applyAlignment="1">
      <alignment horizontal="center" wrapText="1"/>
    </xf>
    <xf numFmtId="173" fontId="28" fillId="4" borderId="1" xfId="6" applyNumberFormat="1" applyFont="1" applyFill="1" applyBorder="1" applyAlignment="1"/>
    <xf numFmtId="173" fontId="31" fillId="0" borderId="0" xfId="6" applyNumberFormat="1" applyFont="1" applyFill="1" applyBorder="1" applyAlignment="1">
      <alignment horizontal="center"/>
    </xf>
    <xf numFmtId="173" fontId="24" fillId="0" borderId="0" xfId="6" applyNumberFormat="1" applyFont="1" applyFill="1" applyBorder="1" applyAlignment="1">
      <alignment horizontal="center"/>
    </xf>
    <xf numFmtId="173" fontId="35" fillId="0" borderId="0" xfId="6" applyNumberFormat="1" applyFont="1" applyFill="1" applyBorder="1" applyAlignment="1">
      <alignment horizontal="center"/>
    </xf>
    <xf numFmtId="173" fontId="35" fillId="0" borderId="0" xfId="6" quotePrefix="1" applyNumberFormat="1" applyFont="1" applyFill="1" applyBorder="1" applyAlignment="1">
      <alignment horizontal="center"/>
    </xf>
    <xf numFmtId="173" fontId="38" fillId="0" borderId="0" xfId="6" applyNumberFormat="1" applyFont="1" applyFill="1" applyBorder="1" applyAlignment="1">
      <alignment horizontal="center"/>
    </xf>
    <xf numFmtId="173" fontId="23" fillId="0" borderId="0" xfId="6" applyNumberFormat="1" applyFont="1" applyFill="1" applyBorder="1" applyAlignment="1">
      <alignment horizontal="center"/>
    </xf>
    <xf numFmtId="173" fontId="25" fillId="0" borderId="0" xfId="6" applyNumberFormat="1" applyFont="1" applyFill="1" applyBorder="1" applyAlignment="1">
      <alignment horizontal="center"/>
    </xf>
    <xf numFmtId="165" fontId="18" fillId="6" borderId="1" xfId="7" applyNumberFormat="1" applyFont="1" applyFill="1" applyBorder="1" applyAlignment="1">
      <alignment horizontal="right"/>
    </xf>
    <xf numFmtId="165" fontId="35" fillId="3" borderId="1" xfId="7" applyNumberFormat="1" applyFont="1" applyFill="1" applyBorder="1" applyAlignment="1">
      <alignment horizontal="right"/>
    </xf>
    <xf numFmtId="165" fontId="37" fillId="3" borderId="6" xfId="7" applyNumberFormat="1" applyFont="1" applyFill="1" applyBorder="1" applyAlignment="1">
      <alignment horizontal="right"/>
    </xf>
    <xf numFmtId="165" fontId="35" fillId="3" borderId="8" xfId="7" applyNumberFormat="1" applyFont="1" applyFill="1" applyBorder="1" applyAlignment="1">
      <alignment horizontal="right"/>
    </xf>
    <xf numFmtId="165" fontId="37" fillId="3" borderId="26" xfId="7" applyNumberFormat="1" applyFont="1" applyFill="1" applyBorder="1" applyAlignment="1">
      <alignment horizontal="right"/>
    </xf>
    <xf numFmtId="165" fontId="21" fillId="9" borderId="6" xfId="7" applyNumberFormat="1" applyFont="1" applyFill="1" applyBorder="1" applyAlignment="1">
      <alignment horizontal="left"/>
    </xf>
    <xf numFmtId="165" fontId="35" fillId="0" borderId="8" xfId="7" applyNumberFormat="1" applyFont="1" applyBorder="1" applyAlignment="1">
      <alignment horizontal="right"/>
    </xf>
    <xf numFmtId="165" fontId="19" fillId="6" borderId="1" xfId="7" applyNumberFormat="1" applyFont="1" applyFill="1" applyBorder="1" applyAlignment="1">
      <alignment horizontal="right"/>
    </xf>
    <xf numFmtId="165" fontId="35" fillId="0" borderId="1" xfId="7" applyNumberFormat="1" applyFont="1" applyBorder="1" applyAlignment="1">
      <alignment horizontal="right"/>
    </xf>
    <xf numFmtId="165" fontId="37" fillId="0" borderId="1" xfId="7" applyNumberFormat="1" applyFont="1" applyBorder="1" applyAlignment="1">
      <alignment horizontal="right"/>
    </xf>
    <xf numFmtId="165" fontId="35" fillId="0" borderId="0" xfId="7" applyNumberFormat="1" applyFont="1" applyAlignment="1">
      <alignment horizontal="right"/>
    </xf>
    <xf numFmtId="165" fontId="37" fillId="6" borderId="1" xfId="7" applyNumberFormat="1" applyFont="1" applyFill="1" applyBorder="1" applyAlignment="1">
      <alignment horizontal="right"/>
    </xf>
    <xf numFmtId="165" fontId="46" fillId="0" borderId="0" xfId="7" applyNumberFormat="1" applyFont="1" applyAlignment="1">
      <alignment horizontal="right"/>
    </xf>
    <xf numFmtId="6" fontId="18" fillId="3" borderId="37" xfId="2" applyNumberFormat="1" applyFont="1" applyFill="1" applyBorder="1" applyAlignment="1">
      <alignment wrapText="1"/>
    </xf>
    <xf numFmtId="165" fontId="18" fillId="3" borderId="37" xfId="7" applyNumberFormat="1" applyFont="1" applyFill="1" applyBorder="1" applyAlignment="1">
      <alignment wrapText="1"/>
    </xf>
    <xf numFmtId="6" fontId="19" fillId="3" borderId="38" xfId="2" applyNumberFormat="1" applyFont="1" applyFill="1" applyBorder="1" applyAlignment="1">
      <alignment wrapText="1"/>
    </xf>
    <xf numFmtId="6" fontId="19" fillId="3" borderId="39" xfId="2" applyNumberFormat="1" applyFont="1" applyFill="1" applyBorder="1" applyAlignment="1">
      <alignment wrapText="1"/>
    </xf>
    <xf numFmtId="0" fontId="19" fillId="0" borderId="33" xfId="2" applyFont="1" applyBorder="1" applyAlignment="1">
      <alignment wrapText="1"/>
    </xf>
    <xf numFmtId="2" fontId="42" fillId="5" borderId="1" xfId="0" applyNumberFormat="1" applyFont="1" applyFill="1" applyBorder="1" applyAlignment="1">
      <alignment horizontal="center" vertical="center" wrapText="1"/>
    </xf>
    <xf numFmtId="0" fontId="18" fillId="0" borderId="4" xfId="2" applyFont="1" applyBorder="1"/>
    <xf numFmtId="165" fontId="31" fillId="2" borderId="1" xfId="0" applyNumberFormat="1" applyFont="1" applyFill="1" applyBorder="1" applyAlignment="1">
      <alignment horizontal="center" vertical="center"/>
    </xf>
    <xf numFmtId="0" fontId="18" fillId="0" borderId="41" xfId="0" quotePrefix="1" applyFont="1" applyBorder="1" applyAlignment="1">
      <alignment horizontal="center"/>
    </xf>
    <xf numFmtId="41" fontId="18" fillId="7" borderId="32" xfId="2" applyNumberFormat="1" applyFont="1" applyFill="1" applyBorder="1" applyAlignment="1">
      <alignment vertical="center" wrapText="1"/>
    </xf>
    <xf numFmtId="0" fontId="18" fillId="7" borderId="32" xfId="2" applyFont="1" applyFill="1" applyBorder="1" applyAlignment="1">
      <alignment vertical="center" wrapText="1"/>
    </xf>
    <xf numFmtId="165" fontId="18" fillId="7" borderId="32" xfId="7" applyNumberFormat="1" applyFont="1" applyFill="1" applyBorder="1" applyAlignment="1">
      <alignment vertical="center" wrapText="1"/>
    </xf>
    <xf numFmtId="165" fontId="18" fillId="7" borderId="26" xfId="2" applyNumberFormat="1" applyFont="1" applyFill="1" applyBorder="1"/>
    <xf numFmtId="41" fontId="19" fillId="0" borderId="42" xfId="2" applyNumberFormat="1" applyFont="1" applyBorder="1" applyAlignment="1">
      <alignment wrapText="1"/>
    </xf>
    <xf numFmtId="6" fontId="19" fillId="0" borderId="42" xfId="2" applyNumberFormat="1" applyFont="1" applyBorder="1" applyAlignment="1">
      <alignment wrapText="1"/>
    </xf>
    <xf numFmtId="165" fontId="19" fillId="0" borderId="42" xfId="7" applyNumberFormat="1" applyFont="1" applyBorder="1" applyAlignment="1">
      <alignment wrapText="1"/>
    </xf>
    <xf numFmtId="165" fontId="19" fillId="0" borderId="42" xfId="2" applyNumberFormat="1" applyFont="1" applyBorder="1"/>
    <xf numFmtId="165" fontId="19" fillId="0" borderId="9" xfId="2" applyNumberFormat="1" applyFont="1" applyBorder="1"/>
    <xf numFmtId="0" fontId="41" fillId="5" borderId="43" xfId="0" applyFont="1" applyFill="1" applyBorder="1" applyAlignment="1">
      <alignment horizontal="center" wrapText="1"/>
    </xf>
    <xf numFmtId="10" fontId="41" fillId="5" borderId="44" xfId="1" applyNumberFormat="1" applyFont="1" applyFill="1" applyBorder="1" applyAlignment="1">
      <alignment horizontal="center" wrapText="1"/>
    </xf>
    <xf numFmtId="165" fontId="41" fillId="5" borderId="44" xfId="7" applyNumberFormat="1" applyFont="1" applyFill="1" applyBorder="1" applyAlignment="1">
      <alignment horizontal="center" wrapText="1"/>
    </xf>
    <xf numFmtId="6" fontId="41" fillId="5" borderId="45" xfId="2" applyNumberFormat="1" applyFont="1" applyFill="1" applyBorder="1" applyAlignment="1">
      <alignment horizontal="center" wrapText="1"/>
    </xf>
    <xf numFmtId="6" fontId="41" fillId="5" borderId="46" xfId="2" applyNumberFormat="1" applyFont="1" applyFill="1" applyBorder="1" applyAlignment="1">
      <alignment horizontal="center" wrapText="1"/>
    </xf>
    <xf numFmtId="6" fontId="18" fillId="3" borderId="47" xfId="2" applyNumberFormat="1" applyFont="1" applyFill="1" applyBorder="1" applyAlignment="1">
      <alignment wrapText="1"/>
    </xf>
    <xf numFmtId="6" fontId="18" fillId="3" borderId="48" xfId="2" applyNumberFormat="1" applyFont="1" applyFill="1" applyBorder="1" applyAlignment="1">
      <alignment horizontal="center" wrapText="1"/>
    </xf>
    <xf numFmtId="6" fontId="51" fillId="0" borderId="49" xfId="2" applyNumberFormat="1" applyFont="1" applyBorder="1" applyAlignment="1">
      <alignment wrapText="1"/>
    </xf>
    <xf numFmtId="6" fontId="18" fillId="0" borderId="50" xfId="2" applyNumberFormat="1" applyFont="1" applyBorder="1" applyAlignment="1">
      <alignment horizontal="center" wrapText="1"/>
    </xf>
    <xf numFmtId="6" fontId="19" fillId="0" borderId="49" xfId="2" applyNumberFormat="1" applyFont="1" applyBorder="1" applyAlignment="1">
      <alignment wrapText="1"/>
    </xf>
    <xf numFmtId="6" fontId="18" fillId="0" borderId="49" xfId="2" applyNumberFormat="1" applyFont="1" applyBorder="1" applyAlignment="1">
      <alignment wrapText="1"/>
    </xf>
    <xf numFmtId="165" fontId="18" fillId="0" borderId="51" xfId="2" applyNumberFormat="1" applyFont="1" applyBorder="1" applyAlignment="1">
      <alignment wrapText="1"/>
    </xf>
    <xf numFmtId="6" fontId="51" fillId="0" borderId="49" xfId="2" applyNumberFormat="1" applyFont="1" applyBorder="1"/>
    <xf numFmtId="6" fontId="18" fillId="3" borderId="49" xfId="2" applyNumberFormat="1" applyFont="1" applyFill="1" applyBorder="1" applyAlignment="1">
      <alignment vertical="center" wrapText="1"/>
    </xf>
    <xf numFmtId="44" fontId="18" fillId="0" borderId="51" xfId="2" applyNumberFormat="1" applyFont="1" applyBorder="1" applyAlignment="1">
      <alignment wrapText="1"/>
    </xf>
    <xf numFmtId="6" fontId="18" fillId="3" borderId="49" xfId="2" applyNumberFormat="1" applyFont="1" applyFill="1" applyBorder="1" applyAlignment="1">
      <alignment wrapText="1"/>
    </xf>
    <xf numFmtId="44" fontId="18" fillId="3" borderId="51" xfId="2" applyNumberFormat="1" applyFont="1" applyFill="1" applyBorder="1" applyAlignment="1">
      <alignment wrapText="1"/>
    </xf>
    <xf numFmtId="165" fontId="19" fillId="0" borderId="51" xfId="2" applyNumberFormat="1" applyFont="1" applyBorder="1" applyAlignment="1">
      <alignment wrapText="1"/>
    </xf>
    <xf numFmtId="6" fontId="18" fillId="0" borderId="49" xfId="2" applyNumberFormat="1" applyFont="1" applyBorder="1"/>
    <xf numFmtId="0" fontId="19" fillId="0" borderId="53" xfId="2" applyFont="1" applyBorder="1" applyAlignment="1">
      <alignment wrapText="1"/>
    </xf>
    <xf numFmtId="0" fontId="18" fillId="3" borderId="53" xfId="2" applyFont="1" applyFill="1" applyBorder="1" applyAlignment="1">
      <alignment wrapText="1"/>
    </xf>
    <xf numFmtId="44" fontId="18" fillId="3" borderId="50" xfId="2" applyNumberFormat="1" applyFont="1" applyFill="1" applyBorder="1" applyAlignment="1">
      <alignment wrapText="1"/>
    </xf>
    <xf numFmtId="0" fontId="18" fillId="3" borderId="54" xfId="2" applyFont="1" applyFill="1" applyBorder="1" applyAlignment="1">
      <alignment vertical="center" wrapText="1"/>
    </xf>
    <xf numFmtId="0" fontId="18" fillId="7" borderId="54" xfId="2" applyFont="1" applyFill="1" applyBorder="1" applyAlignment="1">
      <alignment vertical="center" wrapText="1"/>
    </xf>
    <xf numFmtId="165" fontId="18" fillId="7" borderId="51" xfId="2" applyNumberFormat="1" applyFont="1" applyFill="1" applyBorder="1" applyAlignment="1">
      <alignment wrapText="1"/>
    </xf>
    <xf numFmtId="6" fontId="51" fillId="0" borderId="55" xfId="2" applyNumberFormat="1" applyFont="1" applyBorder="1" applyAlignment="1">
      <alignment wrapText="1"/>
    </xf>
    <xf numFmtId="6" fontId="19" fillId="0" borderId="54" xfId="2" applyNumberFormat="1" applyFont="1" applyBorder="1" applyAlignment="1">
      <alignment wrapText="1"/>
    </xf>
    <xf numFmtId="6" fontId="18" fillId="4" borderId="56" xfId="2" applyNumberFormat="1" applyFont="1" applyFill="1" applyBorder="1" applyAlignment="1">
      <alignment vertical="center" wrapText="1"/>
    </xf>
    <xf numFmtId="41" fontId="18" fillId="4" borderId="57" xfId="2" applyNumberFormat="1" applyFont="1" applyFill="1" applyBorder="1" applyAlignment="1">
      <alignment vertical="center" wrapText="1"/>
    </xf>
    <xf numFmtId="6" fontId="18" fillId="4" borderId="57" xfId="2" applyNumberFormat="1" applyFont="1" applyFill="1" applyBorder="1" applyAlignment="1">
      <alignment vertical="center" wrapText="1"/>
    </xf>
    <xf numFmtId="165" fontId="18" fillId="4" borderId="57" xfId="7" applyNumberFormat="1" applyFont="1" applyFill="1" applyBorder="1" applyAlignment="1">
      <alignment vertical="center" wrapText="1"/>
    </xf>
    <xf numFmtId="170" fontId="31" fillId="0" borderId="20" xfId="6" applyNumberFormat="1" applyFont="1" applyBorder="1" applyAlignment="1">
      <alignment horizontal="center" vertical="top"/>
    </xf>
    <xf numFmtId="170" fontId="28" fillId="0" borderId="20" xfId="6" applyNumberFormat="1" applyFont="1" applyFill="1" applyBorder="1" applyAlignment="1">
      <alignment horizontal="center"/>
    </xf>
    <xf numFmtId="170" fontId="28" fillId="0" borderId="20" xfId="6" applyNumberFormat="1" applyFont="1" applyBorder="1" applyAlignment="1">
      <alignment horizontal="center" vertical="top"/>
    </xf>
    <xf numFmtId="170" fontId="31" fillId="0" borderId="9" xfId="6" applyNumberFormat="1" applyFont="1" applyBorder="1" applyAlignment="1">
      <alignment horizontal="center" vertical="top"/>
    </xf>
    <xf numFmtId="170" fontId="28" fillId="0" borderId="9" xfId="6" applyNumberFormat="1" applyFont="1" applyFill="1" applyBorder="1" applyAlignment="1">
      <alignment horizontal="center"/>
    </xf>
    <xf numFmtId="170" fontId="28" fillId="0" borderId="9" xfId="6" applyNumberFormat="1" applyFont="1" applyBorder="1" applyAlignment="1">
      <alignment horizontal="center" vertical="top"/>
    </xf>
    <xf numFmtId="165" fontId="18" fillId="3" borderId="8" xfId="2" applyNumberFormat="1" applyFont="1" applyFill="1" applyBorder="1" applyAlignment="1">
      <alignment wrapText="1"/>
    </xf>
    <xf numFmtId="172" fontId="21" fillId="9" borderId="63" xfId="22" applyNumberFormat="1" applyFont="1" applyFill="1" applyBorder="1" applyAlignment="1">
      <alignment horizontal="left"/>
    </xf>
    <xf numFmtId="165" fontId="19" fillId="3" borderId="1" xfId="2" applyNumberFormat="1" applyFont="1" applyFill="1" applyBorder="1"/>
    <xf numFmtId="165" fontId="19" fillId="3" borderId="50" xfId="2" applyNumberFormat="1" applyFont="1" applyFill="1" applyBorder="1" applyAlignment="1">
      <alignment horizontal="center" wrapText="1"/>
    </xf>
    <xf numFmtId="165" fontId="18" fillId="3" borderId="51" xfId="2" applyNumberFormat="1" applyFont="1" applyFill="1" applyBorder="1" applyAlignment="1">
      <alignment wrapText="1"/>
    </xf>
    <xf numFmtId="165" fontId="18" fillId="3" borderId="1" xfId="2" applyNumberFormat="1" applyFont="1" applyFill="1" applyBorder="1" applyAlignment="1">
      <alignment wrapText="1"/>
    </xf>
    <xf numFmtId="165" fontId="19" fillId="3" borderId="51" xfId="2" applyNumberFormat="1" applyFont="1" applyFill="1" applyBorder="1" applyAlignment="1">
      <alignment wrapText="1"/>
    </xf>
    <xf numFmtId="165" fontId="19" fillId="3" borderId="50" xfId="2" applyNumberFormat="1" applyFont="1" applyFill="1" applyBorder="1" applyAlignment="1">
      <alignment wrapText="1"/>
    </xf>
    <xf numFmtId="165" fontId="19" fillId="3" borderId="1" xfId="2" applyNumberFormat="1" applyFont="1" applyFill="1" applyBorder="1" applyAlignment="1">
      <alignment wrapText="1"/>
    </xf>
    <xf numFmtId="165" fontId="19" fillId="0" borderId="32" xfId="2" applyNumberFormat="1" applyFont="1" applyBorder="1" applyAlignment="1">
      <alignment wrapText="1"/>
    </xf>
    <xf numFmtId="165" fontId="19" fillId="0" borderId="40" xfId="2" applyNumberFormat="1" applyFont="1" applyBorder="1" applyAlignment="1">
      <alignment wrapText="1"/>
    </xf>
    <xf numFmtId="165" fontId="18" fillId="4" borderId="15" xfId="0" applyNumberFormat="1" applyFont="1" applyFill="1" applyBorder="1" applyAlignment="1">
      <alignment wrapText="1"/>
    </xf>
    <xf numFmtId="165" fontId="18" fillId="0" borderId="0" xfId="0" applyNumberFormat="1" applyFont="1" applyAlignment="1">
      <alignment wrapText="1"/>
    </xf>
    <xf numFmtId="164" fontId="22" fillId="0" borderId="0" xfId="0" applyNumberFormat="1" applyFont="1" applyAlignment="1">
      <alignment wrapText="1"/>
    </xf>
    <xf numFmtId="0" fontId="18" fillId="0" borderId="0" xfId="0" applyFont="1" applyAlignment="1">
      <alignment wrapText="1"/>
    </xf>
    <xf numFmtId="170" fontId="25" fillId="0" borderId="30" xfId="0" applyNumberFormat="1" applyFont="1" applyBorder="1" applyAlignment="1">
      <alignment vertical="center"/>
    </xf>
    <xf numFmtId="165" fontId="25" fillId="0" borderId="64" xfId="0" applyNumberFormat="1" applyFont="1" applyBorder="1" applyAlignment="1">
      <alignment vertical="center"/>
    </xf>
    <xf numFmtId="0" fontId="25" fillId="0" borderId="64" xfId="0" applyFont="1" applyBorder="1"/>
    <xf numFmtId="0" fontId="33" fillId="0" borderId="30" xfId="0" applyFont="1" applyBorder="1"/>
    <xf numFmtId="0" fontId="33" fillId="0" borderId="64" xfId="0" applyFont="1" applyBorder="1"/>
    <xf numFmtId="0" fontId="25" fillId="0" borderId="30" xfId="0" applyFont="1" applyBorder="1"/>
    <xf numFmtId="170" fontId="25" fillId="0" borderId="24" xfId="0" applyNumberFormat="1" applyFont="1" applyBorder="1"/>
    <xf numFmtId="0" fontId="25" fillId="0" borderId="14" xfId="0" applyFont="1" applyBorder="1"/>
    <xf numFmtId="165" fontId="25" fillId="0" borderId="33" xfId="0" applyNumberFormat="1" applyFont="1" applyBorder="1"/>
    <xf numFmtId="165" fontId="41" fillId="5" borderId="66" xfId="7" applyNumberFormat="1" applyFont="1" applyFill="1" applyBorder="1" applyAlignment="1">
      <alignment horizontal="center" wrapText="1"/>
    </xf>
    <xf numFmtId="10" fontId="19" fillId="0" borderId="33" xfId="8" applyNumberFormat="1" applyFont="1" applyBorder="1" applyAlignment="1">
      <alignment wrapText="1"/>
    </xf>
    <xf numFmtId="44" fontId="19" fillId="3" borderId="8" xfId="2" applyNumberFormat="1" applyFont="1" applyFill="1" applyBorder="1" applyAlignment="1">
      <alignment wrapText="1"/>
    </xf>
    <xf numFmtId="44" fontId="19" fillId="3" borderId="50" xfId="2" applyNumberFormat="1" applyFont="1" applyFill="1" applyBorder="1" applyAlignment="1">
      <alignment horizontal="center" wrapText="1"/>
    </xf>
    <xf numFmtId="8" fontId="41" fillId="5" borderId="45" xfId="2" applyNumberFormat="1" applyFont="1" applyFill="1" applyBorder="1" applyAlignment="1">
      <alignment horizontal="center" wrapText="1"/>
    </xf>
    <xf numFmtId="8" fontId="19" fillId="3" borderId="38" xfId="2" applyNumberFormat="1" applyFont="1" applyFill="1" applyBorder="1" applyAlignment="1">
      <alignment wrapText="1"/>
    </xf>
    <xf numFmtId="8" fontId="19" fillId="0" borderId="8" xfId="2" applyNumberFormat="1" applyFont="1" applyBorder="1" applyAlignment="1">
      <alignment wrapText="1"/>
    </xf>
    <xf numFmtId="8" fontId="19" fillId="3" borderId="1" xfId="2" applyNumberFormat="1" applyFont="1" applyFill="1" applyBorder="1"/>
    <xf numFmtId="8" fontId="19" fillId="0" borderId="1" xfId="2" applyNumberFormat="1" applyFont="1" applyBorder="1"/>
    <xf numFmtId="8" fontId="19" fillId="0" borderId="26" xfId="2" applyNumberFormat="1" applyFont="1" applyBorder="1" applyAlignment="1">
      <alignment wrapText="1"/>
    </xf>
    <xf numFmtId="8" fontId="18" fillId="0" borderId="0" xfId="2" applyNumberFormat="1" applyFont="1" applyAlignment="1">
      <alignment wrapText="1"/>
    </xf>
    <xf numFmtId="8" fontId="19" fillId="0" borderId="0" xfId="2" applyNumberFormat="1" applyFont="1" applyAlignment="1">
      <alignment wrapText="1"/>
    </xf>
    <xf numFmtId="8" fontId="18" fillId="0" borderId="0" xfId="2" applyNumberFormat="1" applyFont="1"/>
    <xf numFmtId="8" fontId="23" fillId="0" borderId="0" xfId="0" applyNumberFormat="1" applyFont="1"/>
    <xf numFmtId="8" fontId="18" fillId="0" borderId="0" xfId="0" applyNumberFormat="1" applyFont="1" applyAlignment="1">
      <alignment horizontal="center"/>
    </xf>
    <xf numFmtId="8" fontId="19" fillId="0" borderId="0" xfId="2" applyNumberFormat="1" applyFont="1"/>
    <xf numFmtId="6" fontId="19" fillId="0" borderId="49" xfId="2" applyNumberFormat="1" applyFont="1" applyBorder="1" applyAlignment="1">
      <alignment horizontal="left" wrapText="1" indent="1"/>
    </xf>
    <xf numFmtId="6" fontId="19" fillId="0" borderId="49" xfId="2" applyNumberFormat="1" applyFont="1" applyBorder="1" applyAlignment="1">
      <alignment horizontal="left" vertical="top" wrapText="1" indent="1"/>
    </xf>
    <xf numFmtId="0" fontId="19" fillId="0" borderId="0" xfId="2" applyFont="1" applyAlignment="1">
      <alignment horizontal="center" wrapText="1"/>
    </xf>
    <xf numFmtId="44" fontId="19" fillId="0" borderId="1" xfId="7" applyFont="1" applyBorder="1" applyAlignment="1">
      <alignment wrapText="1"/>
    </xf>
    <xf numFmtId="165" fontId="19" fillId="8" borderId="1" xfId="2" applyNumberFormat="1" applyFont="1" applyFill="1" applyBorder="1"/>
    <xf numFmtId="165" fontId="18" fillId="7" borderId="67" xfId="2" applyNumberFormat="1" applyFont="1" applyFill="1" applyBorder="1" applyAlignment="1">
      <alignment wrapText="1"/>
    </xf>
    <xf numFmtId="44" fontId="19" fillId="0" borderId="8" xfId="7" applyFont="1" applyBorder="1" applyAlignment="1">
      <alignment wrapText="1"/>
    </xf>
    <xf numFmtId="41" fontId="19" fillId="8" borderId="1" xfId="2" applyNumberFormat="1" applyFont="1" applyFill="1" applyBorder="1" applyAlignment="1">
      <alignment wrapText="1"/>
    </xf>
    <xf numFmtId="6" fontId="19" fillId="8" borderId="1" xfId="2" applyNumberFormat="1" applyFont="1" applyFill="1" applyBorder="1" applyAlignment="1">
      <alignment wrapText="1"/>
    </xf>
    <xf numFmtId="165" fontId="19" fillId="8" borderId="1" xfId="7" applyNumberFormat="1" applyFont="1" applyFill="1" applyBorder="1" applyAlignment="1">
      <alignment wrapText="1"/>
    </xf>
    <xf numFmtId="165" fontId="18" fillId="8" borderId="1" xfId="2" applyNumberFormat="1" applyFont="1" applyFill="1" applyBorder="1" applyAlignment="1">
      <alignment wrapText="1"/>
    </xf>
    <xf numFmtId="0" fontId="39" fillId="3" borderId="26" xfId="22" applyFont="1" applyFill="1" applyBorder="1"/>
    <xf numFmtId="44" fontId="39" fillId="3" borderId="26" xfId="23" applyFont="1" applyFill="1" applyBorder="1"/>
    <xf numFmtId="44" fontId="21" fillId="9" borderId="6" xfId="7" applyFont="1" applyFill="1" applyBorder="1" applyAlignment="1">
      <alignment horizontal="left"/>
    </xf>
    <xf numFmtId="44" fontId="18" fillId="6" borderId="1" xfId="7" applyFont="1" applyFill="1" applyBorder="1"/>
    <xf numFmtId="0" fontId="19" fillId="0" borderId="0" xfId="0" applyFont="1" applyAlignment="1">
      <alignment horizontal="center" vertical="top" wrapText="1"/>
    </xf>
    <xf numFmtId="0" fontId="24" fillId="0" borderId="0" xfId="0" applyFont="1" applyAlignment="1">
      <alignment horizontal="center" vertical="top" wrapText="1"/>
    </xf>
    <xf numFmtId="176" fontId="42" fillId="5" borderId="1" xfId="22" applyNumberFormat="1" applyFont="1" applyFill="1" applyBorder="1" applyAlignment="1">
      <alignment horizontal="center"/>
    </xf>
    <xf numFmtId="0" fontId="35" fillId="3" borderId="1" xfId="22" applyFont="1" applyFill="1" applyBorder="1" applyAlignment="1">
      <alignment horizontal="left"/>
    </xf>
    <xf numFmtId="0" fontId="35" fillId="0" borderId="4" xfId="22" applyFont="1" applyBorder="1"/>
    <xf numFmtId="172" fontId="35" fillId="0" borderId="9" xfId="22" applyNumberFormat="1" applyFont="1" applyBorder="1" applyAlignment="1">
      <alignment horizontal="right"/>
    </xf>
    <xf numFmtId="0" fontId="34" fillId="0" borderId="40" xfId="22" applyFont="1" applyBorder="1" applyAlignment="1">
      <alignment horizontal="left" vertical="center" wrapText="1"/>
    </xf>
    <xf numFmtId="0" fontId="21" fillId="9" borderId="68" xfId="22" applyFont="1" applyFill="1" applyBorder="1"/>
    <xf numFmtId="172" fontId="21" fillId="9" borderId="69" xfId="22" applyNumberFormat="1" applyFont="1" applyFill="1" applyBorder="1" applyAlignment="1">
      <alignment horizontal="left"/>
    </xf>
    <xf numFmtId="172" fontId="21" fillId="3" borderId="1" xfId="22" applyNumberFormat="1" applyFont="1" applyFill="1" applyBorder="1" applyAlignment="1">
      <alignment horizontal="right"/>
    </xf>
    <xf numFmtId="171" fontId="42" fillId="5" borderId="1" xfId="0" applyNumberFormat="1" applyFont="1" applyFill="1" applyBorder="1" applyAlignment="1">
      <alignment horizontal="center" vertical="center" wrapText="1"/>
    </xf>
    <xf numFmtId="173" fontId="42" fillId="5" borderId="1" xfId="6" applyNumberFormat="1" applyFont="1" applyFill="1" applyBorder="1" applyAlignment="1">
      <alignment vertical="center" wrapText="1"/>
    </xf>
    <xf numFmtId="165" fontId="35" fillId="0" borderId="8" xfId="7" applyNumberFormat="1" applyFont="1" applyFill="1" applyBorder="1" applyAlignment="1">
      <alignment horizontal="right"/>
    </xf>
    <xf numFmtId="172" fontId="35" fillId="2" borderId="1" xfId="22" applyNumberFormat="1" applyFont="1" applyFill="1" applyBorder="1" applyAlignment="1">
      <alignment horizontal="right"/>
    </xf>
    <xf numFmtId="165" fontId="25" fillId="0" borderId="1" xfId="23" applyNumberFormat="1" applyFont="1" applyFill="1" applyBorder="1"/>
    <xf numFmtId="165" fontId="35" fillId="0" borderId="1" xfId="7" applyNumberFormat="1" applyFont="1" applyFill="1" applyBorder="1" applyAlignment="1">
      <alignment horizontal="right"/>
    </xf>
    <xf numFmtId="44" fontId="25" fillId="0" borderId="1" xfId="23" applyFont="1" applyFill="1" applyBorder="1"/>
    <xf numFmtId="0" fontId="17" fillId="0" borderId="18" xfId="15" applyFont="1" applyBorder="1"/>
    <xf numFmtId="0" fontId="40" fillId="0" borderId="22" xfId="15" applyFont="1" applyBorder="1"/>
    <xf numFmtId="0" fontId="40" fillId="0" borderId="23" xfId="15" applyFont="1" applyBorder="1"/>
    <xf numFmtId="165" fontId="18" fillId="0" borderId="64" xfId="7" applyNumberFormat="1" applyFont="1" applyBorder="1" applyAlignment="1">
      <alignment wrapText="1"/>
    </xf>
    <xf numFmtId="9" fontId="19" fillId="0" borderId="1" xfId="8" applyFont="1" applyBorder="1" applyAlignment="1">
      <alignment wrapText="1"/>
    </xf>
    <xf numFmtId="9" fontId="19" fillId="3" borderId="1" xfId="8" applyFont="1" applyFill="1" applyBorder="1" applyAlignment="1">
      <alignment wrapText="1"/>
    </xf>
    <xf numFmtId="44" fontId="19" fillId="3" borderId="8" xfId="7" applyFont="1" applyFill="1" applyBorder="1" applyAlignment="1">
      <alignment wrapText="1"/>
    </xf>
    <xf numFmtId="44" fontId="18" fillId="3" borderId="33" xfId="7" applyFont="1" applyFill="1" applyBorder="1" applyAlignment="1">
      <alignment wrapText="1"/>
    </xf>
    <xf numFmtId="8" fontId="18" fillId="3" borderId="48" xfId="2" applyNumberFormat="1" applyFont="1" applyFill="1" applyBorder="1" applyAlignment="1">
      <alignment horizontal="center" wrapText="1"/>
    </xf>
    <xf numFmtId="8" fontId="18" fillId="0" borderId="50" xfId="2" applyNumberFormat="1" applyFont="1" applyBorder="1" applyAlignment="1">
      <alignment horizontal="center" wrapText="1"/>
    </xf>
    <xf numFmtId="8" fontId="18" fillId="3" borderId="51" xfId="2" applyNumberFormat="1" applyFont="1" applyFill="1" applyBorder="1" applyAlignment="1">
      <alignment wrapText="1"/>
    </xf>
    <xf numFmtId="44" fontId="19" fillId="3" borderId="50" xfId="7" applyFont="1" applyFill="1" applyBorder="1" applyAlignment="1">
      <alignment horizontal="center" wrapText="1"/>
    </xf>
    <xf numFmtId="44" fontId="18" fillId="3" borderId="51" xfId="7" applyFont="1" applyFill="1" applyBorder="1" applyAlignment="1">
      <alignment wrapText="1"/>
    </xf>
    <xf numFmtId="44" fontId="18" fillId="3" borderId="52" xfId="7" applyFont="1" applyFill="1" applyBorder="1" applyAlignment="1">
      <alignment vertical="center" wrapText="1"/>
    </xf>
    <xf numFmtId="44" fontId="18" fillId="0" borderId="51" xfId="7" applyFont="1" applyBorder="1" applyAlignment="1">
      <alignment wrapText="1"/>
    </xf>
    <xf numFmtId="44" fontId="19" fillId="3" borderId="51" xfId="7" applyFont="1" applyFill="1" applyBorder="1" applyAlignment="1">
      <alignment wrapText="1"/>
    </xf>
    <xf numFmtId="44" fontId="19" fillId="3" borderId="50" xfId="7" applyFont="1" applyFill="1" applyBorder="1" applyAlignment="1">
      <alignment wrapText="1"/>
    </xf>
    <xf numFmtId="44" fontId="18" fillId="3" borderId="8" xfId="7" applyFont="1" applyFill="1" applyBorder="1" applyAlignment="1">
      <alignment wrapText="1"/>
    </xf>
    <xf numFmtId="44" fontId="19" fillId="0" borderId="51" xfId="7" applyFont="1" applyBorder="1" applyAlignment="1">
      <alignment wrapText="1"/>
    </xf>
    <xf numFmtId="44" fontId="18" fillId="4" borderId="57" xfId="7" applyFont="1" applyFill="1" applyBorder="1" applyAlignment="1">
      <alignment vertical="center" wrapText="1"/>
    </xf>
    <xf numFmtId="44" fontId="18" fillId="4" borderId="62" xfId="7" applyFont="1" applyFill="1" applyBorder="1" applyAlignment="1">
      <alignment vertical="center" wrapText="1"/>
    </xf>
    <xf numFmtId="44" fontId="19" fillId="0" borderId="0" xfId="7" applyFont="1" applyAlignment="1">
      <alignment wrapText="1"/>
    </xf>
    <xf numFmtId="44" fontId="18" fillId="4" borderId="56" xfId="7" applyFont="1" applyFill="1" applyBorder="1" applyAlignment="1">
      <alignment vertical="center" wrapText="1"/>
    </xf>
    <xf numFmtId="44" fontId="18" fillId="0" borderId="0" xfId="7" applyFont="1" applyAlignment="1">
      <alignment wrapText="1"/>
    </xf>
    <xf numFmtId="44" fontId="22" fillId="0" borderId="0" xfId="7" applyFont="1" applyAlignment="1">
      <alignment wrapText="1"/>
    </xf>
    <xf numFmtId="44" fontId="18" fillId="0" borderId="49" xfId="7" applyFont="1" applyBorder="1" applyAlignment="1">
      <alignment wrapText="1"/>
    </xf>
    <xf numFmtId="44" fontId="18" fillId="0" borderId="33" xfId="7" applyFont="1" applyBorder="1" applyAlignment="1">
      <alignment wrapText="1"/>
    </xf>
    <xf numFmtId="44" fontId="18" fillId="3" borderId="49" xfId="7" applyFont="1" applyFill="1" applyBorder="1" applyAlignment="1">
      <alignment vertical="center" wrapText="1"/>
    </xf>
    <xf numFmtId="44" fontId="18" fillId="3" borderId="33" xfId="7" applyFont="1" applyFill="1" applyBorder="1" applyAlignment="1">
      <alignment vertical="center" wrapText="1"/>
    </xf>
    <xf numFmtId="44" fontId="18" fillId="3" borderId="8" xfId="7" applyFont="1" applyFill="1" applyBorder="1" applyAlignment="1">
      <alignment vertical="center" wrapText="1"/>
    </xf>
    <xf numFmtId="0" fontId="19" fillId="0" borderId="0" xfId="2" applyFont="1" applyAlignment="1">
      <alignment horizontal="left" wrapText="1"/>
    </xf>
    <xf numFmtId="0" fontId="41" fillId="5" borderId="43" xfId="0" applyFont="1" applyFill="1" applyBorder="1" applyAlignment="1">
      <alignment horizontal="left" wrapText="1"/>
    </xf>
    <xf numFmtId="0" fontId="18" fillId="3" borderId="53" xfId="2" applyFont="1" applyFill="1" applyBorder="1" applyAlignment="1">
      <alignment horizontal="left" wrapText="1"/>
    </xf>
    <xf numFmtId="6" fontId="51" fillId="0" borderId="49" xfId="2" applyNumberFormat="1" applyFont="1" applyBorder="1" applyAlignment="1">
      <alignment horizontal="left" wrapText="1"/>
    </xf>
    <xf numFmtId="6" fontId="19" fillId="0" borderId="49" xfId="2" applyNumberFormat="1" applyFont="1" applyBorder="1" applyAlignment="1">
      <alignment horizontal="left" wrapText="1"/>
    </xf>
    <xf numFmtId="6" fontId="18" fillId="0" borderId="49" xfId="2" applyNumberFormat="1" applyFont="1" applyBorder="1" applyAlignment="1">
      <alignment horizontal="left" wrapText="1"/>
    </xf>
    <xf numFmtId="0" fontId="18" fillId="3" borderId="54" xfId="2" applyFont="1" applyFill="1" applyBorder="1" applyAlignment="1">
      <alignment horizontal="left" vertical="center" wrapText="1"/>
    </xf>
    <xf numFmtId="0" fontId="19" fillId="0" borderId="53" xfId="2" applyFont="1" applyBorder="1" applyAlignment="1">
      <alignment horizontal="left" wrapText="1"/>
    </xf>
    <xf numFmtId="6" fontId="18" fillId="3" borderId="49" xfId="2" applyNumberFormat="1" applyFont="1" applyFill="1" applyBorder="1" applyAlignment="1">
      <alignment horizontal="left" wrapText="1"/>
    </xf>
    <xf numFmtId="41" fontId="19" fillId="0" borderId="49" xfId="6" applyNumberFormat="1" applyFont="1" applyBorder="1" applyAlignment="1">
      <alignment horizontal="left" wrapText="1"/>
    </xf>
    <xf numFmtId="6" fontId="19" fillId="0" borderId="54" xfId="2" applyNumberFormat="1" applyFont="1" applyBorder="1" applyAlignment="1">
      <alignment horizontal="left" wrapText="1"/>
    </xf>
    <xf numFmtId="6" fontId="18" fillId="4" borderId="56" xfId="2" applyNumberFormat="1" applyFont="1" applyFill="1" applyBorder="1" applyAlignment="1">
      <alignment horizontal="left" vertical="center" wrapText="1"/>
    </xf>
    <xf numFmtId="6" fontId="18" fillId="0" borderId="0" xfId="2" applyNumberFormat="1" applyFont="1" applyAlignment="1">
      <alignment horizontal="left" vertical="center" wrapText="1"/>
    </xf>
    <xf numFmtId="6" fontId="19" fillId="0" borderId="0" xfId="2" applyNumberFormat="1" applyFont="1" applyAlignment="1">
      <alignment horizontal="left" wrapText="1"/>
    </xf>
    <xf numFmtId="0" fontId="19" fillId="0" borderId="1" xfId="2" applyFont="1" applyBorder="1" applyAlignment="1">
      <alignment horizontal="left" wrapText="1"/>
    </xf>
    <xf numFmtId="6" fontId="18" fillId="0" borderId="0" xfId="2" applyNumberFormat="1" applyFont="1" applyAlignment="1">
      <alignment horizontal="left"/>
    </xf>
    <xf numFmtId="6" fontId="18" fillId="0" borderId="0" xfId="2" applyNumberFormat="1" applyFont="1" applyAlignment="1">
      <alignment horizontal="left" wrapText="1"/>
    </xf>
    <xf numFmtId="0" fontId="18" fillId="0" borderId="0" xfId="2" applyFont="1" applyAlignment="1">
      <alignment horizontal="left" wrapText="1"/>
    </xf>
    <xf numFmtId="165" fontId="19" fillId="0" borderId="33" xfId="2" applyNumberFormat="1" applyFont="1" applyBorder="1" applyAlignment="1">
      <alignment wrapText="1"/>
    </xf>
    <xf numFmtId="6" fontId="18" fillId="8" borderId="49" xfId="2" applyNumberFormat="1" applyFont="1" applyFill="1" applyBorder="1" applyAlignment="1">
      <alignment horizontal="left" wrapText="1"/>
    </xf>
    <xf numFmtId="6" fontId="18" fillId="8" borderId="49" xfId="2" applyNumberFormat="1" applyFont="1" applyFill="1" applyBorder="1" applyAlignment="1">
      <alignment wrapText="1"/>
    </xf>
    <xf numFmtId="41" fontId="18" fillId="8" borderId="33" xfId="2" applyNumberFormat="1" applyFont="1" applyFill="1" applyBorder="1" applyAlignment="1">
      <alignment wrapText="1"/>
    </xf>
    <xf numFmtId="170" fontId="18" fillId="8" borderId="33" xfId="6" applyNumberFormat="1" applyFont="1" applyFill="1" applyBorder="1" applyAlignment="1">
      <alignment wrapText="1"/>
    </xf>
    <xf numFmtId="165" fontId="18" fillId="8" borderId="33" xfId="2" applyNumberFormat="1" applyFont="1" applyFill="1" applyBorder="1" applyAlignment="1">
      <alignment wrapText="1"/>
    </xf>
    <xf numFmtId="165" fontId="18" fillId="8" borderId="33" xfId="7" applyNumberFormat="1" applyFont="1" applyFill="1" applyBorder="1" applyAlignment="1">
      <alignment wrapText="1"/>
    </xf>
    <xf numFmtId="6" fontId="53" fillId="0" borderId="49" xfId="2" applyNumberFormat="1" applyFont="1" applyBorder="1" applyAlignment="1">
      <alignment wrapText="1"/>
    </xf>
    <xf numFmtId="44" fontId="18" fillId="8" borderId="33" xfId="2" applyNumberFormat="1" applyFont="1" applyFill="1" applyBorder="1" applyAlignment="1">
      <alignment wrapText="1"/>
    </xf>
    <xf numFmtId="6" fontId="53" fillId="0" borderId="49" xfId="2" applyNumberFormat="1" applyFont="1" applyBorder="1" applyAlignment="1">
      <alignment horizontal="left" wrapText="1" indent="1"/>
    </xf>
    <xf numFmtId="41" fontId="19" fillId="3" borderId="33" xfId="2" applyNumberFormat="1" applyFont="1" applyFill="1" applyBorder="1" applyAlignment="1">
      <alignment wrapText="1"/>
    </xf>
    <xf numFmtId="165" fontId="19" fillId="3" borderId="33" xfId="7" applyNumberFormat="1" applyFont="1" applyFill="1" applyBorder="1" applyAlignment="1">
      <alignment wrapText="1"/>
    </xf>
    <xf numFmtId="165" fontId="18" fillId="3" borderId="1" xfId="7" applyNumberFormat="1" applyFont="1" applyFill="1" applyBorder="1" applyAlignment="1">
      <alignment wrapText="1"/>
    </xf>
    <xf numFmtId="165" fontId="18" fillId="0" borderId="1" xfId="7" applyNumberFormat="1" applyFont="1" applyBorder="1" applyAlignment="1">
      <alignment wrapText="1"/>
    </xf>
    <xf numFmtId="44" fontId="19" fillId="3" borderId="1" xfId="7" applyFont="1" applyFill="1" applyBorder="1"/>
    <xf numFmtId="17" fontId="21" fillId="6" borderId="1" xfId="22" applyNumberFormat="1" applyFont="1" applyFill="1" applyBorder="1" applyAlignment="1">
      <alignment horizontal="center"/>
    </xf>
    <xf numFmtId="44" fontId="25" fillId="0" borderId="1" xfId="23" applyFont="1" applyBorder="1" applyAlignment="1">
      <alignment horizontal="center"/>
    </xf>
    <xf numFmtId="44" fontId="39" fillId="3" borderId="6" xfId="23" applyFont="1" applyFill="1" applyBorder="1" applyAlignment="1">
      <alignment horizontal="center"/>
    </xf>
    <xf numFmtId="44" fontId="25" fillId="0" borderId="8" xfId="23" applyFont="1" applyBorder="1" applyAlignment="1">
      <alignment horizontal="center"/>
    </xf>
    <xf numFmtId="44" fontId="25" fillId="3" borderId="6" xfId="23" applyFont="1" applyFill="1" applyBorder="1" applyAlignment="1">
      <alignment horizontal="center"/>
    </xf>
    <xf numFmtId="44" fontId="25" fillId="3" borderId="26" xfId="23" applyFont="1" applyFill="1" applyBorder="1" applyAlignment="1">
      <alignment horizontal="center"/>
    </xf>
    <xf numFmtId="172" fontId="21" fillId="9" borderId="6" xfId="22" applyNumberFormat="1" applyFont="1" applyFill="1" applyBorder="1" applyAlignment="1">
      <alignment horizontal="center"/>
    </xf>
    <xf numFmtId="0" fontId="35" fillId="0" borderId="8" xfId="22" applyFont="1" applyBorder="1" applyAlignment="1">
      <alignment horizontal="center"/>
    </xf>
    <xf numFmtId="165" fontId="39" fillId="0" borderId="1" xfId="23" applyNumberFormat="1" applyFont="1" applyBorder="1" applyAlignment="1">
      <alignment horizontal="center"/>
    </xf>
    <xf numFmtId="165" fontId="25" fillId="0" borderId="1" xfId="23" applyNumberFormat="1" applyFont="1" applyBorder="1" applyAlignment="1">
      <alignment horizontal="center"/>
    </xf>
    <xf numFmtId="49" fontId="25" fillId="0" borderId="1" xfId="23" applyNumberFormat="1" applyFont="1" applyBorder="1" applyAlignment="1">
      <alignment horizontal="center"/>
    </xf>
    <xf numFmtId="49" fontId="39" fillId="3" borderId="6" xfId="23" applyNumberFormat="1" applyFont="1" applyFill="1" applyBorder="1" applyAlignment="1">
      <alignment horizontal="center"/>
    </xf>
    <xf numFmtId="49" fontId="25" fillId="3" borderId="6" xfId="23" applyNumberFormat="1" applyFont="1" applyFill="1" applyBorder="1" applyAlignment="1">
      <alignment horizontal="center"/>
    </xf>
    <xf numFmtId="49" fontId="25" fillId="3" borderId="26" xfId="23" applyNumberFormat="1" applyFont="1" applyFill="1" applyBorder="1" applyAlignment="1">
      <alignment horizontal="center"/>
    </xf>
    <xf numFmtId="49" fontId="21" fillId="9" borderId="6" xfId="22" applyNumberFormat="1" applyFont="1" applyFill="1" applyBorder="1" applyAlignment="1">
      <alignment horizontal="center"/>
    </xf>
    <xf numFmtId="49" fontId="35" fillId="0" borderId="8" xfId="22" applyNumberFormat="1" applyFont="1" applyBorder="1" applyAlignment="1">
      <alignment horizontal="center"/>
    </xf>
    <xf numFmtId="49" fontId="21" fillId="6" borderId="1" xfId="22" applyNumberFormat="1" applyFont="1" applyFill="1" applyBorder="1" applyAlignment="1">
      <alignment horizontal="center"/>
    </xf>
    <xf numFmtId="49" fontId="39" fillId="0" borderId="1" xfId="23" applyNumberFormat="1" applyFont="1" applyBorder="1" applyAlignment="1">
      <alignment horizontal="center"/>
    </xf>
    <xf numFmtId="49" fontId="21" fillId="9" borderId="6" xfId="22" applyNumberFormat="1" applyFont="1" applyFill="1" applyBorder="1" applyAlignment="1">
      <alignment horizontal="left"/>
    </xf>
    <xf numFmtId="49" fontId="35" fillId="0" borderId="1" xfId="22" applyNumberFormat="1" applyFont="1" applyBorder="1" applyAlignment="1">
      <alignment horizontal="left"/>
    </xf>
    <xf numFmtId="49" fontId="18" fillId="6" borderId="1" xfId="22" applyNumberFormat="1" applyFont="1" applyFill="1" applyBorder="1"/>
    <xf numFmtId="177" fontId="37" fillId="3" borderId="6" xfId="8" applyNumberFormat="1" applyFont="1" applyFill="1" applyBorder="1" applyAlignment="1">
      <alignment horizontal="right"/>
    </xf>
    <xf numFmtId="177" fontId="21" fillId="9" borderId="6" xfId="8" applyNumberFormat="1" applyFont="1" applyFill="1" applyBorder="1" applyAlignment="1">
      <alignment horizontal="right"/>
    </xf>
    <xf numFmtId="44" fontId="18" fillId="6" borderId="1" xfId="7" applyFont="1" applyFill="1" applyBorder="1" applyAlignment="1">
      <alignment horizontal="right"/>
    </xf>
    <xf numFmtId="44" fontId="35" fillId="3" borderId="1" xfId="7" applyFont="1" applyFill="1" applyBorder="1" applyAlignment="1">
      <alignment horizontal="right"/>
    </xf>
    <xf numFmtId="44" fontId="37" fillId="3" borderId="6" xfId="7" applyFont="1" applyFill="1" applyBorder="1" applyAlignment="1">
      <alignment horizontal="right"/>
    </xf>
    <xf numFmtId="44" fontId="35" fillId="3" borderId="8" xfId="7" applyFont="1" applyFill="1" applyBorder="1" applyAlignment="1">
      <alignment horizontal="right"/>
    </xf>
    <xf numFmtId="44" fontId="37" fillId="3" borderId="26" xfId="7" applyFont="1" applyFill="1" applyBorder="1" applyAlignment="1">
      <alignment horizontal="right"/>
    </xf>
    <xf numFmtId="44" fontId="35" fillId="0" borderId="8" xfId="7" applyFont="1" applyBorder="1" applyAlignment="1">
      <alignment horizontal="right"/>
    </xf>
    <xf numFmtId="44" fontId="19" fillId="6" borderId="1" xfId="7" applyFont="1" applyFill="1" applyBorder="1" applyAlignment="1">
      <alignment horizontal="right"/>
    </xf>
    <xf numFmtId="44" fontId="35" fillId="0" borderId="1" xfId="7" applyFont="1" applyBorder="1" applyAlignment="1">
      <alignment horizontal="right"/>
    </xf>
    <xf numFmtId="44" fontId="35" fillId="0" borderId="0" xfId="7" applyFont="1" applyAlignment="1">
      <alignment horizontal="right"/>
    </xf>
    <xf numFmtId="44" fontId="37" fillId="6" borderId="1" xfId="7" applyFont="1" applyFill="1" applyBorder="1" applyAlignment="1">
      <alignment horizontal="right"/>
    </xf>
    <xf numFmtId="44" fontId="46" fillId="0" borderId="0" xfId="7" applyFont="1" applyAlignment="1">
      <alignment horizontal="right"/>
    </xf>
    <xf numFmtId="172" fontId="21" fillId="9" borderId="6" xfId="22" applyNumberFormat="1" applyFont="1" applyFill="1" applyBorder="1" applyAlignment="1">
      <alignment horizontal="right"/>
    </xf>
    <xf numFmtId="17" fontId="21" fillId="6" borderId="1" xfId="22" applyNumberFormat="1" applyFont="1" applyFill="1" applyBorder="1" applyAlignment="1">
      <alignment horizontal="right"/>
    </xf>
    <xf numFmtId="0" fontId="35" fillId="0" borderId="8" xfId="22" applyFont="1" applyBorder="1" applyAlignment="1">
      <alignment horizontal="right"/>
    </xf>
    <xf numFmtId="17" fontId="21" fillId="6" borderId="1" xfId="22" applyNumberFormat="1" applyFont="1" applyFill="1" applyBorder="1" applyAlignment="1">
      <alignment horizontal="right" vertical="top"/>
    </xf>
    <xf numFmtId="0" fontId="35" fillId="0" borderId="1" xfId="22" applyFont="1" applyBorder="1" applyAlignment="1">
      <alignment horizontal="right"/>
    </xf>
    <xf numFmtId="177" fontId="18" fillId="6" borderId="1" xfId="8" applyNumberFormat="1" applyFont="1" applyFill="1" applyBorder="1" applyAlignment="1">
      <alignment horizontal="right"/>
    </xf>
    <xf numFmtId="0" fontId="12" fillId="0" borderId="0" xfId="2" applyFont="1" applyAlignment="1">
      <alignment horizontal="right"/>
    </xf>
    <xf numFmtId="0" fontId="45" fillId="0" borderId="14" xfId="22" applyFont="1" applyBorder="1" applyAlignment="1">
      <alignment horizontal="right"/>
    </xf>
    <xf numFmtId="165" fontId="25" fillId="0" borderId="1" xfId="23" applyNumberFormat="1" applyFont="1" applyFill="1" applyBorder="1" applyAlignment="1">
      <alignment horizontal="center"/>
    </xf>
    <xf numFmtId="44" fontId="25" fillId="0" borderId="1" xfId="23" applyFont="1" applyFill="1" applyBorder="1" applyAlignment="1">
      <alignment horizontal="center"/>
    </xf>
    <xf numFmtId="44" fontId="39" fillId="3" borderId="26" xfId="23" applyFont="1" applyFill="1" applyBorder="1" applyAlignment="1">
      <alignment horizontal="center"/>
    </xf>
    <xf numFmtId="0" fontId="36" fillId="7" borderId="1" xfId="22" applyFont="1" applyFill="1" applyBorder="1" applyAlignment="1">
      <alignment horizontal="center" vertical="center" wrapText="1"/>
    </xf>
    <xf numFmtId="172" fontId="18" fillId="6" borderId="1" xfId="22" applyNumberFormat="1" applyFont="1" applyFill="1" applyBorder="1" applyAlignment="1">
      <alignment horizontal="center"/>
    </xf>
    <xf numFmtId="0" fontId="35" fillId="0" borderId="0" xfId="22" applyFont="1" applyAlignment="1">
      <alignment horizontal="center"/>
    </xf>
    <xf numFmtId="0" fontId="46" fillId="0" borderId="0" xfId="22" applyFont="1" applyAlignment="1">
      <alignment horizontal="center"/>
    </xf>
    <xf numFmtId="0" fontId="35" fillId="3" borderId="1" xfId="22" applyFont="1" applyFill="1" applyBorder="1" applyAlignment="1">
      <alignment horizontal="center"/>
    </xf>
    <xf numFmtId="44" fontId="25" fillId="3" borderId="1" xfId="23" applyFont="1" applyFill="1" applyBorder="1" applyAlignment="1">
      <alignment horizontal="center"/>
    </xf>
    <xf numFmtId="165" fontId="25" fillId="0" borderId="40" xfId="23" applyNumberFormat="1" applyFont="1" applyFill="1" applyBorder="1" applyAlignment="1">
      <alignment horizontal="center"/>
    </xf>
    <xf numFmtId="0" fontId="21" fillId="9" borderId="68" xfId="22" applyFont="1" applyFill="1" applyBorder="1" applyAlignment="1">
      <alignment horizontal="center"/>
    </xf>
    <xf numFmtId="172" fontId="18" fillId="0" borderId="0" xfId="22" applyNumberFormat="1" applyFont="1" applyAlignment="1">
      <alignment horizontal="center"/>
    </xf>
    <xf numFmtId="44" fontId="45" fillId="0" borderId="0" xfId="7" applyFont="1" applyAlignment="1">
      <alignment horizontal="center"/>
    </xf>
    <xf numFmtId="44" fontId="21" fillId="6" borderId="1" xfId="7" applyFont="1" applyFill="1" applyBorder="1" applyAlignment="1">
      <alignment horizontal="left"/>
    </xf>
    <xf numFmtId="44" fontId="35" fillId="3" borderId="1" xfId="7" applyFont="1" applyFill="1" applyBorder="1" applyAlignment="1">
      <alignment horizontal="left"/>
    </xf>
    <xf numFmtId="44" fontId="39" fillId="3" borderId="6" xfId="7" applyFont="1" applyFill="1" applyBorder="1"/>
    <xf numFmtId="44" fontId="25" fillId="3" borderId="6" xfId="7" applyFont="1" applyFill="1" applyBorder="1"/>
    <xf numFmtId="44" fontId="25" fillId="3" borderId="26" xfId="7" applyFont="1" applyFill="1" applyBorder="1"/>
    <xf numFmtId="44" fontId="35" fillId="0" borderId="8" xfId="7" applyFont="1" applyBorder="1" applyAlignment="1">
      <alignment horizontal="left"/>
    </xf>
    <xf numFmtId="44" fontId="39" fillId="0" borderId="1" xfId="7" applyFont="1" applyBorder="1"/>
    <xf numFmtId="44" fontId="25" fillId="3" borderId="1" xfId="7" applyFont="1" applyFill="1" applyBorder="1"/>
    <xf numFmtId="44" fontId="25" fillId="0" borderId="1" xfId="7" applyFont="1" applyBorder="1"/>
    <xf numFmtId="44" fontId="35" fillId="0" borderId="1" xfId="7" applyFont="1" applyBorder="1" applyAlignment="1">
      <alignment horizontal="left"/>
    </xf>
    <xf numFmtId="44" fontId="39" fillId="3" borderId="26" xfId="7" applyFont="1" applyFill="1" applyBorder="1"/>
    <xf numFmtId="44" fontId="36" fillId="7" borderId="1" xfId="7" applyFont="1" applyFill="1" applyBorder="1" applyAlignment="1">
      <alignment horizontal="left" vertical="center" wrapText="1"/>
    </xf>
    <xf numFmtId="44" fontId="35" fillId="0" borderId="0" xfId="7" applyFont="1" applyAlignment="1">
      <alignment horizontal="left"/>
    </xf>
    <xf numFmtId="44" fontId="46" fillId="0" borderId="0" xfId="7" applyFont="1" applyAlignment="1">
      <alignment horizontal="left"/>
    </xf>
    <xf numFmtId="44" fontId="37" fillId="3" borderId="6" xfId="7" applyFont="1" applyFill="1" applyBorder="1"/>
    <xf numFmtId="44" fontId="25" fillId="0" borderId="40" xfId="7" applyFont="1" applyFill="1" applyBorder="1"/>
    <xf numFmtId="44" fontId="21" fillId="9" borderId="68" xfId="7" applyFont="1" applyFill="1" applyBorder="1"/>
    <xf numFmtId="44" fontId="18" fillId="0" borderId="0" xfId="7" applyFont="1" applyFill="1" applyBorder="1"/>
    <xf numFmtId="44" fontId="18" fillId="0" borderId="9" xfId="7" applyFont="1" applyBorder="1" applyAlignment="1">
      <alignment horizontal="left" wrapText="1"/>
    </xf>
    <xf numFmtId="44" fontId="19" fillId="0" borderId="9" xfId="7" applyFont="1" applyBorder="1" applyAlignment="1">
      <alignment horizontal="center" vertical="top" wrapText="1"/>
    </xf>
    <xf numFmtId="44" fontId="24" fillId="0" borderId="9" xfId="7" applyFont="1" applyBorder="1" applyAlignment="1">
      <alignment horizontal="center" vertical="top" wrapText="1"/>
    </xf>
    <xf numFmtId="165" fontId="19" fillId="0" borderId="33" xfId="7" applyNumberFormat="1" applyFont="1" applyFill="1" applyBorder="1" applyAlignment="1">
      <alignment wrapText="1"/>
    </xf>
    <xf numFmtId="10" fontId="19" fillId="0" borderId="33" xfId="8" applyNumberFormat="1" applyFont="1" applyFill="1" applyBorder="1" applyAlignment="1">
      <alignment wrapText="1"/>
    </xf>
    <xf numFmtId="44" fontId="19" fillId="3" borderId="33" xfId="7" applyFont="1" applyFill="1" applyBorder="1" applyAlignment="1">
      <alignment wrapText="1"/>
    </xf>
    <xf numFmtId="44" fontId="19" fillId="3" borderId="1" xfId="7" applyFont="1" applyFill="1" applyBorder="1" applyAlignment="1">
      <alignment wrapText="1"/>
    </xf>
    <xf numFmtId="177" fontId="19" fillId="0" borderId="33" xfId="8" applyNumberFormat="1" applyFont="1" applyBorder="1" applyAlignment="1">
      <alignment wrapText="1"/>
    </xf>
    <xf numFmtId="44" fontId="19" fillId="0" borderId="0" xfId="7" applyFont="1" applyAlignment="1">
      <alignment horizontal="center" wrapText="1"/>
    </xf>
    <xf numFmtId="44" fontId="41" fillId="5" borderId="46" xfId="7" applyFont="1" applyFill="1" applyBorder="1" applyAlignment="1">
      <alignment horizontal="center" wrapText="1"/>
    </xf>
    <xf numFmtId="44" fontId="18" fillId="3" borderId="50" xfId="7" applyFont="1" applyFill="1" applyBorder="1" applyAlignment="1">
      <alignment wrapText="1"/>
    </xf>
    <xf numFmtId="44" fontId="18" fillId="0" borderId="50" xfId="7" applyFont="1" applyBorder="1" applyAlignment="1">
      <alignment wrapText="1"/>
    </xf>
    <xf numFmtId="44" fontId="19" fillId="0" borderId="50" xfId="7" applyFont="1" applyBorder="1" applyAlignment="1">
      <alignment wrapText="1"/>
    </xf>
    <xf numFmtId="44" fontId="18" fillId="8" borderId="51" xfId="7" applyFont="1" applyFill="1" applyBorder="1" applyAlignment="1">
      <alignment wrapText="1"/>
    </xf>
    <xf numFmtId="44" fontId="18" fillId="3" borderId="52" xfId="7" applyFont="1" applyFill="1" applyBorder="1" applyAlignment="1">
      <alignment wrapText="1"/>
    </xf>
    <xf numFmtId="44" fontId="19" fillId="0" borderId="5" xfId="7" applyFont="1" applyBorder="1" applyAlignment="1">
      <alignment wrapText="1"/>
    </xf>
    <xf numFmtId="44" fontId="18" fillId="0" borderId="0" xfId="7" applyFont="1" applyAlignment="1">
      <alignment horizontal="center" wrapText="1"/>
    </xf>
    <xf numFmtId="44" fontId="18" fillId="0" borderId="0" xfId="7" applyFont="1"/>
    <xf numFmtId="170" fontId="18" fillId="3" borderId="33" xfId="6" applyNumberFormat="1" applyFont="1" applyFill="1" applyBorder="1" applyAlignment="1">
      <alignment vertical="center" wrapText="1"/>
    </xf>
    <xf numFmtId="0" fontId="19" fillId="3" borderId="33" xfId="2" applyFont="1" applyFill="1" applyBorder="1" applyAlignment="1">
      <alignment horizontal="right" vertical="center" wrapText="1"/>
    </xf>
    <xf numFmtId="170" fontId="18" fillId="3" borderId="33" xfId="6" applyNumberFormat="1" applyFont="1" applyFill="1" applyBorder="1" applyAlignment="1">
      <alignment wrapText="1"/>
    </xf>
    <xf numFmtId="0" fontId="23" fillId="0" borderId="0" xfId="41" applyFont="1"/>
    <xf numFmtId="166" fontId="23" fillId="0" borderId="0" xfId="41" applyNumberFormat="1" applyFont="1"/>
    <xf numFmtId="0" fontId="24" fillId="0" borderId="0" xfId="41" applyFont="1" applyAlignment="1">
      <alignment horizontal="center" wrapText="1"/>
    </xf>
    <xf numFmtId="167" fontId="24" fillId="0" borderId="0" xfId="41" applyNumberFormat="1" applyFont="1" applyAlignment="1">
      <alignment horizontal="center"/>
    </xf>
    <xf numFmtId="167" fontId="23" fillId="0" borderId="0" xfId="41" applyNumberFormat="1" applyFont="1"/>
    <xf numFmtId="0" fontId="23" fillId="0" borderId="0" xfId="41" applyFont="1" applyAlignment="1">
      <alignment horizontal="center"/>
    </xf>
    <xf numFmtId="0" fontId="18" fillId="0" borderId="0" xfId="2" applyFont="1"/>
    <xf numFmtId="165" fontId="31" fillId="0" borderId="1" xfId="10" applyNumberFormat="1" applyFont="1" applyBorder="1" applyAlignment="1"/>
    <xf numFmtId="173" fontId="28" fillId="4" borderId="1" xfId="10" applyNumberFormat="1" applyFont="1" applyFill="1" applyBorder="1" applyAlignment="1">
      <alignment horizontal="center"/>
    </xf>
    <xf numFmtId="173" fontId="28" fillId="4" borderId="1" xfId="10" applyNumberFormat="1" applyFont="1" applyFill="1" applyBorder="1" applyAlignment="1"/>
    <xf numFmtId="165" fontId="28" fillId="4" borderId="1" xfId="10" applyNumberFormat="1" applyFont="1" applyFill="1" applyBorder="1" applyAlignment="1"/>
    <xf numFmtId="170" fontId="28" fillId="4" borderId="1" xfId="10" applyNumberFormat="1" applyFont="1" applyFill="1" applyBorder="1" applyAlignment="1"/>
    <xf numFmtId="174" fontId="31" fillId="0" borderId="1" xfId="10" applyNumberFormat="1" applyFont="1" applyBorder="1" applyAlignment="1">
      <alignment horizontal="center"/>
    </xf>
    <xf numFmtId="170" fontId="31" fillId="0" borderId="1" xfId="10" applyNumberFormat="1" applyFont="1" applyBorder="1" applyAlignment="1">
      <alignment horizontal="center" vertical="top"/>
    </xf>
    <xf numFmtId="170" fontId="28" fillId="4" borderId="1" xfId="10" applyNumberFormat="1" applyFont="1" applyFill="1" applyBorder="1" applyAlignment="1">
      <alignment horizontal="center"/>
    </xf>
    <xf numFmtId="165" fontId="31" fillId="3" borderId="1" xfId="10" applyNumberFormat="1" applyFont="1" applyFill="1" applyBorder="1" applyAlignment="1"/>
    <xf numFmtId="170" fontId="31" fillId="3" borderId="1" xfId="10" applyNumberFormat="1" applyFont="1" applyFill="1" applyBorder="1" applyAlignment="1"/>
    <xf numFmtId="170" fontId="28" fillId="3" borderId="1" xfId="10" applyNumberFormat="1" applyFont="1" applyFill="1" applyBorder="1" applyAlignment="1"/>
    <xf numFmtId="44" fontId="19" fillId="2" borderId="1" xfId="5" applyFont="1" applyFill="1" applyBorder="1"/>
    <xf numFmtId="172" fontId="31" fillId="2" borderId="1" xfId="10" applyNumberFormat="1" applyFont="1" applyFill="1" applyBorder="1" applyAlignment="1">
      <alignment horizontal="center" vertical="top"/>
    </xf>
    <xf numFmtId="173" fontId="31" fillId="3" borderId="1" xfId="10" applyNumberFormat="1" applyFont="1" applyFill="1" applyBorder="1" applyAlignment="1"/>
    <xf numFmtId="174" fontId="31" fillId="3" borderId="1" xfId="10" applyNumberFormat="1" applyFont="1" applyFill="1" applyBorder="1" applyAlignment="1">
      <alignment horizontal="center"/>
    </xf>
    <xf numFmtId="172" fontId="31" fillId="3" borderId="1" xfId="10" applyNumberFormat="1" applyFont="1" applyFill="1" applyBorder="1" applyAlignment="1">
      <alignment horizontal="center" vertical="top"/>
    </xf>
    <xf numFmtId="165" fontId="18" fillId="3" borderId="15" xfId="0" applyNumberFormat="1" applyFont="1" applyFill="1" applyBorder="1"/>
    <xf numFmtId="0" fontId="21" fillId="3" borderId="15" xfId="0" applyFont="1" applyFill="1" applyBorder="1" applyAlignment="1">
      <alignment horizontal="left"/>
    </xf>
    <xf numFmtId="6" fontId="19" fillId="0" borderId="0" xfId="2" applyNumberFormat="1" applyFont="1" applyAlignment="1">
      <alignment horizontal="left"/>
    </xf>
    <xf numFmtId="0" fontId="18" fillId="3" borderId="25" xfId="0" applyFont="1" applyFill="1" applyBorder="1"/>
    <xf numFmtId="172" fontId="54" fillId="3" borderId="6" xfId="22" applyNumberFormat="1" applyFont="1" applyFill="1" applyBorder="1" applyAlignment="1">
      <alignment horizontal="left"/>
    </xf>
    <xf numFmtId="10" fontId="19" fillId="0" borderId="1" xfId="8" applyNumberFormat="1" applyFont="1" applyBorder="1" applyAlignment="1">
      <alignment wrapText="1"/>
    </xf>
    <xf numFmtId="2" fontId="18" fillId="0" borderId="0" xfId="1" applyNumberFormat="1" applyFont="1" applyFill="1" applyBorder="1"/>
    <xf numFmtId="9" fontId="18" fillId="0" borderId="0" xfId="1" applyFont="1" applyFill="1" applyBorder="1"/>
    <xf numFmtId="0" fontId="41" fillId="5" borderId="15" xfId="60" applyFont="1" applyFill="1" applyBorder="1"/>
    <xf numFmtId="0" fontId="41" fillId="5" borderId="15" xfId="60" applyFont="1" applyFill="1" applyBorder="1" applyAlignment="1">
      <alignment horizontal="center" wrapText="1"/>
    </xf>
    <xf numFmtId="0" fontId="13" fillId="0" borderId="0" xfId="67" applyFont="1" applyAlignment="1">
      <alignment horizontal="center"/>
    </xf>
    <xf numFmtId="14" fontId="13" fillId="0" borderId="0" xfId="67" applyNumberFormat="1" applyFont="1" applyAlignment="1">
      <alignment horizontal="center"/>
    </xf>
    <xf numFmtId="0" fontId="14" fillId="0" borderId="0" xfId="67" applyFont="1"/>
    <xf numFmtId="0" fontId="13" fillId="0" borderId="0" xfId="67" applyFont="1" applyAlignment="1">
      <alignment horizontal="left"/>
    </xf>
    <xf numFmtId="14" fontId="13" fillId="0" borderId="0" xfId="67" applyNumberFormat="1" applyFont="1" applyAlignment="1">
      <alignment horizontal="left"/>
    </xf>
    <xf numFmtId="0" fontId="14" fillId="0" borderId="0" xfId="67" applyFont="1" applyAlignment="1">
      <alignment horizontal="left"/>
    </xf>
    <xf numFmtId="0" fontId="16" fillId="0" borderId="13" xfId="67" applyFont="1" applyBorder="1" applyAlignment="1">
      <alignment horizontal="center" wrapText="1"/>
    </xf>
    <xf numFmtId="0" fontId="18" fillId="0" borderId="0" xfId="67" applyFont="1" applyAlignment="1">
      <alignment horizontal="center"/>
    </xf>
    <xf numFmtId="14" fontId="18" fillId="0" borderId="0" xfId="67" applyNumberFormat="1" applyFont="1" applyAlignment="1">
      <alignment horizontal="center"/>
    </xf>
    <xf numFmtId="0" fontId="19" fillId="0" borderId="0" xfId="67" applyFont="1"/>
    <xf numFmtId="0" fontId="18" fillId="0" borderId="0" xfId="67" applyFont="1" applyAlignment="1">
      <alignment horizontal="center" wrapText="1"/>
    </xf>
    <xf numFmtId="165" fontId="19" fillId="0" borderId="0" xfId="67" applyNumberFormat="1" applyFont="1"/>
    <xf numFmtId="165" fontId="19" fillId="2" borderId="17" xfId="67" applyNumberFormat="1" applyFont="1" applyFill="1" applyBorder="1"/>
    <xf numFmtId="165" fontId="19" fillId="2" borderId="18" xfId="67" applyNumberFormat="1" applyFont="1" applyFill="1" applyBorder="1"/>
    <xf numFmtId="165" fontId="18" fillId="0" borderId="0" xfId="67" applyNumberFormat="1" applyFont="1"/>
    <xf numFmtId="164" fontId="22" fillId="0" borderId="0" xfId="67" applyNumberFormat="1" applyFont="1"/>
    <xf numFmtId="0" fontId="18" fillId="0" borderId="0" xfId="67" applyFont="1"/>
    <xf numFmtId="0" fontId="21" fillId="0" borderId="27" xfId="67" applyFont="1" applyBorder="1"/>
    <xf numFmtId="165" fontId="19" fillId="2" borderId="70" xfId="67" applyNumberFormat="1" applyFont="1" applyFill="1" applyBorder="1"/>
    <xf numFmtId="9" fontId="18" fillId="0" borderId="0" xfId="70" applyFont="1" applyBorder="1"/>
    <xf numFmtId="44" fontId="18" fillId="0" borderId="0" xfId="69" applyFont="1" applyBorder="1"/>
    <xf numFmtId="0" fontId="21" fillId="4" borderId="15" xfId="67" applyFont="1" applyFill="1" applyBorder="1" applyAlignment="1">
      <alignment horizontal="left"/>
    </xf>
    <xf numFmtId="0" fontId="18" fillId="4" borderId="25" xfId="67" applyFont="1" applyFill="1" applyBorder="1"/>
    <xf numFmtId="165" fontId="18" fillId="4" borderId="15" xfId="67" applyNumberFormat="1" applyFont="1" applyFill="1" applyBorder="1"/>
    <xf numFmtId="0" fontId="41" fillId="5" borderId="15" xfId="60" applyFont="1" applyFill="1" applyBorder="1" applyAlignment="1">
      <alignment horizontal="center"/>
    </xf>
    <xf numFmtId="0" fontId="24" fillId="0" borderId="4" xfId="67" applyFont="1" applyBorder="1"/>
    <xf numFmtId="0" fontId="24" fillId="0" borderId="4" xfId="67" applyFont="1" applyBorder="1" applyAlignment="1">
      <alignment horizontal="center"/>
    </xf>
    <xf numFmtId="0" fontId="24" fillId="0" borderId="27" xfId="67" applyFont="1" applyBorder="1" applyAlignment="1">
      <alignment horizontal="center"/>
    </xf>
    <xf numFmtId="41" fontId="18" fillId="4" borderId="15" xfId="67" applyNumberFormat="1" applyFont="1" applyFill="1" applyBorder="1"/>
    <xf numFmtId="41" fontId="19" fillId="2" borderId="18" xfId="69" applyNumberFormat="1" applyFont="1" applyFill="1" applyBorder="1"/>
    <xf numFmtId="41" fontId="19" fillId="2" borderId="17" xfId="67" applyNumberFormat="1" applyFont="1" applyFill="1" applyBorder="1"/>
    <xf numFmtId="41" fontId="19" fillId="2" borderId="70" xfId="67" applyNumberFormat="1" applyFont="1" applyFill="1" applyBorder="1"/>
    <xf numFmtId="165" fontId="19" fillId="0" borderId="16" xfId="67" applyNumberFormat="1" applyFont="1" applyBorder="1" applyAlignment="1">
      <alignment wrapText="1"/>
    </xf>
    <xf numFmtId="165" fontId="19" fillId="0" borderId="17" xfId="67" applyNumberFormat="1" applyFont="1" applyBorder="1" applyAlignment="1">
      <alignment wrapText="1"/>
    </xf>
    <xf numFmtId="165" fontId="18" fillId="0" borderId="70" xfId="67" applyNumberFormat="1" applyFont="1" applyBorder="1" applyAlignment="1">
      <alignment wrapText="1"/>
    </xf>
    <xf numFmtId="6" fontId="19" fillId="3" borderId="8" xfId="2" applyNumberFormat="1" applyFont="1" applyFill="1" applyBorder="1" applyAlignment="1">
      <alignment wrapText="1"/>
    </xf>
    <xf numFmtId="0" fontId="41" fillId="5" borderId="65" xfId="6" applyNumberFormat="1" applyFont="1" applyFill="1" applyBorder="1" applyAlignment="1">
      <alignment horizontal="center" wrapText="1"/>
    </xf>
    <xf numFmtId="0" fontId="18" fillId="3" borderId="37" xfId="6" applyNumberFormat="1" applyFont="1" applyFill="1" applyBorder="1" applyAlignment="1">
      <alignment horizontal="center" wrapText="1"/>
    </xf>
    <xf numFmtId="0" fontId="51" fillId="0" borderId="33" xfId="6" applyNumberFormat="1" applyFont="1" applyBorder="1" applyAlignment="1">
      <alignment horizontal="center" wrapText="1"/>
    </xf>
    <xf numFmtId="0" fontId="19" fillId="0" borderId="33" xfId="6" applyNumberFormat="1" applyFont="1" applyFill="1" applyBorder="1" applyAlignment="1">
      <alignment horizontal="center" wrapText="1"/>
    </xf>
    <xf numFmtId="0" fontId="19" fillId="0" borderId="33" xfId="6" applyNumberFormat="1" applyFont="1" applyBorder="1" applyAlignment="1">
      <alignment horizontal="center" wrapText="1"/>
    </xf>
    <xf numFmtId="0" fontId="18" fillId="0" borderId="33" xfId="6" applyNumberFormat="1" applyFont="1" applyBorder="1" applyAlignment="1">
      <alignment horizontal="center" wrapText="1"/>
    </xf>
    <xf numFmtId="0" fontId="18" fillId="3" borderId="33" xfId="6" applyNumberFormat="1" applyFont="1" applyFill="1" applyBorder="1" applyAlignment="1">
      <alignment horizontal="center" vertical="center" wrapText="1"/>
    </xf>
    <xf numFmtId="0" fontId="18" fillId="3" borderId="33" xfId="6" applyNumberFormat="1" applyFont="1" applyFill="1" applyBorder="1" applyAlignment="1">
      <alignment horizontal="center" wrapText="1"/>
    </xf>
    <xf numFmtId="0" fontId="18" fillId="0" borderId="33" xfId="6" applyNumberFormat="1" applyFont="1" applyBorder="1" applyAlignment="1">
      <alignment horizontal="center"/>
    </xf>
    <xf numFmtId="0" fontId="19" fillId="0" borderId="32" xfId="6" applyNumberFormat="1" applyFont="1" applyBorder="1" applyAlignment="1">
      <alignment horizontal="center" wrapText="1"/>
    </xf>
    <xf numFmtId="0" fontId="18" fillId="4" borderId="57" xfId="6" applyNumberFormat="1" applyFont="1" applyFill="1" applyBorder="1" applyAlignment="1">
      <alignment horizontal="center" vertical="center" wrapText="1"/>
    </xf>
    <xf numFmtId="0" fontId="18" fillId="0" borderId="0" xfId="6" applyNumberFormat="1" applyFont="1" applyAlignment="1">
      <alignment horizontal="center" vertical="center" wrapText="1"/>
    </xf>
    <xf numFmtId="0" fontId="19" fillId="0" borderId="0" xfId="6" applyNumberFormat="1" applyFont="1" applyAlignment="1">
      <alignment horizontal="center" wrapText="1"/>
    </xf>
    <xf numFmtId="0" fontId="18" fillId="0" borderId="0" xfId="6" applyNumberFormat="1" applyFont="1" applyAlignment="1">
      <alignment horizontal="center"/>
    </xf>
    <xf numFmtId="0" fontId="18" fillId="0" borderId="0" xfId="6" applyNumberFormat="1" applyFont="1" applyAlignment="1">
      <alignment horizontal="center" wrapText="1"/>
    </xf>
    <xf numFmtId="6" fontId="19" fillId="0" borderId="49" xfId="2" applyNumberFormat="1" applyFont="1" applyBorder="1" applyAlignment="1">
      <alignment horizontal="left" vertical="top" wrapText="1"/>
    </xf>
    <xf numFmtId="6" fontId="51" fillId="0" borderId="49" xfId="2" applyNumberFormat="1" applyFont="1" applyBorder="1" applyAlignment="1">
      <alignment horizontal="left" wrapText="1" indent="1"/>
    </xf>
    <xf numFmtId="165" fontId="18" fillId="8" borderId="64" xfId="2" applyNumberFormat="1" applyFont="1" applyFill="1" applyBorder="1" applyAlignment="1">
      <alignment wrapText="1"/>
    </xf>
    <xf numFmtId="0" fontId="41" fillId="5" borderId="44" xfId="1" applyNumberFormat="1" applyFont="1" applyFill="1" applyBorder="1" applyAlignment="1">
      <alignment horizontal="center" wrapText="1"/>
    </xf>
    <xf numFmtId="0" fontId="19" fillId="3" borderId="33" xfId="2" applyFont="1" applyFill="1" applyBorder="1" applyAlignment="1">
      <alignment wrapText="1"/>
    </xf>
    <xf numFmtId="0" fontId="18" fillId="8" borderId="33" xfId="2" applyFont="1" applyFill="1" applyBorder="1" applyAlignment="1">
      <alignment wrapText="1"/>
    </xf>
    <xf numFmtId="0" fontId="18" fillId="3" borderId="33" xfId="2" applyFont="1" applyFill="1" applyBorder="1" applyAlignment="1">
      <alignment vertical="center" wrapText="1"/>
    </xf>
    <xf numFmtId="0" fontId="19" fillId="0" borderId="33" xfId="2" applyFont="1" applyBorder="1" applyAlignment="1">
      <alignment horizontal="right" wrapText="1"/>
    </xf>
    <xf numFmtId="0" fontId="18" fillId="8" borderId="33" xfId="7" applyNumberFormat="1" applyFont="1" applyFill="1" applyBorder="1" applyAlignment="1">
      <alignment wrapText="1"/>
    </xf>
    <xf numFmtId="0" fontId="19" fillId="0" borderId="32" xfId="2" applyFont="1" applyBorder="1" applyAlignment="1">
      <alignment wrapText="1"/>
    </xf>
    <xf numFmtId="0" fontId="18" fillId="4" borderId="57" xfId="2" applyFont="1" applyFill="1" applyBorder="1" applyAlignment="1">
      <alignment vertical="center" wrapText="1"/>
    </xf>
    <xf numFmtId="0" fontId="18" fillId="0" borderId="0" xfId="2" applyFont="1" applyAlignment="1">
      <alignment vertical="center" wrapText="1"/>
    </xf>
    <xf numFmtId="0" fontId="19" fillId="0" borderId="33" xfId="2" applyFont="1" applyBorder="1" applyAlignment="1">
      <alignment horizontal="center" wrapText="1"/>
    </xf>
    <xf numFmtId="0" fontId="19" fillId="3" borderId="33" xfId="2" applyFont="1" applyFill="1" applyBorder="1" applyAlignment="1">
      <alignment horizontal="right" wrapText="1"/>
    </xf>
    <xf numFmtId="44" fontId="19" fillId="3" borderId="8" xfId="7" applyFont="1" applyFill="1" applyBorder="1" applyAlignment="1">
      <alignment horizontal="center" wrapText="1"/>
    </xf>
    <xf numFmtId="0" fontId="39" fillId="3" borderId="6" xfId="22" applyFont="1" applyFill="1" applyBorder="1" applyAlignment="1">
      <alignment horizontal="center"/>
    </xf>
    <xf numFmtId="0" fontId="35" fillId="3" borderId="6" xfId="22" applyFont="1" applyFill="1" applyBorder="1" applyAlignment="1">
      <alignment horizontal="center"/>
    </xf>
    <xf numFmtId="0" fontId="35" fillId="3" borderId="26" xfId="22" applyFont="1" applyFill="1" applyBorder="1" applyAlignment="1">
      <alignment horizontal="center"/>
    </xf>
    <xf numFmtId="17" fontId="21" fillId="6" borderId="1" xfId="22" applyNumberFormat="1" applyFont="1" applyFill="1" applyBorder="1" applyAlignment="1">
      <alignment horizontal="center" vertical="top"/>
    </xf>
    <xf numFmtId="0" fontId="25" fillId="0" borderId="1" xfId="22" applyFont="1" applyBorder="1" applyAlignment="1">
      <alignment horizontal="center" wrapText="1"/>
    </xf>
    <xf numFmtId="0" fontId="39" fillId="3" borderId="26" xfId="22" applyFont="1" applyFill="1" applyBorder="1" applyAlignment="1">
      <alignment horizontal="center"/>
    </xf>
    <xf numFmtId="44" fontId="35" fillId="3" borderId="6" xfId="7" applyFont="1" applyFill="1" applyBorder="1" applyAlignment="1">
      <alignment horizontal="left"/>
    </xf>
    <xf numFmtId="44" fontId="35" fillId="3" borderId="26" xfId="7" applyFont="1" applyFill="1" applyBorder="1" applyAlignment="1">
      <alignment horizontal="left"/>
    </xf>
    <xf numFmtId="44" fontId="21" fillId="6" borderId="1" xfId="7" applyFont="1" applyFill="1" applyBorder="1" applyAlignment="1">
      <alignment horizontal="left" vertical="top"/>
    </xf>
    <xf numFmtId="44" fontId="37" fillId="0" borderId="1" xfId="7" applyFont="1" applyBorder="1" applyAlignment="1">
      <alignment horizontal="left"/>
    </xf>
    <xf numFmtId="44" fontId="25" fillId="0" borderId="1" xfId="7" applyFont="1" applyBorder="1" applyAlignment="1">
      <alignment wrapText="1"/>
    </xf>
    <xf numFmtId="9" fontId="46" fillId="0" borderId="0" xfId="8" applyFont="1" applyAlignment="1">
      <alignment horizontal="right"/>
    </xf>
    <xf numFmtId="9" fontId="21" fillId="6" borderId="1" xfId="8" applyFont="1" applyFill="1" applyBorder="1" applyAlignment="1">
      <alignment horizontal="right"/>
    </xf>
    <xf numFmtId="9" fontId="35" fillId="0" borderId="1" xfId="8" applyFont="1" applyBorder="1" applyAlignment="1">
      <alignment horizontal="right"/>
    </xf>
    <xf numFmtId="9" fontId="37" fillId="3" borderId="6" xfId="8" applyFont="1" applyFill="1" applyBorder="1" applyAlignment="1">
      <alignment horizontal="right"/>
    </xf>
    <xf numFmtId="9" fontId="21" fillId="9" borderId="6" xfId="8" applyFont="1" applyFill="1" applyBorder="1" applyAlignment="1">
      <alignment horizontal="right"/>
    </xf>
    <xf numFmtId="9" fontId="35" fillId="0" borderId="8" xfId="8" applyFont="1" applyBorder="1" applyAlignment="1">
      <alignment horizontal="right"/>
    </xf>
    <xf numFmtId="9" fontId="21" fillId="6" borderId="1" xfId="8" applyFont="1" applyFill="1" applyBorder="1" applyAlignment="1">
      <alignment horizontal="right" vertical="top"/>
    </xf>
    <xf numFmtId="9" fontId="37" fillId="0" borderId="1" xfId="8" applyFont="1" applyBorder="1" applyAlignment="1">
      <alignment horizontal="right"/>
    </xf>
    <xf numFmtId="9" fontId="18" fillId="6" borderId="1" xfId="8" applyFont="1" applyFill="1" applyBorder="1" applyAlignment="1">
      <alignment horizontal="right"/>
    </xf>
    <xf numFmtId="9" fontId="45" fillId="0" borderId="0" xfId="8" applyFont="1" applyAlignment="1">
      <alignment horizontal="right"/>
    </xf>
    <xf numFmtId="9" fontId="31" fillId="0" borderId="1" xfId="8" applyFont="1" applyBorder="1" applyAlignment="1">
      <alignment horizontal="center"/>
    </xf>
    <xf numFmtId="6" fontId="19" fillId="3" borderId="49" xfId="2" applyNumberFormat="1" applyFont="1" applyFill="1" applyBorder="1" applyAlignment="1">
      <alignment wrapText="1"/>
    </xf>
    <xf numFmtId="44" fontId="19" fillId="3" borderId="33" xfId="2" applyNumberFormat="1" applyFont="1" applyFill="1" applyBorder="1" applyAlignment="1">
      <alignment wrapText="1"/>
    </xf>
    <xf numFmtId="6" fontId="19" fillId="3" borderId="33" xfId="2" applyNumberFormat="1" applyFont="1" applyFill="1" applyBorder="1" applyAlignment="1">
      <alignment wrapText="1"/>
    </xf>
    <xf numFmtId="165" fontId="19" fillId="3" borderId="8" xfId="7" applyNumberFormat="1" applyFont="1" applyFill="1" applyBorder="1" applyAlignment="1">
      <alignment wrapText="1"/>
    </xf>
    <xf numFmtId="6" fontId="19" fillId="3" borderId="1" xfId="2" applyNumberFormat="1" applyFont="1" applyFill="1" applyBorder="1" applyAlignment="1">
      <alignment wrapText="1"/>
    </xf>
    <xf numFmtId="0" fontId="19" fillId="3" borderId="33" xfId="6" applyNumberFormat="1" applyFont="1" applyFill="1" applyBorder="1" applyAlignment="1">
      <alignment horizontal="center" wrapText="1"/>
    </xf>
    <xf numFmtId="0" fontId="51" fillId="3" borderId="33" xfId="6" applyNumberFormat="1" applyFont="1" applyFill="1" applyBorder="1" applyAlignment="1">
      <alignment horizontal="center" wrapText="1"/>
    </xf>
    <xf numFmtId="0" fontId="19" fillId="3" borderId="33" xfId="2" applyFont="1" applyFill="1" applyBorder="1" applyAlignment="1">
      <alignment horizontal="center" vertical="center" wrapText="1"/>
    </xf>
    <xf numFmtId="0" fontId="51" fillId="3" borderId="33" xfId="6" applyNumberFormat="1" applyFont="1" applyFill="1" applyBorder="1" applyAlignment="1">
      <alignment horizontal="center"/>
    </xf>
    <xf numFmtId="0" fontId="19" fillId="0" borderId="33" xfId="2" applyFont="1" applyBorder="1" applyAlignment="1">
      <alignment horizontal="center" vertical="center" wrapText="1"/>
    </xf>
    <xf numFmtId="0" fontId="19" fillId="0" borderId="33" xfId="2" applyFont="1" applyBorder="1" applyAlignment="1">
      <alignment horizontal="right" vertical="center" wrapText="1"/>
    </xf>
    <xf numFmtId="44" fontId="19" fillId="3" borderId="1" xfId="26" applyFont="1" applyFill="1" applyBorder="1"/>
    <xf numFmtId="44" fontId="19" fillId="0" borderId="1" xfId="26" applyFont="1" applyBorder="1"/>
    <xf numFmtId="44" fontId="28" fillId="3" borderId="1" xfId="0" applyNumberFormat="1" applyFont="1" applyFill="1" applyBorder="1"/>
    <xf numFmtId="0" fontId="28" fillId="0" borderId="1" xfId="0" applyFont="1" applyBorder="1" applyAlignment="1">
      <alignment horizontal="center" vertical="top" wrapText="1"/>
    </xf>
    <xf numFmtId="6" fontId="51" fillId="0" borderId="49" xfId="2" applyNumberFormat="1" applyFont="1" applyBorder="1" applyAlignment="1">
      <alignment horizontal="left" vertical="top" wrapText="1"/>
    </xf>
    <xf numFmtId="177" fontId="19" fillId="3" borderId="33" xfId="8" applyNumberFormat="1" applyFont="1" applyFill="1" applyBorder="1" applyAlignment="1">
      <alignment wrapText="1"/>
    </xf>
    <xf numFmtId="6" fontId="51" fillId="3" borderId="49" xfId="2" applyNumberFormat="1" applyFont="1" applyFill="1" applyBorder="1" applyAlignment="1">
      <alignment wrapText="1"/>
    </xf>
    <xf numFmtId="165" fontId="19" fillId="8" borderId="18" xfId="0" applyNumberFormat="1" applyFont="1" applyFill="1" applyBorder="1"/>
    <xf numFmtId="44" fontId="18" fillId="0" borderId="0" xfId="5" applyFont="1" applyBorder="1"/>
    <xf numFmtId="0" fontId="21" fillId="0" borderId="11" xfId="0" applyFont="1" applyBorder="1" applyAlignment="1">
      <alignment horizontal="left"/>
    </xf>
    <xf numFmtId="0" fontId="18" fillId="0" borderId="71" xfId="0" applyFont="1" applyBorder="1"/>
    <xf numFmtId="165" fontId="18" fillId="0" borderId="71" xfId="0" applyNumberFormat="1" applyFont="1" applyBorder="1"/>
    <xf numFmtId="165" fontId="18" fillId="0" borderId="72" xfId="0" applyNumberFormat="1" applyFont="1" applyBorder="1"/>
    <xf numFmtId="165" fontId="18" fillId="3" borderId="15" xfId="0" applyNumberFormat="1" applyFont="1" applyFill="1" applyBorder="1" applyAlignment="1">
      <alignment wrapText="1"/>
    </xf>
    <xf numFmtId="165" fontId="19" fillId="8" borderId="14" xfId="0" applyNumberFormat="1" applyFont="1" applyFill="1" applyBorder="1"/>
    <xf numFmtId="14" fontId="25" fillId="0" borderId="0" xfId="0" applyNumberFormat="1" applyFont="1" applyAlignment="1">
      <alignment vertical="center"/>
    </xf>
    <xf numFmtId="170" fontId="25" fillId="0" borderId="0" xfId="10" applyNumberFormat="1" applyFont="1" applyFill="1" applyBorder="1" applyAlignment="1">
      <alignment vertical="center"/>
    </xf>
    <xf numFmtId="165" fontId="25" fillId="0" borderId="0" xfId="5" applyNumberFormat="1" applyFont="1" applyFill="1" applyBorder="1" applyAlignment="1">
      <alignment vertical="center"/>
    </xf>
    <xf numFmtId="167" fontId="48" fillId="3" borderId="1" xfId="0" applyNumberFormat="1" applyFont="1" applyFill="1" applyBorder="1" applyAlignment="1">
      <alignment horizontal="left" vertical="center"/>
    </xf>
    <xf numFmtId="44" fontId="31" fillId="2" borderId="1" xfId="5" applyFont="1" applyFill="1" applyBorder="1" applyAlignment="1">
      <alignment horizontal="center" vertical="center"/>
    </xf>
    <xf numFmtId="0" fontId="0" fillId="3" borderId="1" xfId="0" applyFill="1" applyBorder="1" applyAlignment="1">
      <alignment horizontal="left" vertical="center"/>
    </xf>
    <xf numFmtId="44" fontId="31" fillId="2" borderId="1" xfId="5" applyFont="1" applyFill="1" applyBorder="1" applyAlignment="1"/>
    <xf numFmtId="0" fontId="46" fillId="0" borderId="0" xfId="72" applyFont="1"/>
    <xf numFmtId="9" fontId="46" fillId="0" borderId="0" xfId="1" applyFont="1" applyAlignment="1">
      <alignment horizontal="right"/>
    </xf>
    <xf numFmtId="0" fontId="45" fillId="0" borderId="0" xfId="72" applyFont="1" applyAlignment="1">
      <alignment horizontal="center"/>
    </xf>
    <xf numFmtId="9" fontId="45" fillId="0" borderId="0" xfId="1" applyFont="1" applyAlignment="1">
      <alignment horizontal="right"/>
    </xf>
    <xf numFmtId="0" fontId="24" fillId="0" borderId="0" xfId="72" applyFont="1"/>
    <xf numFmtId="17" fontId="42" fillId="5" borderId="1" xfId="72" applyNumberFormat="1" applyFont="1" applyFill="1" applyBorder="1" applyAlignment="1">
      <alignment horizontal="center"/>
    </xf>
    <xf numFmtId="170" fontId="42" fillId="5" borderId="4" xfId="10" applyNumberFormat="1" applyFont="1" applyFill="1" applyBorder="1" applyAlignment="1">
      <alignment vertical="center" wrapText="1"/>
    </xf>
    <xf numFmtId="171" fontId="21" fillId="6" borderId="1" xfId="72" applyNumberFormat="1" applyFont="1" applyFill="1" applyBorder="1" applyAlignment="1">
      <alignment horizontal="center" vertical="center"/>
    </xf>
    <xf numFmtId="0" fontId="18" fillId="6" borderId="1" xfId="72" applyFont="1" applyFill="1" applyBorder="1" applyAlignment="1">
      <alignment vertical="center" wrapText="1"/>
    </xf>
    <xf numFmtId="17" fontId="21" fillId="6" borderId="1" xfId="72" applyNumberFormat="1" applyFont="1" applyFill="1" applyBorder="1" applyAlignment="1">
      <alignment horizontal="left"/>
    </xf>
    <xf numFmtId="172" fontId="18" fillId="6" borderId="1" xfId="72" applyNumberFormat="1" applyFont="1" applyFill="1" applyBorder="1" applyAlignment="1">
      <alignment horizontal="right"/>
    </xf>
    <xf numFmtId="44" fontId="18" fillId="6" borderId="1" xfId="5" applyFont="1" applyFill="1" applyBorder="1" applyAlignment="1">
      <alignment horizontal="right"/>
    </xf>
    <xf numFmtId="9" fontId="21" fillId="6" borderId="1" xfId="1" applyFont="1" applyFill="1" applyBorder="1" applyAlignment="1">
      <alignment horizontal="right"/>
    </xf>
    <xf numFmtId="0" fontId="37" fillId="3" borderId="1" xfId="72" applyFont="1" applyFill="1" applyBorder="1" applyAlignment="1">
      <alignment horizontal="center"/>
    </xf>
    <xf numFmtId="0" fontId="35" fillId="3" borderId="1" xfId="72" applyFont="1" applyFill="1" applyBorder="1"/>
    <xf numFmtId="0" fontId="35" fillId="0" borderId="1" xfId="72" applyFont="1" applyBorder="1" applyAlignment="1">
      <alignment horizontal="left"/>
    </xf>
    <xf numFmtId="44" fontId="25" fillId="0" borderId="1" xfId="73" applyFont="1" applyBorder="1"/>
    <xf numFmtId="172" fontId="35" fillId="0" borderId="1" xfId="72" applyNumberFormat="1" applyFont="1" applyBorder="1" applyAlignment="1">
      <alignment horizontal="right"/>
    </xf>
    <xf numFmtId="172" fontId="35" fillId="3" borderId="1" xfId="72" applyNumberFormat="1" applyFont="1" applyFill="1" applyBorder="1" applyAlignment="1">
      <alignment horizontal="right"/>
    </xf>
    <xf numFmtId="165" fontId="35" fillId="3" borderId="1" xfId="5" applyNumberFormat="1" applyFont="1" applyFill="1" applyBorder="1" applyAlignment="1">
      <alignment horizontal="right"/>
    </xf>
    <xf numFmtId="172" fontId="35" fillId="0" borderId="1" xfId="72" applyNumberFormat="1" applyFont="1" applyBorder="1" applyAlignment="1">
      <alignment horizontal="left"/>
    </xf>
    <xf numFmtId="9" fontId="35" fillId="0" borderId="1" xfId="1" applyFont="1" applyBorder="1" applyAlignment="1">
      <alignment horizontal="right"/>
    </xf>
    <xf numFmtId="0" fontId="37" fillId="3" borderId="6" xfId="72" applyFont="1" applyFill="1" applyBorder="1" applyAlignment="1">
      <alignment horizontal="center"/>
    </xf>
    <xf numFmtId="0" fontId="37" fillId="3" borderId="6" xfId="72" applyFont="1" applyFill="1" applyBorder="1"/>
    <xf numFmtId="0" fontId="39" fillId="3" borderId="6" xfId="72" applyFont="1" applyFill="1" applyBorder="1"/>
    <xf numFmtId="44" fontId="39" fillId="3" borderId="6" xfId="73" applyFont="1" applyFill="1" applyBorder="1"/>
    <xf numFmtId="172" fontId="37" fillId="3" borderId="6" xfId="72" applyNumberFormat="1" applyFont="1" applyFill="1" applyBorder="1" applyAlignment="1">
      <alignment horizontal="right"/>
    </xf>
    <xf numFmtId="165" fontId="37" fillId="3" borderId="6" xfId="5" applyNumberFormat="1" applyFont="1" applyFill="1" applyBorder="1" applyAlignment="1">
      <alignment horizontal="right"/>
    </xf>
    <xf numFmtId="172" fontId="37" fillId="3" borderId="6" xfId="72" applyNumberFormat="1" applyFont="1" applyFill="1" applyBorder="1" applyAlignment="1">
      <alignment horizontal="left"/>
    </xf>
    <xf numFmtId="9" fontId="37" fillId="3" borderId="6" xfId="1" applyFont="1" applyFill="1" applyBorder="1" applyAlignment="1">
      <alignment horizontal="right"/>
    </xf>
    <xf numFmtId="0" fontId="37" fillId="3" borderId="8" xfId="72" applyFont="1" applyFill="1" applyBorder="1" applyAlignment="1">
      <alignment horizontal="center"/>
    </xf>
    <xf numFmtId="0" fontId="35" fillId="3" borderId="8" xfId="72" applyFont="1" applyFill="1" applyBorder="1"/>
    <xf numFmtId="0" fontId="35" fillId="0" borderId="8" xfId="72" applyFont="1" applyBorder="1" applyAlignment="1">
      <alignment horizontal="left"/>
    </xf>
    <xf numFmtId="44" fontId="25" fillId="0" borderId="8" xfId="73" applyFont="1" applyBorder="1"/>
    <xf numFmtId="172" fontId="35" fillId="3" borderId="8" xfId="72" applyNumberFormat="1" applyFont="1" applyFill="1" applyBorder="1" applyAlignment="1">
      <alignment horizontal="right"/>
    </xf>
    <xf numFmtId="165" fontId="35" fillId="3" borderId="8" xfId="5" applyNumberFormat="1" applyFont="1" applyFill="1" applyBorder="1" applyAlignment="1">
      <alignment horizontal="right"/>
    </xf>
    <xf numFmtId="0" fontId="37" fillId="3" borderId="1" xfId="72" applyFont="1" applyFill="1" applyBorder="1"/>
    <xf numFmtId="0" fontId="45" fillId="0" borderId="0" xfId="72" applyFont="1"/>
    <xf numFmtId="0" fontId="35" fillId="3" borderId="6" xfId="72" applyFont="1" applyFill="1" applyBorder="1" applyAlignment="1">
      <alignment horizontal="left"/>
    </xf>
    <xf numFmtId="44" fontId="25" fillId="3" borderId="6" xfId="73" applyFont="1" applyFill="1" applyBorder="1"/>
    <xf numFmtId="172" fontId="35" fillId="3" borderId="6" xfId="72" applyNumberFormat="1" applyFont="1" applyFill="1" applyBorder="1" applyAlignment="1">
      <alignment horizontal="left"/>
    </xf>
    <xf numFmtId="0" fontId="21" fillId="9" borderId="6" xfId="72" applyFont="1" applyFill="1" applyBorder="1" applyAlignment="1">
      <alignment horizontal="center"/>
    </xf>
    <xf numFmtId="0" fontId="21" fillId="9" borderId="6" xfId="72" applyFont="1" applyFill="1" applyBorder="1"/>
    <xf numFmtId="0" fontId="21" fillId="9" borderId="6" xfId="72" applyFont="1" applyFill="1" applyBorder="1" applyAlignment="1">
      <alignment horizontal="left"/>
    </xf>
    <xf numFmtId="172" fontId="21" fillId="9" borderId="6" xfId="72" applyNumberFormat="1" applyFont="1" applyFill="1" applyBorder="1" applyAlignment="1">
      <alignment horizontal="left"/>
    </xf>
    <xf numFmtId="165" fontId="21" fillId="9" borderId="6" xfId="5" applyNumberFormat="1" applyFont="1" applyFill="1" applyBorder="1" applyAlignment="1">
      <alignment horizontal="left"/>
    </xf>
    <xf numFmtId="9" fontId="21" fillId="9" borderId="6" xfId="1" applyFont="1" applyFill="1" applyBorder="1" applyAlignment="1">
      <alignment horizontal="right"/>
    </xf>
    <xf numFmtId="0" fontId="37" fillId="0" borderId="8" xfId="72" applyFont="1" applyBorder="1" applyAlignment="1">
      <alignment horizontal="center"/>
    </xf>
    <xf numFmtId="0" fontId="35" fillId="0" borderId="8" xfId="72" applyFont="1" applyBorder="1"/>
    <xf numFmtId="172" fontId="35" fillId="0" borderId="8" xfId="72" applyNumberFormat="1" applyFont="1" applyBorder="1" applyAlignment="1">
      <alignment horizontal="right"/>
    </xf>
    <xf numFmtId="165" fontId="35" fillId="0" borderId="8" xfId="5" applyNumberFormat="1" applyFont="1" applyBorder="1" applyAlignment="1">
      <alignment horizontal="right"/>
    </xf>
    <xf numFmtId="9" fontId="35" fillId="0" borderId="8" xfId="1" applyFont="1" applyBorder="1" applyAlignment="1">
      <alignment horizontal="right"/>
    </xf>
    <xf numFmtId="171" fontId="21" fillId="6" borderId="1" xfId="72" applyNumberFormat="1" applyFont="1" applyFill="1" applyBorder="1" applyAlignment="1">
      <alignment horizontal="center" vertical="top"/>
    </xf>
    <xf numFmtId="0" fontId="18" fillId="6" borderId="1" xfId="72" applyFont="1" applyFill="1" applyBorder="1" applyAlignment="1">
      <alignment vertical="top" wrapText="1"/>
    </xf>
    <xf numFmtId="17" fontId="21" fillId="6" borderId="1" xfId="72" applyNumberFormat="1" applyFont="1" applyFill="1" applyBorder="1" applyAlignment="1">
      <alignment horizontal="left" vertical="top"/>
    </xf>
    <xf numFmtId="172" fontId="21" fillId="6" borderId="1" xfId="72" applyNumberFormat="1" applyFont="1" applyFill="1" applyBorder="1" applyAlignment="1">
      <alignment horizontal="right"/>
    </xf>
    <xf numFmtId="165" fontId="19" fillId="6" borderId="1" xfId="5" applyNumberFormat="1" applyFont="1" applyFill="1" applyBorder="1" applyAlignment="1">
      <alignment horizontal="right"/>
    </xf>
    <xf numFmtId="9" fontId="21" fillId="6" borderId="1" xfId="1" applyFont="1" applyFill="1" applyBorder="1" applyAlignment="1">
      <alignment horizontal="right" vertical="top"/>
    </xf>
    <xf numFmtId="0" fontId="35" fillId="3" borderId="1" xfId="74" applyFont="1" applyFill="1" applyBorder="1"/>
    <xf numFmtId="172" fontId="45" fillId="0" borderId="0" xfId="72" applyNumberFormat="1" applyFont="1"/>
    <xf numFmtId="0" fontId="25" fillId="0" borderId="1" xfId="72" applyFont="1" applyBorder="1" applyAlignment="1">
      <alignment wrapText="1"/>
    </xf>
    <xf numFmtId="0" fontId="37" fillId="0" borderId="1" xfId="72" applyFont="1" applyBorder="1" applyAlignment="1">
      <alignment horizontal="center"/>
    </xf>
    <xf numFmtId="0" fontId="37" fillId="0" borderId="1" xfId="72" applyFont="1" applyBorder="1"/>
    <xf numFmtId="0" fontId="37" fillId="0" borderId="1" xfId="72" applyFont="1" applyBorder="1" applyAlignment="1">
      <alignment horizontal="left"/>
    </xf>
    <xf numFmtId="165" fontId="39" fillId="0" borderId="1" xfId="73" applyNumberFormat="1" applyFont="1" applyBorder="1"/>
    <xf numFmtId="165" fontId="35" fillId="0" borderId="1" xfId="5" applyNumberFormat="1" applyFont="1" applyBorder="1" applyAlignment="1">
      <alignment horizontal="right"/>
    </xf>
    <xf numFmtId="172" fontId="37" fillId="0" borderId="1" xfId="72" applyNumberFormat="1" applyFont="1" applyBorder="1" applyAlignment="1">
      <alignment horizontal="left"/>
    </xf>
    <xf numFmtId="9" fontId="37" fillId="0" borderId="1" xfId="1" applyFont="1" applyBorder="1" applyAlignment="1">
      <alignment horizontal="right"/>
    </xf>
    <xf numFmtId="17" fontId="21" fillId="6" borderId="1" xfId="72" applyNumberFormat="1" applyFont="1" applyFill="1" applyBorder="1" applyAlignment="1">
      <alignment horizontal="left" vertical="center" wrapText="1"/>
    </xf>
    <xf numFmtId="165" fontId="18" fillId="6" borderId="1" xfId="5" applyNumberFormat="1" applyFont="1" applyFill="1" applyBorder="1" applyAlignment="1">
      <alignment horizontal="right"/>
    </xf>
    <xf numFmtId="0" fontId="35" fillId="0" borderId="1" xfId="72" applyFont="1" applyBorder="1"/>
    <xf numFmtId="0" fontId="35" fillId="0" borderId="1" xfId="72" applyFont="1" applyBorder="1" applyAlignment="1">
      <alignment horizontal="center"/>
    </xf>
    <xf numFmtId="165" fontId="25" fillId="0" borderId="1" xfId="73" applyNumberFormat="1" applyFont="1" applyBorder="1"/>
    <xf numFmtId="0" fontId="47" fillId="0" borderId="0" xfId="72" applyFont="1"/>
    <xf numFmtId="17" fontId="21" fillId="6" borderId="1" xfId="74" applyNumberFormat="1" applyFont="1" applyFill="1" applyBorder="1" applyAlignment="1">
      <alignment horizontal="left" vertical="center" wrapText="1"/>
    </xf>
    <xf numFmtId="0" fontId="37" fillId="3" borderId="1" xfId="74" applyFont="1" applyFill="1" applyBorder="1" applyAlignment="1">
      <alignment horizontal="center"/>
    </xf>
    <xf numFmtId="17" fontId="21" fillId="6" borderId="1" xfId="72" applyNumberFormat="1" applyFont="1" applyFill="1" applyBorder="1" applyAlignment="1">
      <alignment horizontal="left" vertical="center"/>
    </xf>
    <xf numFmtId="0" fontId="46" fillId="0" borderId="0" xfId="72" applyFont="1" applyAlignment="1">
      <alignment horizontal="right"/>
    </xf>
    <xf numFmtId="165" fontId="46" fillId="0" borderId="0" xfId="73" applyNumberFormat="1" applyFont="1" applyAlignment="1">
      <alignment horizontal="right"/>
    </xf>
    <xf numFmtId="0" fontId="34" fillId="0" borderId="1" xfId="72" applyFont="1" applyBorder="1" applyAlignment="1">
      <alignment horizontal="left" vertical="center" wrapText="1"/>
    </xf>
    <xf numFmtId="0" fontId="18" fillId="6" borderId="1" xfId="72" applyFont="1" applyFill="1" applyBorder="1" applyAlignment="1">
      <alignment horizontal="center"/>
    </xf>
    <xf numFmtId="0" fontId="18" fillId="6" borderId="1" xfId="72" applyFont="1" applyFill="1" applyBorder="1"/>
    <xf numFmtId="0" fontId="19" fillId="6" borderId="1" xfId="72" applyFont="1" applyFill="1" applyBorder="1"/>
    <xf numFmtId="172" fontId="18" fillId="6" borderId="1" xfId="72" applyNumberFormat="1" applyFont="1" applyFill="1" applyBorder="1"/>
    <xf numFmtId="165" fontId="18" fillId="6" borderId="1" xfId="5" applyNumberFormat="1" applyFont="1" applyFill="1" applyBorder="1"/>
    <xf numFmtId="0" fontId="37" fillId="0" borderId="0" xfId="72" applyFont="1" applyAlignment="1">
      <alignment horizontal="center"/>
    </xf>
    <xf numFmtId="0" fontId="35" fillId="0" borderId="0" xfId="72" applyFont="1"/>
    <xf numFmtId="0" fontId="35" fillId="0" borderId="0" xfId="72" applyFont="1" applyAlignment="1">
      <alignment horizontal="left"/>
    </xf>
    <xf numFmtId="0" fontId="35" fillId="0" borderId="0" xfId="72" applyFont="1" applyAlignment="1">
      <alignment horizontal="right"/>
    </xf>
    <xf numFmtId="44" fontId="35" fillId="0" borderId="0" xfId="5" applyFont="1" applyAlignment="1">
      <alignment horizontal="right"/>
    </xf>
    <xf numFmtId="44" fontId="37" fillId="6" borderId="1" xfId="5" applyFont="1" applyFill="1" applyBorder="1" applyAlignment="1">
      <alignment horizontal="right"/>
    </xf>
    <xf numFmtId="0" fontId="46" fillId="0" borderId="0" xfId="72" applyFont="1" applyAlignment="1">
      <alignment horizontal="left"/>
    </xf>
    <xf numFmtId="10" fontId="41" fillId="5" borderId="26" xfId="1" applyNumberFormat="1" applyFont="1" applyFill="1" applyBorder="1" applyAlignment="1">
      <alignment horizontal="center" wrapText="1"/>
    </xf>
    <xf numFmtId="165" fontId="41" fillId="5" borderId="66" xfId="5" applyNumberFormat="1" applyFont="1" applyFill="1" applyBorder="1" applyAlignment="1">
      <alignment horizontal="center" wrapText="1"/>
    </xf>
    <xf numFmtId="165" fontId="18" fillId="3" borderId="9" xfId="5" applyNumberFormat="1" applyFont="1" applyFill="1" applyBorder="1" applyAlignment="1">
      <alignment wrapText="1"/>
    </xf>
    <xf numFmtId="165" fontId="18" fillId="0" borderId="33" xfId="5" applyNumberFormat="1" applyFont="1" applyBorder="1" applyAlignment="1">
      <alignment wrapText="1"/>
    </xf>
    <xf numFmtId="165" fontId="18" fillId="3" borderId="33" xfId="5" applyNumberFormat="1" applyFont="1" applyFill="1" applyBorder="1" applyAlignment="1">
      <alignment wrapText="1"/>
    </xf>
    <xf numFmtId="165" fontId="19" fillId="0" borderId="33" xfId="5" applyNumberFormat="1" applyFont="1" applyBorder="1" applyAlignment="1">
      <alignment wrapText="1"/>
    </xf>
    <xf numFmtId="165" fontId="19" fillId="3" borderId="33" xfId="5" applyNumberFormat="1" applyFont="1" applyFill="1" applyBorder="1" applyAlignment="1">
      <alignment wrapText="1"/>
    </xf>
    <xf numFmtId="165" fontId="18" fillId="3" borderId="52" xfId="2" applyNumberFormat="1" applyFont="1" applyFill="1" applyBorder="1" applyAlignment="1">
      <alignment wrapText="1"/>
    </xf>
    <xf numFmtId="165" fontId="19" fillId="0" borderId="9" xfId="5" applyNumberFormat="1" applyFont="1" applyBorder="1" applyAlignment="1">
      <alignment wrapText="1"/>
    </xf>
    <xf numFmtId="165" fontId="18" fillId="3" borderId="1" xfId="5" applyNumberFormat="1" applyFont="1" applyFill="1" applyBorder="1" applyAlignment="1">
      <alignment wrapText="1"/>
    </xf>
    <xf numFmtId="165" fontId="18" fillId="0" borderId="64" xfId="5" applyNumberFormat="1" applyFont="1" applyBorder="1" applyAlignment="1">
      <alignment wrapText="1"/>
    </xf>
    <xf numFmtId="9" fontId="19" fillId="0" borderId="1" xfId="1" applyFont="1" applyBorder="1" applyAlignment="1">
      <alignment wrapText="1"/>
    </xf>
    <xf numFmtId="165" fontId="18" fillId="3" borderId="50" xfId="2" applyNumberFormat="1" applyFont="1" applyFill="1" applyBorder="1" applyAlignment="1">
      <alignment wrapText="1"/>
    </xf>
    <xf numFmtId="165" fontId="18" fillId="0" borderId="50" xfId="2" applyNumberFormat="1" applyFont="1" applyBorder="1" applyAlignment="1">
      <alignment wrapText="1"/>
    </xf>
    <xf numFmtId="9" fontId="19" fillId="3" borderId="1" xfId="1" applyFont="1" applyFill="1" applyBorder="1" applyAlignment="1">
      <alignment wrapText="1"/>
    </xf>
    <xf numFmtId="165" fontId="19" fillId="0" borderId="32" xfId="5" applyNumberFormat="1" applyFont="1" applyBorder="1" applyAlignment="1">
      <alignment wrapText="1"/>
    </xf>
    <xf numFmtId="165" fontId="18" fillId="4" borderId="57" xfId="5" applyNumberFormat="1" applyFont="1" applyFill="1" applyBorder="1" applyAlignment="1">
      <alignment vertical="center" wrapText="1"/>
    </xf>
    <xf numFmtId="165" fontId="18" fillId="4" borderId="73" xfId="5" applyNumberFormat="1" applyFont="1" applyFill="1" applyBorder="1" applyAlignment="1">
      <alignment vertical="center" wrapText="1"/>
    </xf>
    <xf numFmtId="43" fontId="41" fillId="5" borderId="1" xfId="10" applyFont="1" applyFill="1" applyBorder="1" applyAlignment="1">
      <alignment horizontal="center" wrapText="1"/>
    </xf>
    <xf numFmtId="43" fontId="31" fillId="3" borderId="1" xfId="10" applyFont="1" applyFill="1" applyBorder="1" applyAlignment="1"/>
    <xf numFmtId="170" fontId="25" fillId="0" borderId="0" xfId="10" applyNumberFormat="1" applyFont="1" applyFill="1" applyBorder="1" applyAlignment="1"/>
    <xf numFmtId="165" fontId="25" fillId="0" borderId="0" xfId="5" applyNumberFormat="1" applyFont="1" applyFill="1" applyBorder="1" applyAlignment="1"/>
    <xf numFmtId="44" fontId="31" fillId="3" borderId="1" xfId="10" applyNumberFormat="1" applyFont="1" applyFill="1" applyBorder="1" applyAlignment="1"/>
    <xf numFmtId="173" fontId="28" fillId="3" borderId="1" xfId="10" applyNumberFormat="1" applyFont="1" applyFill="1" applyBorder="1" applyAlignment="1"/>
    <xf numFmtId="44" fontId="28" fillId="3" borderId="1" xfId="10" applyNumberFormat="1" applyFont="1" applyFill="1" applyBorder="1" applyAlignment="1"/>
    <xf numFmtId="165" fontId="28" fillId="3" borderId="1" xfId="10" applyNumberFormat="1" applyFont="1" applyFill="1" applyBorder="1" applyAlignment="1"/>
    <xf numFmtId="170" fontId="19" fillId="0" borderId="0" xfId="10" applyNumberFormat="1" applyFont="1" applyFill="1" applyBorder="1" applyAlignment="1"/>
    <xf numFmtId="165" fontId="19" fillId="0" borderId="0" xfId="5" applyNumberFormat="1" applyFont="1" applyFill="1" applyBorder="1" applyAlignment="1"/>
    <xf numFmtId="165" fontId="31" fillId="3" borderId="1" xfId="5" applyNumberFormat="1" applyFont="1" applyFill="1" applyBorder="1" applyAlignment="1"/>
    <xf numFmtId="43" fontId="28" fillId="3" borderId="1" xfId="10" applyFont="1" applyFill="1" applyBorder="1" applyAlignment="1"/>
    <xf numFmtId="44" fontId="21" fillId="4" borderId="1" xfId="5" applyFont="1" applyFill="1" applyBorder="1" applyAlignment="1">
      <alignment horizontal="center" wrapText="1"/>
    </xf>
    <xf numFmtId="44" fontId="20" fillId="4" borderId="1" xfId="5" applyFont="1" applyFill="1" applyBorder="1" applyAlignment="1"/>
    <xf numFmtId="165" fontId="28" fillId="4" borderId="1" xfId="5" applyNumberFormat="1" applyFont="1" applyFill="1" applyBorder="1" applyAlignment="1"/>
    <xf numFmtId="178" fontId="28" fillId="4" borderId="1" xfId="10" applyNumberFormat="1" applyFont="1" applyFill="1" applyBorder="1" applyAlignment="1"/>
    <xf numFmtId="44" fontId="33" fillId="0" borderId="0" xfId="5" applyFont="1" applyFill="1" applyBorder="1" applyAlignment="1"/>
    <xf numFmtId="43" fontId="31" fillId="0" borderId="0" xfId="10" applyFont="1" applyFill="1" applyBorder="1" applyAlignment="1">
      <alignment horizontal="center"/>
    </xf>
    <xf numFmtId="43" fontId="24" fillId="0" borderId="0" xfId="10" applyFont="1" applyFill="1" applyBorder="1" applyAlignment="1">
      <alignment horizontal="center"/>
    </xf>
    <xf numFmtId="43" fontId="35" fillId="0" borderId="0" xfId="10" applyFont="1" applyFill="1" applyBorder="1" applyAlignment="1">
      <alignment horizontal="center"/>
    </xf>
    <xf numFmtId="43" fontId="35" fillId="0" borderId="0" xfId="10" quotePrefix="1" applyFont="1" applyFill="1" applyBorder="1" applyAlignment="1">
      <alignment horizontal="center"/>
    </xf>
    <xf numFmtId="0" fontId="21" fillId="0" borderId="0" xfId="0" applyFont="1" applyAlignment="1">
      <alignment horizontal="center" wrapText="1"/>
    </xf>
    <xf numFmtId="43" fontId="38" fillId="0" borderId="0" xfId="10" applyFont="1" applyFill="1" applyBorder="1" applyAlignment="1">
      <alignment horizontal="center"/>
    </xf>
    <xf numFmtId="43" fontId="23" fillId="0" borderId="0" xfId="10" applyFont="1" applyFill="1" applyBorder="1" applyAlignment="1">
      <alignment horizontal="center"/>
    </xf>
    <xf numFmtId="43" fontId="25" fillId="0" borderId="0" xfId="10" applyFont="1" applyFill="1" applyBorder="1" applyAlignment="1">
      <alignment horizontal="center"/>
    </xf>
    <xf numFmtId="0" fontId="46" fillId="0" borderId="0" xfId="74" applyFont="1"/>
    <xf numFmtId="0" fontId="45" fillId="0" borderId="0" xfId="74" applyFont="1" applyAlignment="1">
      <alignment horizontal="center"/>
    </xf>
    <xf numFmtId="17" fontId="42" fillId="5" borderId="1" xfId="74" applyNumberFormat="1" applyFont="1" applyFill="1" applyBorder="1" applyAlignment="1">
      <alignment horizontal="center"/>
    </xf>
    <xf numFmtId="170" fontId="42" fillId="5" borderId="1" xfId="10" applyNumberFormat="1" applyFont="1" applyFill="1" applyBorder="1" applyAlignment="1">
      <alignment horizontal="center" vertical="center" wrapText="1"/>
    </xf>
    <xf numFmtId="17" fontId="21" fillId="6" borderId="1" xfId="74" applyNumberFormat="1" applyFont="1" applyFill="1" applyBorder="1" applyAlignment="1">
      <alignment horizontal="left"/>
    </xf>
    <xf numFmtId="9" fontId="35" fillId="3" borderId="1" xfId="1" applyFont="1" applyFill="1" applyBorder="1" applyAlignment="1">
      <alignment horizontal="right"/>
    </xf>
    <xf numFmtId="9" fontId="35" fillId="0" borderId="6" xfId="1" applyFont="1" applyFill="1" applyBorder="1" applyAlignment="1">
      <alignment horizontal="right"/>
    </xf>
    <xf numFmtId="9" fontId="35" fillId="3" borderId="6" xfId="1" applyFont="1" applyFill="1" applyBorder="1" applyAlignment="1">
      <alignment horizontal="right"/>
    </xf>
    <xf numFmtId="172" fontId="35" fillId="0" borderId="1" xfId="74" applyNumberFormat="1" applyFont="1" applyBorder="1" applyAlignment="1">
      <alignment horizontal="left"/>
    </xf>
    <xf numFmtId="0" fontId="19" fillId="0" borderId="0" xfId="74" applyFont="1"/>
    <xf numFmtId="0" fontId="35" fillId="0" borderId="0" xfId="74" applyFont="1" applyAlignment="1">
      <alignment horizontal="left"/>
    </xf>
    <xf numFmtId="0" fontId="46" fillId="0" borderId="0" xfId="74" applyFont="1" applyAlignment="1">
      <alignment horizontal="left"/>
    </xf>
    <xf numFmtId="44" fontId="46" fillId="0" borderId="0" xfId="5" applyFont="1" applyAlignment="1">
      <alignment horizontal="right"/>
    </xf>
    <xf numFmtId="44" fontId="45" fillId="0" borderId="0" xfId="5" applyFont="1" applyAlignment="1">
      <alignment horizontal="center"/>
    </xf>
    <xf numFmtId="44" fontId="21" fillId="6" borderId="1" xfId="5" applyFont="1" applyFill="1" applyBorder="1" applyAlignment="1">
      <alignment horizontal="left"/>
    </xf>
    <xf numFmtId="44" fontId="35" fillId="3" borderId="1" xfId="5" applyFont="1" applyFill="1" applyBorder="1" applyAlignment="1">
      <alignment horizontal="left"/>
    </xf>
    <xf numFmtId="44" fontId="39" fillId="3" borderId="6" xfId="5" applyFont="1" applyFill="1" applyBorder="1"/>
    <xf numFmtId="44" fontId="25" fillId="3" borderId="6" xfId="5" applyFont="1" applyFill="1" applyBorder="1"/>
    <xf numFmtId="44" fontId="25" fillId="0" borderId="1" xfId="5" applyFont="1" applyBorder="1"/>
    <xf numFmtId="44" fontId="21" fillId="9" borderId="6" xfId="5" applyFont="1" applyFill="1" applyBorder="1" applyAlignment="1">
      <alignment horizontal="left"/>
    </xf>
    <xf numFmtId="44" fontId="35" fillId="0" borderId="8" xfId="5" applyFont="1" applyBorder="1" applyAlignment="1">
      <alignment horizontal="left"/>
    </xf>
    <xf numFmtId="44" fontId="39" fillId="0" borderId="1" xfId="5" applyFont="1" applyBorder="1"/>
    <xf numFmtId="44" fontId="18" fillId="6" borderId="1" xfId="5" applyFont="1" applyFill="1" applyBorder="1"/>
    <xf numFmtId="44" fontId="35" fillId="0" borderId="0" xfId="5" applyFont="1" applyAlignment="1">
      <alignment horizontal="left"/>
    </xf>
    <xf numFmtId="44" fontId="46" fillId="0" borderId="0" xfId="5" applyFont="1" applyAlignment="1">
      <alignment horizontal="left"/>
    </xf>
    <xf numFmtId="0" fontId="25" fillId="2" borderId="0" xfId="41" applyFont="1" applyFill="1"/>
    <xf numFmtId="0" fontId="41" fillId="5" borderId="40" xfId="41" applyFont="1" applyFill="1" applyBorder="1" applyAlignment="1">
      <alignment horizontal="center" wrapText="1"/>
    </xf>
    <xf numFmtId="0" fontId="42" fillId="5" borderId="1" xfId="41" applyFont="1" applyFill="1" applyBorder="1" applyAlignment="1">
      <alignment horizontal="center" wrapText="1"/>
    </xf>
    <xf numFmtId="0" fontId="29" fillId="0" borderId="0" xfId="41" applyFont="1" applyAlignment="1">
      <alignment horizontal="center" wrapText="1"/>
    </xf>
    <xf numFmtId="2" fontId="42" fillId="5" borderId="1" xfId="41" applyNumberFormat="1" applyFont="1" applyFill="1" applyBorder="1" applyAlignment="1">
      <alignment horizontal="center" vertical="center" wrapText="1"/>
    </xf>
    <xf numFmtId="171" fontId="21" fillId="0" borderId="1" xfId="41" applyNumberFormat="1" applyFont="1" applyBorder="1" applyAlignment="1">
      <alignment horizontal="center" vertical="top" wrapText="1"/>
    </xf>
    <xf numFmtId="0" fontId="28" fillId="0" borderId="1" xfId="41" applyFont="1" applyBorder="1" applyAlignment="1">
      <alignment vertical="top" wrapText="1"/>
    </xf>
    <xf numFmtId="174" fontId="31" fillId="0" borderId="1" xfId="10" applyNumberFormat="1" applyFont="1" applyBorder="1" applyAlignment="1"/>
    <xf numFmtId="43" fontId="31" fillId="0" borderId="1" xfId="10" applyFont="1" applyBorder="1" applyAlignment="1"/>
    <xf numFmtId="165" fontId="31" fillId="3" borderId="1" xfId="41" applyNumberFormat="1" applyFont="1" applyFill="1" applyBorder="1"/>
    <xf numFmtId="0" fontId="10" fillId="0" borderId="0" xfId="41"/>
    <xf numFmtId="170" fontId="25" fillId="0" borderId="0" xfId="41" applyNumberFormat="1" applyFont="1"/>
    <xf numFmtId="165" fontId="25" fillId="0" borderId="0" xfId="41" applyNumberFormat="1" applyFont="1"/>
    <xf numFmtId="0" fontId="24" fillId="0" borderId="1" xfId="41" applyFont="1" applyBorder="1" applyAlignment="1">
      <alignment horizontal="center" vertical="top" wrapText="1"/>
    </xf>
    <xf numFmtId="0" fontId="31" fillId="0" borderId="1" xfId="41" applyFont="1" applyBorder="1" applyAlignment="1">
      <alignment vertical="top" wrapText="1"/>
    </xf>
    <xf numFmtId="44" fontId="19" fillId="0" borderId="1" xfId="75" applyFont="1" applyBorder="1"/>
    <xf numFmtId="173" fontId="31" fillId="0" borderId="1" xfId="10" applyNumberFormat="1" applyFont="1" applyBorder="1" applyAlignment="1"/>
    <xf numFmtId="0" fontId="21" fillId="0" borderId="1" xfId="41" applyFont="1" applyBorder="1" applyAlignment="1">
      <alignment horizontal="center" vertical="top" wrapText="1"/>
    </xf>
    <xf numFmtId="173" fontId="28" fillId="0" borderId="1" xfId="10" applyNumberFormat="1" applyFont="1" applyBorder="1" applyAlignment="1"/>
    <xf numFmtId="165" fontId="28" fillId="3" borderId="1" xfId="41" applyNumberFormat="1" applyFont="1" applyFill="1" applyBorder="1"/>
    <xf numFmtId="165" fontId="28" fillId="0" borderId="1" xfId="10" applyNumberFormat="1" applyFont="1" applyBorder="1" applyAlignment="1"/>
    <xf numFmtId="172" fontId="35" fillId="0" borderId="14" xfId="74" applyNumberFormat="1" applyFont="1" applyBorder="1" applyAlignment="1">
      <alignment horizontal="left"/>
    </xf>
    <xf numFmtId="9" fontId="35" fillId="0" borderId="14" xfId="1" applyFont="1" applyBorder="1" applyAlignment="1">
      <alignment horizontal="right"/>
    </xf>
    <xf numFmtId="172" fontId="37" fillId="3" borderId="26" xfId="74" applyNumberFormat="1" applyFont="1" applyFill="1" applyBorder="1" applyAlignment="1">
      <alignment horizontal="left"/>
    </xf>
    <xf numFmtId="9" fontId="37" fillId="3" borderId="26" xfId="1" applyFont="1" applyFill="1" applyBorder="1" applyAlignment="1">
      <alignment horizontal="right"/>
    </xf>
    <xf numFmtId="172" fontId="37" fillId="0" borderId="0" xfId="74" applyNumberFormat="1" applyFont="1" applyAlignment="1">
      <alignment horizontal="left"/>
    </xf>
    <xf numFmtId="9" fontId="37" fillId="0" borderId="0" xfId="1" applyFont="1" applyFill="1" applyBorder="1" applyAlignment="1">
      <alignment horizontal="right"/>
    </xf>
    <xf numFmtId="172" fontId="35" fillId="0" borderId="0" xfId="74" applyNumberFormat="1" applyFont="1" applyAlignment="1">
      <alignment horizontal="left"/>
    </xf>
    <xf numFmtId="9" fontId="35" fillId="0" borderId="0" xfId="1" applyFont="1" applyFill="1" applyBorder="1" applyAlignment="1">
      <alignment horizontal="right"/>
    </xf>
    <xf numFmtId="170" fontId="31" fillId="0" borderId="1" xfId="10" applyNumberFormat="1" applyFont="1" applyBorder="1" applyAlignment="1"/>
    <xf numFmtId="17" fontId="21" fillId="0" borderId="0" xfId="74" applyNumberFormat="1" applyFont="1" applyAlignment="1">
      <alignment horizontal="left" vertical="top"/>
    </xf>
    <xf numFmtId="9" fontId="21" fillId="0" borderId="0" xfId="1" applyFont="1" applyFill="1" applyBorder="1" applyAlignment="1">
      <alignment horizontal="right" vertical="top"/>
    </xf>
    <xf numFmtId="0" fontId="20" fillId="4" borderId="1" xfId="41" applyFont="1" applyFill="1" applyBorder="1" applyAlignment="1">
      <alignment horizontal="center" wrapText="1"/>
    </xf>
    <xf numFmtId="0" fontId="21" fillId="4" borderId="1" xfId="41" applyFont="1" applyFill="1" applyBorder="1"/>
    <xf numFmtId="44" fontId="28" fillId="4" borderId="1" xfId="5" applyFont="1" applyFill="1" applyBorder="1" applyAlignment="1"/>
    <xf numFmtId="165" fontId="28" fillId="3" borderId="1" xfId="5" applyNumberFormat="1" applyFont="1" applyFill="1" applyBorder="1" applyAlignment="1"/>
    <xf numFmtId="0" fontId="33" fillId="0" borderId="0" xfId="41" applyFont="1"/>
    <xf numFmtId="0" fontId="24" fillId="0" borderId="0" xfId="41" applyFont="1"/>
    <xf numFmtId="0" fontId="31" fillId="0" borderId="0" xfId="41" applyFont="1"/>
    <xf numFmtId="166" fontId="31" fillId="0" borderId="0" xfId="41" applyNumberFormat="1" applyFont="1" applyAlignment="1">
      <alignment horizontal="center"/>
    </xf>
    <xf numFmtId="0" fontId="31" fillId="0" borderId="0" xfId="41" applyFont="1" applyAlignment="1">
      <alignment wrapText="1"/>
    </xf>
    <xf numFmtId="168" fontId="31" fillId="0" borderId="0" xfId="41" applyNumberFormat="1" applyFont="1" applyAlignment="1">
      <alignment horizontal="center"/>
    </xf>
    <xf numFmtId="0" fontId="18" fillId="0" borderId="0" xfId="2" applyFont="1" applyAlignment="1">
      <alignment horizontal="left"/>
    </xf>
    <xf numFmtId="2" fontId="24" fillId="0" borderId="0" xfId="41" applyNumberFormat="1" applyFont="1" applyAlignment="1">
      <alignment horizontal="center"/>
    </xf>
    <xf numFmtId="0" fontId="35" fillId="0" borderId="0" xfId="41" applyFont="1" applyAlignment="1">
      <alignment horizontal="center" wrapText="1"/>
    </xf>
    <xf numFmtId="167" fontId="35" fillId="0" borderId="0" xfId="41" applyNumberFormat="1" applyFont="1" applyAlignment="1">
      <alignment horizontal="center"/>
    </xf>
    <xf numFmtId="172" fontId="21" fillId="0" borderId="0" xfId="74" applyNumberFormat="1" applyFont="1" applyAlignment="1">
      <alignment horizontal="left"/>
    </xf>
    <xf numFmtId="9" fontId="21" fillId="0" borderId="0" xfId="1" applyFont="1" applyFill="1" applyBorder="1" applyAlignment="1">
      <alignment horizontal="right"/>
    </xf>
    <xf numFmtId="17" fontId="21" fillId="0" borderId="0" xfId="74" applyNumberFormat="1" applyFont="1" applyAlignment="1">
      <alignment horizontal="left"/>
    </xf>
    <xf numFmtId="14" fontId="35" fillId="0" borderId="0" xfId="41" quotePrefix="1" applyNumberFormat="1" applyFont="1" applyAlignment="1">
      <alignment horizontal="center"/>
    </xf>
    <xf numFmtId="0" fontId="37" fillId="0" borderId="0" xfId="41" applyFont="1" applyAlignment="1">
      <alignment horizontal="center" wrapText="1"/>
    </xf>
    <xf numFmtId="0" fontId="38" fillId="0" borderId="0" xfId="41" applyFont="1" applyAlignment="1">
      <alignment wrapText="1"/>
    </xf>
    <xf numFmtId="168" fontId="38" fillId="0" borderId="0" xfId="41" applyNumberFormat="1" applyFont="1" applyAlignment="1">
      <alignment horizontal="center"/>
    </xf>
    <xf numFmtId="0" fontId="25" fillId="0" borderId="0" xfId="41" applyFont="1"/>
    <xf numFmtId="166" fontId="25" fillId="0" borderId="0" xfId="41" applyNumberFormat="1" applyFont="1" applyAlignment="1">
      <alignment horizontal="center"/>
    </xf>
    <xf numFmtId="0" fontId="35" fillId="0" borderId="0" xfId="41" applyFont="1"/>
    <xf numFmtId="0" fontId="39" fillId="0" borderId="0" xfId="41" applyFont="1"/>
    <xf numFmtId="172" fontId="18" fillId="0" borderId="0" xfId="74" applyNumberFormat="1" applyFont="1"/>
    <xf numFmtId="9" fontId="18" fillId="0" borderId="0" xfId="1" applyFont="1" applyFill="1" applyBorder="1" applyAlignment="1">
      <alignment horizontal="right"/>
    </xf>
    <xf numFmtId="165" fontId="46" fillId="0" borderId="0" xfId="75" applyNumberFormat="1" applyFont="1" applyFill="1" applyBorder="1" applyAlignment="1">
      <alignment horizontal="right"/>
    </xf>
    <xf numFmtId="9" fontId="46" fillId="0" borderId="0" xfId="1" applyFont="1" applyFill="1" applyBorder="1" applyAlignment="1">
      <alignment horizontal="right"/>
    </xf>
    <xf numFmtId="10" fontId="31" fillId="0" borderId="1" xfId="1" applyNumberFormat="1" applyFont="1" applyBorder="1" applyAlignment="1">
      <alignment horizontal="center"/>
    </xf>
    <xf numFmtId="44" fontId="31" fillId="0" borderId="20" xfId="10" applyNumberFormat="1" applyFont="1" applyBorder="1" applyAlignment="1">
      <alignment horizontal="center" vertical="top"/>
    </xf>
    <xf numFmtId="44" fontId="28" fillId="0" borderId="20" xfId="10" applyNumberFormat="1" applyFont="1" applyFill="1" applyBorder="1" applyAlignment="1">
      <alignment horizontal="center"/>
    </xf>
    <xf numFmtId="0" fontId="40" fillId="0" borderId="0" xfId="76" applyFont="1"/>
    <xf numFmtId="0" fontId="41" fillId="5" borderId="15" xfId="76" applyFont="1" applyFill="1" applyBorder="1" applyAlignment="1">
      <alignment horizontal="center"/>
    </xf>
    <xf numFmtId="0" fontId="41" fillId="5" borderId="15" xfId="76" applyFont="1" applyFill="1" applyBorder="1"/>
    <xf numFmtId="0" fontId="41" fillId="5" borderId="15" xfId="76" applyFont="1" applyFill="1" applyBorder="1" applyAlignment="1">
      <alignment horizontal="center" wrapText="1"/>
    </xf>
    <xf numFmtId="0" fontId="17" fillId="0" borderId="0" xfId="76" applyFont="1" applyAlignment="1">
      <alignment wrapText="1"/>
    </xf>
    <xf numFmtId="0" fontId="17" fillId="0" borderId="16" xfId="76" applyFont="1" applyBorder="1"/>
    <xf numFmtId="0" fontId="17" fillId="0" borderId="18" xfId="76" applyFont="1" applyBorder="1" applyAlignment="1">
      <alignment horizontal="center"/>
    </xf>
    <xf numFmtId="0" fontId="40" fillId="0" borderId="17" xfId="76" applyFont="1" applyBorder="1" applyAlignment="1">
      <alignment horizontal="center"/>
    </xf>
    <xf numFmtId="0" fontId="40" fillId="0" borderId="17" xfId="76" applyFont="1" applyBorder="1"/>
    <xf numFmtId="44" fontId="40" fillId="0" borderId="22" xfId="5" applyFont="1" applyBorder="1" applyAlignment="1">
      <alignment horizontal="center"/>
    </xf>
    <xf numFmtId="0" fontId="40" fillId="0" borderId="22" xfId="5" applyNumberFormat="1" applyFont="1" applyBorder="1" applyAlignment="1">
      <alignment horizontal="center"/>
    </xf>
    <xf numFmtId="0" fontId="40" fillId="0" borderId="21" xfId="76" applyFont="1" applyBorder="1"/>
    <xf numFmtId="44" fontId="40" fillId="0" borderId="23" xfId="76" applyNumberFormat="1" applyFont="1" applyBorder="1" applyAlignment="1">
      <alignment horizontal="center"/>
    </xf>
    <xf numFmtId="0" fontId="40" fillId="0" borderId="0" xfId="76" applyFont="1" applyAlignment="1">
      <alignment horizontal="center"/>
    </xf>
    <xf numFmtId="0" fontId="17" fillId="0" borderId="18" xfId="76" applyFont="1" applyBorder="1"/>
    <xf numFmtId="0" fontId="40" fillId="0" borderId="22" xfId="76" applyFont="1" applyBorder="1"/>
    <xf numFmtId="44" fontId="40" fillId="0" borderId="22" xfId="76" applyNumberFormat="1" applyFont="1" applyBorder="1" applyAlignment="1">
      <alignment horizontal="center"/>
    </xf>
    <xf numFmtId="0" fontId="40" fillId="0" borderId="23" xfId="76" applyFont="1" applyBorder="1"/>
    <xf numFmtId="44" fontId="19" fillId="3" borderId="1" xfId="77" applyFont="1" applyFill="1" applyBorder="1"/>
    <xf numFmtId="44" fontId="19" fillId="0" borderId="1" xfId="77" applyFont="1" applyBorder="1"/>
    <xf numFmtId="0" fontId="13" fillId="0" borderId="0" xfId="74" applyFont="1" applyAlignment="1">
      <alignment horizontal="center"/>
    </xf>
    <xf numFmtId="14" fontId="13" fillId="0" borderId="0" xfId="74" applyNumberFormat="1" applyFont="1" applyAlignment="1">
      <alignment horizontal="center"/>
    </xf>
    <xf numFmtId="0" fontId="14" fillId="0" borderId="0" xfId="74" applyFont="1"/>
    <xf numFmtId="0" fontId="13" fillId="0" borderId="0" xfId="74" applyFont="1" applyAlignment="1">
      <alignment horizontal="left"/>
    </xf>
    <xf numFmtId="14" fontId="13" fillId="0" borderId="0" xfId="74" applyNumberFormat="1" applyFont="1" applyAlignment="1">
      <alignment horizontal="left"/>
    </xf>
    <xf numFmtId="0" fontId="14" fillId="0" borderId="0" xfId="74" applyFont="1" applyAlignment="1">
      <alignment horizontal="left"/>
    </xf>
    <xf numFmtId="0" fontId="16" fillId="0" borderId="13" xfId="74" applyFont="1" applyBorder="1" applyAlignment="1">
      <alignment horizontal="center" wrapText="1"/>
    </xf>
    <xf numFmtId="0" fontId="18" fillId="0" borderId="0" xfId="74" applyFont="1" applyAlignment="1">
      <alignment horizontal="center"/>
    </xf>
    <xf numFmtId="14" fontId="18" fillId="0" borderId="0" xfId="74" applyNumberFormat="1" applyFont="1" applyAlignment="1">
      <alignment horizontal="center"/>
    </xf>
    <xf numFmtId="0" fontId="18" fillId="0" borderId="0" xfId="74" applyFont="1" applyAlignment="1">
      <alignment horizontal="center" wrapText="1"/>
    </xf>
    <xf numFmtId="165" fontId="19" fillId="0" borderId="0" xfId="74" applyNumberFormat="1" applyFont="1"/>
    <xf numFmtId="0" fontId="24" fillId="0" borderId="4" xfId="74" applyFont="1" applyBorder="1" applyAlignment="1">
      <alignment horizontal="center"/>
    </xf>
    <xf numFmtId="0" fontId="24" fillId="0" borderId="4" xfId="74" applyFont="1" applyBorder="1"/>
    <xf numFmtId="165" fontId="19" fillId="2" borderId="17" xfId="74" applyNumberFormat="1" applyFont="1" applyFill="1" applyBorder="1"/>
    <xf numFmtId="41" fontId="19" fillId="2" borderId="18" xfId="78" applyNumberFormat="1" applyFont="1" applyFill="1" applyBorder="1"/>
    <xf numFmtId="165" fontId="19" fillId="2" borderId="18" xfId="74" applyNumberFormat="1" applyFont="1" applyFill="1" applyBorder="1"/>
    <xf numFmtId="165" fontId="19" fillId="0" borderId="16" xfId="74" applyNumberFormat="1" applyFont="1" applyBorder="1" applyAlignment="1">
      <alignment wrapText="1"/>
    </xf>
    <xf numFmtId="165" fontId="18" fillId="0" borderId="0" xfId="74" applyNumberFormat="1" applyFont="1"/>
    <xf numFmtId="164" fontId="22" fillId="0" borderId="0" xfId="74" applyNumberFormat="1" applyFont="1"/>
    <xf numFmtId="0" fontId="18" fillId="0" borderId="0" xfId="74" applyFont="1"/>
    <xf numFmtId="41" fontId="19" fillId="2" borderId="17" xfId="74" applyNumberFormat="1" applyFont="1" applyFill="1" applyBorder="1"/>
    <xf numFmtId="165" fontId="19" fillId="0" borderId="17" xfId="74" applyNumberFormat="1" applyFont="1" applyBorder="1" applyAlignment="1">
      <alignment wrapText="1"/>
    </xf>
    <xf numFmtId="0" fontId="24" fillId="0" borderId="27" xfId="74" applyFont="1" applyBorder="1" applyAlignment="1">
      <alignment horizontal="center"/>
    </xf>
    <xf numFmtId="0" fontId="21" fillId="0" borderId="27" xfId="74" applyFont="1" applyBorder="1"/>
    <xf numFmtId="165" fontId="19" fillId="2" borderId="70" xfId="74" applyNumberFormat="1" applyFont="1" applyFill="1" applyBorder="1"/>
    <xf numFmtId="41" fontId="19" fillId="2" borderId="70" xfId="74" applyNumberFormat="1" applyFont="1" applyFill="1" applyBorder="1"/>
    <xf numFmtId="165" fontId="18" fillId="0" borderId="70" xfId="74" applyNumberFormat="1" applyFont="1" applyBorder="1" applyAlignment="1">
      <alignment wrapText="1"/>
    </xf>
    <xf numFmtId="9" fontId="18" fillId="0" borderId="0" xfId="79" applyFont="1" applyBorder="1"/>
    <xf numFmtId="44" fontId="18" fillId="0" borderId="0" xfId="78" applyFont="1" applyBorder="1"/>
    <xf numFmtId="0" fontId="21" fillId="4" borderId="15" xfId="74" applyFont="1" applyFill="1" applyBorder="1" applyAlignment="1">
      <alignment horizontal="left"/>
    </xf>
    <xf numFmtId="0" fontId="18" fillId="4" borderId="25" xfId="74" applyFont="1" applyFill="1" applyBorder="1"/>
    <xf numFmtId="165" fontId="18" fillId="4" borderId="15" xfId="74" applyNumberFormat="1" applyFont="1" applyFill="1" applyBorder="1"/>
    <xf numFmtId="41" fontId="18" fillId="4" borderId="15" xfId="74" applyNumberFormat="1" applyFont="1" applyFill="1" applyBorder="1"/>
    <xf numFmtId="0" fontId="40" fillId="0" borderId="0" xfId="74" applyFont="1"/>
    <xf numFmtId="0" fontId="41" fillId="5" borderId="43" xfId="12" applyFont="1" applyFill="1" applyBorder="1" applyAlignment="1">
      <alignment horizontal="center" wrapText="1"/>
    </xf>
    <xf numFmtId="165" fontId="41" fillId="5" borderId="44" xfId="5" applyNumberFormat="1" applyFont="1" applyFill="1" applyBorder="1" applyAlignment="1">
      <alignment horizontal="center" wrapText="1"/>
    </xf>
    <xf numFmtId="10" fontId="19" fillId="0" borderId="1" xfId="1" applyNumberFormat="1" applyFont="1" applyBorder="1" applyAlignment="1">
      <alignment wrapText="1"/>
    </xf>
    <xf numFmtId="165" fontId="18" fillId="7" borderId="32" xfId="5" applyNumberFormat="1" applyFont="1" applyFill="1" applyBorder="1" applyAlignment="1">
      <alignment vertical="center" wrapText="1"/>
    </xf>
    <xf numFmtId="165" fontId="19" fillId="0" borderId="42" xfId="5" applyNumberFormat="1" applyFont="1" applyBorder="1" applyAlignment="1">
      <alignment wrapText="1"/>
    </xf>
    <xf numFmtId="165" fontId="18" fillId="0" borderId="0" xfId="5" applyNumberFormat="1" applyFont="1" applyAlignment="1">
      <alignment vertical="center" wrapText="1"/>
    </xf>
    <xf numFmtId="165" fontId="19" fillId="0" borderId="0" xfId="5" applyNumberFormat="1" applyFont="1" applyAlignment="1">
      <alignment wrapText="1"/>
    </xf>
    <xf numFmtId="165" fontId="18" fillId="0" borderId="0" xfId="5" applyNumberFormat="1" applyFont="1"/>
    <xf numFmtId="165" fontId="18" fillId="0" borderId="0" xfId="5" applyNumberFormat="1" applyFont="1" applyAlignment="1">
      <alignment wrapText="1"/>
    </xf>
    <xf numFmtId="0" fontId="18" fillId="0" borderId="0" xfId="12" applyFont="1" applyAlignment="1">
      <alignment horizontal="center"/>
    </xf>
    <xf numFmtId="165" fontId="18" fillId="3" borderId="1" xfId="0" applyNumberFormat="1" applyFont="1" applyFill="1" applyBorder="1"/>
    <xf numFmtId="0" fontId="41" fillId="5" borderId="15" xfId="60" applyFont="1" applyFill="1" applyBorder="1" applyAlignment="1">
      <alignment horizontal="center" vertical="center" wrapText="1"/>
    </xf>
    <xf numFmtId="0" fontId="24" fillId="3" borderId="1" xfId="80" applyFont="1" applyFill="1" applyBorder="1" applyAlignment="1">
      <alignment horizontal="center"/>
    </xf>
    <xf numFmtId="0" fontId="24" fillId="3" borderId="1" xfId="81" applyFont="1" applyFill="1" applyBorder="1"/>
    <xf numFmtId="171" fontId="21" fillId="3" borderId="1" xfId="81" applyNumberFormat="1" applyFont="1" applyFill="1" applyBorder="1" applyAlignment="1">
      <alignment horizontal="center" vertical="center"/>
    </xf>
    <xf numFmtId="17" fontId="21" fillId="3" borderId="1" xfId="81" applyNumberFormat="1" applyFont="1" applyFill="1" applyBorder="1" applyAlignment="1">
      <alignment horizontal="left" vertical="center" wrapText="1"/>
    </xf>
    <xf numFmtId="0" fontId="24" fillId="3" borderId="1" xfId="81" applyFont="1" applyFill="1" applyBorder="1" applyAlignment="1">
      <alignment horizontal="center"/>
    </xf>
    <xf numFmtId="0" fontId="21" fillId="3" borderId="1" xfId="81" applyFont="1" applyFill="1" applyBorder="1"/>
    <xf numFmtId="0" fontId="21" fillId="3" borderId="1" xfId="81" applyFont="1" applyFill="1" applyBorder="1" applyAlignment="1">
      <alignment horizontal="center"/>
    </xf>
    <xf numFmtId="0" fontId="46" fillId="0" borderId="0" xfId="81" applyFont="1"/>
    <xf numFmtId="0" fontId="45" fillId="0" borderId="0" xfId="81" applyFont="1" applyAlignment="1">
      <alignment horizontal="center"/>
    </xf>
    <xf numFmtId="0" fontId="24" fillId="0" borderId="0" xfId="81" applyFont="1"/>
    <xf numFmtId="17" fontId="42" fillId="5" borderId="1" xfId="81" applyNumberFormat="1" applyFont="1" applyFill="1" applyBorder="1" applyAlignment="1">
      <alignment horizontal="center"/>
    </xf>
    <xf numFmtId="171" fontId="21" fillId="6" borderId="1" xfId="81" applyNumberFormat="1" applyFont="1" applyFill="1" applyBorder="1" applyAlignment="1">
      <alignment horizontal="center" vertical="center"/>
    </xf>
    <xf numFmtId="0" fontId="18" fillId="6" borderId="1" xfId="81" applyFont="1" applyFill="1" applyBorder="1" applyAlignment="1">
      <alignment vertical="center" wrapText="1"/>
    </xf>
    <xf numFmtId="17" fontId="21" fillId="6" borderId="1" xfId="81" applyNumberFormat="1" applyFont="1" applyFill="1" applyBorder="1" applyAlignment="1">
      <alignment horizontal="left"/>
    </xf>
    <xf numFmtId="17" fontId="21" fillId="6" borderId="1" xfId="81" applyNumberFormat="1" applyFont="1" applyFill="1" applyBorder="1" applyAlignment="1">
      <alignment horizontal="center"/>
    </xf>
    <xf numFmtId="172" fontId="18" fillId="6" borderId="1" xfId="81" applyNumberFormat="1" applyFont="1" applyFill="1" applyBorder="1" applyAlignment="1">
      <alignment horizontal="right"/>
    </xf>
    <xf numFmtId="0" fontId="37" fillId="3" borderId="1" xfId="81" applyFont="1" applyFill="1" applyBorder="1" applyAlignment="1">
      <alignment horizontal="center"/>
    </xf>
    <xf numFmtId="0" fontId="35" fillId="3" borderId="1" xfId="81" applyFont="1" applyFill="1" applyBorder="1"/>
    <xf numFmtId="0" fontId="35" fillId="0" borderId="1" xfId="81" applyFont="1" applyBorder="1" applyAlignment="1">
      <alignment horizontal="left"/>
    </xf>
    <xf numFmtId="44" fontId="25" fillId="0" borderId="1" xfId="82" applyFont="1" applyBorder="1"/>
    <xf numFmtId="44" fontId="25" fillId="0" borderId="1" xfId="82" applyFont="1" applyBorder="1" applyAlignment="1">
      <alignment horizontal="center"/>
    </xf>
    <xf numFmtId="172" fontId="35" fillId="3" borderId="1" xfId="81" applyNumberFormat="1" applyFont="1" applyFill="1" applyBorder="1" applyAlignment="1">
      <alignment horizontal="right"/>
    </xf>
    <xf numFmtId="172" fontId="35" fillId="3" borderId="1" xfId="81" applyNumberFormat="1" applyFont="1" applyFill="1" applyBorder="1" applyAlignment="1">
      <alignment horizontal="left"/>
    </xf>
    <xf numFmtId="0" fontId="37" fillId="3" borderId="6" xfId="81" applyFont="1" applyFill="1" applyBorder="1" applyAlignment="1">
      <alignment horizontal="center"/>
    </xf>
    <xf numFmtId="0" fontId="37" fillId="3" borderId="6" xfId="81" applyFont="1" applyFill="1" applyBorder="1"/>
    <xf numFmtId="0" fontId="39" fillId="3" borderId="6" xfId="81" applyFont="1" applyFill="1" applyBorder="1"/>
    <xf numFmtId="44" fontId="39" fillId="3" borderId="6" xfId="82" applyFont="1" applyFill="1" applyBorder="1"/>
    <xf numFmtId="44" fontId="39" fillId="3" borderId="6" xfId="82" applyFont="1" applyFill="1" applyBorder="1" applyAlignment="1">
      <alignment horizontal="center"/>
    </xf>
    <xf numFmtId="172" fontId="37" fillId="3" borderId="6" xfId="81" applyNumberFormat="1" applyFont="1" applyFill="1" applyBorder="1" applyAlignment="1">
      <alignment horizontal="right"/>
    </xf>
    <xf numFmtId="0" fontId="45" fillId="0" borderId="0" xfId="81" applyFont="1"/>
    <xf numFmtId="172" fontId="37" fillId="3" borderId="6" xfId="81" applyNumberFormat="1" applyFont="1" applyFill="1" applyBorder="1" applyAlignment="1">
      <alignment horizontal="left"/>
    </xf>
    <xf numFmtId="0" fontId="37" fillId="3" borderId="8" xfId="81" applyFont="1" applyFill="1" applyBorder="1" applyAlignment="1">
      <alignment horizontal="center"/>
    </xf>
    <xf numFmtId="0" fontId="35" fillId="3" borderId="8" xfId="81" applyFont="1" applyFill="1" applyBorder="1"/>
    <xf numFmtId="0" fontId="35" fillId="0" borderId="8" xfId="81" applyFont="1" applyBorder="1" applyAlignment="1">
      <alignment horizontal="left"/>
    </xf>
    <xf numFmtId="44" fontId="25" fillId="0" borderId="8" xfId="82" applyFont="1" applyBorder="1"/>
    <xf numFmtId="44" fontId="25" fillId="0" borderId="8" xfId="82" applyFont="1" applyBorder="1" applyAlignment="1">
      <alignment horizontal="center"/>
    </xf>
    <xf numFmtId="0" fontId="37" fillId="3" borderId="1" xfId="81" applyFont="1" applyFill="1" applyBorder="1"/>
    <xf numFmtId="0" fontId="35" fillId="3" borderId="6" xfId="81" applyFont="1" applyFill="1" applyBorder="1" applyAlignment="1">
      <alignment horizontal="left"/>
    </xf>
    <xf numFmtId="44" fontId="25" fillId="3" borderId="6" xfId="82" applyFont="1" applyFill="1" applyBorder="1"/>
    <xf numFmtId="44" fontId="25" fillId="3" borderId="6" xfId="82" applyFont="1" applyFill="1" applyBorder="1" applyAlignment="1">
      <alignment horizontal="center"/>
    </xf>
    <xf numFmtId="172" fontId="35" fillId="3" borderId="6" xfId="81" applyNumberFormat="1" applyFont="1" applyFill="1" applyBorder="1" applyAlignment="1">
      <alignment horizontal="left"/>
    </xf>
    <xf numFmtId="0" fontId="37" fillId="0" borderId="1" xfId="81" applyFont="1" applyBorder="1" applyAlignment="1">
      <alignment horizontal="center"/>
    </xf>
    <xf numFmtId="0" fontId="35" fillId="0" borderId="1" xfId="81" applyFont="1" applyBorder="1"/>
    <xf numFmtId="172" fontId="35" fillId="0" borderId="1" xfId="81" applyNumberFormat="1" applyFont="1" applyBorder="1" applyAlignment="1">
      <alignment horizontal="right"/>
    </xf>
    <xf numFmtId="172" fontId="35" fillId="0" borderId="6" xfId="81" applyNumberFormat="1" applyFont="1" applyBorder="1" applyAlignment="1">
      <alignment horizontal="left"/>
    </xf>
    <xf numFmtId="0" fontId="21" fillId="9" borderId="6" xfId="81" applyFont="1" applyFill="1" applyBorder="1" applyAlignment="1">
      <alignment horizontal="center"/>
    </xf>
    <xf numFmtId="0" fontId="21" fillId="9" borderId="6" xfId="81" applyFont="1" applyFill="1" applyBorder="1"/>
    <xf numFmtId="0" fontId="21" fillId="9" borderId="6" xfId="81" applyFont="1" applyFill="1" applyBorder="1" applyAlignment="1">
      <alignment horizontal="left"/>
    </xf>
    <xf numFmtId="172" fontId="21" fillId="9" borderId="6" xfId="81" applyNumberFormat="1" applyFont="1" applyFill="1" applyBorder="1" applyAlignment="1">
      <alignment horizontal="left"/>
    </xf>
    <xf numFmtId="172" fontId="21" fillId="9" borderId="6" xfId="81" applyNumberFormat="1" applyFont="1" applyFill="1" applyBorder="1" applyAlignment="1">
      <alignment horizontal="center"/>
    </xf>
    <xf numFmtId="0" fontId="37" fillId="0" borderId="8" xfId="81" applyFont="1" applyBorder="1" applyAlignment="1">
      <alignment horizontal="center"/>
    </xf>
    <xf numFmtId="0" fontId="35" fillId="0" borderId="8" xfId="81" applyFont="1" applyBorder="1"/>
    <xf numFmtId="0" fontId="35" fillId="0" borderId="8" xfId="81" applyFont="1" applyBorder="1" applyAlignment="1">
      <alignment horizontal="center"/>
    </xf>
    <xf numFmtId="172" fontId="35" fillId="0" borderId="8" xfId="81" applyNumberFormat="1" applyFont="1" applyBorder="1" applyAlignment="1">
      <alignment horizontal="right"/>
    </xf>
    <xf numFmtId="171" fontId="21" fillId="6" borderId="1" xfId="81" applyNumberFormat="1" applyFont="1" applyFill="1" applyBorder="1" applyAlignment="1">
      <alignment horizontal="center" vertical="top"/>
    </xf>
    <xf numFmtId="0" fontId="18" fillId="6" borderId="1" xfId="81" applyFont="1" applyFill="1" applyBorder="1" applyAlignment="1">
      <alignment vertical="top" wrapText="1"/>
    </xf>
    <xf numFmtId="17" fontId="21" fillId="6" borderId="1" xfId="81" applyNumberFormat="1" applyFont="1" applyFill="1" applyBorder="1" applyAlignment="1">
      <alignment horizontal="left" vertical="top"/>
    </xf>
    <xf numFmtId="172" fontId="21" fillId="6" borderId="1" xfId="81" applyNumberFormat="1" applyFont="1" applyFill="1" applyBorder="1" applyAlignment="1">
      <alignment horizontal="right"/>
    </xf>
    <xf numFmtId="172" fontId="45" fillId="0" borderId="0" xfId="81" applyNumberFormat="1" applyFont="1"/>
    <xf numFmtId="0" fontId="25" fillId="0" borderId="1" xfId="81" applyFont="1" applyBorder="1" applyAlignment="1">
      <alignment wrapText="1"/>
    </xf>
    <xf numFmtId="0" fontId="37" fillId="0" borderId="1" xfId="81" applyFont="1" applyBorder="1"/>
    <xf numFmtId="0" fontId="37" fillId="0" borderId="1" xfId="81" applyFont="1" applyBorder="1" applyAlignment="1">
      <alignment horizontal="left"/>
    </xf>
    <xf numFmtId="165" fontId="39" fillId="0" borderId="1" xfId="82" applyNumberFormat="1" applyFont="1" applyBorder="1"/>
    <xf numFmtId="165" fontId="39" fillId="0" borderId="1" xfId="82" applyNumberFormat="1" applyFont="1" applyBorder="1" applyAlignment="1">
      <alignment horizontal="center"/>
    </xf>
    <xf numFmtId="172" fontId="37" fillId="0" borderId="1" xfId="81" applyNumberFormat="1" applyFont="1" applyBorder="1" applyAlignment="1">
      <alignment horizontal="left"/>
    </xf>
    <xf numFmtId="17" fontId="21" fillId="6" borderId="1" xfId="81" applyNumberFormat="1" applyFont="1" applyFill="1" applyBorder="1" applyAlignment="1">
      <alignment horizontal="left" vertical="center" wrapText="1"/>
    </xf>
    <xf numFmtId="172" fontId="35" fillId="0" borderId="1" xfId="81" applyNumberFormat="1" applyFont="1" applyBorder="1" applyAlignment="1">
      <alignment horizontal="left"/>
    </xf>
    <xf numFmtId="0" fontId="35" fillId="0" borderId="1" xfId="81" applyFont="1" applyBorder="1" applyAlignment="1">
      <alignment horizontal="center"/>
    </xf>
    <xf numFmtId="165" fontId="25" fillId="0" borderId="1" xfId="82" applyNumberFormat="1" applyFont="1" applyBorder="1"/>
    <xf numFmtId="165" fontId="25" fillId="0" borderId="1" xfId="82" applyNumberFormat="1" applyFont="1" applyBorder="1" applyAlignment="1">
      <alignment horizontal="center"/>
    </xf>
    <xf numFmtId="0" fontId="47" fillId="0" borderId="0" xfId="81" applyFont="1"/>
    <xf numFmtId="17" fontId="21" fillId="6" borderId="1" xfId="81" applyNumberFormat="1" applyFont="1" applyFill="1" applyBorder="1" applyAlignment="1">
      <alignment horizontal="left" vertical="center"/>
    </xf>
    <xf numFmtId="0" fontId="46" fillId="0" borderId="0" xfId="81" applyFont="1" applyAlignment="1">
      <alignment horizontal="right"/>
    </xf>
    <xf numFmtId="0" fontId="19" fillId="0" borderId="0" xfId="81" applyFont="1"/>
    <xf numFmtId="0" fontId="34" fillId="0" borderId="1" xfId="81" applyFont="1" applyBorder="1" applyAlignment="1">
      <alignment horizontal="left" vertical="center" wrapText="1"/>
    </xf>
    <xf numFmtId="0" fontId="18" fillId="6" borderId="1" xfId="81" applyFont="1" applyFill="1" applyBorder="1" applyAlignment="1">
      <alignment horizontal="center"/>
    </xf>
    <xf numFmtId="0" fontId="18" fillId="6" borderId="1" xfId="81" applyFont="1" applyFill="1" applyBorder="1"/>
    <xf numFmtId="0" fontId="19" fillId="6" borderId="1" xfId="81" applyFont="1" applyFill="1" applyBorder="1"/>
    <xf numFmtId="172" fontId="18" fillId="6" borderId="1" xfId="81" applyNumberFormat="1" applyFont="1" applyFill="1" applyBorder="1"/>
    <xf numFmtId="172" fontId="18" fillId="6" borderId="1" xfId="81" applyNumberFormat="1" applyFont="1" applyFill="1" applyBorder="1" applyAlignment="1">
      <alignment horizontal="center"/>
    </xf>
    <xf numFmtId="177" fontId="18" fillId="6" borderId="1" xfId="1" applyNumberFormat="1" applyFont="1" applyFill="1" applyBorder="1" applyAlignment="1">
      <alignment horizontal="right"/>
    </xf>
    <xf numFmtId="0" fontId="37" fillId="0" borderId="0" xfId="81" applyFont="1" applyAlignment="1">
      <alignment horizontal="center"/>
    </xf>
    <xf numFmtId="0" fontId="35" fillId="0" borderId="0" xfId="81" applyFont="1"/>
    <xf numFmtId="0" fontId="35" fillId="0" borderId="0" xfId="81" applyFont="1" applyAlignment="1">
      <alignment horizontal="left"/>
    </xf>
    <xf numFmtId="0" fontId="35" fillId="0" borderId="0" xfId="81" applyFont="1" applyAlignment="1">
      <alignment horizontal="center"/>
    </xf>
    <xf numFmtId="0" fontId="35" fillId="0" borderId="0" xfId="81" applyFont="1" applyAlignment="1">
      <alignment horizontal="right"/>
    </xf>
    <xf numFmtId="165" fontId="46" fillId="0" borderId="0" xfId="82" applyNumberFormat="1" applyFont="1" applyAlignment="1">
      <alignment horizontal="right"/>
    </xf>
    <xf numFmtId="0" fontId="46" fillId="0" borderId="0" xfId="81" applyFont="1" applyAlignment="1">
      <alignment horizontal="left"/>
    </xf>
    <xf numFmtId="0" fontId="46" fillId="0" borderId="0" xfId="81" applyFont="1" applyAlignment="1">
      <alignment horizontal="center"/>
    </xf>
    <xf numFmtId="0" fontId="35" fillId="3" borderId="1" xfId="81" applyFont="1" applyFill="1" applyBorder="1" applyAlignment="1">
      <alignment horizontal="left"/>
    </xf>
    <xf numFmtId="0" fontId="35" fillId="3" borderId="1" xfId="81" applyFont="1" applyFill="1" applyBorder="1" applyAlignment="1">
      <alignment horizontal="center"/>
    </xf>
    <xf numFmtId="172" fontId="35" fillId="3" borderId="8" xfId="81" applyNumberFormat="1" applyFont="1" applyFill="1" applyBorder="1" applyAlignment="1">
      <alignment horizontal="right"/>
    </xf>
    <xf numFmtId="179" fontId="35" fillId="3" borderId="1" xfId="5" applyNumberFormat="1" applyFont="1" applyFill="1" applyBorder="1" applyAlignment="1">
      <alignment horizontal="left"/>
    </xf>
    <xf numFmtId="0" fontId="46" fillId="0" borderId="0" xfId="83" applyFont="1"/>
    <xf numFmtId="0" fontId="45" fillId="0" borderId="0" xfId="83" applyFont="1" applyAlignment="1">
      <alignment horizontal="center"/>
    </xf>
    <xf numFmtId="0" fontId="42" fillId="5" borderId="1" xfId="12" applyFont="1" applyFill="1" applyBorder="1" applyAlignment="1">
      <alignment horizontal="center" wrapText="1"/>
    </xf>
    <xf numFmtId="0" fontId="24" fillId="0" borderId="0" xfId="83" applyFont="1"/>
    <xf numFmtId="17" fontId="42" fillId="5" borderId="1" xfId="83" applyNumberFormat="1" applyFont="1" applyFill="1" applyBorder="1" applyAlignment="1">
      <alignment horizontal="center"/>
    </xf>
    <xf numFmtId="0" fontId="42" fillId="5" borderId="1" xfId="12" applyFont="1" applyFill="1" applyBorder="1" applyAlignment="1">
      <alignment horizontal="center" vertical="center" wrapText="1"/>
    </xf>
    <xf numFmtId="2" fontId="42" fillId="5" borderId="1" xfId="12" applyNumberFormat="1" applyFont="1" applyFill="1" applyBorder="1" applyAlignment="1">
      <alignment horizontal="center" vertical="center" wrapText="1"/>
    </xf>
    <xf numFmtId="171" fontId="21" fillId="6" borderId="1" xfId="83" applyNumberFormat="1" applyFont="1" applyFill="1" applyBorder="1" applyAlignment="1">
      <alignment horizontal="center" vertical="top"/>
    </xf>
    <xf numFmtId="0" fontId="18" fillId="6" borderId="1" xfId="83" applyFont="1" applyFill="1" applyBorder="1" applyAlignment="1">
      <alignment vertical="top" wrapText="1"/>
    </xf>
    <xf numFmtId="17" fontId="21" fillId="6" borderId="1" xfId="83" applyNumberFormat="1" applyFont="1" applyFill="1" applyBorder="1" applyAlignment="1">
      <alignment horizontal="left" vertical="top"/>
    </xf>
    <xf numFmtId="17" fontId="21" fillId="6" borderId="1" xfId="83" applyNumberFormat="1" applyFont="1" applyFill="1" applyBorder="1" applyAlignment="1">
      <alignment horizontal="center"/>
    </xf>
    <xf numFmtId="172" fontId="21" fillId="6" borderId="1" xfId="83" applyNumberFormat="1" applyFont="1" applyFill="1" applyBorder="1" applyAlignment="1">
      <alignment horizontal="right"/>
    </xf>
    <xf numFmtId="172" fontId="18" fillId="6" borderId="1" xfId="83" applyNumberFormat="1" applyFont="1" applyFill="1" applyBorder="1" applyAlignment="1">
      <alignment horizontal="right"/>
    </xf>
    <xf numFmtId="0" fontId="37" fillId="3" borderId="1" xfId="83" applyFont="1" applyFill="1" applyBorder="1" applyAlignment="1">
      <alignment horizontal="center"/>
    </xf>
    <xf numFmtId="0" fontId="35" fillId="3" borderId="1" xfId="83" applyFont="1" applyFill="1" applyBorder="1"/>
    <xf numFmtId="172" fontId="35" fillId="0" borderId="1" xfId="83" applyNumberFormat="1" applyFont="1" applyBorder="1" applyAlignment="1">
      <alignment horizontal="right"/>
    </xf>
    <xf numFmtId="172" fontId="35" fillId="3" borderId="1" xfId="83" applyNumberFormat="1" applyFont="1" applyFill="1" applyBorder="1" applyAlignment="1">
      <alignment horizontal="right"/>
    </xf>
    <xf numFmtId="172" fontId="35" fillId="3" borderId="1" xfId="83" applyNumberFormat="1" applyFont="1" applyFill="1" applyBorder="1" applyAlignment="1">
      <alignment horizontal="left"/>
    </xf>
    <xf numFmtId="0" fontId="45" fillId="0" borderId="0" xfId="83" applyFont="1"/>
    <xf numFmtId="0" fontId="37" fillId="3" borderId="6" xfId="83" applyFont="1" applyFill="1" applyBorder="1" applyAlignment="1">
      <alignment horizontal="center"/>
    </xf>
    <xf numFmtId="0" fontId="37" fillId="3" borderId="6" xfId="83" applyFont="1" applyFill="1" applyBorder="1"/>
    <xf numFmtId="0" fontId="39" fillId="3" borderId="6" xfId="83" applyFont="1" applyFill="1" applyBorder="1"/>
    <xf numFmtId="44" fontId="39" fillId="3" borderId="6" xfId="84" applyFont="1" applyFill="1" applyBorder="1" applyAlignment="1">
      <alignment horizontal="center"/>
    </xf>
    <xf numFmtId="172" fontId="37" fillId="3" borderId="6" xfId="83" applyNumberFormat="1" applyFont="1" applyFill="1" applyBorder="1" applyAlignment="1">
      <alignment horizontal="right"/>
    </xf>
    <xf numFmtId="172" fontId="35" fillId="3" borderId="6" xfId="83" applyNumberFormat="1" applyFont="1" applyFill="1" applyBorder="1" applyAlignment="1">
      <alignment horizontal="left"/>
    </xf>
    <xf numFmtId="172" fontId="37" fillId="3" borderId="6" xfId="83" applyNumberFormat="1" applyFont="1" applyFill="1" applyBorder="1" applyAlignment="1">
      <alignment horizontal="left"/>
    </xf>
    <xf numFmtId="0" fontId="35" fillId="3" borderId="1" xfId="85" applyFont="1" applyFill="1" applyBorder="1"/>
    <xf numFmtId="172" fontId="45" fillId="0" borderId="0" xfId="83" applyNumberFormat="1" applyFont="1"/>
    <xf numFmtId="0" fontId="37" fillId="0" borderId="1" xfId="83" applyFont="1" applyBorder="1" applyAlignment="1">
      <alignment horizontal="center"/>
    </xf>
    <xf numFmtId="0" fontId="35" fillId="0" borderId="1" xfId="83" applyFont="1" applyBorder="1"/>
    <xf numFmtId="0" fontId="35" fillId="0" borderId="1" xfId="83" applyFont="1" applyBorder="1" applyAlignment="1">
      <alignment horizontal="left"/>
    </xf>
    <xf numFmtId="44" fontId="25" fillId="0" borderId="1" xfId="84" applyFont="1" applyBorder="1" applyAlignment="1">
      <alignment horizontal="center"/>
    </xf>
    <xf numFmtId="172" fontId="35" fillId="0" borderId="6" xfId="83" applyNumberFormat="1" applyFont="1" applyBorder="1" applyAlignment="1">
      <alignment horizontal="left"/>
    </xf>
    <xf numFmtId="0" fontId="21" fillId="9" borderId="6" xfId="83" applyFont="1" applyFill="1" applyBorder="1" applyAlignment="1">
      <alignment horizontal="center"/>
    </xf>
    <xf numFmtId="0" fontId="21" fillId="9" borderId="6" xfId="83" applyFont="1" applyFill="1" applyBorder="1"/>
    <xf numFmtId="0" fontId="21" fillId="9" borderId="6" xfId="83" applyFont="1" applyFill="1" applyBorder="1" applyAlignment="1">
      <alignment horizontal="left"/>
    </xf>
    <xf numFmtId="172" fontId="21" fillId="9" borderId="6" xfId="83" applyNumberFormat="1" applyFont="1" applyFill="1" applyBorder="1" applyAlignment="1">
      <alignment horizontal="center"/>
    </xf>
    <xf numFmtId="172" fontId="21" fillId="9" borderId="6" xfId="83" applyNumberFormat="1" applyFont="1" applyFill="1" applyBorder="1" applyAlignment="1">
      <alignment horizontal="left"/>
    </xf>
    <xf numFmtId="177" fontId="21" fillId="9" borderId="6" xfId="1" applyNumberFormat="1" applyFont="1" applyFill="1" applyBorder="1" applyAlignment="1">
      <alignment horizontal="right"/>
    </xf>
    <xf numFmtId="0" fontId="55" fillId="0" borderId="0" xfId="83" applyFont="1"/>
    <xf numFmtId="0" fontId="37" fillId="0" borderId="0" xfId="83" applyFont="1" applyAlignment="1">
      <alignment horizontal="center"/>
    </xf>
    <xf numFmtId="0" fontId="35" fillId="0" borderId="0" xfId="83" applyFont="1"/>
    <xf numFmtId="0" fontId="35" fillId="0" borderId="0" xfId="83" applyFont="1" applyAlignment="1">
      <alignment horizontal="left"/>
    </xf>
    <xf numFmtId="0" fontId="35" fillId="0" borderId="0" xfId="83" applyFont="1" applyAlignment="1">
      <alignment horizontal="right"/>
    </xf>
    <xf numFmtId="0" fontId="46" fillId="0" borderId="0" xfId="83" applyFont="1" applyAlignment="1">
      <alignment horizontal="right"/>
    </xf>
    <xf numFmtId="165" fontId="46" fillId="0" borderId="0" xfId="84" applyNumberFormat="1" applyFont="1" applyAlignment="1">
      <alignment horizontal="right"/>
    </xf>
    <xf numFmtId="0" fontId="46" fillId="0" borderId="0" xfId="83" applyFont="1" applyAlignment="1">
      <alignment horizontal="left"/>
    </xf>
    <xf numFmtId="0" fontId="18" fillId="0" borderId="0" xfId="12" applyFont="1" applyAlignment="1">
      <alignment horizontal="left" vertical="center" wrapText="1"/>
    </xf>
    <xf numFmtId="0" fontId="19" fillId="0" borderId="3" xfId="12" quotePrefix="1" applyFont="1" applyBorder="1" applyAlignment="1">
      <alignment horizontal="center" vertical="top"/>
    </xf>
    <xf numFmtId="44" fontId="35" fillId="0" borderId="1" xfId="5" applyFont="1" applyFill="1" applyBorder="1" applyAlignment="1">
      <alignment horizontal="left"/>
    </xf>
    <xf numFmtId="0" fontId="35" fillId="0" borderId="1" xfId="83" applyFont="1" applyBorder="1" applyAlignment="1">
      <alignment horizontal="center"/>
    </xf>
    <xf numFmtId="165" fontId="31" fillId="0" borderId="20" xfId="10" applyNumberFormat="1" applyFont="1" applyBorder="1" applyAlignment="1">
      <alignment horizontal="center" vertical="top"/>
    </xf>
    <xf numFmtId="165" fontId="28" fillId="0" borderId="20" xfId="10" applyNumberFormat="1" applyFont="1" applyFill="1" applyBorder="1" applyAlignment="1">
      <alignment horizontal="center"/>
    </xf>
    <xf numFmtId="10" fontId="21" fillId="9" borderId="6" xfId="81" applyNumberFormat="1" applyFont="1" applyFill="1" applyBorder="1"/>
    <xf numFmtId="10" fontId="21" fillId="9" borderId="6" xfId="81" applyNumberFormat="1" applyFont="1" applyFill="1" applyBorder="1" applyAlignment="1">
      <alignment horizontal="right"/>
    </xf>
    <xf numFmtId="10" fontId="41" fillId="5" borderId="78" xfId="1" applyNumberFormat="1" applyFont="1" applyFill="1" applyBorder="1" applyAlignment="1">
      <alignment horizontal="center" wrapText="1"/>
    </xf>
    <xf numFmtId="0" fontId="21" fillId="9" borderId="68" xfId="81" applyFont="1" applyFill="1" applyBorder="1"/>
    <xf numFmtId="0" fontId="21" fillId="9" borderId="69" xfId="81" applyFont="1" applyFill="1" applyBorder="1"/>
    <xf numFmtId="14" fontId="56" fillId="0" borderId="0" xfId="0" quotePrefix="1" applyNumberFormat="1" applyFont="1" applyAlignment="1">
      <alignment vertical="center"/>
    </xf>
    <xf numFmtId="9" fontId="37" fillId="3" borderId="1" xfId="1" applyFont="1" applyFill="1" applyBorder="1" applyAlignment="1">
      <alignment horizontal="right"/>
    </xf>
    <xf numFmtId="172" fontId="37" fillId="3" borderId="1" xfId="74" applyNumberFormat="1" applyFont="1" applyFill="1" applyBorder="1" applyAlignment="1">
      <alignment horizontal="left"/>
    </xf>
    <xf numFmtId="9" fontId="35" fillId="0" borderId="0" xfId="1" applyFont="1" applyBorder="1" applyAlignment="1">
      <alignment horizontal="right"/>
    </xf>
    <xf numFmtId="0" fontId="21" fillId="0" borderId="25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18" fillId="0" borderId="4" xfId="0" applyFont="1" applyBorder="1" applyAlignment="1">
      <alignment horizontal="left" wrapText="1"/>
    </xf>
    <xf numFmtId="0" fontId="18" fillId="0" borderId="20" xfId="0" applyFont="1" applyBorder="1" applyAlignment="1">
      <alignment horizontal="left" wrapText="1"/>
    </xf>
    <xf numFmtId="0" fontId="19" fillId="0" borderId="4" xfId="2" applyFont="1" applyBorder="1" applyAlignment="1">
      <alignment horizontal="center" wrapText="1"/>
    </xf>
    <xf numFmtId="0" fontId="19" fillId="0" borderId="4" xfId="2" applyFont="1" applyBorder="1" applyAlignment="1">
      <alignment horizontal="left" wrapText="1"/>
    </xf>
    <xf numFmtId="0" fontId="19" fillId="0" borderId="20" xfId="2" applyFont="1" applyBorder="1" applyAlignment="1">
      <alignment horizontal="left" wrapText="1"/>
    </xf>
    <xf numFmtId="0" fontId="18" fillId="0" borderId="4" xfId="2" applyFont="1" applyBorder="1" applyAlignment="1">
      <alignment horizontal="left"/>
    </xf>
    <xf numFmtId="0" fontId="18" fillId="0" borderId="9" xfId="2" applyFont="1" applyBorder="1" applyAlignment="1">
      <alignment horizontal="left"/>
    </xf>
    <xf numFmtId="166" fontId="12" fillId="2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/>
    </xf>
    <xf numFmtId="0" fontId="24" fillId="0" borderId="4" xfId="0" applyFont="1" applyBorder="1" applyAlignment="1">
      <alignment horizontal="center" vertical="top" wrapText="1"/>
    </xf>
    <xf numFmtId="0" fontId="24" fillId="0" borderId="20" xfId="0" applyFont="1" applyBorder="1" applyAlignment="1">
      <alignment horizontal="center" vertical="top" wrapText="1"/>
    </xf>
    <xf numFmtId="0" fontId="19" fillId="0" borderId="4" xfId="0" applyFont="1" applyBorder="1" applyAlignment="1">
      <alignment horizontal="center" vertical="top" wrapText="1"/>
    </xf>
    <xf numFmtId="0" fontId="19" fillId="0" borderId="20" xfId="0" applyFont="1" applyBorder="1" applyAlignment="1">
      <alignment horizontal="center" vertical="top" wrapText="1"/>
    </xf>
    <xf numFmtId="0" fontId="12" fillId="0" borderId="0" xfId="2" applyFont="1" applyAlignment="1">
      <alignment horizontal="center"/>
    </xf>
    <xf numFmtId="0" fontId="45" fillId="0" borderId="14" xfId="22" applyFont="1" applyBorder="1" applyAlignment="1">
      <alignment horizontal="center"/>
    </xf>
    <xf numFmtId="0" fontId="19" fillId="0" borderId="9" xfId="2" applyFont="1" applyBorder="1" applyAlignment="1">
      <alignment horizontal="left" wrapText="1"/>
    </xf>
    <xf numFmtId="0" fontId="18" fillId="0" borderId="20" xfId="2" applyFont="1" applyBorder="1" applyAlignment="1">
      <alignment horizontal="left"/>
    </xf>
    <xf numFmtId="6" fontId="19" fillId="0" borderId="0" xfId="2" applyNumberFormat="1" applyFont="1" applyAlignment="1">
      <alignment horizontal="center" wrapText="1"/>
    </xf>
    <xf numFmtId="44" fontId="28" fillId="0" borderId="4" xfId="0" applyNumberFormat="1" applyFont="1" applyBorder="1" applyAlignment="1">
      <alignment horizontal="center"/>
    </xf>
    <xf numFmtId="44" fontId="28" fillId="0" borderId="9" xfId="0" applyNumberFormat="1" applyFont="1" applyBorder="1" applyAlignment="1">
      <alignment horizontal="center"/>
    </xf>
    <xf numFmtId="170" fontId="28" fillId="0" borderId="20" xfId="10" applyNumberFormat="1" applyFont="1" applyFill="1" applyBorder="1" applyAlignment="1">
      <alignment horizontal="center"/>
    </xf>
    <xf numFmtId="170" fontId="28" fillId="0" borderId="9" xfId="10" applyNumberFormat="1" applyFont="1" applyFill="1" applyBorder="1" applyAlignment="1">
      <alignment horizontal="center"/>
    </xf>
    <xf numFmtId="170" fontId="31" fillId="0" borderId="20" xfId="10" applyNumberFormat="1" applyFont="1" applyBorder="1" applyAlignment="1">
      <alignment horizontal="center" vertical="top"/>
    </xf>
    <xf numFmtId="170" fontId="31" fillId="0" borderId="9" xfId="10" applyNumberFormat="1" applyFont="1" applyBorder="1" applyAlignment="1">
      <alignment horizontal="center" vertical="top"/>
    </xf>
    <xf numFmtId="0" fontId="20" fillId="0" borderId="9" xfId="0" applyFont="1" applyBorder="1" applyAlignment="1">
      <alignment horizontal="center"/>
    </xf>
    <xf numFmtId="0" fontId="12" fillId="0" borderId="0" xfId="67" applyFont="1" applyAlignment="1">
      <alignment horizontal="center" wrapText="1"/>
    </xf>
    <xf numFmtId="0" fontId="45" fillId="0" borderId="14" xfId="72" applyFont="1" applyBorder="1" applyAlignment="1">
      <alignment horizontal="center"/>
    </xf>
    <xf numFmtId="0" fontId="41" fillId="5" borderId="26" xfId="0" applyFont="1" applyFill="1" applyBorder="1" applyAlignment="1">
      <alignment horizontal="center" wrapText="1"/>
    </xf>
    <xf numFmtId="166" fontId="12" fillId="2" borderId="0" xfId="41" applyNumberFormat="1" applyFont="1" applyFill="1" applyAlignment="1">
      <alignment horizontal="center"/>
    </xf>
    <xf numFmtId="6" fontId="41" fillId="5" borderId="29" xfId="2" applyNumberFormat="1" applyFont="1" applyFill="1" applyBorder="1" applyAlignment="1">
      <alignment horizontal="center" wrapText="1"/>
    </xf>
    <xf numFmtId="0" fontId="12" fillId="0" borderId="0" xfId="74" applyFont="1" applyAlignment="1">
      <alignment horizontal="center" wrapText="1"/>
    </xf>
    <xf numFmtId="0" fontId="19" fillId="0" borderId="25" xfId="0" applyFont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2" fillId="0" borderId="0" xfId="0" applyFont="1" applyAlignment="1">
      <alignment horizontal="center" wrapText="1"/>
    </xf>
    <xf numFmtId="0" fontId="15" fillId="0" borderId="0" xfId="0" applyFont="1" applyAlignment="1">
      <alignment horizontal="center"/>
    </xf>
    <xf numFmtId="0" fontId="16" fillId="0" borderId="13" xfId="0" applyFont="1" applyBorder="1" applyAlignment="1">
      <alignment horizontal="center" wrapText="1"/>
    </xf>
    <xf numFmtId="0" fontId="41" fillId="5" borderId="10" xfId="0" applyFont="1" applyFill="1" applyBorder="1" applyAlignment="1">
      <alignment horizontal="center" wrapText="1"/>
    </xf>
    <xf numFmtId="0" fontId="41" fillId="5" borderId="19" xfId="0" applyFont="1" applyFill="1" applyBorder="1" applyAlignment="1">
      <alignment horizontal="center" wrapText="1"/>
    </xf>
    <xf numFmtId="0" fontId="21" fillId="0" borderId="10" xfId="0" applyFont="1" applyBorder="1" applyAlignment="1">
      <alignment horizontal="center"/>
    </xf>
    <xf numFmtId="0" fontId="21" fillId="0" borderId="25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4" borderId="10" xfId="0" applyFont="1" applyFill="1" applyBorder="1" applyAlignment="1">
      <alignment horizontal="left" vertical="center" wrapText="1"/>
    </xf>
    <xf numFmtId="0" fontId="21" fillId="4" borderId="19" xfId="0" applyFont="1" applyFill="1" applyBorder="1" applyAlignment="1">
      <alignment horizontal="left" vertical="center" wrapText="1"/>
    </xf>
    <xf numFmtId="0" fontId="18" fillId="0" borderId="2" xfId="0" quotePrefix="1" applyFont="1" applyBorder="1" applyAlignment="1">
      <alignment horizontal="center" vertical="top"/>
    </xf>
    <xf numFmtId="0" fontId="18" fillId="0" borderId="34" xfId="0" quotePrefix="1" applyFont="1" applyBorder="1" applyAlignment="1">
      <alignment horizontal="center" vertical="top"/>
    </xf>
    <xf numFmtId="0" fontId="18" fillId="0" borderId="35" xfId="0" quotePrefix="1" applyFont="1" applyBorder="1" applyAlignment="1">
      <alignment horizontal="center" vertical="top"/>
    </xf>
    <xf numFmtId="0" fontId="18" fillId="0" borderId="10" xfId="0" quotePrefix="1" applyFont="1" applyBorder="1" applyAlignment="1">
      <alignment horizontal="center" vertical="top"/>
    </xf>
    <xf numFmtId="0" fontId="18" fillId="0" borderId="25" xfId="0" quotePrefix="1" applyFont="1" applyBorder="1" applyAlignment="1">
      <alignment horizontal="center" vertical="top"/>
    </xf>
    <xf numFmtId="0" fontId="18" fillId="0" borderId="19" xfId="0" quotePrefix="1" applyFont="1" applyBorder="1" applyAlignment="1">
      <alignment horizontal="center" vertical="top"/>
    </xf>
    <xf numFmtId="0" fontId="19" fillId="0" borderId="4" xfId="0" applyFont="1" applyBorder="1" applyAlignment="1">
      <alignment horizontal="left" vertical="top" wrapText="1"/>
    </xf>
    <xf numFmtId="0" fontId="19" fillId="0" borderId="20" xfId="0" applyFont="1" applyBorder="1" applyAlignment="1">
      <alignment horizontal="left" vertical="top" wrapText="1"/>
    </xf>
    <xf numFmtId="0" fontId="19" fillId="0" borderId="9" xfId="0" applyFont="1" applyBorder="1" applyAlignment="1">
      <alignment horizontal="left" vertical="top" wrapText="1"/>
    </xf>
    <xf numFmtId="0" fontId="19" fillId="0" borderId="10" xfId="0" applyFont="1" applyBorder="1" applyAlignment="1">
      <alignment horizontal="center"/>
    </xf>
    <xf numFmtId="0" fontId="18" fillId="0" borderId="4" xfId="0" applyFont="1" applyBorder="1" applyAlignment="1">
      <alignment horizontal="left" wrapText="1"/>
    </xf>
    <xf numFmtId="0" fontId="18" fillId="0" borderId="20" xfId="0" applyFont="1" applyBorder="1" applyAlignment="1">
      <alignment horizontal="left" wrapText="1"/>
    </xf>
    <xf numFmtId="0" fontId="18" fillId="0" borderId="9" xfId="0" applyFont="1" applyBorder="1" applyAlignment="1">
      <alignment horizontal="left" wrapText="1"/>
    </xf>
    <xf numFmtId="0" fontId="19" fillId="0" borderId="4" xfId="0" applyFont="1" applyBorder="1" applyAlignment="1">
      <alignment horizontal="left"/>
    </xf>
    <xf numFmtId="0" fontId="19" fillId="0" borderId="20" xfId="0" applyFont="1" applyBorder="1" applyAlignment="1">
      <alignment horizontal="left"/>
    </xf>
    <xf numFmtId="0" fontId="19" fillId="0" borderId="9" xfId="0" applyFont="1" applyBorder="1" applyAlignment="1">
      <alignment horizontal="left"/>
    </xf>
    <xf numFmtId="0" fontId="19" fillId="0" borderId="4" xfId="2" applyFont="1" applyBorder="1" applyAlignment="1">
      <alignment horizontal="center" wrapText="1"/>
    </xf>
    <xf numFmtId="0" fontId="19" fillId="0" borderId="20" xfId="2" applyFont="1" applyBorder="1" applyAlignment="1">
      <alignment horizontal="center" wrapText="1"/>
    </xf>
    <xf numFmtId="0" fontId="19" fillId="0" borderId="4" xfId="2" applyFont="1" applyBorder="1" applyAlignment="1">
      <alignment horizontal="left" wrapText="1"/>
    </xf>
    <xf numFmtId="0" fontId="19" fillId="0" borderId="20" xfId="2" applyFont="1" applyBorder="1" applyAlignment="1">
      <alignment horizontal="left" wrapText="1"/>
    </xf>
    <xf numFmtId="0" fontId="18" fillId="0" borderId="4" xfId="2" applyFont="1" applyBorder="1" applyAlignment="1">
      <alignment horizontal="left"/>
    </xf>
    <xf numFmtId="0" fontId="18" fillId="0" borderId="9" xfId="2" applyFont="1" applyBorder="1" applyAlignment="1">
      <alignment horizontal="left"/>
    </xf>
    <xf numFmtId="166" fontId="42" fillId="5" borderId="30" xfId="0" applyNumberFormat="1" applyFont="1" applyFill="1" applyBorder="1" applyAlignment="1">
      <alignment horizontal="center" wrapText="1"/>
    </xf>
    <xf numFmtId="166" fontId="42" fillId="5" borderId="31" xfId="0" applyNumberFormat="1" applyFont="1" applyFill="1" applyBorder="1" applyAlignment="1">
      <alignment horizontal="center" wrapText="1"/>
    </xf>
    <xf numFmtId="0" fontId="25" fillId="0" borderId="27" xfId="0" applyFont="1" applyBorder="1" applyAlignment="1">
      <alignment horizontal="center"/>
    </xf>
    <xf numFmtId="0" fontId="25" fillId="0" borderId="40" xfId="0" applyFont="1" applyBorder="1" applyAlignment="1">
      <alignment horizontal="center"/>
    </xf>
    <xf numFmtId="0" fontId="25" fillId="0" borderId="32" xfId="0" applyFont="1" applyBorder="1" applyAlignment="1">
      <alignment horizontal="center"/>
    </xf>
    <xf numFmtId="166" fontId="12" fillId="2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/>
    </xf>
    <xf numFmtId="0" fontId="42" fillId="5" borderId="26" xfId="0" applyFont="1" applyFill="1" applyBorder="1" applyAlignment="1">
      <alignment horizontal="center" wrapText="1"/>
    </xf>
    <xf numFmtId="0" fontId="42" fillId="5" borderId="28" xfId="0" applyFont="1" applyFill="1" applyBorder="1" applyAlignment="1">
      <alignment horizontal="center" wrapText="1"/>
    </xf>
    <xf numFmtId="0" fontId="42" fillId="5" borderId="8" xfId="0" applyFont="1" applyFill="1" applyBorder="1" applyAlignment="1">
      <alignment horizontal="center" wrapText="1"/>
    </xf>
    <xf numFmtId="0" fontId="24" fillId="0" borderId="4" xfId="0" applyFont="1" applyBorder="1" applyAlignment="1">
      <alignment horizontal="center" vertical="top" wrapText="1"/>
    </xf>
    <xf numFmtId="0" fontId="24" fillId="0" borderId="20" xfId="0" applyFont="1" applyBorder="1" applyAlignment="1">
      <alignment horizontal="center" vertical="top" wrapText="1"/>
    </xf>
    <xf numFmtId="0" fontId="24" fillId="0" borderId="9" xfId="0" applyFont="1" applyBorder="1" applyAlignment="1">
      <alignment horizontal="center" vertical="top" wrapText="1"/>
    </xf>
    <xf numFmtId="0" fontId="19" fillId="0" borderId="4" xfId="0" applyFont="1" applyBorder="1" applyAlignment="1">
      <alignment horizontal="center" vertical="top" wrapText="1"/>
    </xf>
    <xf numFmtId="0" fontId="19" fillId="0" borderId="20" xfId="0" applyFont="1" applyBorder="1" applyAlignment="1">
      <alignment horizontal="center" vertical="top" wrapText="1"/>
    </xf>
    <xf numFmtId="0" fontId="19" fillId="0" borderId="9" xfId="0" applyFont="1" applyBorder="1" applyAlignment="1">
      <alignment horizontal="center" vertical="top" wrapText="1"/>
    </xf>
    <xf numFmtId="0" fontId="37" fillId="6" borderId="4" xfId="22" applyFont="1" applyFill="1" applyBorder="1" applyAlignment="1">
      <alignment horizontal="right"/>
    </xf>
    <xf numFmtId="0" fontId="37" fillId="6" borderId="9" xfId="22" applyFont="1" applyFill="1" applyBorder="1" applyAlignment="1">
      <alignment horizontal="right"/>
    </xf>
    <xf numFmtId="0" fontId="12" fillId="0" borderId="0" xfId="2" applyFont="1" applyAlignment="1">
      <alignment horizontal="center"/>
    </xf>
    <xf numFmtId="44" fontId="42" fillId="5" borderId="26" xfId="7" applyFont="1" applyFill="1" applyBorder="1" applyAlignment="1">
      <alignment horizontal="center" wrapText="1"/>
    </xf>
    <xf numFmtId="44" fontId="42" fillId="5" borderId="28" xfId="7" applyFont="1" applyFill="1" applyBorder="1" applyAlignment="1">
      <alignment horizontal="center" wrapText="1"/>
    </xf>
    <xf numFmtId="44" fontId="42" fillId="5" borderId="8" xfId="7" applyFont="1" applyFill="1" applyBorder="1" applyAlignment="1">
      <alignment horizontal="center" wrapText="1"/>
    </xf>
    <xf numFmtId="17" fontId="42" fillId="5" borderId="40" xfId="22" applyNumberFormat="1" applyFont="1" applyFill="1" applyBorder="1" applyAlignment="1">
      <alignment horizontal="center" wrapText="1"/>
    </xf>
    <xf numFmtId="17" fontId="42" fillId="5" borderId="0" xfId="22" applyNumberFormat="1" applyFont="1" applyFill="1" applyAlignment="1">
      <alignment horizontal="center" wrapText="1"/>
    </xf>
    <xf numFmtId="17" fontId="42" fillId="5" borderId="14" xfId="22" applyNumberFormat="1" applyFont="1" applyFill="1" applyBorder="1" applyAlignment="1">
      <alignment horizontal="center" wrapText="1"/>
    </xf>
    <xf numFmtId="0" fontId="41" fillId="5" borderId="4" xfId="0" applyFont="1" applyFill="1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17" fontId="42" fillId="5" borderId="27" xfId="22" applyNumberFormat="1" applyFont="1" applyFill="1" applyBorder="1" applyAlignment="1">
      <alignment horizontal="center" wrapText="1"/>
    </xf>
    <xf numFmtId="17" fontId="42" fillId="5" borderId="30" xfId="22" applyNumberFormat="1" applyFont="1" applyFill="1" applyBorder="1" applyAlignment="1">
      <alignment horizontal="center" wrapText="1"/>
    </xf>
    <xf numFmtId="17" fontId="42" fillId="5" borderId="24" xfId="22" applyNumberFormat="1" applyFont="1" applyFill="1" applyBorder="1" applyAlignment="1">
      <alignment horizontal="center" wrapText="1"/>
    </xf>
    <xf numFmtId="0" fontId="45" fillId="0" borderId="14" xfId="22" applyFont="1" applyBorder="1" applyAlignment="1">
      <alignment horizontal="center"/>
    </xf>
    <xf numFmtId="6" fontId="41" fillId="5" borderId="12" xfId="2" applyNumberFormat="1" applyFont="1" applyFill="1" applyBorder="1" applyAlignment="1">
      <alignment horizontal="center" wrapText="1"/>
    </xf>
    <xf numFmtId="6" fontId="41" fillId="5" borderId="0" xfId="2" applyNumberFormat="1" applyFont="1" applyFill="1" applyAlignment="1">
      <alignment horizontal="center" wrapText="1"/>
    </xf>
    <xf numFmtId="0" fontId="19" fillId="0" borderId="9" xfId="2" applyFont="1" applyBorder="1" applyAlignment="1">
      <alignment horizontal="left" wrapText="1"/>
    </xf>
    <xf numFmtId="6" fontId="12" fillId="0" borderId="0" xfId="2" applyNumberFormat="1" applyFont="1" applyAlignment="1">
      <alignment horizontal="center" wrapText="1"/>
    </xf>
    <xf numFmtId="0" fontId="18" fillId="0" borderId="20" xfId="2" applyFont="1" applyBorder="1" applyAlignment="1">
      <alignment horizontal="left"/>
    </xf>
    <xf numFmtId="6" fontId="19" fillId="0" borderId="0" xfId="2" applyNumberFormat="1" applyFont="1" applyAlignment="1">
      <alignment horizontal="center" wrapText="1"/>
    </xf>
    <xf numFmtId="6" fontId="41" fillId="5" borderId="58" xfId="2" applyNumberFormat="1" applyFont="1" applyFill="1" applyBorder="1" applyAlignment="1">
      <alignment horizontal="center" wrapText="1"/>
    </xf>
    <xf numFmtId="6" fontId="41" fillId="5" borderId="59" xfId="2" applyNumberFormat="1" applyFont="1" applyFill="1" applyBorder="1" applyAlignment="1">
      <alignment horizontal="center" wrapText="1"/>
    </xf>
    <xf numFmtId="8" fontId="41" fillId="5" borderId="60" xfId="2" applyNumberFormat="1" applyFont="1" applyFill="1" applyBorder="1" applyAlignment="1">
      <alignment horizontal="center" wrapText="1"/>
    </xf>
    <xf numFmtId="8" fontId="41" fillId="5" borderId="61" xfId="2" applyNumberFormat="1" applyFont="1" applyFill="1" applyBorder="1" applyAlignment="1">
      <alignment horizontal="center" wrapText="1"/>
    </xf>
    <xf numFmtId="0" fontId="18" fillId="3" borderId="1" xfId="2" applyFont="1" applyFill="1" applyBorder="1" applyAlignment="1">
      <alignment wrapText="1"/>
    </xf>
    <xf numFmtId="6" fontId="51" fillId="8" borderId="1" xfId="2" applyNumberFormat="1" applyFont="1" applyFill="1" applyBorder="1" applyAlignment="1">
      <alignment wrapText="1"/>
    </xf>
    <xf numFmtId="0" fontId="0" fillId="0" borderId="0" xfId="0"/>
    <xf numFmtId="9" fontId="42" fillId="5" borderId="26" xfId="8" applyFont="1" applyFill="1" applyBorder="1" applyAlignment="1">
      <alignment horizontal="center" wrapText="1"/>
    </xf>
    <xf numFmtId="9" fontId="42" fillId="5" borderId="28" xfId="8" applyFont="1" applyFill="1" applyBorder="1" applyAlignment="1">
      <alignment horizontal="center" wrapText="1"/>
    </xf>
    <xf numFmtId="9" fontId="42" fillId="5" borderId="8" xfId="8" applyFont="1" applyFill="1" applyBorder="1" applyAlignment="1">
      <alignment horizontal="center" wrapText="1"/>
    </xf>
    <xf numFmtId="0" fontId="45" fillId="2" borderId="14" xfId="22" applyFont="1" applyFill="1" applyBorder="1" applyAlignment="1">
      <alignment horizontal="center"/>
    </xf>
    <xf numFmtId="165" fontId="42" fillId="5" borderId="26" xfId="7" applyNumberFormat="1" applyFont="1" applyFill="1" applyBorder="1" applyAlignment="1">
      <alignment horizontal="center" wrapText="1"/>
    </xf>
    <xf numFmtId="165" fontId="42" fillId="5" borderId="28" xfId="7" applyNumberFormat="1" applyFont="1" applyFill="1" applyBorder="1" applyAlignment="1">
      <alignment horizontal="center" wrapText="1"/>
    </xf>
    <xf numFmtId="165" fontId="42" fillId="5" borderId="8" xfId="7" applyNumberFormat="1" applyFont="1" applyFill="1" applyBorder="1" applyAlignment="1">
      <alignment horizontal="center" wrapText="1"/>
    </xf>
    <xf numFmtId="17" fontId="42" fillId="5" borderId="26" xfId="22" applyNumberFormat="1" applyFont="1" applyFill="1" applyBorder="1" applyAlignment="1">
      <alignment horizontal="center" wrapText="1"/>
    </xf>
    <xf numFmtId="17" fontId="42" fillId="5" borderId="8" xfId="22" applyNumberFormat="1" applyFont="1" applyFill="1" applyBorder="1" applyAlignment="1">
      <alignment horizontal="center" wrapText="1"/>
    </xf>
    <xf numFmtId="0" fontId="41" fillId="5" borderId="20" xfId="0" applyFont="1" applyFill="1" applyBorder="1" applyAlignment="1">
      <alignment horizontal="center" wrapText="1"/>
    </xf>
    <xf numFmtId="0" fontId="41" fillId="5" borderId="9" xfId="0" applyFont="1" applyFill="1" applyBorder="1" applyAlignment="1">
      <alignment horizontal="center" wrapText="1"/>
    </xf>
    <xf numFmtId="170" fontId="42" fillId="5" borderId="4" xfId="6" applyNumberFormat="1" applyFont="1" applyFill="1" applyBorder="1" applyAlignment="1">
      <alignment horizontal="center" vertical="center" wrapText="1"/>
    </xf>
    <xf numFmtId="170" fontId="42" fillId="5" borderId="9" xfId="6" applyNumberFormat="1" applyFont="1" applyFill="1" applyBorder="1" applyAlignment="1">
      <alignment horizontal="center" vertical="center" wrapText="1"/>
    </xf>
    <xf numFmtId="0" fontId="42" fillId="5" borderId="32" xfId="0" applyFont="1" applyFill="1" applyBorder="1" applyAlignment="1">
      <alignment horizontal="center" wrapText="1"/>
    </xf>
    <xf numFmtId="0" fontId="42" fillId="5" borderId="64" xfId="0" applyFont="1" applyFill="1" applyBorder="1" applyAlignment="1">
      <alignment horizontal="center" wrapText="1"/>
    </xf>
    <xf numFmtId="0" fontId="42" fillId="5" borderId="33" xfId="0" applyFont="1" applyFill="1" applyBorder="1" applyAlignment="1">
      <alignment horizontal="center" wrapText="1"/>
    </xf>
    <xf numFmtId="44" fontId="31" fillId="0" borderId="4" xfId="6" applyNumberFormat="1" applyFont="1" applyFill="1" applyBorder="1" applyAlignment="1">
      <alignment horizontal="center"/>
    </xf>
    <xf numFmtId="44" fontId="31" fillId="0" borderId="9" xfId="6" applyNumberFormat="1" applyFont="1" applyFill="1" applyBorder="1" applyAlignment="1">
      <alignment horizontal="center"/>
    </xf>
    <xf numFmtId="44" fontId="31" fillId="0" borderId="4" xfId="0" applyNumberFormat="1" applyFont="1" applyBorder="1" applyAlignment="1">
      <alignment horizontal="center"/>
    </xf>
    <xf numFmtId="44" fontId="31" fillId="0" borderId="9" xfId="0" applyNumberFormat="1" applyFont="1" applyBorder="1" applyAlignment="1">
      <alignment horizontal="center"/>
    </xf>
    <xf numFmtId="44" fontId="28" fillId="0" borderId="4" xfId="0" applyNumberFormat="1" applyFont="1" applyBorder="1" applyAlignment="1">
      <alignment horizontal="center"/>
    </xf>
    <xf numFmtId="44" fontId="28" fillId="0" borderId="9" xfId="0" applyNumberFormat="1" applyFont="1" applyBorder="1" applyAlignment="1">
      <alignment horizontal="center"/>
    </xf>
    <xf numFmtId="165" fontId="31" fillId="0" borderId="14" xfId="0" applyNumberFormat="1" applyFont="1" applyBorder="1" applyAlignment="1">
      <alignment horizontal="center"/>
    </xf>
    <xf numFmtId="165" fontId="31" fillId="0" borderId="33" xfId="0" applyNumberFormat="1" applyFont="1" applyBorder="1" applyAlignment="1">
      <alignment horizontal="center"/>
    </xf>
    <xf numFmtId="165" fontId="31" fillId="3" borderId="14" xfId="0" applyNumberFormat="1" applyFont="1" applyFill="1" applyBorder="1" applyAlignment="1">
      <alignment horizontal="center"/>
    </xf>
    <xf numFmtId="165" fontId="31" fillId="3" borderId="33" xfId="0" applyNumberFormat="1" applyFont="1" applyFill="1" applyBorder="1" applyAlignment="1">
      <alignment horizontal="center"/>
    </xf>
    <xf numFmtId="44" fontId="28" fillId="3" borderId="4" xfId="0" applyNumberFormat="1" applyFont="1" applyFill="1" applyBorder="1" applyAlignment="1">
      <alignment horizontal="center"/>
    </xf>
    <xf numFmtId="44" fontId="28" fillId="3" borderId="9" xfId="0" applyNumberFormat="1" applyFont="1" applyFill="1" applyBorder="1" applyAlignment="1">
      <alignment horizontal="center"/>
    </xf>
    <xf numFmtId="0" fontId="12" fillId="0" borderId="13" xfId="2" applyFont="1" applyBorder="1" applyAlignment="1">
      <alignment horizontal="center"/>
    </xf>
    <xf numFmtId="0" fontId="20" fillId="0" borderId="0" xfId="2" applyFont="1" applyAlignment="1">
      <alignment horizontal="center"/>
    </xf>
    <xf numFmtId="0" fontId="19" fillId="0" borderId="9" xfId="2" applyFont="1" applyBorder="1" applyAlignment="1">
      <alignment horizontal="center" wrapText="1"/>
    </xf>
    <xf numFmtId="170" fontId="28" fillId="0" borderId="4" xfId="10" applyNumberFormat="1" applyFont="1" applyBorder="1" applyAlignment="1">
      <alignment horizontal="center" vertical="top"/>
    </xf>
    <xf numFmtId="170" fontId="28" fillId="0" borderId="20" xfId="10" applyNumberFormat="1" applyFont="1" applyBorder="1" applyAlignment="1">
      <alignment horizontal="center" vertical="top"/>
    </xf>
    <xf numFmtId="170" fontId="28" fillId="0" borderId="9" xfId="10" applyNumberFormat="1" applyFont="1" applyBorder="1" applyAlignment="1">
      <alignment horizontal="center" vertical="top"/>
    </xf>
    <xf numFmtId="170" fontId="28" fillId="0" borderId="4" xfId="10" applyNumberFormat="1" applyFont="1" applyFill="1" applyBorder="1" applyAlignment="1">
      <alignment horizontal="center"/>
    </xf>
    <xf numFmtId="170" fontId="28" fillId="0" borderId="20" xfId="10" applyNumberFormat="1" applyFont="1" applyFill="1" applyBorder="1" applyAlignment="1">
      <alignment horizontal="center"/>
    </xf>
    <xf numFmtId="170" fontId="28" fillId="0" borderId="9" xfId="10" applyNumberFormat="1" applyFont="1" applyFill="1" applyBorder="1" applyAlignment="1">
      <alignment horizontal="center"/>
    </xf>
    <xf numFmtId="170" fontId="31" fillId="0" borderId="4" xfId="10" applyNumberFormat="1" applyFont="1" applyBorder="1" applyAlignment="1">
      <alignment horizontal="center" vertical="top"/>
    </xf>
    <xf numFmtId="170" fontId="31" fillId="0" borderId="20" xfId="10" applyNumberFormat="1" applyFont="1" applyBorder="1" applyAlignment="1">
      <alignment horizontal="center" vertical="top"/>
    </xf>
    <xf numFmtId="170" fontId="31" fillId="0" borderId="9" xfId="10" applyNumberFormat="1" applyFont="1" applyBorder="1" applyAlignment="1">
      <alignment horizontal="center" vertical="top"/>
    </xf>
    <xf numFmtId="165" fontId="28" fillId="3" borderId="4" xfId="0" applyNumberFormat="1" applyFont="1" applyFill="1" applyBorder="1" applyAlignment="1">
      <alignment horizontal="center"/>
    </xf>
    <xf numFmtId="165" fontId="28" fillId="3" borderId="20" xfId="0" applyNumberFormat="1" applyFont="1" applyFill="1" applyBorder="1" applyAlignment="1">
      <alignment horizontal="center"/>
    </xf>
    <xf numFmtId="165" fontId="28" fillId="3" borderId="9" xfId="0" applyNumberFormat="1" applyFont="1" applyFill="1" applyBorder="1" applyAlignment="1">
      <alignment horizontal="center"/>
    </xf>
    <xf numFmtId="165" fontId="31" fillId="3" borderId="4" xfId="0" applyNumberFormat="1" applyFont="1" applyFill="1" applyBorder="1" applyAlignment="1">
      <alignment horizontal="center"/>
    </xf>
    <xf numFmtId="165" fontId="31" fillId="3" borderId="20" xfId="0" applyNumberFormat="1" applyFont="1" applyFill="1" applyBorder="1" applyAlignment="1">
      <alignment horizontal="center"/>
    </xf>
    <xf numFmtId="165" fontId="31" fillId="3" borderId="9" xfId="0" applyNumberFormat="1" applyFont="1" applyFill="1" applyBorder="1" applyAlignment="1">
      <alignment horizontal="center"/>
    </xf>
    <xf numFmtId="165" fontId="31" fillId="3" borderId="4" xfId="10" applyNumberFormat="1" applyFont="1" applyFill="1" applyBorder="1" applyAlignment="1">
      <alignment horizontal="center"/>
    </xf>
    <xf numFmtId="165" fontId="31" fillId="3" borderId="20" xfId="10" applyNumberFormat="1" applyFont="1" applyFill="1" applyBorder="1" applyAlignment="1">
      <alignment horizontal="center"/>
    </xf>
    <xf numFmtId="165" fontId="31" fillId="3" borderId="9" xfId="10" applyNumberFormat="1" applyFont="1" applyFill="1" applyBorder="1" applyAlignment="1">
      <alignment horizontal="center"/>
    </xf>
    <xf numFmtId="0" fontId="20" fillId="0" borderId="4" xfId="0" applyFont="1" applyBorder="1" applyAlignment="1">
      <alignment horizontal="center"/>
    </xf>
    <xf numFmtId="0" fontId="20" fillId="0" borderId="20" xfId="0" applyFont="1" applyBorder="1" applyAlignment="1">
      <alignment horizontal="center"/>
    </xf>
    <xf numFmtId="0" fontId="20" fillId="0" borderId="9" xfId="0" applyFont="1" applyBorder="1" applyAlignment="1">
      <alignment horizontal="center"/>
    </xf>
    <xf numFmtId="166" fontId="13" fillId="2" borderId="0" xfId="0" applyNumberFormat="1" applyFont="1" applyFill="1" applyAlignment="1">
      <alignment horizontal="center"/>
    </xf>
    <xf numFmtId="165" fontId="31" fillId="3" borderId="24" xfId="0" applyNumberFormat="1" applyFont="1" applyFill="1" applyBorder="1" applyAlignment="1">
      <alignment horizontal="center"/>
    </xf>
    <xf numFmtId="0" fontId="12" fillId="0" borderId="0" xfId="67" applyFont="1" applyAlignment="1">
      <alignment horizontal="center" wrapText="1"/>
    </xf>
    <xf numFmtId="0" fontId="21" fillId="0" borderId="0" xfId="67" applyFont="1" applyAlignment="1">
      <alignment horizontal="left" vertical="top" wrapText="1"/>
    </xf>
    <xf numFmtId="0" fontId="24" fillId="0" borderId="0" xfId="67" applyFont="1" applyAlignment="1">
      <alignment horizontal="left" vertical="top"/>
    </xf>
    <xf numFmtId="0" fontId="17" fillId="0" borderId="13" xfId="67" applyFont="1" applyBorder="1" applyAlignment="1">
      <alignment horizontal="center"/>
    </xf>
    <xf numFmtId="166" fontId="42" fillId="5" borderId="0" xfId="0" applyNumberFormat="1" applyFont="1" applyFill="1" applyAlignment="1">
      <alignment horizontal="center" wrapText="1"/>
    </xf>
    <xf numFmtId="0" fontId="45" fillId="0" borderId="14" xfId="72" applyFont="1" applyBorder="1" applyAlignment="1">
      <alignment horizontal="center"/>
    </xf>
    <xf numFmtId="0" fontId="0" fillId="0" borderId="9" xfId="0" applyBorder="1" applyAlignment="1">
      <alignment horizontal="center" wrapText="1"/>
    </xf>
    <xf numFmtId="17" fontId="42" fillId="5" borderId="27" xfId="72" applyNumberFormat="1" applyFont="1" applyFill="1" applyBorder="1" applyAlignment="1">
      <alignment horizontal="center" wrapText="1"/>
    </xf>
    <xf numFmtId="17" fontId="42" fillId="5" borderId="30" xfId="72" applyNumberFormat="1" applyFont="1" applyFill="1" applyBorder="1" applyAlignment="1">
      <alignment horizontal="center" wrapText="1"/>
    </xf>
    <xf numFmtId="17" fontId="42" fillId="5" borderId="24" xfId="72" applyNumberFormat="1" applyFont="1" applyFill="1" applyBorder="1" applyAlignment="1">
      <alignment horizontal="center" wrapText="1"/>
    </xf>
    <xf numFmtId="17" fontId="42" fillId="5" borderId="26" xfId="72" applyNumberFormat="1" applyFont="1" applyFill="1" applyBorder="1" applyAlignment="1">
      <alignment horizontal="center" wrapText="1"/>
    </xf>
    <xf numFmtId="17" fontId="42" fillId="5" borderId="28" xfId="72" applyNumberFormat="1" applyFont="1" applyFill="1" applyBorder="1" applyAlignment="1">
      <alignment horizontal="center" wrapText="1"/>
    </xf>
    <xf numFmtId="17" fontId="42" fillId="5" borderId="8" xfId="72" applyNumberFormat="1" applyFont="1" applyFill="1" applyBorder="1" applyAlignment="1">
      <alignment horizontal="center" wrapText="1"/>
    </xf>
    <xf numFmtId="0" fontId="21" fillId="9" borderId="68" xfId="72" applyFont="1" applyFill="1" applyBorder="1"/>
    <xf numFmtId="0" fontId="21" fillId="9" borderId="69" xfId="72" applyFont="1" applyFill="1" applyBorder="1"/>
    <xf numFmtId="0" fontId="37" fillId="6" borderId="4" xfId="72" applyFont="1" applyFill="1" applyBorder="1" applyAlignment="1">
      <alignment horizontal="right"/>
    </xf>
    <xf numFmtId="0" fontId="37" fillId="6" borderId="9" xfId="72" applyFont="1" applyFill="1" applyBorder="1" applyAlignment="1">
      <alignment horizontal="right"/>
    </xf>
    <xf numFmtId="17" fontId="42" fillId="5" borderId="40" xfId="72" applyNumberFormat="1" applyFont="1" applyFill="1" applyBorder="1" applyAlignment="1">
      <alignment horizontal="center" wrapText="1"/>
    </xf>
    <xf numFmtId="17" fontId="42" fillId="5" borderId="0" xfId="72" applyNumberFormat="1" applyFont="1" applyFill="1" applyAlignment="1">
      <alignment horizontal="center" wrapText="1"/>
    </xf>
    <xf numFmtId="17" fontId="42" fillId="5" borderId="14" xfId="72" applyNumberFormat="1" applyFont="1" applyFill="1" applyBorder="1" applyAlignment="1">
      <alignment horizontal="center" wrapText="1"/>
    </xf>
    <xf numFmtId="9" fontId="42" fillId="5" borderId="26" xfId="1" applyFont="1" applyFill="1" applyBorder="1" applyAlignment="1">
      <alignment horizontal="center" wrapText="1"/>
    </xf>
    <xf numFmtId="9" fontId="42" fillId="5" borderId="28" xfId="1" applyFont="1" applyFill="1" applyBorder="1" applyAlignment="1">
      <alignment horizontal="center" wrapText="1"/>
    </xf>
    <xf numFmtId="9" fontId="42" fillId="5" borderId="8" xfId="1" applyFont="1" applyFill="1" applyBorder="1" applyAlignment="1">
      <alignment horizontal="center" wrapText="1"/>
    </xf>
    <xf numFmtId="0" fontId="21" fillId="9" borderId="68" xfId="81" applyFont="1" applyFill="1" applyBorder="1"/>
    <xf numFmtId="0" fontId="21" fillId="9" borderId="69" xfId="81" applyFont="1" applyFill="1" applyBorder="1"/>
    <xf numFmtId="0" fontId="37" fillId="6" borderId="4" xfId="81" applyFont="1" applyFill="1" applyBorder="1" applyAlignment="1">
      <alignment horizontal="right"/>
    </xf>
    <xf numFmtId="0" fontId="37" fillId="6" borderId="9" xfId="81" applyFont="1" applyFill="1" applyBorder="1" applyAlignment="1">
      <alignment horizontal="right"/>
    </xf>
    <xf numFmtId="17" fontId="42" fillId="5" borderId="26" xfId="81" applyNumberFormat="1" applyFont="1" applyFill="1" applyBorder="1" applyAlignment="1">
      <alignment horizontal="center" wrapText="1"/>
    </xf>
    <xf numFmtId="17" fontId="42" fillId="5" borderId="8" xfId="81" applyNumberFormat="1" applyFont="1" applyFill="1" applyBorder="1" applyAlignment="1">
      <alignment horizontal="center" wrapText="1"/>
    </xf>
    <xf numFmtId="44" fontId="42" fillId="5" borderId="26" xfId="5" applyFont="1" applyFill="1" applyBorder="1" applyAlignment="1">
      <alignment horizontal="center" wrapText="1"/>
    </xf>
    <xf numFmtId="44" fontId="42" fillId="5" borderId="28" xfId="5" applyFont="1" applyFill="1" applyBorder="1" applyAlignment="1">
      <alignment horizontal="center" wrapText="1"/>
    </xf>
    <xf numFmtId="44" fontId="42" fillId="5" borderId="8" xfId="5" applyFont="1" applyFill="1" applyBorder="1" applyAlignment="1">
      <alignment horizontal="center" wrapText="1"/>
    </xf>
    <xf numFmtId="0" fontId="45" fillId="0" borderId="14" xfId="81" applyFont="1" applyBorder="1" applyAlignment="1">
      <alignment horizontal="center"/>
    </xf>
    <xf numFmtId="17" fontId="42" fillId="5" borderId="0" xfId="81" applyNumberFormat="1" applyFont="1" applyFill="1" applyAlignment="1">
      <alignment horizontal="center" wrapText="1"/>
    </xf>
    <xf numFmtId="17" fontId="42" fillId="5" borderId="14" xfId="81" applyNumberFormat="1" applyFont="1" applyFill="1" applyBorder="1" applyAlignment="1">
      <alignment horizontal="center" wrapText="1"/>
    </xf>
    <xf numFmtId="170" fontId="42" fillId="5" borderId="4" xfId="10" applyNumberFormat="1" applyFont="1" applyFill="1" applyBorder="1" applyAlignment="1">
      <alignment horizontal="center" vertical="center" wrapText="1"/>
    </xf>
    <xf numFmtId="170" fontId="42" fillId="5" borderId="9" xfId="10" applyNumberFormat="1" applyFont="1" applyFill="1" applyBorder="1" applyAlignment="1">
      <alignment horizontal="center" vertical="center" wrapText="1"/>
    </xf>
    <xf numFmtId="0" fontId="19" fillId="0" borderId="4" xfId="12" applyFont="1" applyBorder="1" applyAlignment="1">
      <alignment horizontal="left" vertical="top" wrapText="1"/>
    </xf>
    <xf numFmtId="0" fontId="19" fillId="0" borderId="20" xfId="12" applyFont="1" applyBorder="1" applyAlignment="1">
      <alignment horizontal="left" vertical="top" wrapText="1"/>
    </xf>
    <xf numFmtId="0" fontId="19" fillId="0" borderId="9" xfId="12" applyFont="1" applyBorder="1" applyAlignment="1">
      <alignment horizontal="left" vertical="top" wrapText="1"/>
    </xf>
    <xf numFmtId="0" fontId="18" fillId="0" borderId="4" xfId="12" applyFont="1" applyBorder="1" applyAlignment="1">
      <alignment horizontal="left" wrapText="1"/>
    </xf>
    <xf numFmtId="0" fontId="18" fillId="0" borderId="20" xfId="12" applyFont="1" applyBorder="1" applyAlignment="1">
      <alignment horizontal="left" wrapText="1"/>
    </xf>
    <xf numFmtId="0" fontId="18" fillId="0" borderId="9" xfId="12" applyFont="1" applyBorder="1" applyAlignment="1">
      <alignment horizontal="left" wrapText="1"/>
    </xf>
    <xf numFmtId="0" fontId="42" fillId="5" borderId="26" xfId="12" applyFont="1" applyFill="1" applyBorder="1" applyAlignment="1">
      <alignment horizontal="center" wrapText="1"/>
    </xf>
    <xf numFmtId="0" fontId="42" fillId="5" borderId="28" xfId="12" applyFont="1" applyFill="1" applyBorder="1" applyAlignment="1">
      <alignment horizontal="center" wrapText="1"/>
    </xf>
    <xf numFmtId="0" fontId="42" fillId="5" borderId="8" xfId="12" applyFont="1" applyFill="1" applyBorder="1" applyAlignment="1">
      <alignment horizontal="center" wrapText="1"/>
    </xf>
    <xf numFmtId="0" fontId="35" fillId="6" borderId="4" xfId="83" applyFont="1" applyFill="1" applyBorder="1" applyAlignment="1">
      <alignment horizontal="center"/>
    </xf>
    <xf numFmtId="0" fontId="35" fillId="6" borderId="9" xfId="83" applyFont="1" applyFill="1" applyBorder="1" applyAlignment="1">
      <alignment horizontal="center"/>
    </xf>
    <xf numFmtId="17" fontId="42" fillId="5" borderId="26" xfId="83" applyNumberFormat="1" applyFont="1" applyFill="1" applyBorder="1" applyAlignment="1">
      <alignment horizontal="center" wrapText="1"/>
    </xf>
    <xf numFmtId="17" fontId="42" fillId="5" borderId="8" xfId="83" applyNumberFormat="1" applyFont="1" applyFill="1" applyBorder="1" applyAlignment="1">
      <alignment horizontal="center" wrapText="1"/>
    </xf>
    <xf numFmtId="0" fontId="45" fillId="0" borderId="14" xfId="83" applyFont="1" applyBorder="1" applyAlignment="1">
      <alignment horizontal="center"/>
    </xf>
    <xf numFmtId="17" fontId="42" fillId="5" borderId="0" xfId="83" applyNumberFormat="1" applyFont="1" applyFill="1" applyAlignment="1">
      <alignment horizontal="center" wrapText="1"/>
    </xf>
    <xf numFmtId="17" fontId="42" fillId="5" borderId="14" xfId="83" applyNumberFormat="1" applyFont="1" applyFill="1" applyBorder="1" applyAlignment="1">
      <alignment horizontal="center" wrapText="1"/>
    </xf>
    <xf numFmtId="0" fontId="42" fillId="5" borderId="32" xfId="12" applyFont="1" applyFill="1" applyBorder="1" applyAlignment="1">
      <alignment horizontal="center" wrapText="1"/>
    </xf>
    <xf numFmtId="0" fontId="42" fillId="5" borderId="64" xfId="12" applyFont="1" applyFill="1" applyBorder="1" applyAlignment="1">
      <alignment horizontal="center" wrapText="1"/>
    </xf>
    <xf numFmtId="0" fontId="42" fillId="5" borderId="33" xfId="12" applyFont="1" applyFill="1" applyBorder="1" applyAlignment="1">
      <alignment horizontal="center" wrapText="1"/>
    </xf>
    <xf numFmtId="0" fontId="41" fillId="5" borderId="4" xfId="12" applyFont="1" applyFill="1" applyBorder="1" applyAlignment="1">
      <alignment horizontal="center" wrapText="1"/>
    </xf>
    <xf numFmtId="0" fontId="41" fillId="5" borderId="20" xfId="12" applyFont="1" applyFill="1" applyBorder="1" applyAlignment="1">
      <alignment horizontal="center" wrapText="1"/>
    </xf>
    <xf numFmtId="0" fontId="41" fillId="5" borderId="26" xfId="41" applyFont="1" applyFill="1" applyBorder="1" applyAlignment="1">
      <alignment horizontal="center" wrapText="1"/>
    </xf>
    <xf numFmtId="0" fontId="41" fillId="5" borderId="28" xfId="41" applyFont="1" applyFill="1" applyBorder="1" applyAlignment="1">
      <alignment horizontal="center" wrapText="1"/>
    </xf>
    <xf numFmtId="0" fontId="41" fillId="5" borderId="8" xfId="41" applyFont="1" applyFill="1" applyBorder="1" applyAlignment="1">
      <alignment horizontal="center" wrapText="1"/>
    </xf>
    <xf numFmtId="0" fontId="41" fillId="5" borderId="26" xfId="0" applyFont="1" applyFill="1" applyBorder="1" applyAlignment="1">
      <alignment horizontal="center" wrapText="1"/>
    </xf>
    <xf numFmtId="0" fontId="41" fillId="5" borderId="28" xfId="0" applyFont="1" applyFill="1" applyBorder="1" applyAlignment="1">
      <alignment horizontal="center" wrapText="1"/>
    </xf>
    <xf numFmtId="0" fontId="41" fillId="5" borderId="8" xfId="0" applyFont="1" applyFill="1" applyBorder="1" applyAlignment="1">
      <alignment horizontal="center" wrapText="1"/>
    </xf>
    <xf numFmtId="166" fontId="12" fillId="2" borderId="0" xfId="41" applyNumberFormat="1" applyFont="1" applyFill="1" applyAlignment="1">
      <alignment horizontal="center"/>
    </xf>
    <xf numFmtId="0" fontId="41" fillId="5" borderId="4" xfId="41" applyFont="1" applyFill="1" applyBorder="1" applyAlignment="1">
      <alignment horizontal="center" wrapText="1"/>
    </xf>
    <xf numFmtId="0" fontId="41" fillId="5" borderId="20" xfId="41" applyFont="1" applyFill="1" applyBorder="1" applyAlignment="1">
      <alignment horizontal="center" wrapText="1"/>
    </xf>
    <xf numFmtId="0" fontId="41" fillId="5" borderId="9" xfId="41" applyFont="1" applyFill="1" applyBorder="1" applyAlignment="1">
      <alignment horizontal="center" wrapText="1"/>
    </xf>
    <xf numFmtId="0" fontId="41" fillId="5" borderId="68" xfId="41" applyFont="1" applyFill="1" applyBorder="1" applyAlignment="1">
      <alignment horizontal="center" wrapText="1"/>
    </xf>
    <xf numFmtId="0" fontId="41" fillId="5" borderId="74" xfId="41" applyFont="1" applyFill="1" applyBorder="1" applyAlignment="1">
      <alignment horizontal="center" wrapText="1"/>
    </xf>
    <xf numFmtId="17" fontId="42" fillId="5" borderId="26" xfId="74" applyNumberFormat="1" applyFont="1" applyFill="1" applyBorder="1" applyAlignment="1">
      <alignment horizontal="center" wrapText="1"/>
    </xf>
    <xf numFmtId="17" fontId="42" fillId="5" borderId="8" xfId="74" applyNumberFormat="1" applyFont="1" applyFill="1" applyBorder="1" applyAlignment="1">
      <alignment horizontal="center" wrapText="1"/>
    </xf>
    <xf numFmtId="6" fontId="41" fillId="5" borderId="29" xfId="2" applyNumberFormat="1" applyFont="1" applyFill="1" applyBorder="1" applyAlignment="1">
      <alignment horizontal="center" wrapText="1"/>
    </xf>
    <xf numFmtId="6" fontId="41" fillId="5" borderId="76" xfId="2" applyNumberFormat="1" applyFont="1" applyFill="1" applyBorder="1" applyAlignment="1">
      <alignment horizontal="center" wrapText="1"/>
    </xf>
    <xf numFmtId="6" fontId="41" fillId="5" borderId="77" xfId="2" applyNumberFormat="1" applyFont="1" applyFill="1" applyBorder="1" applyAlignment="1">
      <alignment horizontal="center" wrapText="1"/>
    </xf>
    <xf numFmtId="10" fontId="42" fillId="5" borderId="75" xfId="1" applyNumberFormat="1" applyFont="1" applyFill="1" applyBorder="1" applyAlignment="1">
      <alignment horizontal="center" wrapText="1"/>
    </xf>
    <xf numFmtId="10" fontId="42" fillId="5" borderId="41" xfId="1" applyNumberFormat="1" applyFont="1" applyFill="1" applyBorder="1" applyAlignment="1">
      <alignment horizontal="center" wrapText="1"/>
    </xf>
    <xf numFmtId="10" fontId="42" fillId="5" borderId="7" xfId="1" applyNumberFormat="1" applyFont="1" applyFill="1" applyBorder="1" applyAlignment="1">
      <alignment horizontal="center" wrapText="1"/>
    </xf>
    <xf numFmtId="17" fontId="42" fillId="5" borderId="0" xfId="74" applyNumberFormat="1" applyFont="1" applyFill="1" applyAlignment="1">
      <alignment horizontal="center" wrapText="1"/>
    </xf>
    <xf numFmtId="17" fontId="42" fillId="5" borderId="14" xfId="74" applyNumberFormat="1" applyFont="1" applyFill="1" applyBorder="1" applyAlignment="1">
      <alignment horizontal="center" wrapText="1"/>
    </xf>
    <xf numFmtId="0" fontId="41" fillId="5" borderId="26" xfId="0" applyFont="1" applyFill="1" applyBorder="1" applyAlignment="1">
      <alignment horizontal="center" vertical="center" wrapText="1"/>
    </xf>
    <xf numFmtId="0" fontId="41" fillId="5" borderId="28" xfId="0" applyFont="1" applyFill="1" applyBorder="1" applyAlignment="1">
      <alignment horizontal="center" vertical="center" wrapText="1"/>
    </xf>
    <xf numFmtId="0" fontId="41" fillId="5" borderId="8" xfId="0" applyFont="1" applyFill="1" applyBorder="1" applyAlignment="1">
      <alignment horizontal="center" vertical="center" wrapText="1"/>
    </xf>
    <xf numFmtId="44" fontId="31" fillId="3" borderId="4" xfId="0" applyNumberFormat="1" applyFont="1" applyFill="1" applyBorder="1" applyAlignment="1">
      <alignment horizontal="center"/>
    </xf>
    <xf numFmtId="44" fontId="31" fillId="3" borderId="9" xfId="0" applyNumberFormat="1" applyFont="1" applyFill="1" applyBorder="1" applyAlignment="1">
      <alignment horizontal="center"/>
    </xf>
    <xf numFmtId="44" fontId="31" fillId="3" borderId="4" xfId="10" applyNumberFormat="1" applyFont="1" applyFill="1" applyBorder="1" applyAlignment="1">
      <alignment horizontal="center"/>
    </xf>
    <xf numFmtId="44" fontId="31" fillId="3" borderId="9" xfId="10" applyNumberFormat="1" applyFont="1" applyFill="1" applyBorder="1" applyAlignment="1">
      <alignment horizontal="center"/>
    </xf>
    <xf numFmtId="0" fontId="12" fillId="0" borderId="0" xfId="74" applyFont="1" applyAlignment="1">
      <alignment horizontal="center" wrapText="1"/>
    </xf>
    <xf numFmtId="0" fontId="21" fillId="0" borderId="0" xfId="74" applyFont="1" applyAlignment="1">
      <alignment horizontal="left" vertical="top" wrapText="1"/>
    </xf>
    <xf numFmtId="0" fontId="24" fillId="0" borderId="0" xfId="74" applyFont="1" applyAlignment="1">
      <alignment horizontal="left" vertical="top"/>
    </xf>
    <xf numFmtId="0" fontId="17" fillId="0" borderId="13" xfId="74" applyFont="1" applyBorder="1" applyAlignment="1">
      <alignment horizontal="center"/>
    </xf>
  </cellXfs>
  <cellStyles count="86">
    <cellStyle name="Comma" xfId="6" builtinId="3"/>
    <cellStyle name="Comma 10" xfId="10" xr:uid="{00000000-0005-0000-0000-000001000000}"/>
    <cellStyle name="Comma 2" xfId="4" xr:uid="{00000000-0005-0000-0000-000002000000}"/>
    <cellStyle name="Comma 3" xfId="11" xr:uid="{00000000-0005-0000-0000-000003000000}"/>
    <cellStyle name="Comma 3 2" xfId="28" xr:uid="{534E5CEC-648F-44DF-B978-F01DE89F45E3}"/>
    <cellStyle name="Comma 3 2 2" xfId="58" xr:uid="{AF38728B-DC84-4EFF-9383-10BC2605762A}"/>
    <cellStyle name="Comma 3 3" xfId="43" xr:uid="{2A58A74D-D8B4-44D0-BB9D-E63FECC8C078}"/>
    <cellStyle name="Currency" xfId="7" builtinId="4"/>
    <cellStyle name="Currency 10" xfId="5" xr:uid="{00000000-0005-0000-0000-000005000000}"/>
    <cellStyle name="Currency 2" xfId="3" xr:uid="{00000000-0005-0000-0000-000006000000}"/>
    <cellStyle name="Currency 3" xfId="16" xr:uid="{00000000-0005-0000-0000-000007000000}"/>
    <cellStyle name="Currency 3 2" xfId="31" xr:uid="{90B906DC-6E05-4CDE-926F-070239870D8E}"/>
    <cellStyle name="Currency 3 2 2" xfId="61" xr:uid="{7F8283E0-1487-4994-B0DB-33212FBE76D1}"/>
    <cellStyle name="Currency 3 3" xfId="46" xr:uid="{B7FF591D-69AC-4527-856F-CE6DB6DD0BE2}"/>
    <cellStyle name="Currency 4" xfId="20" xr:uid="{00000000-0005-0000-0000-000008000000}"/>
    <cellStyle name="Currency 4 2" xfId="24" xr:uid="{DAA36E2B-FF38-4B01-9CB4-C72B7709CEFF}"/>
    <cellStyle name="Currency 4 2 2" xfId="39" xr:uid="{7FC56957-AE52-43CD-8094-166FBA95D5F3}"/>
    <cellStyle name="Currency 4 2 2 2" xfId="69" xr:uid="{3A570AA3-6F02-4A61-AA5E-B1599362FCB4}"/>
    <cellStyle name="Currency 4 2 3" xfId="54" xr:uid="{98169880-BF1C-4374-81AB-AE0C4B6B0952}"/>
    <cellStyle name="Currency 4 2 4" xfId="78" xr:uid="{5B7D416D-D704-4F16-B61A-F1B5C1C2F35E}"/>
    <cellStyle name="Currency 4 3" xfId="35" xr:uid="{E746DFB1-B4DA-4705-8033-9A2A1D96B856}"/>
    <cellStyle name="Currency 4 3 2" xfId="65" xr:uid="{585BA082-5320-4FCA-8460-1B444E2A0AE2}"/>
    <cellStyle name="Currency 4 4" xfId="50" xr:uid="{BCF4726A-D74B-4CA2-A1CC-334D6E19F5EF}"/>
    <cellStyle name="Currency 7" xfId="18" xr:uid="{00000000-0005-0000-0000-000009000000}"/>
    <cellStyle name="Currency 7 2" xfId="23" xr:uid="{2CA67F9F-A3DE-4ECB-A974-D960F728AF03}"/>
    <cellStyle name="Currency 7 2 2" xfId="26" xr:uid="{0142854F-A024-409B-AD2D-DE7196FDB0E4}"/>
    <cellStyle name="Currency 7 2 2 2" xfId="56" xr:uid="{4B896A9F-22FD-4A19-AFE4-EE295AA0F3EC}"/>
    <cellStyle name="Currency 7 2 2 3" xfId="77" xr:uid="{660F1F5B-C714-4959-817B-707837BDBDAF}"/>
    <cellStyle name="Currency 7 2 3" xfId="38" xr:uid="{72EA5AE9-9393-492A-95A1-45DB497CE2DD}"/>
    <cellStyle name="Currency 7 2 3 2" xfId="68" xr:uid="{D06E844E-B511-4283-A6EA-E1FA536B7C88}"/>
    <cellStyle name="Currency 7 2 4" xfId="53" xr:uid="{2F8230DA-8471-4490-B6B0-95AE61D83262}"/>
    <cellStyle name="Currency 7 2 4 2" xfId="75" xr:uid="{F994E85F-BDEB-4166-A3E0-29C0D23C316A}"/>
    <cellStyle name="Currency 7 2 5" xfId="73" xr:uid="{F1939A22-0446-4C92-AFE1-9366C37BB474}"/>
    <cellStyle name="Currency 7 2 5 2" xfId="84" xr:uid="{F0359D6E-0363-4B3A-B009-7A1E24DFF2E7}"/>
    <cellStyle name="Currency 7 2 6" xfId="82" xr:uid="{44FF4295-9CF8-49CF-94E6-F44F94FD9385}"/>
    <cellStyle name="Currency 7 3" xfId="33" xr:uid="{31E9E6AC-2E2A-4A74-8998-E4B899AD139B}"/>
    <cellStyle name="Currency 7 3 2" xfId="63" xr:uid="{506978AD-7844-4E17-865B-39960EF34D3C}"/>
    <cellStyle name="Currency 7 4" xfId="48" xr:uid="{61E8FA4E-E375-4B43-B78F-03D40DDC5AA1}"/>
    <cellStyle name="Normal" xfId="0" builtinId="0"/>
    <cellStyle name="Normal - Style1 2" xfId="12" xr:uid="{00000000-0005-0000-0000-00000B000000}"/>
    <cellStyle name="Normal 2" xfId="9" xr:uid="{00000000-0005-0000-0000-00000C000000}"/>
    <cellStyle name="Normal 2 2" xfId="27" xr:uid="{6D7B10A3-879E-4F1E-BC96-B270E796F0E1}"/>
    <cellStyle name="Normal 2 2 2" xfId="57" xr:uid="{44A1406A-FEE1-4D7E-9E90-6A6254D5D0DD}"/>
    <cellStyle name="Normal 2 3" xfId="42" xr:uid="{8379B249-9A48-4B29-90E2-1CB69CB0A965}"/>
    <cellStyle name="Normal 3" xfId="15" xr:uid="{00000000-0005-0000-0000-00000D000000}"/>
    <cellStyle name="Normal 3 2" xfId="30" xr:uid="{63ECE1A1-909F-4AAE-A06C-13D3938246CE}"/>
    <cellStyle name="Normal 3 2 2" xfId="60" xr:uid="{4A1AE767-3BCF-47CB-BB68-08DFE740DDB2}"/>
    <cellStyle name="Normal 3 3" xfId="45" xr:uid="{6DD375B2-F886-4CEF-B4FE-44B58562F4BA}"/>
    <cellStyle name="Normal 3 4" xfId="76" xr:uid="{7703AA9B-26FC-428C-AF83-911C92753ED5}"/>
    <cellStyle name="Normal 4" xfId="13" xr:uid="{00000000-0005-0000-0000-00000E000000}"/>
    <cellStyle name="Normal 5" xfId="19" xr:uid="{00000000-0005-0000-0000-00000F000000}"/>
    <cellStyle name="Normal 5 2" xfId="34" xr:uid="{1D11258D-4A0E-4C3F-A1D0-9227B383F5B5}"/>
    <cellStyle name="Normal 5 2 2" xfId="64" xr:uid="{A3D08541-83FC-4A55-AA5C-9B750478FED5}"/>
    <cellStyle name="Normal 5 3" xfId="49" xr:uid="{A112ECC8-1D24-46BA-A899-B1136381E9ED}"/>
    <cellStyle name="Normal 5 5" xfId="17" xr:uid="{00000000-0005-0000-0000-000010000000}"/>
    <cellStyle name="Normal 5 5 2" xfId="22" xr:uid="{653FD225-98E9-4944-8954-CA42C29006B5}"/>
    <cellStyle name="Normal 5 5 2 2" xfId="37" xr:uid="{ACC728FD-40F1-4627-8B45-A7DCB74B523E}"/>
    <cellStyle name="Normal 5 5 2 2 2" xfId="67" xr:uid="{B2EE5220-43D4-4686-9E35-4CB776DCE684}"/>
    <cellStyle name="Normal 5 5 2 3" xfId="52" xr:uid="{1FA9A5EF-4ABF-464E-BCED-0E42EADCBEED}"/>
    <cellStyle name="Normal 5 5 2 3 2" xfId="74" xr:uid="{F012B9CE-3259-478D-8AF0-2530D3BE7F70}"/>
    <cellStyle name="Normal 5 5 2 3 2 2" xfId="85" xr:uid="{23B06C96-77C2-481E-BCCB-5C7C3A413B6E}"/>
    <cellStyle name="Normal 5 5 2 3 3" xfId="81" xr:uid="{50FAF6D7-869C-4D8E-8AF8-23D3448510E7}"/>
    <cellStyle name="Normal 5 5 2 4" xfId="72" xr:uid="{42F12490-D627-4E38-831F-DEF0E4AEE3CD}"/>
    <cellStyle name="Normal 5 5 2 4 2" xfId="83" xr:uid="{E2EAC44D-DF4C-41E5-8068-130F7FC19FD8}"/>
    <cellStyle name="Normal 5 5 2 5" xfId="80" xr:uid="{B162A2D2-67BB-42EA-A148-1ED218EB5BA4}"/>
    <cellStyle name="Normal 5 5 3" xfId="32" xr:uid="{706EAE2A-BF1F-463C-B43A-A9E68DCF9F35}"/>
    <cellStyle name="Normal 5 5 3 2" xfId="62" xr:uid="{CF2002DB-0DBC-49BE-A9B7-89D15DAEBE23}"/>
    <cellStyle name="Normal 5 5 4" xfId="47" xr:uid="{ED8118BE-6DEA-4EDD-BE58-4953BE38008A}"/>
    <cellStyle name="Normal 6" xfId="41" xr:uid="{876A2F52-DAEB-4F3C-AABD-2BF1C9B71650}"/>
    <cellStyle name="Normal 7" xfId="2" xr:uid="{00000000-0005-0000-0000-000011000000}"/>
    <cellStyle name="Normal 8" xfId="71" xr:uid="{775C7875-C68C-4532-9A55-D09D242F7478}"/>
    <cellStyle name="Percent" xfId="8" builtinId="5"/>
    <cellStyle name="Percent 2" xfId="1" xr:uid="{00000000-0005-0000-0000-000013000000}"/>
    <cellStyle name="Percent 3" xfId="14" xr:uid="{00000000-0005-0000-0000-000014000000}"/>
    <cellStyle name="Percent 3 2" xfId="29" xr:uid="{4AF64AC4-75FB-4820-85D4-45E1F3568849}"/>
    <cellStyle name="Percent 3 2 2" xfId="59" xr:uid="{B812EF1C-57D2-458F-BA97-5B0F6842D174}"/>
    <cellStyle name="Percent 3 3" xfId="44" xr:uid="{060F9FB4-6113-4A9C-B6A5-90ABACA98BB9}"/>
    <cellStyle name="Percent 4" xfId="21" xr:uid="{00000000-0005-0000-0000-000015000000}"/>
    <cellStyle name="Percent 4 2" xfId="25" xr:uid="{1D60F1D8-27E5-4AED-AA77-DFBBECCAAD52}"/>
    <cellStyle name="Percent 4 2 2" xfId="40" xr:uid="{1D564339-2E1E-4127-BE8F-FE2E1F138C7A}"/>
    <cellStyle name="Percent 4 2 2 2" xfId="70" xr:uid="{BED3F366-202A-4146-A800-274E4195FF62}"/>
    <cellStyle name="Percent 4 2 3" xfId="55" xr:uid="{5CAA7FB9-8AC8-47B7-9B50-0C2C72627757}"/>
    <cellStyle name="Percent 4 2 4" xfId="79" xr:uid="{0584EAF5-E080-481B-A0F2-362430DC3E99}"/>
    <cellStyle name="Percent 4 3" xfId="36" xr:uid="{9A2FD42B-ACC5-447F-BCF8-D9224B250252}"/>
    <cellStyle name="Percent 4 3 2" xfId="66" xr:uid="{9D98190F-D14D-4843-9B27-A582D8CB16AC}"/>
    <cellStyle name="Percent 4 4" xfId="51" xr:uid="{1BF01850-28CC-4CD2-8C39-8A5196B31076}"/>
  </cellStyles>
  <dxfs count="0"/>
  <tableStyles count="0" defaultTableStyle="TableStyleMedium2" defaultPivotStyle="PivotStyleLight16"/>
  <colors>
    <mruColors>
      <color rgb="FF1A3292"/>
      <color rgb="FF3964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2.xml"/><Relationship Id="rId5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8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Relationship Id="rId57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802992</xdr:colOff>
      <xdr:row>90</xdr:row>
      <xdr:rowOff>131260</xdr:rowOff>
    </xdr:from>
    <xdr:ext cx="184731" cy="937629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4B93D6B0-72A3-4E5F-877E-ED2F298A27B3}"/>
            </a:ext>
          </a:extLst>
        </xdr:cNvPr>
        <xdr:cNvSpPr/>
      </xdr:nvSpPr>
      <xdr:spPr>
        <a:xfrm>
          <a:off x="5346417" y="7979860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7</xdr:col>
      <xdr:colOff>802992</xdr:colOff>
      <xdr:row>90</xdr:row>
      <xdr:rowOff>131260</xdr:rowOff>
    </xdr:from>
    <xdr:ext cx="184731" cy="937629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830D44B-1F28-4CC4-B3A1-4BDB47142F68}"/>
            </a:ext>
          </a:extLst>
        </xdr:cNvPr>
        <xdr:cNvSpPr/>
      </xdr:nvSpPr>
      <xdr:spPr>
        <a:xfrm>
          <a:off x="5346417" y="7979860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9</xdr:col>
      <xdr:colOff>802992</xdr:colOff>
      <xdr:row>4</xdr:row>
      <xdr:rowOff>131260</xdr:rowOff>
    </xdr:from>
    <xdr:ext cx="184731" cy="937629"/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A163B303-3BB9-422C-9FE1-4AA9FC6FADE1}"/>
            </a:ext>
          </a:extLst>
        </xdr:cNvPr>
        <xdr:cNvSpPr/>
      </xdr:nvSpPr>
      <xdr:spPr>
        <a:xfrm>
          <a:off x="5679792" y="1540960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10</xdr:col>
      <xdr:colOff>802992</xdr:colOff>
      <xdr:row>4</xdr:row>
      <xdr:rowOff>131260</xdr:rowOff>
    </xdr:from>
    <xdr:ext cx="184731" cy="937629"/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93A62039-F738-41B9-A4DD-39602491356D}"/>
            </a:ext>
          </a:extLst>
        </xdr:cNvPr>
        <xdr:cNvSpPr/>
      </xdr:nvSpPr>
      <xdr:spPr>
        <a:xfrm>
          <a:off x="6594192" y="1540960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10</xdr:col>
      <xdr:colOff>864904</xdr:colOff>
      <xdr:row>6</xdr:row>
      <xdr:rowOff>36010</xdr:rowOff>
    </xdr:from>
    <xdr:ext cx="184731" cy="937629"/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A82C05B0-EB28-4375-8990-094F8D3593E4}"/>
            </a:ext>
          </a:extLst>
        </xdr:cNvPr>
        <xdr:cNvSpPr/>
      </xdr:nvSpPr>
      <xdr:spPr>
        <a:xfrm>
          <a:off x="12285379" y="177908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15</xdr:col>
      <xdr:colOff>802992</xdr:colOff>
      <xdr:row>4</xdr:row>
      <xdr:rowOff>131260</xdr:rowOff>
    </xdr:from>
    <xdr:ext cx="184731" cy="937629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F27B4345-7A13-425A-A4C9-BEDF71343C61}"/>
            </a:ext>
          </a:extLst>
        </xdr:cNvPr>
        <xdr:cNvSpPr/>
      </xdr:nvSpPr>
      <xdr:spPr>
        <a:xfrm>
          <a:off x="10973575" y="166584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16</xdr:col>
      <xdr:colOff>802992</xdr:colOff>
      <xdr:row>4</xdr:row>
      <xdr:rowOff>131260</xdr:rowOff>
    </xdr:from>
    <xdr:ext cx="184731" cy="937629"/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DFF70F31-A02B-4FC5-9DF3-5664E81AFDD5}"/>
            </a:ext>
          </a:extLst>
        </xdr:cNvPr>
        <xdr:cNvSpPr/>
      </xdr:nvSpPr>
      <xdr:spPr>
        <a:xfrm>
          <a:off x="11957825" y="166584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16</xdr:col>
      <xdr:colOff>864904</xdr:colOff>
      <xdr:row>6</xdr:row>
      <xdr:rowOff>36010</xdr:rowOff>
    </xdr:from>
    <xdr:ext cx="184731" cy="937629"/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945A528-7349-4EA7-85EB-9656FEAEE5AF}"/>
            </a:ext>
          </a:extLst>
        </xdr:cNvPr>
        <xdr:cNvSpPr/>
      </xdr:nvSpPr>
      <xdr:spPr>
        <a:xfrm>
          <a:off x="12019737" y="1930427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19</xdr:col>
      <xdr:colOff>802992</xdr:colOff>
      <xdr:row>4</xdr:row>
      <xdr:rowOff>131260</xdr:rowOff>
    </xdr:from>
    <xdr:ext cx="184731" cy="937629"/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B33866A8-5A97-4EBD-BAE7-88F37A65B470}"/>
            </a:ext>
          </a:extLst>
        </xdr:cNvPr>
        <xdr:cNvSpPr/>
      </xdr:nvSpPr>
      <xdr:spPr>
        <a:xfrm>
          <a:off x="13926325" y="166584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19</xdr:col>
      <xdr:colOff>802992</xdr:colOff>
      <xdr:row>4</xdr:row>
      <xdr:rowOff>131260</xdr:rowOff>
    </xdr:from>
    <xdr:ext cx="184731" cy="937629"/>
    <xdr:sp macro="" textlink="">
      <xdr:nvSpPr>
        <xdr:cNvPr id="18" name="Rectangle 17">
          <a:extLst>
            <a:ext uri="{FF2B5EF4-FFF2-40B4-BE49-F238E27FC236}">
              <a16:creationId xmlns:a16="http://schemas.microsoft.com/office/drawing/2014/main" id="{A8B44603-BCA5-45D5-ABA1-B96C541099FC}"/>
            </a:ext>
          </a:extLst>
        </xdr:cNvPr>
        <xdr:cNvSpPr/>
      </xdr:nvSpPr>
      <xdr:spPr>
        <a:xfrm>
          <a:off x="13926325" y="1665843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802992</xdr:colOff>
      <xdr:row>320</xdr:row>
      <xdr:rowOff>131260</xdr:rowOff>
    </xdr:from>
    <xdr:ext cx="184731" cy="9376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494DC3B0-A299-49C2-8FA4-31C1DC587EE2}"/>
            </a:ext>
          </a:extLst>
        </xdr:cNvPr>
        <xdr:cNvSpPr/>
      </xdr:nvSpPr>
      <xdr:spPr>
        <a:xfrm>
          <a:off x="8823042" y="2227688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8</xdr:col>
      <xdr:colOff>802992</xdr:colOff>
      <xdr:row>320</xdr:row>
      <xdr:rowOff>131260</xdr:rowOff>
    </xdr:from>
    <xdr:ext cx="184731" cy="937629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2A469C08-E206-44CF-A03B-8EAF83A254ED}"/>
            </a:ext>
          </a:extLst>
        </xdr:cNvPr>
        <xdr:cNvSpPr/>
      </xdr:nvSpPr>
      <xdr:spPr>
        <a:xfrm>
          <a:off x="8823042" y="2227688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11</xdr:col>
      <xdr:colOff>802992</xdr:colOff>
      <xdr:row>4</xdr:row>
      <xdr:rowOff>0</xdr:rowOff>
    </xdr:from>
    <xdr:ext cx="184731" cy="937629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85659CD4-BDA1-4509-A07C-6731050A7614}"/>
            </a:ext>
          </a:extLst>
        </xdr:cNvPr>
        <xdr:cNvSpPr/>
      </xdr:nvSpPr>
      <xdr:spPr>
        <a:xfrm>
          <a:off x="11766267" y="1845760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11</xdr:col>
      <xdr:colOff>864904</xdr:colOff>
      <xdr:row>4</xdr:row>
      <xdr:rowOff>0</xdr:rowOff>
    </xdr:from>
    <xdr:ext cx="184731" cy="937629"/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73F4A467-5D9D-4390-9B77-0902A68616AD}"/>
            </a:ext>
          </a:extLst>
        </xdr:cNvPr>
        <xdr:cNvSpPr/>
      </xdr:nvSpPr>
      <xdr:spPr>
        <a:xfrm>
          <a:off x="11828179" y="2112460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802992</xdr:colOff>
      <xdr:row>332</xdr:row>
      <xdr:rowOff>131260</xdr:rowOff>
    </xdr:from>
    <xdr:ext cx="184731" cy="9376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B4D86319-06CE-40BC-AE8E-BEF86C911BBD}"/>
            </a:ext>
          </a:extLst>
        </xdr:cNvPr>
        <xdr:cNvSpPr/>
      </xdr:nvSpPr>
      <xdr:spPr>
        <a:xfrm>
          <a:off x="8823042" y="22286410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9</xdr:col>
      <xdr:colOff>802992</xdr:colOff>
      <xdr:row>332</xdr:row>
      <xdr:rowOff>131260</xdr:rowOff>
    </xdr:from>
    <xdr:ext cx="184731" cy="937629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D2F1DF24-A288-4D55-B866-2D78B30A0832}"/>
            </a:ext>
          </a:extLst>
        </xdr:cNvPr>
        <xdr:cNvSpPr/>
      </xdr:nvSpPr>
      <xdr:spPr>
        <a:xfrm>
          <a:off x="8823042" y="22286410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12</xdr:col>
      <xdr:colOff>802992</xdr:colOff>
      <xdr:row>4</xdr:row>
      <xdr:rowOff>0</xdr:rowOff>
    </xdr:from>
    <xdr:ext cx="184731" cy="937629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D2F1C5DA-5A7A-492F-ADB3-838E7140C533}"/>
            </a:ext>
          </a:extLst>
        </xdr:cNvPr>
        <xdr:cNvSpPr/>
      </xdr:nvSpPr>
      <xdr:spPr>
        <a:xfrm>
          <a:off x="11766267" y="185528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12</xdr:col>
      <xdr:colOff>864904</xdr:colOff>
      <xdr:row>4</xdr:row>
      <xdr:rowOff>0</xdr:rowOff>
    </xdr:from>
    <xdr:ext cx="184731" cy="937629"/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3AC84A25-D16E-4785-8D17-51C5361BFA4B}"/>
            </a:ext>
          </a:extLst>
        </xdr:cNvPr>
        <xdr:cNvSpPr/>
      </xdr:nvSpPr>
      <xdr:spPr>
        <a:xfrm>
          <a:off x="11828179" y="212198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14</xdr:col>
      <xdr:colOff>802992</xdr:colOff>
      <xdr:row>4</xdr:row>
      <xdr:rowOff>0</xdr:rowOff>
    </xdr:from>
    <xdr:ext cx="184731" cy="937629"/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9E84B7B-E37E-4C7E-80FE-044B85130A10}"/>
            </a:ext>
          </a:extLst>
        </xdr:cNvPr>
        <xdr:cNvSpPr/>
      </xdr:nvSpPr>
      <xdr:spPr>
        <a:xfrm>
          <a:off x="13728417" y="185528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14</xdr:col>
      <xdr:colOff>802992</xdr:colOff>
      <xdr:row>4</xdr:row>
      <xdr:rowOff>0</xdr:rowOff>
    </xdr:from>
    <xdr:ext cx="184731" cy="937629"/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45722BAC-370F-421B-BC91-6FFE4EECE0E4}"/>
            </a:ext>
          </a:extLst>
        </xdr:cNvPr>
        <xdr:cNvSpPr/>
      </xdr:nvSpPr>
      <xdr:spPr>
        <a:xfrm>
          <a:off x="13728417" y="185528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802992</xdr:colOff>
      <xdr:row>35</xdr:row>
      <xdr:rowOff>131260</xdr:rowOff>
    </xdr:from>
    <xdr:ext cx="184731" cy="9376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141557B-3860-49AF-B9D6-C29241E489B2}"/>
            </a:ext>
          </a:extLst>
        </xdr:cNvPr>
        <xdr:cNvSpPr/>
      </xdr:nvSpPr>
      <xdr:spPr>
        <a:xfrm>
          <a:off x="8823042" y="6170110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6</xdr:col>
      <xdr:colOff>802992</xdr:colOff>
      <xdr:row>35</xdr:row>
      <xdr:rowOff>131260</xdr:rowOff>
    </xdr:from>
    <xdr:ext cx="184731" cy="937629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49B70615-A751-4C12-8CE3-2D68D23C6545}"/>
            </a:ext>
          </a:extLst>
        </xdr:cNvPr>
        <xdr:cNvSpPr/>
      </xdr:nvSpPr>
      <xdr:spPr>
        <a:xfrm>
          <a:off x="8823042" y="6170110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8</xdr:col>
      <xdr:colOff>802992</xdr:colOff>
      <xdr:row>4</xdr:row>
      <xdr:rowOff>0</xdr:rowOff>
    </xdr:from>
    <xdr:ext cx="184731" cy="937629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D86544E0-14E8-44FE-B9F5-1DB327A784FE}"/>
            </a:ext>
          </a:extLst>
        </xdr:cNvPr>
        <xdr:cNvSpPr/>
      </xdr:nvSpPr>
      <xdr:spPr>
        <a:xfrm>
          <a:off x="10785192" y="15335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9</xdr:col>
      <xdr:colOff>802992</xdr:colOff>
      <xdr:row>4</xdr:row>
      <xdr:rowOff>0</xdr:rowOff>
    </xdr:from>
    <xdr:ext cx="184731" cy="937629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8891C9EC-8792-4A7C-A56D-898DBE4E9A29}"/>
            </a:ext>
          </a:extLst>
        </xdr:cNvPr>
        <xdr:cNvSpPr/>
      </xdr:nvSpPr>
      <xdr:spPr>
        <a:xfrm>
          <a:off x="11766267" y="15335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9</xdr:col>
      <xdr:colOff>864904</xdr:colOff>
      <xdr:row>4</xdr:row>
      <xdr:rowOff>0</xdr:rowOff>
    </xdr:from>
    <xdr:ext cx="184731" cy="937629"/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4637F3E0-577F-4F32-A184-9F9FBDA3B34E}"/>
            </a:ext>
          </a:extLst>
        </xdr:cNvPr>
        <xdr:cNvSpPr/>
      </xdr:nvSpPr>
      <xdr:spPr>
        <a:xfrm>
          <a:off x="11828179" y="15335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11</xdr:col>
      <xdr:colOff>802992</xdr:colOff>
      <xdr:row>4</xdr:row>
      <xdr:rowOff>0</xdr:rowOff>
    </xdr:from>
    <xdr:ext cx="184731" cy="937629"/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321F85EE-F8A6-45D6-B418-630292581534}"/>
            </a:ext>
          </a:extLst>
        </xdr:cNvPr>
        <xdr:cNvSpPr/>
      </xdr:nvSpPr>
      <xdr:spPr>
        <a:xfrm>
          <a:off x="13728417" y="15335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11</xdr:col>
      <xdr:colOff>802992</xdr:colOff>
      <xdr:row>4</xdr:row>
      <xdr:rowOff>0</xdr:rowOff>
    </xdr:from>
    <xdr:ext cx="184731" cy="937629"/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8DC57DF-5928-44BF-95A6-B49905876254}"/>
            </a:ext>
          </a:extLst>
        </xdr:cNvPr>
        <xdr:cNvSpPr/>
      </xdr:nvSpPr>
      <xdr:spPr>
        <a:xfrm>
          <a:off x="13728417" y="15335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44</xdr:row>
      <xdr:rowOff>131260</xdr:rowOff>
    </xdr:from>
    <xdr:ext cx="184731" cy="9376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8FF5A7E-30A2-425B-8494-752409CD6973}"/>
            </a:ext>
          </a:extLst>
        </xdr:cNvPr>
        <xdr:cNvSpPr/>
      </xdr:nvSpPr>
      <xdr:spPr>
        <a:xfrm>
          <a:off x="9353550" y="901808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6</xdr:col>
      <xdr:colOff>0</xdr:colOff>
      <xdr:row>44</xdr:row>
      <xdr:rowOff>131260</xdr:rowOff>
    </xdr:from>
    <xdr:ext cx="184731" cy="937629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51C0AA1B-7C9C-4E46-8A6C-02BA2F47E0B8}"/>
            </a:ext>
          </a:extLst>
        </xdr:cNvPr>
        <xdr:cNvSpPr/>
      </xdr:nvSpPr>
      <xdr:spPr>
        <a:xfrm>
          <a:off x="9353550" y="901808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7</xdr:col>
      <xdr:colOff>802992</xdr:colOff>
      <xdr:row>4</xdr:row>
      <xdr:rowOff>0</xdr:rowOff>
    </xdr:from>
    <xdr:ext cx="184731" cy="937629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A8BBBD0A-9B01-4599-9F57-6D3F55AE75CD}"/>
            </a:ext>
          </a:extLst>
        </xdr:cNvPr>
        <xdr:cNvSpPr/>
      </xdr:nvSpPr>
      <xdr:spPr>
        <a:xfrm>
          <a:off x="11137617" y="16478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8</xdr:col>
      <xdr:colOff>802992</xdr:colOff>
      <xdr:row>4</xdr:row>
      <xdr:rowOff>0</xdr:rowOff>
    </xdr:from>
    <xdr:ext cx="184731" cy="937629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66CC8872-2B3E-481E-B8E6-D32B54598F91}"/>
            </a:ext>
          </a:extLst>
        </xdr:cNvPr>
        <xdr:cNvSpPr/>
      </xdr:nvSpPr>
      <xdr:spPr>
        <a:xfrm>
          <a:off x="12118692" y="16478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8</xdr:col>
      <xdr:colOff>802992</xdr:colOff>
      <xdr:row>4</xdr:row>
      <xdr:rowOff>0</xdr:rowOff>
    </xdr:from>
    <xdr:ext cx="184731" cy="937629"/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D066F594-8B3A-44F9-A108-95AE075A0CBC}"/>
            </a:ext>
          </a:extLst>
        </xdr:cNvPr>
        <xdr:cNvSpPr/>
      </xdr:nvSpPr>
      <xdr:spPr>
        <a:xfrm>
          <a:off x="12118692" y="16478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10</xdr:col>
      <xdr:colOff>802992</xdr:colOff>
      <xdr:row>4</xdr:row>
      <xdr:rowOff>0</xdr:rowOff>
    </xdr:from>
    <xdr:ext cx="184731" cy="937629"/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D0CB63A2-4E82-474A-971C-099FE26F2083}"/>
            </a:ext>
          </a:extLst>
        </xdr:cNvPr>
        <xdr:cNvSpPr/>
      </xdr:nvSpPr>
      <xdr:spPr>
        <a:xfrm>
          <a:off x="14080842" y="16478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10</xdr:col>
      <xdr:colOff>802992</xdr:colOff>
      <xdr:row>4</xdr:row>
      <xdr:rowOff>0</xdr:rowOff>
    </xdr:from>
    <xdr:ext cx="184731" cy="937629"/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652BE046-FF90-4689-BF93-7654E8592AC4}"/>
            </a:ext>
          </a:extLst>
        </xdr:cNvPr>
        <xdr:cNvSpPr/>
      </xdr:nvSpPr>
      <xdr:spPr>
        <a:xfrm>
          <a:off x="14080842" y="16478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8</xdr:col>
      <xdr:colOff>802992</xdr:colOff>
      <xdr:row>4</xdr:row>
      <xdr:rowOff>0</xdr:rowOff>
    </xdr:from>
    <xdr:ext cx="184731" cy="937629"/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5038999C-E02D-45E7-A484-492DB1D27FE6}"/>
            </a:ext>
          </a:extLst>
        </xdr:cNvPr>
        <xdr:cNvSpPr/>
      </xdr:nvSpPr>
      <xdr:spPr>
        <a:xfrm>
          <a:off x="12118692" y="16478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8</xdr:col>
      <xdr:colOff>864904</xdr:colOff>
      <xdr:row>4</xdr:row>
      <xdr:rowOff>0</xdr:rowOff>
    </xdr:from>
    <xdr:ext cx="184731" cy="937629"/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C91DA08E-A07E-4F94-AF2F-C7581CACB091}"/>
            </a:ext>
          </a:extLst>
        </xdr:cNvPr>
        <xdr:cNvSpPr/>
      </xdr:nvSpPr>
      <xdr:spPr>
        <a:xfrm>
          <a:off x="12180604" y="16478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35</xdr:row>
      <xdr:rowOff>131260</xdr:rowOff>
    </xdr:from>
    <xdr:ext cx="184731" cy="9376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2C48A2CB-C76F-4147-98D4-E6148C8CB2BE}"/>
            </a:ext>
          </a:extLst>
        </xdr:cNvPr>
        <xdr:cNvSpPr/>
      </xdr:nvSpPr>
      <xdr:spPr>
        <a:xfrm>
          <a:off x="8086725" y="724643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6</xdr:col>
      <xdr:colOff>0</xdr:colOff>
      <xdr:row>35</xdr:row>
      <xdr:rowOff>131260</xdr:rowOff>
    </xdr:from>
    <xdr:ext cx="184731" cy="937629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7D71885F-1CF1-4EF3-A9C3-1DDEEDF83DC2}"/>
            </a:ext>
          </a:extLst>
        </xdr:cNvPr>
        <xdr:cNvSpPr/>
      </xdr:nvSpPr>
      <xdr:spPr>
        <a:xfrm>
          <a:off x="8086725" y="724643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7</xdr:col>
      <xdr:colOff>802992</xdr:colOff>
      <xdr:row>4</xdr:row>
      <xdr:rowOff>0</xdr:rowOff>
    </xdr:from>
    <xdr:ext cx="184731" cy="937629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41B324F8-203B-43D5-88ED-56C6EB5B045E}"/>
            </a:ext>
          </a:extLst>
        </xdr:cNvPr>
        <xdr:cNvSpPr/>
      </xdr:nvSpPr>
      <xdr:spPr>
        <a:xfrm>
          <a:off x="9870792" y="15335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8</xdr:col>
      <xdr:colOff>802992</xdr:colOff>
      <xdr:row>4</xdr:row>
      <xdr:rowOff>0</xdr:rowOff>
    </xdr:from>
    <xdr:ext cx="184731" cy="937629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E342D652-AF35-44E2-808C-EBC0C4728922}"/>
            </a:ext>
          </a:extLst>
        </xdr:cNvPr>
        <xdr:cNvSpPr/>
      </xdr:nvSpPr>
      <xdr:spPr>
        <a:xfrm>
          <a:off x="10851867" y="15335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8</xdr:col>
      <xdr:colOff>864904</xdr:colOff>
      <xdr:row>4</xdr:row>
      <xdr:rowOff>0</xdr:rowOff>
    </xdr:from>
    <xdr:ext cx="184731" cy="937629"/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BD2690B2-44E8-47C9-84EE-9A784AB26FD1}"/>
            </a:ext>
          </a:extLst>
        </xdr:cNvPr>
        <xdr:cNvSpPr/>
      </xdr:nvSpPr>
      <xdr:spPr>
        <a:xfrm>
          <a:off x="10913779" y="15335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10</xdr:col>
      <xdr:colOff>802992</xdr:colOff>
      <xdr:row>4</xdr:row>
      <xdr:rowOff>0</xdr:rowOff>
    </xdr:from>
    <xdr:ext cx="184731" cy="937629"/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6685D371-46AD-4065-83CA-99B2E7C6EFD7}"/>
            </a:ext>
          </a:extLst>
        </xdr:cNvPr>
        <xdr:cNvSpPr/>
      </xdr:nvSpPr>
      <xdr:spPr>
        <a:xfrm>
          <a:off x="12814017" y="15335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10</xdr:col>
      <xdr:colOff>802992</xdr:colOff>
      <xdr:row>4</xdr:row>
      <xdr:rowOff>0</xdr:rowOff>
    </xdr:from>
    <xdr:ext cx="184731" cy="937629"/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5CE9E0FD-E86B-4FFD-A33D-030222E3DD27}"/>
            </a:ext>
          </a:extLst>
        </xdr:cNvPr>
        <xdr:cNvSpPr/>
      </xdr:nvSpPr>
      <xdr:spPr>
        <a:xfrm>
          <a:off x="12814017" y="15335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sulting.global.deloitteonline.com/Users/briking/AppData/Local/Microsoft/Windows/INetCache/Content.Outlook/C44IFOQS/GPS%20Pricing%20Model%20FY20v2b-SLHEStart_CalWIN_20200310.xlsb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Owner\Downloads\RFP%20Attachment%20B5%20-%20M&amp;E%20Price%20Proposal%20Schedules%20BAFO%201%20-ds.xlsx" TargetMode="External"/><Relationship Id="rId1" Type="http://schemas.openxmlformats.org/officeDocument/2006/relationships/externalLinkPath" Target="/Users/dsode/Downloads/RFP%20Attachment%20B5%20-%20M&amp;E%20Price%20Proposal%20Schedules%20BAFO%201%20-d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s"/>
      <sheetName val="Data Entry"/>
      <sheetName val="Deloitte Resource Pool"/>
      <sheetName val="Deloitte Cost Blendings"/>
      <sheetName val="Rate Cards"/>
      <sheetName val="Bid Rates"/>
      <sheetName val="Fixed_Price"/>
      <sheetName val="Subs"/>
      <sheetName val="Sub Analysis"/>
      <sheetName val="Level of Effort (LOE)"/>
      <sheetName val="Travel_ODCs"/>
      <sheetName val="Products"/>
      <sheetName val="Lists"/>
      <sheetName val="Admin"/>
      <sheetName val="Workflow"/>
      <sheetName val="Normalized Rates"/>
      <sheetName val="Rate Summary"/>
      <sheetName val="Cost"/>
      <sheetName val="Price"/>
      <sheetName val="LOE Summary"/>
      <sheetName val="DealReview"/>
      <sheetName val="Bid Version Log"/>
      <sheetName val="Est_Sys_Checklist"/>
      <sheetName val="GSA Discount Rationale"/>
      <sheetName val="Deloitte Rate Builds"/>
      <sheetName val="Method Example"/>
      <sheetName val="Indirect Rate Blending"/>
      <sheetName val="Custom Report"/>
      <sheetName val="Travel Calculation"/>
      <sheetName val="Resource Plan"/>
      <sheetName val="Resource Plan Assumptions"/>
      <sheetName val="Metrics"/>
      <sheetName val="Travel build up"/>
      <sheetName val="Small Business Plan"/>
      <sheetName val="Cost Summary"/>
      <sheetName val="GSA LCA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2">
          <cell r="H12">
            <v>163.33333333333334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 M&amp;E SFY Summary"/>
      <sheetName val="2. M&amp;E Deliverables"/>
      <sheetName val="3. Transition-In Staff Loading"/>
      <sheetName val="4. M&amp;E Software"/>
      <sheetName val="5. M&amp;E Services"/>
      <sheetName val="6. M&amp;E Staff Loading"/>
      <sheetName val="6.1 Base Year 1 Staff Loading"/>
      <sheetName val="6.2 Base Year 2 Staff Loading"/>
      <sheetName val="6.3 Base Year 3 Staff Loading"/>
      <sheetName val="6.4 Base Year 4 Staff Loading"/>
      <sheetName val="6.5 Base Year 5 Staff Loading"/>
      <sheetName val="6.6 Base Year 6 Staff Loading"/>
      <sheetName val="7. CalFresh ABAWD SCR"/>
      <sheetName val="8. M&amp;E DB Migration"/>
      <sheetName val="9. M&amp;E Task Management"/>
      <sheetName val="10. Optional Extension Year 1"/>
      <sheetName val="11. Optional Extension Year 2"/>
      <sheetName val="12. Optional Extension Year 3"/>
      <sheetName val="13. Optional Extension Year 4"/>
      <sheetName val="14. Hourly Rate Card"/>
      <sheetName val="15. CO Hourly Rate Card"/>
      <sheetName val="16. Optional Imaging"/>
      <sheetName val="17. AWS IaaS Resources"/>
      <sheetName val="18. M&amp;E Other"/>
    </sheetNames>
    <sheetDataSet>
      <sheetData sheetId="0"/>
      <sheetData sheetId="1"/>
      <sheetData sheetId="2"/>
      <sheetData sheetId="3"/>
      <sheetData sheetId="4"/>
      <sheetData sheetId="5">
        <row r="31">
          <cell r="D31"/>
        </row>
        <row r="33">
          <cell r="D33"/>
        </row>
        <row r="34">
          <cell r="D34"/>
        </row>
        <row r="35">
          <cell r="D35"/>
        </row>
        <row r="37">
          <cell r="D37"/>
        </row>
        <row r="40">
          <cell r="D40"/>
        </row>
        <row r="41">
          <cell r="D41"/>
        </row>
        <row r="43">
          <cell r="D43"/>
        </row>
        <row r="45">
          <cell r="D45"/>
        </row>
        <row r="46">
          <cell r="D46"/>
        </row>
        <row r="47">
          <cell r="D47"/>
        </row>
        <row r="49">
          <cell r="D49"/>
        </row>
        <row r="51">
          <cell r="D51"/>
        </row>
        <row r="52">
          <cell r="D52"/>
        </row>
        <row r="53">
          <cell r="D53"/>
        </row>
        <row r="55">
          <cell r="D55"/>
        </row>
        <row r="56">
          <cell r="D56"/>
        </row>
        <row r="57">
          <cell r="D57"/>
        </row>
        <row r="58">
          <cell r="D58"/>
        </row>
        <row r="59">
          <cell r="D59"/>
        </row>
        <row r="61">
          <cell r="D61"/>
        </row>
        <row r="62">
          <cell r="D62"/>
        </row>
        <row r="63">
          <cell r="D63"/>
        </row>
        <row r="64">
          <cell r="D64"/>
        </row>
        <row r="65">
          <cell r="D65"/>
        </row>
        <row r="67">
          <cell r="D67"/>
        </row>
        <row r="68">
          <cell r="D68"/>
        </row>
        <row r="69">
          <cell r="D69"/>
        </row>
        <row r="70">
          <cell r="D70"/>
        </row>
        <row r="71">
          <cell r="D71"/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087D6-B2C7-45B9-A48D-8F990EE34A73}">
  <dimension ref="A1:U65"/>
  <sheetViews>
    <sheetView tabSelected="1" workbookViewId="0">
      <pane xSplit="2" ySplit="5" topLeftCell="C14" activePane="bottomRight" state="frozen"/>
      <selection pane="topRight" activeCell="C1" sqref="C1"/>
      <selection pane="bottomLeft" activeCell="A6" sqref="A6"/>
      <selection pane="bottomRight" activeCell="A2" sqref="A2:N2"/>
    </sheetView>
  </sheetViews>
  <sheetFormatPr defaultColWidth="8.85546875" defaultRowHeight="13.5" x14ac:dyDescent="0.25"/>
  <cols>
    <col min="1" max="1" width="5.7109375" style="16" customWidth="1"/>
    <col min="2" max="2" width="75.7109375" style="6" customWidth="1"/>
    <col min="3" max="13" width="13.7109375" style="6" customWidth="1"/>
    <col min="14" max="14" width="15.7109375" style="6" customWidth="1"/>
    <col min="15" max="15" width="20.7109375" style="10" customWidth="1"/>
    <col min="16" max="16" width="13.85546875" style="10" bestFit="1" customWidth="1"/>
    <col min="17" max="17" width="10.7109375" style="10" bestFit="1" customWidth="1"/>
    <col min="18" max="19" width="10.7109375" style="6" bestFit="1" customWidth="1"/>
    <col min="20" max="20" width="15" style="6" bestFit="1" customWidth="1"/>
    <col min="21" max="16384" width="8.85546875" style="6"/>
  </cols>
  <sheetData>
    <row r="1" spans="1:21" s="3" customFormat="1" ht="20.100000000000001" customHeight="1" x14ac:dyDescent="0.25">
      <c r="A1" s="1249" t="s">
        <v>0</v>
      </c>
      <c r="B1" s="1249"/>
      <c r="C1" s="1249"/>
      <c r="D1" s="1249"/>
      <c r="E1" s="1249"/>
      <c r="F1" s="1249"/>
      <c r="G1" s="1249"/>
      <c r="H1" s="1249"/>
      <c r="I1" s="1249"/>
      <c r="J1" s="1249"/>
      <c r="K1" s="1249"/>
      <c r="L1" s="1249"/>
      <c r="M1" s="1249"/>
      <c r="N1" s="1249"/>
      <c r="O1" s="1"/>
      <c r="P1" s="1"/>
      <c r="Q1" s="1"/>
      <c r="R1" s="2"/>
    </row>
    <row r="2" spans="1:21" s="3" customFormat="1" ht="20.100000000000001" customHeight="1" x14ac:dyDescent="0.25">
      <c r="A2" s="1249" t="s">
        <v>1</v>
      </c>
      <c r="B2" s="1249"/>
      <c r="C2" s="1249"/>
      <c r="D2" s="1249"/>
      <c r="E2" s="1249"/>
      <c r="F2" s="1249"/>
      <c r="G2" s="1249"/>
      <c r="H2" s="1249"/>
      <c r="I2" s="1249"/>
      <c r="J2" s="1249"/>
      <c r="K2" s="1249"/>
      <c r="L2" s="1249"/>
      <c r="M2" s="1249"/>
      <c r="N2" s="1249"/>
      <c r="O2" s="1"/>
      <c r="P2" s="1"/>
      <c r="Q2" s="1"/>
      <c r="R2" s="2"/>
    </row>
    <row r="3" spans="1:21" s="3" customFormat="1" ht="20.100000000000001" customHeight="1" x14ac:dyDescent="0.25">
      <c r="A3" s="1249" t="s">
        <v>2</v>
      </c>
      <c r="B3" s="1250"/>
      <c r="C3" s="1250"/>
      <c r="D3" s="1250"/>
      <c r="E3" s="1250"/>
      <c r="F3" s="1250"/>
      <c r="G3" s="1250"/>
      <c r="H3" s="1250"/>
      <c r="I3" s="1250"/>
      <c r="J3" s="1250"/>
      <c r="K3" s="1250"/>
      <c r="L3" s="1250"/>
      <c r="M3" s="1250"/>
      <c r="N3" s="1250"/>
      <c r="O3" s="1"/>
      <c r="P3" s="1"/>
      <c r="Q3" s="1"/>
      <c r="R3" s="2"/>
    </row>
    <row r="4" spans="1:21" ht="24.95" customHeight="1" thickBot="1" x14ac:dyDescent="0.3">
      <c r="A4" s="1251" t="s">
        <v>3</v>
      </c>
      <c r="B4" s="1251"/>
      <c r="C4" s="1251"/>
      <c r="D4" s="1251"/>
      <c r="E4" s="1251"/>
      <c r="F4" s="1251"/>
      <c r="G4" s="1251"/>
      <c r="H4" s="1251"/>
      <c r="I4" s="1251"/>
      <c r="J4" s="1251"/>
      <c r="K4" s="1251"/>
      <c r="L4" s="1251"/>
      <c r="M4" s="1251"/>
      <c r="N4" s="1251"/>
      <c r="O4" s="4"/>
      <c r="P4" s="4"/>
      <c r="Q4" s="4"/>
      <c r="R4" s="5"/>
    </row>
    <row r="5" spans="1:21" ht="45.95" customHeight="1" thickBot="1" x14ac:dyDescent="0.3">
      <c r="A5" s="1252" t="s">
        <v>4</v>
      </c>
      <c r="B5" s="1253"/>
      <c r="C5" s="1245" t="s">
        <v>5</v>
      </c>
      <c r="D5" s="1245" t="s">
        <v>6</v>
      </c>
      <c r="E5" s="1245" t="s">
        <v>7</v>
      </c>
      <c r="F5" s="1245" t="s">
        <v>8</v>
      </c>
      <c r="G5" s="1245" t="s">
        <v>9</v>
      </c>
      <c r="H5" s="1245" t="s">
        <v>10</v>
      </c>
      <c r="I5" s="1245" t="s">
        <v>11</v>
      </c>
      <c r="J5" s="1245" t="s">
        <v>12</v>
      </c>
      <c r="K5" s="1245" t="s">
        <v>13</v>
      </c>
      <c r="L5" s="1245" t="s">
        <v>14</v>
      </c>
      <c r="M5" s="1245" t="s">
        <v>15</v>
      </c>
      <c r="N5" s="98" t="s">
        <v>16</v>
      </c>
      <c r="O5" s="7"/>
      <c r="P5" s="7"/>
      <c r="Q5" s="7"/>
      <c r="R5" s="8"/>
    </row>
    <row r="6" spans="1:21" s="10" customFormat="1" ht="15" customHeight="1" x14ac:dyDescent="0.25">
      <c r="A6" s="9"/>
      <c r="B6" s="176" t="s">
        <v>17</v>
      </c>
      <c r="C6" s="261">
        <f>SUM('2. Infrastructure SFY Summary'!C5,'19. M&amp;E SFY Summary'!C5)</f>
        <v>0</v>
      </c>
      <c r="D6" s="261"/>
      <c r="E6" s="261"/>
      <c r="F6" s="261"/>
      <c r="G6" s="261"/>
      <c r="H6" s="261"/>
      <c r="I6" s="261"/>
      <c r="J6" s="261"/>
      <c r="K6" s="261"/>
      <c r="L6" s="261"/>
      <c r="M6" s="262"/>
      <c r="N6" s="263">
        <f t="shared" ref="N6:N14" si="0">SUM(C6:M6)</f>
        <v>0</v>
      </c>
      <c r="O6" s="211"/>
      <c r="P6" s="211"/>
      <c r="Q6" s="211"/>
      <c r="R6" s="212"/>
      <c r="T6" s="6"/>
    </row>
    <row r="7" spans="1:21" s="10" customFormat="1" ht="15" customHeight="1" x14ac:dyDescent="0.25">
      <c r="A7" s="339"/>
      <c r="B7" s="176" t="s">
        <v>18</v>
      </c>
      <c r="C7" s="261">
        <f>SUM('2. Infrastructure SFY Summary'!C6,'19. M&amp;E SFY Summary'!C6)</f>
        <v>0</v>
      </c>
      <c r="D7" s="261">
        <f>SUM('2. Infrastructure SFY Summary'!D6,'19. M&amp;E SFY Summary'!D6)</f>
        <v>0</v>
      </c>
      <c r="E7" s="261"/>
      <c r="F7" s="261"/>
      <c r="G7" s="261"/>
      <c r="H7" s="261"/>
      <c r="I7" s="261"/>
      <c r="J7" s="261"/>
      <c r="K7" s="261"/>
      <c r="L7" s="261"/>
      <c r="M7" s="262"/>
      <c r="N7" s="263">
        <f t="shared" si="0"/>
        <v>0</v>
      </c>
      <c r="O7" s="211"/>
      <c r="P7" s="211"/>
      <c r="Q7" s="211"/>
      <c r="R7" s="212"/>
      <c r="T7" s="6"/>
    </row>
    <row r="8" spans="1:21" s="10" customFormat="1" ht="15" customHeight="1" x14ac:dyDescent="0.25">
      <c r="A8" s="11"/>
      <c r="B8" s="176" t="s">
        <v>19</v>
      </c>
      <c r="C8" s="261"/>
      <c r="D8" s="261">
        <f>'19. M&amp;E SFY Summary'!D7</f>
        <v>0</v>
      </c>
      <c r="E8" s="261">
        <f>'19. M&amp;E SFY Summary'!E7</f>
        <v>0</v>
      </c>
      <c r="F8" s="261"/>
      <c r="G8" s="261"/>
      <c r="H8" s="261"/>
      <c r="I8" s="261"/>
      <c r="J8" s="261"/>
      <c r="K8" s="261"/>
      <c r="L8" s="261"/>
      <c r="M8" s="262"/>
      <c r="N8" s="263">
        <f t="shared" si="0"/>
        <v>0</v>
      </c>
      <c r="O8" s="211"/>
      <c r="P8" s="213"/>
      <c r="Q8" s="213"/>
      <c r="R8" s="213"/>
      <c r="S8" s="213"/>
      <c r="T8" s="755"/>
      <c r="U8" s="213"/>
    </row>
    <row r="9" spans="1:21" s="10" customFormat="1" ht="15" customHeight="1" x14ac:dyDescent="0.25">
      <c r="A9" s="11"/>
      <c r="B9" s="176" t="s">
        <v>20</v>
      </c>
      <c r="C9" s="261"/>
      <c r="D9" s="261">
        <f>'19. M&amp;E SFY Summary'!D8</f>
        <v>0</v>
      </c>
      <c r="E9" s="261">
        <f>'19. M&amp;E SFY Summary'!E8</f>
        <v>0</v>
      </c>
      <c r="F9" s="261"/>
      <c r="G9" s="261"/>
      <c r="H9" s="261"/>
      <c r="I9" s="261"/>
      <c r="J9" s="261"/>
      <c r="K9" s="261"/>
      <c r="L9" s="261"/>
      <c r="M9" s="262"/>
      <c r="N9" s="263">
        <f t="shared" si="0"/>
        <v>0</v>
      </c>
      <c r="O9" s="211"/>
      <c r="P9" s="213"/>
      <c r="Q9" s="213"/>
      <c r="R9" s="213"/>
      <c r="S9" s="213"/>
      <c r="T9" s="755"/>
      <c r="U9" s="213"/>
    </row>
    <row r="10" spans="1:21" s="10" customFormat="1" ht="15" customHeight="1" x14ac:dyDescent="0.25">
      <c r="A10" s="11"/>
      <c r="B10" s="176" t="s">
        <v>21</v>
      </c>
      <c r="C10" s="261">
        <f>'2. Infrastructure SFY Summary'!C7</f>
        <v>0</v>
      </c>
      <c r="D10" s="261">
        <f>'2. Infrastructure SFY Summary'!D7</f>
        <v>0</v>
      </c>
      <c r="E10" s="261">
        <f>'2. Infrastructure SFY Summary'!E7</f>
        <v>0</v>
      </c>
      <c r="F10" s="261">
        <f>'2. Infrastructure SFY Summary'!F7</f>
        <v>0</v>
      </c>
      <c r="G10" s="261">
        <f>'2. Infrastructure SFY Summary'!G7</f>
        <v>0</v>
      </c>
      <c r="H10" s="261">
        <f>'2. Infrastructure SFY Summary'!H7</f>
        <v>0</v>
      </c>
      <c r="I10" s="261">
        <f>'2. Infrastructure SFY Summary'!I7</f>
        <v>0</v>
      </c>
      <c r="J10" s="261"/>
      <c r="K10" s="261"/>
      <c r="L10" s="261"/>
      <c r="M10" s="262"/>
      <c r="N10" s="263">
        <f t="shared" si="0"/>
        <v>0</v>
      </c>
      <c r="O10" s="211"/>
      <c r="P10" s="213"/>
      <c r="Q10" s="213"/>
      <c r="R10" s="213"/>
      <c r="S10" s="213"/>
      <c r="T10" s="755"/>
      <c r="U10" s="213"/>
    </row>
    <row r="11" spans="1:21" s="10" customFormat="1" ht="15" customHeight="1" x14ac:dyDescent="0.25">
      <c r="A11" s="11"/>
      <c r="B11" s="176" t="s">
        <v>22</v>
      </c>
      <c r="C11" s="261">
        <f>'2. Infrastructure SFY Summary'!C8</f>
        <v>0</v>
      </c>
      <c r="D11" s="261">
        <f>SUM('2. Infrastructure SFY Summary'!D8,'19. M&amp;E SFY Summary'!D9)</f>
        <v>0</v>
      </c>
      <c r="E11" s="261">
        <f>SUM('2. Infrastructure SFY Summary'!E8,'19. M&amp;E SFY Summary'!E9)</f>
        <v>0</v>
      </c>
      <c r="F11" s="261">
        <f>SUM('2. Infrastructure SFY Summary'!F8,'19. M&amp;E SFY Summary'!F9)</f>
        <v>0</v>
      </c>
      <c r="G11" s="261">
        <f>SUM('2. Infrastructure SFY Summary'!G8,'19. M&amp;E SFY Summary'!G9)</f>
        <v>0</v>
      </c>
      <c r="H11" s="261">
        <f>SUM('2. Infrastructure SFY Summary'!H8,'19. M&amp;E SFY Summary'!H9)</f>
        <v>0</v>
      </c>
      <c r="I11" s="261">
        <f>SUM('2. Infrastructure SFY Summary'!I8,'19. M&amp;E SFY Summary'!I9)</f>
        <v>0</v>
      </c>
      <c r="J11" s="261">
        <f>SUM('2. Infrastructure SFY Summary'!J8,'19. M&amp;E SFY Summary'!J9)</f>
        <v>0</v>
      </c>
      <c r="K11" s="261"/>
      <c r="L11" s="261"/>
      <c r="M11" s="262"/>
      <c r="N11" s="263">
        <f t="shared" si="0"/>
        <v>0</v>
      </c>
      <c r="O11" s="211"/>
      <c r="P11" s="213"/>
      <c r="Q11" s="213"/>
      <c r="R11" s="213"/>
      <c r="S11" s="213"/>
      <c r="T11" s="755"/>
      <c r="U11" s="213"/>
    </row>
    <row r="12" spans="1:21" s="10" customFormat="1" ht="15" customHeight="1" x14ac:dyDescent="0.25">
      <c r="A12" s="11"/>
      <c r="B12" s="176" t="s">
        <v>23</v>
      </c>
      <c r="C12" s="261">
        <f>'2. Infrastructure SFY Summary'!C9</f>
        <v>0</v>
      </c>
      <c r="D12" s="261">
        <f>'2. Infrastructure SFY Summary'!D9</f>
        <v>0</v>
      </c>
      <c r="E12" s="261">
        <f>'2. Infrastructure SFY Summary'!E9</f>
        <v>0</v>
      </c>
      <c r="F12" s="261">
        <f>'2. Infrastructure SFY Summary'!F9</f>
        <v>0</v>
      </c>
      <c r="G12" s="261">
        <f>'2. Infrastructure SFY Summary'!G9</f>
        <v>0</v>
      </c>
      <c r="H12" s="261">
        <f>'2. Infrastructure SFY Summary'!H9</f>
        <v>0</v>
      </c>
      <c r="I12" s="261">
        <f>'2. Infrastructure SFY Summary'!I9</f>
        <v>0</v>
      </c>
      <c r="J12" s="261"/>
      <c r="K12" s="261"/>
      <c r="L12" s="261"/>
      <c r="M12" s="262"/>
      <c r="N12" s="263">
        <f t="shared" si="0"/>
        <v>0</v>
      </c>
      <c r="O12" s="211"/>
      <c r="P12" s="213"/>
      <c r="Q12" s="213"/>
      <c r="R12" s="213"/>
      <c r="S12" s="213"/>
      <c r="T12" s="755"/>
      <c r="U12" s="213"/>
    </row>
    <row r="13" spans="1:21" s="10" customFormat="1" ht="15" customHeight="1" x14ac:dyDescent="0.25">
      <c r="A13" s="11"/>
      <c r="B13" s="176" t="s">
        <v>24</v>
      </c>
      <c r="C13" s="261">
        <f>'2. Infrastructure SFY Summary'!C10</f>
        <v>0</v>
      </c>
      <c r="D13" s="261">
        <f>SUM('2. Infrastructure SFY Summary'!D10,'19. M&amp;E SFY Summary'!D10)</f>
        <v>0</v>
      </c>
      <c r="E13" s="261">
        <f>SUM('2. Infrastructure SFY Summary'!E10,'19. M&amp;E SFY Summary'!E10)</f>
        <v>0</v>
      </c>
      <c r="F13" s="261">
        <f>SUM('2. Infrastructure SFY Summary'!F10,'19. M&amp;E SFY Summary'!F10)</f>
        <v>0</v>
      </c>
      <c r="G13" s="261">
        <f>SUM('2. Infrastructure SFY Summary'!G10,'19. M&amp;E SFY Summary'!G10)</f>
        <v>0</v>
      </c>
      <c r="H13" s="261">
        <f>SUM('2. Infrastructure SFY Summary'!H10,'19. M&amp;E SFY Summary'!H10)</f>
        <v>0</v>
      </c>
      <c r="I13" s="261">
        <f>SUM('2. Infrastructure SFY Summary'!I10,'19. M&amp;E SFY Summary'!I10)</f>
        <v>0</v>
      </c>
      <c r="J13" s="261">
        <f>SUM('2. Infrastructure SFY Summary'!J10,'19. M&amp;E SFY Summary'!J10)</f>
        <v>0</v>
      </c>
      <c r="K13" s="261"/>
      <c r="L13" s="261"/>
      <c r="M13" s="262"/>
      <c r="N13" s="263">
        <f t="shared" si="0"/>
        <v>0</v>
      </c>
      <c r="O13" s="211"/>
      <c r="P13" s="213"/>
      <c r="Q13" s="213"/>
      <c r="R13" s="213"/>
      <c r="S13" s="213"/>
      <c r="T13" s="755"/>
      <c r="U13" s="213"/>
    </row>
    <row r="14" spans="1:21" s="10" customFormat="1" ht="15" customHeight="1" thickBot="1" x14ac:dyDescent="0.3">
      <c r="A14" s="11"/>
      <c r="B14" s="176" t="s">
        <v>25</v>
      </c>
      <c r="C14" s="261">
        <f>'2. Infrastructure SFY Summary'!C11</f>
        <v>0</v>
      </c>
      <c r="D14" s="261">
        <f>SUM('2. Infrastructure SFY Summary'!D11,'19. M&amp;E SFY Summary'!D11)</f>
        <v>0</v>
      </c>
      <c r="E14" s="261">
        <f>SUM('2. Infrastructure SFY Summary'!E11,'19. M&amp;E SFY Summary'!E11)</f>
        <v>0</v>
      </c>
      <c r="F14" s="261">
        <f>SUM('2. Infrastructure SFY Summary'!F11,'19. M&amp;E SFY Summary'!F11)</f>
        <v>0</v>
      </c>
      <c r="G14" s="261">
        <f>SUM('2. Infrastructure SFY Summary'!G11,'19. M&amp;E SFY Summary'!G11)</f>
        <v>0</v>
      </c>
      <c r="H14" s="261">
        <f>SUM('2. Infrastructure SFY Summary'!H11,'19. M&amp;E SFY Summary'!H11)</f>
        <v>0</v>
      </c>
      <c r="I14" s="261">
        <f>SUM('2. Infrastructure SFY Summary'!I11,'19. M&amp;E SFY Summary'!I11)</f>
        <v>0</v>
      </c>
      <c r="J14" s="261">
        <f>SUM('2. Infrastructure SFY Summary'!J11,'19. M&amp;E SFY Summary'!J11)</f>
        <v>0</v>
      </c>
      <c r="K14" s="261"/>
      <c r="L14" s="261"/>
      <c r="M14" s="262"/>
      <c r="N14" s="263">
        <f t="shared" si="0"/>
        <v>0</v>
      </c>
      <c r="O14" s="211"/>
      <c r="P14" s="213"/>
      <c r="Q14" s="213"/>
      <c r="R14" s="213"/>
      <c r="S14" s="213"/>
      <c r="T14" s="755"/>
      <c r="U14" s="213"/>
    </row>
    <row r="15" spans="1:21" s="10" customFormat="1" ht="15" customHeight="1" thickBot="1" x14ac:dyDescent="0.3">
      <c r="A15" s="214" t="s">
        <v>26</v>
      </c>
      <c r="B15" s="215"/>
      <c r="C15" s="216">
        <f t="shared" ref="C15:N15" si="1">SUM(C6:C14)</f>
        <v>0</v>
      </c>
      <c r="D15" s="216">
        <f t="shared" si="1"/>
        <v>0</v>
      </c>
      <c r="E15" s="216">
        <f t="shared" si="1"/>
        <v>0</v>
      </c>
      <c r="F15" s="216">
        <f t="shared" si="1"/>
        <v>0</v>
      </c>
      <c r="G15" s="216">
        <f t="shared" si="1"/>
        <v>0</v>
      </c>
      <c r="H15" s="216">
        <f t="shared" si="1"/>
        <v>0</v>
      </c>
      <c r="I15" s="216">
        <f t="shared" si="1"/>
        <v>0</v>
      </c>
      <c r="J15" s="216">
        <f t="shared" si="1"/>
        <v>0</v>
      </c>
      <c r="K15" s="216">
        <f t="shared" si="1"/>
        <v>0</v>
      </c>
      <c r="L15" s="216">
        <f t="shared" si="1"/>
        <v>0</v>
      </c>
      <c r="M15" s="216">
        <f t="shared" si="1"/>
        <v>0</v>
      </c>
      <c r="N15" s="216">
        <f t="shared" si="1"/>
        <v>0</v>
      </c>
      <c r="O15" s="211"/>
      <c r="P15" s="211"/>
      <c r="Q15" s="211"/>
      <c r="R15" s="212"/>
    </row>
    <row r="16" spans="1:21" s="10" customFormat="1" ht="15" customHeight="1" thickBot="1" x14ac:dyDescent="0.3">
      <c r="A16" s="1254"/>
      <c r="B16" s="1255"/>
      <c r="C16" s="1255"/>
      <c r="D16" s="1255"/>
      <c r="E16" s="1255"/>
      <c r="F16" s="1255"/>
      <c r="G16" s="1255"/>
      <c r="H16" s="1255"/>
      <c r="I16" s="1255"/>
      <c r="J16" s="1255"/>
      <c r="K16" s="1255"/>
      <c r="L16" s="1255"/>
      <c r="M16" s="1255"/>
      <c r="N16" s="1256"/>
      <c r="O16" s="211"/>
      <c r="P16" s="211"/>
      <c r="Q16" s="211"/>
      <c r="R16" s="212"/>
    </row>
    <row r="17" spans="1:19" s="10" customFormat="1" ht="23.25" customHeight="1" thickBot="1" x14ac:dyDescent="0.3">
      <c r="A17" s="1257" t="s">
        <v>27</v>
      </c>
      <c r="B17" s="1258"/>
      <c r="C17" s="216">
        <f>'2. Infrastructure SFY Summary'!C14</f>
        <v>0</v>
      </c>
      <c r="D17" s="216">
        <f>SUM('2. Infrastructure SFY Summary'!D14,'19. M&amp;E SFY Summary'!D14)</f>
        <v>0</v>
      </c>
      <c r="E17" s="216">
        <f>SUM('2. Infrastructure SFY Summary'!E14,'19. M&amp;E SFY Summary'!E14)</f>
        <v>0</v>
      </c>
      <c r="F17" s="216">
        <f>SUM('2. Infrastructure SFY Summary'!F14,'19. M&amp;E SFY Summary'!F14)</f>
        <v>0</v>
      </c>
      <c r="G17" s="216">
        <f>SUM('2. Infrastructure SFY Summary'!G14,'19. M&amp;E SFY Summary'!G14)</f>
        <v>0</v>
      </c>
      <c r="H17" s="216">
        <f>SUM('2. Infrastructure SFY Summary'!H14,'19. M&amp;E SFY Summary'!H14)</f>
        <v>0</v>
      </c>
      <c r="I17" s="216">
        <f>SUM('2. Infrastructure SFY Summary'!I14,'19. M&amp;E SFY Summary'!I14)</f>
        <v>0</v>
      </c>
      <c r="J17" s="216">
        <f>SUM('2. Infrastructure SFY Summary'!J14,'19. M&amp;E SFY Summary'!J14)</f>
        <v>0</v>
      </c>
      <c r="K17" s="216">
        <f>SUM('2. Infrastructure SFY Summary'!K14,'19. M&amp;E SFY Summary'!K14)</f>
        <v>0</v>
      </c>
      <c r="L17" s="216">
        <f>SUM('2. Infrastructure SFY Summary'!L14,'19. M&amp;E SFY Summary'!L14)</f>
        <v>0</v>
      </c>
      <c r="M17" s="216">
        <f>SUM('2. Infrastructure SFY Summary'!M14,'19. M&amp;E SFY Summary'!M14)</f>
        <v>0</v>
      </c>
      <c r="N17" s="216">
        <f>SUM(C17:M17)</f>
        <v>0</v>
      </c>
      <c r="O17" s="211"/>
      <c r="P17" s="211"/>
      <c r="Q17" s="211"/>
      <c r="R17" s="212"/>
    </row>
    <row r="18" spans="1:19" s="10" customFormat="1" ht="15" customHeight="1" thickBot="1" x14ac:dyDescent="0.3">
      <c r="A18" s="1254"/>
      <c r="B18" s="1255"/>
      <c r="C18" s="1255"/>
      <c r="D18" s="1255"/>
      <c r="E18" s="1255"/>
      <c r="F18" s="1255"/>
      <c r="G18" s="1255"/>
      <c r="H18" s="1255"/>
      <c r="I18" s="1255"/>
      <c r="J18" s="1255"/>
      <c r="K18" s="1255"/>
      <c r="L18" s="1255"/>
      <c r="M18" s="1255"/>
      <c r="N18" s="1256"/>
      <c r="O18" s="211"/>
      <c r="P18" s="211"/>
      <c r="Q18" s="211"/>
      <c r="R18" s="212"/>
    </row>
    <row r="19" spans="1:19" s="10" customFormat="1" ht="15" customHeight="1" thickBot="1" x14ac:dyDescent="0.3">
      <c r="A19" s="214" t="s">
        <v>28</v>
      </c>
      <c r="B19" s="215"/>
      <c r="C19" s="216">
        <f t="shared" ref="C19:N19" si="2">C15-C6</f>
        <v>0</v>
      </c>
      <c r="D19" s="216">
        <f t="shared" si="2"/>
        <v>0</v>
      </c>
      <c r="E19" s="216">
        <f t="shared" si="2"/>
        <v>0</v>
      </c>
      <c r="F19" s="216">
        <f t="shared" si="2"/>
        <v>0</v>
      </c>
      <c r="G19" s="216">
        <f t="shared" si="2"/>
        <v>0</v>
      </c>
      <c r="H19" s="216">
        <f t="shared" si="2"/>
        <v>0</v>
      </c>
      <c r="I19" s="216">
        <f t="shared" si="2"/>
        <v>0</v>
      </c>
      <c r="J19" s="216">
        <f t="shared" si="2"/>
        <v>0</v>
      </c>
      <c r="K19" s="216">
        <f t="shared" si="2"/>
        <v>0</v>
      </c>
      <c r="L19" s="216">
        <f t="shared" si="2"/>
        <v>0</v>
      </c>
      <c r="M19" s="216">
        <f t="shared" si="2"/>
        <v>0</v>
      </c>
      <c r="N19" s="216">
        <f t="shared" si="2"/>
        <v>0</v>
      </c>
      <c r="O19" s="211"/>
      <c r="P19" s="211"/>
      <c r="Q19" s="211"/>
      <c r="R19" s="212"/>
    </row>
    <row r="20" spans="1:19" s="10" customFormat="1" ht="9.9499999999999993" customHeight="1" x14ac:dyDescent="0.2">
      <c r="A20" s="1259"/>
      <c r="B20" s="1260"/>
      <c r="C20" s="1260"/>
      <c r="D20" s="1260"/>
      <c r="E20" s="1260"/>
      <c r="F20" s="1260"/>
      <c r="G20" s="1260"/>
      <c r="H20" s="1260"/>
      <c r="I20" s="1260"/>
      <c r="J20" s="1260"/>
      <c r="K20" s="1260"/>
      <c r="L20" s="1260"/>
      <c r="M20" s="1260"/>
      <c r="N20" s="1261"/>
      <c r="O20" s="211"/>
      <c r="P20" s="217"/>
      <c r="Q20" s="217"/>
      <c r="R20" s="213"/>
      <c r="S20" s="213"/>
    </row>
    <row r="21" spans="1:19" s="10" customFormat="1" ht="15" customHeight="1" x14ac:dyDescent="0.25">
      <c r="A21" s="15"/>
      <c r="B21" s="179" t="s">
        <v>29</v>
      </c>
      <c r="C21" s="264"/>
      <c r="D21" s="265"/>
      <c r="E21" s="265"/>
      <c r="F21" s="265"/>
      <c r="G21" s="265"/>
      <c r="H21" s="265"/>
      <c r="I21" s="261">
        <f>SUM('2. Infrastructure SFY Summary'!I18,'19. M&amp;E SFY Summary'!J18)</f>
        <v>0</v>
      </c>
      <c r="J21" s="261">
        <f>SUM('2. Infrastructure SFY Summary'!J18,'19. M&amp;E SFY Summary'!K18)</f>
        <v>0</v>
      </c>
      <c r="K21" s="265"/>
      <c r="L21" s="265"/>
      <c r="M21" s="265"/>
      <c r="N21" s="266">
        <f>SUM(C21:M21)</f>
        <v>0</v>
      </c>
      <c r="O21" s="211"/>
      <c r="P21" s="217"/>
      <c r="Q21" s="217"/>
      <c r="R21" s="213"/>
      <c r="S21" s="213"/>
    </row>
    <row r="22" spans="1:19" s="10" customFormat="1" ht="15" customHeight="1" x14ac:dyDescent="0.25">
      <c r="A22" s="11"/>
      <c r="B22" s="179" t="s">
        <v>30</v>
      </c>
      <c r="C22" s="261"/>
      <c r="D22" s="261"/>
      <c r="E22" s="261"/>
      <c r="F22" s="261"/>
      <c r="G22" s="261"/>
      <c r="H22" s="261"/>
      <c r="I22" s="261"/>
      <c r="J22" s="261">
        <f>SUM('2. Infrastructure SFY Summary'!J19,'19. M&amp;E SFY Summary'!K19)</f>
        <v>0</v>
      </c>
      <c r="K22" s="261">
        <f>SUM('2. Infrastructure SFY Summary'!K19,'19. M&amp;E SFY Summary'!L19)</f>
        <v>0</v>
      </c>
      <c r="L22" s="261"/>
      <c r="M22" s="261"/>
      <c r="N22" s="266">
        <f>SUM(C22:M22)</f>
        <v>0</v>
      </c>
      <c r="O22" s="211"/>
      <c r="P22" s="217"/>
      <c r="Q22" s="217"/>
      <c r="R22" s="213"/>
      <c r="S22" s="213"/>
    </row>
    <row r="23" spans="1:19" s="10" customFormat="1" ht="15" customHeight="1" x14ac:dyDescent="0.25">
      <c r="A23" s="11"/>
      <c r="B23" s="179" t="s">
        <v>31</v>
      </c>
      <c r="C23" s="261"/>
      <c r="D23" s="261"/>
      <c r="E23" s="261"/>
      <c r="F23" s="261"/>
      <c r="G23" s="261"/>
      <c r="H23" s="261"/>
      <c r="I23" s="261"/>
      <c r="J23" s="261"/>
      <c r="K23" s="261">
        <f>SUM('2. Infrastructure SFY Summary'!K20,'19. M&amp;E SFY Summary'!L20)</f>
        <v>0</v>
      </c>
      <c r="L23" s="261">
        <f>SUM('2. Infrastructure SFY Summary'!L20,'19. M&amp;E SFY Summary'!M20)</f>
        <v>0</v>
      </c>
      <c r="M23" s="261"/>
      <c r="N23" s="266">
        <f>SUM(C23:M23)</f>
        <v>0</v>
      </c>
      <c r="O23" s="211"/>
      <c r="P23" s="217"/>
      <c r="Q23" s="217"/>
      <c r="R23" s="213"/>
      <c r="S23" s="213"/>
    </row>
    <row r="24" spans="1:19" s="10" customFormat="1" ht="15" customHeight="1" thickBot="1" x14ac:dyDescent="0.3">
      <c r="A24" s="11"/>
      <c r="B24" s="179" t="s">
        <v>32</v>
      </c>
      <c r="C24" s="261"/>
      <c r="D24" s="261"/>
      <c r="E24" s="261"/>
      <c r="F24" s="261"/>
      <c r="G24" s="261"/>
      <c r="H24" s="261"/>
      <c r="I24" s="261"/>
      <c r="J24" s="261"/>
      <c r="K24" s="261"/>
      <c r="L24" s="261">
        <f>SUM('2. Infrastructure SFY Summary'!L21,'19. M&amp;E SFY Summary'!M21)</f>
        <v>0</v>
      </c>
      <c r="M24" s="261">
        <f>SUM('2. Infrastructure SFY Summary'!M21,'19. M&amp;E SFY Summary'!N21)</f>
        <v>0</v>
      </c>
      <c r="N24" s="266">
        <f>SUM(C24:M24)</f>
        <v>0</v>
      </c>
      <c r="O24" s="211"/>
      <c r="P24" s="217"/>
      <c r="Q24" s="217"/>
      <c r="R24" s="213"/>
      <c r="S24" s="213"/>
    </row>
    <row r="25" spans="1:19" s="10" customFormat="1" ht="15" customHeight="1" thickBot="1" x14ac:dyDescent="0.25">
      <c r="A25" s="214" t="s">
        <v>33</v>
      </c>
      <c r="B25" s="215"/>
      <c r="C25" s="216"/>
      <c r="D25" s="216"/>
      <c r="E25" s="216"/>
      <c r="F25" s="216"/>
      <c r="G25" s="216"/>
      <c r="H25" s="216"/>
      <c r="I25" s="216">
        <f t="shared" ref="I25:M25" si="3">SUM(I21:I24)</f>
        <v>0</v>
      </c>
      <c r="J25" s="216">
        <f t="shared" si="3"/>
        <v>0</v>
      </c>
      <c r="K25" s="216">
        <f t="shared" si="3"/>
        <v>0</v>
      </c>
      <c r="L25" s="216">
        <f t="shared" si="3"/>
        <v>0</v>
      </c>
      <c r="M25" s="216">
        <f t="shared" si="3"/>
        <v>0</v>
      </c>
      <c r="N25" s="216">
        <f>SUM(C25:M25)</f>
        <v>0</v>
      </c>
      <c r="O25" s="211"/>
      <c r="P25" s="217"/>
      <c r="Q25" s="217"/>
      <c r="R25" s="213"/>
      <c r="S25" s="213"/>
    </row>
    <row r="26" spans="1:19" s="10" customFormat="1" ht="15" customHeight="1" thickBot="1" x14ac:dyDescent="0.25">
      <c r="A26" s="1262"/>
      <c r="B26" s="1263"/>
      <c r="C26" s="1263"/>
      <c r="D26" s="1263"/>
      <c r="E26" s="1263"/>
      <c r="F26" s="1263"/>
      <c r="G26" s="1263"/>
      <c r="H26" s="1263"/>
      <c r="I26" s="1263"/>
      <c r="J26" s="1263"/>
      <c r="K26" s="1263"/>
      <c r="L26" s="1263"/>
      <c r="M26" s="1263"/>
      <c r="N26" s="1264"/>
      <c r="O26" s="211"/>
      <c r="P26" s="217"/>
      <c r="Q26" s="217"/>
      <c r="R26" s="213"/>
      <c r="S26" s="213"/>
    </row>
    <row r="27" spans="1:19" s="10" customFormat="1" ht="15" customHeight="1" thickBot="1" x14ac:dyDescent="0.25">
      <c r="A27" s="214" t="s">
        <v>34</v>
      </c>
      <c r="B27" s="215"/>
      <c r="C27" s="1057">
        <f>'2. Infrastructure SFY Summary'!C24</f>
        <v>0</v>
      </c>
      <c r="D27" s="1057">
        <f>'2. Infrastructure SFY Summary'!D24</f>
        <v>0</v>
      </c>
      <c r="E27" s="1057">
        <f>'2. Infrastructure SFY Summary'!E24</f>
        <v>0</v>
      </c>
      <c r="F27" s="1057">
        <f>'2. Infrastructure SFY Summary'!F24</f>
        <v>0</v>
      </c>
      <c r="G27" s="1057">
        <f>'2. Infrastructure SFY Summary'!G24</f>
        <v>0</v>
      </c>
      <c r="H27" s="1057">
        <f>'2. Infrastructure SFY Summary'!H24</f>
        <v>0</v>
      </c>
      <c r="I27" s="1057">
        <f>'2. Infrastructure SFY Summary'!I24</f>
        <v>0</v>
      </c>
      <c r="J27" s="1057">
        <f>'2. Infrastructure SFY Summary'!J24</f>
        <v>0</v>
      </c>
      <c r="K27" s="1057">
        <f>'2. Infrastructure SFY Summary'!K24</f>
        <v>0</v>
      </c>
      <c r="L27" s="1057">
        <f>'2. Infrastructure SFY Summary'!L24</f>
        <v>0</v>
      </c>
      <c r="M27" s="1057">
        <f>'2. Infrastructure SFY Summary'!M24</f>
        <v>0</v>
      </c>
      <c r="N27" s="216">
        <f>SUM(C27:M27)</f>
        <v>0</v>
      </c>
      <c r="O27" s="211"/>
      <c r="P27" s="217"/>
      <c r="Q27" s="217"/>
      <c r="R27" s="213"/>
      <c r="S27" s="213"/>
    </row>
    <row r="28" spans="1:19" s="10" customFormat="1" ht="15" customHeight="1" thickBot="1" x14ac:dyDescent="0.25">
      <c r="A28" s="1262"/>
      <c r="B28" s="1263"/>
      <c r="C28" s="1263"/>
      <c r="D28" s="1263"/>
      <c r="E28" s="1263"/>
      <c r="F28" s="1263"/>
      <c r="G28" s="1263"/>
      <c r="H28" s="1263"/>
      <c r="I28" s="1263"/>
      <c r="J28" s="1263"/>
      <c r="K28" s="1263"/>
      <c r="L28" s="1263"/>
      <c r="M28" s="1263"/>
      <c r="N28" s="1264"/>
      <c r="O28" s="211"/>
      <c r="P28" s="217"/>
      <c r="Q28" s="217"/>
      <c r="R28" s="213"/>
      <c r="S28" s="213"/>
    </row>
    <row r="29" spans="1:19" ht="15" customHeight="1" thickBot="1" x14ac:dyDescent="0.3">
      <c r="A29" s="214" t="s">
        <v>35</v>
      </c>
      <c r="B29" s="215"/>
      <c r="C29" s="216">
        <f t="shared" ref="C29:M29" si="4" xml:space="preserve"> SUM(C15,C25)</f>
        <v>0</v>
      </c>
      <c r="D29" s="216">
        <f t="shared" si="4"/>
        <v>0</v>
      </c>
      <c r="E29" s="216">
        <f t="shared" si="4"/>
        <v>0</v>
      </c>
      <c r="F29" s="216">
        <f t="shared" si="4"/>
        <v>0</v>
      </c>
      <c r="G29" s="216">
        <f t="shared" si="4"/>
        <v>0</v>
      </c>
      <c r="H29" s="216">
        <f t="shared" si="4"/>
        <v>0</v>
      </c>
      <c r="I29" s="216">
        <f t="shared" si="4"/>
        <v>0</v>
      </c>
      <c r="J29" s="216">
        <f t="shared" si="4"/>
        <v>0</v>
      </c>
      <c r="K29" s="216">
        <f t="shared" si="4"/>
        <v>0</v>
      </c>
      <c r="L29" s="216">
        <f t="shared" si="4"/>
        <v>0</v>
      </c>
      <c r="M29" s="216">
        <f t="shared" si="4"/>
        <v>0</v>
      </c>
      <c r="N29" s="216">
        <f>SUM(C29:M29)</f>
        <v>0</v>
      </c>
      <c r="O29" s="211"/>
      <c r="P29" s="211"/>
      <c r="Q29" s="211"/>
      <c r="R29" s="212"/>
    </row>
    <row r="30" spans="1:19" ht="15" customHeight="1" thickBot="1" x14ac:dyDescent="0.3">
      <c r="B30" s="1247"/>
      <c r="C30" s="1247"/>
      <c r="D30" s="1247"/>
      <c r="E30" s="1247"/>
      <c r="F30" s="1247"/>
      <c r="G30" s="1247"/>
      <c r="H30" s="1247"/>
      <c r="I30" s="1247"/>
      <c r="J30" s="1247"/>
      <c r="K30" s="1247"/>
      <c r="L30" s="1247"/>
      <c r="M30" s="1247"/>
      <c r="N30" s="1248"/>
      <c r="O30" s="211"/>
      <c r="P30" s="211"/>
      <c r="Q30" s="211"/>
      <c r="R30" s="212"/>
    </row>
    <row r="31" spans="1:19" s="10" customFormat="1" ht="15" customHeight="1" thickBot="1" x14ac:dyDescent="0.3">
      <c r="A31" s="214" t="s">
        <v>36</v>
      </c>
      <c r="B31" s="215"/>
      <c r="C31" s="216">
        <f>SUM(C15,C27)</f>
        <v>0</v>
      </c>
      <c r="D31" s="216">
        <f t="shared" ref="D31:N31" si="5">SUM(D15,D27)</f>
        <v>0</v>
      </c>
      <c r="E31" s="216">
        <f t="shared" si="5"/>
        <v>0</v>
      </c>
      <c r="F31" s="216">
        <f t="shared" si="5"/>
        <v>0</v>
      </c>
      <c r="G31" s="216">
        <f t="shared" si="5"/>
        <v>0</v>
      </c>
      <c r="H31" s="216">
        <f t="shared" si="5"/>
        <v>0</v>
      </c>
      <c r="I31" s="216">
        <f t="shared" si="5"/>
        <v>0</v>
      </c>
      <c r="J31" s="216">
        <f t="shared" si="5"/>
        <v>0</v>
      </c>
      <c r="K31" s="216">
        <f t="shared" si="5"/>
        <v>0</v>
      </c>
      <c r="L31" s="216">
        <f t="shared" si="5"/>
        <v>0</v>
      </c>
      <c r="M31" s="216">
        <f t="shared" si="5"/>
        <v>0</v>
      </c>
      <c r="N31" s="216">
        <f t="shared" si="5"/>
        <v>0</v>
      </c>
      <c r="O31" s="211"/>
      <c r="P31" s="211"/>
      <c r="Q31" s="211"/>
      <c r="R31" s="212"/>
      <c r="S31"/>
    </row>
    <row r="32" spans="1:19" s="10" customFormat="1" ht="15" customHeight="1" thickBot="1" x14ac:dyDescent="0.3">
      <c r="A32" s="1268"/>
      <c r="B32" s="1247"/>
      <c r="C32" s="1247"/>
      <c r="D32" s="1247"/>
      <c r="E32" s="1247"/>
      <c r="F32" s="1247"/>
      <c r="G32" s="1247"/>
      <c r="H32" s="1247"/>
      <c r="I32" s="1247"/>
      <c r="J32" s="1247"/>
      <c r="K32" s="1247"/>
      <c r="L32" s="1247"/>
      <c r="M32" s="1247"/>
      <c r="N32" s="1248"/>
      <c r="O32" s="211"/>
      <c r="P32" s="211"/>
      <c r="Q32" s="211"/>
      <c r="R32" s="212"/>
      <c r="S32"/>
    </row>
    <row r="33" spans="1:19" s="10" customFormat="1" ht="15" customHeight="1" thickBot="1" x14ac:dyDescent="0.3">
      <c r="A33" s="214" t="s">
        <v>37</v>
      </c>
      <c r="B33" s="215"/>
      <c r="C33" s="216">
        <f>SUM(C27,C29)</f>
        <v>0</v>
      </c>
      <c r="D33" s="216">
        <f t="shared" ref="D33:N33" si="6">SUM(D27,D29)</f>
        <v>0</v>
      </c>
      <c r="E33" s="216">
        <f t="shared" si="6"/>
        <v>0</v>
      </c>
      <c r="F33" s="216">
        <f t="shared" si="6"/>
        <v>0</v>
      </c>
      <c r="G33" s="216">
        <f t="shared" si="6"/>
        <v>0</v>
      </c>
      <c r="H33" s="216">
        <f t="shared" si="6"/>
        <v>0</v>
      </c>
      <c r="I33" s="216">
        <f t="shared" si="6"/>
        <v>0</v>
      </c>
      <c r="J33" s="216">
        <f t="shared" si="6"/>
        <v>0</v>
      </c>
      <c r="K33" s="216">
        <f t="shared" si="6"/>
        <v>0</v>
      </c>
      <c r="L33" s="216">
        <f t="shared" si="6"/>
        <v>0</v>
      </c>
      <c r="M33" s="216">
        <f t="shared" si="6"/>
        <v>0</v>
      </c>
      <c r="N33" s="216">
        <f t="shared" si="6"/>
        <v>0</v>
      </c>
      <c r="O33" s="211"/>
      <c r="P33" s="211"/>
      <c r="Q33" s="211"/>
      <c r="R33" s="212"/>
      <c r="S33"/>
    </row>
    <row r="34" spans="1:19" s="10" customFormat="1" ht="15" customHeight="1" thickBot="1" x14ac:dyDescent="0.3">
      <c r="A34" s="1247"/>
      <c r="B34" s="1247"/>
      <c r="C34" s="1247"/>
      <c r="D34" s="1247"/>
      <c r="E34" s="1247"/>
      <c r="F34" s="1247"/>
      <c r="G34" s="1247"/>
      <c r="H34" s="1247"/>
      <c r="I34" s="1247"/>
      <c r="J34" s="1247"/>
      <c r="K34" s="1247"/>
      <c r="L34" s="1247"/>
      <c r="M34" s="1247"/>
      <c r="N34" s="1247"/>
      <c r="O34" s="211"/>
      <c r="P34" s="211"/>
      <c r="Q34" s="211"/>
      <c r="R34" s="212"/>
      <c r="S34"/>
    </row>
    <row r="35" spans="1:19" s="10" customFormat="1" ht="15" customHeight="1" thickBot="1" x14ac:dyDescent="0.3">
      <c r="A35" s="214" t="s">
        <v>38</v>
      </c>
      <c r="B35" s="215"/>
      <c r="C35" s="216">
        <f>'19. M&amp;E SFY Summary'!C32</f>
        <v>0</v>
      </c>
      <c r="D35" s="216"/>
      <c r="E35" s="216"/>
      <c r="F35" s="216"/>
      <c r="G35" s="216"/>
      <c r="H35" s="216"/>
      <c r="I35" s="216"/>
      <c r="J35" s="216"/>
      <c r="K35" s="216"/>
      <c r="L35" s="216"/>
      <c r="M35" s="216"/>
      <c r="N35" s="216">
        <f>SUM(C35:M35)</f>
        <v>0</v>
      </c>
      <c r="P35" s="211"/>
      <c r="Q35" s="211"/>
      <c r="R35" s="212"/>
      <c r="S35"/>
    </row>
    <row r="36" spans="1:19" s="10" customFormat="1" ht="15" customHeight="1" x14ac:dyDescent="0.25">
      <c r="A36" s="16"/>
      <c r="B36" s="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211"/>
      <c r="P36" s="211"/>
      <c r="Q36" s="211"/>
      <c r="R36" s="212"/>
      <c r="S36"/>
    </row>
    <row r="37" spans="1:19" s="10" customFormat="1" ht="15" customHeight="1" x14ac:dyDescent="0.25">
      <c r="A37" s="16"/>
      <c r="B37" s="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211"/>
      <c r="P37" s="211"/>
      <c r="Q37" s="211"/>
      <c r="R37" s="212"/>
      <c r="S37"/>
    </row>
    <row r="38" spans="1:19" ht="15.95" customHeight="1" x14ac:dyDescent="0.3">
      <c r="B38" s="10" t="s">
        <v>39</v>
      </c>
      <c r="C38" s="17"/>
      <c r="D38" s="18"/>
      <c r="E38" s="18"/>
      <c r="F38" s="18"/>
      <c r="G38" s="18"/>
      <c r="H38" s="18"/>
      <c r="I38" s="18"/>
      <c r="J38" s="18"/>
      <c r="K38" s="18"/>
      <c r="L38" s="18"/>
      <c r="M38" s="18"/>
    </row>
    <row r="39" spans="1:19" ht="20.100000000000001" customHeight="1" x14ac:dyDescent="0.25">
      <c r="A39" s="19"/>
      <c r="B39" s="1269" t="s">
        <v>40</v>
      </c>
      <c r="C39" s="1270"/>
      <c r="D39" s="1270"/>
      <c r="E39" s="1270"/>
      <c r="F39" s="1270"/>
      <c r="G39" s="1271"/>
      <c r="H39" s="20"/>
      <c r="I39" s="20"/>
      <c r="J39" s="20"/>
      <c r="K39" s="20"/>
      <c r="L39" s="20"/>
      <c r="M39" s="20"/>
      <c r="N39" s="20"/>
    </row>
    <row r="40" spans="1:19" ht="15.95" customHeight="1" x14ac:dyDescent="0.25">
      <c r="A40" s="22">
        <v>1</v>
      </c>
      <c r="B40" s="1265"/>
      <c r="C40" s="1266"/>
      <c r="D40" s="1266"/>
      <c r="E40" s="1266"/>
      <c r="F40" s="1266"/>
      <c r="G40" s="1267"/>
      <c r="H40" s="20"/>
      <c r="I40" s="20"/>
      <c r="J40" s="20"/>
      <c r="K40" s="20"/>
      <c r="L40" s="20"/>
      <c r="M40" s="20"/>
      <c r="N40" s="20"/>
    </row>
    <row r="41" spans="1:19" ht="15.95" customHeight="1" x14ac:dyDescent="0.25">
      <c r="A41" s="22">
        <v>2</v>
      </c>
      <c r="B41" s="1265"/>
      <c r="C41" s="1266"/>
      <c r="D41" s="1266"/>
      <c r="E41" s="1266"/>
      <c r="F41" s="1266"/>
      <c r="G41" s="1267"/>
      <c r="H41" s="23"/>
      <c r="I41" s="23"/>
      <c r="J41" s="23"/>
      <c r="K41" s="23"/>
      <c r="L41" s="23"/>
      <c r="M41" s="23"/>
      <c r="N41" s="23"/>
    </row>
    <row r="42" spans="1:19" ht="15.95" customHeight="1" x14ac:dyDescent="0.25">
      <c r="A42" s="22">
        <v>3</v>
      </c>
      <c r="B42" s="1265"/>
      <c r="C42" s="1266"/>
      <c r="D42" s="1266"/>
      <c r="E42" s="1266"/>
      <c r="F42" s="1266"/>
      <c r="G42" s="1267"/>
      <c r="H42" s="23"/>
      <c r="I42" s="23"/>
      <c r="J42" s="23"/>
      <c r="K42" s="23"/>
      <c r="L42" s="23"/>
      <c r="M42" s="23"/>
      <c r="N42" s="23"/>
    </row>
    <row r="43" spans="1:19" ht="15.95" customHeight="1" x14ac:dyDescent="0.25">
      <c r="A43" s="22">
        <v>4</v>
      </c>
      <c r="B43" s="1265"/>
      <c r="C43" s="1266"/>
      <c r="D43" s="1266"/>
      <c r="E43" s="1266"/>
      <c r="F43" s="1266"/>
      <c r="G43" s="1267"/>
      <c r="H43" s="23"/>
      <c r="I43" s="23"/>
      <c r="J43" s="23"/>
      <c r="K43" s="23"/>
      <c r="L43" s="23"/>
      <c r="M43" s="23"/>
      <c r="N43" s="23"/>
    </row>
    <row r="44" spans="1:19" ht="15.95" customHeight="1" x14ac:dyDescent="0.25">
      <c r="A44" s="22">
        <v>5</v>
      </c>
      <c r="B44" s="1265"/>
      <c r="C44" s="1266"/>
      <c r="D44" s="1266"/>
      <c r="E44" s="1266"/>
      <c r="F44" s="1266"/>
      <c r="G44" s="1267"/>
      <c r="H44" s="23"/>
      <c r="I44" s="23"/>
      <c r="J44" s="23"/>
      <c r="K44" s="23"/>
      <c r="L44" s="23"/>
      <c r="M44" s="23"/>
      <c r="N44" s="23"/>
    </row>
    <row r="45" spans="1:19" ht="15.95" customHeight="1" x14ac:dyDescent="0.25">
      <c r="A45" s="22">
        <v>6</v>
      </c>
      <c r="B45" s="1272"/>
      <c r="C45" s="1273"/>
      <c r="D45" s="1273"/>
      <c r="E45" s="1273"/>
      <c r="F45" s="1273"/>
      <c r="G45" s="1274"/>
      <c r="H45" s="23"/>
      <c r="I45" s="23"/>
      <c r="J45" s="23"/>
      <c r="K45" s="23"/>
      <c r="L45" s="23"/>
      <c r="M45" s="23"/>
      <c r="N45" s="23"/>
    </row>
    <row r="46" spans="1:19" ht="15.95" customHeight="1" x14ac:dyDescent="0.25">
      <c r="A46" s="22">
        <v>7</v>
      </c>
      <c r="B46" s="1265"/>
      <c r="C46" s="1266"/>
      <c r="D46" s="1266"/>
      <c r="E46" s="1266"/>
      <c r="F46" s="1266"/>
      <c r="G46" s="1267"/>
    </row>
    <row r="47" spans="1:19" ht="15.95" customHeight="1" x14ac:dyDescent="0.25">
      <c r="A47" s="22">
        <v>8</v>
      </c>
      <c r="B47" s="1265"/>
      <c r="C47" s="1266"/>
      <c r="D47" s="1266"/>
      <c r="E47" s="1266"/>
      <c r="F47" s="1266"/>
      <c r="G47" s="1267"/>
      <c r="H47" s="18"/>
      <c r="I47" s="18"/>
      <c r="J47" s="18"/>
      <c r="K47" s="18"/>
      <c r="L47" s="18"/>
      <c r="M47" s="18"/>
    </row>
    <row r="48" spans="1:19" ht="15.95" customHeight="1" x14ac:dyDescent="0.25">
      <c r="A48" s="22">
        <v>9</v>
      </c>
      <c r="B48" s="1265"/>
      <c r="C48" s="1266"/>
      <c r="D48" s="1266"/>
      <c r="E48" s="1266"/>
      <c r="F48" s="1266"/>
      <c r="G48" s="1267"/>
      <c r="H48" s="20"/>
      <c r="I48" s="20"/>
      <c r="J48" s="20"/>
      <c r="K48" s="20"/>
      <c r="L48" s="20"/>
      <c r="M48" s="20"/>
      <c r="N48" s="20"/>
    </row>
    <row r="49" spans="1:14" ht="15.95" customHeight="1" x14ac:dyDescent="0.25">
      <c r="A49" s="22">
        <v>10</v>
      </c>
      <c r="B49" s="1265"/>
      <c r="C49" s="1266"/>
      <c r="D49" s="1266"/>
      <c r="E49" s="1266"/>
      <c r="F49" s="1266"/>
      <c r="G49" s="1267"/>
      <c r="H49" s="4"/>
      <c r="I49" s="4"/>
      <c r="J49" s="4"/>
      <c r="K49" s="4"/>
      <c r="L49" s="4"/>
      <c r="M49" s="4"/>
      <c r="N49" s="4"/>
    </row>
    <row r="50" spans="1:14" x14ac:dyDescent="0.25">
      <c r="B50" s="10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</row>
    <row r="51" spans="1:14" x14ac:dyDescent="0.25"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</row>
    <row r="52" spans="1:14" x14ac:dyDescent="0.25">
      <c r="B52" s="10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</row>
    <row r="53" spans="1:14" x14ac:dyDescent="0.25"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</row>
    <row r="54" spans="1:14" x14ac:dyDescent="0.25">
      <c r="B54" s="10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</row>
    <row r="55" spans="1:14" x14ac:dyDescent="0.25"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</row>
    <row r="56" spans="1:14" x14ac:dyDescent="0.25">
      <c r="B56" s="10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</row>
    <row r="57" spans="1:14" x14ac:dyDescent="0.25"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</row>
    <row r="58" spans="1:14" x14ac:dyDescent="0.25">
      <c r="B58" s="10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</row>
    <row r="59" spans="1:14" x14ac:dyDescent="0.25"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</row>
    <row r="60" spans="1:14" x14ac:dyDescent="0.25">
      <c r="B60" s="10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</row>
    <row r="61" spans="1:14" x14ac:dyDescent="0.25"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</row>
    <row r="62" spans="1:14" x14ac:dyDescent="0.25">
      <c r="B62" s="10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</row>
    <row r="63" spans="1:14" x14ac:dyDescent="0.25"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</row>
    <row r="64" spans="1:14" x14ac:dyDescent="0.25">
      <c r="B64" s="24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</row>
    <row r="65" spans="3:14" x14ac:dyDescent="0.25"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</row>
  </sheetData>
  <mergeCells count="25">
    <mergeCell ref="B49:G49"/>
    <mergeCell ref="A32:N32"/>
    <mergeCell ref="B39:G39"/>
    <mergeCell ref="B40:G40"/>
    <mergeCell ref="B41:G41"/>
    <mergeCell ref="B42:G42"/>
    <mergeCell ref="B43:G43"/>
    <mergeCell ref="B44:G44"/>
    <mergeCell ref="B46:G46"/>
    <mergeCell ref="B47:G47"/>
    <mergeCell ref="B48:G48"/>
    <mergeCell ref="B45:G45"/>
    <mergeCell ref="A34:N34"/>
    <mergeCell ref="B30:N30"/>
    <mergeCell ref="A1:N1"/>
    <mergeCell ref="A2:N2"/>
    <mergeCell ref="A3:N3"/>
    <mergeCell ref="A4:N4"/>
    <mergeCell ref="A5:B5"/>
    <mergeCell ref="A16:N16"/>
    <mergeCell ref="A17:B17"/>
    <mergeCell ref="A18:N18"/>
    <mergeCell ref="A20:N20"/>
    <mergeCell ref="A26:N26"/>
    <mergeCell ref="A28:N28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7190E-5988-40C8-979C-BF701D4D990F}">
  <dimension ref="A1:AB201"/>
  <sheetViews>
    <sheetView zoomScale="90" zoomScaleNormal="90" zoomScaleSheetLayoutView="100" workbookViewId="0">
      <pane xSplit="3" ySplit="7" topLeftCell="D8" activePane="bottomRight" state="frozen"/>
      <selection pane="topRight" sqref="A1:G1"/>
      <selection pane="bottomLeft" sqref="A1:G1"/>
      <selection pane="bottomRight" activeCell="A2" sqref="A2:S2"/>
    </sheetView>
  </sheetViews>
  <sheetFormatPr defaultColWidth="9.140625" defaultRowHeight="13.5" x14ac:dyDescent="0.3"/>
  <cols>
    <col min="1" max="1" width="6.5703125" style="120" customWidth="1"/>
    <col min="2" max="2" width="35.7109375" style="121" customWidth="1"/>
    <col min="3" max="3" width="20.7109375" style="127" customWidth="1"/>
    <col min="4" max="4" width="12.7109375" style="589" customWidth="1"/>
    <col min="5" max="5" width="12.7109375" style="569" customWidth="1"/>
    <col min="6" max="17" width="10.28515625" style="122" customWidth="1"/>
    <col min="18" max="18" width="13.7109375" style="122" customWidth="1"/>
    <col min="19" max="19" width="15.7109375" style="330" customWidth="1"/>
    <col min="20" max="20" width="4.5703125" style="121" customWidth="1"/>
    <col min="21" max="21" width="10.7109375" style="121" customWidth="1"/>
    <col min="22" max="22" width="4.7109375" style="121" customWidth="1"/>
    <col min="23" max="24" width="10.7109375" style="121" customWidth="1"/>
    <col min="25" max="25" width="4.28515625" style="121" customWidth="1"/>
    <col min="26" max="27" width="9.140625" style="121"/>
    <col min="28" max="28" width="9.140625" style="725"/>
    <col min="29" max="16384" width="9.140625" style="121"/>
  </cols>
  <sheetData>
    <row r="1" spans="1:28" ht="18.75" x14ac:dyDescent="0.3">
      <c r="A1" s="1299" t="s">
        <v>949</v>
      </c>
      <c r="B1" s="1299"/>
      <c r="C1" s="1299"/>
      <c r="D1" s="1299"/>
      <c r="E1" s="1299"/>
      <c r="F1" s="1299"/>
      <c r="G1" s="1299"/>
      <c r="H1" s="1299"/>
      <c r="I1" s="1299"/>
      <c r="J1" s="1299"/>
      <c r="K1" s="1299"/>
      <c r="L1" s="1299"/>
      <c r="M1" s="1299"/>
      <c r="N1" s="1299"/>
      <c r="O1" s="1299"/>
      <c r="P1" s="1299"/>
      <c r="Q1" s="1299"/>
      <c r="R1" s="1299"/>
      <c r="S1" s="1299"/>
    </row>
    <row r="2" spans="1:28" ht="18.75" x14ac:dyDescent="0.3">
      <c r="A2" s="1299" t="s">
        <v>950</v>
      </c>
      <c r="B2" s="1299"/>
      <c r="C2" s="1299"/>
      <c r="D2" s="1299"/>
      <c r="E2" s="1299"/>
      <c r="F2" s="1299"/>
      <c r="G2" s="1299"/>
      <c r="H2" s="1299"/>
      <c r="I2" s="1299"/>
      <c r="J2" s="1299"/>
      <c r="K2" s="1299"/>
      <c r="L2" s="1299"/>
      <c r="M2" s="1299"/>
      <c r="N2" s="1299"/>
      <c r="O2" s="1299"/>
      <c r="P2" s="1299"/>
      <c r="Q2" s="1299"/>
      <c r="R2" s="1299"/>
      <c r="S2" s="1299"/>
    </row>
    <row r="3" spans="1:28" ht="20.100000000000001" customHeight="1" x14ac:dyDescent="0.3">
      <c r="A3" s="1311"/>
      <c r="B3" s="1311"/>
      <c r="C3" s="1311"/>
      <c r="D3" s="1311"/>
      <c r="E3" s="1311"/>
      <c r="F3" s="1311"/>
      <c r="G3" s="1311"/>
      <c r="H3" s="1311"/>
      <c r="I3" s="1311"/>
      <c r="J3" s="1311"/>
      <c r="K3" s="1311"/>
      <c r="L3" s="1311"/>
      <c r="M3" s="1311"/>
      <c r="N3" s="1311"/>
      <c r="O3" s="1311"/>
      <c r="P3" s="1311"/>
      <c r="Q3" s="1311"/>
      <c r="R3" s="1311"/>
      <c r="S3" s="1311"/>
      <c r="U3" s="1304" t="s">
        <v>128</v>
      </c>
    </row>
    <row r="4" spans="1:28" ht="20.100000000000001" customHeight="1" x14ac:dyDescent="0.3">
      <c r="B4" s="120"/>
      <c r="C4" s="120"/>
      <c r="D4" s="575"/>
      <c r="E4" s="1338" t="s">
        <v>133</v>
      </c>
      <c r="F4" s="1306" t="s">
        <v>125</v>
      </c>
      <c r="G4" s="1334"/>
      <c r="H4" s="1334"/>
      <c r="I4" s="1334"/>
      <c r="J4" s="1334"/>
      <c r="K4" s="1334"/>
      <c r="L4" s="1334"/>
      <c r="M4" s="1334"/>
      <c r="N4" s="1334"/>
      <c r="O4" s="1334"/>
      <c r="P4" s="1334"/>
      <c r="Q4" s="1335"/>
      <c r="R4" s="1336"/>
      <c r="S4" s="1337"/>
      <c r="U4" s="1304"/>
      <c r="W4" s="120"/>
      <c r="X4" s="120"/>
    </row>
    <row r="5" spans="1:28" s="124" customFormat="1" ht="24" customHeight="1" x14ac:dyDescent="0.25">
      <c r="A5" s="1288" t="s">
        <v>129</v>
      </c>
      <c r="B5" s="1288" t="s">
        <v>130</v>
      </c>
      <c r="C5" s="1288" t="s">
        <v>131</v>
      </c>
      <c r="D5" s="1300" t="s">
        <v>132</v>
      </c>
      <c r="E5" s="1339"/>
      <c r="F5" s="131">
        <v>1</v>
      </c>
      <c r="G5" s="131">
        <v>2</v>
      </c>
      <c r="H5" s="131">
        <v>3</v>
      </c>
      <c r="I5" s="131">
        <v>4</v>
      </c>
      <c r="J5" s="131">
        <v>5</v>
      </c>
      <c r="K5" s="131">
        <v>6</v>
      </c>
      <c r="L5" s="131">
        <v>7</v>
      </c>
      <c r="M5" s="131">
        <v>8</v>
      </c>
      <c r="N5" s="131">
        <v>9</v>
      </c>
      <c r="O5" s="131">
        <v>10</v>
      </c>
      <c r="P5" s="131">
        <v>11</v>
      </c>
      <c r="Q5" s="131">
        <v>12</v>
      </c>
      <c r="R5" s="1332" t="s">
        <v>951</v>
      </c>
      <c r="S5" s="1329" t="s">
        <v>946</v>
      </c>
      <c r="U5" s="1304"/>
      <c r="W5" s="1288" t="s">
        <v>134</v>
      </c>
      <c r="X5" s="1288" t="s">
        <v>135</v>
      </c>
      <c r="Z5" s="1288" t="s">
        <v>136</v>
      </c>
      <c r="AA5" s="1288" t="s">
        <v>137</v>
      </c>
      <c r="AB5" s="1325" t="s">
        <v>138</v>
      </c>
    </row>
    <row r="6" spans="1:28" ht="14.25" x14ac:dyDescent="0.3">
      <c r="A6" s="1289"/>
      <c r="B6" s="1289"/>
      <c r="C6" s="1289"/>
      <c r="D6" s="1301"/>
      <c r="E6" s="1339"/>
      <c r="F6" s="165">
        <v>45689</v>
      </c>
      <c r="G6" s="165">
        <v>45717</v>
      </c>
      <c r="H6" s="165">
        <v>45748</v>
      </c>
      <c r="I6" s="165">
        <v>45778</v>
      </c>
      <c r="J6" s="165">
        <v>45809</v>
      </c>
      <c r="K6" s="165">
        <v>45839</v>
      </c>
      <c r="L6" s="165">
        <v>45870</v>
      </c>
      <c r="M6" s="165">
        <v>45901</v>
      </c>
      <c r="N6" s="165">
        <v>45931</v>
      </c>
      <c r="O6" s="165">
        <v>45962</v>
      </c>
      <c r="P6" s="165">
        <v>45992</v>
      </c>
      <c r="Q6" s="165">
        <v>46023</v>
      </c>
      <c r="R6" s="1333"/>
      <c r="S6" s="1330"/>
      <c r="U6" s="1305"/>
      <c r="W6" s="1289"/>
      <c r="X6" s="1289"/>
      <c r="Z6" s="1289"/>
      <c r="AA6" s="1289"/>
      <c r="AB6" s="1326"/>
    </row>
    <row r="7" spans="1:28" ht="14.25" customHeight="1" x14ac:dyDescent="0.3">
      <c r="A7" s="1290"/>
      <c r="B7" s="1290"/>
      <c r="C7" s="1290"/>
      <c r="D7" s="1302"/>
      <c r="E7" s="1340"/>
      <c r="F7" s="132">
        <v>152</v>
      </c>
      <c r="G7" s="132">
        <v>168</v>
      </c>
      <c r="H7" s="132">
        <v>176</v>
      </c>
      <c r="I7" s="132">
        <v>168</v>
      </c>
      <c r="J7" s="132">
        <v>160</v>
      </c>
      <c r="K7" s="132">
        <v>176</v>
      </c>
      <c r="L7" s="132">
        <v>168</v>
      </c>
      <c r="M7" s="132">
        <v>168</v>
      </c>
      <c r="N7" s="132">
        <v>176</v>
      </c>
      <c r="O7" s="132">
        <f>17*8</f>
        <v>136</v>
      </c>
      <c r="P7" s="132">
        <v>176</v>
      </c>
      <c r="Q7" s="132">
        <v>160</v>
      </c>
      <c r="R7" s="164">
        <f>SUM(F7:Q7)</f>
        <v>1984</v>
      </c>
      <c r="S7" s="1331"/>
      <c r="U7" s="336">
        <f>AVERAGE(F7:Q7)</f>
        <v>165.33333333333334</v>
      </c>
      <c r="W7" s="1290"/>
      <c r="X7" s="1290"/>
      <c r="Z7" s="1290"/>
      <c r="AA7" s="1290"/>
      <c r="AB7" s="1327"/>
    </row>
    <row r="8" spans="1:28" s="124" customFormat="1" ht="13.5" customHeight="1" x14ac:dyDescent="0.25">
      <c r="A8" s="233">
        <v>1</v>
      </c>
      <c r="B8" s="234" t="s">
        <v>139</v>
      </c>
      <c r="C8" s="235"/>
      <c r="D8" s="576"/>
      <c r="E8" s="521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318"/>
      <c r="W8" s="235"/>
      <c r="X8" s="235"/>
      <c r="Z8" s="235"/>
      <c r="AA8" s="235"/>
      <c r="AB8" s="726"/>
    </row>
    <row r="9" spans="1:28" ht="14.25" x14ac:dyDescent="0.3">
      <c r="A9" s="275">
        <v>1.1000000000000001</v>
      </c>
      <c r="B9" s="276" t="s">
        <v>139</v>
      </c>
      <c r="C9" s="444">
        <f>'9. Infrastructure Staff Loading'!C9</f>
        <v>0</v>
      </c>
      <c r="D9" s="577">
        <f>'9. Infrastructure Staff Loading'!D9</f>
        <v>0</v>
      </c>
      <c r="E9" s="570">
        <f>'9. Infrastructure Staff Loading'!E9</f>
        <v>0</v>
      </c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280">
        <f>SUM(F9:Q9)</f>
        <v>0</v>
      </c>
      <c r="S9" s="319">
        <f>D9*R9</f>
        <v>0</v>
      </c>
      <c r="W9" s="147">
        <f>X9/$U$7</f>
        <v>0</v>
      </c>
      <c r="X9" s="147">
        <f>R9/12</f>
        <v>0</v>
      </c>
      <c r="Z9" s="147">
        <f>IF($E9="Y",$R9,0)</f>
        <v>0</v>
      </c>
      <c r="AA9" s="147">
        <f>IF($E9="N",$R9,0)</f>
        <v>0</v>
      </c>
      <c r="AB9" s="727" t="e">
        <f>Z9/(Z9+AA9)</f>
        <v>#DIV/0!</v>
      </c>
    </row>
    <row r="10" spans="1:28" ht="14.25" x14ac:dyDescent="0.3">
      <c r="A10" s="275"/>
      <c r="B10" s="276"/>
      <c r="C10" s="444">
        <f>'9. Infrastructure Staff Loading'!C10</f>
        <v>0</v>
      </c>
      <c r="D10" s="577">
        <f>'9. Infrastructure Staff Loading'!D10</f>
        <v>0</v>
      </c>
      <c r="E10" s="570">
        <f>'9. Infrastructure Staff Loading'!E10</f>
        <v>0</v>
      </c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280">
        <f>SUM(F10:Q10)</f>
        <v>0</v>
      </c>
      <c r="S10" s="319">
        <f>D10*R10</f>
        <v>0</v>
      </c>
      <c r="W10" s="147">
        <f>X10/$U$7</f>
        <v>0</v>
      </c>
      <c r="X10" s="147">
        <f>R10/12</f>
        <v>0</v>
      </c>
      <c r="Z10" s="147">
        <f t="shared" ref="Z10:Z13" si="0">IF($E10="Y",$R10,0)</f>
        <v>0</v>
      </c>
      <c r="AA10" s="147">
        <f t="shared" ref="AA10:AA13" si="1">IF($E10="N",$R10,0)</f>
        <v>0</v>
      </c>
      <c r="AB10" s="727" t="e">
        <f t="shared" ref="AB10:AB13" si="2">Z10/(Z10+AA10)</f>
        <v>#DIV/0!</v>
      </c>
    </row>
    <row r="11" spans="1:28" ht="14.25" x14ac:dyDescent="0.3">
      <c r="A11" s="275"/>
      <c r="B11" s="276"/>
      <c r="C11" s="444">
        <f>'9. Infrastructure Staff Loading'!C11</f>
        <v>0</v>
      </c>
      <c r="D11" s="577">
        <f>'9. Infrastructure Staff Loading'!D11</f>
        <v>0</v>
      </c>
      <c r="E11" s="570">
        <f>'9. Infrastructure Staff Loading'!E11</f>
        <v>0</v>
      </c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  <c r="R11" s="280">
        <f>SUM(F11:Q11)</f>
        <v>0</v>
      </c>
      <c r="S11" s="319">
        <f>D11*R11</f>
        <v>0</v>
      </c>
      <c r="W11" s="147">
        <f>X11/$U$7</f>
        <v>0</v>
      </c>
      <c r="X11" s="147">
        <f>R11/12</f>
        <v>0</v>
      </c>
      <c r="Z11" s="147">
        <f t="shared" si="0"/>
        <v>0</v>
      </c>
      <c r="AA11" s="147">
        <f t="shared" si="1"/>
        <v>0</v>
      </c>
      <c r="AB11" s="727" t="e">
        <f t="shared" si="2"/>
        <v>#DIV/0!</v>
      </c>
    </row>
    <row r="12" spans="1:28" ht="14.25" x14ac:dyDescent="0.3">
      <c r="A12" s="275"/>
      <c r="B12" s="276"/>
      <c r="C12" s="444">
        <f>'9. Infrastructure Staff Loading'!C12</f>
        <v>0</v>
      </c>
      <c r="D12" s="577">
        <f>'9. Infrastructure Staff Loading'!D12</f>
        <v>0</v>
      </c>
      <c r="E12" s="570">
        <f>'9. Infrastructure Staff Loading'!E12</f>
        <v>0</v>
      </c>
      <c r="F12" s="149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280">
        <f>SUM(F12:Q12)</f>
        <v>0</v>
      </c>
      <c r="S12" s="319">
        <f>D12*R12</f>
        <v>0</v>
      </c>
      <c r="W12" s="147">
        <f>X12/$U$7</f>
        <v>0</v>
      </c>
      <c r="X12" s="147">
        <f>R12/12</f>
        <v>0</v>
      </c>
      <c r="Z12" s="147">
        <f t="shared" si="0"/>
        <v>0</v>
      </c>
      <c r="AA12" s="147">
        <f t="shared" si="1"/>
        <v>0</v>
      </c>
      <c r="AB12" s="727" t="e">
        <f t="shared" si="2"/>
        <v>#DIV/0!</v>
      </c>
    </row>
    <row r="13" spans="1:28" ht="14.25" x14ac:dyDescent="0.3">
      <c r="A13" s="275"/>
      <c r="B13" s="276"/>
      <c r="C13" s="444">
        <f>'9. Infrastructure Staff Loading'!C13</f>
        <v>0</v>
      </c>
      <c r="D13" s="577">
        <f>'9. Infrastructure Staff Loading'!D13</f>
        <v>0</v>
      </c>
      <c r="E13" s="570">
        <f>'9. Infrastructure Staff Loading'!E13</f>
        <v>0</v>
      </c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280">
        <f>SUM(F13:Q13)</f>
        <v>0</v>
      </c>
      <c r="S13" s="319">
        <f>D13*R13</f>
        <v>0</v>
      </c>
      <c r="W13" s="147">
        <f>X13/$U$7</f>
        <v>0</v>
      </c>
      <c r="X13" s="147">
        <f>R13/12</f>
        <v>0</v>
      </c>
      <c r="Z13" s="147">
        <f t="shared" si="0"/>
        <v>0</v>
      </c>
      <c r="AA13" s="147">
        <f t="shared" si="1"/>
        <v>0</v>
      </c>
      <c r="AB13" s="727" t="e">
        <f t="shared" si="2"/>
        <v>#DIV/0!</v>
      </c>
    </row>
    <row r="14" spans="1:28" s="125" customFormat="1" ht="14.25" thickBot="1" x14ac:dyDescent="0.3">
      <c r="A14" s="224"/>
      <c r="B14" s="225" t="s">
        <v>140</v>
      </c>
      <c r="C14" s="226"/>
      <c r="D14" s="578"/>
      <c r="E14" s="523"/>
      <c r="F14" s="229">
        <f>SUM(F9:F13)</f>
        <v>0</v>
      </c>
      <c r="G14" s="229">
        <f t="shared" ref="G14:Q14" si="3">SUM(G9:G13)</f>
        <v>0</v>
      </c>
      <c r="H14" s="229">
        <f t="shared" si="3"/>
        <v>0</v>
      </c>
      <c r="I14" s="229">
        <f t="shared" si="3"/>
        <v>0</v>
      </c>
      <c r="J14" s="229">
        <f t="shared" si="3"/>
        <v>0</v>
      </c>
      <c r="K14" s="229">
        <f t="shared" si="3"/>
        <v>0</v>
      </c>
      <c r="L14" s="229">
        <f t="shared" si="3"/>
        <v>0</v>
      </c>
      <c r="M14" s="229">
        <f t="shared" si="3"/>
        <v>0</v>
      </c>
      <c r="N14" s="229">
        <f t="shared" si="3"/>
        <v>0</v>
      </c>
      <c r="O14" s="229">
        <f t="shared" si="3"/>
        <v>0</v>
      </c>
      <c r="P14" s="229">
        <f t="shared" si="3"/>
        <v>0</v>
      </c>
      <c r="Q14" s="229">
        <f t="shared" si="3"/>
        <v>0</v>
      </c>
      <c r="R14" s="229">
        <f>SUM(R9:R13)</f>
        <v>0</v>
      </c>
      <c r="S14" s="320">
        <f>SUM(S9:S13)</f>
        <v>0</v>
      </c>
      <c r="W14" s="642">
        <f>SUM(W9:W13)</f>
        <v>0</v>
      </c>
      <c r="X14" s="227">
        <f>SUM(X9:X13)</f>
        <v>0</v>
      </c>
      <c r="Z14" s="227">
        <f>SUM(Z9:Z13)</f>
        <v>0</v>
      </c>
      <c r="AA14" s="227">
        <f>SUM(AA9:AA13)</f>
        <v>0</v>
      </c>
      <c r="AB14" s="728" t="e">
        <f>Z14/(Z14+AA14)</f>
        <v>#DIV/0!</v>
      </c>
    </row>
    <row r="15" spans="1:28" ht="12.75" customHeight="1" x14ac:dyDescent="0.3">
      <c r="A15" s="277">
        <v>1.2</v>
      </c>
      <c r="B15" s="278" t="s">
        <v>141</v>
      </c>
      <c r="C15" s="444">
        <f>'9. Infrastructure Staff Loading'!C15</f>
        <v>0</v>
      </c>
      <c r="D15" s="577">
        <f>'9. Infrastructure Staff Loading'!D15</f>
        <v>0</v>
      </c>
      <c r="E15" s="570">
        <f>'9. Infrastructure Staff Loading'!E15</f>
        <v>0</v>
      </c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281">
        <f>SUM(F15:Q15)</f>
        <v>0</v>
      </c>
      <c r="S15" s="321">
        <f>D15*R15</f>
        <v>0</v>
      </c>
      <c r="W15" s="147">
        <f>X15/$U$7</f>
        <v>0</v>
      </c>
      <c r="X15" s="147">
        <f>R15/12</f>
        <v>0</v>
      </c>
      <c r="Z15" s="147">
        <f>IF($E15="Y",$R15,0)</f>
        <v>0</v>
      </c>
      <c r="AA15" s="147">
        <f>IF($E15="N",$R15,0)</f>
        <v>0</v>
      </c>
      <c r="AB15" s="727" t="e">
        <f>Z15/(Z15+AA15)</f>
        <v>#DIV/0!</v>
      </c>
    </row>
    <row r="16" spans="1:28" ht="12.75" customHeight="1" x14ac:dyDescent="0.3">
      <c r="A16" s="275"/>
      <c r="B16" s="279"/>
      <c r="C16" s="444">
        <f>'9. Infrastructure Staff Loading'!C16</f>
        <v>0</v>
      </c>
      <c r="D16" s="577">
        <f>'9. Infrastructure Staff Loading'!D16</f>
        <v>0</v>
      </c>
      <c r="E16" s="570">
        <f>'9. Infrastructure Staff Loading'!E16</f>
        <v>0</v>
      </c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281">
        <f>SUM(F16:Q16)</f>
        <v>0</v>
      </c>
      <c r="S16" s="321">
        <f>D16*R16</f>
        <v>0</v>
      </c>
      <c r="W16" s="147">
        <f>X16/$U$7</f>
        <v>0</v>
      </c>
      <c r="X16" s="147">
        <f>R16/12</f>
        <v>0</v>
      </c>
      <c r="Z16" s="147">
        <f t="shared" ref="Z16:Z19" si="4">IF($E16="Y",$R16,0)</f>
        <v>0</v>
      </c>
      <c r="AA16" s="147">
        <f t="shared" ref="AA16:AA19" si="5">IF($E16="N",$R16,0)</f>
        <v>0</v>
      </c>
      <c r="AB16" s="727" t="e">
        <f t="shared" ref="AB16:AB19" si="6">Z16/(Z16+AA16)</f>
        <v>#DIV/0!</v>
      </c>
    </row>
    <row r="17" spans="1:28" ht="12.75" customHeight="1" x14ac:dyDescent="0.3">
      <c r="A17" s="275"/>
      <c r="B17" s="279"/>
      <c r="C17" s="444">
        <f>'9. Infrastructure Staff Loading'!C17</f>
        <v>0</v>
      </c>
      <c r="D17" s="577">
        <f>'9. Infrastructure Staff Loading'!D17</f>
        <v>0</v>
      </c>
      <c r="E17" s="570">
        <f>'9. Infrastructure Staff Loading'!E17</f>
        <v>0</v>
      </c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  <c r="R17" s="281">
        <f>SUM(F17:Q17)</f>
        <v>0</v>
      </c>
      <c r="S17" s="321">
        <f>D17*R17</f>
        <v>0</v>
      </c>
      <c r="W17" s="147">
        <f>X17/$U$7</f>
        <v>0</v>
      </c>
      <c r="X17" s="147">
        <f>R17/12</f>
        <v>0</v>
      </c>
      <c r="Z17" s="147">
        <f t="shared" si="4"/>
        <v>0</v>
      </c>
      <c r="AA17" s="147">
        <f t="shared" si="5"/>
        <v>0</v>
      </c>
      <c r="AB17" s="727" t="e">
        <f t="shared" si="6"/>
        <v>#DIV/0!</v>
      </c>
    </row>
    <row r="18" spans="1:28" ht="12.75" customHeight="1" x14ac:dyDescent="0.3">
      <c r="A18" s="275"/>
      <c r="B18" s="279"/>
      <c r="C18" s="444">
        <f>'9. Infrastructure Staff Loading'!C18</f>
        <v>0</v>
      </c>
      <c r="D18" s="577">
        <f>'9. Infrastructure Staff Loading'!D18</f>
        <v>0</v>
      </c>
      <c r="E18" s="570">
        <f>'9. Infrastructure Staff Loading'!E18</f>
        <v>0</v>
      </c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281">
        <f>SUM(F18:Q18)</f>
        <v>0</v>
      </c>
      <c r="S18" s="321">
        <f>D18*R18</f>
        <v>0</v>
      </c>
      <c r="W18" s="147">
        <f>X18/$U$7</f>
        <v>0</v>
      </c>
      <c r="X18" s="147">
        <f>R18/12</f>
        <v>0</v>
      </c>
      <c r="Z18" s="147">
        <f t="shared" si="4"/>
        <v>0</v>
      </c>
      <c r="AA18" s="147">
        <f t="shared" si="5"/>
        <v>0</v>
      </c>
      <c r="AB18" s="727" t="e">
        <f t="shared" si="6"/>
        <v>#DIV/0!</v>
      </c>
    </row>
    <row r="19" spans="1:28" ht="12.75" customHeight="1" x14ac:dyDescent="0.3">
      <c r="A19" s="275"/>
      <c r="B19" s="279"/>
      <c r="C19" s="444">
        <f>'9. Infrastructure Staff Loading'!C19</f>
        <v>0</v>
      </c>
      <c r="D19" s="577">
        <f>'9. Infrastructure Staff Loading'!D19</f>
        <v>0</v>
      </c>
      <c r="E19" s="570">
        <f>'9. Infrastructure Staff Loading'!E19</f>
        <v>0</v>
      </c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281">
        <f>SUM(F19:Q19)</f>
        <v>0</v>
      </c>
      <c r="S19" s="321">
        <f>D19*R19</f>
        <v>0</v>
      </c>
      <c r="W19" s="147">
        <f>X19/$U$7</f>
        <v>0</v>
      </c>
      <c r="X19" s="147">
        <f>R19/12</f>
        <v>0</v>
      </c>
      <c r="Z19" s="147">
        <f t="shared" si="4"/>
        <v>0</v>
      </c>
      <c r="AA19" s="147">
        <f t="shared" si="5"/>
        <v>0</v>
      </c>
      <c r="AB19" s="727" t="e">
        <f t="shared" si="6"/>
        <v>#DIV/0!</v>
      </c>
    </row>
    <row r="20" spans="1:28" ht="12.75" customHeight="1" thickBot="1" x14ac:dyDescent="0.35">
      <c r="A20" s="224"/>
      <c r="B20" s="225" t="s">
        <v>142</v>
      </c>
      <c r="C20" s="230"/>
      <c r="D20" s="579"/>
      <c r="E20" s="525"/>
      <c r="F20" s="229">
        <f>SUM(F15:F19)</f>
        <v>0</v>
      </c>
      <c r="G20" s="229">
        <f t="shared" ref="G20:S20" si="7">SUM(G15:G19)</f>
        <v>0</v>
      </c>
      <c r="H20" s="229">
        <f t="shared" si="7"/>
        <v>0</v>
      </c>
      <c r="I20" s="229">
        <f t="shared" si="7"/>
        <v>0</v>
      </c>
      <c r="J20" s="229">
        <f t="shared" si="7"/>
        <v>0</v>
      </c>
      <c r="K20" s="229">
        <f t="shared" si="7"/>
        <v>0</v>
      </c>
      <c r="L20" s="229">
        <f t="shared" si="7"/>
        <v>0</v>
      </c>
      <c r="M20" s="229">
        <f t="shared" si="7"/>
        <v>0</v>
      </c>
      <c r="N20" s="229">
        <f t="shared" si="7"/>
        <v>0</v>
      </c>
      <c r="O20" s="229">
        <f t="shared" si="7"/>
        <v>0</v>
      </c>
      <c r="P20" s="229">
        <f t="shared" si="7"/>
        <v>0</v>
      </c>
      <c r="Q20" s="229">
        <f t="shared" si="7"/>
        <v>0</v>
      </c>
      <c r="R20" s="229">
        <f t="shared" si="7"/>
        <v>0</v>
      </c>
      <c r="S20" s="320">
        <f t="shared" si="7"/>
        <v>0</v>
      </c>
      <c r="W20" s="231">
        <f>SUM(W15:W19)</f>
        <v>0</v>
      </c>
      <c r="X20" s="231">
        <f>SUM(X15:X19)</f>
        <v>0</v>
      </c>
      <c r="Z20" s="227">
        <f>SUM(Z15:Z19)</f>
        <v>0</v>
      </c>
      <c r="AA20" s="227">
        <f>SUM(AA15:AA19)</f>
        <v>0</v>
      </c>
      <c r="AB20" s="728" t="e">
        <f>Z20/(Z20+AA20)</f>
        <v>#DIV/0!</v>
      </c>
    </row>
    <row r="21" spans="1:28" ht="14.25" x14ac:dyDescent="0.3">
      <c r="A21" s="277">
        <v>1.3</v>
      </c>
      <c r="B21" s="278" t="s">
        <v>143</v>
      </c>
      <c r="C21" s="444">
        <f>'9. Infrastructure Staff Loading'!C21</f>
        <v>0</v>
      </c>
      <c r="D21" s="577">
        <f>'9. Infrastructure Staff Loading'!D21</f>
        <v>0</v>
      </c>
      <c r="E21" s="570">
        <f>'9. Infrastructure Staff Loading'!E21</f>
        <v>0</v>
      </c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281">
        <f>SUM(F21:Q21)</f>
        <v>0</v>
      </c>
      <c r="S21" s="321">
        <f>D21*R21</f>
        <v>0</v>
      </c>
      <c r="W21" s="147">
        <f>X21/$U$7</f>
        <v>0</v>
      </c>
      <c r="X21" s="147">
        <f>R21/12</f>
        <v>0</v>
      </c>
      <c r="Z21" s="147">
        <f>IF($E21="Y",$R21,0)</f>
        <v>0</v>
      </c>
      <c r="AA21" s="147">
        <f>IF($E21="N",$R21,0)</f>
        <v>0</v>
      </c>
      <c r="AB21" s="727" t="e">
        <f>Z21/(Z21+AA21)</f>
        <v>#DIV/0!</v>
      </c>
    </row>
    <row r="22" spans="1:28" ht="14.25" x14ac:dyDescent="0.3">
      <c r="A22" s="275"/>
      <c r="B22" s="279"/>
      <c r="C22" s="444">
        <f>'9. Infrastructure Staff Loading'!C22</f>
        <v>0</v>
      </c>
      <c r="D22" s="577">
        <f>'9. Infrastructure Staff Loading'!D22</f>
        <v>0</v>
      </c>
      <c r="E22" s="570">
        <f>'9. Infrastructure Staff Loading'!E22</f>
        <v>0</v>
      </c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281">
        <f>SUM(F22:Q22)</f>
        <v>0</v>
      </c>
      <c r="S22" s="321">
        <f>D22*R22</f>
        <v>0</v>
      </c>
      <c r="W22" s="147">
        <f>X22/$U$7</f>
        <v>0</v>
      </c>
      <c r="X22" s="147">
        <f>R22/12</f>
        <v>0</v>
      </c>
      <c r="Z22" s="147">
        <f t="shared" ref="Z22:Z25" si="8">IF($E22="Y",$R22,0)</f>
        <v>0</v>
      </c>
      <c r="AA22" s="147">
        <f t="shared" ref="AA22:AA25" si="9">IF($E22="N",$R22,0)</f>
        <v>0</v>
      </c>
      <c r="AB22" s="727" t="e">
        <f t="shared" ref="AB22:AB25" si="10">Z22/(Z22+AA22)</f>
        <v>#DIV/0!</v>
      </c>
    </row>
    <row r="23" spans="1:28" ht="14.25" x14ac:dyDescent="0.3">
      <c r="A23" s="275"/>
      <c r="B23" s="279"/>
      <c r="C23" s="444">
        <f>'9. Infrastructure Staff Loading'!C23</f>
        <v>0</v>
      </c>
      <c r="D23" s="577">
        <f>'9. Infrastructure Staff Loading'!D23</f>
        <v>0</v>
      </c>
      <c r="E23" s="570">
        <f>'9. Infrastructure Staff Loading'!E23</f>
        <v>0</v>
      </c>
      <c r="F23" s="149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281">
        <f>SUM(F23:Q23)</f>
        <v>0</v>
      </c>
      <c r="S23" s="321">
        <f>D23*R23</f>
        <v>0</v>
      </c>
      <c r="W23" s="147">
        <f>X23/$U$7</f>
        <v>0</v>
      </c>
      <c r="X23" s="147">
        <f>R23/12</f>
        <v>0</v>
      </c>
      <c r="Z23" s="147">
        <f t="shared" si="8"/>
        <v>0</v>
      </c>
      <c r="AA23" s="147">
        <f t="shared" si="9"/>
        <v>0</v>
      </c>
      <c r="AB23" s="727" t="e">
        <f t="shared" si="10"/>
        <v>#DIV/0!</v>
      </c>
    </row>
    <row r="24" spans="1:28" ht="14.25" x14ac:dyDescent="0.3">
      <c r="A24" s="275"/>
      <c r="B24" s="279"/>
      <c r="C24" s="444">
        <f>'9. Infrastructure Staff Loading'!C24</f>
        <v>0</v>
      </c>
      <c r="D24" s="577">
        <f>'9. Infrastructure Staff Loading'!D24</f>
        <v>0</v>
      </c>
      <c r="E24" s="570">
        <f>'9. Infrastructure Staff Loading'!E24</f>
        <v>0</v>
      </c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281">
        <f>SUM(F24:Q24)</f>
        <v>0</v>
      </c>
      <c r="S24" s="321">
        <f>D24*R24</f>
        <v>0</v>
      </c>
      <c r="W24" s="147">
        <f>X24/$U$7</f>
        <v>0</v>
      </c>
      <c r="X24" s="147">
        <f>R24/12</f>
        <v>0</v>
      </c>
      <c r="Z24" s="147">
        <f t="shared" si="8"/>
        <v>0</v>
      </c>
      <c r="AA24" s="147">
        <f t="shared" si="9"/>
        <v>0</v>
      </c>
      <c r="AB24" s="727" t="e">
        <f t="shared" si="10"/>
        <v>#DIV/0!</v>
      </c>
    </row>
    <row r="25" spans="1:28" ht="14.25" x14ac:dyDescent="0.3">
      <c r="A25" s="275"/>
      <c r="B25" s="279"/>
      <c r="C25" s="444">
        <f>'9. Infrastructure Staff Loading'!C25</f>
        <v>0</v>
      </c>
      <c r="D25" s="577">
        <f>'9. Infrastructure Staff Loading'!D25</f>
        <v>0</v>
      </c>
      <c r="E25" s="570">
        <f>'9. Infrastructure Staff Loading'!E25</f>
        <v>0</v>
      </c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281">
        <f>SUM(F25:Q25)</f>
        <v>0</v>
      </c>
      <c r="S25" s="321">
        <f>D25*R25</f>
        <v>0</v>
      </c>
      <c r="W25" s="147">
        <f>X25/$U$7</f>
        <v>0</v>
      </c>
      <c r="X25" s="147">
        <f>R25/12</f>
        <v>0</v>
      </c>
      <c r="Z25" s="147">
        <f t="shared" si="8"/>
        <v>0</v>
      </c>
      <c r="AA25" s="147">
        <f t="shared" si="9"/>
        <v>0</v>
      </c>
      <c r="AB25" s="727" t="e">
        <f t="shared" si="10"/>
        <v>#DIV/0!</v>
      </c>
    </row>
    <row r="26" spans="1:28" ht="15" thickBot="1" x14ac:dyDescent="0.35">
      <c r="A26" s="224"/>
      <c r="B26" s="225" t="s">
        <v>144</v>
      </c>
      <c r="C26" s="230"/>
      <c r="D26" s="579"/>
      <c r="E26" s="525"/>
      <c r="F26" s="229">
        <f>SUM(F21:F25)</f>
        <v>0</v>
      </c>
      <c r="G26" s="229">
        <f t="shared" ref="G26:Q26" si="11">SUM(G21:G25)</f>
        <v>0</v>
      </c>
      <c r="H26" s="229">
        <f t="shared" si="11"/>
        <v>0</v>
      </c>
      <c r="I26" s="229">
        <f t="shared" si="11"/>
        <v>0</v>
      </c>
      <c r="J26" s="229">
        <f t="shared" si="11"/>
        <v>0</v>
      </c>
      <c r="K26" s="229">
        <f t="shared" si="11"/>
        <v>0</v>
      </c>
      <c r="L26" s="229">
        <f t="shared" si="11"/>
        <v>0</v>
      </c>
      <c r="M26" s="229">
        <f t="shared" si="11"/>
        <v>0</v>
      </c>
      <c r="N26" s="229">
        <f t="shared" si="11"/>
        <v>0</v>
      </c>
      <c r="O26" s="229">
        <f t="shared" si="11"/>
        <v>0</v>
      </c>
      <c r="P26" s="229">
        <f t="shared" si="11"/>
        <v>0</v>
      </c>
      <c r="Q26" s="229">
        <f t="shared" si="11"/>
        <v>0</v>
      </c>
      <c r="R26" s="229">
        <f>SUM(R21:R25)</f>
        <v>0</v>
      </c>
      <c r="S26" s="320">
        <f>SUM(S21:S25)</f>
        <v>0</v>
      </c>
      <c r="W26" s="231">
        <f>SUM(W21:W25)</f>
        <v>0</v>
      </c>
      <c r="X26" s="231">
        <f>SUM(X21:X25)</f>
        <v>0</v>
      </c>
      <c r="Z26" s="227">
        <f>SUM(Z21:Z25)</f>
        <v>0</v>
      </c>
      <c r="AA26" s="227">
        <f>SUM(AA21:AA25)</f>
        <v>0</v>
      </c>
      <c r="AB26" s="728" t="e">
        <f>Z26/(Z26+AA26)</f>
        <v>#DIV/0!</v>
      </c>
    </row>
    <row r="27" spans="1:28" ht="14.25" x14ac:dyDescent="0.3">
      <c r="A27" s="277">
        <v>1.4</v>
      </c>
      <c r="B27" s="278" t="s">
        <v>145</v>
      </c>
      <c r="C27" s="444">
        <f>'9. Infrastructure Staff Loading'!C27</f>
        <v>0</v>
      </c>
      <c r="D27" s="577">
        <f>'9. Infrastructure Staff Loading'!D27</f>
        <v>0</v>
      </c>
      <c r="E27" s="570">
        <f>'9. Infrastructure Staff Loading'!E27</f>
        <v>0</v>
      </c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281">
        <f>SUM(F27:Q27)</f>
        <v>0</v>
      </c>
      <c r="S27" s="321">
        <f>D27*R27</f>
        <v>0</v>
      </c>
      <c r="W27" s="147">
        <f>X27/$U$7</f>
        <v>0</v>
      </c>
      <c r="X27" s="147">
        <f>R27/12</f>
        <v>0</v>
      </c>
      <c r="Z27" s="147">
        <f>IF($E27="Y",$R27,0)</f>
        <v>0</v>
      </c>
      <c r="AA27" s="147">
        <f>IF($E27="N",$R27,0)</f>
        <v>0</v>
      </c>
      <c r="AB27" s="727" t="e">
        <f>Z27/(Z27+AA27)</f>
        <v>#DIV/0!</v>
      </c>
    </row>
    <row r="28" spans="1:28" ht="14.25" x14ac:dyDescent="0.3">
      <c r="A28" s="275"/>
      <c r="B28" s="279"/>
      <c r="C28" s="444">
        <f>'9. Infrastructure Staff Loading'!C28</f>
        <v>0</v>
      </c>
      <c r="D28" s="577">
        <f>'9. Infrastructure Staff Loading'!D28</f>
        <v>0</v>
      </c>
      <c r="E28" s="570">
        <f>'9. Infrastructure Staff Loading'!E28</f>
        <v>0</v>
      </c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281">
        <f>SUM(F28:Q28)</f>
        <v>0</v>
      </c>
      <c r="S28" s="321">
        <f>D28*R28</f>
        <v>0</v>
      </c>
      <c r="W28" s="147">
        <f>X28/$U$7</f>
        <v>0</v>
      </c>
      <c r="X28" s="147">
        <f>R28/12</f>
        <v>0</v>
      </c>
      <c r="Z28" s="147">
        <f t="shared" ref="Z28:Z31" si="12">IF($E28="Y",$R28,0)</f>
        <v>0</v>
      </c>
      <c r="AA28" s="147">
        <f t="shared" ref="AA28:AA31" si="13">IF($E28="N",$R28,0)</f>
        <v>0</v>
      </c>
      <c r="AB28" s="727" t="e">
        <f t="shared" ref="AB28:AB31" si="14">Z28/(Z28+AA28)</f>
        <v>#DIV/0!</v>
      </c>
    </row>
    <row r="29" spans="1:28" ht="14.25" x14ac:dyDescent="0.3">
      <c r="A29" s="275"/>
      <c r="B29" s="279"/>
      <c r="C29" s="444">
        <f>'9. Infrastructure Staff Loading'!C29</f>
        <v>0</v>
      </c>
      <c r="D29" s="577">
        <f>'9. Infrastructure Staff Loading'!D29</f>
        <v>0</v>
      </c>
      <c r="E29" s="570">
        <f>'9. Infrastructure Staff Loading'!E29</f>
        <v>0</v>
      </c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281">
        <f>SUM(F29:Q29)</f>
        <v>0</v>
      </c>
      <c r="S29" s="321">
        <f>D29*R29</f>
        <v>0</v>
      </c>
      <c r="W29" s="147">
        <f>X29/$U$7</f>
        <v>0</v>
      </c>
      <c r="X29" s="147">
        <f>R29/12</f>
        <v>0</v>
      </c>
      <c r="Z29" s="147">
        <f t="shared" si="12"/>
        <v>0</v>
      </c>
      <c r="AA29" s="147">
        <f t="shared" si="13"/>
        <v>0</v>
      </c>
      <c r="AB29" s="727" t="e">
        <f t="shared" si="14"/>
        <v>#DIV/0!</v>
      </c>
    </row>
    <row r="30" spans="1:28" ht="14.25" x14ac:dyDescent="0.3">
      <c r="A30" s="275"/>
      <c r="B30" s="279"/>
      <c r="C30" s="444">
        <f>'9. Infrastructure Staff Loading'!C30</f>
        <v>0</v>
      </c>
      <c r="D30" s="577">
        <f>'9. Infrastructure Staff Loading'!D30</f>
        <v>0</v>
      </c>
      <c r="E30" s="570">
        <f>'9. Infrastructure Staff Loading'!E30</f>
        <v>0</v>
      </c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281">
        <f>SUM(F30:Q30)</f>
        <v>0</v>
      </c>
      <c r="S30" s="321">
        <f>D30*R30</f>
        <v>0</v>
      </c>
      <c r="W30" s="147">
        <f>X30/$U$7</f>
        <v>0</v>
      </c>
      <c r="X30" s="147">
        <f>R30/12</f>
        <v>0</v>
      </c>
      <c r="Z30" s="147">
        <f t="shared" si="12"/>
        <v>0</v>
      </c>
      <c r="AA30" s="147">
        <f t="shared" si="13"/>
        <v>0</v>
      </c>
      <c r="AB30" s="727" t="e">
        <f t="shared" si="14"/>
        <v>#DIV/0!</v>
      </c>
    </row>
    <row r="31" spans="1:28" ht="14.25" x14ac:dyDescent="0.3">
      <c r="A31" s="275"/>
      <c r="B31" s="279"/>
      <c r="C31" s="444">
        <f>'9. Infrastructure Staff Loading'!C31</f>
        <v>0</v>
      </c>
      <c r="D31" s="577">
        <f>'9. Infrastructure Staff Loading'!D31</f>
        <v>0</v>
      </c>
      <c r="E31" s="570">
        <f>'9. Infrastructure Staff Loading'!E31</f>
        <v>0</v>
      </c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  <c r="R31" s="281">
        <f>SUM(F31:Q31)</f>
        <v>0</v>
      </c>
      <c r="S31" s="321">
        <f>D31*R31</f>
        <v>0</v>
      </c>
      <c r="W31" s="147">
        <f>X31/$U$7</f>
        <v>0</v>
      </c>
      <c r="X31" s="147">
        <f>R31/12</f>
        <v>0</v>
      </c>
      <c r="Z31" s="147">
        <f t="shared" si="12"/>
        <v>0</v>
      </c>
      <c r="AA31" s="147">
        <f t="shared" si="13"/>
        <v>0</v>
      </c>
      <c r="AB31" s="727" t="e">
        <f t="shared" si="14"/>
        <v>#DIV/0!</v>
      </c>
    </row>
    <row r="32" spans="1:28" ht="15" thickBot="1" x14ac:dyDescent="0.35">
      <c r="A32" s="247"/>
      <c r="B32" s="248" t="s">
        <v>146</v>
      </c>
      <c r="C32" s="249"/>
      <c r="D32" s="580"/>
      <c r="E32" s="526"/>
      <c r="F32" s="252">
        <f>SUM(F27:F31)</f>
        <v>0</v>
      </c>
      <c r="G32" s="252">
        <f t="shared" ref="G32:Q32" si="15">SUM(G27:G31)</f>
        <v>0</v>
      </c>
      <c r="H32" s="252">
        <f t="shared" si="15"/>
        <v>0</v>
      </c>
      <c r="I32" s="252">
        <f t="shared" si="15"/>
        <v>0</v>
      </c>
      <c r="J32" s="252">
        <f t="shared" si="15"/>
        <v>0</v>
      </c>
      <c r="K32" s="252">
        <f t="shared" si="15"/>
        <v>0</v>
      </c>
      <c r="L32" s="252">
        <f t="shared" si="15"/>
        <v>0</v>
      </c>
      <c r="M32" s="252">
        <f t="shared" si="15"/>
        <v>0</v>
      </c>
      <c r="N32" s="252">
        <f t="shared" si="15"/>
        <v>0</v>
      </c>
      <c r="O32" s="252">
        <f t="shared" si="15"/>
        <v>0</v>
      </c>
      <c r="P32" s="252">
        <f t="shared" si="15"/>
        <v>0</v>
      </c>
      <c r="Q32" s="252">
        <f t="shared" si="15"/>
        <v>0</v>
      </c>
      <c r="R32" s="252">
        <f>SUM(R27:R31)</f>
        <v>0</v>
      </c>
      <c r="S32" s="322">
        <f>SUM(S27:S31)</f>
        <v>0</v>
      </c>
      <c r="W32" s="250">
        <f>SUM(W27:W31)</f>
        <v>0</v>
      </c>
      <c r="X32" s="250">
        <f>SUM(X27:X31)</f>
        <v>0</v>
      </c>
      <c r="Z32" s="227">
        <f>SUM(Z27:Z31)</f>
        <v>0</v>
      </c>
      <c r="AA32" s="227">
        <f>SUM(AA27:AA31)</f>
        <v>0</v>
      </c>
      <c r="AB32" s="728" t="e">
        <f>Z32/(Z32+AA32)</f>
        <v>#DIV/0!</v>
      </c>
    </row>
    <row r="33" spans="1:28" s="125" customFormat="1" ht="14.25" thickBot="1" x14ac:dyDescent="0.3">
      <c r="A33" s="253"/>
      <c r="B33" s="254" t="s">
        <v>140</v>
      </c>
      <c r="C33" s="255"/>
      <c r="D33" s="439"/>
      <c r="E33" s="527"/>
      <c r="F33" s="256">
        <f>SUM(F14,F20,F26,F32)</f>
        <v>0</v>
      </c>
      <c r="G33" s="256">
        <f t="shared" ref="G33:Q33" si="16">SUM(G14,G20,G26,G32)</f>
        <v>0</v>
      </c>
      <c r="H33" s="256">
        <f t="shared" si="16"/>
        <v>0</v>
      </c>
      <c r="I33" s="256">
        <f t="shared" si="16"/>
        <v>0</v>
      </c>
      <c r="J33" s="256">
        <f t="shared" si="16"/>
        <v>0</v>
      </c>
      <c r="K33" s="256">
        <f t="shared" si="16"/>
        <v>0</v>
      </c>
      <c r="L33" s="256">
        <f t="shared" si="16"/>
        <v>0</v>
      </c>
      <c r="M33" s="256">
        <f t="shared" si="16"/>
        <v>0</v>
      </c>
      <c r="N33" s="256">
        <f t="shared" si="16"/>
        <v>0</v>
      </c>
      <c r="O33" s="256">
        <f t="shared" si="16"/>
        <v>0</v>
      </c>
      <c r="P33" s="256">
        <f t="shared" si="16"/>
        <v>0</v>
      </c>
      <c r="Q33" s="256">
        <f t="shared" si="16"/>
        <v>0</v>
      </c>
      <c r="R33" s="256">
        <f>SUM(R14,R20,R26,R32)</f>
        <v>0</v>
      </c>
      <c r="S33" s="323">
        <f>SUM(S14,S20,S26,S32)</f>
        <v>0</v>
      </c>
      <c r="W33" s="256">
        <f>SUM(W14,W20,W26,W32)</f>
        <v>0</v>
      </c>
      <c r="X33" s="256">
        <f>SUM(X14,X20,X26,X32)</f>
        <v>0</v>
      </c>
      <c r="Z33" s="256">
        <f>SUM(Z14,Z20,Z26,Z32)</f>
        <v>0</v>
      </c>
      <c r="AA33" s="256">
        <f>SUM(AA14,AA20,AA26,AA32)</f>
        <v>0</v>
      </c>
      <c r="AB33" s="729" t="e">
        <f>Z33/(Z33+AA33)</f>
        <v>#DIV/0!</v>
      </c>
    </row>
    <row r="34" spans="1:28" ht="9.9499999999999993" customHeight="1" x14ac:dyDescent="0.3">
      <c r="A34" s="219"/>
      <c r="B34" s="220"/>
      <c r="C34" s="221"/>
      <c r="D34" s="581"/>
      <c r="E34" s="528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324"/>
      <c r="W34" s="221"/>
      <c r="X34" s="221"/>
      <c r="Z34" s="221"/>
      <c r="AA34" s="221"/>
      <c r="AB34" s="730"/>
    </row>
    <row r="35" spans="1:28" s="124" customFormat="1" ht="13.5" customHeight="1" x14ac:dyDescent="0.25">
      <c r="A35" s="237">
        <v>2</v>
      </c>
      <c r="B35" s="238" t="s">
        <v>147</v>
      </c>
      <c r="C35" s="239"/>
      <c r="D35" s="576"/>
      <c r="E35" s="521"/>
      <c r="F35" s="240"/>
      <c r="G35" s="240"/>
      <c r="H35" s="240"/>
      <c r="I35" s="240"/>
      <c r="J35" s="240"/>
      <c r="K35" s="240"/>
      <c r="L35" s="240"/>
      <c r="M35" s="240"/>
      <c r="N35" s="240"/>
      <c r="O35" s="240"/>
      <c r="P35" s="240"/>
      <c r="Q35" s="240"/>
      <c r="R35" s="236"/>
      <c r="S35" s="325"/>
      <c r="W35" s="239"/>
      <c r="X35" s="239"/>
      <c r="Z35" s="239"/>
      <c r="AA35" s="239"/>
      <c r="AB35" s="731"/>
    </row>
    <row r="36" spans="1:28" ht="13.5" customHeight="1" x14ac:dyDescent="0.3">
      <c r="A36" s="275">
        <v>2.1</v>
      </c>
      <c r="B36" s="276" t="s">
        <v>148</v>
      </c>
      <c r="C36" s="444">
        <f>'9. Infrastructure Staff Loading'!C36</f>
        <v>0</v>
      </c>
      <c r="D36" s="577">
        <f>'9. Infrastructure Staff Loading'!D36</f>
        <v>0</v>
      </c>
      <c r="E36" s="570">
        <f>'9. Infrastructure Staff Loading'!E36</f>
        <v>0</v>
      </c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280">
        <f t="shared" ref="R36:R42" si="17">SUM(F36:Q36)</f>
        <v>0</v>
      </c>
      <c r="S36" s="319">
        <f>D36*R36</f>
        <v>0</v>
      </c>
      <c r="W36" s="147">
        <f>X36/$U$7</f>
        <v>0</v>
      </c>
      <c r="X36" s="147">
        <f>R36/12</f>
        <v>0</v>
      </c>
      <c r="Z36" s="147">
        <f>IF($E36="Y",$R36,0)</f>
        <v>0</v>
      </c>
      <c r="AA36" s="147">
        <f>IF($E36="N",$R36,0)</f>
        <v>0</v>
      </c>
      <c r="AB36" s="727" t="e">
        <f>Z36/(Z36+AA36)</f>
        <v>#DIV/0!</v>
      </c>
    </row>
    <row r="37" spans="1:28" ht="14.25" x14ac:dyDescent="0.3">
      <c r="A37" s="275"/>
      <c r="B37" s="276"/>
      <c r="C37" s="444">
        <f>'9. Infrastructure Staff Loading'!C37</f>
        <v>0</v>
      </c>
      <c r="D37" s="577">
        <f>'9. Infrastructure Staff Loading'!D37</f>
        <v>0</v>
      </c>
      <c r="E37" s="570">
        <f>'9. Infrastructure Staff Loading'!E37</f>
        <v>0</v>
      </c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280">
        <f t="shared" si="17"/>
        <v>0</v>
      </c>
      <c r="S37" s="319">
        <f>D37*R37</f>
        <v>0</v>
      </c>
      <c r="W37" s="147">
        <f>X37/$U$7</f>
        <v>0</v>
      </c>
      <c r="X37" s="147">
        <f>R37/12</f>
        <v>0</v>
      </c>
      <c r="Z37" s="147">
        <f t="shared" ref="Z37:Z40" si="18">IF($E37="Y",$R37,0)</f>
        <v>0</v>
      </c>
      <c r="AA37" s="147">
        <f t="shared" ref="AA37:AA40" si="19">IF($E37="N",$R37,0)</f>
        <v>0</v>
      </c>
      <c r="AB37" s="727" t="e">
        <f t="shared" ref="AB37:AB40" si="20">Z37/(Z37+AA37)</f>
        <v>#DIV/0!</v>
      </c>
    </row>
    <row r="38" spans="1:28" ht="14.25" x14ac:dyDescent="0.3">
      <c r="A38" s="275"/>
      <c r="B38" s="276"/>
      <c r="C38" s="444">
        <f>'9. Infrastructure Staff Loading'!C38</f>
        <v>0</v>
      </c>
      <c r="D38" s="577">
        <f>'9. Infrastructure Staff Loading'!D38</f>
        <v>0</v>
      </c>
      <c r="E38" s="570">
        <f>'9. Infrastructure Staff Loading'!E38</f>
        <v>0</v>
      </c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280">
        <f>SUM(F38:Q38)</f>
        <v>0</v>
      </c>
      <c r="S38" s="319">
        <f>D38*R38</f>
        <v>0</v>
      </c>
      <c r="W38" s="147">
        <f>X38/$U$7</f>
        <v>0</v>
      </c>
      <c r="X38" s="147">
        <f>R38/12</f>
        <v>0</v>
      </c>
      <c r="Z38" s="147">
        <f t="shared" si="18"/>
        <v>0</v>
      </c>
      <c r="AA38" s="147">
        <f t="shared" si="19"/>
        <v>0</v>
      </c>
      <c r="AB38" s="727" t="e">
        <f t="shared" si="20"/>
        <v>#DIV/0!</v>
      </c>
    </row>
    <row r="39" spans="1:28" ht="14.25" x14ac:dyDescent="0.3">
      <c r="A39" s="275"/>
      <c r="B39" s="276"/>
      <c r="C39" s="444">
        <f>'9. Infrastructure Staff Loading'!C39</f>
        <v>0</v>
      </c>
      <c r="D39" s="577">
        <f>'9. Infrastructure Staff Loading'!D39</f>
        <v>0</v>
      </c>
      <c r="E39" s="570">
        <f>'9. Infrastructure Staff Loading'!E39</f>
        <v>0</v>
      </c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280">
        <f t="shared" si="17"/>
        <v>0</v>
      </c>
      <c r="S39" s="319">
        <f>D39*R39</f>
        <v>0</v>
      </c>
      <c r="W39" s="147">
        <f>X39/$U$7</f>
        <v>0</v>
      </c>
      <c r="X39" s="147">
        <f>R39/12</f>
        <v>0</v>
      </c>
      <c r="Z39" s="147">
        <f t="shared" si="18"/>
        <v>0</v>
      </c>
      <c r="AA39" s="147">
        <f t="shared" si="19"/>
        <v>0</v>
      </c>
      <c r="AB39" s="727" t="e">
        <f t="shared" si="20"/>
        <v>#DIV/0!</v>
      </c>
    </row>
    <row r="40" spans="1:28" ht="14.25" x14ac:dyDescent="0.3">
      <c r="A40" s="275"/>
      <c r="B40" s="276"/>
      <c r="C40" s="444">
        <f>'9. Infrastructure Staff Loading'!C40</f>
        <v>0</v>
      </c>
      <c r="D40" s="577">
        <f>'9. Infrastructure Staff Loading'!D40</f>
        <v>0</v>
      </c>
      <c r="E40" s="570">
        <f>'9. Infrastructure Staff Loading'!E40</f>
        <v>0</v>
      </c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280">
        <f t="shared" si="17"/>
        <v>0</v>
      </c>
      <c r="S40" s="319">
        <f>D40*R40</f>
        <v>0</v>
      </c>
      <c r="W40" s="147">
        <f>X40/$U$7</f>
        <v>0</v>
      </c>
      <c r="X40" s="147">
        <f>R40/12</f>
        <v>0</v>
      </c>
      <c r="Z40" s="147">
        <f t="shared" si="18"/>
        <v>0</v>
      </c>
      <c r="AA40" s="147">
        <f t="shared" si="19"/>
        <v>0</v>
      </c>
      <c r="AB40" s="727" t="e">
        <f t="shared" si="20"/>
        <v>#DIV/0!</v>
      </c>
    </row>
    <row r="41" spans="1:28" s="125" customFormat="1" ht="15" thickBot="1" x14ac:dyDescent="0.35">
      <c r="A41" s="224"/>
      <c r="B41" s="225" t="s">
        <v>149</v>
      </c>
      <c r="C41" s="226"/>
      <c r="D41" s="578"/>
      <c r="E41" s="523"/>
      <c r="F41" s="229">
        <f>SUM(F36:F40)</f>
        <v>0</v>
      </c>
      <c r="G41" s="229">
        <f t="shared" ref="G41:R41" si="21">SUM(G36:G40)</f>
        <v>0</v>
      </c>
      <c r="H41" s="229">
        <f t="shared" si="21"/>
        <v>0</v>
      </c>
      <c r="I41" s="229">
        <f t="shared" si="21"/>
        <v>0</v>
      </c>
      <c r="J41" s="229">
        <f t="shared" si="21"/>
        <v>0</v>
      </c>
      <c r="K41" s="229">
        <f t="shared" si="21"/>
        <v>0</v>
      </c>
      <c r="L41" s="229">
        <f t="shared" si="21"/>
        <v>0</v>
      </c>
      <c r="M41" s="229">
        <f t="shared" si="21"/>
        <v>0</v>
      </c>
      <c r="N41" s="229">
        <f t="shared" si="21"/>
        <v>0</v>
      </c>
      <c r="O41" s="229">
        <f t="shared" si="21"/>
        <v>0</v>
      </c>
      <c r="P41" s="229">
        <f t="shared" si="21"/>
        <v>0</v>
      </c>
      <c r="Q41" s="229">
        <f t="shared" si="21"/>
        <v>0</v>
      </c>
      <c r="R41" s="229">
        <f t="shared" si="21"/>
        <v>0</v>
      </c>
      <c r="S41" s="320">
        <f>SUM(S36:S40)</f>
        <v>0</v>
      </c>
      <c r="W41" s="231">
        <f>SUM(W36:W40)</f>
        <v>0</v>
      </c>
      <c r="X41" s="231">
        <f>SUM(X36:X40)</f>
        <v>0</v>
      </c>
      <c r="Z41" s="227">
        <f>SUM(Z36:Z40)</f>
        <v>0</v>
      </c>
      <c r="AA41" s="227">
        <f>SUM(AA36:AA40)</f>
        <v>0</v>
      </c>
      <c r="AB41" s="728" t="e">
        <f>Z41/(Z41+AA41)</f>
        <v>#DIV/0!</v>
      </c>
    </row>
    <row r="42" spans="1:28" ht="14.25" x14ac:dyDescent="0.3">
      <c r="A42" s="275">
        <v>2.2000000000000002</v>
      </c>
      <c r="B42" s="276" t="s">
        <v>150</v>
      </c>
      <c r="C42" s="444">
        <f>'9. Infrastructure Staff Loading'!C42</f>
        <v>0</v>
      </c>
      <c r="D42" s="577">
        <f>'9. Infrastructure Staff Loading'!D42</f>
        <v>0</v>
      </c>
      <c r="E42" s="570">
        <f>'9. Infrastructure Staff Loading'!E42</f>
        <v>0</v>
      </c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  <c r="R42" s="280">
        <f t="shared" si="17"/>
        <v>0</v>
      </c>
      <c r="S42" s="319">
        <f>D42*R42</f>
        <v>0</v>
      </c>
      <c r="W42" s="147">
        <f>X42/$U$7</f>
        <v>0</v>
      </c>
      <c r="X42" s="147">
        <f>R42/12</f>
        <v>0</v>
      </c>
      <c r="Z42" s="147">
        <f>IF($E42="Y",$R42,0)</f>
        <v>0</v>
      </c>
      <c r="AA42" s="147">
        <f>IF($E42="N",$R42,0)</f>
        <v>0</v>
      </c>
      <c r="AB42" s="727" t="e">
        <f>Z42/(Z42+AA42)</f>
        <v>#DIV/0!</v>
      </c>
    </row>
    <row r="43" spans="1:28" ht="14.25" x14ac:dyDescent="0.3">
      <c r="A43" s="275"/>
      <c r="B43" s="276"/>
      <c r="C43" s="444">
        <f>'9. Infrastructure Staff Loading'!C43</f>
        <v>0</v>
      </c>
      <c r="D43" s="577">
        <f>'9. Infrastructure Staff Loading'!D43</f>
        <v>0</v>
      </c>
      <c r="E43" s="570">
        <f>'9. Infrastructure Staff Loading'!E43</f>
        <v>0</v>
      </c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280">
        <f>SUM(F43:Q43)</f>
        <v>0</v>
      </c>
      <c r="S43" s="319">
        <f>D43*R43</f>
        <v>0</v>
      </c>
      <c r="W43" s="147">
        <f>X43/$U$7</f>
        <v>0</v>
      </c>
      <c r="X43" s="147">
        <f>R43/12</f>
        <v>0</v>
      </c>
      <c r="Z43" s="147">
        <f t="shared" ref="Z43:Z46" si="22">IF($E43="Y",$R43,0)</f>
        <v>0</v>
      </c>
      <c r="AA43" s="147">
        <f t="shared" ref="AA43:AA46" si="23">IF($E43="N",$R43,0)</f>
        <v>0</v>
      </c>
      <c r="AB43" s="727" t="e">
        <f t="shared" ref="AB43:AB46" si="24">Z43/(Z43+AA43)</f>
        <v>#DIV/0!</v>
      </c>
    </row>
    <row r="44" spans="1:28" ht="14.25" x14ac:dyDescent="0.3">
      <c r="A44" s="275"/>
      <c r="B44" s="276"/>
      <c r="C44" s="444">
        <f>'9. Infrastructure Staff Loading'!C44</f>
        <v>0</v>
      </c>
      <c r="D44" s="577">
        <f>'9. Infrastructure Staff Loading'!D44</f>
        <v>0</v>
      </c>
      <c r="E44" s="570">
        <f>'9. Infrastructure Staff Loading'!E44</f>
        <v>0</v>
      </c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280">
        <f>SUM(F44:Q44)</f>
        <v>0</v>
      </c>
      <c r="S44" s="319">
        <f>D44*R44</f>
        <v>0</v>
      </c>
      <c r="W44" s="147">
        <f>X44/$U$7</f>
        <v>0</v>
      </c>
      <c r="X44" s="147">
        <f>R44/12</f>
        <v>0</v>
      </c>
      <c r="Z44" s="147">
        <f t="shared" si="22"/>
        <v>0</v>
      </c>
      <c r="AA44" s="147">
        <f t="shared" si="23"/>
        <v>0</v>
      </c>
      <c r="AB44" s="727" t="e">
        <f t="shared" si="24"/>
        <v>#DIV/0!</v>
      </c>
    </row>
    <row r="45" spans="1:28" ht="14.25" x14ac:dyDescent="0.3">
      <c r="A45" s="275"/>
      <c r="B45" s="276"/>
      <c r="C45" s="444">
        <f>'9. Infrastructure Staff Loading'!C45</f>
        <v>0</v>
      </c>
      <c r="D45" s="577">
        <f>'9. Infrastructure Staff Loading'!D45</f>
        <v>0</v>
      </c>
      <c r="E45" s="570">
        <f>'9. Infrastructure Staff Loading'!E45</f>
        <v>0</v>
      </c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280">
        <f>SUM(F45:Q45)</f>
        <v>0</v>
      </c>
      <c r="S45" s="319">
        <f>D45*R45</f>
        <v>0</v>
      </c>
      <c r="W45" s="147">
        <f>X45/$U$7</f>
        <v>0</v>
      </c>
      <c r="X45" s="147">
        <f>R45/12</f>
        <v>0</v>
      </c>
      <c r="Z45" s="147">
        <f t="shared" si="22"/>
        <v>0</v>
      </c>
      <c r="AA45" s="147">
        <f t="shared" si="23"/>
        <v>0</v>
      </c>
      <c r="AB45" s="727" t="e">
        <f t="shared" si="24"/>
        <v>#DIV/0!</v>
      </c>
    </row>
    <row r="46" spans="1:28" ht="14.25" x14ac:dyDescent="0.3">
      <c r="A46" s="275"/>
      <c r="B46" s="276"/>
      <c r="C46" s="444">
        <f>'9. Infrastructure Staff Loading'!C46</f>
        <v>0</v>
      </c>
      <c r="D46" s="577">
        <f>'9. Infrastructure Staff Loading'!D46</f>
        <v>0</v>
      </c>
      <c r="E46" s="570">
        <f>'9. Infrastructure Staff Loading'!E46</f>
        <v>0</v>
      </c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280">
        <f>SUM(F46:Q46)</f>
        <v>0</v>
      </c>
      <c r="S46" s="319">
        <f>D46*R46</f>
        <v>0</v>
      </c>
      <c r="W46" s="147">
        <f>X46/$U$7</f>
        <v>0</v>
      </c>
      <c r="X46" s="147">
        <f>R46/12</f>
        <v>0</v>
      </c>
      <c r="Z46" s="147">
        <f t="shared" si="22"/>
        <v>0</v>
      </c>
      <c r="AA46" s="147">
        <f t="shared" si="23"/>
        <v>0</v>
      </c>
      <c r="AB46" s="727" t="e">
        <f t="shared" si="24"/>
        <v>#DIV/0!</v>
      </c>
    </row>
    <row r="47" spans="1:28" s="125" customFormat="1" ht="15" thickBot="1" x14ac:dyDescent="0.35">
      <c r="A47" s="224"/>
      <c r="B47" s="225" t="s">
        <v>151</v>
      </c>
      <c r="C47" s="226"/>
      <c r="D47" s="578"/>
      <c r="E47" s="523"/>
      <c r="F47" s="229">
        <f>SUM(F42:F46)</f>
        <v>0</v>
      </c>
      <c r="G47" s="229">
        <f t="shared" ref="G47:R47" si="25">SUM(G42:G46)</f>
        <v>0</v>
      </c>
      <c r="H47" s="229">
        <f t="shared" si="25"/>
        <v>0</v>
      </c>
      <c r="I47" s="229">
        <f t="shared" si="25"/>
        <v>0</v>
      </c>
      <c r="J47" s="229">
        <f t="shared" si="25"/>
        <v>0</v>
      </c>
      <c r="K47" s="229">
        <f t="shared" si="25"/>
        <v>0</v>
      </c>
      <c r="L47" s="229">
        <f t="shared" si="25"/>
        <v>0</v>
      </c>
      <c r="M47" s="229">
        <f t="shared" si="25"/>
        <v>0</v>
      </c>
      <c r="N47" s="229">
        <f t="shared" si="25"/>
        <v>0</v>
      </c>
      <c r="O47" s="229">
        <f t="shared" si="25"/>
        <v>0</v>
      </c>
      <c r="P47" s="229">
        <f t="shared" si="25"/>
        <v>0</v>
      </c>
      <c r="Q47" s="229">
        <f t="shared" si="25"/>
        <v>0</v>
      </c>
      <c r="R47" s="229">
        <f t="shared" si="25"/>
        <v>0</v>
      </c>
      <c r="S47" s="320">
        <f>SUM(S42:S46)</f>
        <v>0</v>
      </c>
      <c r="W47" s="231">
        <f>SUM(W42:W46)</f>
        <v>0</v>
      </c>
      <c r="X47" s="250">
        <f>SUM(X42:X46)</f>
        <v>0</v>
      </c>
      <c r="Z47" s="227">
        <f>SUM(Z42:Z46)</f>
        <v>0</v>
      </c>
      <c r="AA47" s="227">
        <f>SUM(AA42:AA46)</f>
        <v>0</v>
      </c>
      <c r="AB47" s="728" t="e">
        <f>Z47/(Z47+AA47)</f>
        <v>#DIV/0!</v>
      </c>
    </row>
    <row r="48" spans="1:28" s="125" customFormat="1" ht="14.25" thickBot="1" x14ac:dyDescent="0.3">
      <c r="A48" s="253"/>
      <c r="B48" s="254" t="s">
        <v>152</v>
      </c>
      <c r="C48" s="255"/>
      <c r="D48" s="439"/>
      <c r="E48" s="527"/>
      <c r="F48" s="256">
        <f t="shared" ref="F48:S48" si="26">SUM(,F47,F41)</f>
        <v>0</v>
      </c>
      <c r="G48" s="256">
        <f t="shared" si="26"/>
        <v>0</v>
      </c>
      <c r="H48" s="256">
        <f t="shared" si="26"/>
        <v>0</v>
      </c>
      <c r="I48" s="256">
        <f t="shared" si="26"/>
        <v>0</v>
      </c>
      <c r="J48" s="256">
        <f t="shared" si="26"/>
        <v>0</v>
      </c>
      <c r="K48" s="256">
        <f t="shared" si="26"/>
        <v>0</v>
      </c>
      <c r="L48" s="256">
        <f t="shared" si="26"/>
        <v>0</v>
      </c>
      <c r="M48" s="256">
        <f t="shared" si="26"/>
        <v>0</v>
      </c>
      <c r="N48" s="256">
        <f t="shared" si="26"/>
        <v>0</v>
      </c>
      <c r="O48" s="256">
        <f t="shared" si="26"/>
        <v>0</v>
      </c>
      <c r="P48" s="256">
        <f t="shared" si="26"/>
        <v>0</v>
      </c>
      <c r="Q48" s="256">
        <f t="shared" si="26"/>
        <v>0</v>
      </c>
      <c r="R48" s="256">
        <f t="shared" si="26"/>
        <v>0</v>
      </c>
      <c r="S48" s="323">
        <f t="shared" si="26"/>
        <v>0</v>
      </c>
      <c r="W48" s="256">
        <f>SUM(W47,W41)</f>
        <v>0</v>
      </c>
      <c r="X48" s="387">
        <f>SUM(X47,X41)</f>
        <v>0</v>
      </c>
      <c r="Z48" s="256">
        <f>SUM(Z29,Z35,Z41,Z47)</f>
        <v>0</v>
      </c>
      <c r="AA48" s="256">
        <f>SUM(AA29,AA35,AA41,AA47)</f>
        <v>0</v>
      </c>
      <c r="AB48" s="729" t="e">
        <f>Z48/(Z48+AA48)</f>
        <v>#DIV/0!</v>
      </c>
    </row>
    <row r="49" spans="1:28" ht="9.9499999999999993" customHeight="1" x14ac:dyDescent="0.3">
      <c r="A49" s="144"/>
      <c r="B49" s="152"/>
      <c r="C49" s="153"/>
      <c r="D49" s="582"/>
      <c r="E49" s="52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326"/>
      <c r="W49" s="154"/>
      <c r="X49" s="154"/>
      <c r="Z49" s="154"/>
      <c r="AA49" s="154"/>
      <c r="AB49" s="732"/>
    </row>
    <row r="50" spans="1:28" s="124" customFormat="1" x14ac:dyDescent="0.25">
      <c r="A50" s="233">
        <v>3</v>
      </c>
      <c r="B50" s="241" t="s">
        <v>153</v>
      </c>
      <c r="C50" s="235"/>
      <c r="D50" s="576"/>
      <c r="E50" s="521"/>
      <c r="F50" s="240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0"/>
      <c r="R50" s="236"/>
      <c r="S50" s="318"/>
      <c r="W50" s="235"/>
      <c r="X50" s="235"/>
      <c r="Z50" s="235"/>
      <c r="AA50" s="235"/>
      <c r="AB50" s="726"/>
    </row>
    <row r="51" spans="1:28" ht="14.25" x14ac:dyDescent="0.3">
      <c r="A51" s="275">
        <v>3.1</v>
      </c>
      <c r="B51" s="276" t="s">
        <v>154</v>
      </c>
      <c r="C51" s="444">
        <f>'9. Infrastructure Staff Loading'!C51</f>
        <v>0</v>
      </c>
      <c r="D51" s="577">
        <f>'9. Infrastructure Staff Loading'!D51</f>
        <v>0</v>
      </c>
      <c r="E51" s="570">
        <f>'9. Infrastructure Staff Loading'!E51</f>
        <v>0</v>
      </c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280">
        <f>SUM(F51:Q51)</f>
        <v>0</v>
      </c>
      <c r="S51" s="319">
        <f>D51*R51</f>
        <v>0</v>
      </c>
      <c r="W51" s="147">
        <f>X51/$U$7</f>
        <v>0</v>
      </c>
      <c r="X51" s="147">
        <f>R51/12</f>
        <v>0</v>
      </c>
      <c r="Z51" s="147">
        <f>IF($E51="Y",$R51,0)</f>
        <v>0</v>
      </c>
      <c r="AA51" s="147">
        <f>IF($E51="N",$R51,0)</f>
        <v>0</v>
      </c>
      <c r="AB51" s="727" t="e">
        <f>Z51/(Z51+AA51)</f>
        <v>#DIV/0!</v>
      </c>
    </row>
    <row r="52" spans="1:28" ht="14.25" x14ac:dyDescent="0.3">
      <c r="A52" s="275"/>
      <c r="B52" s="276"/>
      <c r="C52" s="444">
        <f>'9. Infrastructure Staff Loading'!C52</f>
        <v>0</v>
      </c>
      <c r="D52" s="577">
        <f>'9. Infrastructure Staff Loading'!D52</f>
        <v>0</v>
      </c>
      <c r="E52" s="570">
        <f>'9. Infrastructure Staff Loading'!E52</f>
        <v>0</v>
      </c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280">
        <f>SUM(F52:Q52)</f>
        <v>0</v>
      </c>
      <c r="S52" s="319">
        <f>D52*R52</f>
        <v>0</v>
      </c>
      <c r="W52" s="147">
        <f>X52/$U$7</f>
        <v>0</v>
      </c>
      <c r="X52" s="147">
        <f>R52/12</f>
        <v>0</v>
      </c>
      <c r="Z52" s="147">
        <f t="shared" ref="Z52:Z55" si="27">IF($E52="Y",$R52,0)</f>
        <v>0</v>
      </c>
      <c r="AA52" s="147">
        <f t="shared" ref="AA52:AA55" si="28">IF($E52="N",$R52,0)</f>
        <v>0</v>
      </c>
      <c r="AB52" s="727" t="e">
        <f t="shared" ref="AB52:AB55" si="29">Z52/(Z52+AA52)</f>
        <v>#DIV/0!</v>
      </c>
    </row>
    <row r="53" spans="1:28" ht="14.25" x14ac:dyDescent="0.3">
      <c r="A53" s="275"/>
      <c r="B53" s="276"/>
      <c r="C53" s="444">
        <f>'9. Infrastructure Staff Loading'!C53</f>
        <v>0</v>
      </c>
      <c r="D53" s="577">
        <f>'9. Infrastructure Staff Loading'!D53</f>
        <v>0</v>
      </c>
      <c r="E53" s="570">
        <f>'9. Infrastructure Staff Loading'!E53</f>
        <v>0</v>
      </c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280">
        <f>SUM(F53:Q53)</f>
        <v>0</v>
      </c>
      <c r="S53" s="319">
        <f>D53*R53</f>
        <v>0</v>
      </c>
      <c r="W53" s="147">
        <f>X53/$U$7</f>
        <v>0</v>
      </c>
      <c r="X53" s="147">
        <f>R53/12</f>
        <v>0</v>
      </c>
      <c r="Z53" s="147">
        <f t="shared" si="27"/>
        <v>0</v>
      </c>
      <c r="AA53" s="147">
        <f t="shared" si="28"/>
        <v>0</v>
      </c>
      <c r="AB53" s="727" t="e">
        <f t="shared" si="29"/>
        <v>#DIV/0!</v>
      </c>
    </row>
    <row r="54" spans="1:28" ht="14.25" x14ac:dyDescent="0.3">
      <c r="A54" s="275"/>
      <c r="B54" s="276"/>
      <c r="C54" s="444">
        <f>'9. Infrastructure Staff Loading'!C54</f>
        <v>0</v>
      </c>
      <c r="D54" s="577">
        <f>'9. Infrastructure Staff Loading'!D54</f>
        <v>0</v>
      </c>
      <c r="E54" s="570">
        <f>'9. Infrastructure Staff Loading'!E54</f>
        <v>0</v>
      </c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280">
        <f>SUM(F54:Q54)</f>
        <v>0</v>
      </c>
      <c r="S54" s="319">
        <f>D54*R54</f>
        <v>0</v>
      </c>
      <c r="W54" s="147">
        <f>X54/$U$7</f>
        <v>0</v>
      </c>
      <c r="X54" s="147">
        <f>R54/12</f>
        <v>0</v>
      </c>
      <c r="Z54" s="147">
        <f t="shared" si="27"/>
        <v>0</v>
      </c>
      <c r="AA54" s="147">
        <f t="shared" si="28"/>
        <v>0</v>
      </c>
      <c r="AB54" s="727" t="e">
        <f t="shared" si="29"/>
        <v>#DIV/0!</v>
      </c>
    </row>
    <row r="55" spans="1:28" ht="14.25" x14ac:dyDescent="0.3">
      <c r="A55" s="275"/>
      <c r="B55" s="276"/>
      <c r="C55" s="444">
        <f>'9. Infrastructure Staff Loading'!C55</f>
        <v>0</v>
      </c>
      <c r="D55" s="577">
        <f>'9. Infrastructure Staff Loading'!D55</f>
        <v>0</v>
      </c>
      <c r="E55" s="570">
        <f>'9. Infrastructure Staff Loading'!E55</f>
        <v>0</v>
      </c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280">
        <f>SUM(F55:Q55)</f>
        <v>0</v>
      </c>
      <c r="S55" s="319">
        <f>D55*R55</f>
        <v>0</v>
      </c>
      <c r="W55" s="147">
        <f>X55/$U$7</f>
        <v>0</v>
      </c>
      <c r="X55" s="147">
        <f>R55/12</f>
        <v>0</v>
      </c>
      <c r="Z55" s="147">
        <f t="shared" si="27"/>
        <v>0</v>
      </c>
      <c r="AA55" s="147">
        <f t="shared" si="28"/>
        <v>0</v>
      </c>
      <c r="AB55" s="727" t="e">
        <f t="shared" si="29"/>
        <v>#DIV/0!</v>
      </c>
    </row>
    <row r="56" spans="1:28" s="125" customFormat="1" ht="15" thickBot="1" x14ac:dyDescent="0.35">
      <c r="A56" s="224"/>
      <c r="B56" s="225" t="s">
        <v>155</v>
      </c>
      <c r="C56" s="226"/>
      <c r="D56" s="578"/>
      <c r="E56" s="523"/>
      <c r="F56" s="229">
        <f>SUM(F51:F55)</f>
        <v>0</v>
      </c>
      <c r="G56" s="229">
        <f t="shared" ref="G56:R56" si="30">SUM(G51:G55)</f>
        <v>0</v>
      </c>
      <c r="H56" s="229">
        <f t="shared" si="30"/>
        <v>0</v>
      </c>
      <c r="I56" s="229">
        <f t="shared" si="30"/>
        <v>0</v>
      </c>
      <c r="J56" s="229">
        <f t="shared" si="30"/>
        <v>0</v>
      </c>
      <c r="K56" s="229">
        <f t="shared" si="30"/>
        <v>0</v>
      </c>
      <c r="L56" s="229">
        <f t="shared" si="30"/>
        <v>0</v>
      </c>
      <c r="M56" s="229">
        <f t="shared" si="30"/>
        <v>0</v>
      </c>
      <c r="N56" s="229">
        <f t="shared" si="30"/>
        <v>0</v>
      </c>
      <c r="O56" s="229">
        <f t="shared" si="30"/>
        <v>0</v>
      </c>
      <c r="P56" s="229">
        <f t="shared" si="30"/>
        <v>0</v>
      </c>
      <c r="Q56" s="229">
        <f t="shared" si="30"/>
        <v>0</v>
      </c>
      <c r="R56" s="229">
        <f t="shared" si="30"/>
        <v>0</v>
      </c>
      <c r="S56" s="320">
        <f>SUM(S51:S55)</f>
        <v>0</v>
      </c>
      <c r="W56" s="231">
        <f>SUM(W51:W55)</f>
        <v>0</v>
      </c>
      <c r="X56" s="231">
        <f>SUM(X51:X55)</f>
        <v>0</v>
      </c>
      <c r="Z56" s="227">
        <f>SUM(Z51:Z55)</f>
        <v>0</v>
      </c>
      <c r="AA56" s="227">
        <f>SUM(AA51:AA55)</f>
        <v>0</v>
      </c>
      <c r="AB56" s="728" t="e">
        <f>Z56/(Z56+AA56)</f>
        <v>#DIV/0!</v>
      </c>
    </row>
    <row r="57" spans="1:28" ht="14.25" x14ac:dyDescent="0.3">
      <c r="A57" s="275"/>
      <c r="B57" s="276"/>
      <c r="C57" s="444"/>
      <c r="D57" s="583"/>
      <c r="E57" s="571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280"/>
      <c r="S57" s="319"/>
      <c r="W57" s="147"/>
      <c r="X57" s="147"/>
      <c r="Z57" s="147"/>
      <c r="AA57" s="147"/>
      <c r="AB57" s="727"/>
    </row>
    <row r="58" spans="1:28" s="125" customFormat="1" ht="14.25" x14ac:dyDescent="0.3">
      <c r="A58" s="275">
        <v>3.2</v>
      </c>
      <c r="B58" s="276" t="s">
        <v>156</v>
      </c>
      <c r="C58" s="444">
        <f>'9. Infrastructure Staff Loading'!C58</f>
        <v>0</v>
      </c>
      <c r="D58" s="577">
        <f>'9. Infrastructure Staff Loading'!D58</f>
        <v>0</v>
      </c>
      <c r="E58" s="570">
        <f>'9. Infrastructure Staff Loading'!E58</f>
        <v>0</v>
      </c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280">
        <f t="shared" ref="R58:R76" si="31">SUM(F58:Q58)</f>
        <v>0</v>
      </c>
      <c r="S58" s="319">
        <f>D58*R58</f>
        <v>0</v>
      </c>
      <c r="W58" s="147">
        <f>X58/$U$7</f>
        <v>0</v>
      </c>
      <c r="X58" s="147">
        <f>R58/12</f>
        <v>0</v>
      </c>
      <c r="Z58" s="147">
        <f>IF($E58="Y",$R58,0)</f>
        <v>0</v>
      </c>
      <c r="AA58" s="147">
        <f>IF($E58="N",$R58,0)</f>
        <v>0</v>
      </c>
      <c r="AB58" s="727" t="e">
        <f>Z58/(Z58+AA58)</f>
        <v>#DIV/0!</v>
      </c>
    </row>
    <row r="59" spans="1:28" ht="14.25" x14ac:dyDescent="0.3">
      <c r="A59" s="275"/>
      <c r="B59" s="276"/>
      <c r="C59" s="444">
        <f>'9. Infrastructure Staff Loading'!C59</f>
        <v>0</v>
      </c>
      <c r="D59" s="577">
        <f>'9. Infrastructure Staff Loading'!D59</f>
        <v>0</v>
      </c>
      <c r="E59" s="570">
        <f>'9. Infrastructure Staff Loading'!E59</f>
        <v>0</v>
      </c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280">
        <f t="shared" si="31"/>
        <v>0</v>
      </c>
      <c r="S59" s="319">
        <f>D59*R59</f>
        <v>0</v>
      </c>
      <c r="W59" s="147">
        <f>X59/$U$7</f>
        <v>0</v>
      </c>
      <c r="X59" s="147">
        <f>R59/12</f>
        <v>0</v>
      </c>
      <c r="Z59" s="147">
        <f t="shared" ref="Z59:Z62" si="32">IF($E59="Y",$R59,0)</f>
        <v>0</v>
      </c>
      <c r="AA59" s="147">
        <f t="shared" ref="AA59:AA62" si="33">IF($E59="N",$R59,0)</f>
        <v>0</v>
      </c>
      <c r="AB59" s="727" t="e">
        <f t="shared" ref="AB59:AB62" si="34">Z59/(Z59+AA59)</f>
        <v>#DIV/0!</v>
      </c>
    </row>
    <row r="60" spans="1:28" ht="14.25" x14ac:dyDescent="0.3">
      <c r="A60" s="275"/>
      <c r="B60" s="276"/>
      <c r="C60" s="444">
        <f>'9. Infrastructure Staff Loading'!C60</f>
        <v>0</v>
      </c>
      <c r="D60" s="577">
        <f>'9. Infrastructure Staff Loading'!D60</f>
        <v>0</v>
      </c>
      <c r="E60" s="570">
        <f>'9. Infrastructure Staff Loading'!E60</f>
        <v>0</v>
      </c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280">
        <f>SUM(F60:Q60)</f>
        <v>0</v>
      </c>
      <c r="S60" s="319">
        <f>D60*R60</f>
        <v>0</v>
      </c>
      <c r="W60" s="147">
        <f>X60/$U$7</f>
        <v>0</v>
      </c>
      <c r="X60" s="147">
        <f>R60/12</f>
        <v>0</v>
      </c>
      <c r="Z60" s="147">
        <f t="shared" si="32"/>
        <v>0</v>
      </c>
      <c r="AA60" s="147">
        <f t="shared" si="33"/>
        <v>0</v>
      </c>
      <c r="AB60" s="727" t="e">
        <f t="shared" si="34"/>
        <v>#DIV/0!</v>
      </c>
    </row>
    <row r="61" spans="1:28" ht="14.25" x14ac:dyDescent="0.3">
      <c r="A61" s="275"/>
      <c r="B61" s="276"/>
      <c r="C61" s="444">
        <f>'9. Infrastructure Staff Loading'!C61</f>
        <v>0</v>
      </c>
      <c r="D61" s="577">
        <f>'9. Infrastructure Staff Loading'!D61</f>
        <v>0</v>
      </c>
      <c r="E61" s="570">
        <f>'9. Infrastructure Staff Loading'!E61</f>
        <v>0</v>
      </c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280">
        <f t="shared" si="31"/>
        <v>0</v>
      </c>
      <c r="S61" s="319">
        <f>D61*R61</f>
        <v>0</v>
      </c>
      <c r="W61" s="147">
        <f>X61/$U$7</f>
        <v>0</v>
      </c>
      <c r="X61" s="147">
        <f>R61/12</f>
        <v>0</v>
      </c>
      <c r="Z61" s="147">
        <f t="shared" si="32"/>
        <v>0</v>
      </c>
      <c r="AA61" s="147">
        <f t="shared" si="33"/>
        <v>0</v>
      </c>
      <c r="AB61" s="727" t="e">
        <f t="shared" si="34"/>
        <v>#DIV/0!</v>
      </c>
    </row>
    <row r="62" spans="1:28" ht="14.25" x14ac:dyDescent="0.3">
      <c r="A62" s="275"/>
      <c r="B62" s="276"/>
      <c r="C62" s="444">
        <f>'9. Infrastructure Staff Loading'!C62</f>
        <v>0</v>
      </c>
      <c r="D62" s="577">
        <f>'9. Infrastructure Staff Loading'!D62</f>
        <v>0</v>
      </c>
      <c r="E62" s="570">
        <f>'9. Infrastructure Staff Loading'!E62</f>
        <v>0</v>
      </c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280">
        <f t="shared" si="31"/>
        <v>0</v>
      </c>
      <c r="S62" s="319">
        <f>D62*R62</f>
        <v>0</v>
      </c>
      <c r="W62" s="147">
        <f>X62/$U$7</f>
        <v>0</v>
      </c>
      <c r="X62" s="147">
        <f>R62/12</f>
        <v>0</v>
      </c>
      <c r="Z62" s="147">
        <f t="shared" si="32"/>
        <v>0</v>
      </c>
      <c r="AA62" s="147">
        <f t="shared" si="33"/>
        <v>0</v>
      </c>
      <c r="AB62" s="727" t="e">
        <f t="shared" si="34"/>
        <v>#DIV/0!</v>
      </c>
    </row>
    <row r="63" spans="1:28" s="125" customFormat="1" ht="15" thickBot="1" x14ac:dyDescent="0.35">
      <c r="A63" s="224"/>
      <c r="B63" s="225" t="s">
        <v>157</v>
      </c>
      <c r="C63" s="226"/>
      <c r="D63" s="578"/>
      <c r="E63" s="523"/>
      <c r="F63" s="229">
        <f>SUM(F58:F62)</f>
        <v>0</v>
      </c>
      <c r="G63" s="229">
        <f t="shared" ref="G63:R63" si="35">SUM(G58:G62)</f>
        <v>0</v>
      </c>
      <c r="H63" s="229">
        <f t="shared" si="35"/>
        <v>0</v>
      </c>
      <c r="I63" s="229">
        <f t="shared" si="35"/>
        <v>0</v>
      </c>
      <c r="J63" s="229">
        <f t="shared" si="35"/>
        <v>0</v>
      </c>
      <c r="K63" s="229">
        <f t="shared" si="35"/>
        <v>0</v>
      </c>
      <c r="L63" s="229">
        <f t="shared" si="35"/>
        <v>0</v>
      </c>
      <c r="M63" s="229">
        <f t="shared" si="35"/>
        <v>0</v>
      </c>
      <c r="N63" s="229">
        <f t="shared" si="35"/>
        <v>0</v>
      </c>
      <c r="O63" s="229">
        <f t="shared" si="35"/>
        <v>0</v>
      </c>
      <c r="P63" s="229">
        <f t="shared" si="35"/>
        <v>0</v>
      </c>
      <c r="Q63" s="229">
        <f t="shared" si="35"/>
        <v>0</v>
      </c>
      <c r="R63" s="229">
        <f t="shared" si="35"/>
        <v>0</v>
      </c>
      <c r="S63" s="320">
        <f>SUM(S58:S62)</f>
        <v>0</v>
      </c>
      <c r="W63" s="231">
        <f>SUM(W58:W62)</f>
        <v>0</v>
      </c>
      <c r="X63" s="231">
        <f>SUM(X58:X62)</f>
        <v>0</v>
      </c>
      <c r="Z63" s="227">
        <f>SUM(Z58:Z62)</f>
        <v>0</v>
      </c>
      <c r="AA63" s="227">
        <f>SUM(AA58:AA62)</f>
        <v>0</v>
      </c>
      <c r="AB63" s="728" t="e">
        <f>Z63/(Z63+AA63)</f>
        <v>#DIV/0!</v>
      </c>
    </row>
    <row r="64" spans="1:28" s="125" customFormat="1" ht="14.25" x14ac:dyDescent="0.3">
      <c r="A64" s="275"/>
      <c r="B64" s="276"/>
      <c r="C64" s="444"/>
      <c r="D64" s="583"/>
      <c r="E64" s="571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280"/>
      <c r="S64" s="319"/>
      <c r="W64" s="147"/>
      <c r="X64" s="147"/>
      <c r="Z64" s="147"/>
      <c r="AA64" s="147"/>
      <c r="AB64" s="727"/>
    </row>
    <row r="65" spans="1:28" ht="14.25" x14ac:dyDescent="0.3">
      <c r="A65" s="275">
        <v>3.3</v>
      </c>
      <c r="B65" s="276" t="s">
        <v>158</v>
      </c>
      <c r="C65" s="444">
        <f>'9. Infrastructure Staff Loading'!C65</f>
        <v>0</v>
      </c>
      <c r="D65" s="577">
        <f>'9. Infrastructure Staff Loading'!D65</f>
        <v>0</v>
      </c>
      <c r="E65" s="570">
        <f>'9. Infrastructure Staff Loading'!E65</f>
        <v>0</v>
      </c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280">
        <f t="shared" si="31"/>
        <v>0</v>
      </c>
      <c r="S65" s="319">
        <f t="shared" ref="S65:S74" si="36">D65*R65</f>
        <v>0</v>
      </c>
      <c r="W65" s="147">
        <f>X65/$U$7</f>
        <v>0</v>
      </c>
      <c r="X65" s="147">
        <f>R65/12</f>
        <v>0</v>
      </c>
      <c r="Z65" s="147">
        <f>IF($E65="Y",$R65,0)</f>
        <v>0</v>
      </c>
      <c r="AA65" s="147">
        <f>IF($E65="N",$R65,0)</f>
        <v>0</v>
      </c>
      <c r="AB65" s="727" t="e">
        <f>Z65/(Z65+AA65)</f>
        <v>#DIV/0!</v>
      </c>
    </row>
    <row r="66" spans="1:28" ht="14.25" x14ac:dyDescent="0.3">
      <c r="A66" s="275"/>
      <c r="B66" s="276"/>
      <c r="C66" s="444">
        <f>'9. Infrastructure Staff Loading'!C66</f>
        <v>0</v>
      </c>
      <c r="D66" s="577">
        <f>'9. Infrastructure Staff Loading'!D66</f>
        <v>0</v>
      </c>
      <c r="E66" s="570">
        <f>'9. Infrastructure Staff Loading'!E66</f>
        <v>0</v>
      </c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280">
        <f>SUM(F66:Q66)</f>
        <v>0</v>
      </c>
      <c r="S66" s="319">
        <f t="shared" si="36"/>
        <v>0</v>
      </c>
      <c r="W66" s="147">
        <f>X66/$U$7</f>
        <v>0</v>
      </c>
      <c r="X66" s="147">
        <f>R66/12</f>
        <v>0</v>
      </c>
      <c r="Z66" s="147">
        <f t="shared" ref="Z66:Z69" si="37">IF($E66="Y",$R66,0)</f>
        <v>0</v>
      </c>
      <c r="AA66" s="147">
        <f t="shared" ref="AA66:AA69" si="38">IF($E66="N",$R66,0)</f>
        <v>0</v>
      </c>
      <c r="AB66" s="727" t="e">
        <f t="shared" ref="AB66:AB69" si="39">Z66/(Z66+AA66)</f>
        <v>#DIV/0!</v>
      </c>
    </row>
    <row r="67" spans="1:28" ht="14.25" x14ac:dyDescent="0.3">
      <c r="A67" s="275"/>
      <c r="B67" s="276"/>
      <c r="C67" s="444">
        <f>'9. Infrastructure Staff Loading'!C67</f>
        <v>0</v>
      </c>
      <c r="D67" s="577">
        <f>'9. Infrastructure Staff Loading'!D67</f>
        <v>0</v>
      </c>
      <c r="E67" s="570">
        <f>'9. Infrastructure Staff Loading'!E67</f>
        <v>0</v>
      </c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280">
        <f t="shared" si="31"/>
        <v>0</v>
      </c>
      <c r="S67" s="319">
        <f>D67*R67</f>
        <v>0</v>
      </c>
      <c r="W67" s="147">
        <f>X67/$U$7</f>
        <v>0</v>
      </c>
      <c r="X67" s="147">
        <f>R67/12</f>
        <v>0</v>
      </c>
      <c r="Z67" s="147">
        <f t="shared" si="37"/>
        <v>0</v>
      </c>
      <c r="AA67" s="147">
        <f t="shared" si="38"/>
        <v>0</v>
      </c>
      <c r="AB67" s="727" t="e">
        <f t="shared" si="39"/>
        <v>#DIV/0!</v>
      </c>
    </row>
    <row r="68" spans="1:28" ht="14.25" x14ac:dyDescent="0.3">
      <c r="A68" s="275"/>
      <c r="B68" s="276"/>
      <c r="C68" s="444">
        <f>'9. Infrastructure Staff Loading'!C68</f>
        <v>0</v>
      </c>
      <c r="D68" s="577">
        <f>'9. Infrastructure Staff Loading'!D68</f>
        <v>0</v>
      </c>
      <c r="E68" s="570">
        <f>'9. Infrastructure Staff Loading'!E68</f>
        <v>0</v>
      </c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280">
        <f>SUM(F68:Q68)</f>
        <v>0</v>
      </c>
      <c r="S68" s="319">
        <f t="shared" si="36"/>
        <v>0</v>
      </c>
      <c r="W68" s="147">
        <f>X68/$U$7</f>
        <v>0</v>
      </c>
      <c r="X68" s="147">
        <f>R68/12</f>
        <v>0</v>
      </c>
      <c r="Z68" s="147">
        <f t="shared" si="37"/>
        <v>0</v>
      </c>
      <c r="AA68" s="147">
        <f t="shared" si="38"/>
        <v>0</v>
      </c>
      <c r="AB68" s="727" t="e">
        <f t="shared" si="39"/>
        <v>#DIV/0!</v>
      </c>
    </row>
    <row r="69" spans="1:28" ht="14.25" x14ac:dyDescent="0.3">
      <c r="A69" s="275"/>
      <c r="B69" s="276"/>
      <c r="C69" s="444">
        <f>'9. Infrastructure Staff Loading'!C69</f>
        <v>0</v>
      </c>
      <c r="D69" s="577">
        <f>'9. Infrastructure Staff Loading'!D69</f>
        <v>0</v>
      </c>
      <c r="E69" s="570">
        <f>'9. Infrastructure Staff Loading'!E69</f>
        <v>0</v>
      </c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280">
        <f>SUM(F69:Q69)</f>
        <v>0</v>
      </c>
      <c r="S69" s="319">
        <f t="shared" si="36"/>
        <v>0</v>
      </c>
      <c r="W69" s="147">
        <f>X69/$U$7</f>
        <v>0</v>
      </c>
      <c r="X69" s="147">
        <f>R69/12</f>
        <v>0</v>
      </c>
      <c r="Z69" s="147">
        <f t="shared" si="37"/>
        <v>0</v>
      </c>
      <c r="AA69" s="147">
        <f t="shared" si="38"/>
        <v>0</v>
      </c>
      <c r="AB69" s="727" t="e">
        <f t="shared" si="39"/>
        <v>#DIV/0!</v>
      </c>
    </row>
    <row r="70" spans="1:28" s="125" customFormat="1" ht="15" thickBot="1" x14ac:dyDescent="0.35">
      <c r="A70" s="224"/>
      <c r="B70" s="225" t="s">
        <v>159</v>
      </c>
      <c r="C70" s="226"/>
      <c r="D70" s="578"/>
      <c r="E70" s="523"/>
      <c r="F70" s="229">
        <f>SUM(F65:F69)</f>
        <v>0</v>
      </c>
      <c r="G70" s="229">
        <f t="shared" ref="G70:R70" si="40">SUM(G65:G69)</f>
        <v>0</v>
      </c>
      <c r="H70" s="229">
        <f t="shared" si="40"/>
        <v>0</v>
      </c>
      <c r="I70" s="229">
        <f t="shared" si="40"/>
        <v>0</v>
      </c>
      <c r="J70" s="229">
        <f t="shared" si="40"/>
        <v>0</v>
      </c>
      <c r="K70" s="229">
        <f t="shared" si="40"/>
        <v>0</v>
      </c>
      <c r="L70" s="229">
        <f t="shared" si="40"/>
        <v>0</v>
      </c>
      <c r="M70" s="229">
        <f t="shared" si="40"/>
        <v>0</v>
      </c>
      <c r="N70" s="229">
        <f t="shared" si="40"/>
        <v>0</v>
      </c>
      <c r="O70" s="229">
        <f t="shared" si="40"/>
        <v>0</v>
      </c>
      <c r="P70" s="229">
        <f t="shared" si="40"/>
        <v>0</v>
      </c>
      <c r="Q70" s="229">
        <f t="shared" si="40"/>
        <v>0</v>
      </c>
      <c r="R70" s="229">
        <f t="shared" si="40"/>
        <v>0</v>
      </c>
      <c r="S70" s="320">
        <f>SUM(S65:S69)</f>
        <v>0</v>
      </c>
      <c r="W70" s="231">
        <f>SUM(W65:W69)</f>
        <v>0</v>
      </c>
      <c r="X70" s="231">
        <f>SUM(X65:X69)</f>
        <v>0</v>
      </c>
      <c r="Z70" s="227">
        <f>SUM(Z65:Z69)</f>
        <v>0</v>
      </c>
      <c r="AA70" s="227">
        <f>SUM(AA65:AA69)</f>
        <v>0</v>
      </c>
      <c r="AB70" s="728" t="e">
        <f>Z70/(Z70+AA70)</f>
        <v>#DIV/0!</v>
      </c>
    </row>
    <row r="71" spans="1:28" ht="14.25" x14ac:dyDescent="0.3">
      <c r="A71" s="275"/>
      <c r="B71" s="276"/>
      <c r="C71" s="444"/>
      <c r="D71" s="583"/>
      <c r="E71" s="571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280"/>
      <c r="S71" s="319"/>
      <c r="W71" s="147"/>
      <c r="X71" s="147"/>
      <c r="Z71" s="147"/>
      <c r="AA71" s="147"/>
      <c r="AB71" s="727"/>
    </row>
    <row r="72" spans="1:28" s="125" customFormat="1" ht="14.25" x14ac:dyDescent="0.3">
      <c r="A72" s="275">
        <v>3.4</v>
      </c>
      <c r="B72" s="276" t="s">
        <v>160</v>
      </c>
      <c r="C72" s="444">
        <f>'9. Infrastructure Staff Loading'!C72</f>
        <v>0</v>
      </c>
      <c r="D72" s="577">
        <f>'9. Infrastructure Staff Loading'!D72</f>
        <v>0</v>
      </c>
      <c r="E72" s="570">
        <f>'9. Infrastructure Staff Loading'!E72</f>
        <v>0</v>
      </c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280">
        <f t="shared" si="31"/>
        <v>0</v>
      </c>
      <c r="S72" s="319">
        <f t="shared" si="36"/>
        <v>0</v>
      </c>
      <c r="W72" s="147">
        <f>X72/$U$7</f>
        <v>0</v>
      </c>
      <c r="X72" s="147">
        <f>R72/12</f>
        <v>0</v>
      </c>
      <c r="Z72" s="147">
        <f>IF($E72="Y",$R72,0)</f>
        <v>0</v>
      </c>
      <c r="AA72" s="147">
        <f>IF($E72="N",$R72,0)</f>
        <v>0</v>
      </c>
      <c r="AB72" s="727" t="e">
        <f>Z72/(Z72+AA72)</f>
        <v>#DIV/0!</v>
      </c>
    </row>
    <row r="73" spans="1:28" ht="14.25" x14ac:dyDescent="0.3">
      <c r="A73" s="275"/>
      <c r="B73" s="276"/>
      <c r="C73" s="444">
        <f>'9. Infrastructure Staff Loading'!C73</f>
        <v>0</v>
      </c>
      <c r="D73" s="577">
        <f>'9. Infrastructure Staff Loading'!D73</f>
        <v>0</v>
      </c>
      <c r="E73" s="570">
        <f>'9. Infrastructure Staff Loading'!E73</f>
        <v>0</v>
      </c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280">
        <f t="shared" si="31"/>
        <v>0</v>
      </c>
      <c r="S73" s="319">
        <f>D73*R73</f>
        <v>0</v>
      </c>
      <c r="W73" s="147">
        <f>X73/$U$7</f>
        <v>0</v>
      </c>
      <c r="X73" s="147">
        <f>R73/12</f>
        <v>0</v>
      </c>
      <c r="Z73" s="147">
        <f t="shared" ref="Z73:Z76" si="41">IF($E73="Y",$R73,0)</f>
        <v>0</v>
      </c>
      <c r="AA73" s="147">
        <f t="shared" ref="AA73:AA76" si="42">IF($E73="N",$R73,0)</f>
        <v>0</v>
      </c>
      <c r="AB73" s="727" t="e">
        <f t="shared" ref="AB73:AB76" si="43">Z73/(Z73+AA73)</f>
        <v>#DIV/0!</v>
      </c>
    </row>
    <row r="74" spans="1:28" ht="14.25" x14ac:dyDescent="0.3">
      <c r="A74" s="275"/>
      <c r="B74" s="276"/>
      <c r="C74" s="444">
        <f>'9. Infrastructure Staff Loading'!C74</f>
        <v>0</v>
      </c>
      <c r="D74" s="577">
        <f>'9. Infrastructure Staff Loading'!D74</f>
        <v>0</v>
      </c>
      <c r="E74" s="570">
        <f>'9. Infrastructure Staff Loading'!E74</f>
        <v>0</v>
      </c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  <c r="R74" s="280">
        <f>SUM(F74:Q74)</f>
        <v>0</v>
      </c>
      <c r="S74" s="319">
        <f t="shared" si="36"/>
        <v>0</v>
      </c>
      <c r="W74" s="147">
        <f>X74/$U$7</f>
        <v>0</v>
      </c>
      <c r="X74" s="147">
        <f>R74/12</f>
        <v>0</v>
      </c>
      <c r="Z74" s="147">
        <f t="shared" si="41"/>
        <v>0</v>
      </c>
      <c r="AA74" s="147">
        <f t="shared" si="42"/>
        <v>0</v>
      </c>
      <c r="AB74" s="727" t="e">
        <f t="shared" si="43"/>
        <v>#DIV/0!</v>
      </c>
    </row>
    <row r="75" spans="1:28" ht="14.25" x14ac:dyDescent="0.3">
      <c r="A75" s="275"/>
      <c r="B75" s="276"/>
      <c r="C75" s="444">
        <f>'9. Infrastructure Staff Loading'!C75</f>
        <v>0</v>
      </c>
      <c r="D75" s="577">
        <f>'9. Infrastructure Staff Loading'!D75</f>
        <v>0</v>
      </c>
      <c r="E75" s="570">
        <f>'9. Infrastructure Staff Loading'!E75</f>
        <v>0</v>
      </c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280">
        <f t="shared" si="31"/>
        <v>0</v>
      </c>
      <c r="S75" s="319">
        <f>D75*R75</f>
        <v>0</v>
      </c>
      <c r="W75" s="147">
        <f>X75/$U$7</f>
        <v>0</v>
      </c>
      <c r="X75" s="147">
        <f>R75/12</f>
        <v>0</v>
      </c>
      <c r="Z75" s="147">
        <f t="shared" si="41"/>
        <v>0</v>
      </c>
      <c r="AA75" s="147">
        <f t="shared" si="42"/>
        <v>0</v>
      </c>
      <c r="AB75" s="727" t="e">
        <f t="shared" si="43"/>
        <v>#DIV/0!</v>
      </c>
    </row>
    <row r="76" spans="1:28" ht="14.25" x14ac:dyDescent="0.3">
      <c r="A76" s="275"/>
      <c r="B76" s="276"/>
      <c r="C76" s="444">
        <f>'9. Infrastructure Staff Loading'!C76</f>
        <v>0</v>
      </c>
      <c r="D76" s="577">
        <f>'9. Infrastructure Staff Loading'!D76</f>
        <v>0</v>
      </c>
      <c r="E76" s="570">
        <f>'9. Infrastructure Staff Loading'!E76</f>
        <v>0</v>
      </c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280">
        <f t="shared" si="31"/>
        <v>0</v>
      </c>
      <c r="S76" s="319">
        <f>D76*R76</f>
        <v>0</v>
      </c>
      <c r="W76" s="147">
        <f>X76/$U$7</f>
        <v>0</v>
      </c>
      <c r="X76" s="147">
        <f>R76/12</f>
        <v>0</v>
      </c>
      <c r="Z76" s="147">
        <f t="shared" si="41"/>
        <v>0</v>
      </c>
      <c r="AA76" s="147">
        <f t="shared" si="42"/>
        <v>0</v>
      </c>
      <c r="AB76" s="727" t="e">
        <f t="shared" si="43"/>
        <v>#DIV/0!</v>
      </c>
    </row>
    <row r="77" spans="1:28" s="125" customFormat="1" ht="15" thickBot="1" x14ac:dyDescent="0.35">
      <c r="A77" s="224"/>
      <c r="B77" s="225" t="s">
        <v>161</v>
      </c>
      <c r="C77" s="226"/>
      <c r="D77" s="578"/>
      <c r="E77" s="523"/>
      <c r="F77" s="229">
        <f>SUM(F72:F76)</f>
        <v>0</v>
      </c>
      <c r="G77" s="229">
        <f t="shared" ref="G77:R77" si="44">SUM(G72:G76)</f>
        <v>0</v>
      </c>
      <c r="H77" s="229">
        <f t="shared" si="44"/>
        <v>0</v>
      </c>
      <c r="I77" s="229">
        <f t="shared" si="44"/>
        <v>0</v>
      </c>
      <c r="J77" s="229">
        <f t="shared" si="44"/>
        <v>0</v>
      </c>
      <c r="K77" s="229">
        <f t="shared" si="44"/>
        <v>0</v>
      </c>
      <c r="L77" s="229">
        <f t="shared" si="44"/>
        <v>0</v>
      </c>
      <c r="M77" s="229">
        <f t="shared" si="44"/>
        <v>0</v>
      </c>
      <c r="N77" s="229">
        <f t="shared" si="44"/>
        <v>0</v>
      </c>
      <c r="O77" s="229">
        <f t="shared" si="44"/>
        <v>0</v>
      </c>
      <c r="P77" s="229">
        <f t="shared" si="44"/>
        <v>0</v>
      </c>
      <c r="Q77" s="229">
        <f t="shared" si="44"/>
        <v>0</v>
      </c>
      <c r="R77" s="229">
        <f t="shared" si="44"/>
        <v>0</v>
      </c>
      <c r="S77" s="320">
        <f>SUM(S72:S76)</f>
        <v>0</v>
      </c>
      <c r="W77" s="231">
        <f>SUM(W72:W76)</f>
        <v>0</v>
      </c>
      <c r="X77" s="231">
        <f>SUM(X72:X76)</f>
        <v>0</v>
      </c>
      <c r="Z77" s="227">
        <f>SUM(Z72:Z76)</f>
        <v>0</v>
      </c>
      <c r="AA77" s="227">
        <f>SUM(AA72:AA76)</f>
        <v>0</v>
      </c>
      <c r="AB77" s="728" t="e">
        <f>Z77/(Z77+AA77)</f>
        <v>#DIV/0!</v>
      </c>
    </row>
    <row r="78" spans="1:28" s="125" customFormat="1" ht="14.25" x14ac:dyDescent="0.3">
      <c r="A78" s="144"/>
      <c r="B78" s="145"/>
      <c r="C78" s="155"/>
      <c r="D78" s="584"/>
      <c r="E78" s="522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326"/>
      <c r="W78" s="147"/>
      <c r="X78" s="147"/>
      <c r="Z78" s="147"/>
      <c r="AA78" s="147"/>
      <c r="AB78" s="727"/>
    </row>
    <row r="79" spans="1:28" s="125" customFormat="1" ht="14.25" thickBot="1" x14ac:dyDescent="0.3">
      <c r="A79" s="253"/>
      <c r="B79" s="254" t="s">
        <v>155</v>
      </c>
      <c r="C79" s="255"/>
      <c r="D79" s="439"/>
      <c r="E79" s="527"/>
      <c r="F79" s="256">
        <f>SUM(F56,F63,F70,F77)</f>
        <v>0</v>
      </c>
      <c r="G79" s="256">
        <f t="shared" ref="G79:S79" si="45">SUM(G56,G63,G70,G77)</f>
        <v>0</v>
      </c>
      <c r="H79" s="256">
        <f t="shared" si="45"/>
        <v>0</v>
      </c>
      <c r="I79" s="256">
        <f t="shared" si="45"/>
        <v>0</v>
      </c>
      <c r="J79" s="256">
        <f t="shared" si="45"/>
        <v>0</v>
      </c>
      <c r="K79" s="256">
        <f t="shared" si="45"/>
        <v>0</v>
      </c>
      <c r="L79" s="256">
        <f t="shared" si="45"/>
        <v>0</v>
      </c>
      <c r="M79" s="256">
        <f t="shared" si="45"/>
        <v>0</v>
      </c>
      <c r="N79" s="256">
        <f t="shared" si="45"/>
        <v>0</v>
      </c>
      <c r="O79" s="256">
        <f t="shared" si="45"/>
        <v>0</v>
      </c>
      <c r="P79" s="256">
        <f t="shared" si="45"/>
        <v>0</v>
      </c>
      <c r="Q79" s="256">
        <f t="shared" si="45"/>
        <v>0</v>
      </c>
      <c r="R79" s="256">
        <f t="shared" si="45"/>
        <v>0</v>
      </c>
      <c r="S79" s="323">
        <f t="shared" si="45"/>
        <v>0</v>
      </c>
      <c r="W79" s="256">
        <f>SUM(W56,W63,W70,W77)</f>
        <v>0</v>
      </c>
      <c r="X79" s="256">
        <f>SUM(X56,X63,X70,X77)</f>
        <v>0</v>
      </c>
      <c r="Z79" s="256">
        <f>SUM(Z56,Z63,Z70,Z77)</f>
        <v>0</v>
      </c>
      <c r="AA79" s="256">
        <f>SUM(AA56,AA63,AA70,AA77)</f>
        <v>0</v>
      </c>
      <c r="AB79" s="729" t="e">
        <f>Z79/(Z79+AA79)</f>
        <v>#DIV/0!</v>
      </c>
    </row>
    <row r="80" spans="1:28" ht="9.9499999999999993" customHeight="1" x14ac:dyDescent="0.3">
      <c r="A80" s="157"/>
      <c r="B80" s="145"/>
      <c r="C80" s="146"/>
      <c r="D80" s="584"/>
      <c r="E80" s="530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326"/>
      <c r="W80" s="146"/>
      <c r="X80" s="146"/>
      <c r="Z80" s="146"/>
      <c r="AA80" s="146"/>
      <c r="AB80" s="727"/>
    </row>
    <row r="81" spans="1:28" s="124" customFormat="1" ht="13.5" customHeight="1" x14ac:dyDescent="0.25">
      <c r="A81" s="233">
        <v>4</v>
      </c>
      <c r="B81" s="242" t="s">
        <v>162</v>
      </c>
      <c r="C81" s="235"/>
      <c r="D81" s="576"/>
      <c r="E81" s="521"/>
      <c r="F81" s="240"/>
      <c r="G81" s="240"/>
      <c r="H81" s="240"/>
      <c r="I81" s="240"/>
      <c r="J81" s="240"/>
      <c r="K81" s="240"/>
      <c r="L81" s="240"/>
      <c r="M81" s="240"/>
      <c r="N81" s="240"/>
      <c r="O81" s="240"/>
      <c r="P81" s="240"/>
      <c r="Q81" s="240"/>
      <c r="R81" s="236"/>
      <c r="S81" s="318"/>
      <c r="W81" s="235"/>
      <c r="X81" s="235"/>
      <c r="Z81" s="235"/>
      <c r="AA81" s="235"/>
      <c r="AB81" s="726"/>
    </row>
    <row r="82" spans="1:28" ht="13.5" customHeight="1" x14ac:dyDescent="0.3">
      <c r="A82" s="275">
        <v>4.0999999999999996</v>
      </c>
      <c r="B82" s="276" t="s">
        <v>163</v>
      </c>
      <c r="C82" s="444">
        <f>'9. Infrastructure Staff Loading'!C82</f>
        <v>0</v>
      </c>
      <c r="D82" s="577">
        <f>'9. Infrastructure Staff Loading'!D82</f>
        <v>0</v>
      </c>
      <c r="E82" s="570">
        <f>'9. Infrastructure Staff Loading'!E82</f>
        <v>0</v>
      </c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280">
        <f>SUM(F82:Q82)</f>
        <v>0</v>
      </c>
      <c r="S82" s="319">
        <f>D82*R82</f>
        <v>0</v>
      </c>
      <c r="W82" s="147">
        <f>X82/$U$7</f>
        <v>0</v>
      </c>
      <c r="X82" s="147">
        <f>R82/12</f>
        <v>0</v>
      </c>
      <c r="Z82" s="147">
        <f>IF($E82="Y",$R82,0)</f>
        <v>0</v>
      </c>
      <c r="AA82" s="147">
        <f>IF($E82="N",$R82,0)</f>
        <v>0</v>
      </c>
      <c r="AB82" s="727" t="e">
        <f>Z82/(Z82+AA82)</f>
        <v>#DIV/0!</v>
      </c>
    </row>
    <row r="83" spans="1:28" ht="14.25" x14ac:dyDescent="0.3">
      <c r="A83" s="275"/>
      <c r="B83" s="276"/>
      <c r="C83" s="444">
        <f>'9. Infrastructure Staff Loading'!C83</f>
        <v>0</v>
      </c>
      <c r="D83" s="577">
        <f>'9. Infrastructure Staff Loading'!D83</f>
        <v>0</v>
      </c>
      <c r="E83" s="570">
        <f>'9. Infrastructure Staff Loading'!E83</f>
        <v>0</v>
      </c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280">
        <f>SUM(F83:Q83)</f>
        <v>0</v>
      </c>
      <c r="S83" s="319">
        <f>D83*R83</f>
        <v>0</v>
      </c>
      <c r="W83" s="147">
        <f>X83/$U$7</f>
        <v>0</v>
      </c>
      <c r="X83" s="147">
        <f>R83/12</f>
        <v>0</v>
      </c>
      <c r="Z83" s="147">
        <f t="shared" ref="Z83:Z86" si="46">IF($E83="Y",$R83,0)</f>
        <v>0</v>
      </c>
      <c r="AA83" s="147">
        <f t="shared" ref="AA83:AA86" si="47">IF($E83="N",$R83,0)</f>
        <v>0</v>
      </c>
      <c r="AB83" s="727" t="e">
        <f t="shared" ref="AB83:AB86" si="48">Z83/(Z83+AA83)</f>
        <v>#DIV/0!</v>
      </c>
    </row>
    <row r="84" spans="1:28" ht="14.25" x14ac:dyDescent="0.3">
      <c r="A84" s="275"/>
      <c r="B84" s="276"/>
      <c r="C84" s="444">
        <f>'9. Infrastructure Staff Loading'!C84</f>
        <v>0</v>
      </c>
      <c r="D84" s="577">
        <f>'9. Infrastructure Staff Loading'!D84</f>
        <v>0</v>
      </c>
      <c r="E84" s="570">
        <f>'9. Infrastructure Staff Loading'!E84</f>
        <v>0</v>
      </c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280">
        <f>SUM(F84:Q84)</f>
        <v>0</v>
      </c>
      <c r="S84" s="319">
        <f>D84*R84</f>
        <v>0</v>
      </c>
      <c r="W84" s="147">
        <f>X84/$U$7</f>
        <v>0</v>
      </c>
      <c r="X84" s="147">
        <f>R84/12</f>
        <v>0</v>
      </c>
      <c r="Z84" s="147">
        <f t="shared" si="46"/>
        <v>0</v>
      </c>
      <c r="AA84" s="147">
        <f t="shared" si="47"/>
        <v>0</v>
      </c>
      <c r="AB84" s="727" t="e">
        <f t="shared" si="48"/>
        <v>#DIV/0!</v>
      </c>
    </row>
    <row r="85" spans="1:28" ht="14.25" x14ac:dyDescent="0.3">
      <c r="A85" s="275"/>
      <c r="B85" s="276"/>
      <c r="C85" s="444">
        <f>'9. Infrastructure Staff Loading'!C85</f>
        <v>0</v>
      </c>
      <c r="D85" s="577">
        <f>'9. Infrastructure Staff Loading'!D85</f>
        <v>0</v>
      </c>
      <c r="E85" s="570">
        <f>'9. Infrastructure Staff Loading'!E85</f>
        <v>0</v>
      </c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280">
        <f>SUM(F85:Q85)</f>
        <v>0</v>
      </c>
      <c r="S85" s="319">
        <f>D85*R85</f>
        <v>0</v>
      </c>
      <c r="W85" s="147">
        <f>X85/$U$7</f>
        <v>0</v>
      </c>
      <c r="X85" s="147">
        <f>R85/12</f>
        <v>0</v>
      </c>
      <c r="Z85" s="147">
        <f t="shared" si="46"/>
        <v>0</v>
      </c>
      <c r="AA85" s="147">
        <f t="shared" si="47"/>
        <v>0</v>
      </c>
      <c r="AB85" s="727" t="e">
        <f t="shared" si="48"/>
        <v>#DIV/0!</v>
      </c>
    </row>
    <row r="86" spans="1:28" ht="14.25" x14ac:dyDescent="0.3">
      <c r="A86" s="275"/>
      <c r="B86" s="276"/>
      <c r="C86" s="444">
        <f>'9. Infrastructure Staff Loading'!C86</f>
        <v>0</v>
      </c>
      <c r="D86" s="577">
        <f>'9. Infrastructure Staff Loading'!D86</f>
        <v>0</v>
      </c>
      <c r="E86" s="570">
        <f>'9. Infrastructure Staff Loading'!E86</f>
        <v>0</v>
      </c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280">
        <f>SUM(F86:Q86)</f>
        <v>0</v>
      </c>
      <c r="S86" s="319">
        <f>D86*R86</f>
        <v>0</v>
      </c>
      <c r="W86" s="147">
        <f>X86/$U$7</f>
        <v>0</v>
      </c>
      <c r="X86" s="147">
        <f>R86/12</f>
        <v>0</v>
      </c>
      <c r="Z86" s="147">
        <f t="shared" si="46"/>
        <v>0</v>
      </c>
      <c r="AA86" s="147">
        <f t="shared" si="47"/>
        <v>0</v>
      </c>
      <c r="AB86" s="727" t="e">
        <f t="shared" si="48"/>
        <v>#DIV/0!</v>
      </c>
    </row>
    <row r="87" spans="1:28" s="125" customFormat="1" ht="15" thickBot="1" x14ac:dyDescent="0.35">
      <c r="A87" s="224"/>
      <c r="B87" s="225" t="s">
        <v>164</v>
      </c>
      <c r="C87" s="226"/>
      <c r="D87" s="578"/>
      <c r="E87" s="523"/>
      <c r="F87" s="229">
        <f>SUM(F82:F86)</f>
        <v>0</v>
      </c>
      <c r="G87" s="229">
        <f t="shared" ref="G87:R87" si="49">SUM(G82:G86)</f>
        <v>0</v>
      </c>
      <c r="H87" s="229">
        <f t="shared" si="49"/>
        <v>0</v>
      </c>
      <c r="I87" s="229">
        <f t="shared" si="49"/>
        <v>0</v>
      </c>
      <c r="J87" s="229">
        <f t="shared" si="49"/>
        <v>0</v>
      </c>
      <c r="K87" s="229">
        <f t="shared" si="49"/>
        <v>0</v>
      </c>
      <c r="L87" s="229">
        <f t="shared" si="49"/>
        <v>0</v>
      </c>
      <c r="M87" s="229">
        <f t="shared" si="49"/>
        <v>0</v>
      </c>
      <c r="N87" s="229">
        <f t="shared" si="49"/>
        <v>0</v>
      </c>
      <c r="O87" s="229">
        <f t="shared" si="49"/>
        <v>0</v>
      </c>
      <c r="P87" s="229">
        <f t="shared" si="49"/>
        <v>0</v>
      </c>
      <c r="Q87" s="229">
        <f t="shared" si="49"/>
        <v>0</v>
      </c>
      <c r="R87" s="229">
        <f t="shared" si="49"/>
        <v>0</v>
      </c>
      <c r="S87" s="320">
        <f>SUM(S82:S86)</f>
        <v>0</v>
      </c>
      <c r="W87" s="231">
        <f>SUM(W82:W86)</f>
        <v>0</v>
      </c>
      <c r="X87" s="229">
        <f>SUM(X82:X86)</f>
        <v>0</v>
      </c>
      <c r="Z87" s="227">
        <f>SUM(Z82:Z86)</f>
        <v>0</v>
      </c>
      <c r="AA87" s="227">
        <f>SUM(AA82:AA86)</f>
        <v>0</v>
      </c>
      <c r="AB87" s="728" t="e">
        <f>Z87/(Z87+AA87)</f>
        <v>#DIV/0!</v>
      </c>
    </row>
    <row r="88" spans="1:28" ht="13.5" customHeight="1" x14ac:dyDescent="0.3">
      <c r="A88" s="275"/>
      <c r="B88" s="276"/>
      <c r="C88" s="444"/>
      <c r="D88" s="583"/>
      <c r="E88" s="571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280"/>
      <c r="S88" s="319"/>
      <c r="W88" s="147"/>
      <c r="X88" s="147"/>
      <c r="Z88" s="147"/>
      <c r="AA88" s="147"/>
      <c r="AB88" s="727"/>
    </row>
    <row r="89" spans="1:28" s="125" customFormat="1" ht="14.25" x14ac:dyDescent="0.3">
      <c r="A89" s="275">
        <v>4.2</v>
      </c>
      <c r="B89" s="276" t="s">
        <v>165</v>
      </c>
      <c r="C89" s="444">
        <f>'9. Infrastructure Staff Loading'!C89</f>
        <v>0</v>
      </c>
      <c r="D89" s="577">
        <f>'9. Infrastructure Staff Loading'!D89</f>
        <v>0</v>
      </c>
      <c r="E89" s="570">
        <f>'9. Infrastructure Staff Loading'!E89</f>
        <v>0</v>
      </c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280">
        <f>SUM(F89:Q89)</f>
        <v>0</v>
      </c>
      <c r="S89" s="319">
        <f>D89*R89</f>
        <v>0</v>
      </c>
      <c r="W89" s="147">
        <f>X89/$U$7</f>
        <v>0</v>
      </c>
      <c r="X89" s="147">
        <f>R89/12</f>
        <v>0</v>
      </c>
      <c r="Z89" s="147">
        <f>IF($E89="Y",$R89,0)</f>
        <v>0</v>
      </c>
      <c r="AA89" s="147">
        <f>IF($E89="N",$R89,0)</f>
        <v>0</v>
      </c>
      <c r="AB89" s="727" t="e">
        <f>Z89/(Z89+AA89)</f>
        <v>#DIV/0!</v>
      </c>
    </row>
    <row r="90" spans="1:28" ht="14.25" x14ac:dyDescent="0.3">
      <c r="A90" s="275"/>
      <c r="B90" s="276"/>
      <c r="C90" s="444">
        <f>'9. Infrastructure Staff Loading'!C90</f>
        <v>0</v>
      </c>
      <c r="D90" s="577">
        <f>'9. Infrastructure Staff Loading'!D90</f>
        <v>0</v>
      </c>
      <c r="E90" s="570">
        <f>'9. Infrastructure Staff Loading'!E90</f>
        <v>0</v>
      </c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280">
        <f>SUM(F90:Q90)</f>
        <v>0</v>
      </c>
      <c r="S90" s="319">
        <f>D90*R90</f>
        <v>0</v>
      </c>
      <c r="W90" s="147">
        <f>X90/$U$7</f>
        <v>0</v>
      </c>
      <c r="X90" s="147">
        <f>R90/12</f>
        <v>0</v>
      </c>
      <c r="Z90" s="147">
        <f t="shared" ref="Z90:Z93" si="50">IF($E90="Y",$R90,0)</f>
        <v>0</v>
      </c>
      <c r="AA90" s="147">
        <f t="shared" ref="AA90:AA93" si="51">IF($E90="N",$R90,0)</f>
        <v>0</v>
      </c>
      <c r="AB90" s="727" t="e">
        <f t="shared" ref="AB90:AB93" si="52">Z90/(Z90+AA90)</f>
        <v>#DIV/0!</v>
      </c>
    </row>
    <row r="91" spans="1:28" ht="14.25" x14ac:dyDescent="0.3">
      <c r="A91" s="275"/>
      <c r="B91" s="276"/>
      <c r="C91" s="444">
        <f>'9. Infrastructure Staff Loading'!C91</f>
        <v>0</v>
      </c>
      <c r="D91" s="577">
        <f>'9. Infrastructure Staff Loading'!D91</f>
        <v>0</v>
      </c>
      <c r="E91" s="570">
        <f>'9. Infrastructure Staff Loading'!E91</f>
        <v>0</v>
      </c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280">
        <f>SUM(F91:Q91)</f>
        <v>0</v>
      </c>
      <c r="S91" s="319">
        <f>D91*R91</f>
        <v>0</v>
      </c>
      <c r="W91" s="147">
        <f>X91/$U$7</f>
        <v>0</v>
      </c>
      <c r="X91" s="147">
        <f>R91/12</f>
        <v>0</v>
      </c>
      <c r="Z91" s="147">
        <f t="shared" si="50"/>
        <v>0</v>
      </c>
      <c r="AA91" s="147">
        <f t="shared" si="51"/>
        <v>0</v>
      </c>
      <c r="AB91" s="727" t="e">
        <f t="shared" si="52"/>
        <v>#DIV/0!</v>
      </c>
    </row>
    <row r="92" spans="1:28" ht="14.25" x14ac:dyDescent="0.3">
      <c r="A92" s="275"/>
      <c r="B92" s="276"/>
      <c r="C92" s="444">
        <f>'9. Infrastructure Staff Loading'!C92</f>
        <v>0</v>
      </c>
      <c r="D92" s="577">
        <f>'9. Infrastructure Staff Loading'!D92</f>
        <v>0</v>
      </c>
      <c r="E92" s="570">
        <f>'9. Infrastructure Staff Loading'!E92</f>
        <v>0</v>
      </c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280">
        <f>SUM(F92:Q92)</f>
        <v>0</v>
      </c>
      <c r="S92" s="319">
        <f>D92*R92</f>
        <v>0</v>
      </c>
      <c r="W92" s="147">
        <f>X92/$U$7</f>
        <v>0</v>
      </c>
      <c r="X92" s="147">
        <f>R92/12</f>
        <v>0</v>
      </c>
      <c r="Z92" s="147">
        <f t="shared" si="50"/>
        <v>0</v>
      </c>
      <c r="AA92" s="147">
        <f t="shared" si="51"/>
        <v>0</v>
      </c>
      <c r="AB92" s="727" t="e">
        <f t="shared" si="52"/>
        <v>#DIV/0!</v>
      </c>
    </row>
    <row r="93" spans="1:28" ht="14.25" x14ac:dyDescent="0.3">
      <c r="A93" s="275"/>
      <c r="B93" s="276"/>
      <c r="C93" s="444">
        <f>'9. Infrastructure Staff Loading'!C93</f>
        <v>0</v>
      </c>
      <c r="D93" s="577">
        <f>'9. Infrastructure Staff Loading'!D93</f>
        <v>0</v>
      </c>
      <c r="E93" s="570">
        <f>'9. Infrastructure Staff Loading'!E93</f>
        <v>0</v>
      </c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280">
        <f>SUM(F93:Q93)</f>
        <v>0</v>
      </c>
      <c r="S93" s="319">
        <f>D93*R93</f>
        <v>0</v>
      </c>
      <c r="W93" s="147">
        <f>X93/$U$7</f>
        <v>0</v>
      </c>
      <c r="X93" s="147">
        <f>R93/12</f>
        <v>0</v>
      </c>
      <c r="Z93" s="147">
        <f t="shared" si="50"/>
        <v>0</v>
      </c>
      <c r="AA93" s="147">
        <f t="shared" si="51"/>
        <v>0</v>
      </c>
      <c r="AB93" s="727" t="e">
        <f t="shared" si="52"/>
        <v>#DIV/0!</v>
      </c>
    </row>
    <row r="94" spans="1:28" s="125" customFormat="1" ht="15" thickBot="1" x14ac:dyDescent="0.35">
      <c r="A94" s="224"/>
      <c r="B94" s="225" t="s">
        <v>166</v>
      </c>
      <c r="C94" s="226"/>
      <c r="D94" s="578"/>
      <c r="E94" s="523"/>
      <c r="F94" s="229">
        <f>SUM(F89:F93)</f>
        <v>0</v>
      </c>
      <c r="G94" s="229">
        <f t="shared" ref="G94:R94" si="53">SUM(G89:G93)</f>
        <v>0</v>
      </c>
      <c r="H94" s="229">
        <f t="shared" si="53"/>
        <v>0</v>
      </c>
      <c r="I94" s="229">
        <f t="shared" si="53"/>
        <v>0</v>
      </c>
      <c r="J94" s="229">
        <f t="shared" si="53"/>
        <v>0</v>
      </c>
      <c r="K94" s="229">
        <f t="shared" si="53"/>
        <v>0</v>
      </c>
      <c r="L94" s="229">
        <f t="shared" si="53"/>
        <v>0</v>
      </c>
      <c r="M94" s="229">
        <f t="shared" si="53"/>
        <v>0</v>
      </c>
      <c r="N94" s="229">
        <f t="shared" si="53"/>
        <v>0</v>
      </c>
      <c r="O94" s="229">
        <f t="shared" si="53"/>
        <v>0</v>
      </c>
      <c r="P94" s="229">
        <f t="shared" si="53"/>
        <v>0</v>
      </c>
      <c r="Q94" s="229">
        <f t="shared" si="53"/>
        <v>0</v>
      </c>
      <c r="R94" s="229">
        <f t="shared" si="53"/>
        <v>0</v>
      </c>
      <c r="S94" s="320">
        <f>SUM(S89:S93)</f>
        <v>0</v>
      </c>
      <c r="W94" s="231">
        <f>SUM(W89:W93)</f>
        <v>0</v>
      </c>
      <c r="X94" s="229">
        <f>SUM(X89:X93)</f>
        <v>0</v>
      </c>
      <c r="Z94" s="227">
        <f>SUM(Z89:Z93)</f>
        <v>0</v>
      </c>
      <c r="AA94" s="227">
        <f>SUM(AA89:AA93)</f>
        <v>0</v>
      </c>
      <c r="AB94" s="728" t="e">
        <f>Z94/(Z94+AA94)</f>
        <v>#DIV/0!</v>
      </c>
    </row>
    <row r="95" spans="1:28" s="125" customFormat="1" ht="14.25" x14ac:dyDescent="0.3">
      <c r="A95" s="144"/>
      <c r="B95" s="145"/>
      <c r="C95" s="146"/>
      <c r="D95" s="584"/>
      <c r="E95" s="522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/>
      <c r="S95" s="326"/>
      <c r="W95" s="147"/>
      <c r="X95" s="147"/>
      <c r="Z95" s="147"/>
      <c r="AA95" s="147"/>
      <c r="AB95" s="727"/>
    </row>
    <row r="96" spans="1:28" s="125" customFormat="1" ht="14.25" thickBot="1" x14ac:dyDescent="0.3">
      <c r="A96" s="253"/>
      <c r="B96" s="254" t="s">
        <v>167</v>
      </c>
      <c r="C96" s="255"/>
      <c r="D96" s="439"/>
      <c r="E96" s="527"/>
      <c r="F96" s="256">
        <f t="shared" ref="F96:S96" si="54">SUM(F87,F94)</f>
        <v>0</v>
      </c>
      <c r="G96" s="256">
        <f t="shared" si="54"/>
        <v>0</v>
      </c>
      <c r="H96" s="256">
        <f t="shared" si="54"/>
        <v>0</v>
      </c>
      <c r="I96" s="256">
        <f t="shared" si="54"/>
        <v>0</v>
      </c>
      <c r="J96" s="256">
        <f t="shared" si="54"/>
        <v>0</v>
      </c>
      <c r="K96" s="256">
        <f t="shared" si="54"/>
        <v>0</v>
      </c>
      <c r="L96" s="256">
        <f t="shared" si="54"/>
        <v>0</v>
      </c>
      <c r="M96" s="256">
        <f t="shared" si="54"/>
        <v>0</v>
      </c>
      <c r="N96" s="256">
        <f t="shared" si="54"/>
        <v>0</v>
      </c>
      <c r="O96" s="256">
        <f t="shared" si="54"/>
        <v>0</v>
      </c>
      <c r="P96" s="256">
        <f t="shared" si="54"/>
        <v>0</v>
      </c>
      <c r="Q96" s="256">
        <f t="shared" si="54"/>
        <v>0</v>
      </c>
      <c r="R96" s="256">
        <f t="shared" si="54"/>
        <v>0</v>
      </c>
      <c r="S96" s="323">
        <f t="shared" si="54"/>
        <v>0</v>
      </c>
      <c r="W96" s="256">
        <f>SUM(W87,W94)</f>
        <v>0</v>
      </c>
      <c r="X96" s="256">
        <f>SUM(X87,X94)</f>
        <v>0</v>
      </c>
      <c r="Z96" s="256">
        <f>SUM(Z87,Z94)</f>
        <v>0</v>
      </c>
      <c r="AA96" s="256">
        <f>SUM(AA87,AA94)</f>
        <v>0</v>
      </c>
      <c r="AB96" s="729" t="e">
        <f>Z96/(Z96+AA96)</f>
        <v>#DIV/0!</v>
      </c>
    </row>
    <row r="97" spans="1:28" ht="9.9499999999999993" customHeight="1" x14ac:dyDescent="0.3">
      <c r="A97" s="157"/>
      <c r="B97" s="145"/>
      <c r="C97" s="146"/>
      <c r="D97" s="584"/>
      <c r="E97" s="530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326"/>
      <c r="W97" s="146"/>
      <c r="X97" s="146"/>
      <c r="Z97" s="146"/>
      <c r="AA97" s="146"/>
      <c r="AB97" s="727"/>
    </row>
    <row r="98" spans="1:28" s="124" customFormat="1" ht="13.5" customHeight="1" x14ac:dyDescent="0.25">
      <c r="A98" s="233">
        <v>5</v>
      </c>
      <c r="B98" s="242" t="s">
        <v>168</v>
      </c>
      <c r="C98" s="235"/>
      <c r="D98" s="576"/>
      <c r="E98" s="521"/>
      <c r="F98" s="240"/>
      <c r="G98" s="240"/>
      <c r="H98" s="240"/>
      <c r="I98" s="240"/>
      <c r="J98" s="240"/>
      <c r="K98" s="240"/>
      <c r="L98" s="240"/>
      <c r="M98" s="240"/>
      <c r="N98" s="240"/>
      <c r="O98" s="240"/>
      <c r="P98" s="240"/>
      <c r="Q98" s="240"/>
      <c r="R98" s="236"/>
      <c r="S98" s="318"/>
      <c r="W98" s="235"/>
      <c r="X98" s="235"/>
      <c r="Z98" s="235"/>
      <c r="AA98" s="235"/>
      <c r="AB98" s="726"/>
    </row>
    <row r="99" spans="1:28" ht="13.5" customHeight="1" x14ac:dyDescent="0.3">
      <c r="A99" s="275">
        <v>5.0999999999999996</v>
      </c>
      <c r="B99" s="276" t="s">
        <v>169</v>
      </c>
      <c r="C99" s="444">
        <f>'9. Infrastructure Staff Loading'!C99</f>
        <v>0</v>
      </c>
      <c r="D99" s="577">
        <f>'9. Infrastructure Staff Loading'!D99</f>
        <v>0</v>
      </c>
      <c r="E99" s="570">
        <f>'9. Infrastructure Staff Loading'!E99</f>
        <v>0</v>
      </c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280">
        <f>SUM(F99:Q99)</f>
        <v>0</v>
      </c>
      <c r="S99" s="319">
        <f>D99*R99</f>
        <v>0</v>
      </c>
      <c r="W99" s="147">
        <f>X99/$U$7</f>
        <v>0</v>
      </c>
      <c r="X99" s="147">
        <f>R99/12</f>
        <v>0</v>
      </c>
      <c r="Z99" s="147">
        <f>IF($E99="Y",$R99,0)</f>
        <v>0</v>
      </c>
      <c r="AA99" s="147">
        <f>IF($E99="N",$R99,0)</f>
        <v>0</v>
      </c>
      <c r="AB99" s="727" t="e">
        <f>Z99/(Z99+AA99)</f>
        <v>#DIV/0!</v>
      </c>
    </row>
    <row r="100" spans="1:28" ht="14.25" x14ac:dyDescent="0.3">
      <c r="A100" s="275"/>
      <c r="B100" s="276"/>
      <c r="C100" s="444">
        <f>'9. Infrastructure Staff Loading'!C100</f>
        <v>0</v>
      </c>
      <c r="D100" s="577">
        <f>'9. Infrastructure Staff Loading'!D100</f>
        <v>0</v>
      </c>
      <c r="E100" s="570">
        <f>'9. Infrastructure Staff Loading'!E100</f>
        <v>0</v>
      </c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280">
        <f>SUM(F100:Q100)</f>
        <v>0</v>
      </c>
      <c r="S100" s="319">
        <f>D100*R100</f>
        <v>0</v>
      </c>
      <c r="W100" s="147">
        <f>X100/$U$7</f>
        <v>0</v>
      </c>
      <c r="X100" s="147">
        <f>R100/12</f>
        <v>0</v>
      </c>
      <c r="Z100" s="147">
        <f t="shared" ref="Z100:Z103" si="55">IF($E100="Y",$R100,0)</f>
        <v>0</v>
      </c>
      <c r="AA100" s="147">
        <f t="shared" ref="AA100:AA103" si="56">IF($E100="N",$R100,0)</f>
        <v>0</v>
      </c>
      <c r="AB100" s="727" t="e">
        <f t="shared" ref="AB100:AB103" si="57">Z100/(Z100+AA100)</f>
        <v>#DIV/0!</v>
      </c>
    </row>
    <row r="101" spans="1:28" ht="14.25" x14ac:dyDescent="0.3">
      <c r="A101" s="275"/>
      <c r="B101" s="276"/>
      <c r="C101" s="444">
        <f>'9. Infrastructure Staff Loading'!C101</f>
        <v>0</v>
      </c>
      <c r="D101" s="577">
        <f>'9. Infrastructure Staff Loading'!D101</f>
        <v>0</v>
      </c>
      <c r="E101" s="570">
        <f>'9. Infrastructure Staff Loading'!E101</f>
        <v>0</v>
      </c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  <c r="R101" s="280">
        <f>SUM(F101:Q101)</f>
        <v>0</v>
      </c>
      <c r="S101" s="319">
        <f>D101*R101</f>
        <v>0</v>
      </c>
      <c r="W101" s="147">
        <f>X101/$U$7</f>
        <v>0</v>
      </c>
      <c r="X101" s="147">
        <f>R101/12</f>
        <v>0</v>
      </c>
      <c r="Z101" s="147">
        <f t="shared" si="55"/>
        <v>0</v>
      </c>
      <c r="AA101" s="147">
        <f t="shared" si="56"/>
        <v>0</v>
      </c>
      <c r="AB101" s="727" t="e">
        <f t="shared" si="57"/>
        <v>#DIV/0!</v>
      </c>
    </row>
    <row r="102" spans="1:28" ht="14.25" x14ac:dyDescent="0.3">
      <c r="A102" s="275"/>
      <c r="B102" s="276"/>
      <c r="C102" s="444">
        <f>'9. Infrastructure Staff Loading'!C102</f>
        <v>0</v>
      </c>
      <c r="D102" s="577">
        <f>'9. Infrastructure Staff Loading'!D102</f>
        <v>0</v>
      </c>
      <c r="E102" s="570">
        <f>'9. Infrastructure Staff Loading'!E102</f>
        <v>0</v>
      </c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280">
        <f>SUM(F102:Q102)</f>
        <v>0</v>
      </c>
      <c r="S102" s="319">
        <f>D102*R102</f>
        <v>0</v>
      </c>
      <c r="W102" s="147">
        <f>X102/$U$7</f>
        <v>0</v>
      </c>
      <c r="X102" s="147">
        <f>R102/12</f>
        <v>0</v>
      </c>
      <c r="Z102" s="147">
        <f t="shared" si="55"/>
        <v>0</v>
      </c>
      <c r="AA102" s="147">
        <f t="shared" si="56"/>
        <v>0</v>
      </c>
      <c r="AB102" s="727" t="e">
        <f t="shared" si="57"/>
        <v>#DIV/0!</v>
      </c>
    </row>
    <row r="103" spans="1:28" ht="14.25" x14ac:dyDescent="0.3">
      <c r="A103" s="275"/>
      <c r="B103" s="276"/>
      <c r="C103" s="444">
        <f>'9. Infrastructure Staff Loading'!C103</f>
        <v>0</v>
      </c>
      <c r="D103" s="577">
        <f>'9. Infrastructure Staff Loading'!D103</f>
        <v>0</v>
      </c>
      <c r="E103" s="570">
        <f>'9. Infrastructure Staff Loading'!E103</f>
        <v>0</v>
      </c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280">
        <f>SUM(F103:Q103)</f>
        <v>0</v>
      </c>
      <c r="S103" s="319">
        <f>D103*R103</f>
        <v>0</v>
      </c>
      <c r="W103" s="147">
        <f>X103/$U$7</f>
        <v>0</v>
      </c>
      <c r="X103" s="147">
        <f>R103/12</f>
        <v>0</v>
      </c>
      <c r="Z103" s="147">
        <f t="shared" si="55"/>
        <v>0</v>
      </c>
      <c r="AA103" s="147">
        <f t="shared" si="56"/>
        <v>0</v>
      </c>
      <c r="AB103" s="727" t="e">
        <f t="shared" si="57"/>
        <v>#DIV/0!</v>
      </c>
    </row>
    <row r="104" spans="1:28" s="125" customFormat="1" ht="15" thickBot="1" x14ac:dyDescent="0.35">
      <c r="A104" s="224"/>
      <c r="B104" s="225" t="s">
        <v>170</v>
      </c>
      <c r="C104" s="226"/>
      <c r="D104" s="578"/>
      <c r="E104" s="523"/>
      <c r="F104" s="229">
        <f>SUM(F99:F103)</f>
        <v>0</v>
      </c>
      <c r="G104" s="229">
        <f t="shared" ref="G104:R104" si="58">SUM(G99:G103)</f>
        <v>0</v>
      </c>
      <c r="H104" s="229">
        <f t="shared" si="58"/>
        <v>0</v>
      </c>
      <c r="I104" s="229">
        <f t="shared" si="58"/>
        <v>0</v>
      </c>
      <c r="J104" s="229">
        <f t="shared" si="58"/>
        <v>0</v>
      </c>
      <c r="K104" s="229">
        <f t="shared" si="58"/>
        <v>0</v>
      </c>
      <c r="L104" s="229">
        <f t="shared" si="58"/>
        <v>0</v>
      </c>
      <c r="M104" s="229">
        <f t="shared" si="58"/>
        <v>0</v>
      </c>
      <c r="N104" s="229">
        <f t="shared" si="58"/>
        <v>0</v>
      </c>
      <c r="O104" s="229">
        <f t="shared" si="58"/>
        <v>0</v>
      </c>
      <c r="P104" s="229">
        <f t="shared" si="58"/>
        <v>0</v>
      </c>
      <c r="Q104" s="229">
        <f t="shared" si="58"/>
        <v>0</v>
      </c>
      <c r="R104" s="229">
        <f t="shared" si="58"/>
        <v>0</v>
      </c>
      <c r="S104" s="320">
        <f>SUM(S99:S103)</f>
        <v>0</v>
      </c>
      <c r="W104" s="231">
        <f>SUM(W99:W103)</f>
        <v>0</v>
      </c>
      <c r="X104" s="229">
        <f>SUM(X99:X103)</f>
        <v>0</v>
      </c>
      <c r="Z104" s="227">
        <f>SUM(Z99:Z103)</f>
        <v>0</v>
      </c>
      <c r="AA104" s="227">
        <f>SUM(AA99:AA103)</f>
        <v>0</v>
      </c>
      <c r="AB104" s="728" t="e">
        <f>Z104/(Z104+AA104)</f>
        <v>#DIV/0!</v>
      </c>
    </row>
    <row r="105" spans="1:28" ht="13.5" customHeight="1" x14ac:dyDescent="0.3">
      <c r="A105" s="275"/>
      <c r="B105" s="276"/>
      <c r="C105" s="444"/>
      <c r="D105" s="583"/>
      <c r="E105" s="571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280"/>
      <c r="S105" s="319"/>
      <c r="W105" s="147"/>
      <c r="X105" s="147"/>
      <c r="Z105" s="147"/>
      <c r="AA105" s="147"/>
      <c r="AB105" s="727"/>
    </row>
    <row r="106" spans="1:28" s="125" customFormat="1" ht="14.25" x14ac:dyDescent="0.3">
      <c r="A106" s="275">
        <v>5.2</v>
      </c>
      <c r="B106" s="276" t="s">
        <v>168</v>
      </c>
      <c r="C106" s="444">
        <f>'9. Infrastructure Staff Loading'!C106</f>
        <v>0</v>
      </c>
      <c r="D106" s="577">
        <f>'9. Infrastructure Staff Loading'!D106</f>
        <v>0</v>
      </c>
      <c r="E106" s="570">
        <f>'9. Infrastructure Staff Loading'!E106</f>
        <v>0</v>
      </c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280">
        <f>SUM(F106:Q106)</f>
        <v>0</v>
      </c>
      <c r="S106" s="319">
        <f>D106*R106</f>
        <v>0</v>
      </c>
      <c r="W106" s="147">
        <f>X106/$U$7</f>
        <v>0</v>
      </c>
      <c r="X106" s="147">
        <f>R106/12</f>
        <v>0</v>
      </c>
      <c r="Z106" s="147">
        <f>IF($E106="Y",$R106,0)</f>
        <v>0</v>
      </c>
      <c r="AA106" s="147">
        <f>IF($E106="N",$R106,0)</f>
        <v>0</v>
      </c>
      <c r="AB106" s="727" t="e">
        <f>Z106/(Z106+AA106)</f>
        <v>#DIV/0!</v>
      </c>
    </row>
    <row r="107" spans="1:28" ht="14.25" x14ac:dyDescent="0.3">
      <c r="A107" s="275"/>
      <c r="B107" s="276"/>
      <c r="C107" s="444">
        <f>'9. Infrastructure Staff Loading'!C107</f>
        <v>0</v>
      </c>
      <c r="D107" s="577">
        <f>'9. Infrastructure Staff Loading'!D107</f>
        <v>0</v>
      </c>
      <c r="E107" s="570">
        <f>'9. Infrastructure Staff Loading'!E107</f>
        <v>0</v>
      </c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  <c r="R107" s="280">
        <f>SUM(F107:Q107)</f>
        <v>0</v>
      </c>
      <c r="S107" s="319">
        <f>D107*R107</f>
        <v>0</v>
      </c>
      <c r="W107" s="147">
        <f>X107/$U$7</f>
        <v>0</v>
      </c>
      <c r="X107" s="147">
        <f>R107/12</f>
        <v>0</v>
      </c>
      <c r="Z107" s="147">
        <f t="shared" ref="Z107:Z110" si="59">IF($E107="Y",$R107,0)</f>
        <v>0</v>
      </c>
      <c r="AA107" s="147">
        <f t="shared" ref="AA107:AA110" si="60">IF($E107="N",$R107,0)</f>
        <v>0</v>
      </c>
      <c r="AB107" s="727" t="e">
        <f t="shared" ref="AB107:AB110" si="61">Z107/(Z107+AA107)</f>
        <v>#DIV/0!</v>
      </c>
    </row>
    <row r="108" spans="1:28" ht="14.25" x14ac:dyDescent="0.3">
      <c r="A108" s="275"/>
      <c r="B108" s="276"/>
      <c r="C108" s="444">
        <f>'9. Infrastructure Staff Loading'!C108</f>
        <v>0</v>
      </c>
      <c r="D108" s="577">
        <f>'9. Infrastructure Staff Loading'!D108</f>
        <v>0</v>
      </c>
      <c r="E108" s="570">
        <f>'9. Infrastructure Staff Loading'!E108</f>
        <v>0</v>
      </c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280">
        <f>SUM(F108:Q108)</f>
        <v>0</v>
      </c>
      <c r="S108" s="319">
        <f>D108*R108</f>
        <v>0</v>
      </c>
      <c r="W108" s="147">
        <f>X108/$U$7</f>
        <v>0</v>
      </c>
      <c r="X108" s="147">
        <f>R108/12</f>
        <v>0</v>
      </c>
      <c r="Z108" s="147">
        <f t="shared" si="59"/>
        <v>0</v>
      </c>
      <c r="AA108" s="147">
        <f t="shared" si="60"/>
        <v>0</v>
      </c>
      <c r="AB108" s="727" t="e">
        <f t="shared" si="61"/>
        <v>#DIV/0!</v>
      </c>
    </row>
    <row r="109" spans="1:28" ht="14.25" x14ac:dyDescent="0.3">
      <c r="A109" s="275"/>
      <c r="B109" s="276"/>
      <c r="C109" s="444">
        <f>'9. Infrastructure Staff Loading'!C109</f>
        <v>0</v>
      </c>
      <c r="D109" s="577">
        <f>'9. Infrastructure Staff Loading'!D109</f>
        <v>0</v>
      </c>
      <c r="E109" s="570">
        <f>'9. Infrastructure Staff Loading'!E109</f>
        <v>0</v>
      </c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280">
        <f>SUM(F109:Q109)</f>
        <v>0</v>
      </c>
      <c r="S109" s="319">
        <f>D109*R109</f>
        <v>0</v>
      </c>
      <c r="W109" s="147">
        <f>X109/$U$7</f>
        <v>0</v>
      </c>
      <c r="X109" s="147">
        <f>R109/12</f>
        <v>0</v>
      </c>
      <c r="Z109" s="147">
        <f t="shared" si="59"/>
        <v>0</v>
      </c>
      <c r="AA109" s="147">
        <f t="shared" si="60"/>
        <v>0</v>
      </c>
      <c r="AB109" s="727" t="e">
        <f t="shared" si="61"/>
        <v>#DIV/0!</v>
      </c>
    </row>
    <row r="110" spans="1:28" ht="14.25" x14ac:dyDescent="0.3">
      <c r="A110" s="275"/>
      <c r="B110" s="276"/>
      <c r="C110" s="444">
        <f>'9. Infrastructure Staff Loading'!C110</f>
        <v>0</v>
      </c>
      <c r="D110" s="577">
        <f>'9. Infrastructure Staff Loading'!D110</f>
        <v>0</v>
      </c>
      <c r="E110" s="570">
        <f>'9. Infrastructure Staff Loading'!E110</f>
        <v>0</v>
      </c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  <c r="R110" s="280">
        <f>SUM(F110:Q110)</f>
        <v>0</v>
      </c>
      <c r="S110" s="319">
        <f>D110*R110</f>
        <v>0</v>
      </c>
      <c r="W110" s="147">
        <f>X110/$U$7</f>
        <v>0</v>
      </c>
      <c r="X110" s="147">
        <f>R110/12</f>
        <v>0</v>
      </c>
      <c r="Z110" s="147">
        <f t="shared" si="59"/>
        <v>0</v>
      </c>
      <c r="AA110" s="147">
        <f t="shared" si="60"/>
        <v>0</v>
      </c>
      <c r="AB110" s="727" t="e">
        <f t="shared" si="61"/>
        <v>#DIV/0!</v>
      </c>
    </row>
    <row r="111" spans="1:28" s="125" customFormat="1" ht="15" thickBot="1" x14ac:dyDescent="0.35">
      <c r="A111" s="224"/>
      <c r="B111" s="225" t="s">
        <v>171</v>
      </c>
      <c r="C111" s="226"/>
      <c r="D111" s="578"/>
      <c r="E111" s="523"/>
      <c r="F111" s="229">
        <f>SUM(F106:F110)</f>
        <v>0</v>
      </c>
      <c r="G111" s="229">
        <f t="shared" ref="G111:R111" si="62">SUM(G106:G110)</f>
        <v>0</v>
      </c>
      <c r="H111" s="229">
        <f t="shared" si="62"/>
        <v>0</v>
      </c>
      <c r="I111" s="229">
        <f t="shared" si="62"/>
        <v>0</v>
      </c>
      <c r="J111" s="229">
        <f t="shared" si="62"/>
        <v>0</v>
      </c>
      <c r="K111" s="229">
        <f t="shared" si="62"/>
        <v>0</v>
      </c>
      <c r="L111" s="229">
        <f t="shared" si="62"/>
        <v>0</v>
      </c>
      <c r="M111" s="229">
        <f t="shared" si="62"/>
        <v>0</v>
      </c>
      <c r="N111" s="229">
        <f t="shared" si="62"/>
        <v>0</v>
      </c>
      <c r="O111" s="229">
        <f t="shared" si="62"/>
        <v>0</v>
      </c>
      <c r="P111" s="229">
        <f t="shared" si="62"/>
        <v>0</v>
      </c>
      <c r="Q111" s="229">
        <f t="shared" si="62"/>
        <v>0</v>
      </c>
      <c r="R111" s="229">
        <f t="shared" si="62"/>
        <v>0</v>
      </c>
      <c r="S111" s="320">
        <f>SUM(S106:S110)</f>
        <v>0</v>
      </c>
      <c r="W111" s="231">
        <f>SUM(W106:W110)</f>
        <v>0</v>
      </c>
      <c r="X111" s="229">
        <f>SUM(X106:X110)</f>
        <v>0</v>
      </c>
      <c r="Z111" s="227">
        <f>SUM(Z106:Z110)</f>
        <v>0</v>
      </c>
      <c r="AA111" s="227">
        <f>SUM(AA106:AA110)</f>
        <v>0</v>
      </c>
      <c r="AB111" s="728" t="e">
        <f>Z111/(Z111+AA111)</f>
        <v>#DIV/0!</v>
      </c>
    </row>
    <row r="112" spans="1:28" s="125" customFormat="1" ht="14.25" x14ac:dyDescent="0.3">
      <c r="A112" s="144"/>
      <c r="B112" s="145"/>
      <c r="C112" s="146"/>
      <c r="D112" s="584"/>
      <c r="E112" s="522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/>
      <c r="S112" s="326"/>
      <c r="W112" s="147"/>
      <c r="X112" s="147"/>
      <c r="Z112" s="147"/>
      <c r="AA112" s="147"/>
      <c r="AB112" s="727"/>
    </row>
    <row r="113" spans="1:28" s="125" customFormat="1" ht="14.25" thickBot="1" x14ac:dyDescent="0.3">
      <c r="A113" s="253"/>
      <c r="B113" s="254" t="s">
        <v>171</v>
      </c>
      <c r="C113" s="255"/>
      <c r="D113" s="439"/>
      <c r="E113" s="527"/>
      <c r="F113" s="256">
        <f t="shared" ref="F113:S113" si="63">SUM(F104,F111)</f>
        <v>0</v>
      </c>
      <c r="G113" s="256">
        <f t="shared" si="63"/>
        <v>0</v>
      </c>
      <c r="H113" s="256">
        <f t="shared" si="63"/>
        <v>0</v>
      </c>
      <c r="I113" s="256">
        <f t="shared" si="63"/>
        <v>0</v>
      </c>
      <c r="J113" s="256">
        <f t="shared" si="63"/>
        <v>0</v>
      </c>
      <c r="K113" s="256">
        <f t="shared" si="63"/>
        <v>0</v>
      </c>
      <c r="L113" s="256">
        <f t="shared" si="63"/>
        <v>0</v>
      </c>
      <c r="M113" s="256">
        <f t="shared" si="63"/>
        <v>0</v>
      </c>
      <c r="N113" s="256">
        <f t="shared" si="63"/>
        <v>0</v>
      </c>
      <c r="O113" s="256">
        <f t="shared" si="63"/>
        <v>0</v>
      </c>
      <c r="P113" s="256">
        <f t="shared" si="63"/>
        <v>0</v>
      </c>
      <c r="Q113" s="256">
        <f t="shared" si="63"/>
        <v>0</v>
      </c>
      <c r="R113" s="256">
        <f t="shared" si="63"/>
        <v>0</v>
      </c>
      <c r="S113" s="323">
        <f t="shared" si="63"/>
        <v>0</v>
      </c>
      <c r="W113" s="256">
        <f>SUM(W104,W111)</f>
        <v>0</v>
      </c>
      <c r="X113" s="256">
        <f>SUM(X104,X111)</f>
        <v>0</v>
      </c>
      <c r="Z113" s="256">
        <f>SUM(Z104,Z111)</f>
        <v>0</v>
      </c>
      <c r="AA113" s="256">
        <f>SUM(AA104,AA111)</f>
        <v>0</v>
      </c>
      <c r="AB113" s="729" t="e">
        <f>Z113/(Z113+AA113)</f>
        <v>#DIV/0!</v>
      </c>
    </row>
    <row r="114" spans="1:28" ht="9.9499999999999993" customHeight="1" x14ac:dyDescent="0.3">
      <c r="A114" s="157"/>
      <c r="B114" s="145"/>
      <c r="C114" s="146"/>
      <c r="D114" s="584"/>
      <c r="E114" s="530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  <c r="R114" s="149"/>
      <c r="S114" s="326"/>
      <c r="W114" s="146"/>
      <c r="X114" s="146"/>
      <c r="Z114" s="146"/>
      <c r="AA114" s="146"/>
      <c r="AB114" s="727"/>
    </row>
    <row r="115" spans="1:28" s="124" customFormat="1" ht="13.5" customHeight="1" x14ac:dyDescent="0.25">
      <c r="A115" s="233">
        <v>6</v>
      </c>
      <c r="B115" s="242" t="s">
        <v>172</v>
      </c>
      <c r="C115" s="235"/>
      <c r="D115" s="576"/>
      <c r="E115" s="521"/>
      <c r="F115" s="240"/>
      <c r="G115" s="240"/>
      <c r="H115" s="240"/>
      <c r="I115" s="240"/>
      <c r="J115" s="240"/>
      <c r="K115" s="240"/>
      <c r="L115" s="240"/>
      <c r="M115" s="240"/>
      <c r="N115" s="240"/>
      <c r="O115" s="240"/>
      <c r="P115" s="240"/>
      <c r="Q115" s="240"/>
      <c r="R115" s="236"/>
      <c r="S115" s="318"/>
      <c r="W115" s="235"/>
      <c r="X115" s="235"/>
      <c r="Z115" s="235"/>
      <c r="AA115" s="235"/>
      <c r="AB115" s="726"/>
    </row>
    <row r="116" spans="1:28" ht="13.5" customHeight="1" x14ac:dyDescent="0.3">
      <c r="A116" s="275">
        <v>6.1</v>
      </c>
      <c r="B116" s="276" t="s">
        <v>173</v>
      </c>
      <c r="C116" s="444">
        <f>'9. Infrastructure Staff Loading'!C116</f>
        <v>0</v>
      </c>
      <c r="D116" s="577">
        <f>'9. Infrastructure Staff Loading'!D116</f>
        <v>0</v>
      </c>
      <c r="E116" s="570">
        <f>'9. Infrastructure Staff Loading'!E116</f>
        <v>0</v>
      </c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280">
        <f>SUM(F116:Q116)</f>
        <v>0</v>
      </c>
      <c r="S116" s="319">
        <f>D116*R116</f>
        <v>0</v>
      </c>
      <c r="W116" s="147">
        <f>X116/$U$7</f>
        <v>0</v>
      </c>
      <c r="X116" s="147">
        <f>R116/12</f>
        <v>0</v>
      </c>
      <c r="Z116" s="147">
        <f>IF($E116="Y",$R116,0)</f>
        <v>0</v>
      </c>
      <c r="AA116" s="147">
        <f>IF($E116="N",$R116,0)</f>
        <v>0</v>
      </c>
      <c r="AB116" s="727" t="e">
        <f>Z116/(Z116+AA116)</f>
        <v>#DIV/0!</v>
      </c>
    </row>
    <row r="117" spans="1:28" ht="14.25" x14ac:dyDescent="0.3">
      <c r="A117" s="275"/>
      <c r="B117" s="276"/>
      <c r="C117" s="444">
        <f>'9. Infrastructure Staff Loading'!C117</f>
        <v>0</v>
      </c>
      <c r="D117" s="577">
        <f>'9. Infrastructure Staff Loading'!D117</f>
        <v>0</v>
      </c>
      <c r="E117" s="570">
        <f>'9. Infrastructure Staff Loading'!E117</f>
        <v>0</v>
      </c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280">
        <f>SUM(F117:Q117)</f>
        <v>0</v>
      </c>
      <c r="S117" s="319">
        <f>D117*R117</f>
        <v>0</v>
      </c>
      <c r="W117" s="147">
        <f>X117/$U$7</f>
        <v>0</v>
      </c>
      <c r="X117" s="147">
        <f>R117/12</f>
        <v>0</v>
      </c>
      <c r="Z117" s="147">
        <f t="shared" ref="Z117:Z120" si="64">IF($E117="Y",$R117,0)</f>
        <v>0</v>
      </c>
      <c r="AA117" s="147">
        <f t="shared" ref="AA117:AA120" si="65">IF($E117="N",$R117,0)</f>
        <v>0</v>
      </c>
      <c r="AB117" s="727" t="e">
        <f t="shared" ref="AB117:AB120" si="66">Z117/(Z117+AA117)</f>
        <v>#DIV/0!</v>
      </c>
    </row>
    <row r="118" spans="1:28" ht="14.25" x14ac:dyDescent="0.3">
      <c r="A118" s="275"/>
      <c r="B118" s="276"/>
      <c r="C118" s="444">
        <f>'9. Infrastructure Staff Loading'!C118</f>
        <v>0</v>
      </c>
      <c r="D118" s="577">
        <f>'9. Infrastructure Staff Loading'!D118</f>
        <v>0</v>
      </c>
      <c r="E118" s="570">
        <f>'9. Infrastructure Staff Loading'!E118</f>
        <v>0</v>
      </c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280">
        <f>SUM(F118:Q118)</f>
        <v>0</v>
      </c>
      <c r="S118" s="319">
        <f>D118*R118</f>
        <v>0</v>
      </c>
      <c r="W118" s="147">
        <f>X118/$U$7</f>
        <v>0</v>
      </c>
      <c r="X118" s="147">
        <f>R118/12</f>
        <v>0</v>
      </c>
      <c r="Z118" s="147">
        <f t="shared" si="64"/>
        <v>0</v>
      </c>
      <c r="AA118" s="147">
        <f t="shared" si="65"/>
        <v>0</v>
      </c>
      <c r="AB118" s="727" t="e">
        <f t="shared" si="66"/>
        <v>#DIV/0!</v>
      </c>
    </row>
    <row r="119" spans="1:28" ht="14.25" x14ac:dyDescent="0.3">
      <c r="A119" s="275"/>
      <c r="B119" s="276"/>
      <c r="C119" s="444">
        <f>'9. Infrastructure Staff Loading'!C119</f>
        <v>0</v>
      </c>
      <c r="D119" s="577">
        <f>'9. Infrastructure Staff Loading'!D119</f>
        <v>0</v>
      </c>
      <c r="E119" s="570">
        <f>'9. Infrastructure Staff Loading'!E119</f>
        <v>0</v>
      </c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280">
        <f>SUM(F119:Q119)</f>
        <v>0</v>
      </c>
      <c r="S119" s="319">
        <f>D119*R119</f>
        <v>0</v>
      </c>
      <c r="W119" s="147">
        <f>X119/$U$7</f>
        <v>0</v>
      </c>
      <c r="X119" s="147">
        <f>R119/12</f>
        <v>0</v>
      </c>
      <c r="Z119" s="147">
        <f t="shared" si="64"/>
        <v>0</v>
      </c>
      <c r="AA119" s="147">
        <f t="shared" si="65"/>
        <v>0</v>
      </c>
      <c r="AB119" s="727" t="e">
        <f t="shared" si="66"/>
        <v>#DIV/0!</v>
      </c>
    </row>
    <row r="120" spans="1:28" ht="14.25" x14ac:dyDescent="0.3">
      <c r="A120" s="275"/>
      <c r="B120" s="276"/>
      <c r="C120" s="444">
        <f>'9. Infrastructure Staff Loading'!C120</f>
        <v>0</v>
      </c>
      <c r="D120" s="577">
        <f>'9. Infrastructure Staff Loading'!D120</f>
        <v>0</v>
      </c>
      <c r="E120" s="570">
        <f>'9. Infrastructure Staff Loading'!E120</f>
        <v>0</v>
      </c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280">
        <f>SUM(F120:Q120)</f>
        <v>0</v>
      </c>
      <c r="S120" s="319">
        <f>D120*R120</f>
        <v>0</v>
      </c>
      <c r="W120" s="147">
        <f>X120/$U$7</f>
        <v>0</v>
      </c>
      <c r="X120" s="147">
        <f>R120/12</f>
        <v>0</v>
      </c>
      <c r="Z120" s="147">
        <f t="shared" si="64"/>
        <v>0</v>
      </c>
      <c r="AA120" s="147">
        <f t="shared" si="65"/>
        <v>0</v>
      </c>
      <c r="AB120" s="727" t="e">
        <f t="shared" si="66"/>
        <v>#DIV/0!</v>
      </c>
    </row>
    <row r="121" spans="1:28" s="125" customFormat="1" ht="15" thickBot="1" x14ac:dyDescent="0.35">
      <c r="A121" s="224"/>
      <c r="B121" s="225" t="s">
        <v>174</v>
      </c>
      <c r="C121" s="226"/>
      <c r="D121" s="578"/>
      <c r="E121" s="523"/>
      <c r="F121" s="229">
        <f>SUM(F116:F120)</f>
        <v>0</v>
      </c>
      <c r="G121" s="229">
        <f t="shared" ref="G121:R121" si="67">SUM(G116:G120)</f>
        <v>0</v>
      </c>
      <c r="H121" s="229">
        <f t="shared" si="67"/>
        <v>0</v>
      </c>
      <c r="I121" s="229">
        <f t="shared" si="67"/>
        <v>0</v>
      </c>
      <c r="J121" s="229">
        <f t="shared" si="67"/>
        <v>0</v>
      </c>
      <c r="K121" s="229">
        <f t="shared" si="67"/>
        <v>0</v>
      </c>
      <c r="L121" s="229">
        <f t="shared" si="67"/>
        <v>0</v>
      </c>
      <c r="M121" s="229">
        <f t="shared" si="67"/>
        <v>0</v>
      </c>
      <c r="N121" s="229">
        <f t="shared" si="67"/>
        <v>0</v>
      </c>
      <c r="O121" s="229">
        <f t="shared" si="67"/>
        <v>0</v>
      </c>
      <c r="P121" s="229">
        <f t="shared" si="67"/>
        <v>0</v>
      </c>
      <c r="Q121" s="229">
        <f t="shared" si="67"/>
        <v>0</v>
      </c>
      <c r="R121" s="229">
        <f t="shared" si="67"/>
        <v>0</v>
      </c>
      <c r="S121" s="320">
        <f>SUM(S116:S120)</f>
        <v>0</v>
      </c>
      <c r="W121" s="231">
        <f>SUM(W116:W120)</f>
        <v>0</v>
      </c>
      <c r="X121" s="229">
        <f>SUM(X116:X120)</f>
        <v>0</v>
      </c>
      <c r="Z121" s="227">
        <f>SUM(Z116:Z120)</f>
        <v>0</v>
      </c>
      <c r="AA121" s="227">
        <f>SUM(AA116:AA120)</f>
        <v>0</v>
      </c>
      <c r="AB121" s="728" t="e">
        <f>Z121/(Z121+AA121)</f>
        <v>#DIV/0!</v>
      </c>
    </row>
    <row r="122" spans="1:28" ht="13.5" customHeight="1" x14ac:dyDescent="0.3">
      <c r="A122" s="275"/>
      <c r="B122" s="276"/>
      <c r="C122" s="444"/>
      <c r="D122" s="583"/>
      <c r="E122" s="571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  <c r="R122" s="280"/>
      <c r="S122" s="319"/>
      <c r="W122" s="147"/>
      <c r="X122" s="147"/>
      <c r="Z122" s="147"/>
      <c r="AA122" s="147"/>
      <c r="AB122" s="727"/>
    </row>
    <row r="123" spans="1:28" s="125" customFormat="1" ht="14.25" x14ac:dyDescent="0.3">
      <c r="A123" s="275">
        <v>6.2</v>
      </c>
      <c r="B123" s="276" t="s">
        <v>175</v>
      </c>
      <c r="C123" s="444">
        <f>'9. Infrastructure Staff Loading'!C123</f>
        <v>0</v>
      </c>
      <c r="D123" s="577">
        <f>'9. Infrastructure Staff Loading'!D123</f>
        <v>0</v>
      </c>
      <c r="E123" s="570">
        <f>'9. Infrastructure Staff Loading'!E123</f>
        <v>0</v>
      </c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  <c r="R123" s="280">
        <f>SUM(F123:Q123)</f>
        <v>0</v>
      </c>
      <c r="S123" s="319">
        <f>D123*R123</f>
        <v>0</v>
      </c>
      <c r="W123" s="147">
        <f>X123/$U$7</f>
        <v>0</v>
      </c>
      <c r="X123" s="147">
        <f>R123/12</f>
        <v>0</v>
      </c>
      <c r="Z123" s="147">
        <f>IF($E123="Y",$R123,0)</f>
        <v>0</v>
      </c>
      <c r="AA123" s="147">
        <f>IF($E123="N",$R123,0)</f>
        <v>0</v>
      </c>
      <c r="AB123" s="727" t="e">
        <f>Z123/(Z123+AA123)</f>
        <v>#DIV/0!</v>
      </c>
    </row>
    <row r="124" spans="1:28" ht="14.25" x14ac:dyDescent="0.3">
      <c r="A124" s="275"/>
      <c r="B124" s="276"/>
      <c r="C124" s="444">
        <f>'9. Infrastructure Staff Loading'!C124</f>
        <v>0</v>
      </c>
      <c r="D124" s="577">
        <f>'9. Infrastructure Staff Loading'!D124</f>
        <v>0</v>
      </c>
      <c r="E124" s="570">
        <f>'9. Infrastructure Staff Loading'!E124</f>
        <v>0</v>
      </c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  <c r="R124" s="280">
        <f>SUM(F124:Q124)</f>
        <v>0</v>
      </c>
      <c r="S124" s="319">
        <f>D124*R124</f>
        <v>0</v>
      </c>
      <c r="W124" s="147">
        <f>X124/$U$7</f>
        <v>0</v>
      </c>
      <c r="X124" s="147">
        <f>R124/12</f>
        <v>0</v>
      </c>
      <c r="Z124" s="147">
        <f t="shared" ref="Z124:Z127" si="68">IF($E124="Y",$R124,0)</f>
        <v>0</v>
      </c>
      <c r="AA124" s="147">
        <f t="shared" ref="AA124:AA127" si="69">IF($E124="N",$R124,0)</f>
        <v>0</v>
      </c>
      <c r="AB124" s="727" t="e">
        <f t="shared" ref="AB124:AB127" si="70">Z124/(Z124+AA124)</f>
        <v>#DIV/0!</v>
      </c>
    </row>
    <row r="125" spans="1:28" ht="14.25" x14ac:dyDescent="0.3">
      <c r="A125" s="275"/>
      <c r="B125" s="276"/>
      <c r="C125" s="444">
        <f>'9. Infrastructure Staff Loading'!C125</f>
        <v>0</v>
      </c>
      <c r="D125" s="577">
        <f>'9. Infrastructure Staff Loading'!D125</f>
        <v>0</v>
      </c>
      <c r="E125" s="570">
        <f>'9. Infrastructure Staff Loading'!E125</f>
        <v>0</v>
      </c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  <c r="R125" s="280">
        <f>SUM(F125:Q125)</f>
        <v>0</v>
      </c>
      <c r="S125" s="319">
        <f>D125*R125</f>
        <v>0</v>
      </c>
      <c r="W125" s="147">
        <f>X125/$U$7</f>
        <v>0</v>
      </c>
      <c r="X125" s="147">
        <f>R125/12</f>
        <v>0</v>
      </c>
      <c r="Z125" s="147">
        <f t="shared" si="68"/>
        <v>0</v>
      </c>
      <c r="AA125" s="147">
        <f t="shared" si="69"/>
        <v>0</v>
      </c>
      <c r="AB125" s="727" t="e">
        <f t="shared" si="70"/>
        <v>#DIV/0!</v>
      </c>
    </row>
    <row r="126" spans="1:28" ht="14.25" x14ac:dyDescent="0.3">
      <c r="A126" s="275"/>
      <c r="B126" s="276"/>
      <c r="C126" s="444">
        <f>'9. Infrastructure Staff Loading'!C126</f>
        <v>0</v>
      </c>
      <c r="D126" s="577">
        <f>'9. Infrastructure Staff Loading'!D126</f>
        <v>0</v>
      </c>
      <c r="E126" s="570">
        <f>'9. Infrastructure Staff Loading'!E126</f>
        <v>0</v>
      </c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  <c r="R126" s="280">
        <f>SUM(F126:Q126)</f>
        <v>0</v>
      </c>
      <c r="S126" s="319">
        <f>D126*R126</f>
        <v>0</v>
      </c>
      <c r="W126" s="147">
        <f>X126/$U$7</f>
        <v>0</v>
      </c>
      <c r="X126" s="147">
        <f>R126/12</f>
        <v>0</v>
      </c>
      <c r="Z126" s="147">
        <f t="shared" si="68"/>
        <v>0</v>
      </c>
      <c r="AA126" s="147">
        <f t="shared" si="69"/>
        <v>0</v>
      </c>
      <c r="AB126" s="727" t="e">
        <f t="shared" si="70"/>
        <v>#DIV/0!</v>
      </c>
    </row>
    <row r="127" spans="1:28" ht="14.25" x14ac:dyDescent="0.3">
      <c r="A127" s="275"/>
      <c r="B127" s="276"/>
      <c r="C127" s="444">
        <f>'9. Infrastructure Staff Loading'!C127</f>
        <v>0</v>
      </c>
      <c r="D127" s="577">
        <f>'9. Infrastructure Staff Loading'!D127</f>
        <v>0</v>
      </c>
      <c r="E127" s="570">
        <f>'9. Infrastructure Staff Loading'!E127</f>
        <v>0</v>
      </c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280">
        <f>SUM(F127:Q127)</f>
        <v>0</v>
      </c>
      <c r="S127" s="319">
        <f>D127*R127</f>
        <v>0</v>
      </c>
      <c r="W127" s="147">
        <f>X127/$U$7</f>
        <v>0</v>
      </c>
      <c r="X127" s="147">
        <f>R127/12</f>
        <v>0</v>
      </c>
      <c r="Z127" s="147">
        <f t="shared" si="68"/>
        <v>0</v>
      </c>
      <c r="AA127" s="147">
        <f t="shared" si="69"/>
        <v>0</v>
      </c>
      <c r="AB127" s="727" t="e">
        <f t="shared" si="70"/>
        <v>#DIV/0!</v>
      </c>
    </row>
    <row r="128" spans="1:28" s="125" customFormat="1" ht="15" thickBot="1" x14ac:dyDescent="0.35">
      <c r="A128" s="224"/>
      <c r="B128" s="225" t="s">
        <v>176</v>
      </c>
      <c r="C128" s="226"/>
      <c r="D128" s="578"/>
      <c r="E128" s="523"/>
      <c r="F128" s="229">
        <f>SUM(F123:F127)</f>
        <v>0</v>
      </c>
      <c r="G128" s="229">
        <f t="shared" ref="G128:R128" si="71">SUM(G123:G127)</f>
        <v>0</v>
      </c>
      <c r="H128" s="229">
        <f t="shared" si="71"/>
        <v>0</v>
      </c>
      <c r="I128" s="229">
        <f t="shared" si="71"/>
        <v>0</v>
      </c>
      <c r="J128" s="229">
        <f t="shared" si="71"/>
        <v>0</v>
      </c>
      <c r="K128" s="229">
        <f t="shared" si="71"/>
        <v>0</v>
      </c>
      <c r="L128" s="229">
        <f t="shared" si="71"/>
        <v>0</v>
      </c>
      <c r="M128" s="229">
        <f t="shared" si="71"/>
        <v>0</v>
      </c>
      <c r="N128" s="229">
        <f t="shared" si="71"/>
        <v>0</v>
      </c>
      <c r="O128" s="229">
        <f t="shared" si="71"/>
        <v>0</v>
      </c>
      <c r="P128" s="229">
        <f t="shared" si="71"/>
        <v>0</v>
      </c>
      <c r="Q128" s="229">
        <f t="shared" si="71"/>
        <v>0</v>
      </c>
      <c r="R128" s="229">
        <f t="shared" si="71"/>
        <v>0</v>
      </c>
      <c r="S128" s="320">
        <f>SUM(S123:S127)</f>
        <v>0</v>
      </c>
      <c r="W128" s="231">
        <f>SUM(W123:W127)</f>
        <v>0</v>
      </c>
      <c r="X128" s="229">
        <f>SUM(X123:X127)</f>
        <v>0</v>
      </c>
      <c r="Z128" s="227">
        <f>SUM(Z123:Z127)</f>
        <v>0</v>
      </c>
      <c r="AA128" s="227">
        <f>SUM(AA123:AA127)</f>
        <v>0</v>
      </c>
      <c r="AB128" s="728" t="e">
        <f>Z128/(Z128+AA128)</f>
        <v>#DIV/0!</v>
      </c>
    </row>
    <row r="129" spans="1:28" ht="13.5" customHeight="1" x14ac:dyDescent="0.3">
      <c r="A129" s="275"/>
      <c r="B129" s="276"/>
      <c r="C129" s="444"/>
      <c r="D129" s="583"/>
      <c r="E129" s="571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  <c r="R129" s="280"/>
      <c r="S129" s="319"/>
      <c r="W129" s="147"/>
      <c r="X129" s="147"/>
      <c r="Z129" s="147"/>
      <c r="AA129" s="147"/>
      <c r="AB129" s="727"/>
    </row>
    <row r="130" spans="1:28" s="125" customFormat="1" ht="14.25" x14ac:dyDescent="0.3">
      <c r="A130" s="275">
        <v>6.3</v>
      </c>
      <c r="B130" s="276" t="s">
        <v>177</v>
      </c>
      <c r="C130" s="444">
        <f>'9. Infrastructure Staff Loading'!C130</f>
        <v>0</v>
      </c>
      <c r="D130" s="577">
        <f>'9. Infrastructure Staff Loading'!D130</f>
        <v>0</v>
      </c>
      <c r="E130" s="570">
        <f>'9. Infrastructure Staff Loading'!E130</f>
        <v>0</v>
      </c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R130" s="280">
        <f>SUM(F130:Q130)</f>
        <v>0</v>
      </c>
      <c r="S130" s="319">
        <f>D130*R130</f>
        <v>0</v>
      </c>
      <c r="W130" s="147">
        <f>X130/$U$7</f>
        <v>0</v>
      </c>
      <c r="X130" s="147">
        <f>R130/12</f>
        <v>0</v>
      </c>
      <c r="Z130" s="147">
        <f>IF($E130="Y",$R130,0)</f>
        <v>0</v>
      </c>
      <c r="AA130" s="147">
        <f>IF($E130="N",$R130,0)</f>
        <v>0</v>
      </c>
      <c r="AB130" s="727" t="e">
        <f>Z130/(Z130+AA130)</f>
        <v>#DIV/0!</v>
      </c>
    </row>
    <row r="131" spans="1:28" ht="14.25" x14ac:dyDescent="0.3">
      <c r="A131" s="275"/>
      <c r="B131" s="276"/>
      <c r="C131" s="444">
        <f>'9. Infrastructure Staff Loading'!C131</f>
        <v>0</v>
      </c>
      <c r="D131" s="577">
        <f>'9. Infrastructure Staff Loading'!D131</f>
        <v>0</v>
      </c>
      <c r="E131" s="570">
        <f>'9. Infrastructure Staff Loading'!E131</f>
        <v>0</v>
      </c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  <c r="R131" s="280">
        <f>SUM(F131:Q131)</f>
        <v>0</v>
      </c>
      <c r="S131" s="319">
        <f>D131*R131</f>
        <v>0</v>
      </c>
      <c r="W131" s="147">
        <f>X131/$U$7</f>
        <v>0</v>
      </c>
      <c r="X131" s="147">
        <f>R131/12</f>
        <v>0</v>
      </c>
      <c r="Z131" s="147">
        <f t="shared" ref="Z131:Z134" si="72">IF($E131="Y",$R131,0)</f>
        <v>0</v>
      </c>
      <c r="AA131" s="147">
        <f t="shared" ref="AA131:AA134" si="73">IF($E131="N",$R131,0)</f>
        <v>0</v>
      </c>
      <c r="AB131" s="727" t="e">
        <f t="shared" ref="AB131:AB134" si="74">Z131/(Z131+AA131)</f>
        <v>#DIV/0!</v>
      </c>
    </row>
    <row r="132" spans="1:28" ht="14.25" x14ac:dyDescent="0.3">
      <c r="A132" s="275"/>
      <c r="B132" s="276"/>
      <c r="C132" s="444">
        <f>'9. Infrastructure Staff Loading'!C132</f>
        <v>0</v>
      </c>
      <c r="D132" s="577">
        <f>'9. Infrastructure Staff Loading'!D132</f>
        <v>0</v>
      </c>
      <c r="E132" s="570">
        <f>'9. Infrastructure Staff Loading'!E132</f>
        <v>0</v>
      </c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  <c r="R132" s="280">
        <f>SUM(F132:Q132)</f>
        <v>0</v>
      </c>
      <c r="S132" s="319">
        <f>D132*R132</f>
        <v>0</v>
      </c>
      <c r="W132" s="147">
        <f>X132/$U$7</f>
        <v>0</v>
      </c>
      <c r="X132" s="147">
        <f>R132/12</f>
        <v>0</v>
      </c>
      <c r="Z132" s="147">
        <f t="shared" si="72"/>
        <v>0</v>
      </c>
      <c r="AA132" s="147">
        <f t="shared" si="73"/>
        <v>0</v>
      </c>
      <c r="AB132" s="727" t="e">
        <f t="shared" si="74"/>
        <v>#DIV/0!</v>
      </c>
    </row>
    <row r="133" spans="1:28" ht="14.25" x14ac:dyDescent="0.3">
      <c r="A133" s="275"/>
      <c r="B133" s="276"/>
      <c r="C133" s="444">
        <f>'9. Infrastructure Staff Loading'!C133</f>
        <v>0</v>
      </c>
      <c r="D133" s="577">
        <f>'9. Infrastructure Staff Loading'!D133</f>
        <v>0</v>
      </c>
      <c r="E133" s="570">
        <f>'9. Infrastructure Staff Loading'!E133</f>
        <v>0</v>
      </c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280">
        <f>SUM(F133:Q133)</f>
        <v>0</v>
      </c>
      <c r="S133" s="319">
        <f>D133*R133</f>
        <v>0</v>
      </c>
      <c r="W133" s="147">
        <f>X133/$U$7</f>
        <v>0</v>
      </c>
      <c r="X133" s="147">
        <f>R133/12</f>
        <v>0</v>
      </c>
      <c r="Z133" s="147">
        <f t="shared" si="72"/>
        <v>0</v>
      </c>
      <c r="AA133" s="147">
        <f t="shared" si="73"/>
        <v>0</v>
      </c>
      <c r="AB133" s="727" t="e">
        <f t="shared" si="74"/>
        <v>#DIV/0!</v>
      </c>
    </row>
    <row r="134" spans="1:28" ht="14.25" x14ac:dyDescent="0.3">
      <c r="A134" s="275"/>
      <c r="B134" s="276"/>
      <c r="C134" s="444">
        <f>'9. Infrastructure Staff Loading'!C134</f>
        <v>0</v>
      </c>
      <c r="D134" s="577">
        <f>'9. Infrastructure Staff Loading'!D134</f>
        <v>0</v>
      </c>
      <c r="E134" s="570">
        <f>'9. Infrastructure Staff Loading'!E134</f>
        <v>0</v>
      </c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280">
        <f>SUM(F134:Q134)</f>
        <v>0</v>
      </c>
      <c r="S134" s="319">
        <f>D134*R134</f>
        <v>0</v>
      </c>
      <c r="W134" s="147">
        <f>X134/$U$7</f>
        <v>0</v>
      </c>
      <c r="X134" s="147">
        <f>R134/12</f>
        <v>0</v>
      </c>
      <c r="Z134" s="147">
        <f t="shared" si="72"/>
        <v>0</v>
      </c>
      <c r="AA134" s="147">
        <f t="shared" si="73"/>
        <v>0</v>
      </c>
      <c r="AB134" s="727" t="e">
        <f t="shared" si="74"/>
        <v>#DIV/0!</v>
      </c>
    </row>
    <row r="135" spans="1:28" s="125" customFormat="1" ht="15" thickBot="1" x14ac:dyDescent="0.35">
      <c r="A135" s="224"/>
      <c r="B135" s="225" t="s">
        <v>178</v>
      </c>
      <c r="C135" s="226"/>
      <c r="D135" s="578"/>
      <c r="E135" s="523"/>
      <c r="F135" s="229">
        <f>SUM(F130:F134)</f>
        <v>0</v>
      </c>
      <c r="G135" s="229">
        <f t="shared" ref="G135:R135" si="75">SUM(G130:G134)</f>
        <v>0</v>
      </c>
      <c r="H135" s="229">
        <f t="shared" si="75"/>
        <v>0</v>
      </c>
      <c r="I135" s="229">
        <f t="shared" si="75"/>
        <v>0</v>
      </c>
      <c r="J135" s="229">
        <f t="shared" si="75"/>
        <v>0</v>
      </c>
      <c r="K135" s="229">
        <f t="shared" si="75"/>
        <v>0</v>
      </c>
      <c r="L135" s="229">
        <f t="shared" si="75"/>
        <v>0</v>
      </c>
      <c r="M135" s="229">
        <f t="shared" si="75"/>
        <v>0</v>
      </c>
      <c r="N135" s="229">
        <f t="shared" si="75"/>
        <v>0</v>
      </c>
      <c r="O135" s="229">
        <f t="shared" si="75"/>
        <v>0</v>
      </c>
      <c r="P135" s="229">
        <f t="shared" si="75"/>
        <v>0</v>
      </c>
      <c r="Q135" s="229">
        <f t="shared" si="75"/>
        <v>0</v>
      </c>
      <c r="R135" s="229">
        <f t="shared" si="75"/>
        <v>0</v>
      </c>
      <c r="S135" s="320">
        <f>SUM(S130:S134)</f>
        <v>0</v>
      </c>
      <c r="W135" s="231">
        <f>SUM(W130:W134)</f>
        <v>0</v>
      </c>
      <c r="X135" s="229">
        <f>SUM(X130:X134)</f>
        <v>0</v>
      </c>
      <c r="Z135" s="227">
        <f>SUM(Z130:Z134)</f>
        <v>0</v>
      </c>
      <c r="AA135" s="227">
        <f>SUM(AA130:AA134)</f>
        <v>0</v>
      </c>
      <c r="AB135" s="728" t="e">
        <f>Z135/(Z135+AA135)</f>
        <v>#DIV/0!</v>
      </c>
    </row>
    <row r="136" spans="1:28" ht="13.5" customHeight="1" x14ac:dyDescent="0.3">
      <c r="A136" s="275"/>
      <c r="B136" s="276"/>
      <c r="C136" s="444"/>
      <c r="D136" s="583"/>
      <c r="E136" s="571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  <c r="R136" s="280"/>
      <c r="S136" s="319"/>
      <c r="W136" s="147"/>
      <c r="X136" s="147"/>
      <c r="Z136" s="147"/>
      <c r="AA136" s="147"/>
      <c r="AB136" s="727"/>
    </row>
    <row r="137" spans="1:28" s="125" customFormat="1" ht="14.25" x14ac:dyDescent="0.3">
      <c r="A137" s="275">
        <v>6.4</v>
      </c>
      <c r="B137" s="276" t="s">
        <v>179</v>
      </c>
      <c r="C137" s="444">
        <f>'9. Infrastructure Staff Loading'!C137</f>
        <v>0</v>
      </c>
      <c r="D137" s="577">
        <f>'9. Infrastructure Staff Loading'!D137</f>
        <v>0</v>
      </c>
      <c r="E137" s="570">
        <f>'9. Infrastructure Staff Loading'!E137</f>
        <v>0</v>
      </c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280">
        <f>SUM(F137:Q137)</f>
        <v>0</v>
      </c>
      <c r="S137" s="319">
        <f>D137*R137</f>
        <v>0</v>
      </c>
      <c r="W137" s="147">
        <f>X137/$U$7</f>
        <v>0</v>
      </c>
      <c r="X137" s="147">
        <f>R137/12</f>
        <v>0</v>
      </c>
      <c r="Z137" s="147">
        <f>IF($E137="Y",$R137,0)</f>
        <v>0</v>
      </c>
      <c r="AA137" s="147">
        <f>IF($E137="N",$R137,0)</f>
        <v>0</v>
      </c>
      <c r="AB137" s="727" t="e">
        <f>Z137/(Z137+AA137)</f>
        <v>#DIV/0!</v>
      </c>
    </row>
    <row r="138" spans="1:28" ht="14.25" x14ac:dyDescent="0.3">
      <c r="A138" s="275"/>
      <c r="B138" s="276"/>
      <c r="C138" s="444">
        <f>'9. Infrastructure Staff Loading'!C138</f>
        <v>0</v>
      </c>
      <c r="D138" s="577">
        <f>'9. Infrastructure Staff Loading'!D138</f>
        <v>0</v>
      </c>
      <c r="E138" s="570">
        <f>'9. Infrastructure Staff Loading'!E138</f>
        <v>0</v>
      </c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  <c r="R138" s="280">
        <f>SUM(F138:Q138)</f>
        <v>0</v>
      </c>
      <c r="S138" s="319">
        <f>D138*R138</f>
        <v>0</v>
      </c>
      <c r="W138" s="147">
        <f>X138/$U$7</f>
        <v>0</v>
      </c>
      <c r="X138" s="147">
        <f>R138/12</f>
        <v>0</v>
      </c>
      <c r="Z138" s="147">
        <f t="shared" ref="Z138:Z141" si="76">IF($E138="Y",$R138,0)</f>
        <v>0</v>
      </c>
      <c r="AA138" s="147">
        <f t="shared" ref="AA138:AA141" si="77">IF($E138="N",$R138,0)</f>
        <v>0</v>
      </c>
      <c r="AB138" s="727" t="e">
        <f t="shared" ref="AB138:AB141" si="78">Z138/(Z138+AA138)</f>
        <v>#DIV/0!</v>
      </c>
    </row>
    <row r="139" spans="1:28" ht="14.25" x14ac:dyDescent="0.3">
      <c r="A139" s="275"/>
      <c r="B139" s="276"/>
      <c r="C139" s="444">
        <f>'9. Infrastructure Staff Loading'!C139</f>
        <v>0</v>
      </c>
      <c r="D139" s="577">
        <f>'9. Infrastructure Staff Loading'!D139</f>
        <v>0</v>
      </c>
      <c r="E139" s="570">
        <f>'9. Infrastructure Staff Loading'!E139</f>
        <v>0</v>
      </c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  <c r="R139" s="280">
        <f>SUM(F139:Q139)</f>
        <v>0</v>
      </c>
      <c r="S139" s="319">
        <f>D139*R139</f>
        <v>0</v>
      </c>
      <c r="W139" s="147">
        <f>X139/$U$7</f>
        <v>0</v>
      </c>
      <c r="X139" s="147">
        <f>R139/12</f>
        <v>0</v>
      </c>
      <c r="Z139" s="147">
        <f t="shared" si="76"/>
        <v>0</v>
      </c>
      <c r="AA139" s="147">
        <f t="shared" si="77"/>
        <v>0</v>
      </c>
      <c r="AB139" s="727" t="e">
        <f t="shared" si="78"/>
        <v>#DIV/0!</v>
      </c>
    </row>
    <row r="140" spans="1:28" ht="14.25" x14ac:dyDescent="0.3">
      <c r="A140" s="275"/>
      <c r="B140" s="276"/>
      <c r="C140" s="444">
        <f>'9. Infrastructure Staff Loading'!C140</f>
        <v>0</v>
      </c>
      <c r="D140" s="577">
        <f>'9. Infrastructure Staff Loading'!D140</f>
        <v>0</v>
      </c>
      <c r="E140" s="570">
        <f>'9. Infrastructure Staff Loading'!E140</f>
        <v>0</v>
      </c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R140" s="280">
        <f>SUM(F140:Q140)</f>
        <v>0</v>
      </c>
      <c r="S140" s="319">
        <f>D140*R140</f>
        <v>0</v>
      </c>
      <c r="W140" s="147">
        <f>X140/$U$7</f>
        <v>0</v>
      </c>
      <c r="X140" s="147">
        <f>R140/12</f>
        <v>0</v>
      </c>
      <c r="Z140" s="147">
        <f t="shared" si="76"/>
        <v>0</v>
      </c>
      <c r="AA140" s="147">
        <f t="shared" si="77"/>
        <v>0</v>
      </c>
      <c r="AB140" s="727" t="e">
        <f t="shared" si="78"/>
        <v>#DIV/0!</v>
      </c>
    </row>
    <row r="141" spans="1:28" ht="14.25" x14ac:dyDescent="0.3">
      <c r="A141" s="275"/>
      <c r="B141" s="276"/>
      <c r="C141" s="444">
        <f>'9. Infrastructure Staff Loading'!C141</f>
        <v>0</v>
      </c>
      <c r="D141" s="577">
        <f>'9. Infrastructure Staff Loading'!D141</f>
        <v>0</v>
      </c>
      <c r="E141" s="570">
        <f>'9. Infrastructure Staff Loading'!E141</f>
        <v>0</v>
      </c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  <c r="R141" s="280">
        <f>SUM(F141:Q141)</f>
        <v>0</v>
      </c>
      <c r="S141" s="319">
        <f>D141*R141</f>
        <v>0</v>
      </c>
      <c r="W141" s="147">
        <f>X141/$U$7</f>
        <v>0</v>
      </c>
      <c r="X141" s="147">
        <f>R141/12</f>
        <v>0</v>
      </c>
      <c r="Z141" s="147">
        <f t="shared" si="76"/>
        <v>0</v>
      </c>
      <c r="AA141" s="147">
        <f t="shared" si="77"/>
        <v>0</v>
      </c>
      <c r="AB141" s="727" t="e">
        <f t="shared" si="78"/>
        <v>#DIV/0!</v>
      </c>
    </row>
    <row r="142" spans="1:28" s="125" customFormat="1" ht="15" thickBot="1" x14ac:dyDescent="0.35">
      <c r="A142" s="224"/>
      <c r="B142" s="225" t="s">
        <v>180</v>
      </c>
      <c r="C142" s="226"/>
      <c r="D142" s="578"/>
      <c r="E142" s="523"/>
      <c r="F142" s="229">
        <f>SUM(F137:F141)</f>
        <v>0</v>
      </c>
      <c r="G142" s="229">
        <f t="shared" ref="G142:R142" si="79">SUM(G137:G141)</f>
        <v>0</v>
      </c>
      <c r="H142" s="229">
        <f t="shared" si="79"/>
        <v>0</v>
      </c>
      <c r="I142" s="229">
        <f t="shared" si="79"/>
        <v>0</v>
      </c>
      <c r="J142" s="229">
        <f t="shared" si="79"/>
        <v>0</v>
      </c>
      <c r="K142" s="229">
        <f t="shared" si="79"/>
        <v>0</v>
      </c>
      <c r="L142" s="229">
        <f t="shared" si="79"/>
        <v>0</v>
      </c>
      <c r="M142" s="229">
        <f t="shared" si="79"/>
        <v>0</v>
      </c>
      <c r="N142" s="229">
        <f t="shared" si="79"/>
        <v>0</v>
      </c>
      <c r="O142" s="229">
        <f t="shared" si="79"/>
        <v>0</v>
      </c>
      <c r="P142" s="229">
        <f t="shared" si="79"/>
        <v>0</v>
      </c>
      <c r="Q142" s="229">
        <f t="shared" si="79"/>
        <v>0</v>
      </c>
      <c r="R142" s="229">
        <f t="shared" si="79"/>
        <v>0</v>
      </c>
      <c r="S142" s="320">
        <f>SUM(S137:S141)</f>
        <v>0</v>
      </c>
      <c r="W142" s="231">
        <f>SUM(W137:W141)</f>
        <v>0</v>
      </c>
      <c r="X142" s="229">
        <f>SUM(X137:X141)</f>
        <v>0</v>
      </c>
      <c r="Z142" s="227">
        <f>SUM(Z137:Z141)</f>
        <v>0</v>
      </c>
      <c r="AA142" s="227">
        <f>SUM(AA137:AA141)</f>
        <v>0</v>
      </c>
      <c r="AB142" s="728" t="e">
        <f>Z142/(Z142+AA142)</f>
        <v>#DIV/0!</v>
      </c>
    </row>
    <row r="143" spans="1:28" ht="13.5" customHeight="1" x14ac:dyDescent="0.3">
      <c r="A143" s="275"/>
      <c r="B143" s="276"/>
      <c r="C143" s="444"/>
      <c r="D143" s="583"/>
      <c r="E143" s="571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  <c r="R143" s="280"/>
      <c r="S143" s="319"/>
      <c r="W143" s="147"/>
      <c r="X143" s="147"/>
      <c r="Z143" s="147"/>
      <c r="AA143" s="147"/>
      <c r="AB143" s="727"/>
    </row>
    <row r="144" spans="1:28" s="125" customFormat="1" ht="14.25" x14ac:dyDescent="0.3">
      <c r="A144" s="275">
        <v>6.5</v>
      </c>
      <c r="B144" s="276" t="s">
        <v>181</v>
      </c>
      <c r="C144" s="444">
        <f>'9. Infrastructure Staff Loading'!C144</f>
        <v>0</v>
      </c>
      <c r="D144" s="577">
        <f>'9. Infrastructure Staff Loading'!D144</f>
        <v>0</v>
      </c>
      <c r="E144" s="570">
        <f>'9. Infrastructure Staff Loading'!E144</f>
        <v>0</v>
      </c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280">
        <f>SUM(F144:Q144)</f>
        <v>0</v>
      </c>
      <c r="S144" s="319">
        <f>D144*R144</f>
        <v>0</v>
      </c>
      <c r="W144" s="147">
        <f>X144/$U$7</f>
        <v>0</v>
      </c>
      <c r="X144" s="147">
        <f>R144/12</f>
        <v>0</v>
      </c>
      <c r="Z144" s="147">
        <f>IF($E144="Y",$R144,0)</f>
        <v>0</v>
      </c>
      <c r="AA144" s="147">
        <f>IF($E144="N",$R144,0)</f>
        <v>0</v>
      </c>
      <c r="AB144" s="727" t="e">
        <f>Z144/(Z144+AA144)</f>
        <v>#DIV/0!</v>
      </c>
    </row>
    <row r="145" spans="1:28" ht="14.25" x14ac:dyDescent="0.3">
      <c r="A145" s="275"/>
      <c r="B145" s="276"/>
      <c r="C145" s="444">
        <f>'9. Infrastructure Staff Loading'!C145</f>
        <v>0</v>
      </c>
      <c r="D145" s="577">
        <f>'9. Infrastructure Staff Loading'!D145</f>
        <v>0</v>
      </c>
      <c r="E145" s="570">
        <f>'9. Infrastructure Staff Loading'!E145</f>
        <v>0</v>
      </c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  <c r="R145" s="280">
        <f>SUM(F145:Q145)</f>
        <v>0</v>
      </c>
      <c r="S145" s="319">
        <f>D145*R145</f>
        <v>0</v>
      </c>
      <c r="W145" s="147">
        <f>X145/$U$7</f>
        <v>0</v>
      </c>
      <c r="X145" s="147">
        <f>R145/12</f>
        <v>0</v>
      </c>
      <c r="Z145" s="147">
        <f t="shared" ref="Z145:Z148" si="80">IF($E145="Y",$R145,0)</f>
        <v>0</v>
      </c>
      <c r="AA145" s="147">
        <f t="shared" ref="AA145:AA148" si="81">IF($E145="N",$R145,0)</f>
        <v>0</v>
      </c>
      <c r="AB145" s="727" t="e">
        <f t="shared" ref="AB145:AB148" si="82">Z145/(Z145+AA145)</f>
        <v>#DIV/0!</v>
      </c>
    </row>
    <row r="146" spans="1:28" ht="14.25" x14ac:dyDescent="0.3">
      <c r="A146" s="275"/>
      <c r="B146" s="276"/>
      <c r="C146" s="444">
        <f>'9. Infrastructure Staff Loading'!C146</f>
        <v>0</v>
      </c>
      <c r="D146" s="577">
        <f>'9. Infrastructure Staff Loading'!D146</f>
        <v>0</v>
      </c>
      <c r="E146" s="570">
        <f>'9. Infrastructure Staff Loading'!E146</f>
        <v>0</v>
      </c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  <c r="R146" s="280">
        <f>SUM(F146:Q146)</f>
        <v>0</v>
      </c>
      <c r="S146" s="319">
        <f>D146*R146</f>
        <v>0</v>
      </c>
      <c r="W146" s="147">
        <f>X146/$U$7</f>
        <v>0</v>
      </c>
      <c r="X146" s="147">
        <f>R146/12</f>
        <v>0</v>
      </c>
      <c r="Z146" s="147">
        <f t="shared" si="80"/>
        <v>0</v>
      </c>
      <c r="AA146" s="147">
        <f t="shared" si="81"/>
        <v>0</v>
      </c>
      <c r="AB146" s="727" t="e">
        <f t="shared" si="82"/>
        <v>#DIV/0!</v>
      </c>
    </row>
    <row r="147" spans="1:28" ht="14.25" x14ac:dyDescent="0.3">
      <c r="A147" s="275"/>
      <c r="B147" s="276"/>
      <c r="C147" s="444">
        <f>'9. Infrastructure Staff Loading'!C147</f>
        <v>0</v>
      </c>
      <c r="D147" s="577">
        <f>'9. Infrastructure Staff Loading'!D147</f>
        <v>0</v>
      </c>
      <c r="E147" s="570">
        <f>'9. Infrastructure Staff Loading'!E147</f>
        <v>0</v>
      </c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280">
        <f>SUM(F147:Q147)</f>
        <v>0</v>
      </c>
      <c r="S147" s="319">
        <f>D147*R147</f>
        <v>0</v>
      </c>
      <c r="W147" s="147">
        <f>X147/$U$7</f>
        <v>0</v>
      </c>
      <c r="X147" s="147">
        <f>R147/12</f>
        <v>0</v>
      </c>
      <c r="Z147" s="147">
        <f t="shared" si="80"/>
        <v>0</v>
      </c>
      <c r="AA147" s="147">
        <f t="shared" si="81"/>
        <v>0</v>
      </c>
      <c r="AB147" s="727" t="e">
        <f t="shared" si="82"/>
        <v>#DIV/0!</v>
      </c>
    </row>
    <row r="148" spans="1:28" ht="14.25" x14ac:dyDescent="0.3">
      <c r="A148" s="275"/>
      <c r="B148" s="276"/>
      <c r="C148" s="444">
        <f>'9. Infrastructure Staff Loading'!C148</f>
        <v>0</v>
      </c>
      <c r="D148" s="577">
        <f>'9. Infrastructure Staff Loading'!D148</f>
        <v>0</v>
      </c>
      <c r="E148" s="570">
        <f>'9. Infrastructure Staff Loading'!E148</f>
        <v>0</v>
      </c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280">
        <f>SUM(F148:Q148)</f>
        <v>0</v>
      </c>
      <c r="S148" s="319">
        <f>D148*R148</f>
        <v>0</v>
      </c>
      <c r="W148" s="147">
        <f>X148/$U$7</f>
        <v>0</v>
      </c>
      <c r="X148" s="147">
        <f>R148/12</f>
        <v>0</v>
      </c>
      <c r="Z148" s="147">
        <f t="shared" si="80"/>
        <v>0</v>
      </c>
      <c r="AA148" s="147">
        <f t="shared" si="81"/>
        <v>0</v>
      </c>
      <c r="AB148" s="727" t="e">
        <f t="shared" si="82"/>
        <v>#DIV/0!</v>
      </c>
    </row>
    <row r="149" spans="1:28" s="125" customFormat="1" ht="15" thickBot="1" x14ac:dyDescent="0.35">
      <c r="A149" s="224"/>
      <c r="B149" s="225" t="s">
        <v>182</v>
      </c>
      <c r="C149" s="226"/>
      <c r="D149" s="578"/>
      <c r="E149" s="523"/>
      <c r="F149" s="229">
        <f>SUM(F144:F148)</f>
        <v>0</v>
      </c>
      <c r="G149" s="229">
        <f t="shared" ref="G149:R149" si="83">SUM(G144:G148)</f>
        <v>0</v>
      </c>
      <c r="H149" s="229">
        <f t="shared" si="83"/>
        <v>0</v>
      </c>
      <c r="I149" s="229">
        <f t="shared" si="83"/>
        <v>0</v>
      </c>
      <c r="J149" s="229">
        <f t="shared" si="83"/>
        <v>0</v>
      </c>
      <c r="K149" s="229">
        <f t="shared" si="83"/>
        <v>0</v>
      </c>
      <c r="L149" s="229">
        <f t="shared" si="83"/>
        <v>0</v>
      </c>
      <c r="M149" s="229">
        <f t="shared" si="83"/>
        <v>0</v>
      </c>
      <c r="N149" s="229">
        <f t="shared" si="83"/>
        <v>0</v>
      </c>
      <c r="O149" s="229">
        <f t="shared" si="83"/>
        <v>0</v>
      </c>
      <c r="P149" s="229">
        <f t="shared" si="83"/>
        <v>0</v>
      </c>
      <c r="Q149" s="229">
        <f t="shared" si="83"/>
        <v>0</v>
      </c>
      <c r="R149" s="229">
        <f t="shared" si="83"/>
        <v>0</v>
      </c>
      <c r="S149" s="320">
        <f>SUM(S144:S148)</f>
        <v>0</v>
      </c>
      <c r="W149" s="231">
        <f>SUM(W144:W148)</f>
        <v>0</v>
      </c>
      <c r="X149" s="229">
        <f>SUM(X144:X148)</f>
        <v>0</v>
      </c>
      <c r="Z149" s="227">
        <f>SUM(Z144:Z148)</f>
        <v>0</v>
      </c>
      <c r="AA149" s="227">
        <f>SUM(AA144:AA148)</f>
        <v>0</v>
      </c>
      <c r="AB149" s="728" t="e">
        <f>Z149/(Z149+AA149)</f>
        <v>#DIV/0!</v>
      </c>
    </row>
    <row r="150" spans="1:28" s="125" customFormat="1" ht="14.25" x14ac:dyDescent="0.3">
      <c r="A150" s="144"/>
      <c r="B150" s="145"/>
      <c r="C150" s="146"/>
      <c r="D150" s="584"/>
      <c r="E150" s="522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  <c r="R150" s="149"/>
      <c r="S150" s="326"/>
      <c r="W150" s="147"/>
      <c r="X150" s="147"/>
      <c r="Z150" s="147"/>
      <c r="AA150" s="147"/>
      <c r="AB150" s="727"/>
    </row>
    <row r="151" spans="1:28" s="125" customFormat="1" ht="14.25" thickBot="1" x14ac:dyDescent="0.3">
      <c r="A151" s="253"/>
      <c r="B151" s="254" t="s">
        <v>183</v>
      </c>
      <c r="C151" s="255"/>
      <c r="D151" s="439"/>
      <c r="E151" s="527"/>
      <c r="F151" s="256">
        <f>SUM(F121,F128,F135,F142,F149)</f>
        <v>0</v>
      </c>
      <c r="G151" s="256">
        <f t="shared" ref="G151:S151" si="84">SUM(G121,G128,G135,G142,G149)</f>
        <v>0</v>
      </c>
      <c r="H151" s="256">
        <f t="shared" si="84"/>
        <v>0</v>
      </c>
      <c r="I151" s="256">
        <f t="shared" si="84"/>
        <v>0</v>
      </c>
      <c r="J151" s="256">
        <f t="shared" si="84"/>
        <v>0</v>
      </c>
      <c r="K151" s="256">
        <f t="shared" si="84"/>
        <v>0</v>
      </c>
      <c r="L151" s="256">
        <f t="shared" si="84"/>
        <v>0</v>
      </c>
      <c r="M151" s="256">
        <f t="shared" si="84"/>
        <v>0</v>
      </c>
      <c r="N151" s="256">
        <f t="shared" si="84"/>
        <v>0</v>
      </c>
      <c r="O151" s="256">
        <f t="shared" si="84"/>
        <v>0</v>
      </c>
      <c r="P151" s="256">
        <f t="shared" si="84"/>
        <v>0</v>
      </c>
      <c r="Q151" s="256">
        <f t="shared" si="84"/>
        <v>0</v>
      </c>
      <c r="R151" s="256">
        <f t="shared" si="84"/>
        <v>0</v>
      </c>
      <c r="S151" s="256">
        <f t="shared" si="84"/>
        <v>0</v>
      </c>
      <c r="W151" s="256">
        <f t="shared" ref="W151:X151" si="85">SUM(W121,W128,W135,W142,W149)</f>
        <v>0</v>
      </c>
      <c r="X151" s="256">
        <f t="shared" si="85"/>
        <v>0</v>
      </c>
      <c r="Z151" s="256">
        <f t="shared" ref="Z151:AA151" si="86">SUM(Z121,Z128,Z135,Z142,Z149)</f>
        <v>0</v>
      </c>
      <c r="AA151" s="256">
        <f t="shared" si="86"/>
        <v>0</v>
      </c>
      <c r="AB151" s="729" t="e">
        <f>Z151/(Z151+AA151)</f>
        <v>#DIV/0!</v>
      </c>
    </row>
    <row r="152" spans="1:28" ht="9.9499999999999993" customHeight="1" x14ac:dyDescent="0.3">
      <c r="A152" s="157"/>
      <c r="B152" s="145"/>
      <c r="C152" s="146"/>
      <c r="D152" s="585"/>
      <c r="E152" s="157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  <c r="R152" s="149"/>
      <c r="S152" s="326"/>
      <c r="W152" s="146"/>
      <c r="X152" s="146"/>
      <c r="Z152" s="154"/>
      <c r="AA152" s="154"/>
      <c r="AB152" s="732"/>
    </row>
    <row r="153" spans="1:28" s="124" customFormat="1" ht="13.5" customHeight="1" x14ac:dyDescent="0.25">
      <c r="A153" s="233">
        <v>7</v>
      </c>
      <c r="B153" s="242" t="s">
        <v>184</v>
      </c>
      <c r="C153" s="235"/>
      <c r="D153" s="576"/>
      <c r="E153" s="521"/>
      <c r="F153" s="240"/>
      <c r="G153" s="240"/>
      <c r="H153" s="240"/>
      <c r="I153" s="240"/>
      <c r="J153" s="240"/>
      <c r="K153" s="240"/>
      <c r="L153" s="240"/>
      <c r="M153" s="240"/>
      <c r="N153" s="240"/>
      <c r="O153" s="240"/>
      <c r="P153" s="240"/>
      <c r="Q153" s="240"/>
      <c r="R153" s="236"/>
      <c r="S153" s="318"/>
      <c r="W153" s="235"/>
      <c r="X153" s="235"/>
      <c r="Z153" s="235"/>
      <c r="AA153" s="235"/>
      <c r="AB153" s="726"/>
    </row>
    <row r="154" spans="1:28" ht="13.5" customHeight="1" x14ac:dyDescent="0.3">
      <c r="A154" s="275">
        <v>7.1</v>
      </c>
      <c r="B154" s="276" t="s">
        <v>185</v>
      </c>
      <c r="C154" s="444">
        <f>'9. Infrastructure Staff Loading'!C154</f>
        <v>0</v>
      </c>
      <c r="D154" s="577">
        <f>'9. Infrastructure Staff Loading'!D154</f>
        <v>0</v>
      </c>
      <c r="E154" s="570">
        <f>'9. Infrastructure Staff Loading'!E154</f>
        <v>0</v>
      </c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  <c r="R154" s="280">
        <f>SUM(F154:Q154)</f>
        <v>0</v>
      </c>
      <c r="S154" s="319">
        <f>D154*R154</f>
        <v>0</v>
      </c>
      <c r="W154" s="147">
        <f>X154/$U$7</f>
        <v>0</v>
      </c>
      <c r="X154" s="147">
        <f>R154/12</f>
        <v>0</v>
      </c>
      <c r="Z154" s="147">
        <f>IF($E154="Y",$R154,0)</f>
        <v>0</v>
      </c>
      <c r="AA154" s="147">
        <f>IF($E154="N",$R154,0)</f>
        <v>0</v>
      </c>
      <c r="AB154" s="727" t="e">
        <f>Z154/(Z154+AA154)</f>
        <v>#DIV/0!</v>
      </c>
    </row>
    <row r="155" spans="1:28" ht="14.25" x14ac:dyDescent="0.3">
      <c r="A155" s="275"/>
      <c r="B155" s="276"/>
      <c r="C155" s="444">
        <f>'9. Infrastructure Staff Loading'!C155</f>
        <v>0</v>
      </c>
      <c r="D155" s="577">
        <f>'9. Infrastructure Staff Loading'!D155</f>
        <v>0</v>
      </c>
      <c r="E155" s="570">
        <f>'9. Infrastructure Staff Loading'!E155</f>
        <v>0</v>
      </c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  <c r="R155" s="280">
        <f>SUM(F155:Q155)</f>
        <v>0</v>
      </c>
      <c r="S155" s="319">
        <f>D155*R155</f>
        <v>0</v>
      </c>
      <c r="W155" s="147">
        <f>X155/$U$7</f>
        <v>0</v>
      </c>
      <c r="X155" s="147">
        <f>R155/12</f>
        <v>0</v>
      </c>
      <c r="Z155" s="147">
        <f t="shared" ref="Z155:Z158" si="87">IF($E155="Y",$R155,0)</f>
        <v>0</v>
      </c>
      <c r="AA155" s="147">
        <f t="shared" ref="AA155:AA158" si="88">IF($E155="N",$R155,0)</f>
        <v>0</v>
      </c>
      <c r="AB155" s="727" t="e">
        <f t="shared" ref="AB155:AB158" si="89">Z155/(Z155+AA155)</f>
        <v>#DIV/0!</v>
      </c>
    </row>
    <row r="156" spans="1:28" ht="14.25" x14ac:dyDescent="0.3">
      <c r="A156" s="275"/>
      <c r="B156" s="276"/>
      <c r="C156" s="444">
        <f>'9. Infrastructure Staff Loading'!C156</f>
        <v>0</v>
      </c>
      <c r="D156" s="577">
        <f>'9. Infrastructure Staff Loading'!D156</f>
        <v>0</v>
      </c>
      <c r="E156" s="570">
        <f>'9. Infrastructure Staff Loading'!E156</f>
        <v>0</v>
      </c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  <c r="R156" s="280">
        <f>SUM(F156:Q156)</f>
        <v>0</v>
      </c>
      <c r="S156" s="319">
        <f>D156*R156</f>
        <v>0</v>
      </c>
      <c r="W156" s="147">
        <f>X156/$U$7</f>
        <v>0</v>
      </c>
      <c r="X156" s="147">
        <f>R156/12</f>
        <v>0</v>
      </c>
      <c r="Z156" s="147">
        <f t="shared" si="87"/>
        <v>0</v>
      </c>
      <c r="AA156" s="147">
        <f t="shared" si="88"/>
        <v>0</v>
      </c>
      <c r="AB156" s="727" t="e">
        <f t="shared" si="89"/>
        <v>#DIV/0!</v>
      </c>
    </row>
    <row r="157" spans="1:28" ht="14.25" x14ac:dyDescent="0.3">
      <c r="A157" s="275"/>
      <c r="B157" s="276"/>
      <c r="C157" s="444">
        <f>'9. Infrastructure Staff Loading'!C157</f>
        <v>0</v>
      </c>
      <c r="D157" s="577">
        <f>'9. Infrastructure Staff Loading'!D157</f>
        <v>0</v>
      </c>
      <c r="E157" s="570">
        <f>'9. Infrastructure Staff Loading'!E157</f>
        <v>0</v>
      </c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  <c r="R157" s="280">
        <f>SUM(F157:Q157)</f>
        <v>0</v>
      </c>
      <c r="S157" s="319">
        <f>D157*R157</f>
        <v>0</v>
      </c>
      <c r="W157" s="147">
        <f>X157/$U$7</f>
        <v>0</v>
      </c>
      <c r="X157" s="147">
        <f>R157/12</f>
        <v>0</v>
      </c>
      <c r="Z157" s="147">
        <f t="shared" si="87"/>
        <v>0</v>
      </c>
      <c r="AA157" s="147">
        <f t="shared" si="88"/>
        <v>0</v>
      </c>
      <c r="AB157" s="727" t="e">
        <f t="shared" si="89"/>
        <v>#DIV/0!</v>
      </c>
    </row>
    <row r="158" spans="1:28" ht="14.25" x14ac:dyDescent="0.3">
      <c r="A158" s="275"/>
      <c r="B158" s="276"/>
      <c r="C158" s="444">
        <f>'9. Infrastructure Staff Loading'!C158</f>
        <v>0</v>
      </c>
      <c r="D158" s="577">
        <f>'9. Infrastructure Staff Loading'!D158</f>
        <v>0</v>
      </c>
      <c r="E158" s="570">
        <f>'9. Infrastructure Staff Loading'!E158</f>
        <v>0</v>
      </c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  <c r="R158" s="280">
        <f>SUM(F158:Q158)</f>
        <v>0</v>
      </c>
      <c r="S158" s="319">
        <f>D158*R158</f>
        <v>0</v>
      </c>
      <c r="W158" s="147">
        <f>X158/$U$7</f>
        <v>0</v>
      </c>
      <c r="X158" s="147">
        <f>R158/12</f>
        <v>0</v>
      </c>
      <c r="Z158" s="147">
        <f t="shared" si="87"/>
        <v>0</v>
      </c>
      <c r="AA158" s="147">
        <f t="shared" si="88"/>
        <v>0</v>
      </c>
      <c r="AB158" s="727" t="e">
        <f t="shared" si="89"/>
        <v>#DIV/0!</v>
      </c>
    </row>
    <row r="159" spans="1:28" s="125" customFormat="1" ht="15" thickBot="1" x14ac:dyDescent="0.35">
      <c r="A159" s="224"/>
      <c r="B159" s="225" t="s">
        <v>186</v>
      </c>
      <c r="C159" s="226"/>
      <c r="D159" s="578"/>
      <c r="E159" s="523"/>
      <c r="F159" s="229">
        <f>SUM(F154:F158)</f>
        <v>0</v>
      </c>
      <c r="G159" s="229">
        <f t="shared" ref="G159:R159" si="90">SUM(G154:G158)</f>
        <v>0</v>
      </c>
      <c r="H159" s="229">
        <f t="shared" si="90"/>
        <v>0</v>
      </c>
      <c r="I159" s="229">
        <f t="shared" si="90"/>
        <v>0</v>
      </c>
      <c r="J159" s="229">
        <f t="shared" si="90"/>
        <v>0</v>
      </c>
      <c r="K159" s="229">
        <f t="shared" si="90"/>
        <v>0</v>
      </c>
      <c r="L159" s="229">
        <f t="shared" si="90"/>
        <v>0</v>
      </c>
      <c r="M159" s="229">
        <f t="shared" si="90"/>
        <v>0</v>
      </c>
      <c r="N159" s="229">
        <f t="shared" si="90"/>
        <v>0</v>
      </c>
      <c r="O159" s="229">
        <f t="shared" si="90"/>
        <v>0</v>
      </c>
      <c r="P159" s="229">
        <f t="shared" si="90"/>
        <v>0</v>
      </c>
      <c r="Q159" s="229">
        <f t="shared" si="90"/>
        <v>0</v>
      </c>
      <c r="R159" s="229">
        <f t="shared" si="90"/>
        <v>0</v>
      </c>
      <c r="S159" s="320">
        <f>SUM(S154:S158)</f>
        <v>0</v>
      </c>
      <c r="W159" s="231">
        <f>SUM(W154:W158)</f>
        <v>0</v>
      </c>
      <c r="X159" s="229">
        <f>SUM(X154:X158)</f>
        <v>0</v>
      </c>
      <c r="Z159" s="227">
        <f>SUM(Z154:Z158)</f>
        <v>0</v>
      </c>
      <c r="AA159" s="227">
        <f>SUM(AA154:AA158)</f>
        <v>0</v>
      </c>
      <c r="AB159" s="728" t="e">
        <f>Z159/(Z159+AA159)</f>
        <v>#DIV/0!</v>
      </c>
    </row>
    <row r="160" spans="1:28" ht="13.5" customHeight="1" x14ac:dyDescent="0.3">
      <c r="A160" s="275"/>
      <c r="B160" s="276"/>
      <c r="C160" s="444"/>
      <c r="D160" s="583"/>
      <c r="E160" s="571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280"/>
      <c r="S160" s="319"/>
      <c r="W160" s="147"/>
      <c r="X160" s="147"/>
      <c r="Z160" s="147"/>
      <c r="AA160" s="147"/>
      <c r="AB160" s="727"/>
    </row>
    <row r="161" spans="1:28" s="125" customFormat="1" ht="14.25" x14ac:dyDescent="0.3">
      <c r="A161" s="275">
        <v>7.2</v>
      </c>
      <c r="B161" s="276" t="s">
        <v>187</v>
      </c>
      <c r="C161" s="444">
        <f>'9. Infrastructure Staff Loading'!C161</f>
        <v>0</v>
      </c>
      <c r="D161" s="577">
        <f>'9. Infrastructure Staff Loading'!D161</f>
        <v>0</v>
      </c>
      <c r="E161" s="570">
        <f>'9. Infrastructure Staff Loading'!E161</f>
        <v>0</v>
      </c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  <c r="R161" s="280">
        <f>SUM(F161:Q161)</f>
        <v>0</v>
      </c>
      <c r="S161" s="319">
        <f>D161*R161</f>
        <v>0</v>
      </c>
      <c r="W161" s="147">
        <f>X161/$U$7</f>
        <v>0</v>
      </c>
      <c r="X161" s="147">
        <f>R161/12</f>
        <v>0</v>
      </c>
      <c r="Z161" s="147">
        <f>IF($E161="Y",$R161,0)</f>
        <v>0</v>
      </c>
      <c r="AA161" s="147">
        <f>IF($E161="N",$R161,0)</f>
        <v>0</v>
      </c>
      <c r="AB161" s="727" t="e">
        <f>Z161/(Z161+AA161)</f>
        <v>#DIV/0!</v>
      </c>
    </row>
    <row r="162" spans="1:28" ht="14.25" x14ac:dyDescent="0.3">
      <c r="A162" s="275"/>
      <c r="B162" s="276"/>
      <c r="C162" s="444">
        <f>'9. Infrastructure Staff Loading'!C162</f>
        <v>0</v>
      </c>
      <c r="D162" s="577">
        <f>'9. Infrastructure Staff Loading'!D162</f>
        <v>0</v>
      </c>
      <c r="E162" s="570">
        <f>'9. Infrastructure Staff Loading'!E162</f>
        <v>0</v>
      </c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  <c r="R162" s="280">
        <f>SUM(F162:Q162)</f>
        <v>0</v>
      </c>
      <c r="S162" s="319">
        <f>D162*R162</f>
        <v>0</v>
      </c>
      <c r="W162" s="147">
        <f>X162/$U$7</f>
        <v>0</v>
      </c>
      <c r="X162" s="147">
        <f>R162/12</f>
        <v>0</v>
      </c>
      <c r="Z162" s="147">
        <f t="shared" ref="Z162:Z165" si="91">IF($E162="Y",$R162,0)</f>
        <v>0</v>
      </c>
      <c r="AA162" s="147">
        <f t="shared" ref="AA162:AA165" si="92">IF($E162="N",$R162,0)</f>
        <v>0</v>
      </c>
      <c r="AB162" s="727" t="e">
        <f t="shared" ref="AB162:AB165" si="93">Z162/(Z162+AA162)</f>
        <v>#DIV/0!</v>
      </c>
    </row>
    <row r="163" spans="1:28" ht="14.25" x14ac:dyDescent="0.3">
      <c r="A163" s="275"/>
      <c r="B163" s="276"/>
      <c r="C163" s="444">
        <f>'9. Infrastructure Staff Loading'!C163</f>
        <v>0</v>
      </c>
      <c r="D163" s="577">
        <f>'9. Infrastructure Staff Loading'!D163</f>
        <v>0</v>
      </c>
      <c r="E163" s="570">
        <f>'9. Infrastructure Staff Loading'!E163</f>
        <v>0</v>
      </c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280">
        <f>SUM(F163:Q163)</f>
        <v>0</v>
      </c>
      <c r="S163" s="319">
        <f>D163*R163</f>
        <v>0</v>
      </c>
      <c r="W163" s="147">
        <f>X163/$U$7</f>
        <v>0</v>
      </c>
      <c r="X163" s="147">
        <f>R163/12</f>
        <v>0</v>
      </c>
      <c r="Z163" s="147">
        <f t="shared" si="91"/>
        <v>0</v>
      </c>
      <c r="AA163" s="147">
        <f t="shared" si="92"/>
        <v>0</v>
      </c>
      <c r="AB163" s="727" t="e">
        <f t="shared" si="93"/>
        <v>#DIV/0!</v>
      </c>
    </row>
    <row r="164" spans="1:28" ht="14.25" x14ac:dyDescent="0.3">
      <c r="A164" s="275"/>
      <c r="B164" s="276"/>
      <c r="C164" s="444">
        <f>'9. Infrastructure Staff Loading'!C164</f>
        <v>0</v>
      </c>
      <c r="D164" s="577">
        <f>'9. Infrastructure Staff Loading'!D164</f>
        <v>0</v>
      </c>
      <c r="E164" s="570">
        <f>'9. Infrastructure Staff Loading'!E164</f>
        <v>0</v>
      </c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  <c r="R164" s="280">
        <f>SUM(F164:Q164)</f>
        <v>0</v>
      </c>
      <c r="S164" s="319">
        <f>D164*R164</f>
        <v>0</v>
      </c>
      <c r="W164" s="147">
        <f>X164/$U$7</f>
        <v>0</v>
      </c>
      <c r="X164" s="147">
        <f>R164/12</f>
        <v>0</v>
      </c>
      <c r="Z164" s="147">
        <f t="shared" si="91"/>
        <v>0</v>
      </c>
      <c r="AA164" s="147">
        <f t="shared" si="92"/>
        <v>0</v>
      </c>
      <c r="AB164" s="727" t="e">
        <f t="shared" si="93"/>
        <v>#DIV/0!</v>
      </c>
    </row>
    <row r="165" spans="1:28" ht="14.25" x14ac:dyDescent="0.3">
      <c r="A165" s="275"/>
      <c r="B165" s="276"/>
      <c r="C165" s="444">
        <f>'9. Infrastructure Staff Loading'!C165</f>
        <v>0</v>
      </c>
      <c r="D165" s="577">
        <f>'9. Infrastructure Staff Loading'!D165</f>
        <v>0</v>
      </c>
      <c r="E165" s="570">
        <f>'9. Infrastructure Staff Loading'!E165</f>
        <v>0</v>
      </c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  <c r="R165" s="280">
        <f>SUM(F165:Q165)</f>
        <v>0</v>
      </c>
      <c r="S165" s="319">
        <f>D165*R165</f>
        <v>0</v>
      </c>
      <c r="W165" s="147">
        <f>X165/$U$7</f>
        <v>0</v>
      </c>
      <c r="X165" s="147">
        <f>R165/12</f>
        <v>0</v>
      </c>
      <c r="Z165" s="147">
        <f t="shared" si="91"/>
        <v>0</v>
      </c>
      <c r="AA165" s="147">
        <f t="shared" si="92"/>
        <v>0</v>
      </c>
      <c r="AB165" s="727" t="e">
        <f t="shared" si="93"/>
        <v>#DIV/0!</v>
      </c>
    </row>
    <row r="166" spans="1:28" s="125" customFormat="1" ht="15" thickBot="1" x14ac:dyDescent="0.35">
      <c r="A166" s="224"/>
      <c r="B166" s="225" t="s">
        <v>188</v>
      </c>
      <c r="C166" s="226"/>
      <c r="D166" s="578"/>
      <c r="E166" s="523"/>
      <c r="F166" s="229">
        <f>SUM(F161:F165)</f>
        <v>0</v>
      </c>
      <c r="G166" s="229">
        <f t="shared" ref="G166:R166" si="94">SUM(G161:G165)</f>
        <v>0</v>
      </c>
      <c r="H166" s="229">
        <f t="shared" si="94"/>
        <v>0</v>
      </c>
      <c r="I166" s="229">
        <f t="shared" si="94"/>
        <v>0</v>
      </c>
      <c r="J166" s="229">
        <f t="shared" si="94"/>
        <v>0</v>
      </c>
      <c r="K166" s="229">
        <f t="shared" si="94"/>
        <v>0</v>
      </c>
      <c r="L166" s="229">
        <f t="shared" si="94"/>
        <v>0</v>
      </c>
      <c r="M166" s="229">
        <f t="shared" si="94"/>
        <v>0</v>
      </c>
      <c r="N166" s="229">
        <f t="shared" si="94"/>
        <v>0</v>
      </c>
      <c r="O166" s="229">
        <f t="shared" si="94"/>
        <v>0</v>
      </c>
      <c r="P166" s="229">
        <f t="shared" si="94"/>
        <v>0</v>
      </c>
      <c r="Q166" s="229">
        <f t="shared" si="94"/>
        <v>0</v>
      </c>
      <c r="R166" s="229">
        <f t="shared" si="94"/>
        <v>0</v>
      </c>
      <c r="S166" s="320">
        <f>SUM(S161:S165)</f>
        <v>0</v>
      </c>
      <c r="W166" s="231">
        <f>SUM(W161:W165)</f>
        <v>0</v>
      </c>
      <c r="X166" s="229">
        <f>SUM(X161:X165)</f>
        <v>0</v>
      </c>
      <c r="Z166" s="227">
        <f>SUM(Z161:Z165)</f>
        <v>0</v>
      </c>
      <c r="AA166" s="227">
        <f>SUM(AA161:AA165)</f>
        <v>0</v>
      </c>
      <c r="AB166" s="728" t="e">
        <f>Z166/(Z166+AA166)</f>
        <v>#DIV/0!</v>
      </c>
    </row>
    <row r="167" spans="1:28" s="125" customFormat="1" ht="14.25" x14ac:dyDescent="0.3">
      <c r="A167" s="247"/>
      <c r="B167" s="248"/>
      <c r="C167" s="437"/>
      <c r="D167" s="586"/>
      <c r="E167" s="565"/>
      <c r="F167" s="252"/>
      <c r="G167" s="252"/>
      <c r="H167" s="252"/>
      <c r="I167" s="252"/>
      <c r="J167" s="252"/>
      <c r="K167" s="252"/>
      <c r="L167" s="252"/>
      <c r="M167" s="252"/>
      <c r="N167" s="252"/>
      <c r="O167" s="252"/>
      <c r="P167" s="252"/>
      <c r="Q167" s="252"/>
      <c r="R167" s="252"/>
      <c r="S167" s="322"/>
      <c r="W167" s="250"/>
      <c r="X167" s="252"/>
      <c r="Z167" s="147"/>
      <c r="AA167" s="147"/>
      <c r="AB167" s="727"/>
    </row>
    <row r="168" spans="1:28" s="125" customFormat="1" ht="14.25" x14ac:dyDescent="0.3">
      <c r="A168" s="275">
        <v>7.3</v>
      </c>
      <c r="B168" s="276" t="s">
        <v>189</v>
      </c>
      <c r="C168" s="444">
        <f>'9. Infrastructure Staff Loading'!C168</f>
        <v>0</v>
      </c>
      <c r="D168" s="577">
        <f>'9. Infrastructure Staff Loading'!D168</f>
        <v>0</v>
      </c>
      <c r="E168" s="570">
        <f>'9. Infrastructure Staff Loading'!E168</f>
        <v>0</v>
      </c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  <c r="R168" s="280">
        <f>SUM(F168:Q168)</f>
        <v>0</v>
      </c>
      <c r="S168" s="319">
        <f>D168*R168</f>
        <v>0</v>
      </c>
      <c r="W168" s="147">
        <f>X168/$U$7</f>
        <v>0</v>
      </c>
      <c r="X168" s="147">
        <f>R168/12</f>
        <v>0</v>
      </c>
      <c r="Z168" s="147">
        <f>IF($E168="Y",$R168,0)</f>
        <v>0</v>
      </c>
      <c r="AA168" s="147">
        <f>IF($E168="N",$R168,0)</f>
        <v>0</v>
      </c>
      <c r="AB168" s="727" t="e">
        <f>Z168/(Z168+AA168)</f>
        <v>#DIV/0!</v>
      </c>
    </row>
    <row r="169" spans="1:28" ht="14.25" x14ac:dyDescent="0.3">
      <c r="A169" s="275"/>
      <c r="B169" s="276"/>
      <c r="C169" s="444">
        <f>'9. Infrastructure Staff Loading'!C169</f>
        <v>0</v>
      </c>
      <c r="D169" s="577">
        <f>'9. Infrastructure Staff Loading'!D169</f>
        <v>0</v>
      </c>
      <c r="E169" s="570">
        <f>'9. Infrastructure Staff Loading'!E169</f>
        <v>0</v>
      </c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  <c r="R169" s="280">
        <f>SUM(F169:Q169)</f>
        <v>0</v>
      </c>
      <c r="S169" s="319">
        <f>D169*R169</f>
        <v>0</v>
      </c>
      <c r="W169" s="147">
        <f>X169/$U$7</f>
        <v>0</v>
      </c>
      <c r="X169" s="147">
        <f>R169/12</f>
        <v>0</v>
      </c>
      <c r="Z169" s="147">
        <f t="shared" ref="Z169:Z172" si="95">IF($E169="Y",$R169,0)</f>
        <v>0</v>
      </c>
      <c r="AA169" s="147">
        <f t="shared" ref="AA169:AA172" si="96">IF($E169="N",$R169,0)</f>
        <v>0</v>
      </c>
      <c r="AB169" s="727" t="e">
        <f t="shared" ref="AB169:AB172" si="97">Z169/(Z169+AA169)</f>
        <v>#DIV/0!</v>
      </c>
    </row>
    <row r="170" spans="1:28" ht="14.25" x14ac:dyDescent="0.3">
      <c r="A170" s="275"/>
      <c r="B170" s="276"/>
      <c r="C170" s="444">
        <f>'9. Infrastructure Staff Loading'!C170</f>
        <v>0</v>
      </c>
      <c r="D170" s="577">
        <f>'9. Infrastructure Staff Loading'!D170</f>
        <v>0</v>
      </c>
      <c r="E170" s="570">
        <f>'9. Infrastructure Staff Loading'!E170</f>
        <v>0</v>
      </c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  <c r="R170" s="280">
        <f>SUM(F170:Q170)</f>
        <v>0</v>
      </c>
      <c r="S170" s="319">
        <f>D170*R170</f>
        <v>0</v>
      </c>
      <c r="W170" s="147">
        <f>X170/$U$7</f>
        <v>0</v>
      </c>
      <c r="X170" s="147">
        <f>R170/12</f>
        <v>0</v>
      </c>
      <c r="Z170" s="147">
        <f t="shared" si="95"/>
        <v>0</v>
      </c>
      <c r="AA170" s="147">
        <f t="shared" si="96"/>
        <v>0</v>
      </c>
      <c r="AB170" s="727" t="e">
        <f t="shared" si="97"/>
        <v>#DIV/0!</v>
      </c>
    </row>
    <row r="171" spans="1:28" ht="14.25" x14ac:dyDescent="0.3">
      <c r="A171" s="275"/>
      <c r="B171" s="276"/>
      <c r="C171" s="444">
        <f>'9. Infrastructure Staff Loading'!C171</f>
        <v>0</v>
      </c>
      <c r="D171" s="577">
        <f>'9. Infrastructure Staff Loading'!D171</f>
        <v>0</v>
      </c>
      <c r="E171" s="570">
        <f>'9. Infrastructure Staff Loading'!E171</f>
        <v>0</v>
      </c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280">
        <f>SUM(F171:Q171)</f>
        <v>0</v>
      </c>
      <c r="S171" s="319">
        <f>D171*R171</f>
        <v>0</v>
      </c>
      <c r="W171" s="147">
        <f>X171/$U$7</f>
        <v>0</v>
      </c>
      <c r="X171" s="147">
        <f>R171/12</f>
        <v>0</v>
      </c>
      <c r="Z171" s="147">
        <f t="shared" si="95"/>
        <v>0</v>
      </c>
      <c r="AA171" s="147">
        <f t="shared" si="96"/>
        <v>0</v>
      </c>
      <c r="AB171" s="727" t="e">
        <f t="shared" si="97"/>
        <v>#DIV/0!</v>
      </c>
    </row>
    <row r="172" spans="1:28" ht="14.25" x14ac:dyDescent="0.3">
      <c r="A172" s="275"/>
      <c r="B172" s="276"/>
      <c r="C172" s="444">
        <f>'9. Infrastructure Staff Loading'!C172</f>
        <v>0</v>
      </c>
      <c r="D172" s="577">
        <f>'9. Infrastructure Staff Loading'!D172</f>
        <v>0</v>
      </c>
      <c r="E172" s="570">
        <f>'9. Infrastructure Staff Loading'!E172</f>
        <v>0</v>
      </c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280">
        <f>SUM(F172:Q172)</f>
        <v>0</v>
      </c>
      <c r="S172" s="319">
        <f>D172*R172</f>
        <v>0</v>
      </c>
      <c r="W172" s="147">
        <f>X172/$U$7</f>
        <v>0</v>
      </c>
      <c r="X172" s="147">
        <f>R172/12</f>
        <v>0</v>
      </c>
      <c r="Z172" s="147">
        <f t="shared" si="95"/>
        <v>0</v>
      </c>
      <c r="AA172" s="147">
        <f t="shared" si="96"/>
        <v>0</v>
      </c>
      <c r="AB172" s="727" t="e">
        <f t="shared" si="97"/>
        <v>#DIV/0!</v>
      </c>
    </row>
    <row r="173" spans="1:28" s="125" customFormat="1" ht="15" thickBot="1" x14ac:dyDescent="0.35">
      <c r="A173" s="224"/>
      <c r="B173" s="225" t="s">
        <v>190</v>
      </c>
      <c r="C173" s="226"/>
      <c r="D173" s="578"/>
      <c r="E173" s="523"/>
      <c r="F173" s="229">
        <f>SUM(F168:F172)</f>
        <v>0</v>
      </c>
      <c r="G173" s="229">
        <f t="shared" ref="G173:R173" si="98">SUM(G168:G172)</f>
        <v>0</v>
      </c>
      <c r="H173" s="229">
        <f t="shared" si="98"/>
        <v>0</v>
      </c>
      <c r="I173" s="229">
        <f t="shared" si="98"/>
        <v>0</v>
      </c>
      <c r="J173" s="229">
        <f t="shared" si="98"/>
        <v>0</v>
      </c>
      <c r="K173" s="229">
        <f t="shared" si="98"/>
        <v>0</v>
      </c>
      <c r="L173" s="229">
        <f t="shared" si="98"/>
        <v>0</v>
      </c>
      <c r="M173" s="229">
        <f t="shared" si="98"/>
        <v>0</v>
      </c>
      <c r="N173" s="229">
        <f t="shared" si="98"/>
        <v>0</v>
      </c>
      <c r="O173" s="229">
        <f t="shared" si="98"/>
        <v>0</v>
      </c>
      <c r="P173" s="229">
        <f t="shared" si="98"/>
        <v>0</v>
      </c>
      <c r="Q173" s="229">
        <f t="shared" si="98"/>
        <v>0</v>
      </c>
      <c r="R173" s="229">
        <f t="shared" si="98"/>
        <v>0</v>
      </c>
      <c r="S173" s="320">
        <f>SUM(S168:S172)</f>
        <v>0</v>
      </c>
      <c r="W173" s="231">
        <f>SUM(W168:W172)</f>
        <v>0</v>
      </c>
      <c r="X173" s="229">
        <f>SUM(X168:X172)</f>
        <v>0</v>
      </c>
      <c r="Z173" s="227">
        <f>SUM(Z168:Z172)</f>
        <v>0</v>
      </c>
      <c r="AA173" s="227">
        <f>SUM(AA168:AA172)</f>
        <v>0</v>
      </c>
      <c r="AB173" s="728" t="e">
        <f>Z173/(Z173+AA173)</f>
        <v>#DIV/0!</v>
      </c>
    </row>
    <row r="174" spans="1:28" s="125" customFormat="1" ht="14.25" x14ac:dyDescent="0.3">
      <c r="A174" s="247"/>
      <c r="B174" s="248"/>
      <c r="C174" s="437"/>
      <c r="D174" s="586"/>
      <c r="E174" s="565"/>
      <c r="F174" s="252"/>
      <c r="G174" s="252"/>
      <c r="H174" s="252"/>
      <c r="I174" s="252"/>
      <c r="J174" s="252"/>
      <c r="K174" s="252"/>
      <c r="L174" s="252"/>
      <c r="M174" s="252"/>
      <c r="N174" s="252"/>
      <c r="O174" s="252"/>
      <c r="P174" s="252"/>
      <c r="Q174" s="252"/>
      <c r="R174" s="252"/>
      <c r="S174" s="322"/>
      <c r="W174" s="250"/>
      <c r="X174" s="252"/>
      <c r="Z174" s="147"/>
      <c r="AA174" s="147"/>
      <c r="AB174" s="727"/>
    </row>
    <row r="175" spans="1:28" s="125" customFormat="1" ht="14.25" x14ac:dyDescent="0.3">
      <c r="A175" s="275">
        <v>7.4</v>
      </c>
      <c r="B175" s="276" t="s">
        <v>947</v>
      </c>
      <c r="C175" s="444">
        <f>'9. Infrastructure Staff Loading'!C175</f>
        <v>0</v>
      </c>
      <c r="D175" s="577">
        <f>'9. Infrastructure Staff Loading'!D175</f>
        <v>0</v>
      </c>
      <c r="E175" s="570">
        <f>'9. Infrastructure Staff Loading'!E175</f>
        <v>0</v>
      </c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  <c r="R175" s="280">
        <f>SUM(F175:Q175)</f>
        <v>0</v>
      </c>
      <c r="S175" s="319">
        <f>D175*R175</f>
        <v>0</v>
      </c>
      <c r="W175" s="147">
        <f>X175/$U$7</f>
        <v>0</v>
      </c>
      <c r="X175" s="147">
        <f>R175/12</f>
        <v>0</v>
      </c>
      <c r="Z175" s="147">
        <f>IF($E175="Y",$R175,0)</f>
        <v>0</v>
      </c>
      <c r="AA175" s="147">
        <f>IF($E175="N",$R175,0)</f>
        <v>0</v>
      </c>
      <c r="AB175" s="727" t="e">
        <f>Z175/(Z175+AA175)</f>
        <v>#DIV/0!</v>
      </c>
    </row>
    <row r="176" spans="1:28" ht="14.25" x14ac:dyDescent="0.3">
      <c r="A176" s="275"/>
      <c r="B176" s="276"/>
      <c r="C176" s="444">
        <f>'9. Infrastructure Staff Loading'!C176</f>
        <v>0</v>
      </c>
      <c r="D176" s="577">
        <f>'9. Infrastructure Staff Loading'!D176</f>
        <v>0</v>
      </c>
      <c r="E176" s="570">
        <f>'9. Infrastructure Staff Loading'!E176</f>
        <v>0</v>
      </c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  <c r="R176" s="280">
        <f>SUM(F176:Q176)</f>
        <v>0</v>
      </c>
      <c r="S176" s="319">
        <f>D176*R176</f>
        <v>0</v>
      </c>
      <c r="W176" s="147">
        <f>X176/$U$7</f>
        <v>0</v>
      </c>
      <c r="X176" s="147">
        <f>R176/12</f>
        <v>0</v>
      </c>
      <c r="Z176" s="147">
        <f t="shared" ref="Z176:Z179" si="99">IF($E176="Y",$R176,0)</f>
        <v>0</v>
      </c>
      <c r="AA176" s="147">
        <f t="shared" ref="AA176:AA179" si="100">IF($E176="N",$R176,0)</f>
        <v>0</v>
      </c>
      <c r="AB176" s="727" t="e">
        <f t="shared" ref="AB176:AB179" si="101">Z176/(Z176+AA176)</f>
        <v>#DIV/0!</v>
      </c>
    </row>
    <row r="177" spans="1:28" ht="14.25" x14ac:dyDescent="0.3">
      <c r="A177" s="275"/>
      <c r="B177" s="276"/>
      <c r="C177" s="444">
        <f>'9. Infrastructure Staff Loading'!C177</f>
        <v>0</v>
      </c>
      <c r="D177" s="577">
        <f>'9. Infrastructure Staff Loading'!D177</f>
        <v>0</v>
      </c>
      <c r="E177" s="570">
        <f>'9. Infrastructure Staff Loading'!E177</f>
        <v>0</v>
      </c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  <c r="R177" s="280">
        <f>SUM(F177:Q177)</f>
        <v>0</v>
      </c>
      <c r="S177" s="319">
        <f>D177*R177</f>
        <v>0</v>
      </c>
      <c r="W177" s="147">
        <f>X177/$U$7</f>
        <v>0</v>
      </c>
      <c r="X177" s="147">
        <f>R177/12</f>
        <v>0</v>
      </c>
      <c r="Z177" s="147">
        <f t="shared" si="99"/>
        <v>0</v>
      </c>
      <c r="AA177" s="147">
        <f t="shared" si="100"/>
        <v>0</v>
      </c>
      <c r="AB177" s="727" t="e">
        <f t="shared" si="101"/>
        <v>#DIV/0!</v>
      </c>
    </row>
    <row r="178" spans="1:28" ht="14.25" x14ac:dyDescent="0.3">
      <c r="A178" s="275"/>
      <c r="B178" s="276"/>
      <c r="C178" s="444">
        <f>'9. Infrastructure Staff Loading'!C178</f>
        <v>0</v>
      </c>
      <c r="D178" s="577">
        <f>'9. Infrastructure Staff Loading'!D178</f>
        <v>0</v>
      </c>
      <c r="E178" s="570">
        <f>'9. Infrastructure Staff Loading'!E178</f>
        <v>0</v>
      </c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280">
        <f>SUM(F178:Q178)</f>
        <v>0</v>
      </c>
      <c r="S178" s="319">
        <f>D178*R178</f>
        <v>0</v>
      </c>
      <c r="W178" s="147">
        <f>X178/$U$7</f>
        <v>0</v>
      </c>
      <c r="X178" s="147">
        <f>R178/12</f>
        <v>0</v>
      </c>
      <c r="Z178" s="147">
        <f t="shared" si="99"/>
        <v>0</v>
      </c>
      <c r="AA178" s="147">
        <f t="shared" si="100"/>
        <v>0</v>
      </c>
      <c r="AB178" s="727" t="e">
        <f t="shared" si="101"/>
        <v>#DIV/0!</v>
      </c>
    </row>
    <row r="179" spans="1:28" ht="14.25" x14ac:dyDescent="0.3">
      <c r="A179" s="275"/>
      <c r="B179" s="276"/>
      <c r="C179" s="444">
        <f>'9. Infrastructure Staff Loading'!C179</f>
        <v>0</v>
      </c>
      <c r="D179" s="577">
        <f>'9. Infrastructure Staff Loading'!D179</f>
        <v>0</v>
      </c>
      <c r="E179" s="570">
        <f>'9. Infrastructure Staff Loading'!E179</f>
        <v>0</v>
      </c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  <c r="R179" s="280">
        <f>SUM(F179:Q179)</f>
        <v>0</v>
      </c>
      <c r="S179" s="319">
        <f>D179*R179</f>
        <v>0</v>
      </c>
      <c r="W179" s="147">
        <f>X179/$U$7</f>
        <v>0</v>
      </c>
      <c r="X179" s="147">
        <f>R179/12</f>
        <v>0</v>
      </c>
      <c r="Z179" s="147">
        <f t="shared" si="99"/>
        <v>0</v>
      </c>
      <c r="AA179" s="147">
        <f t="shared" si="100"/>
        <v>0</v>
      </c>
      <c r="AB179" s="727" t="e">
        <f t="shared" si="101"/>
        <v>#DIV/0!</v>
      </c>
    </row>
    <row r="180" spans="1:28" s="125" customFormat="1" ht="15" thickBot="1" x14ac:dyDescent="0.35">
      <c r="A180" s="224"/>
      <c r="B180" s="225" t="s">
        <v>948</v>
      </c>
      <c r="C180" s="226"/>
      <c r="D180" s="578"/>
      <c r="E180" s="523"/>
      <c r="F180" s="229">
        <f>SUM(F175:F179)</f>
        <v>0</v>
      </c>
      <c r="G180" s="229">
        <f t="shared" ref="G180:R180" si="102">SUM(G175:G179)</f>
        <v>0</v>
      </c>
      <c r="H180" s="229">
        <f t="shared" si="102"/>
        <v>0</v>
      </c>
      <c r="I180" s="229">
        <f t="shared" si="102"/>
        <v>0</v>
      </c>
      <c r="J180" s="229">
        <f t="shared" si="102"/>
        <v>0</v>
      </c>
      <c r="K180" s="229">
        <f t="shared" si="102"/>
        <v>0</v>
      </c>
      <c r="L180" s="229">
        <f t="shared" si="102"/>
        <v>0</v>
      </c>
      <c r="M180" s="229">
        <f t="shared" si="102"/>
        <v>0</v>
      </c>
      <c r="N180" s="229">
        <f t="shared" si="102"/>
        <v>0</v>
      </c>
      <c r="O180" s="229">
        <f t="shared" si="102"/>
        <v>0</v>
      </c>
      <c r="P180" s="229">
        <f t="shared" si="102"/>
        <v>0</v>
      </c>
      <c r="Q180" s="229">
        <f t="shared" si="102"/>
        <v>0</v>
      </c>
      <c r="R180" s="229">
        <f t="shared" si="102"/>
        <v>0</v>
      </c>
      <c r="S180" s="320">
        <f>SUM(S175:S179)</f>
        <v>0</v>
      </c>
      <c r="W180" s="231">
        <f>SUM(W175:W179)</f>
        <v>0</v>
      </c>
      <c r="X180" s="229">
        <f>SUM(X175:X179)</f>
        <v>0</v>
      </c>
      <c r="Z180" s="227">
        <f>SUM(Z175:Z179)</f>
        <v>0</v>
      </c>
      <c r="AA180" s="227">
        <f>SUM(AA175:AA179)</f>
        <v>0</v>
      </c>
      <c r="AB180" s="728" t="e">
        <f>Z180/(Z180+AA180)</f>
        <v>#DIV/0!</v>
      </c>
    </row>
    <row r="181" spans="1:28" s="125" customFormat="1" ht="14.25" x14ac:dyDescent="0.3">
      <c r="A181" s="144"/>
      <c r="B181" s="145"/>
      <c r="C181" s="146"/>
      <c r="D181" s="584"/>
      <c r="E181" s="522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326"/>
      <c r="W181" s="147"/>
      <c r="X181" s="147"/>
      <c r="Z181" s="147"/>
      <c r="AA181" s="147"/>
      <c r="AB181" s="727"/>
    </row>
    <row r="182" spans="1:28" s="125" customFormat="1" ht="14.25" thickBot="1" x14ac:dyDescent="0.3">
      <c r="A182" s="253"/>
      <c r="B182" s="254" t="s">
        <v>193</v>
      </c>
      <c r="C182" s="255"/>
      <c r="D182" s="439"/>
      <c r="E182" s="527"/>
      <c r="F182" s="256">
        <f>SUM(F159,F166, F173, F180)</f>
        <v>0</v>
      </c>
      <c r="G182" s="256">
        <f t="shared" ref="G182:S182" si="103">SUM(G159,G166, G173, G180)</f>
        <v>0</v>
      </c>
      <c r="H182" s="256">
        <f t="shared" si="103"/>
        <v>0</v>
      </c>
      <c r="I182" s="256">
        <f t="shared" si="103"/>
        <v>0</v>
      </c>
      <c r="J182" s="256">
        <f t="shared" si="103"/>
        <v>0</v>
      </c>
      <c r="K182" s="256">
        <f t="shared" si="103"/>
        <v>0</v>
      </c>
      <c r="L182" s="256">
        <f t="shared" si="103"/>
        <v>0</v>
      </c>
      <c r="M182" s="256">
        <f t="shared" si="103"/>
        <v>0</v>
      </c>
      <c r="N182" s="256">
        <f t="shared" si="103"/>
        <v>0</v>
      </c>
      <c r="O182" s="256">
        <f t="shared" si="103"/>
        <v>0</v>
      </c>
      <c r="P182" s="256">
        <f t="shared" si="103"/>
        <v>0</v>
      </c>
      <c r="Q182" s="256">
        <f t="shared" si="103"/>
        <v>0</v>
      </c>
      <c r="R182" s="256">
        <f t="shared" si="103"/>
        <v>0</v>
      </c>
      <c r="S182" s="439">
        <f t="shared" si="103"/>
        <v>0</v>
      </c>
      <c r="W182" s="256">
        <f t="shared" ref="W182:X182" si="104">SUM(W159,W166, W173, W180)</f>
        <v>0</v>
      </c>
      <c r="X182" s="256">
        <f t="shared" si="104"/>
        <v>0</v>
      </c>
      <c r="Z182" s="256">
        <f>SUM(Z159,Z166,Z173,Z180)</f>
        <v>0</v>
      </c>
      <c r="AA182" s="256">
        <f>SUM(AA159,AA166,AA173,AA180)</f>
        <v>0</v>
      </c>
      <c r="AB182" s="729" t="e">
        <f>Z182/(Z182+AA182)</f>
        <v>#DIV/0!</v>
      </c>
    </row>
    <row r="183" spans="1:28" ht="9.9499999999999993" customHeight="1" x14ac:dyDescent="0.3">
      <c r="A183" s="157"/>
      <c r="B183" s="145"/>
      <c r="C183" s="146"/>
      <c r="D183" s="584"/>
      <c r="E183" s="530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  <c r="R183" s="149"/>
      <c r="S183" s="326"/>
      <c r="W183" s="146"/>
      <c r="X183" s="146"/>
      <c r="Z183" s="147"/>
      <c r="AA183" s="147"/>
      <c r="AB183" s="727"/>
    </row>
    <row r="184" spans="1:28" ht="12.75" hidden="1" customHeight="1" x14ac:dyDescent="0.3">
      <c r="A184" s="157"/>
      <c r="B184" s="152"/>
      <c r="C184" s="150"/>
      <c r="D184" s="584"/>
      <c r="E184" s="530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  <c r="R184" s="149"/>
      <c r="S184" s="326"/>
      <c r="W184" s="150"/>
      <c r="X184" s="150"/>
      <c r="Z184" s="246">
        <f>SUM(Z33,Z48,Z79,Z96,Z113,Z151,Z182)</f>
        <v>0</v>
      </c>
      <c r="AA184" s="246">
        <f>SUM(AA33,AA48,AA79,AA96,AA113,AA151,AA182)</f>
        <v>0</v>
      </c>
      <c r="AB184" s="733" t="e">
        <f>Z184/(Z184+AA184)</f>
        <v>#DIV/0!</v>
      </c>
    </row>
    <row r="185" spans="1:28" s="125" customFormat="1" ht="11.25" hidden="1" customHeight="1" x14ac:dyDescent="0.25">
      <c r="A185" s="144">
        <v>6.2</v>
      </c>
      <c r="B185" s="152"/>
      <c r="C185" s="158"/>
      <c r="D185" s="587"/>
      <c r="E185" s="566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327"/>
      <c r="W185" s="158"/>
      <c r="X185" s="158"/>
      <c r="AB185" s="734"/>
    </row>
    <row r="186" spans="1:28" ht="12" hidden="1" customHeight="1" x14ac:dyDescent="0.3">
      <c r="A186" s="157"/>
      <c r="B186" s="145"/>
      <c r="C186" s="159"/>
      <c r="D186" s="584"/>
      <c r="E186" s="530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/>
      <c r="S186" s="326"/>
      <c r="W186" s="159"/>
      <c r="X186" s="159"/>
    </row>
    <row r="187" spans="1:28" s="129" customFormat="1" x14ac:dyDescent="0.25">
      <c r="A187" s="243"/>
      <c r="B187" s="244" t="s">
        <v>194</v>
      </c>
      <c r="C187" s="245"/>
      <c r="D187" s="440"/>
      <c r="E187" s="567"/>
      <c r="F187" s="246">
        <f>SUM(F33,F48,F79,F96,F113,F151,F182)</f>
        <v>0</v>
      </c>
      <c r="G187" s="246">
        <f t="shared" ref="G187:S187" si="105">SUM(G33,G48,G79,G96,G113,G151,G182)</f>
        <v>0</v>
      </c>
      <c r="H187" s="246">
        <f t="shared" si="105"/>
        <v>0</v>
      </c>
      <c r="I187" s="246">
        <f t="shared" si="105"/>
        <v>0</v>
      </c>
      <c r="J187" s="246">
        <f t="shared" si="105"/>
        <v>0</v>
      </c>
      <c r="K187" s="246">
        <f t="shared" si="105"/>
        <v>0</v>
      </c>
      <c r="L187" s="246">
        <f t="shared" si="105"/>
        <v>0</v>
      </c>
      <c r="M187" s="246">
        <f t="shared" si="105"/>
        <v>0</v>
      </c>
      <c r="N187" s="246">
        <f t="shared" si="105"/>
        <v>0</v>
      </c>
      <c r="O187" s="246">
        <f t="shared" si="105"/>
        <v>0</v>
      </c>
      <c r="P187" s="246">
        <f t="shared" si="105"/>
        <v>0</v>
      </c>
      <c r="Q187" s="246">
        <f t="shared" si="105"/>
        <v>0</v>
      </c>
      <c r="R187" s="246">
        <f t="shared" si="105"/>
        <v>0</v>
      </c>
      <c r="S187" s="440">
        <f t="shared" si="105"/>
        <v>0</v>
      </c>
      <c r="W187" s="246">
        <f t="shared" ref="W187:AA187" si="106">SUM(W33,W48,W79,W96,W113,W151,W182)</f>
        <v>0</v>
      </c>
      <c r="X187" s="246">
        <f t="shared" si="106"/>
        <v>0</v>
      </c>
      <c r="Z187" s="246">
        <f t="shared" ref="Z187:AA187" si="107">SUM(Z33,Z48,Z79,Z96,Z113,Z151,Z182)</f>
        <v>0</v>
      </c>
      <c r="AA187" s="246">
        <f t="shared" si="107"/>
        <v>0</v>
      </c>
      <c r="AB187" s="733" t="e">
        <f>Z187/(Z187+AA187)</f>
        <v>#DIV/0!</v>
      </c>
    </row>
    <row r="188" spans="1:28" ht="14.25" x14ac:dyDescent="0.3">
      <c r="A188" s="160"/>
      <c r="B188" s="161"/>
      <c r="C188" s="162"/>
      <c r="D188" s="588"/>
      <c r="E188" s="568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328"/>
      <c r="W188" s="162"/>
      <c r="X188" s="162"/>
    </row>
    <row r="189" spans="1:28" ht="14.25" customHeight="1" x14ac:dyDescent="0.3">
      <c r="A189" s="160"/>
      <c r="B189" s="161"/>
      <c r="C189" s="162"/>
      <c r="D189" s="588"/>
      <c r="E189" s="568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297" t="s">
        <v>195</v>
      </c>
      <c r="R189" s="1298"/>
      <c r="S189" s="329" t="e">
        <f>S187/R187</f>
        <v>#DIV/0!</v>
      </c>
      <c r="W189" s="162"/>
      <c r="X189" s="162"/>
    </row>
    <row r="190" spans="1:28" x14ac:dyDescent="0.3">
      <c r="W190" s="127"/>
      <c r="X190" s="127"/>
    </row>
    <row r="191" spans="1:28" ht="14.25" x14ac:dyDescent="0.3">
      <c r="A191" s="19"/>
      <c r="B191" s="1269" t="s">
        <v>40</v>
      </c>
      <c r="C191" s="1270"/>
      <c r="D191" s="1271"/>
      <c r="E191" s="7"/>
    </row>
    <row r="192" spans="1:28" x14ac:dyDescent="0.3">
      <c r="A192" s="21">
        <v>1</v>
      </c>
      <c r="B192" s="1294"/>
      <c r="C192" s="1295"/>
      <c r="D192" s="1296"/>
      <c r="E192" s="441"/>
    </row>
    <row r="193" spans="1:5" x14ac:dyDescent="0.3">
      <c r="A193" s="22">
        <v>2</v>
      </c>
      <c r="B193" s="1291"/>
      <c r="C193" s="1292"/>
      <c r="D193" s="1293"/>
      <c r="E193" s="442"/>
    </row>
    <row r="194" spans="1:5" x14ac:dyDescent="0.3">
      <c r="A194" s="22">
        <v>3</v>
      </c>
      <c r="B194" s="1291"/>
      <c r="C194" s="1292"/>
      <c r="D194" s="1293"/>
      <c r="E194" s="442"/>
    </row>
    <row r="195" spans="1:5" x14ac:dyDescent="0.3">
      <c r="A195" s="22">
        <v>4</v>
      </c>
      <c r="B195" s="1291"/>
      <c r="C195" s="1292"/>
      <c r="D195" s="1293"/>
      <c r="E195" s="442"/>
    </row>
    <row r="196" spans="1:5" x14ac:dyDescent="0.3">
      <c r="A196" s="22">
        <v>5</v>
      </c>
      <c r="B196" s="1291"/>
      <c r="C196" s="1292"/>
      <c r="D196" s="1293"/>
      <c r="E196" s="442"/>
    </row>
    <row r="197" spans="1:5" x14ac:dyDescent="0.3">
      <c r="A197" s="22">
        <v>6</v>
      </c>
      <c r="B197" s="1291"/>
      <c r="C197" s="1292"/>
      <c r="D197" s="1293"/>
      <c r="E197" s="442"/>
    </row>
    <row r="198" spans="1:5" x14ac:dyDescent="0.3">
      <c r="A198" s="22">
        <v>7</v>
      </c>
      <c r="B198" s="1294"/>
      <c r="C198" s="1295"/>
      <c r="D198" s="1296"/>
      <c r="E198" s="441"/>
    </row>
    <row r="199" spans="1:5" x14ac:dyDescent="0.3">
      <c r="A199" s="22">
        <v>8</v>
      </c>
      <c r="B199" s="1291"/>
      <c r="C199" s="1292"/>
      <c r="D199" s="1293"/>
      <c r="E199" s="442"/>
    </row>
    <row r="200" spans="1:5" x14ac:dyDescent="0.3">
      <c r="A200" s="22">
        <v>9</v>
      </c>
      <c r="B200" s="1291"/>
      <c r="C200" s="1292"/>
      <c r="D200" s="1293"/>
      <c r="E200" s="442"/>
    </row>
    <row r="201" spans="1:5" x14ac:dyDescent="0.3">
      <c r="A201" s="22">
        <v>10</v>
      </c>
      <c r="B201" s="1291"/>
      <c r="C201" s="1292"/>
      <c r="D201" s="1293"/>
      <c r="E201" s="442"/>
    </row>
  </sheetData>
  <mergeCells count="30">
    <mergeCell ref="A1:S1"/>
    <mergeCell ref="A2:S2"/>
    <mergeCell ref="A3:S3"/>
    <mergeCell ref="U3:U6"/>
    <mergeCell ref="F4:Q4"/>
    <mergeCell ref="R4:S4"/>
    <mergeCell ref="A5:A7"/>
    <mergeCell ref="B5:B7"/>
    <mergeCell ref="C5:C7"/>
    <mergeCell ref="D5:D7"/>
    <mergeCell ref="E4:E7"/>
    <mergeCell ref="B200:D200"/>
    <mergeCell ref="B201:D201"/>
    <mergeCell ref="Z5:Z7"/>
    <mergeCell ref="B191:D191"/>
    <mergeCell ref="B192:D192"/>
    <mergeCell ref="B193:D193"/>
    <mergeCell ref="B194:D194"/>
    <mergeCell ref="B195:D195"/>
    <mergeCell ref="B196:D196"/>
    <mergeCell ref="R5:R6"/>
    <mergeCell ref="S5:S7"/>
    <mergeCell ref="W5:W7"/>
    <mergeCell ref="X5:X7"/>
    <mergeCell ref="Q189:R189"/>
    <mergeCell ref="AA5:AA7"/>
    <mergeCell ref="AB5:AB7"/>
    <mergeCell ref="B197:D197"/>
    <mergeCell ref="B198:D198"/>
    <mergeCell ref="B199:D199"/>
  </mergeCells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R14:S14 W26:X26 W20:X20 W14:X14 W41:X41 R41:S41 R26:S26 R20:S20 Z14:AA14 Z20:AA20 Z26:AA26 Z41:AA41" formula="1"/>
    <ignoredError sqref="S189 AB89:AB94 AB96 AB99:AB104 AB106:AB111 AB113 AB116:AB121 AB123:AB128 AB130:AB135 AB137:AB142 AB144:AB149 AB151 AB154:AB159 AB161:AB166 AB168:AB173 AB175:AB180 AB182 AB184 AB187 AB9:AB33 AB36:AB48 AB51:AB56 AB58:AB63 AB65:AB70 AB72:AB77 AB79 AB82:AB87" evalError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D9CF2-FB0C-4B9A-8B8D-0E00EFB7C73B}">
  <dimension ref="A1:AB201"/>
  <sheetViews>
    <sheetView zoomScale="90" zoomScaleNormal="90" zoomScaleSheetLayoutView="100" workbookViewId="0">
      <pane xSplit="3" ySplit="7" topLeftCell="D8" activePane="bottomRight" state="frozen"/>
      <selection pane="topRight" sqref="A1:G1"/>
      <selection pane="bottomLeft" sqref="A1:G1"/>
      <selection pane="bottomRight" activeCell="A2" sqref="A2:S2"/>
    </sheetView>
  </sheetViews>
  <sheetFormatPr defaultColWidth="9.140625" defaultRowHeight="13.5" x14ac:dyDescent="0.3"/>
  <cols>
    <col min="1" max="1" width="6.5703125" style="120" customWidth="1"/>
    <col min="2" max="2" width="35.7109375" style="121" customWidth="1"/>
    <col min="3" max="3" width="20.7109375" style="127" customWidth="1"/>
    <col min="4" max="4" width="12.7109375" style="589" customWidth="1"/>
    <col min="5" max="5" width="12.7109375" style="569" customWidth="1"/>
    <col min="6" max="17" width="10.28515625" style="122" customWidth="1"/>
    <col min="18" max="18" width="13.7109375" style="122" customWidth="1"/>
    <col min="19" max="19" width="15.7109375" style="330" customWidth="1"/>
    <col min="20" max="20" width="4.28515625" style="121" customWidth="1"/>
    <col min="21" max="21" width="10.7109375" style="121" customWidth="1"/>
    <col min="22" max="22" width="4.28515625" style="121" customWidth="1"/>
    <col min="23" max="24" width="10.7109375" style="121" customWidth="1"/>
    <col min="25" max="25" width="4.28515625" style="121" customWidth="1"/>
    <col min="26" max="27" width="9.140625" style="121"/>
    <col min="28" max="28" width="9.140625" style="725"/>
    <col min="29" max="16384" width="9.140625" style="121"/>
  </cols>
  <sheetData>
    <row r="1" spans="1:28" ht="18.75" x14ac:dyDescent="0.3">
      <c r="A1" s="1299" t="s">
        <v>952</v>
      </c>
      <c r="B1" s="1299"/>
      <c r="C1" s="1299"/>
      <c r="D1" s="1299"/>
      <c r="E1" s="1299"/>
      <c r="F1" s="1299"/>
      <c r="G1" s="1299"/>
      <c r="H1" s="1299"/>
      <c r="I1" s="1299"/>
      <c r="J1" s="1299"/>
      <c r="K1" s="1299"/>
      <c r="L1" s="1299"/>
      <c r="M1" s="1299"/>
      <c r="N1" s="1299"/>
      <c r="O1" s="1299"/>
      <c r="P1" s="1299"/>
      <c r="Q1" s="1299"/>
      <c r="R1" s="1299"/>
      <c r="S1" s="1299"/>
    </row>
    <row r="2" spans="1:28" ht="18.75" x14ac:dyDescent="0.3">
      <c r="A2" s="1299" t="s">
        <v>953</v>
      </c>
      <c r="B2" s="1299"/>
      <c r="C2" s="1299"/>
      <c r="D2" s="1299"/>
      <c r="E2" s="1299"/>
      <c r="F2" s="1299"/>
      <c r="G2" s="1299"/>
      <c r="H2" s="1299"/>
      <c r="I2" s="1299"/>
      <c r="J2" s="1299"/>
      <c r="K2" s="1299"/>
      <c r="L2" s="1299"/>
      <c r="M2" s="1299"/>
      <c r="N2" s="1299"/>
      <c r="O2" s="1299"/>
      <c r="P2" s="1299"/>
      <c r="Q2" s="1299"/>
      <c r="R2" s="1299"/>
      <c r="S2" s="1299"/>
    </row>
    <row r="3" spans="1:28" ht="20.100000000000001" customHeight="1" x14ac:dyDescent="0.3">
      <c r="A3" s="1311"/>
      <c r="B3" s="1311"/>
      <c r="C3" s="1311"/>
      <c r="D3" s="1311"/>
      <c r="E3" s="1311"/>
      <c r="F3" s="1311"/>
      <c r="G3" s="1311"/>
      <c r="H3" s="1311"/>
      <c r="I3" s="1311"/>
      <c r="J3" s="1311"/>
      <c r="K3" s="1311"/>
      <c r="L3" s="1311"/>
      <c r="M3" s="1311"/>
      <c r="N3" s="1311"/>
      <c r="O3" s="1311"/>
      <c r="P3" s="1311"/>
      <c r="Q3" s="1311"/>
      <c r="R3" s="1311"/>
      <c r="S3" s="1311"/>
      <c r="U3" s="1304" t="s">
        <v>128</v>
      </c>
    </row>
    <row r="4" spans="1:28" ht="20.100000000000001" customHeight="1" x14ac:dyDescent="0.3">
      <c r="B4" s="120"/>
      <c r="C4" s="120"/>
      <c r="D4" s="575"/>
      <c r="E4" s="1338" t="s">
        <v>133</v>
      </c>
      <c r="F4" s="1306" t="s">
        <v>125</v>
      </c>
      <c r="G4" s="1334"/>
      <c r="H4" s="1334"/>
      <c r="I4" s="1334"/>
      <c r="J4" s="1334"/>
      <c r="K4" s="1334"/>
      <c r="L4" s="1334"/>
      <c r="M4" s="1334"/>
      <c r="N4" s="1334"/>
      <c r="O4" s="1334"/>
      <c r="P4" s="1334"/>
      <c r="Q4" s="1335"/>
      <c r="R4" s="1336"/>
      <c r="S4" s="1337"/>
      <c r="U4" s="1304"/>
      <c r="W4" s="120"/>
      <c r="X4" s="120"/>
    </row>
    <row r="5" spans="1:28" s="124" customFormat="1" ht="24" customHeight="1" x14ac:dyDescent="0.25">
      <c r="A5" s="1288" t="s">
        <v>129</v>
      </c>
      <c r="B5" s="1288" t="s">
        <v>130</v>
      </c>
      <c r="C5" s="1288" t="s">
        <v>131</v>
      </c>
      <c r="D5" s="1300" t="s">
        <v>132</v>
      </c>
      <c r="E5" s="1339"/>
      <c r="F5" s="131">
        <v>1</v>
      </c>
      <c r="G5" s="131">
        <v>2</v>
      </c>
      <c r="H5" s="131">
        <v>3</v>
      </c>
      <c r="I5" s="131">
        <v>4</v>
      </c>
      <c r="J5" s="131">
        <v>5</v>
      </c>
      <c r="K5" s="131">
        <v>6</v>
      </c>
      <c r="L5" s="131">
        <v>7</v>
      </c>
      <c r="M5" s="131">
        <v>8</v>
      </c>
      <c r="N5" s="131">
        <v>9</v>
      </c>
      <c r="O5" s="131">
        <v>10</v>
      </c>
      <c r="P5" s="131">
        <v>11</v>
      </c>
      <c r="Q5" s="131">
        <v>12</v>
      </c>
      <c r="R5" s="1332" t="s">
        <v>951</v>
      </c>
      <c r="S5" s="1329" t="s">
        <v>1359</v>
      </c>
      <c r="U5" s="1304"/>
      <c r="W5" s="1288" t="s">
        <v>134</v>
      </c>
      <c r="X5" s="1288" t="s">
        <v>135</v>
      </c>
      <c r="Z5" s="1288" t="s">
        <v>136</v>
      </c>
      <c r="AA5" s="1288" t="s">
        <v>137</v>
      </c>
      <c r="AB5" s="1325" t="s">
        <v>138</v>
      </c>
    </row>
    <row r="6" spans="1:28" ht="14.25" x14ac:dyDescent="0.3">
      <c r="A6" s="1289"/>
      <c r="B6" s="1289"/>
      <c r="C6" s="1289"/>
      <c r="D6" s="1301"/>
      <c r="E6" s="1339"/>
      <c r="F6" s="165">
        <v>46054</v>
      </c>
      <c r="G6" s="165">
        <v>46082</v>
      </c>
      <c r="H6" s="165">
        <v>46113</v>
      </c>
      <c r="I6" s="165">
        <v>46143</v>
      </c>
      <c r="J6" s="165">
        <v>46174</v>
      </c>
      <c r="K6" s="165">
        <v>46204</v>
      </c>
      <c r="L6" s="165">
        <v>46235</v>
      </c>
      <c r="M6" s="165">
        <v>46266</v>
      </c>
      <c r="N6" s="165">
        <v>46296</v>
      </c>
      <c r="O6" s="165">
        <v>46327</v>
      </c>
      <c r="P6" s="165">
        <v>46357</v>
      </c>
      <c r="Q6" s="165">
        <v>46388</v>
      </c>
      <c r="R6" s="1333"/>
      <c r="S6" s="1330"/>
      <c r="U6" s="1305"/>
      <c r="W6" s="1289"/>
      <c r="X6" s="1289"/>
      <c r="Z6" s="1289"/>
      <c r="AA6" s="1289"/>
      <c r="AB6" s="1326"/>
    </row>
    <row r="7" spans="1:28" ht="14.25" customHeight="1" x14ac:dyDescent="0.3">
      <c r="A7" s="1290"/>
      <c r="B7" s="1290"/>
      <c r="C7" s="1290"/>
      <c r="D7" s="1302"/>
      <c r="E7" s="1340"/>
      <c r="F7" s="132">
        <v>152</v>
      </c>
      <c r="G7" s="132">
        <v>176</v>
      </c>
      <c r="H7" s="132">
        <v>176</v>
      </c>
      <c r="I7" s="132">
        <v>160</v>
      </c>
      <c r="J7" s="132">
        <v>168</v>
      </c>
      <c r="K7" s="132">
        <v>176</v>
      </c>
      <c r="L7" s="132">
        <v>168</v>
      </c>
      <c r="M7" s="132">
        <v>168</v>
      </c>
      <c r="N7" s="132">
        <v>168</v>
      </c>
      <c r="O7" s="132">
        <f>18*8</f>
        <v>144</v>
      </c>
      <c r="P7" s="132">
        <v>176</v>
      </c>
      <c r="Q7" s="132">
        <v>152</v>
      </c>
      <c r="R7" s="164">
        <f>SUM(F7:Q7)</f>
        <v>1984</v>
      </c>
      <c r="S7" s="1331"/>
      <c r="U7" s="336">
        <f>AVERAGE(F7:Q7)</f>
        <v>165.33333333333334</v>
      </c>
      <c r="W7" s="1290"/>
      <c r="X7" s="1290"/>
      <c r="Z7" s="1290"/>
      <c r="AA7" s="1290"/>
      <c r="AB7" s="1327"/>
    </row>
    <row r="8" spans="1:28" s="124" customFormat="1" ht="13.5" customHeight="1" x14ac:dyDescent="0.25">
      <c r="A8" s="233">
        <v>1</v>
      </c>
      <c r="B8" s="234" t="s">
        <v>139</v>
      </c>
      <c r="C8" s="235"/>
      <c r="D8" s="576"/>
      <c r="E8" s="521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318"/>
      <c r="W8" s="235"/>
      <c r="X8" s="235"/>
      <c r="Z8" s="235"/>
      <c r="AA8" s="235"/>
      <c r="AB8" s="726"/>
    </row>
    <row r="9" spans="1:28" ht="14.25" x14ac:dyDescent="0.3">
      <c r="A9" s="275">
        <v>1.1000000000000001</v>
      </c>
      <c r="B9" s="276" t="s">
        <v>139</v>
      </c>
      <c r="C9" s="444">
        <f>'9. Infrastructure Staff Loading'!C9</f>
        <v>0</v>
      </c>
      <c r="D9" s="577">
        <f>'9. Infrastructure Staff Loading'!D9</f>
        <v>0</v>
      </c>
      <c r="E9" s="570">
        <f>'9. Infrastructure Staff Loading'!E9</f>
        <v>0</v>
      </c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280">
        <f>SUM(F9:Q9)</f>
        <v>0</v>
      </c>
      <c r="S9" s="319">
        <f>D9*R9</f>
        <v>0</v>
      </c>
      <c r="W9" s="147">
        <f>X9/$U$7</f>
        <v>0</v>
      </c>
      <c r="X9" s="147">
        <f>R9/12</f>
        <v>0</v>
      </c>
      <c r="Z9" s="147">
        <f>IF($E9="Y",$R9,0)</f>
        <v>0</v>
      </c>
      <c r="AA9" s="147">
        <f>IF($E9="N",$R9,0)</f>
        <v>0</v>
      </c>
      <c r="AB9" s="727" t="e">
        <f>Z9/(Z9+AA9)</f>
        <v>#DIV/0!</v>
      </c>
    </row>
    <row r="10" spans="1:28" ht="14.25" x14ac:dyDescent="0.3">
      <c r="A10" s="275"/>
      <c r="B10" s="276"/>
      <c r="C10" s="444">
        <f>'9. Infrastructure Staff Loading'!C10</f>
        <v>0</v>
      </c>
      <c r="D10" s="577">
        <f>'9. Infrastructure Staff Loading'!D10</f>
        <v>0</v>
      </c>
      <c r="E10" s="570">
        <f>'9. Infrastructure Staff Loading'!E10</f>
        <v>0</v>
      </c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280">
        <f>SUM(F10:Q10)</f>
        <v>0</v>
      </c>
      <c r="S10" s="319">
        <f>D10*R10</f>
        <v>0</v>
      </c>
      <c r="W10" s="147">
        <f>X10/$U$7</f>
        <v>0</v>
      </c>
      <c r="X10" s="147">
        <f>R10/12</f>
        <v>0</v>
      </c>
      <c r="Z10" s="147">
        <f t="shared" ref="Z10:Z13" si="0">IF($E10="Y",$R10,0)</f>
        <v>0</v>
      </c>
      <c r="AA10" s="147">
        <f t="shared" ref="AA10:AA13" si="1">IF($E10="N",$R10,0)</f>
        <v>0</v>
      </c>
      <c r="AB10" s="727" t="e">
        <f t="shared" ref="AB10:AB13" si="2">Z10/(Z10+AA10)</f>
        <v>#DIV/0!</v>
      </c>
    </row>
    <row r="11" spans="1:28" ht="14.25" x14ac:dyDescent="0.3">
      <c r="A11" s="275"/>
      <c r="B11" s="276"/>
      <c r="C11" s="444">
        <f>'9. Infrastructure Staff Loading'!C11</f>
        <v>0</v>
      </c>
      <c r="D11" s="577">
        <f>'9. Infrastructure Staff Loading'!D11</f>
        <v>0</v>
      </c>
      <c r="E11" s="570">
        <f>'9. Infrastructure Staff Loading'!E11</f>
        <v>0</v>
      </c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  <c r="R11" s="280">
        <f>SUM(F11:Q11)</f>
        <v>0</v>
      </c>
      <c r="S11" s="319">
        <f>D11*R11</f>
        <v>0</v>
      </c>
      <c r="W11" s="147">
        <f>X11/$U$7</f>
        <v>0</v>
      </c>
      <c r="X11" s="147">
        <f>R11/12</f>
        <v>0</v>
      </c>
      <c r="Z11" s="147">
        <f t="shared" si="0"/>
        <v>0</v>
      </c>
      <c r="AA11" s="147">
        <f t="shared" si="1"/>
        <v>0</v>
      </c>
      <c r="AB11" s="727" t="e">
        <f t="shared" si="2"/>
        <v>#DIV/0!</v>
      </c>
    </row>
    <row r="12" spans="1:28" ht="14.25" x14ac:dyDescent="0.3">
      <c r="A12" s="275"/>
      <c r="B12" s="276"/>
      <c r="C12" s="444">
        <f>'9. Infrastructure Staff Loading'!C12</f>
        <v>0</v>
      </c>
      <c r="D12" s="577">
        <f>'9. Infrastructure Staff Loading'!D12</f>
        <v>0</v>
      </c>
      <c r="E12" s="570">
        <f>'9. Infrastructure Staff Loading'!E12</f>
        <v>0</v>
      </c>
      <c r="F12" s="149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280">
        <f>SUM(F12:Q12)</f>
        <v>0</v>
      </c>
      <c r="S12" s="319">
        <f>D12*R12</f>
        <v>0</v>
      </c>
      <c r="W12" s="147">
        <f>X12/$U$7</f>
        <v>0</v>
      </c>
      <c r="X12" s="147">
        <f>R12/12</f>
        <v>0</v>
      </c>
      <c r="Z12" s="147">
        <f t="shared" si="0"/>
        <v>0</v>
      </c>
      <c r="AA12" s="147">
        <f t="shared" si="1"/>
        <v>0</v>
      </c>
      <c r="AB12" s="727" t="e">
        <f t="shared" si="2"/>
        <v>#DIV/0!</v>
      </c>
    </row>
    <row r="13" spans="1:28" ht="14.25" x14ac:dyDescent="0.3">
      <c r="A13" s="275"/>
      <c r="B13" s="276"/>
      <c r="C13" s="444">
        <f>'9. Infrastructure Staff Loading'!C13</f>
        <v>0</v>
      </c>
      <c r="D13" s="577">
        <f>'9. Infrastructure Staff Loading'!D13</f>
        <v>0</v>
      </c>
      <c r="E13" s="570">
        <f>'9. Infrastructure Staff Loading'!E13</f>
        <v>0</v>
      </c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280">
        <f>SUM(F13:Q13)</f>
        <v>0</v>
      </c>
      <c r="S13" s="319">
        <f>D13*R13</f>
        <v>0</v>
      </c>
      <c r="W13" s="147">
        <f>X13/$U$7</f>
        <v>0</v>
      </c>
      <c r="X13" s="147">
        <f>R13/12</f>
        <v>0</v>
      </c>
      <c r="Z13" s="147">
        <f t="shared" si="0"/>
        <v>0</v>
      </c>
      <c r="AA13" s="147">
        <f t="shared" si="1"/>
        <v>0</v>
      </c>
      <c r="AB13" s="727" t="e">
        <f t="shared" si="2"/>
        <v>#DIV/0!</v>
      </c>
    </row>
    <row r="14" spans="1:28" s="125" customFormat="1" ht="14.25" thickBot="1" x14ac:dyDescent="0.3">
      <c r="A14" s="224"/>
      <c r="B14" s="225" t="s">
        <v>140</v>
      </c>
      <c r="C14" s="226"/>
      <c r="D14" s="578"/>
      <c r="E14" s="523"/>
      <c r="F14" s="229">
        <f>SUM(F9:F13)</f>
        <v>0</v>
      </c>
      <c r="G14" s="229">
        <f t="shared" ref="G14:Q14" si="3">SUM(G9:G13)</f>
        <v>0</v>
      </c>
      <c r="H14" s="229">
        <f t="shared" si="3"/>
        <v>0</v>
      </c>
      <c r="I14" s="229">
        <f t="shared" si="3"/>
        <v>0</v>
      </c>
      <c r="J14" s="229">
        <f t="shared" si="3"/>
        <v>0</v>
      </c>
      <c r="K14" s="229">
        <f t="shared" si="3"/>
        <v>0</v>
      </c>
      <c r="L14" s="229">
        <f t="shared" si="3"/>
        <v>0</v>
      </c>
      <c r="M14" s="229">
        <f t="shared" si="3"/>
        <v>0</v>
      </c>
      <c r="N14" s="229">
        <f t="shared" si="3"/>
        <v>0</v>
      </c>
      <c r="O14" s="229">
        <f t="shared" si="3"/>
        <v>0</v>
      </c>
      <c r="P14" s="229">
        <f t="shared" si="3"/>
        <v>0</v>
      </c>
      <c r="Q14" s="229">
        <f t="shared" si="3"/>
        <v>0</v>
      </c>
      <c r="R14" s="229">
        <f>SUM(R9:R13)</f>
        <v>0</v>
      </c>
      <c r="S14" s="320">
        <f>SUM(S9:S13)</f>
        <v>0</v>
      </c>
      <c r="W14" s="227">
        <f>SUM(W9:W13)</f>
        <v>0</v>
      </c>
      <c r="X14" s="227">
        <f>SUM(X9:X13)</f>
        <v>0</v>
      </c>
      <c r="Z14" s="227">
        <f>SUM(Z9:Z13)</f>
        <v>0</v>
      </c>
      <c r="AA14" s="227">
        <f>SUM(AA9:AA13)</f>
        <v>0</v>
      </c>
      <c r="AB14" s="728" t="e">
        <f>Z14/(Z14+AA14)</f>
        <v>#DIV/0!</v>
      </c>
    </row>
    <row r="15" spans="1:28" ht="12.75" customHeight="1" x14ac:dyDescent="0.3">
      <c r="A15" s="277">
        <v>1.2</v>
      </c>
      <c r="B15" s="278" t="s">
        <v>141</v>
      </c>
      <c r="C15" s="444">
        <f>'9. Infrastructure Staff Loading'!C15</f>
        <v>0</v>
      </c>
      <c r="D15" s="577">
        <f>'9. Infrastructure Staff Loading'!D15</f>
        <v>0</v>
      </c>
      <c r="E15" s="570">
        <f>'9. Infrastructure Staff Loading'!E15</f>
        <v>0</v>
      </c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281">
        <f>SUM(F15:Q15)</f>
        <v>0</v>
      </c>
      <c r="S15" s="321">
        <f>D15*R15</f>
        <v>0</v>
      </c>
      <c r="W15" s="147">
        <f>X15/$U$7</f>
        <v>0</v>
      </c>
      <c r="X15" s="147">
        <f>R15/12</f>
        <v>0</v>
      </c>
      <c r="Z15" s="147">
        <f>IF($E15="Y",$R15,0)</f>
        <v>0</v>
      </c>
      <c r="AA15" s="147">
        <f>IF($E15="N",$R15,0)</f>
        <v>0</v>
      </c>
      <c r="AB15" s="727" t="e">
        <f>Z15/(Z15+AA15)</f>
        <v>#DIV/0!</v>
      </c>
    </row>
    <row r="16" spans="1:28" ht="12.75" customHeight="1" x14ac:dyDescent="0.3">
      <c r="A16" s="275"/>
      <c r="B16" s="279"/>
      <c r="C16" s="444">
        <f>'9. Infrastructure Staff Loading'!C16</f>
        <v>0</v>
      </c>
      <c r="D16" s="577">
        <f>'9. Infrastructure Staff Loading'!D16</f>
        <v>0</v>
      </c>
      <c r="E16" s="570">
        <f>'9. Infrastructure Staff Loading'!E16</f>
        <v>0</v>
      </c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281">
        <f>SUM(F16:Q16)</f>
        <v>0</v>
      </c>
      <c r="S16" s="321">
        <f>D16*R16</f>
        <v>0</v>
      </c>
      <c r="W16" s="147">
        <f>X16/$U$7</f>
        <v>0</v>
      </c>
      <c r="X16" s="147">
        <f>R16/12</f>
        <v>0</v>
      </c>
      <c r="Z16" s="147">
        <f t="shared" ref="Z16:Z19" si="4">IF($E16="Y",$R16,0)</f>
        <v>0</v>
      </c>
      <c r="AA16" s="147">
        <f t="shared" ref="AA16:AA19" si="5">IF($E16="N",$R16,0)</f>
        <v>0</v>
      </c>
      <c r="AB16" s="727" t="e">
        <f t="shared" ref="AB16:AB19" si="6">Z16/(Z16+AA16)</f>
        <v>#DIV/0!</v>
      </c>
    </row>
    <row r="17" spans="1:28" ht="12.75" customHeight="1" x14ac:dyDescent="0.3">
      <c r="A17" s="275"/>
      <c r="B17" s="279"/>
      <c r="C17" s="444">
        <f>'9. Infrastructure Staff Loading'!C17</f>
        <v>0</v>
      </c>
      <c r="D17" s="577">
        <f>'9. Infrastructure Staff Loading'!D17</f>
        <v>0</v>
      </c>
      <c r="E17" s="570">
        <f>'9. Infrastructure Staff Loading'!E17</f>
        <v>0</v>
      </c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  <c r="R17" s="281">
        <f>SUM(F17:Q17)</f>
        <v>0</v>
      </c>
      <c r="S17" s="321">
        <f>D17*R17</f>
        <v>0</v>
      </c>
      <c r="W17" s="147">
        <f>X17/$U$7</f>
        <v>0</v>
      </c>
      <c r="X17" s="147">
        <f>R17/12</f>
        <v>0</v>
      </c>
      <c r="Z17" s="147">
        <f t="shared" si="4"/>
        <v>0</v>
      </c>
      <c r="AA17" s="147">
        <f t="shared" si="5"/>
        <v>0</v>
      </c>
      <c r="AB17" s="727" t="e">
        <f t="shared" si="6"/>
        <v>#DIV/0!</v>
      </c>
    </row>
    <row r="18" spans="1:28" ht="12.75" customHeight="1" x14ac:dyDescent="0.3">
      <c r="A18" s="275"/>
      <c r="B18" s="279"/>
      <c r="C18" s="444">
        <f>'9. Infrastructure Staff Loading'!C18</f>
        <v>0</v>
      </c>
      <c r="D18" s="577">
        <f>'9. Infrastructure Staff Loading'!D18</f>
        <v>0</v>
      </c>
      <c r="E18" s="570">
        <f>'9. Infrastructure Staff Loading'!E18</f>
        <v>0</v>
      </c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281">
        <f>SUM(F18:Q18)</f>
        <v>0</v>
      </c>
      <c r="S18" s="321">
        <f>D18*R18</f>
        <v>0</v>
      </c>
      <c r="W18" s="147">
        <f>X18/$U$7</f>
        <v>0</v>
      </c>
      <c r="X18" s="147">
        <f>R18/12</f>
        <v>0</v>
      </c>
      <c r="Z18" s="147">
        <f t="shared" si="4"/>
        <v>0</v>
      </c>
      <c r="AA18" s="147">
        <f t="shared" si="5"/>
        <v>0</v>
      </c>
      <c r="AB18" s="727" t="e">
        <f t="shared" si="6"/>
        <v>#DIV/0!</v>
      </c>
    </row>
    <row r="19" spans="1:28" ht="12.75" customHeight="1" x14ac:dyDescent="0.3">
      <c r="A19" s="275"/>
      <c r="B19" s="279"/>
      <c r="C19" s="444">
        <f>'9. Infrastructure Staff Loading'!C19</f>
        <v>0</v>
      </c>
      <c r="D19" s="577">
        <f>'9. Infrastructure Staff Loading'!D19</f>
        <v>0</v>
      </c>
      <c r="E19" s="570">
        <f>'9. Infrastructure Staff Loading'!E19</f>
        <v>0</v>
      </c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281">
        <f>SUM(F19:Q19)</f>
        <v>0</v>
      </c>
      <c r="S19" s="321">
        <f>D19*R19</f>
        <v>0</v>
      </c>
      <c r="W19" s="147">
        <f>X19/$U$7</f>
        <v>0</v>
      </c>
      <c r="X19" s="147">
        <f>R19/12</f>
        <v>0</v>
      </c>
      <c r="Z19" s="147">
        <f t="shared" si="4"/>
        <v>0</v>
      </c>
      <c r="AA19" s="147">
        <f t="shared" si="5"/>
        <v>0</v>
      </c>
      <c r="AB19" s="727" t="e">
        <f t="shared" si="6"/>
        <v>#DIV/0!</v>
      </c>
    </row>
    <row r="20" spans="1:28" ht="12.75" customHeight="1" thickBot="1" x14ac:dyDescent="0.35">
      <c r="A20" s="224"/>
      <c r="B20" s="225" t="s">
        <v>142</v>
      </c>
      <c r="C20" s="230"/>
      <c r="D20" s="579"/>
      <c r="E20" s="525"/>
      <c r="F20" s="229">
        <f>SUM(F15:F19)</f>
        <v>0</v>
      </c>
      <c r="G20" s="229">
        <f t="shared" ref="G20:S20" si="7">SUM(G15:G19)</f>
        <v>0</v>
      </c>
      <c r="H20" s="229">
        <f t="shared" si="7"/>
        <v>0</v>
      </c>
      <c r="I20" s="229">
        <f t="shared" si="7"/>
        <v>0</v>
      </c>
      <c r="J20" s="229">
        <f t="shared" si="7"/>
        <v>0</v>
      </c>
      <c r="K20" s="229">
        <f t="shared" si="7"/>
        <v>0</v>
      </c>
      <c r="L20" s="229">
        <f t="shared" si="7"/>
        <v>0</v>
      </c>
      <c r="M20" s="229">
        <f t="shared" si="7"/>
        <v>0</v>
      </c>
      <c r="N20" s="229">
        <f t="shared" si="7"/>
        <v>0</v>
      </c>
      <c r="O20" s="229">
        <f t="shared" si="7"/>
        <v>0</v>
      </c>
      <c r="P20" s="229">
        <f t="shared" si="7"/>
        <v>0</v>
      </c>
      <c r="Q20" s="229">
        <f t="shared" si="7"/>
        <v>0</v>
      </c>
      <c r="R20" s="229">
        <f t="shared" si="7"/>
        <v>0</v>
      </c>
      <c r="S20" s="320">
        <f t="shared" si="7"/>
        <v>0</v>
      </c>
      <c r="W20" s="231">
        <f>SUM(W15:W19)</f>
        <v>0</v>
      </c>
      <c r="X20" s="231">
        <f>SUM(X15:X19)</f>
        <v>0</v>
      </c>
      <c r="Z20" s="227">
        <f>SUM(Z15:Z19)</f>
        <v>0</v>
      </c>
      <c r="AA20" s="227">
        <f>SUM(AA15:AA19)</f>
        <v>0</v>
      </c>
      <c r="AB20" s="728" t="e">
        <f>Z20/(Z20+AA20)</f>
        <v>#DIV/0!</v>
      </c>
    </row>
    <row r="21" spans="1:28" ht="14.25" x14ac:dyDescent="0.3">
      <c r="A21" s="277">
        <v>1.3</v>
      </c>
      <c r="B21" s="278" t="s">
        <v>143</v>
      </c>
      <c r="C21" s="444">
        <f>'9. Infrastructure Staff Loading'!C21</f>
        <v>0</v>
      </c>
      <c r="D21" s="577">
        <f>'9. Infrastructure Staff Loading'!D21</f>
        <v>0</v>
      </c>
      <c r="E21" s="570">
        <f>'9. Infrastructure Staff Loading'!E21</f>
        <v>0</v>
      </c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281">
        <f>SUM(F21:Q21)</f>
        <v>0</v>
      </c>
      <c r="S21" s="321">
        <f>D21*R21</f>
        <v>0</v>
      </c>
      <c r="W21" s="147">
        <f>X21/$U$7</f>
        <v>0</v>
      </c>
      <c r="X21" s="147">
        <f>R21/12</f>
        <v>0</v>
      </c>
      <c r="Z21" s="147">
        <f>IF($E21="Y",$R21,0)</f>
        <v>0</v>
      </c>
      <c r="AA21" s="147">
        <f>IF($E21="N",$R21,0)</f>
        <v>0</v>
      </c>
      <c r="AB21" s="727" t="e">
        <f>Z21/(Z21+AA21)</f>
        <v>#DIV/0!</v>
      </c>
    </row>
    <row r="22" spans="1:28" ht="14.25" x14ac:dyDescent="0.3">
      <c r="A22" s="275"/>
      <c r="B22" s="279"/>
      <c r="C22" s="444">
        <f>'9. Infrastructure Staff Loading'!C22</f>
        <v>0</v>
      </c>
      <c r="D22" s="577">
        <f>'9. Infrastructure Staff Loading'!D22</f>
        <v>0</v>
      </c>
      <c r="E22" s="570">
        <f>'9. Infrastructure Staff Loading'!E22</f>
        <v>0</v>
      </c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281">
        <f>SUM(F22:Q22)</f>
        <v>0</v>
      </c>
      <c r="S22" s="321">
        <f>D22*R22</f>
        <v>0</v>
      </c>
      <c r="W22" s="147">
        <f>X22/$U$7</f>
        <v>0</v>
      </c>
      <c r="X22" s="147">
        <f>R22/12</f>
        <v>0</v>
      </c>
      <c r="Z22" s="147">
        <f t="shared" ref="Z22:Z25" si="8">IF($E22="Y",$R22,0)</f>
        <v>0</v>
      </c>
      <c r="AA22" s="147">
        <f t="shared" ref="AA22:AA25" si="9">IF($E22="N",$R22,0)</f>
        <v>0</v>
      </c>
      <c r="AB22" s="727" t="e">
        <f t="shared" ref="AB22:AB25" si="10">Z22/(Z22+AA22)</f>
        <v>#DIV/0!</v>
      </c>
    </row>
    <row r="23" spans="1:28" ht="14.25" x14ac:dyDescent="0.3">
      <c r="A23" s="275"/>
      <c r="B23" s="279"/>
      <c r="C23" s="444">
        <f>'9. Infrastructure Staff Loading'!C23</f>
        <v>0</v>
      </c>
      <c r="D23" s="577">
        <f>'9. Infrastructure Staff Loading'!D23</f>
        <v>0</v>
      </c>
      <c r="E23" s="570">
        <f>'9. Infrastructure Staff Loading'!E23</f>
        <v>0</v>
      </c>
      <c r="F23" s="149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281">
        <f>SUM(F23:Q23)</f>
        <v>0</v>
      </c>
      <c r="S23" s="321">
        <f>D23*R23</f>
        <v>0</v>
      </c>
      <c r="W23" s="147">
        <f>X23/$U$7</f>
        <v>0</v>
      </c>
      <c r="X23" s="147">
        <f>R23/12</f>
        <v>0</v>
      </c>
      <c r="Z23" s="147">
        <f t="shared" si="8"/>
        <v>0</v>
      </c>
      <c r="AA23" s="147">
        <f t="shared" si="9"/>
        <v>0</v>
      </c>
      <c r="AB23" s="727" t="e">
        <f t="shared" si="10"/>
        <v>#DIV/0!</v>
      </c>
    </row>
    <row r="24" spans="1:28" ht="14.25" x14ac:dyDescent="0.3">
      <c r="A24" s="275"/>
      <c r="B24" s="279"/>
      <c r="C24" s="444">
        <f>'9. Infrastructure Staff Loading'!C24</f>
        <v>0</v>
      </c>
      <c r="D24" s="577">
        <f>'9. Infrastructure Staff Loading'!D24</f>
        <v>0</v>
      </c>
      <c r="E24" s="570">
        <f>'9. Infrastructure Staff Loading'!E24</f>
        <v>0</v>
      </c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281">
        <f>SUM(F24:Q24)</f>
        <v>0</v>
      </c>
      <c r="S24" s="321">
        <f>D24*R24</f>
        <v>0</v>
      </c>
      <c r="W24" s="147">
        <f>X24/$U$7</f>
        <v>0</v>
      </c>
      <c r="X24" s="147">
        <f>R24/12</f>
        <v>0</v>
      </c>
      <c r="Z24" s="147">
        <f t="shared" si="8"/>
        <v>0</v>
      </c>
      <c r="AA24" s="147">
        <f t="shared" si="9"/>
        <v>0</v>
      </c>
      <c r="AB24" s="727" t="e">
        <f t="shared" si="10"/>
        <v>#DIV/0!</v>
      </c>
    </row>
    <row r="25" spans="1:28" ht="14.25" x14ac:dyDescent="0.3">
      <c r="A25" s="275"/>
      <c r="B25" s="279"/>
      <c r="C25" s="444">
        <f>'9. Infrastructure Staff Loading'!C25</f>
        <v>0</v>
      </c>
      <c r="D25" s="577">
        <f>'9. Infrastructure Staff Loading'!D25</f>
        <v>0</v>
      </c>
      <c r="E25" s="570">
        <f>'9. Infrastructure Staff Loading'!E25</f>
        <v>0</v>
      </c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281">
        <f>SUM(F25:Q25)</f>
        <v>0</v>
      </c>
      <c r="S25" s="321">
        <f>D25*R25</f>
        <v>0</v>
      </c>
      <c r="W25" s="147">
        <f>X25/$U$7</f>
        <v>0</v>
      </c>
      <c r="X25" s="147">
        <f>R25/12</f>
        <v>0</v>
      </c>
      <c r="Z25" s="147">
        <f t="shared" si="8"/>
        <v>0</v>
      </c>
      <c r="AA25" s="147">
        <f t="shared" si="9"/>
        <v>0</v>
      </c>
      <c r="AB25" s="727" t="e">
        <f t="shared" si="10"/>
        <v>#DIV/0!</v>
      </c>
    </row>
    <row r="26" spans="1:28" ht="15" thickBot="1" x14ac:dyDescent="0.35">
      <c r="A26" s="224"/>
      <c r="B26" s="225" t="s">
        <v>144</v>
      </c>
      <c r="C26" s="230"/>
      <c r="D26" s="579"/>
      <c r="E26" s="525"/>
      <c r="F26" s="229">
        <f>SUM(F21:F25)</f>
        <v>0</v>
      </c>
      <c r="G26" s="229">
        <f t="shared" ref="G26:Q26" si="11">SUM(G21:G25)</f>
        <v>0</v>
      </c>
      <c r="H26" s="229">
        <f t="shared" si="11"/>
        <v>0</v>
      </c>
      <c r="I26" s="229">
        <f t="shared" si="11"/>
        <v>0</v>
      </c>
      <c r="J26" s="229">
        <f t="shared" si="11"/>
        <v>0</v>
      </c>
      <c r="K26" s="229">
        <f t="shared" si="11"/>
        <v>0</v>
      </c>
      <c r="L26" s="229">
        <f t="shared" si="11"/>
        <v>0</v>
      </c>
      <c r="M26" s="229">
        <f t="shared" si="11"/>
        <v>0</v>
      </c>
      <c r="N26" s="229">
        <f t="shared" si="11"/>
        <v>0</v>
      </c>
      <c r="O26" s="229">
        <f t="shared" si="11"/>
        <v>0</v>
      </c>
      <c r="P26" s="229">
        <f t="shared" si="11"/>
        <v>0</v>
      </c>
      <c r="Q26" s="229">
        <f t="shared" si="11"/>
        <v>0</v>
      </c>
      <c r="R26" s="229">
        <f>SUM(R21:R25)</f>
        <v>0</v>
      </c>
      <c r="S26" s="320">
        <f>SUM(S21:S25)</f>
        <v>0</v>
      </c>
      <c r="W26" s="231">
        <f>SUM(W21:W25)</f>
        <v>0</v>
      </c>
      <c r="X26" s="231">
        <f>SUM(X21:X25)</f>
        <v>0</v>
      </c>
      <c r="Z26" s="227">
        <f>SUM(Z21:Z25)</f>
        <v>0</v>
      </c>
      <c r="AA26" s="227">
        <f>SUM(AA21:AA25)</f>
        <v>0</v>
      </c>
      <c r="AB26" s="728" t="e">
        <f>Z26/(Z26+AA26)</f>
        <v>#DIV/0!</v>
      </c>
    </row>
    <row r="27" spans="1:28" ht="14.25" x14ac:dyDescent="0.3">
      <c r="A27" s="277">
        <v>1.4</v>
      </c>
      <c r="B27" s="278" t="s">
        <v>145</v>
      </c>
      <c r="C27" s="444">
        <f>'9. Infrastructure Staff Loading'!C27</f>
        <v>0</v>
      </c>
      <c r="D27" s="577">
        <f>'9. Infrastructure Staff Loading'!D27</f>
        <v>0</v>
      </c>
      <c r="E27" s="570">
        <f>'9. Infrastructure Staff Loading'!E27</f>
        <v>0</v>
      </c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281">
        <f>SUM(F27:Q27)</f>
        <v>0</v>
      </c>
      <c r="S27" s="321">
        <f>D27*R27</f>
        <v>0</v>
      </c>
      <c r="W27" s="147">
        <f>X27/$U$7</f>
        <v>0</v>
      </c>
      <c r="X27" s="147">
        <f>R27/12</f>
        <v>0</v>
      </c>
      <c r="Z27" s="147">
        <f>IF($E27="Y",$R27,0)</f>
        <v>0</v>
      </c>
      <c r="AA27" s="147">
        <f>IF($E27="N",$R27,0)</f>
        <v>0</v>
      </c>
      <c r="AB27" s="727" t="e">
        <f>Z27/(Z27+AA27)</f>
        <v>#DIV/0!</v>
      </c>
    </row>
    <row r="28" spans="1:28" ht="14.25" x14ac:dyDescent="0.3">
      <c r="A28" s="275"/>
      <c r="B28" s="279"/>
      <c r="C28" s="444">
        <f>'9. Infrastructure Staff Loading'!C28</f>
        <v>0</v>
      </c>
      <c r="D28" s="577">
        <f>'9. Infrastructure Staff Loading'!D28</f>
        <v>0</v>
      </c>
      <c r="E28" s="570">
        <f>'9. Infrastructure Staff Loading'!E28</f>
        <v>0</v>
      </c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281">
        <f>SUM(F28:Q28)</f>
        <v>0</v>
      </c>
      <c r="S28" s="321">
        <f>D28*R28</f>
        <v>0</v>
      </c>
      <c r="W28" s="147">
        <f>X28/$U$7</f>
        <v>0</v>
      </c>
      <c r="X28" s="147">
        <f>R28/12</f>
        <v>0</v>
      </c>
      <c r="Z28" s="147">
        <f t="shared" ref="Z28:Z31" si="12">IF($E28="Y",$R28,0)</f>
        <v>0</v>
      </c>
      <c r="AA28" s="147">
        <f t="shared" ref="AA28:AA31" si="13">IF($E28="N",$R28,0)</f>
        <v>0</v>
      </c>
      <c r="AB28" s="727" t="e">
        <f t="shared" ref="AB28:AB31" si="14">Z28/(Z28+AA28)</f>
        <v>#DIV/0!</v>
      </c>
    </row>
    <row r="29" spans="1:28" ht="14.25" x14ac:dyDescent="0.3">
      <c r="A29" s="275"/>
      <c r="B29" s="279"/>
      <c r="C29" s="444">
        <f>'9. Infrastructure Staff Loading'!C29</f>
        <v>0</v>
      </c>
      <c r="D29" s="577">
        <f>'9. Infrastructure Staff Loading'!D29</f>
        <v>0</v>
      </c>
      <c r="E29" s="570">
        <f>'9. Infrastructure Staff Loading'!E29</f>
        <v>0</v>
      </c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281">
        <f>SUM(F29:Q29)</f>
        <v>0</v>
      </c>
      <c r="S29" s="321">
        <f>D29*R29</f>
        <v>0</v>
      </c>
      <c r="W29" s="147">
        <f>X29/$U$7</f>
        <v>0</v>
      </c>
      <c r="X29" s="147">
        <f>R29/12</f>
        <v>0</v>
      </c>
      <c r="Z29" s="147">
        <f t="shared" si="12"/>
        <v>0</v>
      </c>
      <c r="AA29" s="147">
        <f t="shared" si="13"/>
        <v>0</v>
      </c>
      <c r="AB29" s="727" t="e">
        <f t="shared" si="14"/>
        <v>#DIV/0!</v>
      </c>
    </row>
    <row r="30" spans="1:28" ht="14.25" x14ac:dyDescent="0.3">
      <c r="A30" s="275"/>
      <c r="B30" s="279"/>
      <c r="C30" s="444">
        <f>'9. Infrastructure Staff Loading'!C30</f>
        <v>0</v>
      </c>
      <c r="D30" s="577">
        <f>'9. Infrastructure Staff Loading'!D30</f>
        <v>0</v>
      </c>
      <c r="E30" s="570">
        <f>'9. Infrastructure Staff Loading'!E30</f>
        <v>0</v>
      </c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281">
        <f>SUM(F30:Q30)</f>
        <v>0</v>
      </c>
      <c r="S30" s="321">
        <f>D30*R30</f>
        <v>0</v>
      </c>
      <c r="W30" s="147">
        <f>X30/$U$7</f>
        <v>0</v>
      </c>
      <c r="X30" s="147">
        <f>R30/12</f>
        <v>0</v>
      </c>
      <c r="Z30" s="147">
        <f t="shared" si="12"/>
        <v>0</v>
      </c>
      <c r="AA30" s="147">
        <f t="shared" si="13"/>
        <v>0</v>
      </c>
      <c r="AB30" s="727" t="e">
        <f t="shared" si="14"/>
        <v>#DIV/0!</v>
      </c>
    </row>
    <row r="31" spans="1:28" ht="14.25" x14ac:dyDescent="0.3">
      <c r="A31" s="275"/>
      <c r="B31" s="279"/>
      <c r="C31" s="444">
        <f>'9. Infrastructure Staff Loading'!C31</f>
        <v>0</v>
      </c>
      <c r="D31" s="577">
        <f>'9. Infrastructure Staff Loading'!D31</f>
        <v>0</v>
      </c>
      <c r="E31" s="570">
        <f>'9. Infrastructure Staff Loading'!E31</f>
        <v>0</v>
      </c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  <c r="R31" s="281">
        <f>SUM(F31:Q31)</f>
        <v>0</v>
      </c>
      <c r="S31" s="321">
        <f>D31*R31</f>
        <v>0</v>
      </c>
      <c r="W31" s="147">
        <f>X31/$U$7</f>
        <v>0</v>
      </c>
      <c r="X31" s="147">
        <f>R31/12</f>
        <v>0</v>
      </c>
      <c r="Z31" s="147">
        <f t="shared" si="12"/>
        <v>0</v>
      </c>
      <c r="AA31" s="147">
        <f t="shared" si="13"/>
        <v>0</v>
      </c>
      <c r="AB31" s="727" t="e">
        <f t="shared" si="14"/>
        <v>#DIV/0!</v>
      </c>
    </row>
    <row r="32" spans="1:28" ht="15" thickBot="1" x14ac:dyDescent="0.35">
      <c r="A32" s="247"/>
      <c r="B32" s="248" t="s">
        <v>146</v>
      </c>
      <c r="C32" s="249"/>
      <c r="D32" s="580"/>
      <c r="E32" s="526"/>
      <c r="F32" s="252">
        <f>SUM(F27:F31)</f>
        <v>0</v>
      </c>
      <c r="G32" s="252">
        <f t="shared" ref="G32:Q32" si="15">SUM(G27:G31)</f>
        <v>0</v>
      </c>
      <c r="H32" s="252">
        <f t="shared" si="15"/>
        <v>0</v>
      </c>
      <c r="I32" s="252">
        <f t="shared" si="15"/>
        <v>0</v>
      </c>
      <c r="J32" s="252">
        <f t="shared" si="15"/>
        <v>0</v>
      </c>
      <c r="K32" s="252">
        <f t="shared" si="15"/>
        <v>0</v>
      </c>
      <c r="L32" s="252">
        <f t="shared" si="15"/>
        <v>0</v>
      </c>
      <c r="M32" s="252">
        <f t="shared" si="15"/>
        <v>0</v>
      </c>
      <c r="N32" s="252">
        <f t="shared" si="15"/>
        <v>0</v>
      </c>
      <c r="O32" s="252">
        <f t="shared" si="15"/>
        <v>0</v>
      </c>
      <c r="P32" s="252">
        <f t="shared" si="15"/>
        <v>0</v>
      </c>
      <c r="Q32" s="252">
        <f t="shared" si="15"/>
        <v>0</v>
      </c>
      <c r="R32" s="252">
        <f>SUM(R27:R31)</f>
        <v>0</v>
      </c>
      <c r="S32" s="322">
        <f>SUM(S27:S31)</f>
        <v>0</v>
      </c>
      <c r="W32" s="250">
        <f>SUM(W27:W31)</f>
        <v>0</v>
      </c>
      <c r="X32" s="250">
        <f>SUM(X27:X31)</f>
        <v>0</v>
      </c>
      <c r="Z32" s="227">
        <f>SUM(Z27:Z31)</f>
        <v>0</v>
      </c>
      <c r="AA32" s="227">
        <f>SUM(AA27:AA31)</f>
        <v>0</v>
      </c>
      <c r="AB32" s="728" t="e">
        <f>Z32/(Z32+AA32)</f>
        <v>#DIV/0!</v>
      </c>
    </row>
    <row r="33" spans="1:28" s="125" customFormat="1" ht="14.25" thickBot="1" x14ac:dyDescent="0.3">
      <c r="A33" s="253"/>
      <c r="B33" s="254" t="s">
        <v>140</v>
      </c>
      <c r="C33" s="255"/>
      <c r="D33" s="439"/>
      <c r="E33" s="527"/>
      <c r="F33" s="256">
        <f>SUM(F14,F20,F26,F32)</f>
        <v>0</v>
      </c>
      <c r="G33" s="256">
        <f t="shared" ref="G33:Q33" si="16">SUM(G14,G20,G26,G32)</f>
        <v>0</v>
      </c>
      <c r="H33" s="256">
        <f t="shared" si="16"/>
        <v>0</v>
      </c>
      <c r="I33" s="256">
        <f t="shared" si="16"/>
        <v>0</v>
      </c>
      <c r="J33" s="256">
        <f t="shared" si="16"/>
        <v>0</v>
      </c>
      <c r="K33" s="256">
        <f t="shared" si="16"/>
        <v>0</v>
      </c>
      <c r="L33" s="256">
        <f t="shared" si="16"/>
        <v>0</v>
      </c>
      <c r="M33" s="256">
        <f t="shared" si="16"/>
        <v>0</v>
      </c>
      <c r="N33" s="256">
        <f t="shared" si="16"/>
        <v>0</v>
      </c>
      <c r="O33" s="256">
        <f t="shared" si="16"/>
        <v>0</v>
      </c>
      <c r="P33" s="256">
        <f t="shared" si="16"/>
        <v>0</v>
      </c>
      <c r="Q33" s="256">
        <f t="shared" si="16"/>
        <v>0</v>
      </c>
      <c r="R33" s="256">
        <f>SUM(R14,R20,R26,R32)</f>
        <v>0</v>
      </c>
      <c r="S33" s="323">
        <f>SUM(S14,S20,S26,S32)</f>
        <v>0</v>
      </c>
      <c r="W33" s="256">
        <f>SUM(W14,W20,W26,W32)</f>
        <v>0</v>
      </c>
      <c r="X33" s="256">
        <f>SUM(X14,X20,X26,X32)</f>
        <v>0</v>
      </c>
      <c r="Z33" s="256">
        <f>SUM(Z14,Z20,Z26,Z32)</f>
        <v>0</v>
      </c>
      <c r="AA33" s="256">
        <f>SUM(AA14,AA20,AA26,AA32)</f>
        <v>0</v>
      </c>
      <c r="AB33" s="729" t="e">
        <f>Z33/(Z33+AA33)</f>
        <v>#DIV/0!</v>
      </c>
    </row>
    <row r="34" spans="1:28" ht="9.9499999999999993" customHeight="1" x14ac:dyDescent="0.3">
      <c r="A34" s="219"/>
      <c r="B34" s="220"/>
      <c r="C34" s="221"/>
      <c r="D34" s="581"/>
      <c r="E34" s="528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324"/>
      <c r="W34" s="221"/>
      <c r="X34" s="221"/>
      <c r="Z34" s="221"/>
      <c r="AA34" s="221"/>
      <c r="AB34" s="730"/>
    </row>
    <row r="35" spans="1:28" s="124" customFormat="1" ht="13.5" customHeight="1" x14ac:dyDescent="0.25">
      <c r="A35" s="237">
        <v>2</v>
      </c>
      <c r="B35" s="238" t="s">
        <v>147</v>
      </c>
      <c r="C35" s="239"/>
      <c r="D35" s="576"/>
      <c r="E35" s="521"/>
      <c r="F35" s="240"/>
      <c r="G35" s="240"/>
      <c r="H35" s="240"/>
      <c r="I35" s="240"/>
      <c r="J35" s="240"/>
      <c r="K35" s="240"/>
      <c r="L35" s="240"/>
      <c r="M35" s="240"/>
      <c r="N35" s="240"/>
      <c r="O35" s="240"/>
      <c r="P35" s="240"/>
      <c r="Q35" s="240"/>
      <c r="R35" s="236"/>
      <c r="S35" s="325"/>
      <c r="W35" s="239"/>
      <c r="X35" s="239"/>
      <c r="Z35" s="239"/>
      <c r="AA35" s="239"/>
      <c r="AB35" s="731"/>
    </row>
    <row r="36" spans="1:28" ht="13.5" customHeight="1" x14ac:dyDescent="0.3">
      <c r="A36" s="275">
        <v>2.1</v>
      </c>
      <c r="B36" s="276" t="s">
        <v>148</v>
      </c>
      <c r="C36" s="444">
        <f>'9. Infrastructure Staff Loading'!C36</f>
        <v>0</v>
      </c>
      <c r="D36" s="577">
        <f>'9. Infrastructure Staff Loading'!D36</f>
        <v>0</v>
      </c>
      <c r="E36" s="570">
        <f>'9. Infrastructure Staff Loading'!E36</f>
        <v>0</v>
      </c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280">
        <f t="shared" ref="R36:R42" si="17">SUM(F36:Q36)</f>
        <v>0</v>
      </c>
      <c r="S36" s="319">
        <f>D36*R36</f>
        <v>0</v>
      </c>
      <c r="W36" s="147">
        <f>X36/$U$7</f>
        <v>0</v>
      </c>
      <c r="X36" s="147">
        <f>R36/12</f>
        <v>0</v>
      </c>
      <c r="Z36" s="147">
        <f>IF($E36="Y",$R36,0)</f>
        <v>0</v>
      </c>
      <c r="AA36" s="147">
        <f>IF($E36="N",$R36,0)</f>
        <v>0</v>
      </c>
      <c r="AB36" s="727" t="e">
        <f>Z36/(Z36+AA36)</f>
        <v>#DIV/0!</v>
      </c>
    </row>
    <row r="37" spans="1:28" ht="14.25" x14ac:dyDescent="0.3">
      <c r="A37" s="275"/>
      <c r="B37" s="276"/>
      <c r="C37" s="444">
        <f>'9. Infrastructure Staff Loading'!C37</f>
        <v>0</v>
      </c>
      <c r="D37" s="577">
        <f>'9. Infrastructure Staff Loading'!D37</f>
        <v>0</v>
      </c>
      <c r="E37" s="570">
        <f>'9. Infrastructure Staff Loading'!E37</f>
        <v>0</v>
      </c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280">
        <f t="shared" si="17"/>
        <v>0</v>
      </c>
      <c r="S37" s="319">
        <f>D37*R37</f>
        <v>0</v>
      </c>
      <c r="W37" s="147">
        <f>X37/$U$7</f>
        <v>0</v>
      </c>
      <c r="X37" s="147">
        <f>R37/12</f>
        <v>0</v>
      </c>
      <c r="Z37" s="147">
        <f t="shared" ref="Z37:Z40" si="18">IF($E37="Y",$R37,0)</f>
        <v>0</v>
      </c>
      <c r="AA37" s="147">
        <f t="shared" ref="AA37:AA40" si="19">IF($E37="N",$R37,0)</f>
        <v>0</v>
      </c>
      <c r="AB37" s="727" t="e">
        <f t="shared" ref="AB37:AB40" si="20">Z37/(Z37+AA37)</f>
        <v>#DIV/0!</v>
      </c>
    </row>
    <row r="38" spans="1:28" ht="14.25" x14ac:dyDescent="0.3">
      <c r="A38" s="275"/>
      <c r="B38" s="276"/>
      <c r="C38" s="444">
        <f>'9. Infrastructure Staff Loading'!C38</f>
        <v>0</v>
      </c>
      <c r="D38" s="577">
        <f>'9. Infrastructure Staff Loading'!D38</f>
        <v>0</v>
      </c>
      <c r="E38" s="570">
        <f>'9. Infrastructure Staff Loading'!E38</f>
        <v>0</v>
      </c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280">
        <f>SUM(F38:Q38)</f>
        <v>0</v>
      </c>
      <c r="S38" s="319">
        <f>D38*R38</f>
        <v>0</v>
      </c>
      <c r="W38" s="147">
        <f>X38/$U$7</f>
        <v>0</v>
      </c>
      <c r="X38" s="147">
        <f>R38/12</f>
        <v>0</v>
      </c>
      <c r="Z38" s="147">
        <f t="shared" si="18"/>
        <v>0</v>
      </c>
      <c r="AA38" s="147">
        <f t="shared" si="19"/>
        <v>0</v>
      </c>
      <c r="AB38" s="727" t="e">
        <f t="shared" si="20"/>
        <v>#DIV/0!</v>
      </c>
    </row>
    <row r="39" spans="1:28" ht="14.25" x14ac:dyDescent="0.3">
      <c r="A39" s="275"/>
      <c r="B39" s="276"/>
      <c r="C39" s="444">
        <f>'9. Infrastructure Staff Loading'!C39</f>
        <v>0</v>
      </c>
      <c r="D39" s="577">
        <f>'9. Infrastructure Staff Loading'!D39</f>
        <v>0</v>
      </c>
      <c r="E39" s="570">
        <f>'9. Infrastructure Staff Loading'!E39</f>
        <v>0</v>
      </c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280">
        <f t="shared" si="17"/>
        <v>0</v>
      </c>
      <c r="S39" s="319">
        <f>D39*R39</f>
        <v>0</v>
      </c>
      <c r="W39" s="147">
        <f>X39/$U$7</f>
        <v>0</v>
      </c>
      <c r="X39" s="147">
        <f>R39/12</f>
        <v>0</v>
      </c>
      <c r="Z39" s="147">
        <f t="shared" si="18"/>
        <v>0</v>
      </c>
      <c r="AA39" s="147">
        <f t="shared" si="19"/>
        <v>0</v>
      </c>
      <c r="AB39" s="727" t="e">
        <f t="shared" si="20"/>
        <v>#DIV/0!</v>
      </c>
    </row>
    <row r="40" spans="1:28" ht="14.25" x14ac:dyDescent="0.3">
      <c r="A40" s="275"/>
      <c r="B40" s="276"/>
      <c r="C40" s="444">
        <f>'9. Infrastructure Staff Loading'!C40</f>
        <v>0</v>
      </c>
      <c r="D40" s="577">
        <f>'9. Infrastructure Staff Loading'!D40</f>
        <v>0</v>
      </c>
      <c r="E40" s="570">
        <f>'9. Infrastructure Staff Loading'!E40</f>
        <v>0</v>
      </c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280">
        <f t="shared" si="17"/>
        <v>0</v>
      </c>
      <c r="S40" s="319">
        <f>D40*R40</f>
        <v>0</v>
      </c>
      <c r="W40" s="147">
        <f>X40/$U$7</f>
        <v>0</v>
      </c>
      <c r="X40" s="147">
        <f>R40/12</f>
        <v>0</v>
      </c>
      <c r="Z40" s="147">
        <f t="shared" si="18"/>
        <v>0</v>
      </c>
      <c r="AA40" s="147">
        <f t="shared" si="19"/>
        <v>0</v>
      </c>
      <c r="AB40" s="727" t="e">
        <f t="shared" si="20"/>
        <v>#DIV/0!</v>
      </c>
    </row>
    <row r="41" spans="1:28" s="125" customFormat="1" ht="15" thickBot="1" x14ac:dyDescent="0.35">
      <c r="A41" s="224"/>
      <c r="B41" s="225" t="s">
        <v>149</v>
      </c>
      <c r="C41" s="226"/>
      <c r="D41" s="578"/>
      <c r="E41" s="523"/>
      <c r="F41" s="229">
        <f>SUM(F36:F40)</f>
        <v>0</v>
      </c>
      <c r="G41" s="229">
        <f t="shared" ref="G41:R41" si="21">SUM(G36:G40)</f>
        <v>0</v>
      </c>
      <c r="H41" s="229">
        <f t="shared" si="21"/>
        <v>0</v>
      </c>
      <c r="I41" s="229">
        <f t="shared" si="21"/>
        <v>0</v>
      </c>
      <c r="J41" s="229">
        <f t="shared" si="21"/>
        <v>0</v>
      </c>
      <c r="K41" s="229">
        <f t="shared" si="21"/>
        <v>0</v>
      </c>
      <c r="L41" s="229">
        <f t="shared" si="21"/>
        <v>0</v>
      </c>
      <c r="M41" s="229">
        <f t="shared" si="21"/>
        <v>0</v>
      </c>
      <c r="N41" s="229">
        <f t="shared" si="21"/>
        <v>0</v>
      </c>
      <c r="O41" s="229">
        <f t="shared" si="21"/>
        <v>0</v>
      </c>
      <c r="P41" s="229">
        <f t="shared" si="21"/>
        <v>0</v>
      </c>
      <c r="Q41" s="229">
        <f t="shared" si="21"/>
        <v>0</v>
      </c>
      <c r="R41" s="229">
        <f t="shared" si="21"/>
        <v>0</v>
      </c>
      <c r="S41" s="320">
        <f>SUM(S36:S40)</f>
        <v>0</v>
      </c>
      <c r="W41" s="231">
        <f>SUM(W36:W40)</f>
        <v>0</v>
      </c>
      <c r="X41" s="231">
        <f>SUM(X36:X40)</f>
        <v>0</v>
      </c>
      <c r="Z41" s="227">
        <f>SUM(Z36:Z40)</f>
        <v>0</v>
      </c>
      <c r="AA41" s="227">
        <f>SUM(AA36:AA40)</f>
        <v>0</v>
      </c>
      <c r="AB41" s="728" t="e">
        <f>Z41/(Z41+AA41)</f>
        <v>#DIV/0!</v>
      </c>
    </row>
    <row r="42" spans="1:28" ht="14.25" x14ac:dyDescent="0.3">
      <c r="A42" s="275">
        <v>2.2000000000000002</v>
      </c>
      <c r="B42" s="276" t="s">
        <v>150</v>
      </c>
      <c r="C42" s="444">
        <f>'9. Infrastructure Staff Loading'!C42</f>
        <v>0</v>
      </c>
      <c r="D42" s="577">
        <f>'9. Infrastructure Staff Loading'!D42</f>
        <v>0</v>
      </c>
      <c r="E42" s="570">
        <f>'9. Infrastructure Staff Loading'!E42</f>
        <v>0</v>
      </c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  <c r="R42" s="280">
        <f t="shared" si="17"/>
        <v>0</v>
      </c>
      <c r="S42" s="319">
        <f>D42*R42</f>
        <v>0</v>
      </c>
      <c r="W42" s="147">
        <f>X42/$U$7</f>
        <v>0</v>
      </c>
      <c r="X42" s="147">
        <f>R42/12</f>
        <v>0</v>
      </c>
      <c r="Z42" s="147">
        <f>IF($E42="Y",$R42,0)</f>
        <v>0</v>
      </c>
      <c r="AA42" s="147">
        <f>IF($E42="N",$R42,0)</f>
        <v>0</v>
      </c>
      <c r="AB42" s="727" t="e">
        <f>Z42/(Z42+AA42)</f>
        <v>#DIV/0!</v>
      </c>
    </row>
    <row r="43" spans="1:28" ht="14.25" x14ac:dyDescent="0.3">
      <c r="A43" s="275"/>
      <c r="B43" s="276"/>
      <c r="C43" s="444">
        <f>'9. Infrastructure Staff Loading'!C43</f>
        <v>0</v>
      </c>
      <c r="D43" s="577">
        <f>'9. Infrastructure Staff Loading'!D43</f>
        <v>0</v>
      </c>
      <c r="E43" s="570">
        <f>'9. Infrastructure Staff Loading'!E43</f>
        <v>0</v>
      </c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280">
        <f>SUM(F43:Q43)</f>
        <v>0</v>
      </c>
      <c r="S43" s="319">
        <f>D43*R43</f>
        <v>0</v>
      </c>
      <c r="W43" s="147">
        <f>X43/$U$7</f>
        <v>0</v>
      </c>
      <c r="X43" s="147">
        <f>R43/12</f>
        <v>0</v>
      </c>
      <c r="Z43" s="147">
        <f t="shared" ref="Z43:Z46" si="22">IF($E43="Y",$R43,0)</f>
        <v>0</v>
      </c>
      <c r="AA43" s="147">
        <f t="shared" ref="AA43:AA46" si="23">IF($E43="N",$R43,0)</f>
        <v>0</v>
      </c>
      <c r="AB43" s="727" t="e">
        <f t="shared" ref="AB43:AB46" si="24">Z43/(Z43+AA43)</f>
        <v>#DIV/0!</v>
      </c>
    </row>
    <row r="44" spans="1:28" ht="14.25" x14ac:dyDescent="0.3">
      <c r="A44" s="275"/>
      <c r="B44" s="276"/>
      <c r="C44" s="444">
        <f>'9. Infrastructure Staff Loading'!C44</f>
        <v>0</v>
      </c>
      <c r="D44" s="577">
        <f>'9. Infrastructure Staff Loading'!D44</f>
        <v>0</v>
      </c>
      <c r="E44" s="570">
        <f>'9. Infrastructure Staff Loading'!E44</f>
        <v>0</v>
      </c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280">
        <f>SUM(F44:Q44)</f>
        <v>0</v>
      </c>
      <c r="S44" s="319">
        <f>D44*R44</f>
        <v>0</v>
      </c>
      <c r="W44" s="147">
        <f>X44/$U$7</f>
        <v>0</v>
      </c>
      <c r="X44" s="147">
        <f>R44/12</f>
        <v>0</v>
      </c>
      <c r="Z44" s="147">
        <f t="shared" si="22"/>
        <v>0</v>
      </c>
      <c r="AA44" s="147">
        <f t="shared" si="23"/>
        <v>0</v>
      </c>
      <c r="AB44" s="727" t="e">
        <f t="shared" si="24"/>
        <v>#DIV/0!</v>
      </c>
    </row>
    <row r="45" spans="1:28" ht="14.25" x14ac:dyDescent="0.3">
      <c r="A45" s="275"/>
      <c r="B45" s="276"/>
      <c r="C45" s="444">
        <f>'9. Infrastructure Staff Loading'!C45</f>
        <v>0</v>
      </c>
      <c r="D45" s="577">
        <f>'9. Infrastructure Staff Loading'!D45</f>
        <v>0</v>
      </c>
      <c r="E45" s="570">
        <f>'9. Infrastructure Staff Loading'!E45</f>
        <v>0</v>
      </c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280">
        <f>SUM(F45:Q45)</f>
        <v>0</v>
      </c>
      <c r="S45" s="319">
        <f>D45*R45</f>
        <v>0</v>
      </c>
      <c r="W45" s="147">
        <f>X45/$U$7</f>
        <v>0</v>
      </c>
      <c r="X45" s="147">
        <f>R45/12</f>
        <v>0</v>
      </c>
      <c r="Z45" s="147">
        <f t="shared" si="22"/>
        <v>0</v>
      </c>
      <c r="AA45" s="147">
        <f t="shared" si="23"/>
        <v>0</v>
      </c>
      <c r="AB45" s="727" t="e">
        <f t="shared" si="24"/>
        <v>#DIV/0!</v>
      </c>
    </row>
    <row r="46" spans="1:28" ht="14.25" x14ac:dyDescent="0.3">
      <c r="A46" s="275"/>
      <c r="B46" s="276"/>
      <c r="C46" s="444">
        <f>'9. Infrastructure Staff Loading'!C46</f>
        <v>0</v>
      </c>
      <c r="D46" s="577">
        <f>'9. Infrastructure Staff Loading'!D46</f>
        <v>0</v>
      </c>
      <c r="E46" s="570">
        <f>'9. Infrastructure Staff Loading'!E46</f>
        <v>0</v>
      </c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280">
        <f>SUM(F46:Q46)</f>
        <v>0</v>
      </c>
      <c r="S46" s="319">
        <f>D46*R46</f>
        <v>0</v>
      </c>
      <c r="W46" s="147">
        <f>X46/$U$7</f>
        <v>0</v>
      </c>
      <c r="X46" s="147">
        <f>R46/12</f>
        <v>0</v>
      </c>
      <c r="Z46" s="147">
        <f t="shared" si="22"/>
        <v>0</v>
      </c>
      <c r="AA46" s="147">
        <f t="shared" si="23"/>
        <v>0</v>
      </c>
      <c r="AB46" s="727" t="e">
        <f t="shared" si="24"/>
        <v>#DIV/0!</v>
      </c>
    </row>
    <row r="47" spans="1:28" s="125" customFormat="1" ht="15" thickBot="1" x14ac:dyDescent="0.35">
      <c r="A47" s="224"/>
      <c r="B47" s="225" t="s">
        <v>151</v>
      </c>
      <c r="C47" s="226"/>
      <c r="D47" s="578"/>
      <c r="E47" s="523"/>
      <c r="F47" s="229">
        <f>SUM(F42:F46)</f>
        <v>0</v>
      </c>
      <c r="G47" s="229">
        <f t="shared" ref="G47:R47" si="25">SUM(G42:G46)</f>
        <v>0</v>
      </c>
      <c r="H47" s="229">
        <f t="shared" si="25"/>
        <v>0</v>
      </c>
      <c r="I47" s="229">
        <f t="shared" si="25"/>
        <v>0</v>
      </c>
      <c r="J47" s="229">
        <f t="shared" si="25"/>
        <v>0</v>
      </c>
      <c r="K47" s="229">
        <f t="shared" si="25"/>
        <v>0</v>
      </c>
      <c r="L47" s="229">
        <f t="shared" si="25"/>
        <v>0</v>
      </c>
      <c r="M47" s="229">
        <f t="shared" si="25"/>
        <v>0</v>
      </c>
      <c r="N47" s="229">
        <f t="shared" si="25"/>
        <v>0</v>
      </c>
      <c r="O47" s="229">
        <f t="shared" si="25"/>
        <v>0</v>
      </c>
      <c r="P47" s="229">
        <f t="shared" si="25"/>
        <v>0</v>
      </c>
      <c r="Q47" s="229">
        <f t="shared" si="25"/>
        <v>0</v>
      </c>
      <c r="R47" s="229">
        <f t="shared" si="25"/>
        <v>0</v>
      </c>
      <c r="S47" s="320">
        <f>SUM(S42:S46)</f>
        <v>0</v>
      </c>
      <c r="W47" s="231">
        <f>SUM(W42:W46)</f>
        <v>0</v>
      </c>
      <c r="X47" s="250">
        <f>SUM(X42:X46)</f>
        <v>0</v>
      </c>
      <c r="Z47" s="227">
        <f>SUM(Z42:Z46)</f>
        <v>0</v>
      </c>
      <c r="AA47" s="227">
        <f>SUM(AA42:AA46)</f>
        <v>0</v>
      </c>
      <c r="AB47" s="728" t="e">
        <f>Z47/(Z47+AA47)</f>
        <v>#DIV/0!</v>
      </c>
    </row>
    <row r="48" spans="1:28" s="125" customFormat="1" ht="14.25" thickBot="1" x14ac:dyDescent="0.3">
      <c r="A48" s="253"/>
      <c r="B48" s="254" t="s">
        <v>152</v>
      </c>
      <c r="C48" s="255"/>
      <c r="D48" s="439"/>
      <c r="E48" s="527"/>
      <c r="F48" s="256">
        <f t="shared" ref="F48:S48" si="26">SUM(,F47,F41)</f>
        <v>0</v>
      </c>
      <c r="G48" s="256">
        <f t="shared" si="26"/>
        <v>0</v>
      </c>
      <c r="H48" s="256">
        <f t="shared" si="26"/>
        <v>0</v>
      </c>
      <c r="I48" s="256">
        <f t="shared" si="26"/>
        <v>0</v>
      </c>
      <c r="J48" s="256">
        <f t="shared" si="26"/>
        <v>0</v>
      </c>
      <c r="K48" s="256">
        <f t="shared" si="26"/>
        <v>0</v>
      </c>
      <c r="L48" s="256">
        <f t="shared" si="26"/>
        <v>0</v>
      </c>
      <c r="M48" s="256">
        <f t="shared" si="26"/>
        <v>0</v>
      </c>
      <c r="N48" s="256">
        <f t="shared" si="26"/>
        <v>0</v>
      </c>
      <c r="O48" s="256">
        <f t="shared" si="26"/>
        <v>0</v>
      </c>
      <c r="P48" s="256">
        <f t="shared" si="26"/>
        <v>0</v>
      </c>
      <c r="Q48" s="256">
        <f t="shared" si="26"/>
        <v>0</v>
      </c>
      <c r="R48" s="256">
        <f t="shared" si="26"/>
        <v>0</v>
      </c>
      <c r="S48" s="323">
        <f t="shared" si="26"/>
        <v>0</v>
      </c>
      <c r="W48" s="256">
        <f>SUM(W47,W41)</f>
        <v>0</v>
      </c>
      <c r="X48" s="387">
        <f>SUM(X47,X41)</f>
        <v>0</v>
      </c>
      <c r="Z48" s="256">
        <f>SUM(Z29,Z35,Z41,Z47)</f>
        <v>0</v>
      </c>
      <c r="AA48" s="256">
        <f>SUM(AA29,AA35,AA41,AA47)</f>
        <v>0</v>
      </c>
      <c r="AB48" s="729" t="e">
        <f>Z48/(Z48+AA48)</f>
        <v>#DIV/0!</v>
      </c>
    </row>
    <row r="49" spans="1:28" ht="9.9499999999999993" customHeight="1" x14ac:dyDescent="0.3">
      <c r="A49" s="144"/>
      <c r="B49" s="152"/>
      <c r="C49" s="153"/>
      <c r="D49" s="582"/>
      <c r="E49" s="52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326"/>
      <c r="W49" s="154"/>
      <c r="X49" s="154"/>
      <c r="Z49" s="154"/>
      <c r="AA49" s="154"/>
      <c r="AB49" s="732"/>
    </row>
    <row r="50" spans="1:28" s="124" customFormat="1" x14ac:dyDescent="0.25">
      <c r="A50" s="233">
        <v>3</v>
      </c>
      <c r="B50" s="241" t="s">
        <v>153</v>
      </c>
      <c r="C50" s="235"/>
      <c r="D50" s="576"/>
      <c r="E50" s="521"/>
      <c r="F50" s="240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0"/>
      <c r="R50" s="236"/>
      <c r="S50" s="318"/>
      <c r="W50" s="235"/>
      <c r="X50" s="235"/>
      <c r="Z50" s="235"/>
      <c r="AA50" s="235"/>
      <c r="AB50" s="726"/>
    </row>
    <row r="51" spans="1:28" ht="14.25" x14ac:dyDescent="0.3">
      <c r="A51" s="275">
        <v>3.1</v>
      </c>
      <c r="B51" s="276" t="s">
        <v>154</v>
      </c>
      <c r="C51" s="444">
        <f>'9. Infrastructure Staff Loading'!C51</f>
        <v>0</v>
      </c>
      <c r="D51" s="577">
        <f>'9. Infrastructure Staff Loading'!D51</f>
        <v>0</v>
      </c>
      <c r="E51" s="570">
        <f>'9. Infrastructure Staff Loading'!E51</f>
        <v>0</v>
      </c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280">
        <f>SUM(F51:Q51)</f>
        <v>0</v>
      </c>
      <c r="S51" s="319">
        <f>D51*R51</f>
        <v>0</v>
      </c>
      <c r="W51" s="147">
        <f>X51/$U$7</f>
        <v>0</v>
      </c>
      <c r="X51" s="147">
        <f>R51/12</f>
        <v>0</v>
      </c>
      <c r="Z51" s="147">
        <f>IF($E51="Y",$R51,0)</f>
        <v>0</v>
      </c>
      <c r="AA51" s="147">
        <f>IF($E51="N",$R51,0)</f>
        <v>0</v>
      </c>
      <c r="AB51" s="727" t="e">
        <f>Z51/(Z51+AA51)</f>
        <v>#DIV/0!</v>
      </c>
    </row>
    <row r="52" spans="1:28" ht="14.25" x14ac:dyDescent="0.3">
      <c r="A52" s="275"/>
      <c r="B52" s="276"/>
      <c r="C52" s="444">
        <f>'9. Infrastructure Staff Loading'!C52</f>
        <v>0</v>
      </c>
      <c r="D52" s="577">
        <f>'9. Infrastructure Staff Loading'!D52</f>
        <v>0</v>
      </c>
      <c r="E52" s="570">
        <f>'9. Infrastructure Staff Loading'!E52</f>
        <v>0</v>
      </c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280">
        <f>SUM(F52:Q52)</f>
        <v>0</v>
      </c>
      <c r="S52" s="319">
        <f>D52*R52</f>
        <v>0</v>
      </c>
      <c r="W52" s="147">
        <f>X52/$U$7</f>
        <v>0</v>
      </c>
      <c r="X52" s="147">
        <f>R52/12</f>
        <v>0</v>
      </c>
      <c r="Z52" s="147">
        <f t="shared" ref="Z52:Z55" si="27">IF($E52="Y",$R52,0)</f>
        <v>0</v>
      </c>
      <c r="AA52" s="147">
        <f t="shared" ref="AA52:AA55" si="28">IF($E52="N",$R52,0)</f>
        <v>0</v>
      </c>
      <c r="AB52" s="727" t="e">
        <f t="shared" ref="AB52:AB55" si="29">Z52/(Z52+AA52)</f>
        <v>#DIV/0!</v>
      </c>
    </row>
    <row r="53" spans="1:28" ht="14.25" x14ac:dyDescent="0.3">
      <c r="A53" s="275"/>
      <c r="B53" s="276"/>
      <c r="C53" s="444">
        <f>'9. Infrastructure Staff Loading'!C53</f>
        <v>0</v>
      </c>
      <c r="D53" s="577">
        <f>'9. Infrastructure Staff Loading'!D53</f>
        <v>0</v>
      </c>
      <c r="E53" s="570">
        <f>'9. Infrastructure Staff Loading'!E53</f>
        <v>0</v>
      </c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280">
        <f>SUM(F53:Q53)</f>
        <v>0</v>
      </c>
      <c r="S53" s="319">
        <f>D53*R53</f>
        <v>0</v>
      </c>
      <c r="W53" s="147">
        <f>X53/$U$7</f>
        <v>0</v>
      </c>
      <c r="X53" s="147">
        <f>R53/12</f>
        <v>0</v>
      </c>
      <c r="Z53" s="147">
        <f t="shared" si="27"/>
        <v>0</v>
      </c>
      <c r="AA53" s="147">
        <f t="shared" si="28"/>
        <v>0</v>
      </c>
      <c r="AB53" s="727" t="e">
        <f t="shared" si="29"/>
        <v>#DIV/0!</v>
      </c>
    </row>
    <row r="54" spans="1:28" ht="14.25" x14ac:dyDescent="0.3">
      <c r="A54" s="275"/>
      <c r="B54" s="276"/>
      <c r="C54" s="444">
        <f>'9. Infrastructure Staff Loading'!C54</f>
        <v>0</v>
      </c>
      <c r="D54" s="577">
        <f>'9. Infrastructure Staff Loading'!D54</f>
        <v>0</v>
      </c>
      <c r="E54" s="570">
        <f>'9. Infrastructure Staff Loading'!E54</f>
        <v>0</v>
      </c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280">
        <f>SUM(F54:Q54)</f>
        <v>0</v>
      </c>
      <c r="S54" s="319">
        <f>D54*R54</f>
        <v>0</v>
      </c>
      <c r="W54" s="147">
        <f>X54/$U$7</f>
        <v>0</v>
      </c>
      <c r="X54" s="147">
        <f>R54/12</f>
        <v>0</v>
      </c>
      <c r="Z54" s="147">
        <f t="shared" si="27"/>
        <v>0</v>
      </c>
      <c r="AA54" s="147">
        <f t="shared" si="28"/>
        <v>0</v>
      </c>
      <c r="AB54" s="727" t="e">
        <f t="shared" si="29"/>
        <v>#DIV/0!</v>
      </c>
    </row>
    <row r="55" spans="1:28" ht="14.25" x14ac:dyDescent="0.3">
      <c r="A55" s="275"/>
      <c r="B55" s="276"/>
      <c r="C55" s="444">
        <f>'9. Infrastructure Staff Loading'!C55</f>
        <v>0</v>
      </c>
      <c r="D55" s="577">
        <f>'9. Infrastructure Staff Loading'!D55</f>
        <v>0</v>
      </c>
      <c r="E55" s="570">
        <f>'9. Infrastructure Staff Loading'!E55</f>
        <v>0</v>
      </c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280">
        <f>SUM(F55:Q55)</f>
        <v>0</v>
      </c>
      <c r="S55" s="319">
        <f>D55*R55</f>
        <v>0</v>
      </c>
      <c r="W55" s="147">
        <f>X55/$U$7</f>
        <v>0</v>
      </c>
      <c r="X55" s="147">
        <f>R55/12</f>
        <v>0</v>
      </c>
      <c r="Z55" s="147">
        <f t="shared" si="27"/>
        <v>0</v>
      </c>
      <c r="AA55" s="147">
        <f t="shared" si="28"/>
        <v>0</v>
      </c>
      <c r="AB55" s="727" t="e">
        <f t="shared" si="29"/>
        <v>#DIV/0!</v>
      </c>
    </row>
    <row r="56" spans="1:28" s="125" customFormat="1" ht="15" thickBot="1" x14ac:dyDescent="0.35">
      <c r="A56" s="224"/>
      <c r="B56" s="225" t="s">
        <v>155</v>
      </c>
      <c r="C56" s="226"/>
      <c r="D56" s="578"/>
      <c r="E56" s="523"/>
      <c r="F56" s="229">
        <f>SUM(F51:F55)</f>
        <v>0</v>
      </c>
      <c r="G56" s="229">
        <f t="shared" ref="G56:R56" si="30">SUM(G51:G55)</f>
        <v>0</v>
      </c>
      <c r="H56" s="229">
        <f t="shared" si="30"/>
        <v>0</v>
      </c>
      <c r="I56" s="229">
        <f t="shared" si="30"/>
        <v>0</v>
      </c>
      <c r="J56" s="229">
        <f t="shared" si="30"/>
        <v>0</v>
      </c>
      <c r="K56" s="229">
        <f t="shared" si="30"/>
        <v>0</v>
      </c>
      <c r="L56" s="229">
        <f t="shared" si="30"/>
        <v>0</v>
      </c>
      <c r="M56" s="229">
        <f t="shared" si="30"/>
        <v>0</v>
      </c>
      <c r="N56" s="229">
        <f t="shared" si="30"/>
        <v>0</v>
      </c>
      <c r="O56" s="229">
        <f t="shared" si="30"/>
        <v>0</v>
      </c>
      <c r="P56" s="229">
        <f t="shared" si="30"/>
        <v>0</v>
      </c>
      <c r="Q56" s="229">
        <f t="shared" si="30"/>
        <v>0</v>
      </c>
      <c r="R56" s="229">
        <f t="shared" si="30"/>
        <v>0</v>
      </c>
      <c r="S56" s="320">
        <f>SUM(S51:S55)</f>
        <v>0</v>
      </c>
      <c r="W56" s="231">
        <f>SUM(W51:W55)</f>
        <v>0</v>
      </c>
      <c r="X56" s="231">
        <f>SUM(X51:X55)</f>
        <v>0</v>
      </c>
      <c r="Z56" s="227">
        <f>SUM(Z51:Z55)</f>
        <v>0</v>
      </c>
      <c r="AA56" s="227">
        <f>SUM(AA51:AA55)</f>
        <v>0</v>
      </c>
      <c r="AB56" s="728" t="e">
        <f>Z56/(Z56+AA56)</f>
        <v>#DIV/0!</v>
      </c>
    </row>
    <row r="57" spans="1:28" ht="14.25" x14ac:dyDescent="0.3">
      <c r="A57" s="275"/>
      <c r="B57" s="276"/>
      <c r="C57" s="444"/>
      <c r="D57" s="583"/>
      <c r="E57" s="571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280"/>
      <c r="S57" s="319"/>
      <c r="W57" s="147"/>
      <c r="X57" s="147"/>
      <c r="Z57" s="147"/>
      <c r="AA57" s="147"/>
      <c r="AB57" s="727"/>
    </row>
    <row r="58" spans="1:28" s="125" customFormat="1" ht="14.25" x14ac:dyDescent="0.3">
      <c r="A58" s="275">
        <v>3.2</v>
      </c>
      <c r="B58" s="276" t="s">
        <v>156</v>
      </c>
      <c r="C58" s="444">
        <f>'9. Infrastructure Staff Loading'!C58</f>
        <v>0</v>
      </c>
      <c r="D58" s="577">
        <f>'9. Infrastructure Staff Loading'!D58</f>
        <v>0</v>
      </c>
      <c r="E58" s="570">
        <f>'9. Infrastructure Staff Loading'!E58</f>
        <v>0</v>
      </c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280">
        <f t="shared" ref="R58:R76" si="31">SUM(F58:Q58)</f>
        <v>0</v>
      </c>
      <c r="S58" s="319">
        <f>D58*R58</f>
        <v>0</v>
      </c>
      <c r="W58" s="147">
        <f>X58/$U$7</f>
        <v>0</v>
      </c>
      <c r="X58" s="147">
        <f>R58/12</f>
        <v>0</v>
      </c>
      <c r="Z58" s="147">
        <f>IF($E58="Y",$R58,0)</f>
        <v>0</v>
      </c>
      <c r="AA58" s="147">
        <f>IF($E58="N",$R58,0)</f>
        <v>0</v>
      </c>
      <c r="AB58" s="727" t="e">
        <f>Z58/(Z58+AA58)</f>
        <v>#DIV/0!</v>
      </c>
    </row>
    <row r="59" spans="1:28" ht="14.25" x14ac:dyDescent="0.3">
      <c r="A59" s="275"/>
      <c r="B59" s="276"/>
      <c r="C59" s="444">
        <f>'9. Infrastructure Staff Loading'!C59</f>
        <v>0</v>
      </c>
      <c r="D59" s="577">
        <f>'9. Infrastructure Staff Loading'!D59</f>
        <v>0</v>
      </c>
      <c r="E59" s="570">
        <f>'9. Infrastructure Staff Loading'!E59</f>
        <v>0</v>
      </c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280">
        <f t="shared" si="31"/>
        <v>0</v>
      </c>
      <c r="S59" s="319">
        <f>D59*R59</f>
        <v>0</v>
      </c>
      <c r="W59" s="147">
        <f>X59/$U$7</f>
        <v>0</v>
      </c>
      <c r="X59" s="147">
        <f>R59/12</f>
        <v>0</v>
      </c>
      <c r="Z59" s="147">
        <f t="shared" ref="Z59:Z62" si="32">IF($E59="Y",$R59,0)</f>
        <v>0</v>
      </c>
      <c r="AA59" s="147">
        <f t="shared" ref="AA59:AA62" si="33">IF($E59="N",$R59,0)</f>
        <v>0</v>
      </c>
      <c r="AB59" s="727" t="e">
        <f t="shared" ref="AB59:AB62" si="34">Z59/(Z59+AA59)</f>
        <v>#DIV/0!</v>
      </c>
    </row>
    <row r="60" spans="1:28" ht="14.25" x14ac:dyDescent="0.3">
      <c r="A60" s="275"/>
      <c r="B60" s="276"/>
      <c r="C60" s="444">
        <f>'9. Infrastructure Staff Loading'!C60</f>
        <v>0</v>
      </c>
      <c r="D60" s="577">
        <f>'9. Infrastructure Staff Loading'!D60</f>
        <v>0</v>
      </c>
      <c r="E60" s="570">
        <f>'9. Infrastructure Staff Loading'!E60</f>
        <v>0</v>
      </c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280">
        <f>SUM(F60:Q60)</f>
        <v>0</v>
      </c>
      <c r="S60" s="319">
        <f>D60*R60</f>
        <v>0</v>
      </c>
      <c r="W60" s="147">
        <f>X60/$U$7</f>
        <v>0</v>
      </c>
      <c r="X60" s="147">
        <f>R60/12</f>
        <v>0</v>
      </c>
      <c r="Z60" s="147">
        <f t="shared" si="32"/>
        <v>0</v>
      </c>
      <c r="AA60" s="147">
        <f t="shared" si="33"/>
        <v>0</v>
      </c>
      <c r="AB60" s="727" t="e">
        <f t="shared" si="34"/>
        <v>#DIV/0!</v>
      </c>
    </row>
    <row r="61" spans="1:28" ht="14.25" x14ac:dyDescent="0.3">
      <c r="A61" s="275"/>
      <c r="B61" s="276"/>
      <c r="C61" s="444">
        <f>'9. Infrastructure Staff Loading'!C61</f>
        <v>0</v>
      </c>
      <c r="D61" s="577">
        <f>'9. Infrastructure Staff Loading'!D61</f>
        <v>0</v>
      </c>
      <c r="E61" s="570">
        <f>'9. Infrastructure Staff Loading'!E61</f>
        <v>0</v>
      </c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280">
        <f t="shared" si="31"/>
        <v>0</v>
      </c>
      <c r="S61" s="319">
        <f>D61*R61</f>
        <v>0</v>
      </c>
      <c r="W61" s="147">
        <f>X61/$U$7</f>
        <v>0</v>
      </c>
      <c r="X61" s="147">
        <f>R61/12</f>
        <v>0</v>
      </c>
      <c r="Z61" s="147">
        <f t="shared" si="32"/>
        <v>0</v>
      </c>
      <c r="AA61" s="147">
        <f t="shared" si="33"/>
        <v>0</v>
      </c>
      <c r="AB61" s="727" t="e">
        <f t="shared" si="34"/>
        <v>#DIV/0!</v>
      </c>
    </row>
    <row r="62" spans="1:28" ht="14.25" x14ac:dyDescent="0.3">
      <c r="A62" s="275"/>
      <c r="B62" s="276"/>
      <c r="C62" s="444">
        <f>'9. Infrastructure Staff Loading'!C62</f>
        <v>0</v>
      </c>
      <c r="D62" s="577">
        <f>'9. Infrastructure Staff Loading'!D62</f>
        <v>0</v>
      </c>
      <c r="E62" s="570">
        <f>'9. Infrastructure Staff Loading'!E62</f>
        <v>0</v>
      </c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280">
        <f t="shared" si="31"/>
        <v>0</v>
      </c>
      <c r="S62" s="319">
        <f>D62*R62</f>
        <v>0</v>
      </c>
      <c r="W62" s="147">
        <f>X62/$U$7</f>
        <v>0</v>
      </c>
      <c r="X62" s="147">
        <f>R62/12</f>
        <v>0</v>
      </c>
      <c r="Z62" s="147">
        <f t="shared" si="32"/>
        <v>0</v>
      </c>
      <c r="AA62" s="147">
        <f t="shared" si="33"/>
        <v>0</v>
      </c>
      <c r="AB62" s="727" t="e">
        <f t="shared" si="34"/>
        <v>#DIV/0!</v>
      </c>
    </row>
    <row r="63" spans="1:28" s="125" customFormat="1" ht="15" thickBot="1" x14ac:dyDescent="0.35">
      <c r="A63" s="224"/>
      <c r="B63" s="225" t="s">
        <v>157</v>
      </c>
      <c r="C63" s="226"/>
      <c r="D63" s="578"/>
      <c r="E63" s="523"/>
      <c r="F63" s="229">
        <f>SUM(F58:F62)</f>
        <v>0</v>
      </c>
      <c r="G63" s="229">
        <f t="shared" ref="G63:R63" si="35">SUM(G58:G62)</f>
        <v>0</v>
      </c>
      <c r="H63" s="229">
        <f t="shared" si="35"/>
        <v>0</v>
      </c>
      <c r="I63" s="229">
        <f t="shared" si="35"/>
        <v>0</v>
      </c>
      <c r="J63" s="229">
        <f t="shared" si="35"/>
        <v>0</v>
      </c>
      <c r="K63" s="229">
        <f t="shared" si="35"/>
        <v>0</v>
      </c>
      <c r="L63" s="229">
        <f t="shared" si="35"/>
        <v>0</v>
      </c>
      <c r="M63" s="229">
        <f t="shared" si="35"/>
        <v>0</v>
      </c>
      <c r="N63" s="229">
        <f t="shared" si="35"/>
        <v>0</v>
      </c>
      <c r="O63" s="229">
        <f t="shared" si="35"/>
        <v>0</v>
      </c>
      <c r="P63" s="229">
        <f t="shared" si="35"/>
        <v>0</v>
      </c>
      <c r="Q63" s="229">
        <f t="shared" si="35"/>
        <v>0</v>
      </c>
      <c r="R63" s="229">
        <f t="shared" si="35"/>
        <v>0</v>
      </c>
      <c r="S63" s="320">
        <f>SUM(S58:S62)</f>
        <v>0</v>
      </c>
      <c r="W63" s="231">
        <f>SUM(W58:W62)</f>
        <v>0</v>
      </c>
      <c r="X63" s="231">
        <f>SUM(X58:X62)</f>
        <v>0</v>
      </c>
      <c r="Z63" s="227">
        <f>SUM(Z58:Z62)</f>
        <v>0</v>
      </c>
      <c r="AA63" s="227">
        <f>SUM(AA58:AA62)</f>
        <v>0</v>
      </c>
      <c r="AB63" s="728" t="e">
        <f>Z63/(Z63+AA63)</f>
        <v>#DIV/0!</v>
      </c>
    </row>
    <row r="64" spans="1:28" s="125" customFormat="1" ht="14.25" x14ac:dyDescent="0.3">
      <c r="A64" s="275"/>
      <c r="B64" s="276"/>
      <c r="C64" s="444"/>
      <c r="D64" s="583"/>
      <c r="E64" s="571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280"/>
      <c r="S64" s="319"/>
      <c r="W64" s="147"/>
      <c r="X64" s="147"/>
      <c r="Z64" s="147"/>
      <c r="AA64" s="147"/>
      <c r="AB64" s="727"/>
    </row>
    <row r="65" spans="1:28" ht="14.25" x14ac:dyDescent="0.3">
      <c r="A65" s="275">
        <v>3.3</v>
      </c>
      <c r="B65" s="276" t="s">
        <v>158</v>
      </c>
      <c r="C65" s="444">
        <f>'9. Infrastructure Staff Loading'!C65</f>
        <v>0</v>
      </c>
      <c r="D65" s="577">
        <f>'9. Infrastructure Staff Loading'!D65</f>
        <v>0</v>
      </c>
      <c r="E65" s="570">
        <f>'9. Infrastructure Staff Loading'!E65</f>
        <v>0</v>
      </c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280">
        <f t="shared" si="31"/>
        <v>0</v>
      </c>
      <c r="S65" s="319">
        <f t="shared" ref="S65:S74" si="36">D65*R65</f>
        <v>0</v>
      </c>
      <c r="W65" s="147">
        <f>X65/$U$7</f>
        <v>0</v>
      </c>
      <c r="X65" s="147">
        <f>R65/12</f>
        <v>0</v>
      </c>
      <c r="Z65" s="147">
        <f>IF($E65="Y",$R65,0)</f>
        <v>0</v>
      </c>
      <c r="AA65" s="147">
        <f>IF($E65="N",$R65,0)</f>
        <v>0</v>
      </c>
      <c r="AB65" s="727" t="e">
        <f>Z65/(Z65+AA65)</f>
        <v>#DIV/0!</v>
      </c>
    </row>
    <row r="66" spans="1:28" ht="14.25" x14ac:dyDescent="0.3">
      <c r="A66" s="275"/>
      <c r="B66" s="276"/>
      <c r="C66" s="444">
        <f>'9. Infrastructure Staff Loading'!C66</f>
        <v>0</v>
      </c>
      <c r="D66" s="577">
        <f>'9. Infrastructure Staff Loading'!D66</f>
        <v>0</v>
      </c>
      <c r="E66" s="570">
        <f>'9. Infrastructure Staff Loading'!E66</f>
        <v>0</v>
      </c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280">
        <f>SUM(F66:Q66)</f>
        <v>0</v>
      </c>
      <c r="S66" s="319">
        <f t="shared" si="36"/>
        <v>0</v>
      </c>
      <c r="W66" s="147">
        <f>X66/$U$7</f>
        <v>0</v>
      </c>
      <c r="X66" s="147">
        <f>R66/12</f>
        <v>0</v>
      </c>
      <c r="Z66" s="147">
        <f t="shared" ref="Z66:Z69" si="37">IF($E66="Y",$R66,0)</f>
        <v>0</v>
      </c>
      <c r="AA66" s="147">
        <f t="shared" ref="AA66:AA69" si="38">IF($E66="N",$R66,0)</f>
        <v>0</v>
      </c>
      <c r="AB66" s="727" t="e">
        <f t="shared" ref="AB66:AB69" si="39">Z66/(Z66+AA66)</f>
        <v>#DIV/0!</v>
      </c>
    </row>
    <row r="67" spans="1:28" ht="14.25" x14ac:dyDescent="0.3">
      <c r="A67" s="275"/>
      <c r="B67" s="276"/>
      <c r="C67" s="444">
        <f>'9. Infrastructure Staff Loading'!C67</f>
        <v>0</v>
      </c>
      <c r="D67" s="577">
        <f>'9. Infrastructure Staff Loading'!D67</f>
        <v>0</v>
      </c>
      <c r="E67" s="570">
        <f>'9. Infrastructure Staff Loading'!E67</f>
        <v>0</v>
      </c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280">
        <f t="shared" si="31"/>
        <v>0</v>
      </c>
      <c r="S67" s="319">
        <f>D67*R67</f>
        <v>0</v>
      </c>
      <c r="W67" s="147">
        <f>X67/$U$7</f>
        <v>0</v>
      </c>
      <c r="X67" s="147">
        <f>R67/12</f>
        <v>0</v>
      </c>
      <c r="Z67" s="147">
        <f t="shared" si="37"/>
        <v>0</v>
      </c>
      <c r="AA67" s="147">
        <f t="shared" si="38"/>
        <v>0</v>
      </c>
      <c r="AB67" s="727" t="e">
        <f t="shared" si="39"/>
        <v>#DIV/0!</v>
      </c>
    </row>
    <row r="68" spans="1:28" ht="14.25" x14ac:dyDescent="0.3">
      <c r="A68" s="275"/>
      <c r="B68" s="276"/>
      <c r="C68" s="444">
        <f>'9. Infrastructure Staff Loading'!C68</f>
        <v>0</v>
      </c>
      <c r="D68" s="577">
        <f>'9. Infrastructure Staff Loading'!D68</f>
        <v>0</v>
      </c>
      <c r="E68" s="570">
        <f>'9. Infrastructure Staff Loading'!E68</f>
        <v>0</v>
      </c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280">
        <f>SUM(F68:Q68)</f>
        <v>0</v>
      </c>
      <c r="S68" s="319">
        <f t="shared" si="36"/>
        <v>0</v>
      </c>
      <c r="W68" s="147">
        <f>X68/$U$7</f>
        <v>0</v>
      </c>
      <c r="X68" s="147">
        <f>R68/12</f>
        <v>0</v>
      </c>
      <c r="Z68" s="147">
        <f t="shared" si="37"/>
        <v>0</v>
      </c>
      <c r="AA68" s="147">
        <f t="shared" si="38"/>
        <v>0</v>
      </c>
      <c r="AB68" s="727" t="e">
        <f t="shared" si="39"/>
        <v>#DIV/0!</v>
      </c>
    </row>
    <row r="69" spans="1:28" ht="14.25" x14ac:dyDescent="0.3">
      <c r="A69" s="275"/>
      <c r="B69" s="276"/>
      <c r="C69" s="444">
        <f>'9. Infrastructure Staff Loading'!C69</f>
        <v>0</v>
      </c>
      <c r="D69" s="577">
        <f>'9. Infrastructure Staff Loading'!D69</f>
        <v>0</v>
      </c>
      <c r="E69" s="570">
        <f>'9. Infrastructure Staff Loading'!E69</f>
        <v>0</v>
      </c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280">
        <f>SUM(F69:Q69)</f>
        <v>0</v>
      </c>
      <c r="S69" s="319">
        <f t="shared" si="36"/>
        <v>0</v>
      </c>
      <c r="W69" s="147">
        <f>X69/$U$7</f>
        <v>0</v>
      </c>
      <c r="X69" s="147">
        <f>R69/12</f>
        <v>0</v>
      </c>
      <c r="Z69" s="147">
        <f t="shared" si="37"/>
        <v>0</v>
      </c>
      <c r="AA69" s="147">
        <f t="shared" si="38"/>
        <v>0</v>
      </c>
      <c r="AB69" s="727" t="e">
        <f t="shared" si="39"/>
        <v>#DIV/0!</v>
      </c>
    </row>
    <row r="70" spans="1:28" s="125" customFormat="1" ht="15" thickBot="1" x14ac:dyDescent="0.35">
      <c r="A70" s="224"/>
      <c r="B70" s="225" t="s">
        <v>159</v>
      </c>
      <c r="C70" s="226"/>
      <c r="D70" s="578"/>
      <c r="E70" s="523"/>
      <c r="F70" s="229">
        <f>SUM(F65:F69)</f>
        <v>0</v>
      </c>
      <c r="G70" s="229">
        <f t="shared" ref="G70:R70" si="40">SUM(G65:G69)</f>
        <v>0</v>
      </c>
      <c r="H70" s="229">
        <f t="shared" si="40"/>
        <v>0</v>
      </c>
      <c r="I70" s="229">
        <f t="shared" si="40"/>
        <v>0</v>
      </c>
      <c r="J70" s="229">
        <f t="shared" si="40"/>
        <v>0</v>
      </c>
      <c r="K70" s="229">
        <f t="shared" si="40"/>
        <v>0</v>
      </c>
      <c r="L70" s="229">
        <f t="shared" si="40"/>
        <v>0</v>
      </c>
      <c r="M70" s="229">
        <f t="shared" si="40"/>
        <v>0</v>
      </c>
      <c r="N70" s="229">
        <f t="shared" si="40"/>
        <v>0</v>
      </c>
      <c r="O70" s="229">
        <f t="shared" si="40"/>
        <v>0</v>
      </c>
      <c r="P70" s="229">
        <f t="shared" si="40"/>
        <v>0</v>
      </c>
      <c r="Q70" s="229">
        <f t="shared" si="40"/>
        <v>0</v>
      </c>
      <c r="R70" s="229">
        <f t="shared" si="40"/>
        <v>0</v>
      </c>
      <c r="S70" s="320">
        <f>SUM(S65:S69)</f>
        <v>0</v>
      </c>
      <c r="W70" s="231">
        <f>SUM(W65:W69)</f>
        <v>0</v>
      </c>
      <c r="X70" s="231">
        <f>SUM(X65:X69)</f>
        <v>0</v>
      </c>
      <c r="Z70" s="227">
        <f>SUM(Z65:Z69)</f>
        <v>0</v>
      </c>
      <c r="AA70" s="227">
        <f>SUM(AA65:AA69)</f>
        <v>0</v>
      </c>
      <c r="AB70" s="728" t="e">
        <f>Z70/(Z70+AA70)</f>
        <v>#DIV/0!</v>
      </c>
    </row>
    <row r="71" spans="1:28" ht="14.25" x14ac:dyDescent="0.3">
      <c r="A71" s="275"/>
      <c r="B71" s="276"/>
      <c r="C71" s="444"/>
      <c r="D71" s="583"/>
      <c r="E71" s="571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280"/>
      <c r="S71" s="319"/>
      <c r="W71" s="147"/>
      <c r="X71" s="147"/>
      <c r="Z71" s="147"/>
      <c r="AA71" s="147"/>
      <c r="AB71" s="727"/>
    </row>
    <row r="72" spans="1:28" s="125" customFormat="1" ht="14.25" x14ac:dyDescent="0.3">
      <c r="A72" s="275">
        <v>3.4</v>
      </c>
      <c r="B72" s="276" t="s">
        <v>160</v>
      </c>
      <c r="C72" s="444">
        <f>'9. Infrastructure Staff Loading'!C72</f>
        <v>0</v>
      </c>
      <c r="D72" s="577">
        <f>'9. Infrastructure Staff Loading'!D72</f>
        <v>0</v>
      </c>
      <c r="E72" s="570">
        <f>'9. Infrastructure Staff Loading'!E72</f>
        <v>0</v>
      </c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280">
        <f t="shared" si="31"/>
        <v>0</v>
      </c>
      <c r="S72" s="319">
        <f t="shared" si="36"/>
        <v>0</v>
      </c>
      <c r="W72" s="147">
        <f>X72/$U$7</f>
        <v>0</v>
      </c>
      <c r="X72" s="147">
        <f>R72/12</f>
        <v>0</v>
      </c>
      <c r="Z72" s="147">
        <f>IF($E72="Y",$R72,0)</f>
        <v>0</v>
      </c>
      <c r="AA72" s="147">
        <f>IF($E72="N",$R72,0)</f>
        <v>0</v>
      </c>
      <c r="AB72" s="727" t="e">
        <f>Z72/(Z72+AA72)</f>
        <v>#DIV/0!</v>
      </c>
    </row>
    <row r="73" spans="1:28" ht="14.25" x14ac:dyDescent="0.3">
      <c r="A73" s="275"/>
      <c r="B73" s="276"/>
      <c r="C73" s="444">
        <f>'9. Infrastructure Staff Loading'!C73</f>
        <v>0</v>
      </c>
      <c r="D73" s="577">
        <f>'9. Infrastructure Staff Loading'!D73</f>
        <v>0</v>
      </c>
      <c r="E73" s="570">
        <f>'9. Infrastructure Staff Loading'!E73</f>
        <v>0</v>
      </c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280">
        <f t="shared" si="31"/>
        <v>0</v>
      </c>
      <c r="S73" s="319">
        <f>D73*R73</f>
        <v>0</v>
      </c>
      <c r="W73" s="147">
        <f>X73/$U$7</f>
        <v>0</v>
      </c>
      <c r="X73" s="147">
        <f>R73/12</f>
        <v>0</v>
      </c>
      <c r="Z73" s="147">
        <f t="shared" ref="Z73:Z76" si="41">IF($E73="Y",$R73,0)</f>
        <v>0</v>
      </c>
      <c r="AA73" s="147">
        <f t="shared" ref="AA73:AA76" si="42">IF($E73="N",$R73,0)</f>
        <v>0</v>
      </c>
      <c r="AB73" s="727" t="e">
        <f t="shared" ref="AB73:AB76" si="43">Z73/(Z73+AA73)</f>
        <v>#DIV/0!</v>
      </c>
    </row>
    <row r="74" spans="1:28" ht="14.25" x14ac:dyDescent="0.3">
      <c r="A74" s="275"/>
      <c r="B74" s="276"/>
      <c r="C74" s="444">
        <f>'9. Infrastructure Staff Loading'!C74</f>
        <v>0</v>
      </c>
      <c r="D74" s="577">
        <f>'9. Infrastructure Staff Loading'!D74</f>
        <v>0</v>
      </c>
      <c r="E74" s="570">
        <f>'9. Infrastructure Staff Loading'!E74</f>
        <v>0</v>
      </c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  <c r="R74" s="280">
        <f>SUM(F74:Q74)</f>
        <v>0</v>
      </c>
      <c r="S74" s="319">
        <f t="shared" si="36"/>
        <v>0</v>
      </c>
      <c r="W74" s="147">
        <f>X74/$U$7</f>
        <v>0</v>
      </c>
      <c r="X74" s="147">
        <f>R74/12</f>
        <v>0</v>
      </c>
      <c r="Z74" s="147">
        <f t="shared" si="41"/>
        <v>0</v>
      </c>
      <c r="AA74" s="147">
        <f t="shared" si="42"/>
        <v>0</v>
      </c>
      <c r="AB74" s="727" t="e">
        <f t="shared" si="43"/>
        <v>#DIV/0!</v>
      </c>
    </row>
    <row r="75" spans="1:28" ht="14.25" x14ac:dyDescent="0.3">
      <c r="A75" s="275"/>
      <c r="B75" s="276"/>
      <c r="C75" s="444">
        <f>'9. Infrastructure Staff Loading'!C75</f>
        <v>0</v>
      </c>
      <c r="D75" s="577">
        <f>'9. Infrastructure Staff Loading'!D75</f>
        <v>0</v>
      </c>
      <c r="E75" s="570">
        <f>'9. Infrastructure Staff Loading'!E75</f>
        <v>0</v>
      </c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280">
        <f t="shared" si="31"/>
        <v>0</v>
      </c>
      <c r="S75" s="319">
        <f>D75*R75</f>
        <v>0</v>
      </c>
      <c r="W75" s="147">
        <f>X75/$U$7</f>
        <v>0</v>
      </c>
      <c r="X75" s="147">
        <f>R75/12</f>
        <v>0</v>
      </c>
      <c r="Z75" s="147">
        <f t="shared" si="41"/>
        <v>0</v>
      </c>
      <c r="AA75" s="147">
        <f t="shared" si="42"/>
        <v>0</v>
      </c>
      <c r="AB75" s="727" t="e">
        <f t="shared" si="43"/>
        <v>#DIV/0!</v>
      </c>
    </row>
    <row r="76" spans="1:28" ht="14.25" x14ac:dyDescent="0.3">
      <c r="A76" s="275"/>
      <c r="B76" s="276"/>
      <c r="C76" s="444">
        <f>'9. Infrastructure Staff Loading'!C76</f>
        <v>0</v>
      </c>
      <c r="D76" s="577">
        <f>'9. Infrastructure Staff Loading'!D76</f>
        <v>0</v>
      </c>
      <c r="E76" s="570">
        <f>'9. Infrastructure Staff Loading'!E76</f>
        <v>0</v>
      </c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280">
        <f t="shared" si="31"/>
        <v>0</v>
      </c>
      <c r="S76" s="319">
        <f>D76*R76</f>
        <v>0</v>
      </c>
      <c r="W76" s="147">
        <f>X76/$U$7</f>
        <v>0</v>
      </c>
      <c r="X76" s="147">
        <f>R76/12</f>
        <v>0</v>
      </c>
      <c r="Z76" s="147">
        <f t="shared" si="41"/>
        <v>0</v>
      </c>
      <c r="AA76" s="147">
        <f t="shared" si="42"/>
        <v>0</v>
      </c>
      <c r="AB76" s="727" t="e">
        <f t="shared" si="43"/>
        <v>#DIV/0!</v>
      </c>
    </row>
    <row r="77" spans="1:28" s="125" customFormat="1" ht="15" thickBot="1" x14ac:dyDescent="0.35">
      <c r="A77" s="224"/>
      <c r="B77" s="225" t="s">
        <v>161</v>
      </c>
      <c r="C77" s="226"/>
      <c r="D77" s="578"/>
      <c r="E77" s="523"/>
      <c r="F77" s="229">
        <f>SUM(F72:F76)</f>
        <v>0</v>
      </c>
      <c r="G77" s="229">
        <f t="shared" ref="G77:R77" si="44">SUM(G72:G76)</f>
        <v>0</v>
      </c>
      <c r="H77" s="229">
        <f t="shared" si="44"/>
        <v>0</v>
      </c>
      <c r="I77" s="229">
        <f t="shared" si="44"/>
        <v>0</v>
      </c>
      <c r="J77" s="229">
        <f t="shared" si="44"/>
        <v>0</v>
      </c>
      <c r="K77" s="229">
        <f t="shared" si="44"/>
        <v>0</v>
      </c>
      <c r="L77" s="229">
        <f t="shared" si="44"/>
        <v>0</v>
      </c>
      <c r="M77" s="229">
        <f t="shared" si="44"/>
        <v>0</v>
      </c>
      <c r="N77" s="229">
        <f t="shared" si="44"/>
        <v>0</v>
      </c>
      <c r="O77" s="229">
        <f t="shared" si="44"/>
        <v>0</v>
      </c>
      <c r="P77" s="229">
        <f t="shared" si="44"/>
        <v>0</v>
      </c>
      <c r="Q77" s="229">
        <f t="shared" si="44"/>
        <v>0</v>
      </c>
      <c r="R77" s="229">
        <f t="shared" si="44"/>
        <v>0</v>
      </c>
      <c r="S77" s="320">
        <f>SUM(S72:S76)</f>
        <v>0</v>
      </c>
      <c r="W77" s="231">
        <f>SUM(W72:W76)</f>
        <v>0</v>
      </c>
      <c r="X77" s="231">
        <f>SUM(X72:X76)</f>
        <v>0</v>
      </c>
      <c r="Z77" s="227">
        <f>SUM(Z72:Z76)</f>
        <v>0</v>
      </c>
      <c r="AA77" s="227">
        <f>SUM(AA72:AA76)</f>
        <v>0</v>
      </c>
      <c r="AB77" s="728" t="e">
        <f>Z77/(Z77+AA77)</f>
        <v>#DIV/0!</v>
      </c>
    </row>
    <row r="78" spans="1:28" s="125" customFormat="1" ht="14.25" x14ac:dyDescent="0.3">
      <c r="A78" s="144"/>
      <c r="B78" s="145"/>
      <c r="C78" s="155"/>
      <c r="D78" s="584"/>
      <c r="E78" s="522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326"/>
      <c r="W78" s="147"/>
      <c r="X78" s="147"/>
      <c r="Z78" s="147"/>
      <c r="AA78" s="147"/>
      <c r="AB78" s="727"/>
    </row>
    <row r="79" spans="1:28" s="125" customFormat="1" ht="14.25" thickBot="1" x14ac:dyDescent="0.3">
      <c r="A79" s="253"/>
      <c r="B79" s="254" t="s">
        <v>155</v>
      </c>
      <c r="C79" s="255"/>
      <c r="D79" s="439"/>
      <c r="E79" s="527"/>
      <c r="F79" s="256">
        <f>SUM(F56,F63,F70,F77)</f>
        <v>0</v>
      </c>
      <c r="G79" s="256">
        <f t="shared" ref="G79:S79" si="45">SUM(G56,G63,G70,G77)</f>
        <v>0</v>
      </c>
      <c r="H79" s="256">
        <f t="shared" si="45"/>
        <v>0</v>
      </c>
      <c r="I79" s="256">
        <f t="shared" si="45"/>
        <v>0</v>
      </c>
      <c r="J79" s="256">
        <f t="shared" si="45"/>
        <v>0</v>
      </c>
      <c r="K79" s="256">
        <f t="shared" si="45"/>
        <v>0</v>
      </c>
      <c r="L79" s="256">
        <f t="shared" si="45"/>
        <v>0</v>
      </c>
      <c r="M79" s="256">
        <f t="shared" si="45"/>
        <v>0</v>
      </c>
      <c r="N79" s="256">
        <f t="shared" si="45"/>
        <v>0</v>
      </c>
      <c r="O79" s="256">
        <f t="shared" si="45"/>
        <v>0</v>
      </c>
      <c r="P79" s="256">
        <f t="shared" si="45"/>
        <v>0</v>
      </c>
      <c r="Q79" s="256">
        <f t="shared" si="45"/>
        <v>0</v>
      </c>
      <c r="R79" s="256">
        <f t="shared" si="45"/>
        <v>0</v>
      </c>
      <c r="S79" s="323">
        <f t="shared" si="45"/>
        <v>0</v>
      </c>
      <c r="W79" s="256">
        <f>SUM(W56,W63,W70,W77)</f>
        <v>0</v>
      </c>
      <c r="X79" s="256">
        <f>SUM(X56,X63,X70,X77)</f>
        <v>0</v>
      </c>
      <c r="Z79" s="256">
        <f>SUM(Z56,Z63,Z70,Z77)</f>
        <v>0</v>
      </c>
      <c r="AA79" s="256">
        <f>SUM(AA56,AA63,AA70,AA77)</f>
        <v>0</v>
      </c>
      <c r="AB79" s="729" t="e">
        <f>Z79/(Z79+AA79)</f>
        <v>#DIV/0!</v>
      </c>
    </row>
    <row r="80" spans="1:28" ht="9.9499999999999993" customHeight="1" x14ac:dyDescent="0.3">
      <c r="A80" s="157"/>
      <c r="B80" s="145"/>
      <c r="C80" s="146"/>
      <c r="D80" s="584"/>
      <c r="E80" s="530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326"/>
      <c r="W80" s="146"/>
      <c r="X80" s="146"/>
      <c r="Z80" s="146"/>
      <c r="AA80" s="146"/>
      <c r="AB80" s="727"/>
    </row>
    <row r="81" spans="1:28" s="124" customFormat="1" ht="13.5" customHeight="1" x14ac:dyDescent="0.25">
      <c r="A81" s="233">
        <v>4</v>
      </c>
      <c r="B81" s="242" t="s">
        <v>162</v>
      </c>
      <c r="C81" s="235"/>
      <c r="D81" s="576"/>
      <c r="E81" s="521"/>
      <c r="F81" s="240"/>
      <c r="G81" s="240"/>
      <c r="H81" s="240"/>
      <c r="I81" s="240"/>
      <c r="J81" s="240"/>
      <c r="K81" s="240"/>
      <c r="L81" s="240"/>
      <c r="M81" s="240"/>
      <c r="N81" s="240"/>
      <c r="O81" s="240"/>
      <c r="P81" s="240"/>
      <c r="Q81" s="240"/>
      <c r="R81" s="236"/>
      <c r="S81" s="318"/>
      <c r="W81" s="235"/>
      <c r="X81" s="235"/>
      <c r="Z81" s="235"/>
      <c r="AA81" s="235"/>
      <c r="AB81" s="726"/>
    </row>
    <row r="82" spans="1:28" ht="13.5" customHeight="1" x14ac:dyDescent="0.3">
      <c r="A82" s="275">
        <v>4.0999999999999996</v>
      </c>
      <c r="B82" s="276" t="s">
        <v>163</v>
      </c>
      <c r="C82" s="444">
        <f>'9. Infrastructure Staff Loading'!C82</f>
        <v>0</v>
      </c>
      <c r="D82" s="577">
        <f>'9. Infrastructure Staff Loading'!D82</f>
        <v>0</v>
      </c>
      <c r="E82" s="570">
        <f>'9. Infrastructure Staff Loading'!E82</f>
        <v>0</v>
      </c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280">
        <f>SUM(F82:Q82)</f>
        <v>0</v>
      </c>
      <c r="S82" s="319">
        <f>D82*R82</f>
        <v>0</v>
      </c>
      <c r="W82" s="147">
        <f>X82/$U$7</f>
        <v>0</v>
      </c>
      <c r="X82" s="147">
        <f>R82/12</f>
        <v>0</v>
      </c>
      <c r="Z82" s="147">
        <f>IF($E82="Y",$R82,0)</f>
        <v>0</v>
      </c>
      <c r="AA82" s="147">
        <f>IF($E82="N",$R82,0)</f>
        <v>0</v>
      </c>
      <c r="AB82" s="727" t="e">
        <f>Z82/(Z82+AA82)</f>
        <v>#DIV/0!</v>
      </c>
    </row>
    <row r="83" spans="1:28" ht="14.25" x14ac:dyDescent="0.3">
      <c r="A83" s="275"/>
      <c r="B83" s="276"/>
      <c r="C83" s="444">
        <f>'9. Infrastructure Staff Loading'!C83</f>
        <v>0</v>
      </c>
      <c r="D83" s="577">
        <f>'9. Infrastructure Staff Loading'!D83</f>
        <v>0</v>
      </c>
      <c r="E83" s="570">
        <f>'9. Infrastructure Staff Loading'!E83</f>
        <v>0</v>
      </c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280">
        <f>SUM(F83:Q83)</f>
        <v>0</v>
      </c>
      <c r="S83" s="319">
        <f>D83*R83</f>
        <v>0</v>
      </c>
      <c r="W83" s="147">
        <f>X83/$U$7</f>
        <v>0</v>
      </c>
      <c r="X83" s="147">
        <f>R83/12</f>
        <v>0</v>
      </c>
      <c r="Z83" s="147">
        <f t="shared" ref="Z83:Z86" si="46">IF($E83="Y",$R83,0)</f>
        <v>0</v>
      </c>
      <c r="AA83" s="147">
        <f t="shared" ref="AA83:AA86" si="47">IF($E83="N",$R83,0)</f>
        <v>0</v>
      </c>
      <c r="AB83" s="727" t="e">
        <f t="shared" ref="AB83:AB86" si="48">Z83/(Z83+AA83)</f>
        <v>#DIV/0!</v>
      </c>
    </row>
    <row r="84" spans="1:28" ht="14.25" x14ac:dyDescent="0.3">
      <c r="A84" s="275"/>
      <c r="B84" s="276"/>
      <c r="C84" s="444">
        <f>'9. Infrastructure Staff Loading'!C84</f>
        <v>0</v>
      </c>
      <c r="D84" s="577">
        <f>'9. Infrastructure Staff Loading'!D84</f>
        <v>0</v>
      </c>
      <c r="E84" s="570">
        <f>'9. Infrastructure Staff Loading'!E84</f>
        <v>0</v>
      </c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280">
        <f>SUM(F84:Q84)</f>
        <v>0</v>
      </c>
      <c r="S84" s="319">
        <f>D84*R84</f>
        <v>0</v>
      </c>
      <c r="W84" s="147">
        <f>X84/$U$7</f>
        <v>0</v>
      </c>
      <c r="X84" s="147">
        <f>R84/12</f>
        <v>0</v>
      </c>
      <c r="Z84" s="147">
        <f t="shared" si="46"/>
        <v>0</v>
      </c>
      <c r="AA84" s="147">
        <f t="shared" si="47"/>
        <v>0</v>
      </c>
      <c r="AB84" s="727" t="e">
        <f t="shared" si="48"/>
        <v>#DIV/0!</v>
      </c>
    </row>
    <row r="85" spans="1:28" ht="14.25" x14ac:dyDescent="0.3">
      <c r="A85" s="275"/>
      <c r="B85" s="276"/>
      <c r="C85" s="444">
        <f>'9. Infrastructure Staff Loading'!C85</f>
        <v>0</v>
      </c>
      <c r="D85" s="577">
        <f>'9. Infrastructure Staff Loading'!D85</f>
        <v>0</v>
      </c>
      <c r="E85" s="570">
        <f>'9. Infrastructure Staff Loading'!E85</f>
        <v>0</v>
      </c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280">
        <f>SUM(F85:Q85)</f>
        <v>0</v>
      </c>
      <c r="S85" s="319">
        <f>D85*R85</f>
        <v>0</v>
      </c>
      <c r="W85" s="147">
        <f>X85/$U$7</f>
        <v>0</v>
      </c>
      <c r="X85" s="147">
        <f>R85/12</f>
        <v>0</v>
      </c>
      <c r="Z85" s="147">
        <f t="shared" si="46"/>
        <v>0</v>
      </c>
      <c r="AA85" s="147">
        <f t="shared" si="47"/>
        <v>0</v>
      </c>
      <c r="AB85" s="727" t="e">
        <f t="shared" si="48"/>
        <v>#DIV/0!</v>
      </c>
    </row>
    <row r="86" spans="1:28" ht="14.25" x14ac:dyDescent="0.3">
      <c r="A86" s="275"/>
      <c r="B86" s="276"/>
      <c r="C86" s="444">
        <f>'9. Infrastructure Staff Loading'!C86</f>
        <v>0</v>
      </c>
      <c r="D86" s="577">
        <f>'9. Infrastructure Staff Loading'!D86</f>
        <v>0</v>
      </c>
      <c r="E86" s="570">
        <f>'9. Infrastructure Staff Loading'!E86</f>
        <v>0</v>
      </c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280">
        <f>SUM(F86:Q86)</f>
        <v>0</v>
      </c>
      <c r="S86" s="319">
        <f>D86*R86</f>
        <v>0</v>
      </c>
      <c r="W86" s="147">
        <f>X86/$U$7</f>
        <v>0</v>
      </c>
      <c r="X86" s="147">
        <f>R86/12</f>
        <v>0</v>
      </c>
      <c r="Z86" s="147">
        <f t="shared" si="46"/>
        <v>0</v>
      </c>
      <c r="AA86" s="147">
        <f t="shared" si="47"/>
        <v>0</v>
      </c>
      <c r="AB86" s="727" t="e">
        <f t="shared" si="48"/>
        <v>#DIV/0!</v>
      </c>
    </row>
    <row r="87" spans="1:28" s="125" customFormat="1" ht="15" thickBot="1" x14ac:dyDescent="0.35">
      <c r="A87" s="224"/>
      <c r="B87" s="225" t="s">
        <v>164</v>
      </c>
      <c r="C87" s="226"/>
      <c r="D87" s="578"/>
      <c r="E87" s="523"/>
      <c r="F87" s="229">
        <f>SUM(F82:F86)</f>
        <v>0</v>
      </c>
      <c r="G87" s="229">
        <f t="shared" ref="G87:R87" si="49">SUM(G82:G86)</f>
        <v>0</v>
      </c>
      <c r="H87" s="229">
        <f t="shared" si="49"/>
        <v>0</v>
      </c>
      <c r="I87" s="229">
        <f t="shared" si="49"/>
        <v>0</v>
      </c>
      <c r="J87" s="229">
        <f t="shared" si="49"/>
        <v>0</v>
      </c>
      <c r="K87" s="229">
        <f t="shared" si="49"/>
        <v>0</v>
      </c>
      <c r="L87" s="229">
        <f t="shared" si="49"/>
        <v>0</v>
      </c>
      <c r="M87" s="229">
        <f t="shared" si="49"/>
        <v>0</v>
      </c>
      <c r="N87" s="229">
        <f t="shared" si="49"/>
        <v>0</v>
      </c>
      <c r="O87" s="229">
        <f t="shared" si="49"/>
        <v>0</v>
      </c>
      <c r="P87" s="229">
        <f t="shared" si="49"/>
        <v>0</v>
      </c>
      <c r="Q87" s="229">
        <f t="shared" si="49"/>
        <v>0</v>
      </c>
      <c r="R87" s="229">
        <f t="shared" si="49"/>
        <v>0</v>
      </c>
      <c r="S87" s="320">
        <f>SUM(S82:S86)</f>
        <v>0</v>
      </c>
      <c r="W87" s="231">
        <f>SUM(W82:W86)</f>
        <v>0</v>
      </c>
      <c r="X87" s="229">
        <f>SUM(X82:X86)</f>
        <v>0</v>
      </c>
      <c r="Z87" s="227">
        <f>SUM(Z82:Z86)</f>
        <v>0</v>
      </c>
      <c r="AA87" s="227">
        <f>SUM(AA82:AA86)</f>
        <v>0</v>
      </c>
      <c r="AB87" s="728" t="e">
        <f>Z87/(Z87+AA87)</f>
        <v>#DIV/0!</v>
      </c>
    </row>
    <row r="88" spans="1:28" ht="13.5" customHeight="1" x14ac:dyDescent="0.3">
      <c r="A88" s="275"/>
      <c r="B88" s="276"/>
      <c r="C88" s="444"/>
      <c r="D88" s="583"/>
      <c r="E88" s="571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280"/>
      <c r="S88" s="319"/>
      <c r="W88" s="147"/>
      <c r="X88" s="147"/>
      <c r="Z88" s="147"/>
      <c r="AA88" s="147"/>
      <c r="AB88" s="727"/>
    </row>
    <row r="89" spans="1:28" s="125" customFormat="1" ht="14.25" x14ac:dyDescent="0.3">
      <c r="A89" s="275">
        <v>4.2</v>
      </c>
      <c r="B89" s="276" t="s">
        <v>165</v>
      </c>
      <c r="C89" s="444">
        <f>'9. Infrastructure Staff Loading'!C89</f>
        <v>0</v>
      </c>
      <c r="D89" s="577">
        <f>'9. Infrastructure Staff Loading'!D89</f>
        <v>0</v>
      </c>
      <c r="E89" s="570">
        <f>'9. Infrastructure Staff Loading'!E89</f>
        <v>0</v>
      </c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280">
        <f>SUM(F89:Q89)</f>
        <v>0</v>
      </c>
      <c r="S89" s="319">
        <f>D89*R89</f>
        <v>0</v>
      </c>
      <c r="W89" s="147">
        <f>X89/$U$7</f>
        <v>0</v>
      </c>
      <c r="X89" s="147">
        <f>R89/12</f>
        <v>0</v>
      </c>
      <c r="Z89" s="147">
        <f>IF($E89="Y",$R89,0)</f>
        <v>0</v>
      </c>
      <c r="AA89" s="147">
        <f>IF($E89="N",$R89,0)</f>
        <v>0</v>
      </c>
      <c r="AB89" s="727" t="e">
        <f>Z89/(Z89+AA89)</f>
        <v>#DIV/0!</v>
      </c>
    </row>
    <row r="90" spans="1:28" ht="14.25" x14ac:dyDescent="0.3">
      <c r="A90" s="275"/>
      <c r="B90" s="276"/>
      <c r="C90" s="444">
        <f>'9. Infrastructure Staff Loading'!C90</f>
        <v>0</v>
      </c>
      <c r="D90" s="577">
        <f>'9. Infrastructure Staff Loading'!D90</f>
        <v>0</v>
      </c>
      <c r="E90" s="570">
        <f>'9. Infrastructure Staff Loading'!E90</f>
        <v>0</v>
      </c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280">
        <f>SUM(F90:Q90)</f>
        <v>0</v>
      </c>
      <c r="S90" s="319">
        <f>D90*R90</f>
        <v>0</v>
      </c>
      <c r="W90" s="147">
        <f>X90/$U$7</f>
        <v>0</v>
      </c>
      <c r="X90" s="147">
        <f>R90/12</f>
        <v>0</v>
      </c>
      <c r="Z90" s="147">
        <f t="shared" ref="Z90:Z93" si="50">IF($E90="Y",$R90,0)</f>
        <v>0</v>
      </c>
      <c r="AA90" s="147">
        <f t="shared" ref="AA90:AA93" si="51">IF($E90="N",$R90,0)</f>
        <v>0</v>
      </c>
      <c r="AB90" s="727" t="e">
        <f t="shared" ref="AB90:AB93" si="52">Z90/(Z90+AA90)</f>
        <v>#DIV/0!</v>
      </c>
    </row>
    <row r="91" spans="1:28" ht="14.25" x14ac:dyDescent="0.3">
      <c r="A91" s="275"/>
      <c r="B91" s="276"/>
      <c r="C91" s="444">
        <f>'9. Infrastructure Staff Loading'!C91</f>
        <v>0</v>
      </c>
      <c r="D91" s="577">
        <f>'9. Infrastructure Staff Loading'!D91</f>
        <v>0</v>
      </c>
      <c r="E91" s="570">
        <f>'9. Infrastructure Staff Loading'!E91</f>
        <v>0</v>
      </c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280">
        <f>SUM(F91:Q91)</f>
        <v>0</v>
      </c>
      <c r="S91" s="319">
        <f>D91*R91</f>
        <v>0</v>
      </c>
      <c r="W91" s="147">
        <f>X91/$U$7</f>
        <v>0</v>
      </c>
      <c r="X91" s="147">
        <f>R91/12</f>
        <v>0</v>
      </c>
      <c r="Z91" s="147">
        <f t="shared" si="50"/>
        <v>0</v>
      </c>
      <c r="AA91" s="147">
        <f t="shared" si="51"/>
        <v>0</v>
      </c>
      <c r="AB91" s="727" t="e">
        <f t="shared" si="52"/>
        <v>#DIV/0!</v>
      </c>
    </row>
    <row r="92" spans="1:28" ht="14.25" x14ac:dyDescent="0.3">
      <c r="A92" s="275"/>
      <c r="B92" s="276"/>
      <c r="C92" s="444">
        <f>'9. Infrastructure Staff Loading'!C92</f>
        <v>0</v>
      </c>
      <c r="D92" s="577">
        <f>'9. Infrastructure Staff Loading'!D92</f>
        <v>0</v>
      </c>
      <c r="E92" s="570">
        <f>'9. Infrastructure Staff Loading'!E92</f>
        <v>0</v>
      </c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280">
        <f>SUM(F92:Q92)</f>
        <v>0</v>
      </c>
      <c r="S92" s="319">
        <f>D92*R92</f>
        <v>0</v>
      </c>
      <c r="W92" s="147">
        <f>X92/$U$7</f>
        <v>0</v>
      </c>
      <c r="X92" s="147">
        <f>R92/12</f>
        <v>0</v>
      </c>
      <c r="Z92" s="147">
        <f t="shared" si="50"/>
        <v>0</v>
      </c>
      <c r="AA92" s="147">
        <f t="shared" si="51"/>
        <v>0</v>
      </c>
      <c r="AB92" s="727" t="e">
        <f t="shared" si="52"/>
        <v>#DIV/0!</v>
      </c>
    </row>
    <row r="93" spans="1:28" ht="14.25" x14ac:dyDescent="0.3">
      <c r="A93" s="275"/>
      <c r="B93" s="276"/>
      <c r="C93" s="444">
        <f>'9. Infrastructure Staff Loading'!C93</f>
        <v>0</v>
      </c>
      <c r="D93" s="577">
        <f>'9. Infrastructure Staff Loading'!D93</f>
        <v>0</v>
      </c>
      <c r="E93" s="570">
        <f>'9. Infrastructure Staff Loading'!E93</f>
        <v>0</v>
      </c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280">
        <f>SUM(F93:Q93)</f>
        <v>0</v>
      </c>
      <c r="S93" s="319">
        <f>D93*R93</f>
        <v>0</v>
      </c>
      <c r="W93" s="147">
        <f>X93/$U$7</f>
        <v>0</v>
      </c>
      <c r="X93" s="147">
        <f>R93/12</f>
        <v>0</v>
      </c>
      <c r="Z93" s="147">
        <f t="shared" si="50"/>
        <v>0</v>
      </c>
      <c r="AA93" s="147">
        <f t="shared" si="51"/>
        <v>0</v>
      </c>
      <c r="AB93" s="727" t="e">
        <f t="shared" si="52"/>
        <v>#DIV/0!</v>
      </c>
    </row>
    <row r="94" spans="1:28" s="125" customFormat="1" ht="15" thickBot="1" x14ac:dyDescent="0.35">
      <c r="A94" s="224"/>
      <c r="B94" s="225" t="s">
        <v>166</v>
      </c>
      <c r="C94" s="226"/>
      <c r="D94" s="578"/>
      <c r="E94" s="523"/>
      <c r="F94" s="229">
        <f>SUM(F89:F93)</f>
        <v>0</v>
      </c>
      <c r="G94" s="229">
        <f t="shared" ref="G94:R94" si="53">SUM(G89:G93)</f>
        <v>0</v>
      </c>
      <c r="H94" s="229">
        <f t="shared" si="53"/>
        <v>0</v>
      </c>
      <c r="I94" s="229">
        <f t="shared" si="53"/>
        <v>0</v>
      </c>
      <c r="J94" s="229">
        <f t="shared" si="53"/>
        <v>0</v>
      </c>
      <c r="K94" s="229">
        <f t="shared" si="53"/>
        <v>0</v>
      </c>
      <c r="L94" s="229">
        <f t="shared" si="53"/>
        <v>0</v>
      </c>
      <c r="M94" s="229">
        <f t="shared" si="53"/>
        <v>0</v>
      </c>
      <c r="N94" s="229">
        <f t="shared" si="53"/>
        <v>0</v>
      </c>
      <c r="O94" s="229">
        <f t="shared" si="53"/>
        <v>0</v>
      </c>
      <c r="P94" s="229">
        <f t="shared" si="53"/>
        <v>0</v>
      </c>
      <c r="Q94" s="229">
        <f t="shared" si="53"/>
        <v>0</v>
      </c>
      <c r="R94" s="229">
        <f t="shared" si="53"/>
        <v>0</v>
      </c>
      <c r="S94" s="320">
        <f>SUM(S89:S93)</f>
        <v>0</v>
      </c>
      <c r="W94" s="231">
        <f>SUM(W89:W93)</f>
        <v>0</v>
      </c>
      <c r="X94" s="229">
        <f>SUM(X89:X93)</f>
        <v>0</v>
      </c>
      <c r="Z94" s="227">
        <f>SUM(Z89:Z93)</f>
        <v>0</v>
      </c>
      <c r="AA94" s="227">
        <f>SUM(AA89:AA93)</f>
        <v>0</v>
      </c>
      <c r="AB94" s="728" t="e">
        <f>Z94/(Z94+AA94)</f>
        <v>#DIV/0!</v>
      </c>
    </row>
    <row r="95" spans="1:28" s="125" customFormat="1" ht="14.25" x14ac:dyDescent="0.3">
      <c r="A95" s="144"/>
      <c r="B95" s="145"/>
      <c r="C95" s="146"/>
      <c r="D95" s="584"/>
      <c r="E95" s="522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/>
      <c r="S95" s="326"/>
      <c r="W95" s="147"/>
      <c r="X95" s="147"/>
      <c r="Z95" s="147"/>
      <c r="AA95" s="147"/>
      <c r="AB95" s="727"/>
    </row>
    <row r="96" spans="1:28" s="125" customFormat="1" ht="14.25" thickBot="1" x14ac:dyDescent="0.3">
      <c r="A96" s="253"/>
      <c r="B96" s="254" t="s">
        <v>167</v>
      </c>
      <c r="C96" s="255"/>
      <c r="D96" s="439"/>
      <c r="E96" s="527"/>
      <c r="F96" s="256">
        <f t="shared" ref="F96:S96" si="54">SUM(F87,F94)</f>
        <v>0</v>
      </c>
      <c r="G96" s="256">
        <f t="shared" si="54"/>
        <v>0</v>
      </c>
      <c r="H96" s="256">
        <f t="shared" si="54"/>
        <v>0</v>
      </c>
      <c r="I96" s="256">
        <f t="shared" si="54"/>
        <v>0</v>
      </c>
      <c r="J96" s="256">
        <f t="shared" si="54"/>
        <v>0</v>
      </c>
      <c r="K96" s="256">
        <f t="shared" si="54"/>
        <v>0</v>
      </c>
      <c r="L96" s="256">
        <f t="shared" si="54"/>
        <v>0</v>
      </c>
      <c r="M96" s="256">
        <f t="shared" si="54"/>
        <v>0</v>
      </c>
      <c r="N96" s="256">
        <f t="shared" si="54"/>
        <v>0</v>
      </c>
      <c r="O96" s="256">
        <f t="shared" si="54"/>
        <v>0</v>
      </c>
      <c r="P96" s="256">
        <f t="shared" si="54"/>
        <v>0</v>
      </c>
      <c r="Q96" s="256">
        <f t="shared" si="54"/>
        <v>0</v>
      </c>
      <c r="R96" s="256">
        <f t="shared" si="54"/>
        <v>0</v>
      </c>
      <c r="S96" s="323">
        <f t="shared" si="54"/>
        <v>0</v>
      </c>
      <c r="W96" s="256">
        <f>SUM(W87,W94)</f>
        <v>0</v>
      </c>
      <c r="X96" s="256">
        <f>SUM(X87,X94)</f>
        <v>0</v>
      </c>
      <c r="Z96" s="256">
        <f>SUM(Z87,Z94)</f>
        <v>0</v>
      </c>
      <c r="AA96" s="256">
        <f>SUM(AA87,AA94)</f>
        <v>0</v>
      </c>
      <c r="AB96" s="729" t="e">
        <f>Z96/(Z96+AA96)</f>
        <v>#DIV/0!</v>
      </c>
    </row>
    <row r="97" spans="1:28" ht="9.9499999999999993" customHeight="1" x14ac:dyDescent="0.3">
      <c r="A97" s="157"/>
      <c r="B97" s="145"/>
      <c r="C97" s="146"/>
      <c r="D97" s="584"/>
      <c r="E97" s="530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326"/>
      <c r="W97" s="146"/>
      <c r="X97" s="146"/>
      <c r="Z97" s="146"/>
      <c r="AA97" s="146"/>
      <c r="AB97" s="727"/>
    </row>
    <row r="98" spans="1:28" s="124" customFormat="1" ht="13.5" customHeight="1" x14ac:dyDescent="0.25">
      <c r="A98" s="233">
        <v>5</v>
      </c>
      <c r="B98" s="242" t="s">
        <v>168</v>
      </c>
      <c r="C98" s="235"/>
      <c r="D98" s="576"/>
      <c r="E98" s="521"/>
      <c r="F98" s="240"/>
      <c r="G98" s="240"/>
      <c r="H98" s="240"/>
      <c r="I98" s="240"/>
      <c r="J98" s="240"/>
      <c r="K98" s="240"/>
      <c r="L98" s="240"/>
      <c r="M98" s="240"/>
      <c r="N98" s="240"/>
      <c r="O98" s="240"/>
      <c r="P98" s="240"/>
      <c r="Q98" s="240"/>
      <c r="R98" s="236"/>
      <c r="S98" s="318"/>
      <c r="W98" s="235"/>
      <c r="X98" s="235"/>
      <c r="Z98" s="235"/>
      <c r="AA98" s="235"/>
      <c r="AB98" s="726"/>
    </row>
    <row r="99" spans="1:28" ht="13.5" customHeight="1" x14ac:dyDescent="0.3">
      <c r="A99" s="275">
        <v>5.0999999999999996</v>
      </c>
      <c r="B99" s="276" t="s">
        <v>169</v>
      </c>
      <c r="C99" s="444">
        <f>'9. Infrastructure Staff Loading'!C99</f>
        <v>0</v>
      </c>
      <c r="D99" s="577">
        <f>'9. Infrastructure Staff Loading'!D99</f>
        <v>0</v>
      </c>
      <c r="E99" s="570">
        <f>'9. Infrastructure Staff Loading'!E99</f>
        <v>0</v>
      </c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280">
        <f>SUM(F99:Q99)</f>
        <v>0</v>
      </c>
      <c r="S99" s="319">
        <f>D99*R99</f>
        <v>0</v>
      </c>
      <c r="W99" s="147">
        <f>X99/$U$7</f>
        <v>0</v>
      </c>
      <c r="X99" s="147">
        <f>R99/12</f>
        <v>0</v>
      </c>
      <c r="Z99" s="147">
        <f>IF($E99="Y",$R99,0)</f>
        <v>0</v>
      </c>
      <c r="AA99" s="147">
        <f>IF($E99="N",$R99,0)</f>
        <v>0</v>
      </c>
      <c r="AB99" s="727" t="e">
        <f>Z99/(Z99+AA99)</f>
        <v>#DIV/0!</v>
      </c>
    </row>
    <row r="100" spans="1:28" ht="14.25" x14ac:dyDescent="0.3">
      <c r="A100" s="275"/>
      <c r="B100" s="276"/>
      <c r="C100" s="444">
        <f>'9. Infrastructure Staff Loading'!C100</f>
        <v>0</v>
      </c>
      <c r="D100" s="577">
        <f>'9. Infrastructure Staff Loading'!D100</f>
        <v>0</v>
      </c>
      <c r="E100" s="570">
        <f>'9. Infrastructure Staff Loading'!E100</f>
        <v>0</v>
      </c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280">
        <f>SUM(F100:Q100)</f>
        <v>0</v>
      </c>
      <c r="S100" s="319">
        <f>D100*R100</f>
        <v>0</v>
      </c>
      <c r="W100" s="147">
        <f>X100/$U$7</f>
        <v>0</v>
      </c>
      <c r="X100" s="147">
        <f>R100/12</f>
        <v>0</v>
      </c>
      <c r="Z100" s="147">
        <f t="shared" ref="Z100:Z103" si="55">IF($E100="Y",$R100,0)</f>
        <v>0</v>
      </c>
      <c r="AA100" s="147">
        <f t="shared" ref="AA100:AA103" si="56">IF($E100="N",$R100,0)</f>
        <v>0</v>
      </c>
      <c r="AB100" s="727" t="e">
        <f t="shared" ref="AB100:AB103" si="57">Z100/(Z100+AA100)</f>
        <v>#DIV/0!</v>
      </c>
    </row>
    <row r="101" spans="1:28" ht="14.25" x14ac:dyDescent="0.3">
      <c r="A101" s="275"/>
      <c r="B101" s="276"/>
      <c r="C101" s="444">
        <f>'9. Infrastructure Staff Loading'!C101</f>
        <v>0</v>
      </c>
      <c r="D101" s="577">
        <f>'9. Infrastructure Staff Loading'!D101</f>
        <v>0</v>
      </c>
      <c r="E101" s="570">
        <f>'9. Infrastructure Staff Loading'!E101</f>
        <v>0</v>
      </c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  <c r="R101" s="280">
        <f>SUM(F101:Q101)</f>
        <v>0</v>
      </c>
      <c r="S101" s="319">
        <f>D101*R101</f>
        <v>0</v>
      </c>
      <c r="W101" s="147">
        <f>X101/$U$7</f>
        <v>0</v>
      </c>
      <c r="X101" s="147">
        <f>R101/12</f>
        <v>0</v>
      </c>
      <c r="Z101" s="147">
        <f t="shared" si="55"/>
        <v>0</v>
      </c>
      <c r="AA101" s="147">
        <f t="shared" si="56"/>
        <v>0</v>
      </c>
      <c r="AB101" s="727" t="e">
        <f t="shared" si="57"/>
        <v>#DIV/0!</v>
      </c>
    </row>
    <row r="102" spans="1:28" ht="14.25" x14ac:dyDescent="0.3">
      <c r="A102" s="275"/>
      <c r="B102" s="276"/>
      <c r="C102" s="444">
        <f>'9. Infrastructure Staff Loading'!C102</f>
        <v>0</v>
      </c>
      <c r="D102" s="577">
        <f>'9. Infrastructure Staff Loading'!D102</f>
        <v>0</v>
      </c>
      <c r="E102" s="570">
        <f>'9. Infrastructure Staff Loading'!E102</f>
        <v>0</v>
      </c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280">
        <f>SUM(F102:Q102)</f>
        <v>0</v>
      </c>
      <c r="S102" s="319">
        <f>D102*R102</f>
        <v>0</v>
      </c>
      <c r="W102" s="147">
        <f>X102/$U$7</f>
        <v>0</v>
      </c>
      <c r="X102" s="147">
        <f>R102/12</f>
        <v>0</v>
      </c>
      <c r="Z102" s="147">
        <f t="shared" si="55"/>
        <v>0</v>
      </c>
      <c r="AA102" s="147">
        <f t="shared" si="56"/>
        <v>0</v>
      </c>
      <c r="AB102" s="727" t="e">
        <f t="shared" si="57"/>
        <v>#DIV/0!</v>
      </c>
    </row>
    <row r="103" spans="1:28" ht="14.25" x14ac:dyDescent="0.3">
      <c r="A103" s="275"/>
      <c r="B103" s="276"/>
      <c r="C103" s="444">
        <f>'9. Infrastructure Staff Loading'!C103</f>
        <v>0</v>
      </c>
      <c r="D103" s="577">
        <f>'9. Infrastructure Staff Loading'!D103</f>
        <v>0</v>
      </c>
      <c r="E103" s="570">
        <f>'9. Infrastructure Staff Loading'!E103</f>
        <v>0</v>
      </c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280">
        <f>SUM(F103:Q103)</f>
        <v>0</v>
      </c>
      <c r="S103" s="319">
        <f>D103*R103</f>
        <v>0</v>
      </c>
      <c r="W103" s="147">
        <f>X103/$U$7</f>
        <v>0</v>
      </c>
      <c r="X103" s="147">
        <f>R103/12</f>
        <v>0</v>
      </c>
      <c r="Z103" s="147">
        <f t="shared" si="55"/>
        <v>0</v>
      </c>
      <c r="AA103" s="147">
        <f t="shared" si="56"/>
        <v>0</v>
      </c>
      <c r="AB103" s="727" t="e">
        <f t="shared" si="57"/>
        <v>#DIV/0!</v>
      </c>
    </row>
    <row r="104" spans="1:28" s="125" customFormat="1" ht="15" thickBot="1" x14ac:dyDescent="0.35">
      <c r="A104" s="224"/>
      <c r="B104" s="225" t="s">
        <v>170</v>
      </c>
      <c r="C104" s="226"/>
      <c r="D104" s="578"/>
      <c r="E104" s="523"/>
      <c r="F104" s="229">
        <f>SUM(F99:F103)</f>
        <v>0</v>
      </c>
      <c r="G104" s="229">
        <f t="shared" ref="G104:R104" si="58">SUM(G99:G103)</f>
        <v>0</v>
      </c>
      <c r="H104" s="229">
        <f t="shared" si="58"/>
        <v>0</v>
      </c>
      <c r="I104" s="229">
        <f t="shared" si="58"/>
        <v>0</v>
      </c>
      <c r="J104" s="229">
        <f t="shared" si="58"/>
        <v>0</v>
      </c>
      <c r="K104" s="229">
        <f t="shared" si="58"/>
        <v>0</v>
      </c>
      <c r="L104" s="229">
        <f t="shared" si="58"/>
        <v>0</v>
      </c>
      <c r="M104" s="229">
        <f t="shared" si="58"/>
        <v>0</v>
      </c>
      <c r="N104" s="229">
        <f t="shared" si="58"/>
        <v>0</v>
      </c>
      <c r="O104" s="229">
        <f t="shared" si="58"/>
        <v>0</v>
      </c>
      <c r="P104" s="229">
        <f t="shared" si="58"/>
        <v>0</v>
      </c>
      <c r="Q104" s="229">
        <f t="shared" si="58"/>
        <v>0</v>
      </c>
      <c r="R104" s="229">
        <f t="shared" si="58"/>
        <v>0</v>
      </c>
      <c r="S104" s="320">
        <f>SUM(S99:S103)</f>
        <v>0</v>
      </c>
      <c r="W104" s="231">
        <f>SUM(W99:W103)</f>
        <v>0</v>
      </c>
      <c r="X104" s="229">
        <f>SUM(X99:X103)</f>
        <v>0</v>
      </c>
      <c r="Z104" s="227">
        <f>SUM(Z99:Z103)</f>
        <v>0</v>
      </c>
      <c r="AA104" s="227">
        <f>SUM(AA99:AA103)</f>
        <v>0</v>
      </c>
      <c r="AB104" s="728" t="e">
        <f>Z104/(Z104+AA104)</f>
        <v>#DIV/0!</v>
      </c>
    </row>
    <row r="105" spans="1:28" ht="13.5" customHeight="1" x14ac:dyDescent="0.3">
      <c r="A105" s="275"/>
      <c r="B105" s="276"/>
      <c r="C105" s="444"/>
      <c r="D105" s="583"/>
      <c r="E105" s="571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280"/>
      <c r="S105" s="319"/>
      <c r="W105" s="147"/>
      <c r="X105" s="147"/>
      <c r="Z105" s="147"/>
      <c r="AA105" s="147"/>
      <c r="AB105" s="727"/>
    </row>
    <row r="106" spans="1:28" s="125" customFormat="1" ht="14.25" x14ac:dyDescent="0.3">
      <c r="A106" s="275">
        <v>5.2</v>
      </c>
      <c r="B106" s="276" t="s">
        <v>168</v>
      </c>
      <c r="C106" s="444">
        <f>'9. Infrastructure Staff Loading'!C106</f>
        <v>0</v>
      </c>
      <c r="D106" s="577">
        <f>'9. Infrastructure Staff Loading'!D106</f>
        <v>0</v>
      </c>
      <c r="E106" s="570">
        <f>'9. Infrastructure Staff Loading'!E106</f>
        <v>0</v>
      </c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280">
        <f>SUM(F106:Q106)</f>
        <v>0</v>
      </c>
      <c r="S106" s="319">
        <f>D106*R106</f>
        <v>0</v>
      </c>
      <c r="W106" s="147">
        <f>X106/$U$7</f>
        <v>0</v>
      </c>
      <c r="X106" s="147">
        <f>R106/12</f>
        <v>0</v>
      </c>
      <c r="Z106" s="147">
        <f>IF($E106="Y",$R106,0)</f>
        <v>0</v>
      </c>
      <c r="AA106" s="147">
        <f>IF($E106="N",$R106,0)</f>
        <v>0</v>
      </c>
      <c r="AB106" s="727" t="e">
        <f>Z106/(Z106+AA106)</f>
        <v>#DIV/0!</v>
      </c>
    </row>
    <row r="107" spans="1:28" ht="14.25" x14ac:dyDescent="0.3">
      <c r="A107" s="275"/>
      <c r="B107" s="276"/>
      <c r="C107" s="444">
        <f>'9. Infrastructure Staff Loading'!C107</f>
        <v>0</v>
      </c>
      <c r="D107" s="577">
        <f>'9. Infrastructure Staff Loading'!D107</f>
        <v>0</v>
      </c>
      <c r="E107" s="570">
        <f>'9. Infrastructure Staff Loading'!E107</f>
        <v>0</v>
      </c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  <c r="R107" s="280">
        <f>SUM(F107:Q107)</f>
        <v>0</v>
      </c>
      <c r="S107" s="319">
        <f>D107*R107</f>
        <v>0</v>
      </c>
      <c r="W107" s="147">
        <f>X107/$U$7</f>
        <v>0</v>
      </c>
      <c r="X107" s="147">
        <f>R107/12</f>
        <v>0</v>
      </c>
      <c r="Z107" s="147">
        <f t="shared" ref="Z107:Z110" si="59">IF($E107="Y",$R107,0)</f>
        <v>0</v>
      </c>
      <c r="AA107" s="147">
        <f t="shared" ref="AA107:AA110" si="60">IF($E107="N",$R107,0)</f>
        <v>0</v>
      </c>
      <c r="AB107" s="727" t="e">
        <f t="shared" ref="AB107:AB110" si="61">Z107/(Z107+AA107)</f>
        <v>#DIV/0!</v>
      </c>
    </row>
    <row r="108" spans="1:28" ht="14.25" x14ac:dyDescent="0.3">
      <c r="A108" s="275"/>
      <c r="B108" s="276"/>
      <c r="C108" s="444">
        <f>'9. Infrastructure Staff Loading'!C108</f>
        <v>0</v>
      </c>
      <c r="D108" s="577">
        <f>'9. Infrastructure Staff Loading'!D108</f>
        <v>0</v>
      </c>
      <c r="E108" s="570">
        <f>'9. Infrastructure Staff Loading'!E108</f>
        <v>0</v>
      </c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280">
        <f>SUM(F108:Q108)</f>
        <v>0</v>
      </c>
      <c r="S108" s="319">
        <f>D108*R108</f>
        <v>0</v>
      </c>
      <c r="W108" s="147">
        <f>X108/$U$7</f>
        <v>0</v>
      </c>
      <c r="X108" s="147">
        <f>R108/12</f>
        <v>0</v>
      </c>
      <c r="Z108" s="147">
        <f t="shared" si="59"/>
        <v>0</v>
      </c>
      <c r="AA108" s="147">
        <f t="shared" si="60"/>
        <v>0</v>
      </c>
      <c r="AB108" s="727" t="e">
        <f t="shared" si="61"/>
        <v>#DIV/0!</v>
      </c>
    </row>
    <row r="109" spans="1:28" ht="14.25" x14ac:dyDescent="0.3">
      <c r="A109" s="275"/>
      <c r="B109" s="276"/>
      <c r="C109" s="444">
        <f>'9. Infrastructure Staff Loading'!C109</f>
        <v>0</v>
      </c>
      <c r="D109" s="577">
        <f>'9. Infrastructure Staff Loading'!D109</f>
        <v>0</v>
      </c>
      <c r="E109" s="570">
        <f>'9. Infrastructure Staff Loading'!E109</f>
        <v>0</v>
      </c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280">
        <f>SUM(F109:Q109)</f>
        <v>0</v>
      </c>
      <c r="S109" s="319">
        <f>D109*R109</f>
        <v>0</v>
      </c>
      <c r="W109" s="147">
        <f>X109/$U$7</f>
        <v>0</v>
      </c>
      <c r="X109" s="147">
        <f>R109/12</f>
        <v>0</v>
      </c>
      <c r="Z109" s="147">
        <f t="shared" si="59"/>
        <v>0</v>
      </c>
      <c r="AA109" s="147">
        <f t="shared" si="60"/>
        <v>0</v>
      </c>
      <c r="AB109" s="727" t="e">
        <f t="shared" si="61"/>
        <v>#DIV/0!</v>
      </c>
    </row>
    <row r="110" spans="1:28" ht="14.25" x14ac:dyDescent="0.3">
      <c r="A110" s="275"/>
      <c r="B110" s="276"/>
      <c r="C110" s="444">
        <f>'9. Infrastructure Staff Loading'!C110</f>
        <v>0</v>
      </c>
      <c r="D110" s="577">
        <f>'9. Infrastructure Staff Loading'!D110</f>
        <v>0</v>
      </c>
      <c r="E110" s="570">
        <f>'9. Infrastructure Staff Loading'!E110</f>
        <v>0</v>
      </c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  <c r="R110" s="280">
        <f>SUM(F110:Q110)</f>
        <v>0</v>
      </c>
      <c r="S110" s="319">
        <f>D110*R110</f>
        <v>0</v>
      </c>
      <c r="W110" s="147">
        <f>X110/$U$7</f>
        <v>0</v>
      </c>
      <c r="X110" s="147">
        <f>R110/12</f>
        <v>0</v>
      </c>
      <c r="Z110" s="147">
        <f t="shared" si="59"/>
        <v>0</v>
      </c>
      <c r="AA110" s="147">
        <f t="shared" si="60"/>
        <v>0</v>
      </c>
      <c r="AB110" s="727" t="e">
        <f t="shared" si="61"/>
        <v>#DIV/0!</v>
      </c>
    </row>
    <row r="111" spans="1:28" s="125" customFormat="1" ht="15" thickBot="1" x14ac:dyDescent="0.35">
      <c r="A111" s="224"/>
      <c r="B111" s="225" t="s">
        <v>171</v>
      </c>
      <c r="C111" s="226"/>
      <c r="D111" s="578"/>
      <c r="E111" s="523"/>
      <c r="F111" s="229">
        <f>SUM(F106:F110)</f>
        <v>0</v>
      </c>
      <c r="G111" s="229">
        <f t="shared" ref="G111:R111" si="62">SUM(G106:G110)</f>
        <v>0</v>
      </c>
      <c r="H111" s="229">
        <f t="shared" si="62"/>
        <v>0</v>
      </c>
      <c r="I111" s="229">
        <f t="shared" si="62"/>
        <v>0</v>
      </c>
      <c r="J111" s="229">
        <f t="shared" si="62"/>
        <v>0</v>
      </c>
      <c r="K111" s="229">
        <f t="shared" si="62"/>
        <v>0</v>
      </c>
      <c r="L111" s="229">
        <f t="shared" si="62"/>
        <v>0</v>
      </c>
      <c r="M111" s="229">
        <f t="shared" si="62"/>
        <v>0</v>
      </c>
      <c r="N111" s="229">
        <f t="shared" si="62"/>
        <v>0</v>
      </c>
      <c r="O111" s="229">
        <f t="shared" si="62"/>
        <v>0</v>
      </c>
      <c r="P111" s="229">
        <f t="shared" si="62"/>
        <v>0</v>
      </c>
      <c r="Q111" s="229">
        <f t="shared" si="62"/>
        <v>0</v>
      </c>
      <c r="R111" s="229">
        <f t="shared" si="62"/>
        <v>0</v>
      </c>
      <c r="S111" s="320">
        <f>SUM(S106:S110)</f>
        <v>0</v>
      </c>
      <c r="W111" s="231">
        <f>SUM(W106:W110)</f>
        <v>0</v>
      </c>
      <c r="X111" s="229">
        <f>SUM(X106:X110)</f>
        <v>0</v>
      </c>
      <c r="Z111" s="227">
        <f>SUM(Z106:Z110)</f>
        <v>0</v>
      </c>
      <c r="AA111" s="227">
        <f>SUM(AA106:AA110)</f>
        <v>0</v>
      </c>
      <c r="AB111" s="728" t="e">
        <f>Z111/(Z111+AA111)</f>
        <v>#DIV/0!</v>
      </c>
    </row>
    <row r="112" spans="1:28" s="125" customFormat="1" ht="14.25" x14ac:dyDescent="0.3">
      <c r="A112" s="144"/>
      <c r="B112" s="145"/>
      <c r="C112" s="146"/>
      <c r="D112" s="584"/>
      <c r="E112" s="522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/>
      <c r="S112" s="326"/>
      <c r="W112" s="147"/>
      <c r="X112" s="147"/>
      <c r="Z112" s="147"/>
      <c r="AA112" s="147"/>
      <c r="AB112" s="727"/>
    </row>
    <row r="113" spans="1:28" s="125" customFormat="1" ht="14.25" thickBot="1" x14ac:dyDescent="0.3">
      <c r="A113" s="253"/>
      <c r="B113" s="254" t="s">
        <v>171</v>
      </c>
      <c r="C113" s="255"/>
      <c r="D113" s="439"/>
      <c r="E113" s="527"/>
      <c r="F113" s="256">
        <f t="shared" ref="F113:S113" si="63">SUM(F104,F111)</f>
        <v>0</v>
      </c>
      <c r="G113" s="256">
        <f t="shared" si="63"/>
        <v>0</v>
      </c>
      <c r="H113" s="256">
        <f t="shared" si="63"/>
        <v>0</v>
      </c>
      <c r="I113" s="256">
        <f t="shared" si="63"/>
        <v>0</v>
      </c>
      <c r="J113" s="256">
        <f t="shared" si="63"/>
        <v>0</v>
      </c>
      <c r="K113" s="256">
        <f t="shared" si="63"/>
        <v>0</v>
      </c>
      <c r="L113" s="256">
        <f t="shared" si="63"/>
        <v>0</v>
      </c>
      <c r="M113" s="256">
        <f t="shared" si="63"/>
        <v>0</v>
      </c>
      <c r="N113" s="256">
        <f t="shared" si="63"/>
        <v>0</v>
      </c>
      <c r="O113" s="256">
        <f t="shared" si="63"/>
        <v>0</v>
      </c>
      <c r="P113" s="256">
        <f t="shared" si="63"/>
        <v>0</v>
      </c>
      <c r="Q113" s="256">
        <f t="shared" si="63"/>
        <v>0</v>
      </c>
      <c r="R113" s="256">
        <f t="shared" si="63"/>
        <v>0</v>
      </c>
      <c r="S113" s="323">
        <f t="shared" si="63"/>
        <v>0</v>
      </c>
      <c r="W113" s="256">
        <f>SUM(W104,W111)</f>
        <v>0</v>
      </c>
      <c r="X113" s="256">
        <f>SUM(X104,X111)</f>
        <v>0</v>
      </c>
      <c r="Z113" s="256">
        <f>SUM(Z104,Z111)</f>
        <v>0</v>
      </c>
      <c r="AA113" s="256">
        <f>SUM(AA104,AA111)</f>
        <v>0</v>
      </c>
      <c r="AB113" s="729" t="e">
        <f>Z113/(Z113+AA113)</f>
        <v>#DIV/0!</v>
      </c>
    </row>
    <row r="114" spans="1:28" ht="9.9499999999999993" customHeight="1" x14ac:dyDescent="0.3">
      <c r="A114" s="157"/>
      <c r="B114" s="145"/>
      <c r="C114" s="146"/>
      <c r="D114" s="584"/>
      <c r="E114" s="530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  <c r="R114" s="149"/>
      <c r="S114" s="326"/>
      <c r="W114" s="146"/>
      <c r="X114" s="146"/>
      <c r="Z114" s="146"/>
      <c r="AA114" s="146"/>
      <c r="AB114" s="727"/>
    </row>
    <row r="115" spans="1:28" s="124" customFormat="1" ht="13.5" customHeight="1" x14ac:dyDescent="0.25">
      <c r="A115" s="233">
        <v>6</v>
      </c>
      <c r="B115" s="242" t="s">
        <v>172</v>
      </c>
      <c r="C115" s="235"/>
      <c r="D115" s="576"/>
      <c r="E115" s="521"/>
      <c r="F115" s="240"/>
      <c r="G115" s="240"/>
      <c r="H115" s="240"/>
      <c r="I115" s="240"/>
      <c r="J115" s="240"/>
      <c r="K115" s="240"/>
      <c r="L115" s="240"/>
      <c r="M115" s="240"/>
      <c r="N115" s="240"/>
      <c r="O115" s="240"/>
      <c r="P115" s="240"/>
      <c r="Q115" s="240"/>
      <c r="R115" s="236"/>
      <c r="S115" s="318"/>
      <c r="W115" s="235"/>
      <c r="X115" s="235"/>
      <c r="Z115" s="235"/>
      <c r="AA115" s="235"/>
      <c r="AB115" s="726"/>
    </row>
    <row r="116" spans="1:28" ht="13.5" customHeight="1" x14ac:dyDescent="0.3">
      <c r="A116" s="275">
        <v>6.1</v>
      </c>
      <c r="B116" s="276" t="s">
        <v>173</v>
      </c>
      <c r="C116" s="444">
        <f>'9. Infrastructure Staff Loading'!C116</f>
        <v>0</v>
      </c>
      <c r="D116" s="577">
        <f>'9. Infrastructure Staff Loading'!D116</f>
        <v>0</v>
      </c>
      <c r="E116" s="570">
        <f>'9. Infrastructure Staff Loading'!E116</f>
        <v>0</v>
      </c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280">
        <f>SUM(F116:Q116)</f>
        <v>0</v>
      </c>
      <c r="S116" s="319">
        <f>D116*R116</f>
        <v>0</v>
      </c>
      <c r="W116" s="147">
        <f>X116/$U$7</f>
        <v>0</v>
      </c>
      <c r="X116" s="147">
        <f>R116/12</f>
        <v>0</v>
      </c>
      <c r="Z116" s="147">
        <f>IF($E116="Y",$R116,0)</f>
        <v>0</v>
      </c>
      <c r="AA116" s="147">
        <f>IF($E116="N",$R116,0)</f>
        <v>0</v>
      </c>
      <c r="AB116" s="727" t="e">
        <f>Z116/(Z116+AA116)</f>
        <v>#DIV/0!</v>
      </c>
    </row>
    <row r="117" spans="1:28" ht="14.25" x14ac:dyDescent="0.3">
      <c r="A117" s="275"/>
      <c r="B117" s="276"/>
      <c r="C117" s="444">
        <f>'9. Infrastructure Staff Loading'!C117</f>
        <v>0</v>
      </c>
      <c r="D117" s="577">
        <f>'9. Infrastructure Staff Loading'!D117</f>
        <v>0</v>
      </c>
      <c r="E117" s="570">
        <f>'9. Infrastructure Staff Loading'!E117</f>
        <v>0</v>
      </c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280">
        <f>SUM(F117:Q117)</f>
        <v>0</v>
      </c>
      <c r="S117" s="319">
        <f>D117*R117</f>
        <v>0</v>
      </c>
      <c r="W117" s="147">
        <f>X117/$U$7</f>
        <v>0</v>
      </c>
      <c r="X117" s="147">
        <f>R117/12</f>
        <v>0</v>
      </c>
      <c r="Z117" s="147">
        <f t="shared" ref="Z117:Z120" si="64">IF($E117="Y",$R117,0)</f>
        <v>0</v>
      </c>
      <c r="AA117" s="147">
        <f t="shared" ref="AA117:AA120" si="65">IF($E117="N",$R117,0)</f>
        <v>0</v>
      </c>
      <c r="AB117" s="727" t="e">
        <f t="shared" ref="AB117:AB120" si="66">Z117/(Z117+AA117)</f>
        <v>#DIV/0!</v>
      </c>
    </row>
    <row r="118" spans="1:28" ht="14.25" x14ac:dyDescent="0.3">
      <c r="A118" s="275"/>
      <c r="B118" s="276"/>
      <c r="C118" s="444">
        <f>'9. Infrastructure Staff Loading'!C118</f>
        <v>0</v>
      </c>
      <c r="D118" s="577">
        <f>'9. Infrastructure Staff Loading'!D118</f>
        <v>0</v>
      </c>
      <c r="E118" s="570">
        <f>'9. Infrastructure Staff Loading'!E118</f>
        <v>0</v>
      </c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280">
        <f>SUM(F118:Q118)</f>
        <v>0</v>
      </c>
      <c r="S118" s="319">
        <f>D118*R118</f>
        <v>0</v>
      </c>
      <c r="W118" s="147">
        <f>X118/$U$7</f>
        <v>0</v>
      </c>
      <c r="X118" s="147">
        <f>R118/12</f>
        <v>0</v>
      </c>
      <c r="Z118" s="147">
        <f t="shared" si="64"/>
        <v>0</v>
      </c>
      <c r="AA118" s="147">
        <f t="shared" si="65"/>
        <v>0</v>
      </c>
      <c r="AB118" s="727" t="e">
        <f t="shared" si="66"/>
        <v>#DIV/0!</v>
      </c>
    </row>
    <row r="119" spans="1:28" ht="14.25" x14ac:dyDescent="0.3">
      <c r="A119" s="275"/>
      <c r="B119" s="276"/>
      <c r="C119" s="444">
        <f>'9. Infrastructure Staff Loading'!C119</f>
        <v>0</v>
      </c>
      <c r="D119" s="577">
        <f>'9. Infrastructure Staff Loading'!D119</f>
        <v>0</v>
      </c>
      <c r="E119" s="570">
        <f>'9. Infrastructure Staff Loading'!E119</f>
        <v>0</v>
      </c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280">
        <f>SUM(F119:Q119)</f>
        <v>0</v>
      </c>
      <c r="S119" s="319">
        <f>D119*R119</f>
        <v>0</v>
      </c>
      <c r="W119" s="147">
        <f>X119/$U$7</f>
        <v>0</v>
      </c>
      <c r="X119" s="147">
        <f>R119/12</f>
        <v>0</v>
      </c>
      <c r="Z119" s="147">
        <f t="shared" si="64"/>
        <v>0</v>
      </c>
      <c r="AA119" s="147">
        <f t="shared" si="65"/>
        <v>0</v>
      </c>
      <c r="AB119" s="727" t="e">
        <f t="shared" si="66"/>
        <v>#DIV/0!</v>
      </c>
    </row>
    <row r="120" spans="1:28" ht="14.25" x14ac:dyDescent="0.3">
      <c r="A120" s="275"/>
      <c r="B120" s="276"/>
      <c r="C120" s="444">
        <f>'9. Infrastructure Staff Loading'!C120</f>
        <v>0</v>
      </c>
      <c r="D120" s="577">
        <f>'9. Infrastructure Staff Loading'!D120</f>
        <v>0</v>
      </c>
      <c r="E120" s="570">
        <f>'9. Infrastructure Staff Loading'!E120</f>
        <v>0</v>
      </c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280">
        <f>SUM(F120:Q120)</f>
        <v>0</v>
      </c>
      <c r="S120" s="319">
        <f>D120*R120</f>
        <v>0</v>
      </c>
      <c r="W120" s="147">
        <f>X120/$U$7</f>
        <v>0</v>
      </c>
      <c r="X120" s="147">
        <f>R120/12</f>
        <v>0</v>
      </c>
      <c r="Z120" s="147">
        <f t="shared" si="64"/>
        <v>0</v>
      </c>
      <c r="AA120" s="147">
        <f t="shared" si="65"/>
        <v>0</v>
      </c>
      <c r="AB120" s="727" t="e">
        <f t="shared" si="66"/>
        <v>#DIV/0!</v>
      </c>
    </row>
    <row r="121" spans="1:28" s="125" customFormat="1" ht="15" thickBot="1" x14ac:dyDescent="0.35">
      <c r="A121" s="224"/>
      <c r="B121" s="225" t="s">
        <v>174</v>
      </c>
      <c r="C121" s="226"/>
      <c r="D121" s="578"/>
      <c r="E121" s="523"/>
      <c r="F121" s="229">
        <f>SUM(F116:F120)</f>
        <v>0</v>
      </c>
      <c r="G121" s="229">
        <f t="shared" ref="G121:R121" si="67">SUM(G116:G120)</f>
        <v>0</v>
      </c>
      <c r="H121" s="229">
        <f t="shared" si="67"/>
        <v>0</v>
      </c>
      <c r="I121" s="229">
        <f t="shared" si="67"/>
        <v>0</v>
      </c>
      <c r="J121" s="229">
        <f t="shared" si="67"/>
        <v>0</v>
      </c>
      <c r="K121" s="229">
        <f t="shared" si="67"/>
        <v>0</v>
      </c>
      <c r="L121" s="229">
        <f t="shared" si="67"/>
        <v>0</v>
      </c>
      <c r="M121" s="229">
        <f t="shared" si="67"/>
        <v>0</v>
      </c>
      <c r="N121" s="229">
        <f t="shared" si="67"/>
        <v>0</v>
      </c>
      <c r="O121" s="229">
        <f t="shared" si="67"/>
        <v>0</v>
      </c>
      <c r="P121" s="229">
        <f t="shared" si="67"/>
        <v>0</v>
      </c>
      <c r="Q121" s="229">
        <f t="shared" si="67"/>
        <v>0</v>
      </c>
      <c r="R121" s="229">
        <f t="shared" si="67"/>
        <v>0</v>
      </c>
      <c r="S121" s="320">
        <f>SUM(S116:S120)</f>
        <v>0</v>
      </c>
      <c r="W121" s="231">
        <f>SUM(W116:W120)</f>
        <v>0</v>
      </c>
      <c r="X121" s="229">
        <f>SUM(X116:X120)</f>
        <v>0</v>
      </c>
      <c r="Z121" s="227">
        <f>SUM(Z116:Z120)</f>
        <v>0</v>
      </c>
      <c r="AA121" s="227">
        <f>SUM(AA116:AA120)</f>
        <v>0</v>
      </c>
      <c r="AB121" s="728" t="e">
        <f>Z121/(Z121+AA121)</f>
        <v>#DIV/0!</v>
      </c>
    </row>
    <row r="122" spans="1:28" ht="13.5" customHeight="1" x14ac:dyDescent="0.3">
      <c r="A122" s="275"/>
      <c r="B122" s="276"/>
      <c r="C122" s="444"/>
      <c r="D122" s="583"/>
      <c r="E122" s="571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  <c r="R122" s="280"/>
      <c r="S122" s="319"/>
      <c r="W122" s="147"/>
      <c r="X122" s="147"/>
      <c r="Z122" s="147"/>
      <c r="AA122" s="147"/>
      <c r="AB122" s="727"/>
    </row>
    <row r="123" spans="1:28" s="125" customFormat="1" ht="14.25" x14ac:dyDescent="0.3">
      <c r="A123" s="275">
        <v>6.2</v>
      </c>
      <c r="B123" s="276" t="s">
        <v>175</v>
      </c>
      <c r="C123" s="444">
        <f>'9. Infrastructure Staff Loading'!C123</f>
        <v>0</v>
      </c>
      <c r="D123" s="577">
        <f>'9. Infrastructure Staff Loading'!D123</f>
        <v>0</v>
      </c>
      <c r="E123" s="570">
        <f>'9. Infrastructure Staff Loading'!E123</f>
        <v>0</v>
      </c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  <c r="R123" s="280">
        <f>SUM(F123:Q123)</f>
        <v>0</v>
      </c>
      <c r="S123" s="319">
        <f>D123*R123</f>
        <v>0</v>
      </c>
      <c r="W123" s="147">
        <f>X123/$U$7</f>
        <v>0</v>
      </c>
      <c r="X123" s="147">
        <f>R123/12</f>
        <v>0</v>
      </c>
      <c r="Z123" s="147">
        <f>IF($E123="Y",$R123,0)</f>
        <v>0</v>
      </c>
      <c r="AA123" s="147">
        <f>IF($E123="N",$R123,0)</f>
        <v>0</v>
      </c>
      <c r="AB123" s="727" t="e">
        <f>Z123/(Z123+AA123)</f>
        <v>#DIV/0!</v>
      </c>
    </row>
    <row r="124" spans="1:28" ht="14.25" x14ac:dyDescent="0.3">
      <c r="A124" s="275"/>
      <c r="B124" s="276"/>
      <c r="C124" s="444">
        <f>'9. Infrastructure Staff Loading'!C124</f>
        <v>0</v>
      </c>
      <c r="D124" s="577">
        <f>'9. Infrastructure Staff Loading'!D124</f>
        <v>0</v>
      </c>
      <c r="E124" s="570">
        <f>'9. Infrastructure Staff Loading'!E124</f>
        <v>0</v>
      </c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  <c r="R124" s="280">
        <f>SUM(F124:Q124)</f>
        <v>0</v>
      </c>
      <c r="S124" s="319">
        <f>D124*R124</f>
        <v>0</v>
      </c>
      <c r="W124" s="147">
        <f>X124/$U$7</f>
        <v>0</v>
      </c>
      <c r="X124" s="147">
        <f>R124/12</f>
        <v>0</v>
      </c>
      <c r="Z124" s="147">
        <f t="shared" ref="Z124:Z127" si="68">IF($E124="Y",$R124,0)</f>
        <v>0</v>
      </c>
      <c r="AA124" s="147">
        <f t="shared" ref="AA124:AA127" si="69">IF($E124="N",$R124,0)</f>
        <v>0</v>
      </c>
      <c r="AB124" s="727" t="e">
        <f t="shared" ref="AB124:AB127" si="70">Z124/(Z124+AA124)</f>
        <v>#DIV/0!</v>
      </c>
    </row>
    <row r="125" spans="1:28" ht="14.25" x14ac:dyDescent="0.3">
      <c r="A125" s="275"/>
      <c r="B125" s="276"/>
      <c r="C125" s="444">
        <f>'9. Infrastructure Staff Loading'!C125</f>
        <v>0</v>
      </c>
      <c r="D125" s="577">
        <f>'9. Infrastructure Staff Loading'!D125</f>
        <v>0</v>
      </c>
      <c r="E125" s="570">
        <f>'9. Infrastructure Staff Loading'!E125</f>
        <v>0</v>
      </c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  <c r="R125" s="280">
        <f>SUM(F125:Q125)</f>
        <v>0</v>
      </c>
      <c r="S125" s="319">
        <f>D125*R125</f>
        <v>0</v>
      </c>
      <c r="W125" s="147">
        <f>X125/$U$7</f>
        <v>0</v>
      </c>
      <c r="X125" s="147">
        <f>R125/12</f>
        <v>0</v>
      </c>
      <c r="Z125" s="147">
        <f t="shared" si="68"/>
        <v>0</v>
      </c>
      <c r="AA125" s="147">
        <f t="shared" si="69"/>
        <v>0</v>
      </c>
      <c r="AB125" s="727" t="e">
        <f t="shared" si="70"/>
        <v>#DIV/0!</v>
      </c>
    </row>
    <row r="126" spans="1:28" ht="14.25" x14ac:dyDescent="0.3">
      <c r="A126" s="275"/>
      <c r="B126" s="276"/>
      <c r="C126" s="444">
        <f>'9. Infrastructure Staff Loading'!C126</f>
        <v>0</v>
      </c>
      <c r="D126" s="577">
        <f>'9. Infrastructure Staff Loading'!D126</f>
        <v>0</v>
      </c>
      <c r="E126" s="570">
        <f>'9. Infrastructure Staff Loading'!E126</f>
        <v>0</v>
      </c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  <c r="R126" s="280">
        <f>SUM(F126:Q126)</f>
        <v>0</v>
      </c>
      <c r="S126" s="319">
        <f>D126*R126</f>
        <v>0</v>
      </c>
      <c r="W126" s="147">
        <f>X126/$U$7</f>
        <v>0</v>
      </c>
      <c r="X126" s="147">
        <f>R126/12</f>
        <v>0</v>
      </c>
      <c r="Z126" s="147">
        <f t="shared" si="68"/>
        <v>0</v>
      </c>
      <c r="AA126" s="147">
        <f t="shared" si="69"/>
        <v>0</v>
      </c>
      <c r="AB126" s="727" t="e">
        <f t="shared" si="70"/>
        <v>#DIV/0!</v>
      </c>
    </row>
    <row r="127" spans="1:28" ht="14.25" x14ac:dyDescent="0.3">
      <c r="A127" s="275"/>
      <c r="B127" s="276"/>
      <c r="C127" s="444">
        <f>'9. Infrastructure Staff Loading'!C127</f>
        <v>0</v>
      </c>
      <c r="D127" s="577">
        <f>'9. Infrastructure Staff Loading'!D127</f>
        <v>0</v>
      </c>
      <c r="E127" s="570">
        <f>'9. Infrastructure Staff Loading'!E127</f>
        <v>0</v>
      </c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280">
        <f>SUM(F127:Q127)</f>
        <v>0</v>
      </c>
      <c r="S127" s="319">
        <f>D127*R127</f>
        <v>0</v>
      </c>
      <c r="W127" s="147">
        <f>X127/$U$7</f>
        <v>0</v>
      </c>
      <c r="X127" s="147">
        <f>R127/12</f>
        <v>0</v>
      </c>
      <c r="Z127" s="147">
        <f t="shared" si="68"/>
        <v>0</v>
      </c>
      <c r="AA127" s="147">
        <f t="shared" si="69"/>
        <v>0</v>
      </c>
      <c r="AB127" s="727" t="e">
        <f t="shared" si="70"/>
        <v>#DIV/0!</v>
      </c>
    </row>
    <row r="128" spans="1:28" s="125" customFormat="1" ht="15" thickBot="1" x14ac:dyDescent="0.35">
      <c r="A128" s="224"/>
      <c r="B128" s="225" t="s">
        <v>176</v>
      </c>
      <c r="C128" s="226"/>
      <c r="D128" s="578"/>
      <c r="E128" s="523"/>
      <c r="F128" s="229">
        <f>SUM(F123:F127)</f>
        <v>0</v>
      </c>
      <c r="G128" s="229">
        <f t="shared" ref="G128:R128" si="71">SUM(G123:G127)</f>
        <v>0</v>
      </c>
      <c r="H128" s="229">
        <f t="shared" si="71"/>
        <v>0</v>
      </c>
      <c r="I128" s="229">
        <f t="shared" si="71"/>
        <v>0</v>
      </c>
      <c r="J128" s="229">
        <f t="shared" si="71"/>
        <v>0</v>
      </c>
      <c r="K128" s="229">
        <f t="shared" si="71"/>
        <v>0</v>
      </c>
      <c r="L128" s="229">
        <f t="shared" si="71"/>
        <v>0</v>
      </c>
      <c r="M128" s="229">
        <f t="shared" si="71"/>
        <v>0</v>
      </c>
      <c r="N128" s="229">
        <f t="shared" si="71"/>
        <v>0</v>
      </c>
      <c r="O128" s="229">
        <f t="shared" si="71"/>
        <v>0</v>
      </c>
      <c r="P128" s="229">
        <f t="shared" si="71"/>
        <v>0</v>
      </c>
      <c r="Q128" s="229">
        <f t="shared" si="71"/>
        <v>0</v>
      </c>
      <c r="R128" s="229">
        <f t="shared" si="71"/>
        <v>0</v>
      </c>
      <c r="S128" s="320">
        <f>SUM(S123:S127)</f>
        <v>0</v>
      </c>
      <c r="W128" s="231">
        <f>SUM(W123:W127)</f>
        <v>0</v>
      </c>
      <c r="X128" s="229">
        <f>SUM(X123:X127)</f>
        <v>0</v>
      </c>
      <c r="Z128" s="227">
        <f>SUM(Z123:Z127)</f>
        <v>0</v>
      </c>
      <c r="AA128" s="227">
        <f>SUM(AA123:AA127)</f>
        <v>0</v>
      </c>
      <c r="AB128" s="728" t="e">
        <f>Z128/(Z128+AA128)</f>
        <v>#DIV/0!</v>
      </c>
    </row>
    <row r="129" spans="1:28" ht="13.5" customHeight="1" x14ac:dyDescent="0.3">
      <c r="A129" s="275"/>
      <c r="B129" s="276"/>
      <c r="C129" s="444"/>
      <c r="D129" s="583"/>
      <c r="E129" s="571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  <c r="R129" s="280"/>
      <c r="S129" s="319"/>
      <c r="W129" s="147"/>
      <c r="X129" s="147"/>
      <c r="Z129" s="147"/>
      <c r="AA129" s="147"/>
      <c r="AB129" s="727"/>
    </row>
    <row r="130" spans="1:28" s="125" customFormat="1" ht="14.25" x14ac:dyDescent="0.3">
      <c r="A130" s="275">
        <v>6.3</v>
      </c>
      <c r="B130" s="276" t="s">
        <v>177</v>
      </c>
      <c r="C130" s="444">
        <f>'9. Infrastructure Staff Loading'!C130</f>
        <v>0</v>
      </c>
      <c r="D130" s="577">
        <f>'9. Infrastructure Staff Loading'!D130</f>
        <v>0</v>
      </c>
      <c r="E130" s="570">
        <f>'9. Infrastructure Staff Loading'!E130</f>
        <v>0</v>
      </c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R130" s="280">
        <f>SUM(F130:Q130)</f>
        <v>0</v>
      </c>
      <c r="S130" s="319">
        <f>D130*R130</f>
        <v>0</v>
      </c>
      <c r="W130" s="147">
        <f>X130/$U$7</f>
        <v>0</v>
      </c>
      <c r="X130" s="147">
        <f>R130/12</f>
        <v>0</v>
      </c>
      <c r="Z130" s="147">
        <f>IF($E130="Y",$R130,0)</f>
        <v>0</v>
      </c>
      <c r="AA130" s="147">
        <f>IF($E130="N",$R130,0)</f>
        <v>0</v>
      </c>
      <c r="AB130" s="727" t="e">
        <f>Z130/(Z130+AA130)</f>
        <v>#DIV/0!</v>
      </c>
    </row>
    <row r="131" spans="1:28" ht="14.25" x14ac:dyDescent="0.3">
      <c r="A131" s="275"/>
      <c r="B131" s="276"/>
      <c r="C131" s="444">
        <f>'9. Infrastructure Staff Loading'!C131</f>
        <v>0</v>
      </c>
      <c r="D131" s="577">
        <f>'9. Infrastructure Staff Loading'!D131</f>
        <v>0</v>
      </c>
      <c r="E131" s="570">
        <f>'9. Infrastructure Staff Loading'!E131</f>
        <v>0</v>
      </c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  <c r="R131" s="280">
        <f>SUM(F131:Q131)</f>
        <v>0</v>
      </c>
      <c r="S131" s="319">
        <f>D131*R131</f>
        <v>0</v>
      </c>
      <c r="W131" s="147">
        <f>X131/$U$7</f>
        <v>0</v>
      </c>
      <c r="X131" s="147">
        <f>R131/12</f>
        <v>0</v>
      </c>
      <c r="Z131" s="147">
        <f t="shared" ref="Z131:Z134" si="72">IF($E131="Y",$R131,0)</f>
        <v>0</v>
      </c>
      <c r="AA131" s="147">
        <f t="shared" ref="AA131:AA134" si="73">IF($E131="N",$R131,0)</f>
        <v>0</v>
      </c>
      <c r="AB131" s="727" t="e">
        <f t="shared" ref="AB131:AB134" si="74">Z131/(Z131+AA131)</f>
        <v>#DIV/0!</v>
      </c>
    </row>
    <row r="132" spans="1:28" ht="14.25" x14ac:dyDescent="0.3">
      <c r="A132" s="275"/>
      <c r="B132" s="276"/>
      <c r="C132" s="444">
        <f>'9. Infrastructure Staff Loading'!C132</f>
        <v>0</v>
      </c>
      <c r="D132" s="577">
        <f>'9. Infrastructure Staff Loading'!D132</f>
        <v>0</v>
      </c>
      <c r="E132" s="570">
        <f>'9. Infrastructure Staff Loading'!E132</f>
        <v>0</v>
      </c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  <c r="R132" s="280">
        <f>SUM(F132:Q132)</f>
        <v>0</v>
      </c>
      <c r="S132" s="319">
        <f>D132*R132</f>
        <v>0</v>
      </c>
      <c r="W132" s="147">
        <f>X132/$U$7</f>
        <v>0</v>
      </c>
      <c r="X132" s="147">
        <f>R132/12</f>
        <v>0</v>
      </c>
      <c r="Z132" s="147">
        <f t="shared" si="72"/>
        <v>0</v>
      </c>
      <c r="AA132" s="147">
        <f t="shared" si="73"/>
        <v>0</v>
      </c>
      <c r="AB132" s="727" t="e">
        <f t="shared" si="74"/>
        <v>#DIV/0!</v>
      </c>
    </row>
    <row r="133" spans="1:28" ht="14.25" x14ac:dyDescent="0.3">
      <c r="A133" s="275"/>
      <c r="B133" s="276"/>
      <c r="C133" s="444">
        <f>'9. Infrastructure Staff Loading'!C133</f>
        <v>0</v>
      </c>
      <c r="D133" s="577">
        <f>'9. Infrastructure Staff Loading'!D133</f>
        <v>0</v>
      </c>
      <c r="E133" s="570">
        <f>'9. Infrastructure Staff Loading'!E133</f>
        <v>0</v>
      </c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280">
        <f>SUM(F133:Q133)</f>
        <v>0</v>
      </c>
      <c r="S133" s="319">
        <f>D133*R133</f>
        <v>0</v>
      </c>
      <c r="W133" s="147">
        <f>X133/$U$7</f>
        <v>0</v>
      </c>
      <c r="X133" s="147">
        <f>R133/12</f>
        <v>0</v>
      </c>
      <c r="Z133" s="147">
        <f t="shared" si="72"/>
        <v>0</v>
      </c>
      <c r="AA133" s="147">
        <f t="shared" si="73"/>
        <v>0</v>
      </c>
      <c r="AB133" s="727" t="e">
        <f t="shared" si="74"/>
        <v>#DIV/0!</v>
      </c>
    </row>
    <row r="134" spans="1:28" ht="14.25" x14ac:dyDescent="0.3">
      <c r="A134" s="275"/>
      <c r="B134" s="276"/>
      <c r="C134" s="444">
        <f>'9. Infrastructure Staff Loading'!C134</f>
        <v>0</v>
      </c>
      <c r="D134" s="577">
        <f>'9. Infrastructure Staff Loading'!D134</f>
        <v>0</v>
      </c>
      <c r="E134" s="570">
        <f>'9. Infrastructure Staff Loading'!E134</f>
        <v>0</v>
      </c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280">
        <f>SUM(F134:Q134)</f>
        <v>0</v>
      </c>
      <c r="S134" s="319">
        <f>D134*R134</f>
        <v>0</v>
      </c>
      <c r="W134" s="147">
        <f>X134/$U$7</f>
        <v>0</v>
      </c>
      <c r="X134" s="147">
        <f>R134/12</f>
        <v>0</v>
      </c>
      <c r="Z134" s="147">
        <f t="shared" si="72"/>
        <v>0</v>
      </c>
      <c r="AA134" s="147">
        <f t="shared" si="73"/>
        <v>0</v>
      </c>
      <c r="AB134" s="727" t="e">
        <f t="shared" si="74"/>
        <v>#DIV/0!</v>
      </c>
    </row>
    <row r="135" spans="1:28" s="125" customFormat="1" ht="15" thickBot="1" x14ac:dyDescent="0.35">
      <c r="A135" s="224"/>
      <c r="B135" s="225" t="s">
        <v>178</v>
      </c>
      <c r="C135" s="226"/>
      <c r="D135" s="578"/>
      <c r="E135" s="523"/>
      <c r="F135" s="229">
        <f>SUM(F130:F134)</f>
        <v>0</v>
      </c>
      <c r="G135" s="229">
        <f t="shared" ref="G135:R135" si="75">SUM(G130:G134)</f>
        <v>0</v>
      </c>
      <c r="H135" s="229">
        <f t="shared" si="75"/>
        <v>0</v>
      </c>
      <c r="I135" s="229">
        <f t="shared" si="75"/>
        <v>0</v>
      </c>
      <c r="J135" s="229">
        <f t="shared" si="75"/>
        <v>0</v>
      </c>
      <c r="K135" s="229">
        <f t="shared" si="75"/>
        <v>0</v>
      </c>
      <c r="L135" s="229">
        <f t="shared" si="75"/>
        <v>0</v>
      </c>
      <c r="M135" s="229">
        <f t="shared" si="75"/>
        <v>0</v>
      </c>
      <c r="N135" s="229">
        <f t="shared" si="75"/>
        <v>0</v>
      </c>
      <c r="O135" s="229">
        <f t="shared" si="75"/>
        <v>0</v>
      </c>
      <c r="P135" s="229">
        <f t="shared" si="75"/>
        <v>0</v>
      </c>
      <c r="Q135" s="229">
        <f t="shared" si="75"/>
        <v>0</v>
      </c>
      <c r="R135" s="229">
        <f t="shared" si="75"/>
        <v>0</v>
      </c>
      <c r="S135" s="320">
        <f>SUM(S130:S134)</f>
        <v>0</v>
      </c>
      <c r="W135" s="231">
        <f>SUM(W130:W134)</f>
        <v>0</v>
      </c>
      <c r="X135" s="229">
        <f>SUM(X130:X134)</f>
        <v>0</v>
      </c>
      <c r="Z135" s="227">
        <f>SUM(Z130:Z134)</f>
        <v>0</v>
      </c>
      <c r="AA135" s="227">
        <f>SUM(AA130:AA134)</f>
        <v>0</v>
      </c>
      <c r="AB135" s="728" t="e">
        <f>Z135/(Z135+AA135)</f>
        <v>#DIV/0!</v>
      </c>
    </row>
    <row r="136" spans="1:28" ht="13.5" customHeight="1" x14ac:dyDescent="0.3">
      <c r="A136" s="275"/>
      <c r="B136" s="276"/>
      <c r="C136" s="444"/>
      <c r="D136" s="583"/>
      <c r="E136" s="571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  <c r="R136" s="280"/>
      <c r="S136" s="319"/>
      <c r="W136" s="147"/>
      <c r="X136" s="147"/>
      <c r="Z136" s="147"/>
      <c r="AA136" s="147"/>
      <c r="AB136" s="727"/>
    </row>
    <row r="137" spans="1:28" s="125" customFormat="1" ht="14.25" x14ac:dyDescent="0.3">
      <c r="A137" s="275">
        <v>6.4</v>
      </c>
      <c r="B137" s="276" t="s">
        <v>179</v>
      </c>
      <c r="C137" s="444">
        <f>'9. Infrastructure Staff Loading'!C137</f>
        <v>0</v>
      </c>
      <c r="D137" s="577">
        <f>'9. Infrastructure Staff Loading'!D137</f>
        <v>0</v>
      </c>
      <c r="E137" s="570">
        <f>'9. Infrastructure Staff Loading'!E137</f>
        <v>0</v>
      </c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280">
        <f>SUM(F137:Q137)</f>
        <v>0</v>
      </c>
      <c r="S137" s="319">
        <f>D137*R137</f>
        <v>0</v>
      </c>
      <c r="W137" s="147">
        <f>X137/$U$7</f>
        <v>0</v>
      </c>
      <c r="X137" s="147">
        <f>R137/12</f>
        <v>0</v>
      </c>
      <c r="Z137" s="147">
        <f>IF($E137="Y",$R137,0)</f>
        <v>0</v>
      </c>
      <c r="AA137" s="147">
        <f>IF($E137="N",$R137,0)</f>
        <v>0</v>
      </c>
      <c r="AB137" s="727" t="e">
        <f>Z137/(Z137+AA137)</f>
        <v>#DIV/0!</v>
      </c>
    </row>
    <row r="138" spans="1:28" ht="14.25" x14ac:dyDescent="0.3">
      <c r="A138" s="275"/>
      <c r="B138" s="276"/>
      <c r="C138" s="444">
        <f>'9. Infrastructure Staff Loading'!C138</f>
        <v>0</v>
      </c>
      <c r="D138" s="577">
        <f>'9. Infrastructure Staff Loading'!D138</f>
        <v>0</v>
      </c>
      <c r="E138" s="570">
        <f>'9. Infrastructure Staff Loading'!E138</f>
        <v>0</v>
      </c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  <c r="R138" s="280">
        <f>SUM(F138:Q138)</f>
        <v>0</v>
      </c>
      <c r="S138" s="319">
        <f>D138*R138</f>
        <v>0</v>
      </c>
      <c r="W138" s="147">
        <f>X138/$U$7</f>
        <v>0</v>
      </c>
      <c r="X138" s="147">
        <f>R138/12</f>
        <v>0</v>
      </c>
      <c r="Z138" s="147">
        <f t="shared" ref="Z138:Z141" si="76">IF($E138="Y",$R138,0)</f>
        <v>0</v>
      </c>
      <c r="AA138" s="147">
        <f t="shared" ref="AA138:AA141" si="77">IF($E138="N",$R138,0)</f>
        <v>0</v>
      </c>
      <c r="AB138" s="727" t="e">
        <f t="shared" ref="AB138:AB141" si="78">Z138/(Z138+AA138)</f>
        <v>#DIV/0!</v>
      </c>
    </row>
    <row r="139" spans="1:28" ht="14.25" x14ac:dyDescent="0.3">
      <c r="A139" s="275"/>
      <c r="B139" s="276"/>
      <c r="C139" s="444">
        <f>'9. Infrastructure Staff Loading'!C139</f>
        <v>0</v>
      </c>
      <c r="D139" s="577">
        <f>'9. Infrastructure Staff Loading'!D139</f>
        <v>0</v>
      </c>
      <c r="E139" s="570">
        <f>'9. Infrastructure Staff Loading'!E139</f>
        <v>0</v>
      </c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  <c r="R139" s="280">
        <f>SUM(F139:Q139)</f>
        <v>0</v>
      </c>
      <c r="S139" s="319">
        <f>D139*R139</f>
        <v>0</v>
      </c>
      <c r="W139" s="147">
        <f>X139/$U$7</f>
        <v>0</v>
      </c>
      <c r="X139" s="147">
        <f>R139/12</f>
        <v>0</v>
      </c>
      <c r="Z139" s="147">
        <f t="shared" si="76"/>
        <v>0</v>
      </c>
      <c r="AA139" s="147">
        <f t="shared" si="77"/>
        <v>0</v>
      </c>
      <c r="AB139" s="727" t="e">
        <f t="shared" si="78"/>
        <v>#DIV/0!</v>
      </c>
    </row>
    <row r="140" spans="1:28" ht="14.25" x14ac:dyDescent="0.3">
      <c r="A140" s="275"/>
      <c r="B140" s="276"/>
      <c r="C140" s="444">
        <f>'9. Infrastructure Staff Loading'!C140</f>
        <v>0</v>
      </c>
      <c r="D140" s="577">
        <f>'9. Infrastructure Staff Loading'!D140</f>
        <v>0</v>
      </c>
      <c r="E140" s="570">
        <f>'9. Infrastructure Staff Loading'!E140</f>
        <v>0</v>
      </c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R140" s="280">
        <f>SUM(F140:Q140)</f>
        <v>0</v>
      </c>
      <c r="S140" s="319">
        <f>D140*R140</f>
        <v>0</v>
      </c>
      <c r="W140" s="147">
        <f>X140/$U$7</f>
        <v>0</v>
      </c>
      <c r="X140" s="147">
        <f>R140/12</f>
        <v>0</v>
      </c>
      <c r="Z140" s="147">
        <f t="shared" si="76"/>
        <v>0</v>
      </c>
      <c r="AA140" s="147">
        <f t="shared" si="77"/>
        <v>0</v>
      </c>
      <c r="AB140" s="727" t="e">
        <f t="shared" si="78"/>
        <v>#DIV/0!</v>
      </c>
    </row>
    <row r="141" spans="1:28" ht="14.25" x14ac:dyDescent="0.3">
      <c r="A141" s="275"/>
      <c r="B141" s="276"/>
      <c r="C141" s="444">
        <f>'9. Infrastructure Staff Loading'!C141</f>
        <v>0</v>
      </c>
      <c r="D141" s="577">
        <f>'9. Infrastructure Staff Loading'!D141</f>
        <v>0</v>
      </c>
      <c r="E141" s="570">
        <f>'9. Infrastructure Staff Loading'!E141</f>
        <v>0</v>
      </c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  <c r="R141" s="280">
        <f>SUM(F141:Q141)</f>
        <v>0</v>
      </c>
      <c r="S141" s="319">
        <f>D141*R141</f>
        <v>0</v>
      </c>
      <c r="W141" s="147">
        <f>X141/$U$7</f>
        <v>0</v>
      </c>
      <c r="X141" s="147">
        <f>R141/12</f>
        <v>0</v>
      </c>
      <c r="Z141" s="147">
        <f t="shared" si="76"/>
        <v>0</v>
      </c>
      <c r="AA141" s="147">
        <f t="shared" si="77"/>
        <v>0</v>
      </c>
      <c r="AB141" s="727" t="e">
        <f t="shared" si="78"/>
        <v>#DIV/0!</v>
      </c>
    </row>
    <row r="142" spans="1:28" s="125" customFormat="1" ht="15" thickBot="1" x14ac:dyDescent="0.35">
      <c r="A142" s="224"/>
      <c r="B142" s="225" t="s">
        <v>180</v>
      </c>
      <c r="C142" s="226"/>
      <c r="D142" s="578"/>
      <c r="E142" s="523"/>
      <c r="F142" s="229">
        <f>SUM(F137:F141)</f>
        <v>0</v>
      </c>
      <c r="G142" s="229">
        <f t="shared" ref="G142:R142" si="79">SUM(G137:G141)</f>
        <v>0</v>
      </c>
      <c r="H142" s="229">
        <f t="shared" si="79"/>
        <v>0</v>
      </c>
      <c r="I142" s="229">
        <f t="shared" si="79"/>
        <v>0</v>
      </c>
      <c r="J142" s="229">
        <f t="shared" si="79"/>
        <v>0</v>
      </c>
      <c r="K142" s="229">
        <f t="shared" si="79"/>
        <v>0</v>
      </c>
      <c r="L142" s="229">
        <f t="shared" si="79"/>
        <v>0</v>
      </c>
      <c r="M142" s="229">
        <f t="shared" si="79"/>
        <v>0</v>
      </c>
      <c r="N142" s="229">
        <f t="shared" si="79"/>
        <v>0</v>
      </c>
      <c r="O142" s="229">
        <f t="shared" si="79"/>
        <v>0</v>
      </c>
      <c r="P142" s="229">
        <f t="shared" si="79"/>
        <v>0</v>
      </c>
      <c r="Q142" s="229">
        <f t="shared" si="79"/>
        <v>0</v>
      </c>
      <c r="R142" s="229">
        <f t="shared" si="79"/>
        <v>0</v>
      </c>
      <c r="S142" s="320">
        <f>SUM(S137:S141)</f>
        <v>0</v>
      </c>
      <c r="W142" s="231">
        <f>SUM(W137:W141)</f>
        <v>0</v>
      </c>
      <c r="X142" s="229">
        <f>SUM(X137:X141)</f>
        <v>0</v>
      </c>
      <c r="Z142" s="227">
        <f>SUM(Z137:Z141)</f>
        <v>0</v>
      </c>
      <c r="AA142" s="227">
        <f>SUM(AA137:AA141)</f>
        <v>0</v>
      </c>
      <c r="AB142" s="728" t="e">
        <f>Z142/(Z142+AA142)</f>
        <v>#DIV/0!</v>
      </c>
    </row>
    <row r="143" spans="1:28" ht="13.5" customHeight="1" x14ac:dyDescent="0.3">
      <c r="A143" s="275"/>
      <c r="B143" s="276"/>
      <c r="C143" s="444"/>
      <c r="D143" s="583"/>
      <c r="E143" s="571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  <c r="R143" s="280"/>
      <c r="S143" s="319"/>
      <c r="W143" s="147"/>
      <c r="X143" s="147"/>
      <c r="Z143" s="147"/>
      <c r="AA143" s="147"/>
      <c r="AB143" s="727"/>
    </row>
    <row r="144" spans="1:28" s="125" customFormat="1" ht="14.25" x14ac:dyDescent="0.3">
      <c r="A144" s="275">
        <v>6.5</v>
      </c>
      <c r="B144" s="276" t="s">
        <v>181</v>
      </c>
      <c r="C144" s="444">
        <f>'9. Infrastructure Staff Loading'!C144</f>
        <v>0</v>
      </c>
      <c r="D144" s="577">
        <f>'9. Infrastructure Staff Loading'!D144</f>
        <v>0</v>
      </c>
      <c r="E144" s="570">
        <f>'9. Infrastructure Staff Loading'!E144</f>
        <v>0</v>
      </c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280">
        <f>SUM(F144:Q144)</f>
        <v>0</v>
      </c>
      <c r="S144" s="319">
        <f>D144*R144</f>
        <v>0</v>
      </c>
      <c r="W144" s="147">
        <f>X144/$U$7</f>
        <v>0</v>
      </c>
      <c r="X144" s="147">
        <f>R144/12</f>
        <v>0</v>
      </c>
      <c r="Z144" s="147">
        <f>IF($E144="Y",$R144,0)</f>
        <v>0</v>
      </c>
      <c r="AA144" s="147">
        <f>IF($E144="N",$R144,0)</f>
        <v>0</v>
      </c>
      <c r="AB144" s="727" t="e">
        <f>Z144/(Z144+AA144)</f>
        <v>#DIV/0!</v>
      </c>
    </row>
    <row r="145" spans="1:28" ht="14.25" x14ac:dyDescent="0.3">
      <c r="A145" s="275"/>
      <c r="B145" s="276"/>
      <c r="C145" s="444">
        <f>'9. Infrastructure Staff Loading'!C145</f>
        <v>0</v>
      </c>
      <c r="D145" s="577">
        <f>'9. Infrastructure Staff Loading'!D145</f>
        <v>0</v>
      </c>
      <c r="E145" s="570">
        <f>'9. Infrastructure Staff Loading'!E145</f>
        <v>0</v>
      </c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  <c r="R145" s="280">
        <f>SUM(F145:Q145)</f>
        <v>0</v>
      </c>
      <c r="S145" s="319">
        <f>D145*R145</f>
        <v>0</v>
      </c>
      <c r="W145" s="147">
        <f>X145/$U$7</f>
        <v>0</v>
      </c>
      <c r="X145" s="147">
        <f>R145/12</f>
        <v>0</v>
      </c>
      <c r="Z145" s="147">
        <f t="shared" ref="Z145:Z148" si="80">IF($E145="Y",$R145,0)</f>
        <v>0</v>
      </c>
      <c r="AA145" s="147">
        <f t="shared" ref="AA145:AA148" si="81">IF($E145="N",$R145,0)</f>
        <v>0</v>
      </c>
      <c r="AB145" s="727" t="e">
        <f t="shared" ref="AB145:AB148" si="82">Z145/(Z145+AA145)</f>
        <v>#DIV/0!</v>
      </c>
    </row>
    <row r="146" spans="1:28" ht="14.25" x14ac:dyDescent="0.3">
      <c r="A146" s="275"/>
      <c r="B146" s="276"/>
      <c r="C146" s="444">
        <f>'9. Infrastructure Staff Loading'!C146</f>
        <v>0</v>
      </c>
      <c r="D146" s="577">
        <f>'9. Infrastructure Staff Loading'!D146</f>
        <v>0</v>
      </c>
      <c r="E146" s="570">
        <f>'9. Infrastructure Staff Loading'!E146</f>
        <v>0</v>
      </c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  <c r="R146" s="280">
        <f>SUM(F146:Q146)</f>
        <v>0</v>
      </c>
      <c r="S146" s="319">
        <f>D146*R146</f>
        <v>0</v>
      </c>
      <c r="W146" s="147">
        <f>X146/$U$7</f>
        <v>0</v>
      </c>
      <c r="X146" s="147">
        <f>R146/12</f>
        <v>0</v>
      </c>
      <c r="Z146" s="147">
        <f t="shared" si="80"/>
        <v>0</v>
      </c>
      <c r="AA146" s="147">
        <f t="shared" si="81"/>
        <v>0</v>
      </c>
      <c r="AB146" s="727" t="e">
        <f t="shared" si="82"/>
        <v>#DIV/0!</v>
      </c>
    </row>
    <row r="147" spans="1:28" ht="14.25" x14ac:dyDescent="0.3">
      <c r="A147" s="275"/>
      <c r="B147" s="276"/>
      <c r="C147" s="444">
        <f>'9. Infrastructure Staff Loading'!C147</f>
        <v>0</v>
      </c>
      <c r="D147" s="577">
        <f>'9. Infrastructure Staff Loading'!D147</f>
        <v>0</v>
      </c>
      <c r="E147" s="570">
        <f>'9. Infrastructure Staff Loading'!E147</f>
        <v>0</v>
      </c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280">
        <f>SUM(F147:Q147)</f>
        <v>0</v>
      </c>
      <c r="S147" s="319">
        <f>D147*R147</f>
        <v>0</v>
      </c>
      <c r="W147" s="147">
        <f>X147/$U$7</f>
        <v>0</v>
      </c>
      <c r="X147" s="147">
        <f>R147/12</f>
        <v>0</v>
      </c>
      <c r="Z147" s="147">
        <f t="shared" si="80"/>
        <v>0</v>
      </c>
      <c r="AA147" s="147">
        <f t="shared" si="81"/>
        <v>0</v>
      </c>
      <c r="AB147" s="727" t="e">
        <f t="shared" si="82"/>
        <v>#DIV/0!</v>
      </c>
    </row>
    <row r="148" spans="1:28" ht="14.25" x14ac:dyDescent="0.3">
      <c r="A148" s="275"/>
      <c r="B148" s="276"/>
      <c r="C148" s="444">
        <f>'9. Infrastructure Staff Loading'!C148</f>
        <v>0</v>
      </c>
      <c r="D148" s="577">
        <f>'9. Infrastructure Staff Loading'!D148</f>
        <v>0</v>
      </c>
      <c r="E148" s="570">
        <f>'9. Infrastructure Staff Loading'!E148</f>
        <v>0</v>
      </c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280">
        <f>SUM(F148:Q148)</f>
        <v>0</v>
      </c>
      <c r="S148" s="319">
        <f>D148*R148</f>
        <v>0</v>
      </c>
      <c r="W148" s="147">
        <f>X148/$U$7</f>
        <v>0</v>
      </c>
      <c r="X148" s="147">
        <f>R148/12</f>
        <v>0</v>
      </c>
      <c r="Z148" s="147">
        <f t="shared" si="80"/>
        <v>0</v>
      </c>
      <c r="AA148" s="147">
        <f t="shared" si="81"/>
        <v>0</v>
      </c>
      <c r="AB148" s="727" t="e">
        <f t="shared" si="82"/>
        <v>#DIV/0!</v>
      </c>
    </row>
    <row r="149" spans="1:28" s="125" customFormat="1" ht="15" thickBot="1" x14ac:dyDescent="0.35">
      <c r="A149" s="224"/>
      <c r="B149" s="225" t="s">
        <v>182</v>
      </c>
      <c r="C149" s="226"/>
      <c r="D149" s="578"/>
      <c r="E149" s="523"/>
      <c r="F149" s="229">
        <f>SUM(F144:F148)</f>
        <v>0</v>
      </c>
      <c r="G149" s="229">
        <f t="shared" ref="G149:R149" si="83">SUM(G144:G148)</f>
        <v>0</v>
      </c>
      <c r="H149" s="229">
        <f t="shared" si="83"/>
        <v>0</v>
      </c>
      <c r="I149" s="229">
        <f t="shared" si="83"/>
        <v>0</v>
      </c>
      <c r="J149" s="229">
        <f t="shared" si="83"/>
        <v>0</v>
      </c>
      <c r="K149" s="229">
        <f t="shared" si="83"/>
        <v>0</v>
      </c>
      <c r="L149" s="229">
        <f t="shared" si="83"/>
        <v>0</v>
      </c>
      <c r="M149" s="229">
        <f t="shared" si="83"/>
        <v>0</v>
      </c>
      <c r="N149" s="229">
        <f t="shared" si="83"/>
        <v>0</v>
      </c>
      <c r="O149" s="229">
        <f t="shared" si="83"/>
        <v>0</v>
      </c>
      <c r="P149" s="229">
        <f t="shared" si="83"/>
        <v>0</v>
      </c>
      <c r="Q149" s="229">
        <f t="shared" si="83"/>
        <v>0</v>
      </c>
      <c r="R149" s="229">
        <f t="shared" si="83"/>
        <v>0</v>
      </c>
      <c r="S149" s="320">
        <f>SUM(S144:S148)</f>
        <v>0</v>
      </c>
      <c r="W149" s="231">
        <f>SUM(W144:W148)</f>
        <v>0</v>
      </c>
      <c r="X149" s="229">
        <f>SUM(X144:X148)</f>
        <v>0</v>
      </c>
      <c r="Z149" s="227">
        <f>SUM(Z144:Z148)</f>
        <v>0</v>
      </c>
      <c r="AA149" s="227">
        <f>SUM(AA144:AA148)</f>
        <v>0</v>
      </c>
      <c r="AB149" s="728" t="e">
        <f>Z149/(Z149+AA149)</f>
        <v>#DIV/0!</v>
      </c>
    </row>
    <row r="150" spans="1:28" s="125" customFormat="1" ht="14.25" x14ac:dyDescent="0.3">
      <c r="A150" s="144"/>
      <c r="B150" s="145"/>
      <c r="C150" s="146"/>
      <c r="D150" s="584"/>
      <c r="E150" s="522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  <c r="R150" s="149"/>
      <c r="S150" s="326"/>
      <c r="W150" s="147"/>
      <c r="X150" s="147"/>
      <c r="Z150" s="147"/>
      <c r="AA150" s="147"/>
      <c r="AB150" s="727"/>
    </row>
    <row r="151" spans="1:28" s="125" customFormat="1" ht="14.25" thickBot="1" x14ac:dyDescent="0.3">
      <c r="A151" s="253"/>
      <c r="B151" s="254" t="s">
        <v>183</v>
      </c>
      <c r="C151" s="255"/>
      <c r="D151" s="439"/>
      <c r="E151" s="527"/>
      <c r="F151" s="256">
        <f>SUM(F121,F128,F135,F142,F149)</f>
        <v>0</v>
      </c>
      <c r="G151" s="256">
        <f t="shared" ref="G151:S151" si="84">SUM(G121,G128,G135,G142,G149)</f>
        <v>0</v>
      </c>
      <c r="H151" s="256">
        <f t="shared" si="84"/>
        <v>0</v>
      </c>
      <c r="I151" s="256">
        <f t="shared" si="84"/>
        <v>0</v>
      </c>
      <c r="J151" s="256">
        <f t="shared" si="84"/>
        <v>0</v>
      </c>
      <c r="K151" s="256">
        <f t="shared" si="84"/>
        <v>0</v>
      </c>
      <c r="L151" s="256">
        <f t="shared" si="84"/>
        <v>0</v>
      </c>
      <c r="M151" s="256">
        <f t="shared" si="84"/>
        <v>0</v>
      </c>
      <c r="N151" s="256">
        <f t="shared" si="84"/>
        <v>0</v>
      </c>
      <c r="O151" s="256">
        <f t="shared" si="84"/>
        <v>0</v>
      </c>
      <c r="P151" s="256">
        <f t="shared" si="84"/>
        <v>0</v>
      </c>
      <c r="Q151" s="256">
        <f t="shared" si="84"/>
        <v>0</v>
      </c>
      <c r="R151" s="256">
        <f t="shared" si="84"/>
        <v>0</v>
      </c>
      <c r="S151" s="256">
        <f t="shared" si="84"/>
        <v>0</v>
      </c>
      <c r="W151" s="256">
        <f t="shared" ref="W151:X151" si="85">SUM(W121,W128,W135,W142,W149)</f>
        <v>0</v>
      </c>
      <c r="X151" s="256">
        <f t="shared" si="85"/>
        <v>0</v>
      </c>
      <c r="Z151" s="256">
        <f t="shared" ref="Z151:AA151" si="86">SUM(Z121,Z128,Z135,Z142,Z149)</f>
        <v>0</v>
      </c>
      <c r="AA151" s="256">
        <f t="shared" si="86"/>
        <v>0</v>
      </c>
      <c r="AB151" s="729" t="e">
        <f>Z151/(Z151+AA151)</f>
        <v>#DIV/0!</v>
      </c>
    </row>
    <row r="152" spans="1:28" ht="9.9499999999999993" customHeight="1" x14ac:dyDescent="0.3">
      <c r="A152" s="157"/>
      <c r="B152" s="145"/>
      <c r="C152" s="146"/>
      <c r="D152" s="585"/>
      <c r="E152" s="157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  <c r="R152" s="149"/>
      <c r="S152" s="326"/>
      <c r="W152" s="146"/>
      <c r="X152" s="146"/>
      <c r="Z152" s="154"/>
      <c r="AA152" s="154"/>
      <c r="AB152" s="732"/>
    </row>
    <row r="153" spans="1:28" s="124" customFormat="1" ht="13.5" customHeight="1" x14ac:dyDescent="0.25">
      <c r="A153" s="233">
        <v>7</v>
      </c>
      <c r="B153" s="242" t="s">
        <v>184</v>
      </c>
      <c r="C153" s="235"/>
      <c r="D153" s="576"/>
      <c r="E153" s="521"/>
      <c r="F153" s="240"/>
      <c r="G153" s="240"/>
      <c r="H153" s="240"/>
      <c r="I153" s="240"/>
      <c r="J153" s="240"/>
      <c r="K153" s="240"/>
      <c r="L153" s="240"/>
      <c r="M153" s="240"/>
      <c r="N153" s="240"/>
      <c r="O153" s="240"/>
      <c r="P153" s="240"/>
      <c r="Q153" s="240"/>
      <c r="R153" s="236"/>
      <c r="S153" s="318"/>
      <c r="W153" s="235"/>
      <c r="X153" s="235"/>
      <c r="Z153" s="235"/>
      <c r="AA153" s="235"/>
      <c r="AB153" s="726"/>
    </row>
    <row r="154" spans="1:28" ht="13.5" customHeight="1" x14ac:dyDescent="0.3">
      <c r="A154" s="275">
        <v>7.1</v>
      </c>
      <c r="B154" s="276" t="s">
        <v>185</v>
      </c>
      <c r="C154" s="444">
        <f>'9. Infrastructure Staff Loading'!C154</f>
        <v>0</v>
      </c>
      <c r="D154" s="577">
        <f>'9. Infrastructure Staff Loading'!D154</f>
        <v>0</v>
      </c>
      <c r="E154" s="570">
        <f>'9. Infrastructure Staff Loading'!E154</f>
        <v>0</v>
      </c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  <c r="R154" s="280">
        <f>SUM(F154:Q154)</f>
        <v>0</v>
      </c>
      <c r="S154" s="319">
        <f>D154*R154</f>
        <v>0</v>
      </c>
      <c r="W154" s="147">
        <f>X154/$U$7</f>
        <v>0</v>
      </c>
      <c r="X154" s="147">
        <f>R154/12</f>
        <v>0</v>
      </c>
      <c r="Z154" s="147">
        <f>IF($E154="Y",$R154,0)</f>
        <v>0</v>
      </c>
      <c r="AA154" s="147">
        <f>IF($E154="N",$R154,0)</f>
        <v>0</v>
      </c>
      <c r="AB154" s="727" t="e">
        <f>Z154/(Z154+AA154)</f>
        <v>#DIV/0!</v>
      </c>
    </row>
    <row r="155" spans="1:28" ht="14.25" x14ac:dyDescent="0.3">
      <c r="A155" s="275"/>
      <c r="B155" s="276"/>
      <c r="C155" s="444">
        <f>'9. Infrastructure Staff Loading'!C155</f>
        <v>0</v>
      </c>
      <c r="D155" s="577">
        <f>'9. Infrastructure Staff Loading'!D155</f>
        <v>0</v>
      </c>
      <c r="E155" s="570">
        <f>'9. Infrastructure Staff Loading'!E155</f>
        <v>0</v>
      </c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  <c r="R155" s="280">
        <f>SUM(F155:Q155)</f>
        <v>0</v>
      </c>
      <c r="S155" s="319">
        <f>D155*R155</f>
        <v>0</v>
      </c>
      <c r="W155" s="147">
        <f>X155/$U$7</f>
        <v>0</v>
      </c>
      <c r="X155" s="147">
        <f>R155/12</f>
        <v>0</v>
      </c>
      <c r="Z155" s="147">
        <f t="shared" ref="Z155:Z158" si="87">IF($E155="Y",$R155,0)</f>
        <v>0</v>
      </c>
      <c r="AA155" s="147">
        <f t="shared" ref="AA155:AA158" si="88">IF($E155="N",$R155,0)</f>
        <v>0</v>
      </c>
      <c r="AB155" s="727" t="e">
        <f t="shared" ref="AB155:AB158" si="89">Z155/(Z155+AA155)</f>
        <v>#DIV/0!</v>
      </c>
    </row>
    <row r="156" spans="1:28" ht="14.25" x14ac:dyDescent="0.3">
      <c r="A156" s="275"/>
      <c r="B156" s="276"/>
      <c r="C156" s="444">
        <f>'9. Infrastructure Staff Loading'!C156</f>
        <v>0</v>
      </c>
      <c r="D156" s="577">
        <f>'9. Infrastructure Staff Loading'!D156</f>
        <v>0</v>
      </c>
      <c r="E156" s="570">
        <f>'9. Infrastructure Staff Loading'!E156</f>
        <v>0</v>
      </c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  <c r="R156" s="280">
        <f>SUM(F156:Q156)</f>
        <v>0</v>
      </c>
      <c r="S156" s="319">
        <f>D156*R156</f>
        <v>0</v>
      </c>
      <c r="W156" s="147">
        <f>X156/$U$7</f>
        <v>0</v>
      </c>
      <c r="X156" s="147">
        <f>R156/12</f>
        <v>0</v>
      </c>
      <c r="Z156" s="147">
        <f t="shared" si="87"/>
        <v>0</v>
      </c>
      <c r="AA156" s="147">
        <f t="shared" si="88"/>
        <v>0</v>
      </c>
      <c r="AB156" s="727" t="e">
        <f t="shared" si="89"/>
        <v>#DIV/0!</v>
      </c>
    </row>
    <row r="157" spans="1:28" ht="14.25" x14ac:dyDescent="0.3">
      <c r="A157" s="275"/>
      <c r="B157" s="276"/>
      <c r="C157" s="444">
        <f>'9. Infrastructure Staff Loading'!C157</f>
        <v>0</v>
      </c>
      <c r="D157" s="577">
        <f>'9. Infrastructure Staff Loading'!D157</f>
        <v>0</v>
      </c>
      <c r="E157" s="570">
        <f>'9. Infrastructure Staff Loading'!E157</f>
        <v>0</v>
      </c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  <c r="R157" s="280">
        <f>SUM(F157:Q157)</f>
        <v>0</v>
      </c>
      <c r="S157" s="319">
        <f>D157*R157</f>
        <v>0</v>
      </c>
      <c r="W157" s="147">
        <f>X157/$U$7</f>
        <v>0</v>
      </c>
      <c r="X157" s="147">
        <f>R157/12</f>
        <v>0</v>
      </c>
      <c r="Z157" s="147">
        <f t="shared" si="87"/>
        <v>0</v>
      </c>
      <c r="AA157" s="147">
        <f t="shared" si="88"/>
        <v>0</v>
      </c>
      <c r="AB157" s="727" t="e">
        <f t="shared" si="89"/>
        <v>#DIV/0!</v>
      </c>
    </row>
    <row r="158" spans="1:28" ht="14.25" x14ac:dyDescent="0.3">
      <c r="A158" s="275"/>
      <c r="B158" s="276"/>
      <c r="C158" s="444">
        <f>'9. Infrastructure Staff Loading'!C158</f>
        <v>0</v>
      </c>
      <c r="D158" s="577">
        <f>'9. Infrastructure Staff Loading'!D158</f>
        <v>0</v>
      </c>
      <c r="E158" s="570">
        <f>'9. Infrastructure Staff Loading'!E158</f>
        <v>0</v>
      </c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  <c r="R158" s="280">
        <f>SUM(F158:Q158)</f>
        <v>0</v>
      </c>
      <c r="S158" s="319">
        <f>D158*R158</f>
        <v>0</v>
      </c>
      <c r="W158" s="147">
        <f>X158/$U$7</f>
        <v>0</v>
      </c>
      <c r="X158" s="147">
        <f>R158/12</f>
        <v>0</v>
      </c>
      <c r="Z158" s="147">
        <f t="shared" si="87"/>
        <v>0</v>
      </c>
      <c r="AA158" s="147">
        <f t="shared" si="88"/>
        <v>0</v>
      </c>
      <c r="AB158" s="727" t="e">
        <f t="shared" si="89"/>
        <v>#DIV/0!</v>
      </c>
    </row>
    <row r="159" spans="1:28" s="125" customFormat="1" ht="15" thickBot="1" x14ac:dyDescent="0.35">
      <c r="A159" s="224"/>
      <c r="B159" s="225" t="s">
        <v>186</v>
      </c>
      <c r="C159" s="226"/>
      <c r="D159" s="578"/>
      <c r="E159" s="523"/>
      <c r="F159" s="229">
        <f>SUM(F154:F158)</f>
        <v>0</v>
      </c>
      <c r="G159" s="229">
        <f t="shared" ref="G159:R159" si="90">SUM(G154:G158)</f>
        <v>0</v>
      </c>
      <c r="H159" s="229">
        <f t="shared" si="90"/>
        <v>0</v>
      </c>
      <c r="I159" s="229">
        <f t="shared" si="90"/>
        <v>0</v>
      </c>
      <c r="J159" s="229">
        <f t="shared" si="90"/>
        <v>0</v>
      </c>
      <c r="K159" s="229">
        <f t="shared" si="90"/>
        <v>0</v>
      </c>
      <c r="L159" s="229">
        <f t="shared" si="90"/>
        <v>0</v>
      </c>
      <c r="M159" s="229">
        <f t="shared" si="90"/>
        <v>0</v>
      </c>
      <c r="N159" s="229">
        <f t="shared" si="90"/>
        <v>0</v>
      </c>
      <c r="O159" s="229">
        <f t="shared" si="90"/>
        <v>0</v>
      </c>
      <c r="P159" s="229">
        <f t="shared" si="90"/>
        <v>0</v>
      </c>
      <c r="Q159" s="229">
        <f t="shared" si="90"/>
        <v>0</v>
      </c>
      <c r="R159" s="229">
        <f t="shared" si="90"/>
        <v>0</v>
      </c>
      <c r="S159" s="320">
        <f>SUM(S154:S158)</f>
        <v>0</v>
      </c>
      <c r="W159" s="231">
        <f>SUM(W154:W158)</f>
        <v>0</v>
      </c>
      <c r="X159" s="229">
        <f>SUM(X154:X158)</f>
        <v>0</v>
      </c>
      <c r="Z159" s="227">
        <f>SUM(Z154:Z158)</f>
        <v>0</v>
      </c>
      <c r="AA159" s="227">
        <f>SUM(AA154:AA158)</f>
        <v>0</v>
      </c>
      <c r="AB159" s="728" t="e">
        <f>Z159/(Z159+AA159)</f>
        <v>#DIV/0!</v>
      </c>
    </row>
    <row r="160" spans="1:28" ht="13.5" customHeight="1" x14ac:dyDescent="0.3">
      <c r="A160" s="275"/>
      <c r="B160" s="276"/>
      <c r="C160" s="444"/>
      <c r="D160" s="583"/>
      <c r="E160" s="571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280"/>
      <c r="S160" s="319"/>
      <c r="W160" s="147"/>
      <c r="X160" s="147"/>
      <c r="Z160" s="147"/>
      <c r="AA160" s="147"/>
      <c r="AB160" s="727"/>
    </row>
    <row r="161" spans="1:28" s="125" customFormat="1" ht="14.25" x14ac:dyDescent="0.3">
      <c r="A161" s="275">
        <v>7.2</v>
      </c>
      <c r="B161" s="276" t="s">
        <v>187</v>
      </c>
      <c r="C161" s="444">
        <f>'9. Infrastructure Staff Loading'!C161</f>
        <v>0</v>
      </c>
      <c r="D161" s="577">
        <f>'9. Infrastructure Staff Loading'!D161</f>
        <v>0</v>
      </c>
      <c r="E161" s="570">
        <f>'9. Infrastructure Staff Loading'!E161</f>
        <v>0</v>
      </c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  <c r="R161" s="280">
        <f>SUM(F161:Q161)</f>
        <v>0</v>
      </c>
      <c r="S161" s="319">
        <f>D161*R161</f>
        <v>0</v>
      </c>
      <c r="W161" s="147">
        <f>X161/$U$7</f>
        <v>0</v>
      </c>
      <c r="X161" s="147">
        <f>R161/12</f>
        <v>0</v>
      </c>
      <c r="Z161" s="147">
        <f>IF($E161="Y",$R161,0)</f>
        <v>0</v>
      </c>
      <c r="AA161" s="147">
        <f>IF($E161="N",$R161,0)</f>
        <v>0</v>
      </c>
      <c r="AB161" s="727" t="e">
        <f>Z161/(Z161+AA161)</f>
        <v>#DIV/0!</v>
      </c>
    </row>
    <row r="162" spans="1:28" ht="14.25" x14ac:dyDescent="0.3">
      <c r="A162" s="275"/>
      <c r="B162" s="276"/>
      <c r="C162" s="444">
        <f>'9. Infrastructure Staff Loading'!C162</f>
        <v>0</v>
      </c>
      <c r="D162" s="577">
        <f>'9. Infrastructure Staff Loading'!D162</f>
        <v>0</v>
      </c>
      <c r="E162" s="570">
        <f>'9. Infrastructure Staff Loading'!E162</f>
        <v>0</v>
      </c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  <c r="R162" s="280">
        <f>SUM(F162:Q162)</f>
        <v>0</v>
      </c>
      <c r="S162" s="319">
        <f>D162*R162</f>
        <v>0</v>
      </c>
      <c r="W162" s="147">
        <f>X162/$U$7</f>
        <v>0</v>
      </c>
      <c r="X162" s="147">
        <f>R162/12</f>
        <v>0</v>
      </c>
      <c r="Z162" s="147">
        <f t="shared" ref="Z162:Z165" si="91">IF($E162="Y",$R162,0)</f>
        <v>0</v>
      </c>
      <c r="AA162" s="147">
        <f t="shared" ref="AA162:AA165" si="92">IF($E162="N",$R162,0)</f>
        <v>0</v>
      </c>
      <c r="AB162" s="727" t="e">
        <f t="shared" ref="AB162:AB165" si="93">Z162/(Z162+AA162)</f>
        <v>#DIV/0!</v>
      </c>
    </row>
    <row r="163" spans="1:28" ht="14.25" x14ac:dyDescent="0.3">
      <c r="A163" s="275"/>
      <c r="B163" s="276"/>
      <c r="C163" s="444">
        <f>'9. Infrastructure Staff Loading'!C163</f>
        <v>0</v>
      </c>
      <c r="D163" s="577">
        <f>'9. Infrastructure Staff Loading'!D163</f>
        <v>0</v>
      </c>
      <c r="E163" s="570">
        <f>'9. Infrastructure Staff Loading'!E163</f>
        <v>0</v>
      </c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280">
        <f>SUM(F163:Q163)</f>
        <v>0</v>
      </c>
      <c r="S163" s="319">
        <f>D163*R163</f>
        <v>0</v>
      </c>
      <c r="W163" s="147">
        <f>X163/$U$7</f>
        <v>0</v>
      </c>
      <c r="X163" s="147">
        <f>R163/12</f>
        <v>0</v>
      </c>
      <c r="Z163" s="147">
        <f t="shared" si="91"/>
        <v>0</v>
      </c>
      <c r="AA163" s="147">
        <f t="shared" si="92"/>
        <v>0</v>
      </c>
      <c r="AB163" s="727" t="e">
        <f t="shared" si="93"/>
        <v>#DIV/0!</v>
      </c>
    </row>
    <row r="164" spans="1:28" ht="14.25" x14ac:dyDescent="0.3">
      <c r="A164" s="275"/>
      <c r="B164" s="276"/>
      <c r="C164" s="444">
        <f>'9. Infrastructure Staff Loading'!C164</f>
        <v>0</v>
      </c>
      <c r="D164" s="577">
        <f>'9. Infrastructure Staff Loading'!D164</f>
        <v>0</v>
      </c>
      <c r="E164" s="570">
        <f>'9. Infrastructure Staff Loading'!E164</f>
        <v>0</v>
      </c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  <c r="R164" s="280">
        <f>SUM(F164:Q164)</f>
        <v>0</v>
      </c>
      <c r="S164" s="319">
        <f>D164*R164</f>
        <v>0</v>
      </c>
      <c r="W164" s="147">
        <f>X164/$U$7</f>
        <v>0</v>
      </c>
      <c r="X164" s="147">
        <f>R164/12</f>
        <v>0</v>
      </c>
      <c r="Z164" s="147">
        <f t="shared" si="91"/>
        <v>0</v>
      </c>
      <c r="AA164" s="147">
        <f t="shared" si="92"/>
        <v>0</v>
      </c>
      <c r="AB164" s="727" t="e">
        <f t="shared" si="93"/>
        <v>#DIV/0!</v>
      </c>
    </row>
    <row r="165" spans="1:28" ht="14.25" x14ac:dyDescent="0.3">
      <c r="A165" s="275"/>
      <c r="B165" s="276"/>
      <c r="C165" s="444">
        <f>'9. Infrastructure Staff Loading'!C165</f>
        <v>0</v>
      </c>
      <c r="D165" s="577">
        <f>'9. Infrastructure Staff Loading'!D165</f>
        <v>0</v>
      </c>
      <c r="E165" s="570">
        <f>'9. Infrastructure Staff Loading'!E165</f>
        <v>0</v>
      </c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  <c r="R165" s="280">
        <f>SUM(F165:Q165)</f>
        <v>0</v>
      </c>
      <c r="S165" s="319">
        <f>D165*R165</f>
        <v>0</v>
      </c>
      <c r="W165" s="147">
        <f>X165/$U$7</f>
        <v>0</v>
      </c>
      <c r="X165" s="147">
        <f>R165/12</f>
        <v>0</v>
      </c>
      <c r="Z165" s="147">
        <f t="shared" si="91"/>
        <v>0</v>
      </c>
      <c r="AA165" s="147">
        <f t="shared" si="92"/>
        <v>0</v>
      </c>
      <c r="AB165" s="727" t="e">
        <f t="shared" si="93"/>
        <v>#DIV/0!</v>
      </c>
    </row>
    <row r="166" spans="1:28" s="125" customFormat="1" ht="15" thickBot="1" x14ac:dyDescent="0.35">
      <c r="A166" s="224"/>
      <c r="B166" s="225" t="s">
        <v>188</v>
      </c>
      <c r="C166" s="226"/>
      <c r="D166" s="578"/>
      <c r="E166" s="523"/>
      <c r="F166" s="229">
        <f>SUM(F161:F165)</f>
        <v>0</v>
      </c>
      <c r="G166" s="229">
        <f t="shared" ref="G166:R166" si="94">SUM(G161:G165)</f>
        <v>0</v>
      </c>
      <c r="H166" s="229">
        <f t="shared" si="94"/>
        <v>0</v>
      </c>
      <c r="I166" s="229">
        <f t="shared" si="94"/>
        <v>0</v>
      </c>
      <c r="J166" s="229">
        <f t="shared" si="94"/>
        <v>0</v>
      </c>
      <c r="K166" s="229">
        <f t="shared" si="94"/>
        <v>0</v>
      </c>
      <c r="L166" s="229">
        <f t="shared" si="94"/>
        <v>0</v>
      </c>
      <c r="M166" s="229">
        <f t="shared" si="94"/>
        <v>0</v>
      </c>
      <c r="N166" s="229">
        <f t="shared" si="94"/>
        <v>0</v>
      </c>
      <c r="O166" s="229">
        <f t="shared" si="94"/>
        <v>0</v>
      </c>
      <c r="P166" s="229">
        <f t="shared" si="94"/>
        <v>0</v>
      </c>
      <c r="Q166" s="229">
        <f t="shared" si="94"/>
        <v>0</v>
      </c>
      <c r="R166" s="229">
        <f t="shared" si="94"/>
        <v>0</v>
      </c>
      <c r="S166" s="320">
        <f>SUM(S161:S165)</f>
        <v>0</v>
      </c>
      <c r="W166" s="231">
        <f>SUM(W161:W165)</f>
        <v>0</v>
      </c>
      <c r="X166" s="229">
        <f>SUM(X161:X165)</f>
        <v>0</v>
      </c>
      <c r="Z166" s="227">
        <f>SUM(Z161:Z165)</f>
        <v>0</v>
      </c>
      <c r="AA166" s="227">
        <f>SUM(AA161:AA165)</f>
        <v>0</v>
      </c>
      <c r="AB166" s="728" t="e">
        <f>Z166/(Z166+AA166)</f>
        <v>#DIV/0!</v>
      </c>
    </row>
    <row r="167" spans="1:28" s="125" customFormat="1" ht="14.25" x14ac:dyDescent="0.3">
      <c r="A167" s="247"/>
      <c r="B167" s="248"/>
      <c r="C167" s="437"/>
      <c r="D167" s="586"/>
      <c r="E167" s="565"/>
      <c r="F167" s="252"/>
      <c r="G167" s="252"/>
      <c r="H167" s="252"/>
      <c r="I167" s="252"/>
      <c r="J167" s="252"/>
      <c r="K167" s="252"/>
      <c r="L167" s="252"/>
      <c r="M167" s="252"/>
      <c r="N167" s="252"/>
      <c r="O167" s="252"/>
      <c r="P167" s="252"/>
      <c r="Q167" s="252"/>
      <c r="R167" s="252"/>
      <c r="S167" s="322"/>
      <c r="W167" s="250"/>
      <c r="X167" s="252"/>
      <c r="Z167" s="147"/>
      <c r="AA167" s="147"/>
      <c r="AB167" s="727"/>
    </row>
    <row r="168" spans="1:28" s="125" customFormat="1" ht="14.25" x14ac:dyDescent="0.3">
      <c r="A168" s="275">
        <v>7.3</v>
      </c>
      <c r="B168" s="276" t="s">
        <v>189</v>
      </c>
      <c r="C168" s="444">
        <f>'9. Infrastructure Staff Loading'!C168</f>
        <v>0</v>
      </c>
      <c r="D168" s="577">
        <f>'9. Infrastructure Staff Loading'!D168</f>
        <v>0</v>
      </c>
      <c r="E168" s="570">
        <f>'9. Infrastructure Staff Loading'!E168</f>
        <v>0</v>
      </c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  <c r="R168" s="280">
        <f>SUM(F168:Q168)</f>
        <v>0</v>
      </c>
      <c r="S168" s="319">
        <f>D168*R168</f>
        <v>0</v>
      </c>
      <c r="W168" s="147">
        <f>X168/$U$7</f>
        <v>0</v>
      </c>
      <c r="X168" s="147">
        <f>R168/12</f>
        <v>0</v>
      </c>
      <c r="Z168" s="147">
        <f>IF($E168="Y",$R168,0)</f>
        <v>0</v>
      </c>
      <c r="AA168" s="147">
        <f>IF($E168="N",$R168,0)</f>
        <v>0</v>
      </c>
      <c r="AB168" s="727" t="e">
        <f>Z168/(Z168+AA168)</f>
        <v>#DIV/0!</v>
      </c>
    </row>
    <row r="169" spans="1:28" ht="14.25" x14ac:dyDescent="0.3">
      <c r="A169" s="275"/>
      <c r="B169" s="276"/>
      <c r="C169" s="444">
        <f>'9. Infrastructure Staff Loading'!C169</f>
        <v>0</v>
      </c>
      <c r="D169" s="577">
        <f>'9. Infrastructure Staff Loading'!D169</f>
        <v>0</v>
      </c>
      <c r="E169" s="570">
        <f>'9. Infrastructure Staff Loading'!E169</f>
        <v>0</v>
      </c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  <c r="R169" s="280">
        <f>SUM(F169:Q169)</f>
        <v>0</v>
      </c>
      <c r="S169" s="319">
        <f>D169*R169</f>
        <v>0</v>
      </c>
      <c r="W169" s="147">
        <f>X169/$U$7</f>
        <v>0</v>
      </c>
      <c r="X169" s="147">
        <f>R169/12</f>
        <v>0</v>
      </c>
      <c r="Z169" s="147">
        <f t="shared" ref="Z169:Z172" si="95">IF($E169="Y",$R169,0)</f>
        <v>0</v>
      </c>
      <c r="AA169" s="147">
        <f t="shared" ref="AA169:AA172" si="96">IF($E169="N",$R169,0)</f>
        <v>0</v>
      </c>
      <c r="AB169" s="727" t="e">
        <f t="shared" ref="AB169:AB172" si="97">Z169/(Z169+AA169)</f>
        <v>#DIV/0!</v>
      </c>
    </row>
    <row r="170" spans="1:28" ht="14.25" x14ac:dyDescent="0.3">
      <c r="A170" s="275"/>
      <c r="B170" s="276"/>
      <c r="C170" s="444">
        <f>'9. Infrastructure Staff Loading'!C170</f>
        <v>0</v>
      </c>
      <c r="D170" s="577">
        <f>'9. Infrastructure Staff Loading'!D170</f>
        <v>0</v>
      </c>
      <c r="E170" s="570">
        <f>'9. Infrastructure Staff Loading'!E170</f>
        <v>0</v>
      </c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  <c r="R170" s="280">
        <f>SUM(F170:Q170)</f>
        <v>0</v>
      </c>
      <c r="S170" s="319">
        <f>D170*R170</f>
        <v>0</v>
      </c>
      <c r="W170" s="147">
        <f>X170/$U$7</f>
        <v>0</v>
      </c>
      <c r="X170" s="147">
        <f>R170/12</f>
        <v>0</v>
      </c>
      <c r="Z170" s="147">
        <f t="shared" si="95"/>
        <v>0</v>
      </c>
      <c r="AA170" s="147">
        <f t="shared" si="96"/>
        <v>0</v>
      </c>
      <c r="AB170" s="727" t="e">
        <f t="shared" si="97"/>
        <v>#DIV/0!</v>
      </c>
    </row>
    <row r="171" spans="1:28" ht="14.25" x14ac:dyDescent="0.3">
      <c r="A171" s="275"/>
      <c r="B171" s="276"/>
      <c r="C171" s="444">
        <f>'9. Infrastructure Staff Loading'!C171</f>
        <v>0</v>
      </c>
      <c r="D171" s="577">
        <f>'9. Infrastructure Staff Loading'!D171</f>
        <v>0</v>
      </c>
      <c r="E171" s="570">
        <f>'9. Infrastructure Staff Loading'!E171</f>
        <v>0</v>
      </c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280">
        <f>SUM(F171:Q171)</f>
        <v>0</v>
      </c>
      <c r="S171" s="319">
        <f>D171*R171</f>
        <v>0</v>
      </c>
      <c r="W171" s="147">
        <f>X171/$U$7</f>
        <v>0</v>
      </c>
      <c r="X171" s="147">
        <f>R171/12</f>
        <v>0</v>
      </c>
      <c r="Z171" s="147">
        <f t="shared" si="95"/>
        <v>0</v>
      </c>
      <c r="AA171" s="147">
        <f t="shared" si="96"/>
        <v>0</v>
      </c>
      <c r="AB171" s="727" t="e">
        <f t="shared" si="97"/>
        <v>#DIV/0!</v>
      </c>
    </row>
    <row r="172" spans="1:28" ht="14.25" x14ac:dyDescent="0.3">
      <c r="A172" s="275"/>
      <c r="B172" s="276"/>
      <c r="C172" s="444">
        <f>'9. Infrastructure Staff Loading'!C172</f>
        <v>0</v>
      </c>
      <c r="D172" s="577">
        <f>'9. Infrastructure Staff Loading'!D172</f>
        <v>0</v>
      </c>
      <c r="E172" s="570">
        <f>'9. Infrastructure Staff Loading'!E172</f>
        <v>0</v>
      </c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280">
        <f>SUM(F172:Q172)</f>
        <v>0</v>
      </c>
      <c r="S172" s="319">
        <f>D172*R172</f>
        <v>0</v>
      </c>
      <c r="W172" s="147">
        <f>X172/$U$7</f>
        <v>0</v>
      </c>
      <c r="X172" s="147">
        <f>R172/12</f>
        <v>0</v>
      </c>
      <c r="Z172" s="147">
        <f t="shared" si="95"/>
        <v>0</v>
      </c>
      <c r="AA172" s="147">
        <f t="shared" si="96"/>
        <v>0</v>
      </c>
      <c r="AB172" s="727" t="e">
        <f t="shared" si="97"/>
        <v>#DIV/0!</v>
      </c>
    </row>
    <row r="173" spans="1:28" s="125" customFormat="1" ht="15" thickBot="1" x14ac:dyDescent="0.35">
      <c r="A173" s="224"/>
      <c r="B173" s="225" t="s">
        <v>190</v>
      </c>
      <c r="C173" s="226"/>
      <c r="D173" s="578"/>
      <c r="E173" s="523"/>
      <c r="F173" s="229">
        <f>SUM(F168:F172)</f>
        <v>0</v>
      </c>
      <c r="G173" s="229">
        <f t="shared" ref="G173:R173" si="98">SUM(G168:G172)</f>
        <v>0</v>
      </c>
      <c r="H173" s="229">
        <f t="shared" si="98"/>
        <v>0</v>
      </c>
      <c r="I173" s="229">
        <f t="shared" si="98"/>
        <v>0</v>
      </c>
      <c r="J173" s="229">
        <f t="shared" si="98"/>
        <v>0</v>
      </c>
      <c r="K173" s="229">
        <f t="shared" si="98"/>
        <v>0</v>
      </c>
      <c r="L173" s="229">
        <f t="shared" si="98"/>
        <v>0</v>
      </c>
      <c r="M173" s="229">
        <f t="shared" si="98"/>
        <v>0</v>
      </c>
      <c r="N173" s="229">
        <f t="shared" si="98"/>
        <v>0</v>
      </c>
      <c r="O173" s="229">
        <f t="shared" si="98"/>
        <v>0</v>
      </c>
      <c r="P173" s="229">
        <f t="shared" si="98"/>
        <v>0</v>
      </c>
      <c r="Q173" s="229">
        <f t="shared" si="98"/>
        <v>0</v>
      </c>
      <c r="R173" s="229">
        <f t="shared" si="98"/>
        <v>0</v>
      </c>
      <c r="S173" s="320">
        <f>SUM(S168:S172)</f>
        <v>0</v>
      </c>
      <c r="W173" s="231">
        <f>SUM(W168:W172)</f>
        <v>0</v>
      </c>
      <c r="X173" s="229">
        <f>SUM(X168:X172)</f>
        <v>0</v>
      </c>
      <c r="Z173" s="227">
        <f>SUM(Z168:Z172)</f>
        <v>0</v>
      </c>
      <c r="AA173" s="227">
        <f>SUM(AA168:AA172)</f>
        <v>0</v>
      </c>
      <c r="AB173" s="728" t="e">
        <f>Z173/(Z173+AA173)</f>
        <v>#DIV/0!</v>
      </c>
    </row>
    <row r="174" spans="1:28" s="125" customFormat="1" ht="14.25" x14ac:dyDescent="0.3">
      <c r="A174" s="247"/>
      <c r="B174" s="248"/>
      <c r="C174" s="437"/>
      <c r="D174" s="586"/>
      <c r="E174" s="565"/>
      <c r="F174" s="252"/>
      <c r="G174" s="252"/>
      <c r="H174" s="252"/>
      <c r="I174" s="252"/>
      <c r="J174" s="252"/>
      <c r="K174" s="252"/>
      <c r="L174" s="252"/>
      <c r="M174" s="252"/>
      <c r="N174" s="252"/>
      <c r="O174" s="252"/>
      <c r="P174" s="252"/>
      <c r="Q174" s="252"/>
      <c r="R174" s="252"/>
      <c r="S174" s="322"/>
      <c r="W174" s="250"/>
      <c r="X174" s="252"/>
      <c r="Z174" s="147"/>
      <c r="AA174" s="147"/>
      <c r="AB174" s="727"/>
    </row>
    <row r="175" spans="1:28" s="125" customFormat="1" ht="14.25" x14ac:dyDescent="0.3">
      <c r="A175" s="275">
        <v>7.4</v>
      </c>
      <c r="B175" s="276" t="s">
        <v>947</v>
      </c>
      <c r="C175" s="444">
        <f>'9. Infrastructure Staff Loading'!C175</f>
        <v>0</v>
      </c>
      <c r="D175" s="577">
        <f>'9. Infrastructure Staff Loading'!D175</f>
        <v>0</v>
      </c>
      <c r="E175" s="570">
        <f>'9. Infrastructure Staff Loading'!E175</f>
        <v>0</v>
      </c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  <c r="R175" s="280">
        <f>SUM(F175:Q175)</f>
        <v>0</v>
      </c>
      <c r="S175" s="319">
        <f>D175*R175</f>
        <v>0</v>
      </c>
      <c r="W175" s="147">
        <f>X175/$U$7</f>
        <v>0</v>
      </c>
      <c r="X175" s="147">
        <f>R175/12</f>
        <v>0</v>
      </c>
      <c r="Z175" s="147">
        <f>IF($E175="Y",$R175,0)</f>
        <v>0</v>
      </c>
      <c r="AA175" s="147">
        <f>IF($E175="N",$R175,0)</f>
        <v>0</v>
      </c>
      <c r="AB175" s="727" t="e">
        <f>Z175/(Z175+AA175)</f>
        <v>#DIV/0!</v>
      </c>
    </row>
    <row r="176" spans="1:28" ht="14.25" x14ac:dyDescent="0.3">
      <c r="A176" s="275"/>
      <c r="B176" s="276"/>
      <c r="C176" s="444">
        <f>'9. Infrastructure Staff Loading'!C176</f>
        <v>0</v>
      </c>
      <c r="D176" s="577">
        <f>'9. Infrastructure Staff Loading'!D176</f>
        <v>0</v>
      </c>
      <c r="E176" s="570">
        <f>'9. Infrastructure Staff Loading'!E176</f>
        <v>0</v>
      </c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  <c r="R176" s="280">
        <f>SUM(F176:Q176)</f>
        <v>0</v>
      </c>
      <c r="S176" s="319">
        <f>D176*R176</f>
        <v>0</v>
      </c>
      <c r="W176" s="147">
        <f>X176/$U$7</f>
        <v>0</v>
      </c>
      <c r="X176" s="147">
        <f>R176/12</f>
        <v>0</v>
      </c>
      <c r="Z176" s="147">
        <f t="shared" ref="Z176:Z179" si="99">IF($E176="Y",$R176,0)</f>
        <v>0</v>
      </c>
      <c r="AA176" s="147">
        <f t="shared" ref="AA176:AA179" si="100">IF($E176="N",$R176,0)</f>
        <v>0</v>
      </c>
      <c r="AB176" s="727" t="e">
        <f t="shared" ref="AB176:AB179" si="101">Z176/(Z176+AA176)</f>
        <v>#DIV/0!</v>
      </c>
    </row>
    <row r="177" spans="1:28" ht="14.25" x14ac:dyDescent="0.3">
      <c r="A177" s="275"/>
      <c r="B177" s="276"/>
      <c r="C177" s="444">
        <f>'9. Infrastructure Staff Loading'!C177</f>
        <v>0</v>
      </c>
      <c r="D177" s="577">
        <f>'9. Infrastructure Staff Loading'!D177</f>
        <v>0</v>
      </c>
      <c r="E177" s="570">
        <f>'9. Infrastructure Staff Loading'!E177</f>
        <v>0</v>
      </c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  <c r="R177" s="280">
        <f>SUM(F177:Q177)</f>
        <v>0</v>
      </c>
      <c r="S177" s="319">
        <f>D177*R177</f>
        <v>0</v>
      </c>
      <c r="W177" s="147">
        <f>X177/$U$7</f>
        <v>0</v>
      </c>
      <c r="X177" s="147">
        <f>R177/12</f>
        <v>0</v>
      </c>
      <c r="Z177" s="147">
        <f t="shared" si="99"/>
        <v>0</v>
      </c>
      <c r="AA177" s="147">
        <f t="shared" si="100"/>
        <v>0</v>
      </c>
      <c r="AB177" s="727" t="e">
        <f t="shared" si="101"/>
        <v>#DIV/0!</v>
      </c>
    </row>
    <row r="178" spans="1:28" ht="14.25" x14ac:dyDescent="0.3">
      <c r="A178" s="275"/>
      <c r="B178" s="276"/>
      <c r="C178" s="444">
        <f>'9. Infrastructure Staff Loading'!C178</f>
        <v>0</v>
      </c>
      <c r="D178" s="577">
        <f>'9. Infrastructure Staff Loading'!D178</f>
        <v>0</v>
      </c>
      <c r="E178" s="570">
        <f>'9. Infrastructure Staff Loading'!E178</f>
        <v>0</v>
      </c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280">
        <f>SUM(F178:Q178)</f>
        <v>0</v>
      </c>
      <c r="S178" s="319">
        <f>D178*R178</f>
        <v>0</v>
      </c>
      <c r="W178" s="147">
        <f>X178/$U$7</f>
        <v>0</v>
      </c>
      <c r="X178" s="147">
        <f>R178/12</f>
        <v>0</v>
      </c>
      <c r="Z178" s="147">
        <f t="shared" si="99"/>
        <v>0</v>
      </c>
      <c r="AA178" s="147">
        <f t="shared" si="100"/>
        <v>0</v>
      </c>
      <c r="AB178" s="727" t="e">
        <f t="shared" si="101"/>
        <v>#DIV/0!</v>
      </c>
    </row>
    <row r="179" spans="1:28" ht="14.25" x14ac:dyDescent="0.3">
      <c r="A179" s="275"/>
      <c r="B179" s="276"/>
      <c r="C179" s="444">
        <f>'9. Infrastructure Staff Loading'!C179</f>
        <v>0</v>
      </c>
      <c r="D179" s="577">
        <f>'9. Infrastructure Staff Loading'!D179</f>
        <v>0</v>
      </c>
      <c r="E179" s="570">
        <f>'9. Infrastructure Staff Loading'!E179</f>
        <v>0</v>
      </c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  <c r="R179" s="280">
        <f>SUM(F179:Q179)</f>
        <v>0</v>
      </c>
      <c r="S179" s="319">
        <f>D179*R179</f>
        <v>0</v>
      </c>
      <c r="W179" s="147">
        <f>X179/$U$7</f>
        <v>0</v>
      </c>
      <c r="X179" s="147">
        <f>R179/12</f>
        <v>0</v>
      </c>
      <c r="Z179" s="147">
        <f t="shared" si="99"/>
        <v>0</v>
      </c>
      <c r="AA179" s="147">
        <f t="shared" si="100"/>
        <v>0</v>
      </c>
      <c r="AB179" s="727" t="e">
        <f t="shared" si="101"/>
        <v>#DIV/0!</v>
      </c>
    </row>
    <row r="180" spans="1:28" s="125" customFormat="1" ht="15" thickBot="1" x14ac:dyDescent="0.35">
      <c r="A180" s="224"/>
      <c r="B180" s="225" t="s">
        <v>948</v>
      </c>
      <c r="C180" s="226"/>
      <c r="D180" s="578"/>
      <c r="E180" s="523"/>
      <c r="F180" s="229">
        <f>SUM(F175:F179)</f>
        <v>0</v>
      </c>
      <c r="G180" s="229">
        <f t="shared" ref="G180:R180" si="102">SUM(G175:G179)</f>
        <v>0</v>
      </c>
      <c r="H180" s="229">
        <f t="shared" si="102"/>
        <v>0</v>
      </c>
      <c r="I180" s="229">
        <f t="shared" si="102"/>
        <v>0</v>
      </c>
      <c r="J180" s="229">
        <f t="shared" si="102"/>
        <v>0</v>
      </c>
      <c r="K180" s="229">
        <f t="shared" si="102"/>
        <v>0</v>
      </c>
      <c r="L180" s="229">
        <f t="shared" si="102"/>
        <v>0</v>
      </c>
      <c r="M180" s="229">
        <f t="shared" si="102"/>
        <v>0</v>
      </c>
      <c r="N180" s="229">
        <f t="shared" si="102"/>
        <v>0</v>
      </c>
      <c r="O180" s="229">
        <f t="shared" si="102"/>
        <v>0</v>
      </c>
      <c r="P180" s="229">
        <f t="shared" si="102"/>
        <v>0</v>
      </c>
      <c r="Q180" s="229">
        <f t="shared" si="102"/>
        <v>0</v>
      </c>
      <c r="R180" s="229">
        <f t="shared" si="102"/>
        <v>0</v>
      </c>
      <c r="S180" s="320">
        <f>SUM(S175:S179)</f>
        <v>0</v>
      </c>
      <c r="W180" s="231">
        <f>SUM(W175:W179)</f>
        <v>0</v>
      </c>
      <c r="X180" s="229">
        <f>SUM(X175:X179)</f>
        <v>0</v>
      </c>
      <c r="Z180" s="227">
        <f>SUM(Z175:Z179)</f>
        <v>0</v>
      </c>
      <c r="AA180" s="227">
        <f>SUM(AA175:AA179)</f>
        <v>0</v>
      </c>
      <c r="AB180" s="728" t="e">
        <f>Z180/(Z180+AA180)</f>
        <v>#DIV/0!</v>
      </c>
    </row>
    <row r="181" spans="1:28" s="125" customFormat="1" ht="14.25" x14ac:dyDescent="0.3">
      <c r="A181" s="144"/>
      <c r="B181" s="145"/>
      <c r="C181" s="146"/>
      <c r="D181" s="584"/>
      <c r="E181" s="522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326"/>
      <c r="W181" s="147"/>
      <c r="X181" s="147"/>
      <c r="Z181" s="147"/>
      <c r="AA181" s="147"/>
      <c r="AB181" s="727"/>
    </row>
    <row r="182" spans="1:28" s="125" customFormat="1" ht="14.25" thickBot="1" x14ac:dyDescent="0.3">
      <c r="A182" s="253"/>
      <c r="B182" s="254" t="s">
        <v>193</v>
      </c>
      <c r="C182" s="255"/>
      <c r="D182" s="439"/>
      <c r="E182" s="527"/>
      <c r="F182" s="256">
        <f>SUM(F159,F166, F173, F180)</f>
        <v>0</v>
      </c>
      <c r="G182" s="256">
        <f t="shared" ref="G182:S182" si="103">SUM(G159,G166, G173, G180)</f>
        <v>0</v>
      </c>
      <c r="H182" s="256">
        <f t="shared" si="103"/>
        <v>0</v>
      </c>
      <c r="I182" s="256">
        <f t="shared" si="103"/>
        <v>0</v>
      </c>
      <c r="J182" s="256">
        <f t="shared" si="103"/>
        <v>0</v>
      </c>
      <c r="K182" s="256">
        <f t="shared" si="103"/>
        <v>0</v>
      </c>
      <c r="L182" s="256">
        <f t="shared" si="103"/>
        <v>0</v>
      </c>
      <c r="M182" s="256">
        <f t="shared" si="103"/>
        <v>0</v>
      </c>
      <c r="N182" s="256">
        <f t="shared" si="103"/>
        <v>0</v>
      </c>
      <c r="O182" s="256">
        <f t="shared" si="103"/>
        <v>0</v>
      </c>
      <c r="P182" s="256">
        <f t="shared" si="103"/>
        <v>0</v>
      </c>
      <c r="Q182" s="256">
        <f t="shared" si="103"/>
        <v>0</v>
      </c>
      <c r="R182" s="256">
        <f t="shared" si="103"/>
        <v>0</v>
      </c>
      <c r="S182" s="439">
        <f t="shared" si="103"/>
        <v>0</v>
      </c>
      <c r="W182" s="256">
        <f t="shared" ref="W182:X182" si="104">SUM(W159,W166, W173, W180)</f>
        <v>0</v>
      </c>
      <c r="X182" s="256">
        <f t="shared" si="104"/>
        <v>0</v>
      </c>
      <c r="Z182" s="256">
        <f>SUM(Z159,Z166,Z173,Z180)</f>
        <v>0</v>
      </c>
      <c r="AA182" s="256">
        <f>SUM(AA159,AA166,AA173,AA180)</f>
        <v>0</v>
      </c>
      <c r="AB182" s="729" t="e">
        <f>Z182/(Z182+AA182)</f>
        <v>#DIV/0!</v>
      </c>
    </row>
    <row r="183" spans="1:28" ht="9.9499999999999993" customHeight="1" x14ac:dyDescent="0.3">
      <c r="A183" s="157"/>
      <c r="B183" s="145"/>
      <c r="C183" s="146"/>
      <c r="D183" s="584"/>
      <c r="E183" s="530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  <c r="R183" s="149"/>
      <c r="S183" s="326"/>
      <c r="W183" s="146"/>
      <c r="X183" s="146"/>
      <c r="Z183" s="147"/>
      <c r="AA183" s="147"/>
      <c r="AB183" s="727"/>
    </row>
    <row r="184" spans="1:28" ht="12.75" hidden="1" customHeight="1" x14ac:dyDescent="0.3">
      <c r="A184" s="157"/>
      <c r="B184" s="152"/>
      <c r="C184" s="150"/>
      <c r="D184" s="584"/>
      <c r="E184" s="530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  <c r="R184" s="149"/>
      <c r="S184" s="326"/>
      <c r="W184" s="150"/>
      <c r="X184" s="150"/>
      <c r="Z184" s="246">
        <f>SUM(Z33,Z48,Z79,Z96,Z113,Z151,Z182)</f>
        <v>0</v>
      </c>
      <c r="AA184" s="246">
        <f>SUM(AA33,AA48,AA79,AA96,AA113,AA151,AA182)</f>
        <v>0</v>
      </c>
      <c r="AB184" s="733" t="e">
        <f>Z184/(Z184+AA184)</f>
        <v>#DIV/0!</v>
      </c>
    </row>
    <row r="185" spans="1:28" s="125" customFormat="1" ht="11.25" hidden="1" customHeight="1" x14ac:dyDescent="0.25">
      <c r="A185" s="144">
        <v>6.2</v>
      </c>
      <c r="B185" s="152"/>
      <c r="C185" s="158"/>
      <c r="D185" s="587"/>
      <c r="E185" s="566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327"/>
      <c r="W185" s="158"/>
      <c r="X185" s="158"/>
      <c r="AB185" s="734"/>
    </row>
    <row r="186" spans="1:28" ht="12" hidden="1" customHeight="1" x14ac:dyDescent="0.3">
      <c r="A186" s="157"/>
      <c r="B186" s="145"/>
      <c r="C186" s="159"/>
      <c r="D186" s="584"/>
      <c r="E186" s="530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/>
      <c r="S186" s="326"/>
      <c r="W186" s="159"/>
      <c r="X186" s="159"/>
    </row>
    <row r="187" spans="1:28" s="129" customFormat="1" x14ac:dyDescent="0.25">
      <c r="A187" s="243"/>
      <c r="B187" s="244" t="s">
        <v>194</v>
      </c>
      <c r="C187" s="245"/>
      <c r="D187" s="440"/>
      <c r="E187" s="567"/>
      <c r="F187" s="246">
        <f>SUM(F33,F48,F79,F96,F113,F151,F182)</f>
        <v>0</v>
      </c>
      <c r="G187" s="246">
        <f t="shared" ref="G187:S187" si="105">SUM(G33,G48,G79,G96,G113,G151,G182)</f>
        <v>0</v>
      </c>
      <c r="H187" s="246">
        <f t="shared" si="105"/>
        <v>0</v>
      </c>
      <c r="I187" s="246">
        <f t="shared" si="105"/>
        <v>0</v>
      </c>
      <c r="J187" s="246">
        <f t="shared" si="105"/>
        <v>0</v>
      </c>
      <c r="K187" s="246">
        <f t="shared" si="105"/>
        <v>0</v>
      </c>
      <c r="L187" s="246">
        <f t="shared" si="105"/>
        <v>0</v>
      </c>
      <c r="M187" s="246">
        <f t="shared" si="105"/>
        <v>0</v>
      </c>
      <c r="N187" s="246">
        <f t="shared" si="105"/>
        <v>0</v>
      </c>
      <c r="O187" s="246">
        <f t="shared" si="105"/>
        <v>0</v>
      </c>
      <c r="P187" s="246">
        <f t="shared" si="105"/>
        <v>0</v>
      </c>
      <c r="Q187" s="246">
        <f t="shared" si="105"/>
        <v>0</v>
      </c>
      <c r="R187" s="246">
        <f t="shared" si="105"/>
        <v>0</v>
      </c>
      <c r="S187" s="440">
        <f t="shared" si="105"/>
        <v>0</v>
      </c>
      <c r="W187" s="246">
        <f t="shared" ref="W187:X187" si="106">SUM(W33,W48,W79,W96,W113,W151,W182)</f>
        <v>0</v>
      </c>
      <c r="X187" s="246">
        <f t="shared" si="106"/>
        <v>0</v>
      </c>
      <c r="Z187" s="246">
        <f t="shared" ref="Z187:AA187" si="107">SUM(Z33,Z48,Z79,Z96,Z113,Z151,Z182)</f>
        <v>0</v>
      </c>
      <c r="AA187" s="246">
        <f t="shared" si="107"/>
        <v>0</v>
      </c>
      <c r="AB187" s="733" t="e">
        <f>Z187/(Z187+AA187)</f>
        <v>#DIV/0!</v>
      </c>
    </row>
    <row r="188" spans="1:28" ht="14.25" x14ac:dyDescent="0.3">
      <c r="A188" s="160"/>
      <c r="B188" s="161"/>
      <c r="C188" s="162"/>
      <c r="D188" s="588"/>
      <c r="E188" s="568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328"/>
      <c r="W188" s="162"/>
      <c r="X188" s="162"/>
    </row>
    <row r="189" spans="1:28" ht="14.25" customHeight="1" x14ac:dyDescent="0.3">
      <c r="A189" s="160"/>
      <c r="B189" s="161"/>
      <c r="C189" s="162"/>
      <c r="D189" s="588"/>
      <c r="E189" s="568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297" t="s">
        <v>195</v>
      </c>
      <c r="R189" s="1298"/>
      <c r="S189" s="329" t="e">
        <f>S187/R187</f>
        <v>#DIV/0!</v>
      </c>
      <c r="W189" s="162"/>
      <c r="X189" s="162"/>
    </row>
    <row r="190" spans="1:28" x14ac:dyDescent="0.3">
      <c r="W190" s="127"/>
      <c r="X190" s="127"/>
    </row>
    <row r="191" spans="1:28" ht="14.25" x14ac:dyDescent="0.3">
      <c r="A191" s="19"/>
      <c r="B191" s="1269" t="s">
        <v>40</v>
      </c>
      <c r="C191" s="1270"/>
      <c r="D191" s="1271"/>
      <c r="E191" s="7"/>
    </row>
    <row r="192" spans="1:28" x14ac:dyDescent="0.3">
      <c r="A192" s="21">
        <v>1</v>
      </c>
      <c r="B192" s="1294"/>
      <c r="C192" s="1295"/>
      <c r="D192" s="1296"/>
      <c r="E192" s="441"/>
    </row>
    <row r="193" spans="1:5" x14ac:dyDescent="0.3">
      <c r="A193" s="22">
        <v>2</v>
      </c>
      <c r="B193" s="1291"/>
      <c r="C193" s="1292"/>
      <c r="D193" s="1293"/>
      <c r="E193" s="442"/>
    </row>
    <row r="194" spans="1:5" x14ac:dyDescent="0.3">
      <c r="A194" s="22">
        <v>3</v>
      </c>
      <c r="B194" s="1291"/>
      <c r="C194" s="1292"/>
      <c r="D194" s="1293"/>
      <c r="E194" s="442"/>
    </row>
    <row r="195" spans="1:5" x14ac:dyDescent="0.3">
      <c r="A195" s="22">
        <v>4</v>
      </c>
      <c r="B195" s="1291"/>
      <c r="C195" s="1292"/>
      <c r="D195" s="1293"/>
      <c r="E195" s="442"/>
    </row>
    <row r="196" spans="1:5" x14ac:dyDescent="0.3">
      <c r="A196" s="22">
        <v>5</v>
      </c>
      <c r="B196" s="1291"/>
      <c r="C196" s="1292"/>
      <c r="D196" s="1293"/>
      <c r="E196" s="442"/>
    </row>
    <row r="197" spans="1:5" x14ac:dyDescent="0.3">
      <c r="A197" s="22">
        <v>6</v>
      </c>
      <c r="B197" s="1291"/>
      <c r="C197" s="1292"/>
      <c r="D197" s="1293"/>
      <c r="E197" s="442"/>
    </row>
    <row r="198" spans="1:5" x14ac:dyDescent="0.3">
      <c r="A198" s="22">
        <v>7</v>
      </c>
      <c r="B198" s="1294"/>
      <c r="C198" s="1295"/>
      <c r="D198" s="1296"/>
      <c r="E198" s="441"/>
    </row>
    <row r="199" spans="1:5" x14ac:dyDescent="0.3">
      <c r="A199" s="22">
        <v>8</v>
      </c>
      <c r="B199" s="1291"/>
      <c r="C199" s="1292"/>
      <c r="D199" s="1293"/>
      <c r="E199" s="442"/>
    </row>
    <row r="200" spans="1:5" x14ac:dyDescent="0.3">
      <c r="A200" s="22">
        <v>9</v>
      </c>
      <c r="B200" s="1291"/>
      <c r="C200" s="1292"/>
      <c r="D200" s="1293"/>
      <c r="E200" s="442"/>
    </row>
    <row r="201" spans="1:5" x14ac:dyDescent="0.3">
      <c r="A201" s="22">
        <v>10</v>
      </c>
      <c r="B201" s="1291"/>
      <c r="C201" s="1292"/>
      <c r="D201" s="1293"/>
      <c r="E201" s="442"/>
    </row>
  </sheetData>
  <mergeCells count="30">
    <mergeCell ref="A1:S1"/>
    <mergeCell ref="A2:S2"/>
    <mergeCell ref="A3:S3"/>
    <mergeCell ref="U3:U6"/>
    <mergeCell ref="F4:Q4"/>
    <mergeCell ref="R4:S4"/>
    <mergeCell ref="A5:A7"/>
    <mergeCell ref="B5:B7"/>
    <mergeCell ref="C5:C7"/>
    <mergeCell ref="D5:D7"/>
    <mergeCell ref="E4:E7"/>
    <mergeCell ref="B200:D200"/>
    <mergeCell ref="B201:D201"/>
    <mergeCell ref="Z5:Z7"/>
    <mergeCell ref="B191:D191"/>
    <mergeCell ref="B192:D192"/>
    <mergeCell ref="B193:D193"/>
    <mergeCell ref="B194:D194"/>
    <mergeCell ref="B195:D195"/>
    <mergeCell ref="B196:D196"/>
    <mergeCell ref="R5:R6"/>
    <mergeCell ref="S5:S7"/>
    <mergeCell ref="W5:W7"/>
    <mergeCell ref="X5:X7"/>
    <mergeCell ref="Q189:R189"/>
    <mergeCell ref="AA5:AA7"/>
    <mergeCell ref="AB5:AB7"/>
    <mergeCell ref="B197:D197"/>
    <mergeCell ref="B198:D198"/>
    <mergeCell ref="B199:D199"/>
  </mergeCells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R14:S14 W14:X14 R20:S20 W20:X20 R26:S26 W26:X26 R41:S41 W41:X41 Z14:AA14 Z20:AA20 Z26:AA26 Z41:AA41" formula="1"/>
    <ignoredError sqref="S189 AB58:AB63 AB65:AB70 AB72:AB77 AB79 AB82:AB87 AB89:AB94 AB96 AB99:AB104 AB106:AB111 AB113 AB116:AB121 AB123:AB128 AB130:AB135 AB137:AB142 AB144:AB149 AB151 AB154:AB159 AB161:AB166 AB168:AB173 AB175:AB180 AB182 AB184 AB187 AB9:AB33 AB36:AB48 AB51:AB56" evalError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3DBFD-325B-4EBF-BF76-C65FA142F385}">
  <dimension ref="A1:AB201"/>
  <sheetViews>
    <sheetView zoomScale="90" zoomScaleNormal="90" zoomScaleSheetLayoutView="100" workbookViewId="0">
      <pane xSplit="3" ySplit="7" topLeftCell="D8" activePane="bottomRight" state="frozen"/>
      <selection pane="topRight" sqref="A1:G1"/>
      <selection pane="bottomLeft" sqref="A1:G1"/>
      <selection pane="bottomRight" activeCell="A2" sqref="A2:S2"/>
    </sheetView>
  </sheetViews>
  <sheetFormatPr defaultColWidth="9.140625" defaultRowHeight="13.5" x14ac:dyDescent="0.3"/>
  <cols>
    <col min="1" max="1" width="6.5703125" style="120" customWidth="1"/>
    <col min="2" max="2" width="35.7109375" style="121" customWidth="1"/>
    <col min="3" max="3" width="20.7109375" style="127" customWidth="1"/>
    <col min="4" max="4" width="12.7109375" style="589" customWidth="1"/>
    <col min="5" max="5" width="12.7109375" style="569" customWidth="1"/>
    <col min="6" max="17" width="10.28515625" style="122" customWidth="1"/>
    <col min="18" max="18" width="13.7109375" style="122" customWidth="1"/>
    <col min="19" max="19" width="15.7109375" style="330" customWidth="1"/>
    <col min="20" max="20" width="4.28515625" style="121" customWidth="1"/>
    <col min="21" max="21" width="10.7109375" style="121" customWidth="1"/>
    <col min="22" max="22" width="4.28515625" style="121" customWidth="1"/>
    <col min="23" max="24" width="10.7109375" style="121" customWidth="1"/>
    <col min="25" max="25" width="4.28515625" style="121" customWidth="1"/>
    <col min="26" max="27" width="9.140625" style="121"/>
    <col min="28" max="28" width="9.140625" style="725"/>
    <col min="29" max="16384" width="9.140625" style="121"/>
  </cols>
  <sheetData>
    <row r="1" spans="1:28" ht="18.75" x14ac:dyDescent="0.3">
      <c r="A1" s="1299" t="s">
        <v>954</v>
      </c>
      <c r="B1" s="1299"/>
      <c r="C1" s="1299"/>
      <c r="D1" s="1299"/>
      <c r="E1" s="1299"/>
      <c r="F1" s="1299"/>
      <c r="G1" s="1299"/>
      <c r="H1" s="1299"/>
      <c r="I1" s="1299"/>
      <c r="J1" s="1299"/>
      <c r="K1" s="1299"/>
      <c r="L1" s="1299"/>
      <c r="M1" s="1299"/>
      <c r="N1" s="1299"/>
      <c r="O1" s="1299"/>
      <c r="P1" s="1299"/>
      <c r="Q1" s="1299"/>
      <c r="R1" s="1299"/>
      <c r="S1" s="1299"/>
    </row>
    <row r="2" spans="1:28" ht="18.75" x14ac:dyDescent="0.3">
      <c r="A2" s="1299" t="s">
        <v>955</v>
      </c>
      <c r="B2" s="1299"/>
      <c r="C2" s="1299"/>
      <c r="D2" s="1299"/>
      <c r="E2" s="1299"/>
      <c r="F2" s="1299"/>
      <c r="G2" s="1299"/>
      <c r="H2" s="1299"/>
      <c r="I2" s="1299"/>
      <c r="J2" s="1299"/>
      <c r="K2" s="1299"/>
      <c r="L2" s="1299"/>
      <c r="M2" s="1299"/>
      <c r="N2" s="1299"/>
      <c r="O2" s="1299"/>
      <c r="P2" s="1299"/>
      <c r="Q2" s="1299"/>
      <c r="R2" s="1299"/>
      <c r="S2" s="1299"/>
    </row>
    <row r="3" spans="1:28" ht="20.100000000000001" customHeight="1" x14ac:dyDescent="0.3">
      <c r="A3" s="1311"/>
      <c r="B3" s="1311"/>
      <c r="C3" s="1311"/>
      <c r="D3" s="1311"/>
      <c r="E3" s="1311"/>
      <c r="F3" s="1311"/>
      <c r="G3" s="1311"/>
      <c r="H3" s="1311"/>
      <c r="I3" s="1311"/>
      <c r="J3" s="1311"/>
      <c r="K3" s="1311"/>
      <c r="L3" s="1311"/>
      <c r="M3" s="1311"/>
      <c r="N3" s="1311"/>
      <c r="O3" s="1311"/>
      <c r="P3" s="1311"/>
      <c r="Q3" s="1311"/>
      <c r="R3" s="1311"/>
      <c r="S3" s="1311"/>
      <c r="U3" s="1304" t="s">
        <v>128</v>
      </c>
    </row>
    <row r="4" spans="1:28" ht="20.100000000000001" customHeight="1" x14ac:dyDescent="0.3">
      <c r="B4" s="120"/>
      <c r="C4" s="120"/>
      <c r="D4" s="575"/>
      <c r="E4" s="1338" t="s">
        <v>133</v>
      </c>
      <c r="F4" s="1306" t="s">
        <v>125</v>
      </c>
      <c r="G4" s="1334"/>
      <c r="H4" s="1334"/>
      <c r="I4" s="1334"/>
      <c r="J4" s="1334"/>
      <c r="K4" s="1334"/>
      <c r="L4" s="1334"/>
      <c r="M4" s="1334"/>
      <c r="N4" s="1334"/>
      <c r="O4" s="1334"/>
      <c r="P4" s="1334"/>
      <c r="Q4" s="1335"/>
      <c r="R4" s="1336"/>
      <c r="S4" s="1337"/>
      <c r="U4" s="1304"/>
      <c r="W4" s="120"/>
      <c r="X4" s="120"/>
    </row>
    <row r="5" spans="1:28" s="124" customFormat="1" ht="24" customHeight="1" x14ac:dyDescent="0.25">
      <c r="A5" s="1288" t="s">
        <v>129</v>
      </c>
      <c r="B5" s="1288" t="s">
        <v>130</v>
      </c>
      <c r="C5" s="1288" t="s">
        <v>131</v>
      </c>
      <c r="D5" s="1300" t="s">
        <v>132</v>
      </c>
      <c r="E5" s="1339"/>
      <c r="F5" s="131">
        <v>1</v>
      </c>
      <c r="G5" s="131">
        <v>2</v>
      </c>
      <c r="H5" s="131">
        <v>3</v>
      </c>
      <c r="I5" s="131">
        <v>4</v>
      </c>
      <c r="J5" s="131">
        <v>5</v>
      </c>
      <c r="K5" s="131">
        <v>6</v>
      </c>
      <c r="L5" s="131">
        <v>7</v>
      </c>
      <c r="M5" s="131">
        <v>8</v>
      </c>
      <c r="N5" s="131">
        <v>9</v>
      </c>
      <c r="O5" s="131">
        <v>10</v>
      </c>
      <c r="P5" s="131">
        <v>11</v>
      </c>
      <c r="Q5" s="131">
        <v>12</v>
      </c>
      <c r="R5" s="1332" t="s">
        <v>951</v>
      </c>
      <c r="S5" s="1329" t="s">
        <v>1358</v>
      </c>
      <c r="U5" s="1304"/>
      <c r="W5" s="1288" t="s">
        <v>134</v>
      </c>
      <c r="X5" s="1288" t="s">
        <v>135</v>
      </c>
      <c r="Z5" s="1288" t="s">
        <v>136</v>
      </c>
      <c r="AA5" s="1288" t="s">
        <v>137</v>
      </c>
      <c r="AB5" s="1325" t="s">
        <v>138</v>
      </c>
    </row>
    <row r="6" spans="1:28" ht="14.25" x14ac:dyDescent="0.3">
      <c r="A6" s="1289"/>
      <c r="B6" s="1289"/>
      <c r="C6" s="1289"/>
      <c r="D6" s="1301"/>
      <c r="E6" s="1339"/>
      <c r="F6" s="165">
        <v>46419</v>
      </c>
      <c r="G6" s="165">
        <v>46447</v>
      </c>
      <c r="H6" s="165">
        <v>46478</v>
      </c>
      <c r="I6" s="165">
        <v>46508</v>
      </c>
      <c r="J6" s="165">
        <v>46539</v>
      </c>
      <c r="K6" s="165">
        <v>46569</v>
      </c>
      <c r="L6" s="165">
        <v>46600</v>
      </c>
      <c r="M6" s="165">
        <v>46631</v>
      </c>
      <c r="N6" s="165">
        <v>46661</v>
      </c>
      <c r="O6" s="165">
        <v>46692</v>
      </c>
      <c r="P6" s="165">
        <v>46722</v>
      </c>
      <c r="Q6" s="165">
        <v>46753</v>
      </c>
      <c r="R6" s="1333"/>
      <c r="S6" s="1330"/>
      <c r="U6" s="1305"/>
      <c r="W6" s="1289"/>
      <c r="X6" s="1289"/>
      <c r="Z6" s="1289"/>
      <c r="AA6" s="1289"/>
      <c r="AB6" s="1326"/>
    </row>
    <row r="7" spans="1:28" ht="14.25" customHeight="1" x14ac:dyDescent="0.3">
      <c r="A7" s="1290"/>
      <c r="B7" s="1290"/>
      <c r="C7" s="1290"/>
      <c r="D7" s="1302"/>
      <c r="E7" s="1340"/>
      <c r="F7" s="132">
        <v>152</v>
      </c>
      <c r="G7" s="132">
        <v>184</v>
      </c>
      <c r="H7" s="132">
        <v>176</v>
      </c>
      <c r="I7" s="132">
        <v>160</v>
      </c>
      <c r="J7" s="132">
        <v>168</v>
      </c>
      <c r="K7" s="132">
        <v>168</v>
      </c>
      <c r="L7" s="132">
        <v>176</v>
      </c>
      <c r="M7" s="132">
        <v>168</v>
      </c>
      <c r="N7" s="132">
        <v>160</v>
      </c>
      <c r="O7" s="132">
        <v>152</v>
      </c>
      <c r="P7" s="132">
        <v>168</v>
      </c>
      <c r="Q7" s="132">
        <v>160</v>
      </c>
      <c r="R7" s="164">
        <f>SUM(F7:Q7)</f>
        <v>1992</v>
      </c>
      <c r="S7" s="1331"/>
      <c r="U7" s="336">
        <f>AVERAGE(F7:Q7)</f>
        <v>166</v>
      </c>
      <c r="W7" s="1290"/>
      <c r="X7" s="1290"/>
      <c r="Z7" s="1290"/>
      <c r="AA7" s="1290"/>
      <c r="AB7" s="1327"/>
    </row>
    <row r="8" spans="1:28" s="124" customFormat="1" ht="13.5" customHeight="1" x14ac:dyDescent="0.25">
      <c r="A8" s="233">
        <v>1</v>
      </c>
      <c r="B8" s="234" t="s">
        <v>139</v>
      </c>
      <c r="C8" s="235"/>
      <c r="D8" s="576"/>
      <c r="E8" s="521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318"/>
      <c r="W8" s="235"/>
      <c r="X8" s="235"/>
      <c r="Z8" s="235"/>
      <c r="AA8" s="235"/>
      <c r="AB8" s="726"/>
    </row>
    <row r="9" spans="1:28" ht="14.25" x14ac:dyDescent="0.3">
      <c r="A9" s="275">
        <v>1.1000000000000001</v>
      </c>
      <c r="B9" s="276" t="s">
        <v>139</v>
      </c>
      <c r="C9" s="444">
        <f>'9. Infrastructure Staff Loading'!C9</f>
        <v>0</v>
      </c>
      <c r="D9" s="577">
        <f>'9. Infrastructure Staff Loading'!D9</f>
        <v>0</v>
      </c>
      <c r="E9" s="570">
        <f>'9. Infrastructure Staff Loading'!E9</f>
        <v>0</v>
      </c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280">
        <f>SUM(F9:Q9)</f>
        <v>0</v>
      </c>
      <c r="S9" s="319">
        <f>D9*R9</f>
        <v>0</v>
      </c>
      <c r="W9" s="147">
        <f>X9/$U$7</f>
        <v>0</v>
      </c>
      <c r="X9" s="147">
        <f>R9/12</f>
        <v>0</v>
      </c>
      <c r="Z9" s="147">
        <f>IF($E9="Y",$R9,0)</f>
        <v>0</v>
      </c>
      <c r="AA9" s="147">
        <f>IF($E9="N",$R9,0)</f>
        <v>0</v>
      </c>
      <c r="AB9" s="727" t="e">
        <f>Z9/(Z9+AA9)</f>
        <v>#DIV/0!</v>
      </c>
    </row>
    <row r="10" spans="1:28" ht="14.25" x14ac:dyDescent="0.3">
      <c r="A10" s="275"/>
      <c r="B10" s="276"/>
      <c r="C10" s="444">
        <f>'9. Infrastructure Staff Loading'!C10</f>
        <v>0</v>
      </c>
      <c r="D10" s="577">
        <f>'9. Infrastructure Staff Loading'!D10</f>
        <v>0</v>
      </c>
      <c r="E10" s="570">
        <f>'9. Infrastructure Staff Loading'!E10</f>
        <v>0</v>
      </c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280">
        <f>SUM(F10:Q10)</f>
        <v>0</v>
      </c>
      <c r="S10" s="319">
        <f>D10*R10</f>
        <v>0</v>
      </c>
      <c r="W10" s="147">
        <f>X10/$U$7</f>
        <v>0</v>
      </c>
      <c r="X10" s="147">
        <f>R10/12</f>
        <v>0</v>
      </c>
      <c r="Z10" s="147">
        <f t="shared" ref="Z10:Z13" si="0">IF($E10="Y",$R10,0)</f>
        <v>0</v>
      </c>
      <c r="AA10" s="147">
        <f t="shared" ref="AA10:AA13" si="1">IF($E10="N",$R10,0)</f>
        <v>0</v>
      </c>
      <c r="AB10" s="727" t="e">
        <f t="shared" ref="AB10:AB13" si="2">Z10/(Z10+AA10)</f>
        <v>#DIV/0!</v>
      </c>
    </row>
    <row r="11" spans="1:28" ht="14.25" x14ac:dyDescent="0.3">
      <c r="A11" s="275"/>
      <c r="B11" s="276"/>
      <c r="C11" s="444">
        <f>'9. Infrastructure Staff Loading'!C11</f>
        <v>0</v>
      </c>
      <c r="D11" s="577">
        <f>'9. Infrastructure Staff Loading'!D11</f>
        <v>0</v>
      </c>
      <c r="E11" s="570">
        <f>'9. Infrastructure Staff Loading'!E11</f>
        <v>0</v>
      </c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  <c r="R11" s="280">
        <f>SUM(F11:Q11)</f>
        <v>0</v>
      </c>
      <c r="S11" s="319">
        <f>D11*R11</f>
        <v>0</v>
      </c>
      <c r="W11" s="147">
        <f>X11/$U$7</f>
        <v>0</v>
      </c>
      <c r="X11" s="147">
        <f>R11/12</f>
        <v>0</v>
      </c>
      <c r="Z11" s="147">
        <f t="shared" si="0"/>
        <v>0</v>
      </c>
      <c r="AA11" s="147">
        <f t="shared" si="1"/>
        <v>0</v>
      </c>
      <c r="AB11" s="727" t="e">
        <f t="shared" si="2"/>
        <v>#DIV/0!</v>
      </c>
    </row>
    <row r="12" spans="1:28" ht="14.25" x14ac:dyDescent="0.3">
      <c r="A12" s="275"/>
      <c r="B12" s="276"/>
      <c r="C12" s="444">
        <f>'9. Infrastructure Staff Loading'!C12</f>
        <v>0</v>
      </c>
      <c r="D12" s="577">
        <f>'9. Infrastructure Staff Loading'!D12</f>
        <v>0</v>
      </c>
      <c r="E12" s="570">
        <f>'9. Infrastructure Staff Loading'!E12</f>
        <v>0</v>
      </c>
      <c r="F12" s="149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280">
        <f>SUM(F12:Q12)</f>
        <v>0</v>
      </c>
      <c r="S12" s="319">
        <f>D12*R12</f>
        <v>0</v>
      </c>
      <c r="W12" s="147">
        <f>X12/$U$7</f>
        <v>0</v>
      </c>
      <c r="X12" s="147">
        <f>R12/12</f>
        <v>0</v>
      </c>
      <c r="Z12" s="147">
        <f t="shared" si="0"/>
        <v>0</v>
      </c>
      <c r="AA12" s="147">
        <f t="shared" si="1"/>
        <v>0</v>
      </c>
      <c r="AB12" s="727" t="e">
        <f t="shared" si="2"/>
        <v>#DIV/0!</v>
      </c>
    </row>
    <row r="13" spans="1:28" ht="14.25" x14ac:dyDescent="0.3">
      <c r="A13" s="275"/>
      <c r="B13" s="276"/>
      <c r="C13" s="444">
        <f>'9. Infrastructure Staff Loading'!C13</f>
        <v>0</v>
      </c>
      <c r="D13" s="577">
        <f>'9. Infrastructure Staff Loading'!D13</f>
        <v>0</v>
      </c>
      <c r="E13" s="570">
        <f>'9. Infrastructure Staff Loading'!E13</f>
        <v>0</v>
      </c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280">
        <f>SUM(F13:Q13)</f>
        <v>0</v>
      </c>
      <c r="S13" s="319">
        <f>D13*R13</f>
        <v>0</v>
      </c>
      <c r="W13" s="147">
        <f>X13/$U$7</f>
        <v>0</v>
      </c>
      <c r="X13" s="147">
        <f>R13/12</f>
        <v>0</v>
      </c>
      <c r="Z13" s="147">
        <f t="shared" si="0"/>
        <v>0</v>
      </c>
      <c r="AA13" s="147">
        <f t="shared" si="1"/>
        <v>0</v>
      </c>
      <c r="AB13" s="727" t="e">
        <f t="shared" si="2"/>
        <v>#DIV/0!</v>
      </c>
    </row>
    <row r="14" spans="1:28" s="125" customFormat="1" ht="14.25" thickBot="1" x14ac:dyDescent="0.3">
      <c r="A14" s="224"/>
      <c r="B14" s="225" t="s">
        <v>140</v>
      </c>
      <c r="C14" s="226"/>
      <c r="D14" s="578"/>
      <c r="E14" s="523"/>
      <c r="F14" s="229">
        <f>SUM(F9:F13)</f>
        <v>0</v>
      </c>
      <c r="G14" s="229">
        <f t="shared" ref="G14:Q14" si="3">SUM(G9:G13)</f>
        <v>0</v>
      </c>
      <c r="H14" s="229">
        <f t="shared" si="3"/>
        <v>0</v>
      </c>
      <c r="I14" s="229">
        <f t="shared" si="3"/>
        <v>0</v>
      </c>
      <c r="J14" s="229">
        <f t="shared" si="3"/>
        <v>0</v>
      </c>
      <c r="K14" s="229">
        <f t="shared" si="3"/>
        <v>0</v>
      </c>
      <c r="L14" s="229">
        <f t="shared" si="3"/>
        <v>0</v>
      </c>
      <c r="M14" s="229">
        <f t="shared" si="3"/>
        <v>0</v>
      </c>
      <c r="N14" s="229">
        <f t="shared" si="3"/>
        <v>0</v>
      </c>
      <c r="O14" s="229">
        <f t="shared" si="3"/>
        <v>0</v>
      </c>
      <c r="P14" s="229">
        <f t="shared" si="3"/>
        <v>0</v>
      </c>
      <c r="Q14" s="229">
        <f t="shared" si="3"/>
        <v>0</v>
      </c>
      <c r="R14" s="229">
        <f>SUM(R9:R13)</f>
        <v>0</v>
      </c>
      <c r="S14" s="320">
        <f>SUM(S9:S13)</f>
        <v>0</v>
      </c>
      <c r="W14" s="227">
        <f>SUM(W9:W13)</f>
        <v>0</v>
      </c>
      <c r="X14" s="227">
        <f>SUM(X9:X13)</f>
        <v>0</v>
      </c>
      <c r="Z14" s="227">
        <f>SUM(Z9:Z13)</f>
        <v>0</v>
      </c>
      <c r="AA14" s="227">
        <f>SUM(AA9:AA13)</f>
        <v>0</v>
      </c>
      <c r="AB14" s="728" t="e">
        <f>Z14/(Z14+AA14)</f>
        <v>#DIV/0!</v>
      </c>
    </row>
    <row r="15" spans="1:28" ht="12.75" customHeight="1" x14ac:dyDescent="0.3">
      <c r="A15" s="277">
        <v>1.2</v>
      </c>
      <c r="B15" s="278" t="s">
        <v>141</v>
      </c>
      <c r="C15" s="444">
        <f>'9. Infrastructure Staff Loading'!C15</f>
        <v>0</v>
      </c>
      <c r="D15" s="577">
        <f>'9. Infrastructure Staff Loading'!D15</f>
        <v>0</v>
      </c>
      <c r="E15" s="570">
        <f>'9. Infrastructure Staff Loading'!E15</f>
        <v>0</v>
      </c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281">
        <f>SUM(F15:Q15)</f>
        <v>0</v>
      </c>
      <c r="S15" s="321">
        <f>D15*R15</f>
        <v>0</v>
      </c>
      <c r="W15" s="147">
        <f>X15/$U$7</f>
        <v>0</v>
      </c>
      <c r="X15" s="147">
        <f>R15/12</f>
        <v>0</v>
      </c>
      <c r="Z15" s="147">
        <f>IF($E15="Y",$R15,0)</f>
        <v>0</v>
      </c>
      <c r="AA15" s="147">
        <f>IF($E15="N",$R15,0)</f>
        <v>0</v>
      </c>
      <c r="AB15" s="727" t="e">
        <f>Z15/(Z15+AA15)</f>
        <v>#DIV/0!</v>
      </c>
    </row>
    <row r="16" spans="1:28" ht="12.75" customHeight="1" x14ac:dyDescent="0.3">
      <c r="A16" s="275"/>
      <c r="B16" s="279"/>
      <c r="C16" s="444">
        <f>'9. Infrastructure Staff Loading'!C16</f>
        <v>0</v>
      </c>
      <c r="D16" s="577">
        <f>'9. Infrastructure Staff Loading'!D16</f>
        <v>0</v>
      </c>
      <c r="E16" s="570">
        <f>'9. Infrastructure Staff Loading'!E16</f>
        <v>0</v>
      </c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281">
        <f>SUM(F16:Q16)</f>
        <v>0</v>
      </c>
      <c r="S16" s="321">
        <f>D16*R16</f>
        <v>0</v>
      </c>
      <c r="W16" s="147">
        <f>X16/$U$7</f>
        <v>0</v>
      </c>
      <c r="X16" s="147">
        <f>R16/12</f>
        <v>0</v>
      </c>
      <c r="Z16" s="147">
        <f t="shared" ref="Z16:Z19" si="4">IF($E16="Y",$R16,0)</f>
        <v>0</v>
      </c>
      <c r="AA16" s="147">
        <f t="shared" ref="AA16:AA19" si="5">IF($E16="N",$R16,0)</f>
        <v>0</v>
      </c>
      <c r="AB16" s="727" t="e">
        <f t="shared" ref="AB16:AB19" si="6">Z16/(Z16+AA16)</f>
        <v>#DIV/0!</v>
      </c>
    </row>
    <row r="17" spans="1:28" ht="12.75" customHeight="1" x14ac:dyDescent="0.3">
      <c r="A17" s="275"/>
      <c r="B17" s="279"/>
      <c r="C17" s="444">
        <f>'9. Infrastructure Staff Loading'!C17</f>
        <v>0</v>
      </c>
      <c r="D17" s="577">
        <f>'9. Infrastructure Staff Loading'!D17</f>
        <v>0</v>
      </c>
      <c r="E17" s="570">
        <f>'9. Infrastructure Staff Loading'!E17</f>
        <v>0</v>
      </c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  <c r="R17" s="281">
        <f>SUM(F17:Q17)</f>
        <v>0</v>
      </c>
      <c r="S17" s="321">
        <f>D17*R17</f>
        <v>0</v>
      </c>
      <c r="W17" s="147">
        <f>X17/$U$7</f>
        <v>0</v>
      </c>
      <c r="X17" s="147">
        <f>R17/12</f>
        <v>0</v>
      </c>
      <c r="Z17" s="147">
        <f t="shared" si="4"/>
        <v>0</v>
      </c>
      <c r="AA17" s="147">
        <f t="shared" si="5"/>
        <v>0</v>
      </c>
      <c r="AB17" s="727" t="e">
        <f t="shared" si="6"/>
        <v>#DIV/0!</v>
      </c>
    </row>
    <row r="18" spans="1:28" ht="12.75" customHeight="1" x14ac:dyDescent="0.3">
      <c r="A18" s="275"/>
      <c r="B18" s="279"/>
      <c r="C18" s="444">
        <f>'9. Infrastructure Staff Loading'!C18</f>
        <v>0</v>
      </c>
      <c r="D18" s="577">
        <f>'9. Infrastructure Staff Loading'!D18</f>
        <v>0</v>
      </c>
      <c r="E18" s="570">
        <f>'9. Infrastructure Staff Loading'!E18</f>
        <v>0</v>
      </c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281">
        <f>SUM(F18:Q18)</f>
        <v>0</v>
      </c>
      <c r="S18" s="321">
        <f>D18*R18</f>
        <v>0</v>
      </c>
      <c r="W18" s="147">
        <f>X18/$U$7</f>
        <v>0</v>
      </c>
      <c r="X18" s="147">
        <f>R18/12</f>
        <v>0</v>
      </c>
      <c r="Z18" s="147">
        <f t="shared" si="4"/>
        <v>0</v>
      </c>
      <c r="AA18" s="147">
        <f t="shared" si="5"/>
        <v>0</v>
      </c>
      <c r="AB18" s="727" t="e">
        <f t="shared" si="6"/>
        <v>#DIV/0!</v>
      </c>
    </row>
    <row r="19" spans="1:28" ht="12.75" customHeight="1" x14ac:dyDescent="0.3">
      <c r="A19" s="275"/>
      <c r="B19" s="279"/>
      <c r="C19" s="444">
        <f>'9. Infrastructure Staff Loading'!C19</f>
        <v>0</v>
      </c>
      <c r="D19" s="577">
        <f>'9. Infrastructure Staff Loading'!D19</f>
        <v>0</v>
      </c>
      <c r="E19" s="570">
        <f>'9. Infrastructure Staff Loading'!E19</f>
        <v>0</v>
      </c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281">
        <f>SUM(F19:Q19)</f>
        <v>0</v>
      </c>
      <c r="S19" s="321">
        <f>D19*R19</f>
        <v>0</v>
      </c>
      <c r="W19" s="147">
        <f>X19/$U$7</f>
        <v>0</v>
      </c>
      <c r="X19" s="147">
        <f>R19/12</f>
        <v>0</v>
      </c>
      <c r="Z19" s="147">
        <f t="shared" si="4"/>
        <v>0</v>
      </c>
      <c r="AA19" s="147">
        <f t="shared" si="5"/>
        <v>0</v>
      </c>
      <c r="AB19" s="727" t="e">
        <f t="shared" si="6"/>
        <v>#DIV/0!</v>
      </c>
    </row>
    <row r="20" spans="1:28" ht="12.75" customHeight="1" thickBot="1" x14ac:dyDescent="0.35">
      <c r="A20" s="224"/>
      <c r="B20" s="225" t="s">
        <v>142</v>
      </c>
      <c r="C20" s="230"/>
      <c r="D20" s="579"/>
      <c r="E20" s="525"/>
      <c r="F20" s="229">
        <f>SUM(F15:F19)</f>
        <v>0</v>
      </c>
      <c r="G20" s="229">
        <f t="shared" ref="G20:S20" si="7">SUM(G15:G19)</f>
        <v>0</v>
      </c>
      <c r="H20" s="229">
        <f t="shared" si="7"/>
        <v>0</v>
      </c>
      <c r="I20" s="229">
        <f t="shared" si="7"/>
        <v>0</v>
      </c>
      <c r="J20" s="229">
        <f t="shared" si="7"/>
        <v>0</v>
      </c>
      <c r="K20" s="229">
        <f t="shared" si="7"/>
        <v>0</v>
      </c>
      <c r="L20" s="229">
        <f t="shared" si="7"/>
        <v>0</v>
      </c>
      <c r="M20" s="229">
        <f t="shared" si="7"/>
        <v>0</v>
      </c>
      <c r="N20" s="229">
        <f t="shared" si="7"/>
        <v>0</v>
      </c>
      <c r="O20" s="229">
        <f t="shared" si="7"/>
        <v>0</v>
      </c>
      <c r="P20" s="229">
        <f t="shared" si="7"/>
        <v>0</v>
      </c>
      <c r="Q20" s="229">
        <f t="shared" si="7"/>
        <v>0</v>
      </c>
      <c r="R20" s="229">
        <f t="shared" si="7"/>
        <v>0</v>
      </c>
      <c r="S20" s="320">
        <f t="shared" si="7"/>
        <v>0</v>
      </c>
      <c r="W20" s="231">
        <f>SUM(W15:W19)</f>
        <v>0</v>
      </c>
      <c r="X20" s="231">
        <f>SUM(X15:X19)</f>
        <v>0</v>
      </c>
      <c r="Z20" s="227">
        <f>SUM(Z15:Z19)</f>
        <v>0</v>
      </c>
      <c r="AA20" s="227">
        <f>SUM(AA15:AA19)</f>
        <v>0</v>
      </c>
      <c r="AB20" s="728" t="e">
        <f>Z20/(Z20+AA20)</f>
        <v>#DIV/0!</v>
      </c>
    </row>
    <row r="21" spans="1:28" ht="14.25" x14ac:dyDescent="0.3">
      <c r="A21" s="277">
        <v>1.3</v>
      </c>
      <c r="B21" s="278" t="s">
        <v>143</v>
      </c>
      <c r="C21" s="444">
        <f>'9. Infrastructure Staff Loading'!C21</f>
        <v>0</v>
      </c>
      <c r="D21" s="577">
        <f>'9. Infrastructure Staff Loading'!D21</f>
        <v>0</v>
      </c>
      <c r="E21" s="570">
        <f>'9. Infrastructure Staff Loading'!E21</f>
        <v>0</v>
      </c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281">
        <f>SUM(F21:Q21)</f>
        <v>0</v>
      </c>
      <c r="S21" s="321">
        <f>D21*R21</f>
        <v>0</v>
      </c>
      <c r="W21" s="147">
        <f>X21/$U$7</f>
        <v>0</v>
      </c>
      <c r="X21" s="147">
        <f>R21/12</f>
        <v>0</v>
      </c>
      <c r="Z21" s="147">
        <f>IF($E21="Y",$R21,0)</f>
        <v>0</v>
      </c>
      <c r="AA21" s="147">
        <f>IF($E21="N",$R21,0)</f>
        <v>0</v>
      </c>
      <c r="AB21" s="727" t="e">
        <f>Z21/(Z21+AA21)</f>
        <v>#DIV/0!</v>
      </c>
    </row>
    <row r="22" spans="1:28" ht="14.25" x14ac:dyDescent="0.3">
      <c r="A22" s="275"/>
      <c r="B22" s="279"/>
      <c r="C22" s="444">
        <f>'9. Infrastructure Staff Loading'!C22</f>
        <v>0</v>
      </c>
      <c r="D22" s="577">
        <f>'9. Infrastructure Staff Loading'!D22</f>
        <v>0</v>
      </c>
      <c r="E22" s="570">
        <f>'9. Infrastructure Staff Loading'!E22</f>
        <v>0</v>
      </c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281">
        <f>SUM(F22:Q22)</f>
        <v>0</v>
      </c>
      <c r="S22" s="321">
        <f>D22*R22</f>
        <v>0</v>
      </c>
      <c r="W22" s="147">
        <f>X22/$U$7</f>
        <v>0</v>
      </c>
      <c r="X22" s="147">
        <f>R22/12</f>
        <v>0</v>
      </c>
      <c r="Z22" s="147">
        <f t="shared" ref="Z22:Z25" si="8">IF($E22="Y",$R22,0)</f>
        <v>0</v>
      </c>
      <c r="AA22" s="147">
        <f t="shared" ref="AA22:AA25" si="9">IF($E22="N",$R22,0)</f>
        <v>0</v>
      </c>
      <c r="AB22" s="727" t="e">
        <f t="shared" ref="AB22:AB25" si="10">Z22/(Z22+AA22)</f>
        <v>#DIV/0!</v>
      </c>
    </row>
    <row r="23" spans="1:28" ht="14.25" x14ac:dyDescent="0.3">
      <c r="A23" s="275"/>
      <c r="B23" s="279"/>
      <c r="C23" s="444">
        <f>'9. Infrastructure Staff Loading'!C23</f>
        <v>0</v>
      </c>
      <c r="D23" s="577">
        <f>'9. Infrastructure Staff Loading'!D23</f>
        <v>0</v>
      </c>
      <c r="E23" s="570">
        <f>'9. Infrastructure Staff Loading'!E23</f>
        <v>0</v>
      </c>
      <c r="F23" s="149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281">
        <f>SUM(F23:Q23)</f>
        <v>0</v>
      </c>
      <c r="S23" s="321">
        <f>D23*R23</f>
        <v>0</v>
      </c>
      <c r="W23" s="147">
        <f>X23/$U$7</f>
        <v>0</v>
      </c>
      <c r="X23" s="147">
        <f>R23/12</f>
        <v>0</v>
      </c>
      <c r="Z23" s="147">
        <f t="shared" si="8"/>
        <v>0</v>
      </c>
      <c r="AA23" s="147">
        <f t="shared" si="9"/>
        <v>0</v>
      </c>
      <c r="AB23" s="727" t="e">
        <f t="shared" si="10"/>
        <v>#DIV/0!</v>
      </c>
    </row>
    <row r="24" spans="1:28" ht="14.25" x14ac:dyDescent="0.3">
      <c r="A24" s="275"/>
      <c r="B24" s="279"/>
      <c r="C24" s="444">
        <f>'9. Infrastructure Staff Loading'!C24</f>
        <v>0</v>
      </c>
      <c r="D24" s="577">
        <f>'9. Infrastructure Staff Loading'!D24</f>
        <v>0</v>
      </c>
      <c r="E24" s="570">
        <f>'9. Infrastructure Staff Loading'!E24</f>
        <v>0</v>
      </c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281">
        <f>SUM(F24:Q24)</f>
        <v>0</v>
      </c>
      <c r="S24" s="321">
        <f>D24*R24</f>
        <v>0</v>
      </c>
      <c r="W24" s="147">
        <f>X24/$U$7</f>
        <v>0</v>
      </c>
      <c r="X24" s="147">
        <f>R24/12</f>
        <v>0</v>
      </c>
      <c r="Z24" s="147">
        <f t="shared" si="8"/>
        <v>0</v>
      </c>
      <c r="AA24" s="147">
        <f t="shared" si="9"/>
        <v>0</v>
      </c>
      <c r="AB24" s="727" t="e">
        <f t="shared" si="10"/>
        <v>#DIV/0!</v>
      </c>
    </row>
    <row r="25" spans="1:28" ht="14.25" x14ac:dyDescent="0.3">
      <c r="A25" s="275"/>
      <c r="B25" s="279"/>
      <c r="C25" s="444">
        <f>'9. Infrastructure Staff Loading'!C25</f>
        <v>0</v>
      </c>
      <c r="D25" s="577">
        <f>'9. Infrastructure Staff Loading'!D25</f>
        <v>0</v>
      </c>
      <c r="E25" s="570">
        <f>'9. Infrastructure Staff Loading'!E25</f>
        <v>0</v>
      </c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281">
        <f>SUM(F25:Q25)</f>
        <v>0</v>
      </c>
      <c r="S25" s="321">
        <f>D25*R25</f>
        <v>0</v>
      </c>
      <c r="W25" s="147">
        <f>X25/$U$7</f>
        <v>0</v>
      </c>
      <c r="X25" s="147">
        <f>R25/12</f>
        <v>0</v>
      </c>
      <c r="Z25" s="147">
        <f t="shared" si="8"/>
        <v>0</v>
      </c>
      <c r="AA25" s="147">
        <f t="shared" si="9"/>
        <v>0</v>
      </c>
      <c r="AB25" s="727" t="e">
        <f t="shared" si="10"/>
        <v>#DIV/0!</v>
      </c>
    </row>
    <row r="26" spans="1:28" ht="15" thickBot="1" x14ac:dyDescent="0.35">
      <c r="A26" s="224"/>
      <c r="B26" s="225" t="s">
        <v>144</v>
      </c>
      <c r="C26" s="230"/>
      <c r="D26" s="579"/>
      <c r="E26" s="525"/>
      <c r="F26" s="229">
        <f>SUM(F21:F25)</f>
        <v>0</v>
      </c>
      <c r="G26" s="229">
        <f t="shared" ref="G26:Q26" si="11">SUM(G21:G25)</f>
        <v>0</v>
      </c>
      <c r="H26" s="229">
        <f t="shared" si="11"/>
        <v>0</v>
      </c>
      <c r="I26" s="229">
        <f t="shared" si="11"/>
        <v>0</v>
      </c>
      <c r="J26" s="229">
        <f t="shared" si="11"/>
        <v>0</v>
      </c>
      <c r="K26" s="229">
        <f t="shared" si="11"/>
        <v>0</v>
      </c>
      <c r="L26" s="229">
        <f t="shared" si="11"/>
        <v>0</v>
      </c>
      <c r="M26" s="229">
        <f t="shared" si="11"/>
        <v>0</v>
      </c>
      <c r="N26" s="229">
        <f t="shared" si="11"/>
        <v>0</v>
      </c>
      <c r="O26" s="229">
        <f t="shared" si="11"/>
        <v>0</v>
      </c>
      <c r="P26" s="229">
        <f t="shared" si="11"/>
        <v>0</v>
      </c>
      <c r="Q26" s="229">
        <f t="shared" si="11"/>
        <v>0</v>
      </c>
      <c r="R26" s="229">
        <f>SUM(R21:R25)</f>
        <v>0</v>
      </c>
      <c r="S26" s="320">
        <f>SUM(S21:S25)</f>
        <v>0</v>
      </c>
      <c r="W26" s="231">
        <f>SUM(W21:W25)</f>
        <v>0</v>
      </c>
      <c r="X26" s="231">
        <f>SUM(X21:X25)</f>
        <v>0</v>
      </c>
      <c r="Z26" s="227">
        <f>SUM(Z21:Z25)</f>
        <v>0</v>
      </c>
      <c r="AA26" s="227">
        <f>SUM(AA21:AA25)</f>
        <v>0</v>
      </c>
      <c r="AB26" s="728" t="e">
        <f>Z26/(Z26+AA26)</f>
        <v>#DIV/0!</v>
      </c>
    </row>
    <row r="27" spans="1:28" ht="14.25" x14ac:dyDescent="0.3">
      <c r="A27" s="277">
        <v>1.4</v>
      </c>
      <c r="B27" s="278" t="s">
        <v>145</v>
      </c>
      <c r="C27" s="444">
        <f>'9. Infrastructure Staff Loading'!C27</f>
        <v>0</v>
      </c>
      <c r="D27" s="577">
        <f>'9. Infrastructure Staff Loading'!D27</f>
        <v>0</v>
      </c>
      <c r="E27" s="570">
        <f>'9. Infrastructure Staff Loading'!E27</f>
        <v>0</v>
      </c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281">
        <f>SUM(F27:Q27)</f>
        <v>0</v>
      </c>
      <c r="S27" s="321">
        <f>D27*R27</f>
        <v>0</v>
      </c>
      <c r="W27" s="147">
        <f>X27/$U$7</f>
        <v>0</v>
      </c>
      <c r="X27" s="147">
        <f>R27/12</f>
        <v>0</v>
      </c>
      <c r="Z27" s="147">
        <f>IF($E27="Y",$R27,0)</f>
        <v>0</v>
      </c>
      <c r="AA27" s="147">
        <f>IF($E27="N",$R27,0)</f>
        <v>0</v>
      </c>
      <c r="AB27" s="727" t="e">
        <f>Z27/(Z27+AA27)</f>
        <v>#DIV/0!</v>
      </c>
    </row>
    <row r="28" spans="1:28" ht="14.25" x14ac:dyDescent="0.3">
      <c r="A28" s="275"/>
      <c r="B28" s="279"/>
      <c r="C28" s="444">
        <f>'9. Infrastructure Staff Loading'!C28</f>
        <v>0</v>
      </c>
      <c r="D28" s="577">
        <f>'9. Infrastructure Staff Loading'!D28</f>
        <v>0</v>
      </c>
      <c r="E28" s="570">
        <f>'9. Infrastructure Staff Loading'!E28</f>
        <v>0</v>
      </c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281">
        <f>SUM(F28:Q28)</f>
        <v>0</v>
      </c>
      <c r="S28" s="321">
        <f>D28*R28</f>
        <v>0</v>
      </c>
      <c r="W28" s="147">
        <f>X28/$U$7</f>
        <v>0</v>
      </c>
      <c r="X28" s="147">
        <f>R28/12</f>
        <v>0</v>
      </c>
      <c r="Z28" s="147">
        <f t="shared" ref="Z28:Z31" si="12">IF($E28="Y",$R28,0)</f>
        <v>0</v>
      </c>
      <c r="AA28" s="147">
        <f t="shared" ref="AA28:AA31" si="13">IF($E28="N",$R28,0)</f>
        <v>0</v>
      </c>
      <c r="AB28" s="727" t="e">
        <f t="shared" ref="AB28:AB31" si="14">Z28/(Z28+AA28)</f>
        <v>#DIV/0!</v>
      </c>
    </row>
    <row r="29" spans="1:28" ht="14.25" x14ac:dyDescent="0.3">
      <c r="A29" s="275"/>
      <c r="B29" s="279"/>
      <c r="C29" s="444">
        <f>'9. Infrastructure Staff Loading'!C29</f>
        <v>0</v>
      </c>
      <c r="D29" s="577">
        <f>'9. Infrastructure Staff Loading'!D29</f>
        <v>0</v>
      </c>
      <c r="E29" s="570">
        <f>'9. Infrastructure Staff Loading'!E29</f>
        <v>0</v>
      </c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281">
        <f>SUM(F29:Q29)</f>
        <v>0</v>
      </c>
      <c r="S29" s="321">
        <f>D29*R29</f>
        <v>0</v>
      </c>
      <c r="W29" s="147">
        <f>X29/$U$7</f>
        <v>0</v>
      </c>
      <c r="X29" s="147">
        <f>R29/12</f>
        <v>0</v>
      </c>
      <c r="Z29" s="147">
        <f t="shared" si="12"/>
        <v>0</v>
      </c>
      <c r="AA29" s="147">
        <f t="shared" si="13"/>
        <v>0</v>
      </c>
      <c r="AB29" s="727" t="e">
        <f t="shared" si="14"/>
        <v>#DIV/0!</v>
      </c>
    </row>
    <row r="30" spans="1:28" ht="14.25" x14ac:dyDescent="0.3">
      <c r="A30" s="275"/>
      <c r="B30" s="279"/>
      <c r="C30" s="444">
        <f>'9. Infrastructure Staff Loading'!C30</f>
        <v>0</v>
      </c>
      <c r="D30" s="577">
        <f>'9. Infrastructure Staff Loading'!D30</f>
        <v>0</v>
      </c>
      <c r="E30" s="570">
        <f>'9. Infrastructure Staff Loading'!E30</f>
        <v>0</v>
      </c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281">
        <f>SUM(F30:Q30)</f>
        <v>0</v>
      </c>
      <c r="S30" s="321">
        <f>D30*R30</f>
        <v>0</v>
      </c>
      <c r="W30" s="147">
        <f>X30/$U$7</f>
        <v>0</v>
      </c>
      <c r="X30" s="147">
        <f>R30/12</f>
        <v>0</v>
      </c>
      <c r="Z30" s="147">
        <f t="shared" si="12"/>
        <v>0</v>
      </c>
      <c r="AA30" s="147">
        <f t="shared" si="13"/>
        <v>0</v>
      </c>
      <c r="AB30" s="727" t="e">
        <f t="shared" si="14"/>
        <v>#DIV/0!</v>
      </c>
    </row>
    <row r="31" spans="1:28" ht="14.25" x14ac:dyDescent="0.3">
      <c r="A31" s="275"/>
      <c r="B31" s="279"/>
      <c r="C31" s="444">
        <f>'9. Infrastructure Staff Loading'!C31</f>
        <v>0</v>
      </c>
      <c r="D31" s="577">
        <f>'9. Infrastructure Staff Loading'!D31</f>
        <v>0</v>
      </c>
      <c r="E31" s="570">
        <f>'9. Infrastructure Staff Loading'!E31</f>
        <v>0</v>
      </c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  <c r="R31" s="281">
        <f>SUM(F31:Q31)</f>
        <v>0</v>
      </c>
      <c r="S31" s="321">
        <f>D31*R31</f>
        <v>0</v>
      </c>
      <c r="W31" s="147">
        <f>X31/$U$7</f>
        <v>0</v>
      </c>
      <c r="X31" s="147">
        <f>R31/12</f>
        <v>0</v>
      </c>
      <c r="Z31" s="147">
        <f t="shared" si="12"/>
        <v>0</v>
      </c>
      <c r="AA31" s="147">
        <f t="shared" si="13"/>
        <v>0</v>
      </c>
      <c r="AB31" s="727" t="e">
        <f t="shared" si="14"/>
        <v>#DIV/0!</v>
      </c>
    </row>
    <row r="32" spans="1:28" ht="15" thickBot="1" x14ac:dyDescent="0.35">
      <c r="A32" s="247"/>
      <c r="B32" s="248" t="s">
        <v>146</v>
      </c>
      <c r="C32" s="249"/>
      <c r="D32" s="580"/>
      <c r="E32" s="526"/>
      <c r="F32" s="252">
        <f>SUM(F27:F31)</f>
        <v>0</v>
      </c>
      <c r="G32" s="252">
        <f t="shared" ref="G32:Q32" si="15">SUM(G27:G31)</f>
        <v>0</v>
      </c>
      <c r="H32" s="252">
        <f t="shared" si="15"/>
        <v>0</v>
      </c>
      <c r="I32" s="252">
        <f t="shared" si="15"/>
        <v>0</v>
      </c>
      <c r="J32" s="252">
        <f t="shared" si="15"/>
        <v>0</v>
      </c>
      <c r="K32" s="252">
        <f t="shared" si="15"/>
        <v>0</v>
      </c>
      <c r="L32" s="252">
        <f t="shared" si="15"/>
        <v>0</v>
      </c>
      <c r="M32" s="252">
        <f t="shared" si="15"/>
        <v>0</v>
      </c>
      <c r="N32" s="252">
        <f t="shared" si="15"/>
        <v>0</v>
      </c>
      <c r="O32" s="252">
        <f t="shared" si="15"/>
        <v>0</v>
      </c>
      <c r="P32" s="252">
        <f t="shared" si="15"/>
        <v>0</v>
      </c>
      <c r="Q32" s="252">
        <f t="shared" si="15"/>
        <v>0</v>
      </c>
      <c r="R32" s="252">
        <f>SUM(R27:R31)</f>
        <v>0</v>
      </c>
      <c r="S32" s="322">
        <f>SUM(S27:S31)</f>
        <v>0</v>
      </c>
      <c r="W32" s="250">
        <f>SUM(W27:W31)</f>
        <v>0</v>
      </c>
      <c r="X32" s="250">
        <f>SUM(X27:X31)</f>
        <v>0</v>
      </c>
      <c r="Z32" s="227">
        <f>SUM(Z27:Z31)</f>
        <v>0</v>
      </c>
      <c r="AA32" s="227">
        <f>SUM(AA27:AA31)</f>
        <v>0</v>
      </c>
      <c r="AB32" s="728" t="e">
        <f>Z32/(Z32+AA32)</f>
        <v>#DIV/0!</v>
      </c>
    </row>
    <row r="33" spans="1:28" s="125" customFormat="1" ht="14.25" thickBot="1" x14ac:dyDescent="0.3">
      <c r="A33" s="253"/>
      <c r="B33" s="254" t="s">
        <v>140</v>
      </c>
      <c r="C33" s="255"/>
      <c r="D33" s="439"/>
      <c r="E33" s="527"/>
      <c r="F33" s="256">
        <f>SUM(F14,F20,F26,F32)</f>
        <v>0</v>
      </c>
      <c r="G33" s="256">
        <f t="shared" ref="G33:Q33" si="16">SUM(G14,G20,G26,G32)</f>
        <v>0</v>
      </c>
      <c r="H33" s="256">
        <f t="shared" si="16"/>
        <v>0</v>
      </c>
      <c r="I33" s="256">
        <f t="shared" si="16"/>
        <v>0</v>
      </c>
      <c r="J33" s="256">
        <f t="shared" si="16"/>
        <v>0</v>
      </c>
      <c r="K33" s="256">
        <f t="shared" si="16"/>
        <v>0</v>
      </c>
      <c r="L33" s="256">
        <f t="shared" si="16"/>
        <v>0</v>
      </c>
      <c r="M33" s="256">
        <f t="shared" si="16"/>
        <v>0</v>
      </c>
      <c r="N33" s="256">
        <f t="shared" si="16"/>
        <v>0</v>
      </c>
      <c r="O33" s="256">
        <f t="shared" si="16"/>
        <v>0</v>
      </c>
      <c r="P33" s="256">
        <f t="shared" si="16"/>
        <v>0</v>
      </c>
      <c r="Q33" s="256">
        <f t="shared" si="16"/>
        <v>0</v>
      </c>
      <c r="R33" s="256">
        <f>SUM(R14,R20,R26,R32)</f>
        <v>0</v>
      </c>
      <c r="S33" s="323">
        <f>SUM(S14,S20,S26,S32)</f>
        <v>0</v>
      </c>
      <c r="W33" s="256">
        <f>SUM(W14,W20,W26,W32)</f>
        <v>0</v>
      </c>
      <c r="X33" s="256">
        <f>SUM(X14,X20,X26,X32)</f>
        <v>0</v>
      </c>
      <c r="Z33" s="256">
        <f>SUM(Z14,Z20,Z26,Z32)</f>
        <v>0</v>
      </c>
      <c r="AA33" s="256">
        <f>SUM(AA14,AA20,AA26,AA32)</f>
        <v>0</v>
      </c>
      <c r="AB33" s="729" t="e">
        <f>Z33/(Z33+AA33)</f>
        <v>#DIV/0!</v>
      </c>
    </row>
    <row r="34" spans="1:28" ht="9.9499999999999993" customHeight="1" x14ac:dyDescent="0.3">
      <c r="A34" s="219"/>
      <c r="B34" s="220"/>
      <c r="C34" s="221"/>
      <c r="D34" s="581"/>
      <c r="E34" s="528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324"/>
      <c r="W34" s="221"/>
      <c r="X34" s="221"/>
      <c r="Z34" s="221"/>
      <c r="AA34" s="221"/>
      <c r="AB34" s="730"/>
    </row>
    <row r="35" spans="1:28" s="124" customFormat="1" ht="13.5" customHeight="1" x14ac:dyDescent="0.25">
      <c r="A35" s="237">
        <v>2</v>
      </c>
      <c r="B35" s="238" t="s">
        <v>147</v>
      </c>
      <c r="C35" s="239"/>
      <c r="D35" s="576"/>
      <c r="E35" s="521"/>
      <c r="F35" s="240"/>
      <c r="G35" s="240"/>
      <c r="H35" s="240"/>
      <c r="I35" s="240"/>
      <c r="J35" s="240"/>
      <c r="K35" s="240"/>
      <c r="L35" s="240"/>
      <c r="M35" s="240"/>
      <c r="N35" s="240"/>
      <c r="O35" s="240"/>
      <c r="P35" s="240"/>
      <c r="Q35" s="240"/>
      <c r="R35" s="236"/>
      <c r="S35" s="325"/>
      <c r="W35" s="239"/>
      <c r="X35" s="239"/>
      <c r="Z35" s="239"/>
      <c r="AA35" s="239"/>
      <c r="AB35" s="731"/>
    </row>
    <row r="36" spans="1:28" ht="13.5" customHeight="1" x14ac:dyDescent="0.3">
      <c r="A36" s="275">
        <v>2.1</v>
      </c>
      <c r="B36" s="276" t="s">
        <v>148</v>
      </c>
      <c r="C36" s="444">
        <f>'9. Infrastructure Staff Loading'!C36</f>
        <v>0</v>
      </c>
      <c r="D36" s="577">
        <f>'9. Infrastructure Staff Loading'!D36</f>
        <v>0</v>
      </c>
      <c r="E36" s="570">
        <f>'9. Infrastructure Staff Loading'!E36</f>
        <v>0</v>
      </c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280">
        <f t="shared" ref="R36:R42" si="17">SUM(F36:Q36)</f>
        <v>0</v>
      </c>
      <c r="S36" s="319">
        <f>D36*R36</f>
        <v>0</v>
      </c>
      <c r="W36" s="147">
        <f>X36/$U$7</f>
        <v>0</v>
      </c>
      <c r="X36" s="147">
        <f>R36/12</f>
        <v>0</v>
      </c>
      <c r="Z36" s="147">
        <f>IF($E36="Y",$R36,0)</f>
        <v>0</v>
      </c>
      <c r="AA36" s="147">
        <f>IF($E36="N",$R36,0)</f>
        <v>0</v>
      </c>
      <c r="AB36" s="727" t="e">
        <f>Z36/(Z36+AA36)</f>
        <v>#DIV/0!</v>
      </c>
    </row>
    <row r="37" spans="1:28" ht="14.25" x14ac:dyDescent="0.3">
      <c r="A37" s="275"/>
      <c r="B37" s="276"/>
      <c r="C37" s="444">
        <f>'9. Infrastructure Staff Loading'!C37</f>
        <v>0</v>
      </c>
      <c r="D37" s="577">
        <f>'9. Infrastructure Staff Loading'!D37</f>
        <v>0</v>
      </c>
      <c r="E37" s="570">
        <f>'9. Infrastructure Staff Loading'!E37</f>
        <v>0</v>
      </c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280">
        <f t="shared" si="17"/>
        <v>0</v>
      </c>
      <c r="S37" s="319">
        <f>D37*R37</f>
        <v>0</v>
      </c>
      <c r="W37" s="147">
        <f>X37/$U$7</f>
        <v>0</v>
      </c>
      <c r="X37" s="147">
        <f>R37/12</f>
        <v>0</v>
      </c>
      <c r="Z37" s="147">
        <f t="shared" ref="Z37:Z40" si="18">IF($E37="Y",$R37,0)</f>
        <v>0</v>
      </c>
      <c r="AA37" s="147">
        <f t="shared" ref="AA37:AA40" si="19">IF($E37="N",$R37,0)</f>
        <v>0</v>
      </c>
      <c r="AB37" s="727" t="e">
        <f t="shared" ref="AB37:AB40" si="20">Z37/(Z37+AA37)</f>
        <v>#DIV/0!</v>
      </c>
    </row>
    <row r="38" spans="1:28" ht="14.25" x14ac:dyDescent="0.3">
      <c r="A38" s="275"/>
      <c r="B38" s="276"/>
      <c r="C38" s="444">
        <f>'9. Infrastructure Staff Loading'!C38</f>
        <v>0</v>
      </c>
      <c r="D38" s="577">
        <f>'9. Infrastructure Staff Loading'!D38</f>
        <v>0</v>
      </c>
      <c r="E38" s="570">
        <f>'9. Infrastructure Staff Loading'!E38</f>
        <v>0</v>
      </c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280">
        <f>SUM(F38:Q38)</f>
        <v>0</v>
      </c>
      <c r="S38" s="319">
        <f>D38*R38</f>
        <v>0</v>
      </c>
      <c r="W38" s="147">
        <f>X38/$U$7</f>
        <v>0</v>
      </c>
      <c r="X38" s="147">
        <f>R38/12</f>
        <v>0</v>
      </c>
      <c r="Z38" s="147">
        <f t="shared" si="18"/>
        <v>0</v>
      </c>
      <c r="AA38" s="147">
        <f t="shared" si="19"/>
        <v>0</v>
      </c>
      <c r="AB38" s="727" t="e">
        <f t="shared" si="20"/>
        <v>#DIV/0!</v>
      </c>
    </row>
    <row r="39" spans="1:28" ht="14.25" x14ac:dyDescent="0.3">
      <c r="A39" s="275"/>
      <c r="B39" s="276"/>
      <c r="C39" s="444">
        <f>'9. Infrastructure Staff Loading'!C39</f>
        <v>0</v>
      </c>
      <c r="D39" s="577">
        <f>'9. Infrastructure Staff Loading'!D39</f>
        <v>0</v>
      </c>
      <c r="E39" s="570">
        <f>'9. Infrastructure Staff Loading'!E39</f>
        <v>0</v>
      </c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280">
        <f t="shared" si="17"/>
        <v>0</v>
      </c>
      <c r="S39" s="319">
        <f>D39*R39</f>
        <v>0</v>
      </c>
      <c r="W39" s="147">
        <f>X39/$U$7</f>
        <v>0</v>
      </c>
      <c r="X39" s="147">
        <f>R39/12</f>
        <v>0</v>
      </c>
      <c r="Z39" s="147">
        <f t="shared" si="18"/>
        <v>0</v>
      </c>
      <c r="AA39" s="147">
        <f t="shared" si="19"/>
        <v>0</v>
      </c>
      <c r="AB39" s="727" t="e">
        <f t="shared" si="20"/>
        <v>#DIV/0!</v>
      </c>
    </row>
    <row r="40" spans="1:28" ht="14.25" x14ac:dyDescent="0.3">
      <c r="A40" s="275"/>
      <c r="B40" s="276"/>
      <c r="C40" s="444">
        <f>'9. Infrastructure Staff Loading'!C40</f>
        <v>0</v>
      </c>
      <c r="D40" s="577">
        <f>'9. Infrastructure Staff Loading'!D40</f>
        <v>0</v>
      </c>
      <c r="E40" s="570">
        <f>'9. Infrastructure Staff Loading'!E40</f>
        <v>0</v>
      </c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280">
        <f t="shared" si="17"/>
        <v>0</v>
      </c>
      <c r="S40" s="319">
        <f>D40*R40</f>
        <v>0</v>
      </c>
      <c r="W40" s="147">
        <f>X40/$U$7</f>
        <v>0</v>
      </c>
      <c r="X40" s="147">
        <f>R40/12</f>
        <v>0</v>
      </c>
      <c r="Z40" s="147">
        <f t="shared" si="18"/>
        <v>0</v>
      </c>
      <c r="AA40" s="147">
        <f t="shared" si="19"/>
        <v>0</v>
      </c>
      <c r="AB40" s="727" t="e">
        <f t="shared" si="20"/>
        <v>#DIV/0!</v>
      </c>
    </row>
    <row r="41" spans="1:28" s="125" customFormat="1" ht="15" thickBot="1" x14ac:dyDescent="0.35">
      <c r="A41" s="224"/>
      <c r="B41" s="225" t="s">
        <v>149</v>
      </c>
      <c r="C41" s="226"/>
      <c r="D41" s="578"/>
      <c r="E41" s="523"/>
      <c r="F41" s="229">
        <f>SUM(F36:F40)</f>
        <v>0</v>
      </c>
      <c r="G41" s="229">
        <f t="shared" ref="G41:R41" si="21">SUM(G36:G40)</f>
        <v>0</v>
      </c>
      <c r="H41" s="229">
        <f t="shared" si="21"/>
        <v>0</v>
      </c>
      <c r="I41" s="229">
        <f t="shared" si="21"/>
        <v>0</v>
      </c>
      <c r="J41" s="229">
        <f t="shared" si="21"/>
        <v>0</v>
      </c>
      <c r="K41" s="229">
        <f t="shared" si="21"/>
        <v>0</v>
      </c>
      <c r="L41" s="229">
        <f t="shared" si="21"/>
        <v>0</v>
      </c>
      <c r="M41" s="229">
        <f t="shared" si="21"/>
        <v>0</v>
      </c>
      <c r="N41" s="229">
        <f t="shared" si="21"/>
        <v>0</v>
      </c>
      <c r="O41" s="229">
        <f t="shared" si="21"/>
        <v>0</v>
      </c>
      <c r="P41" s="229">
        <f t="shared" si="21"/>
        <v>0</v>
      </c>
      <c r="Q41" s="229">
        <f t="shared" si="21"/>
        <v>0</v>
      </c>
      <c r="R41" s="229">
        <f t="shared" si="21"/>
        <v>0</v>
      </c>
      <c r="S41" s="320">
        <f>SUM(S36:S40)</f>
        <v>0</v>
      </c>
      <c r="W41" s="231">
        <f>SUM(W36:W40)</f>
        <v>0</v>
      </c>
      <c r="X41" s="231">
        <f>SUM(X36:X40)</f>
        <v>0</v>
      </c>
      <c r="Z41" s="227">
        <f>SUM(Z36:Z40)</f>
        <v>0</v>
      </c>
      <c r="AA41" s="227">
        <f>SUM(AA36:AA40)</f>
        <v>0</v>
      </c>
      <c r="AB41" s="728" t="e">
        <f>Z41/(Z41+AA41)</f>
        <v>#DIV/0!</v>
      </c>
    </row>
    <row r="42" spans="1:28" ht="14.25" x14ac:dyDescent="0.3">
      <c r="A42" s="275">
        <v>2.2000000000000002</v>
      </c>
      <c r="B42" s="276" t="s">
        <v>150</v>
      </c>
      <c r="C42" s="444">
        <f>'9. Infrastructure Staff Loading'!C42</f>
        <v>0</v>
      </c>
      <c r="D42" s="577">
        <f>'9. Infrastructure Staff Loading'!D42</f>
        <v>0</v>
      </c>
      <c r="E42" s="570">
        <f>'9. Infrastructure Staff Loading'!E42</f>
        <v>0</v>
      </c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  <c r="R42" s="280">
        <f t="shared" si="17"/>
        <v>0</v>
      </c>
      <c r="S42" s="319">
        <f>D42*R42</f>
        <v>0</v>
      </c>
      <c r="W42" s="147">
        <f>X42/$U$7</f>
        <v>0</v>
      </c>
      <c r="X42" s="147">
        <f>R42/12</f>
        <v>0</v>
      </c>
      <c r="Z42" s="147">
        <f>IF($E42="Y",$R42,0)</f>
        <v>0</v>
      </c>
      <c r="AA42" s="147">
        <f>IF($E42="N",$R42,0)</f>
        <v>0</v>
      </c>
      <c r="AB42" s="727" t="e">
        <f>Z42/(Z42+AA42)</f>
        <v>#DIV/0!</v>
      </c>
    </row>
    <row r="43" spans="1:28" ht="14.25" x14ac:dyDescent="0.3">
      <c r="A43" s="275"/>
      <c r="B43" s="276"/>
      <c r="C43" s="444">
        <f>'9. Infrastructure Staff Loading'!C43</f>
        <v>0</v>
      </c>
      <c r="D43" s="577">
        <f>'9. Infrastructure Staff Loading'!D43</f>
        <v>0</v>
      </c>
      <c r="E43" s="570">
        <f>'9. Infrastructure Staff Loading'!E43</f>
        <v>0</v>
      </c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280">
        <f>SUM(F43:Q43)</f>
        <v>0</v>
      </c>
      <c r="S43" s="319">
        <f>D43*R43</f>
        <v>0</v>
      </c>
      <c r="W43" s="147">
        <f>X43/$U$7</f>
        <v>0</v>
      </c>
      <c r="X43" s="147">
        <f>R43/12</f>
        <v>0</v>
      </c>
      <c r="Z43" s="147">
        <f t="shared" ref="Z43:Z46" si="22">IF($E43="Y",$R43,0)</f>
        <v>0</v>
      </c>
      <c r="AA43" s="147">
        <f t="shared" ref="AA43:AA46" si="23">IF($E43="N",$R43,0)</f>
        <v>0</v>
      </c>
      <c r="AB43" s="727" t="e">
        <f t="shared" ref="AB43:AB46" si="24">Z43/(Z43+AA43)</f>
        <v>#DIV/0!</v>
      </c>
    </row>
    <row r="44" spans="1:28" ht="14.25" x14ac:dyDescent="0.3">
      <c r="A44" s="275"/>
      <c r="B44" s="276"/>
      <c r="C44" s="444">
        <f>'9. Infrastructure Staff Loading'!C44</f>
        <v>0</v>
      </c>
      <c r="D44" s="577">
        <f>'9. Infrastructure Staff Loading'!D44</f>
        <v>0</v>
      </c>
      <c r="E44" s="570">
        <f>'9. Infrastructure Staff Loading'!E44</f>
        <v>0</v>
      </c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280">
        <f>SUM(F44:Q44)</f>
        <v>0</v>
      </c>
      <c r="S44" s="319">
        <f>D44*R44</f>
        <v>0</v>
      </c>
      <c r="W44" s="147">
        <f>X44/$U$7</f>
        <v>0</v>
      </c>
      <c r="X44" s="147">
        <f>R44/12</f>
        <v>0</v>
      </c>
      <c r="Z44" s="147">
        <f t="shared" si="22"/>
        <v>0</v>
      </c>
      <c r="AA44" s="147">
        <f t="shared" si="23"/>
        <v>0</v>
      </c>
      <c r="AB44" s="727" t="e">
        <f t="shared" si="24"/>
        <v>#DIV/0!</v>
      </c>
    </row>
    <row r="45" spans="1:28" ht="14.25" x14ac:dyDescent="0.3">
      <c r="A45" s="275"/>
      <c r="B45" s="276"/>
      <c r="C45" s="444">
        <f>'9. Infrastructure Staff Loading'!C45</f>
        <v>0</v>
      </c>
      <c r="D45" s="577">
        <f>'9. Infrastructure Staff Loading'!D45</f>
        <v>0</v>
      </c>
      <c r="E45" s="570">
        <f>'9. Infrastructure Staff Loading'!E45</f>
        <v>0</v>
      </c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280">
        <f>SUM(F45:Q45)</f>
        <v>0</v>
      </c>
      <c r="S45" s="319">
        <f>D45*R45</f>
        <v>0</v>
      </c>
      <c r="W45" s="147">
        <f>X45/$U$7</f>
        <v>0</v>
      </c>
      <c r="X45" s="147">
        <f>R45/12</f>
        <v>0</v>
      </c>
      <c r="Z45" s="147">
        <f t="shared" si="22"/>
        <v>0</v>
      </c>
      <c r="AA45" s="147">
        <f t="shared" si="23"/>
        <v>0</v>
      </c>
      <c r="AB45" s="727" t="e">
        <f t="shared" si="24"/>
        <v>#DIV/0!</v>
      </c>
    </row>
    <row r="46" spans="1:28" ht="14.25" x14ac:dyDescent="0.3">
      <c r="A46" s="275"/>
      <c r="B46" s="276"/>
      <c r="C46" s="444">
        <f>'9. Infrastructure Staff Loading'!C46</f>
        <v>0</v>
      </c>
      <c r="D46" s="577">
        <f>'9. Infrastructure Staff Loading'!D46</f>
        <v>0</v>
      </c>
      <c r="E46" s="570">
        <f>'9. Infrastructure Staff Loading'!E46</f>
        <v>0</v>
      </c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280">
        <f>SUM(F46:Q46)</f>
        <v>0</v>
      </c>
      <c r="S46" s="319">
        <f>D46*R46</f>
        <v>0</v>
      </c>
      <c r="W46" s="147">
        <f>X46/$U$7</f>
        <v>0</v>
      </c>
      <c r="X46" s="147">
        <f>R46/12</f>
        <v>0</v>
      </c>
      <c r="Z46" s="147">
        <f t="shared" si="22"/>
        <v>0</v>
      </c>
      <c r="AA46" s="147">
        <f t="shared" si="23"/>
        <v>0</v>
      </c>
      <c r="AB46" s="727" t="e">
        <f t="shared" si="24"/>
        <v>#DIV/0!</v>
      </c>
    </row>
    <row r="47" spans="1:28" s="125" customFormat="1" ht="15" thickBot="1" x14ac:dyDescent="0.35">
      <c r="A47" s="224"/>
      <c r="B47" s="225" t="s">
        <v>151</v>
      </c>
      <c r="C47" s="226"/>
      <c r="D47" s="578"/>
      <c r="E47" s="523"/>
      <c r="F47" s="229">
        <f>SUM(F42:F46)</f>
        <v>0</v>
      </c>
      <c r="G47" s="229">
        <f t="shared" ref="G47:R47" si="25">SUM(G42:G46)</f>
        <v>0</v>
      </c>
      <c r="H47" s="229">
        <f t="shared" si="25"/>
        <v>0</v>
      </c>
      <c r="I47" s="229">
        <f t="shared" si="25"/>
        <v>0</v>
      </c>
      <c r="J47" s="229">
        <f t="shared" si="25"/>
        <v>0</v>
      </c>
      <c r="K47" s="229">
        <f t="shared" si="25"/>
        <v>0</v>
      </c>
      <c r="L47" s="229">
        <f t="shared" si="25"/>
        <v>0</v>
      </c>
      <c r="M47" s="229">
        <f t="shared" si="25"/>
        <v>0</v>
      </c>
      <c r="N47" s="229">
        <f t="shared" si="25"/>
        <v>0</v>
      </c>
      <c r="O47" s="229">
        <f t="shared" si="25"/>
        <v>0</v>
      </c>
      <c r="P47" s="229">
        <f t="shared" si="25"/>
        <v>0</v>
      </c>
      <c r="Q47" s="229">
        <f t="shared" si="25"/>
        <v>0</v>
      </c>
      <c r="R47" s="229">
        <f t="shared" si="25"/>
        <v>0</v>
      </c>
      <c r="S47" s="320">
        <f>SUM(S42:S46)</f>
        <v>0</v>
      </c>
      <c r="W47" s="231">
        <f>SUM(W42:W46)</f>
        <v>0</v>
      </c>
      <c r="X47" s="250">
        <f>SUM(X42:X46)</f>
        <v>0</v>
      </c>
      <c r="Z47" s="227">
        <f>SUM(Z42:Z46)</f>
        <v>0</v>
      </c>
      <c r="AA47" s="227">
        <f>SUM(AA42:AA46)</f>
        <v>0</v>
      </c>
      <c r="AB47" s="728" t="e">
        <f>Z47/(Z47+AA47)</f>
        <v>#DIV/0!</v>
      </c>
    </row>
    <row r="48" spans="1:28" s="125" customFormat="1" ht="14.25" thickBot="1" x14ac:dyDescent="0.3">
      <c r="A48" s="253"/>
      <c r="B48" s="254" t="s">
        <v>152</v>
      </c>
      <c r="C48" s="255"/>
      <c r="D48" s="439"/>
      <c r="E48" s="527"/>
      <c r="F48" s="256">
        <f t="shared" ref="F48:S48" si="26">SUM(,F47,F41)</f>
        <v>0</v>
      </c>
      <c r="G48" s="256">
        <f t="shared" si="26"/>
        <v>0</v>
      </c>
      <c r="H48" s="256">
        <f t="shared" si="26"/>
        <v>0</v>
      </c>
      <c r="I48" s="256">
        <f t="shared" si="26"/>
        <v>0</v>
      </c>
      <c r="J48" s="256">
        <f t="shared" si="26"/>
        <v>0</v>
      </c>
      <c r="K48" s="256">
        <f t="shared" si="26"/>
        <v>0</v>
      </c>
      <c r="L48" s="256">
        <f t="shared" si="26"/>
        <v>0</v>
      </c>
      <c r="M48" s="256">
        <f t="shared" si="26"/>
        <v>0</v>
      </c>
      <c r="N48" s="256">
        <f t="shared" si="26"/>
        <v>0</v>
      </c>
      <c r="O48" s="256">
        <f t="shared" si="26"/>
        <v>0</v>
      </c>
      <c r="P48" s="256">
        <f t="shared" si="26"/>
        <v>0</v>
      </c>
      <c r="Q48" s="256">
        <f t="shared" si="26"/>
        <v>0</v>
      </c>
      <c r="R48" s="256">
        <f t="shared" si="26"/>
        <v>0</v>
      </c>
      <c r="S48" s="323">
        <f t="shared" si="26"/>
        <v>0</v>
      </c>
      <c r="W48" s="256">
        <f>SUM(W47,W41)</f>
        <v>0</v>
      </c>
      <c r="X48" s="387">
        <f>SUM(X47,X41)</f>
        <v>0</v>
      </c>
      <c r="Z48" s="256">
        <f>SUM(Z29,Z35,Z41,Z47)</f>
        <v>0</v>
      </c>
      <c r="AA48" s="256">
        <f>SUM(AA29,AA35,AA41,AA47)</f>
        <v>0</v>
      </c>
      <c r="AB48" s="729" t="e">
        <f>Z48/(Z48+AA48)</f>
        <v>#DIV/0!</v>
      </c>
    </row>
    <row r="49" spans="1:28" ht="9.9499999999999993" customHeight="1" x14ac:dyDescent="0.3">
      <c r="A49" s="144"/>
      <c r="B49" s="152"/>
      <c r="C49" s="153"/>
      <c r="D49" s="582"/>
      <c r="E49" s="52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326"/>
      <c r="W49" s="154"/>
      <c r="X49" s="154"/>
      <c r="Z49" s="154"/>
      <c r="AA49" s="154"/>
      <c r="AB49" s="732"/>
    </row>
    <row r="50" spans="1:28" s="124" customFormat="1" x14ac:dyDescent="0.25">
      <c r="A50" s="233">
        <v>3</v>
      </c>
      <c r="B50" s="241" t="s">
        <v>153</v>
      </c>
      <c r="C50" s="235"/>
      <c r="D50" s="576"/>
      <c r="E50" s="521"/>
      <c r="F50" s="240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0"/>
      <c r="R50" s="236"/>
      <c r="S50" s="318"/>
      <c r="W50" s="235"/>
      <c r="X50" s="235"/>
      <c r="Z50" s="235"/>
      <c r="AA50" s="235"/>
      <c r="AB50" s="726"/>
    </row>
    <row r="51" spans="1:28" ht="14.25" x14ac:dyDescent="0.3">
      <c r="A51" s="275">
        <v>3.1</v>
      </c>
      <c r="B51" s="276" t="s">
        <v>154</v>
      </c>
      <c r="C51" s="444">
        <f>'9. Infrastructure Staff Loading'!C51</f>
        <v>0</v>
      </c>
      <c r="D51" s="577">
        <f>'9. Infrastructure Staff Loading'!D51</f>
        <v>0</v>
      </c>
      <c r="E51" s="570">
        <f>'9. Infrastructure Staff Loading'!E51</f>
        <v>0</v>
      </c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280">
        <f>SUM(F51:Q51)</f>
        <v>0</v>
      </c>
      <c r="S51" s="319">
        <f>D51*R51</f>
        <v>0</v>
      </c>
      <c r="W51" s="147">
        <f>X51/$U$7</f>
        <v>0</v>
      </c>
      <c r="X51" s="147">
        <f>R51/12</f>
        <v>0</v>
      </c>
      <c r="Z51" s="147">
        <f>IF($E51="Y",$R51,0)</f>
        <v>0</v>
      </c>
      <c r="AA51" s="147">
        <f>IF($E51="N",$R51,0)</f>
        <v>0</v>
      </c>
      <c r="AB51" s="727" t="e">
        <f>Z51/(Z51+AA51)</f>
        <v>#DIV/0!</v>
      </c>
    </row>
    <row r="52" spans="1:28" ht="14.25" x14ac:dyDescent="0.3">
      <c r="A52" s="275"/>
      <c r="B52" s="276"/>
      <c r="C52" s="444">
        <f>'9. Infrastructure Staff Loading'!C52</f>
        <v>0</v>
      </c>
      <c r="D52" s="577">
        <f>'9. Infrastructure Staff Loading'!D52</f>
        <v>0</v>
      </c>
      <c r="E52" s="570">
        <f>'9. Infrastructure Staff Loading'!E52</f>
        <v>0</v>
      </c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280">
        <f>SUM(F52:Q52)</f>
        <v>0</v>
      </c>
      <c r="S52" s="319">
        <f>D52*R52</f>
        <v>0</v>
      </c>
      <c r="W52" s="147">
        <f>X52/$U$7</f>
        <v>0</v>
      </c>
      <c r="X52" s="147">
        <f>R52/12</f>
        <v>0</v>
      </c>
      <c r="Z52" s="147">
        <f t="shared" ref="Z52:Z55" si="27">IF($E52="Y",$R52,0)</f>
        <v>0</v>
      </c>
      <c r="AA52" s="147">
        <f t="shared" ref="AA52:AA55" si="28">IF($E52="N",$R52,0)</f>
        <v>0</v>
      </c>
      <c r="AB52" s="727" t="e">
        <f t="shared" ref="AB52:AB55" si="29">Z52/(Z52+AA52)</f>
        <v>#DIV/0!</v>
      </c>
    </row>
    <row r="53" spans="1:28" ht="14.25" x14ac:dyDescent="0.3">
      <c r="A53" s="275"/>
      <c r="B53" s="276"/>
      <c r="C53" s="444">
        <f>'9. Infrastructure Staff Loading'!C53</f>
        <v>0</v>
      </c>
      <c r="D53" s="577">
        <f>'9. Infrastructure Staff Loading'!D53</f>
        <v>0</v>
      </c>
      <c r="E53" s="570">
        <f>'9. Infrastructure Staff Loading'!E53</f>
        <v>0</v>
      </c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280">
        <f>SUM(F53:Q53)</f>
        <v>0</v>
      </c>
      <c r="S53" s="319">
        <f>D53*R53</f>
        <v>0</v>
      </c>
      <c r="W53" s="147">
        <f>X53/$U$7</f>
        <v>0</v>
      </c>
      <c r="X53" s="147">
        <f>R53/12</f>
        <v>0</v>
      </c>
      <c r="Z53" s="147">
        <f t="shared" si="27"/>
        <v>0</v>
      </c>
      <c r="AA53" s="147">
        <f t="shared" si="28"/>
        <v>0</v>
      </c>
      <c r="AB53" s="727" t="e">
        <f t="shared" si="29"/>
        <v>#DIV/0!</v>
      </c>
    </row>
    <row r="54" spans="1:28" ht="14.25" x14ac:dyDescent="0.3">
      <c r="A54" s="275"/>
      <c r="B54" s="276"/>
      <c r="C54" s="444">
        <f>'9. Infrastructure Staff Loading'!C54</f>
        <v>0</v>
      </c>
      <c r="D54" s="577">
        <f>'9. Infrastructure Staff Loading'!D54</f>
        <v>0</v>
      </c>
      <c r="E54" s="570">
        <f>'9. Infrastructure Staff Loading'!E54</f>
        <v>0</v>
      </c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280">
        <f>SUM(F54:Q54)</f>
        <v>0</v>
      </c>
      <c r="S54" s="319">
        <f>D54*R54</f>
        <v>0</v>
      </c>
      <c r="W54" s="147">
        <f>X54/$U$7</f>
        <v>0</v>
      </c>
      <c r="X54" s="147">
        <f>R54/12</f>
        <v>0</v>
      </c>
      <c r="Z54" s="147">
        <f t="shared" si="27"/>
        <v>0</v>
      </c>
      <c r="AA54" s="147">
        <f t="shared" si="28"/>
        <v>0</v>
      </c>
      <c r="AB54" s="727" t="e">
        <f t="shared" si="29"/>
        <v>#DIV/0!</v>
      </c>
    </row>
    <row r="55" spans="1:28" ht="14.25" x14ac:dyDescent="0.3">
      <c r="A55" s="275"/>
      <c r="B55" s="276"/>
      <c r="C55" s="444">
        <f>'9. Infrastructure Staff Loading'!C55</f>
        <v>0</v>
      </c>
      <c r="D55" s="577">
        <f>'9. Infrastructure Staff Loading'!D55</f>
        <v>0</v>
      </c>
      <c r="E55" s="570">
        <f>'9. Infrastructure Staff Loading'!E55</f>
        <v>0</v>
      </c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280">
        <f>SUM(F55:Q55)</f>
        <v>0</v>
      </c>
      <c r="S55" s="319">
        <f>D55*R55</f>
        <v>0</v>
      </c>
      <c r="W55" s="147">
        <f>X55/$U$7</f>
        <v>0</v>
      </c>
      <c r="X55" s="147">
        <f>R55/12</f>
        <v>0</v>
      </c>
      <c r="Z55" s="147">
        <f t="shared" si="27"/>
        <v>0</v>
      </c>
      <c r="AA55" s="147">
        <f t="shared" si="28"/>
        <v>0</v>
      </c>
      <c r="AB55" s="727" t="e">
        <f t="shared" si="29"/>
        <v>#DIV/0!</v>
      </c>
    </row>
    <row r="56" spans="1:28" s="125" customFormat="1" ht="15" thickBot="1" x14ac:dyDescent="0.35">
      <c r="A56" s="224"/>
      <c r="B56" s="225" t="s">
        <v>155</v>
      </c>
      <c r="C56" s="226"/>
      <c r="D56" s="578"/>
      <c r="E56" s="523"/>
      <c r="F56" s="229">
        <f>SUM(F51:F55)</f>
        <v>0</v>
      </c>
      <c r="G56" s="229">
        <f t="shared" ref="G56:R56" si="30">SUM(G51:G55)</f>
        <v>0</v>
      </c>
      <c r="H56" s="229">
        <f t="shared" si="30"/>
        <v>0</v>
      </c>
      <c r="I56" s="229">
        <f t="shared" si="30"/>
        <v>0</v>
      </c>
      <c r="J56" s="229">
        <f t="shared" si="30"/>
        <v>0</v>
      </c>
      <c r="K56" s="229">
        <f t="shared" si="30"/>
        <v>0</v>
      </c>
      <c r="L56" s="229">
        <f t="shared" si="30"/>
        <v>0</v>
      </c>
      <c r="M56" s="229">
        <f t="shared" si="30"/>
        <v>0</v>
      </c>
      <c r="N56" s="229">
        <f t="shared" si="30"/>
        <v>0</v>
      </c>
      <c r="O56" s="229">
        <f t="shared" si="30"/>
        <v>0</v>
      </c>
      <c r="P56" s="229">
        <f t="shared" si="30"/>
        <v>0</v>
      </c>
      <c r="Q56" s="229">
        <f t="shared" si="30"/>
        <v>0</v>
      </c>
      <c r="R56" s="229">
        <f t="shared" si="30"/>
        <v>0</v>
      </c>
      <c r="S56" s="320">
        <f>SUM(S51:S55)</f>
        <v>0</v>
      </c>
      <c r="W56" s="231">
        <f>SUM(W51:W55)</f>
        <v>0</v>
      </c>
      <c r="X56" s="231">
        <f>SUM(X51:X55)</f>
        <v>0</v>
      </c>
      <c r="Z56" s="227">
        <f>SUM(Z51:Z55)</f>
        <v>0</v>
      </c>
      <c r="AA56" s="227">
        <f>SUM(AA51:AA55)</f>
        <v>0</v>
      </c>
      <c r="AB56" s="728" t="e">
        <f>Z56/(Z56+AA56)</f>
        <v>#DIV/0!</v>
      </c>
    </row>
    <row r="57" spans="1:28" ht="14.25" x14ac:dyDescent="0.3">
      <c r="A57" s="275"/>
      <c r="B57" s="276"/>
      <c r="C57" s="444"/>
      <c r="D57" s="583"/>
      <c r="E57" s="571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280"/>
      <c r="S57" s="319"/>
      <c r="W57" s="147"/>
      <c r="X57" s="147"/>
      <c r="Z57" s="147"/>
      <c r="AA57" s="147"/>
      <c r="AB57" s="727"/>
    </row>
    <row r="58" spans="1:28" s="125" customFormat="1" ht="14.25" x14ac:dyDescent="0.3">
      <c r="A58" s="275">
        <v>3.2</v>
      </c>
      <c r="B58" s="276" t="s">
        <v>156</v>
      </c>
      <c r="C58" s="444">
        <f>'9. Infrastructure Staff Loading'!C58</f>
        <v>0</v>
      </c>
      <c r="D58" s="577">
        <f>'9. Infrastructure Staff Loading'!D58</f>
        <v>0</v>
      </c>
      <c r="E58" s="570">
        <f>'9. Infrastructure Staff Loading'!E58</f>
        <v>0</v>
      </c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280">
        <f t="shared" ref="R58:R76" si="31">SUM(F58:Q58)</f>
        <v>0</v>
      </c>
      <c r="S58" s="319">
        <f>D58*R58</f>
        <v>0</v>
      </c>
      <c r="W58" s="147">
        <f>X58/$U$7</f>
        <v>0</v>
      </c>
      <c r="X58" s="147">
        <f>R58/12</f>
        <v>0</v>
      </c>
      <c r="Z58" s="147">
        <f>IF($E58="Y",$R58,0)</f>
        <v>0</v>
      </c>
      <c r="AA58" s="147">
        <f>IF($E58="N",$R58,0)</f>
        <v>0</v>
      </c>
      <c r="AB58" s="727" t="e">
        <f>Z58/(Z58+AA58)</f>
        <v>#DIV/0!</v>
      </c>
    </row>
    <row r="59" spans="1:28" ht="14.25" x14ac:dyDescent="0.3">
      <c r="A59" s="275"/>
      <c r="B59" s="276"/>
      <c r="C59" s="444">
        <f>'9. Infrastructure Staff Loading'!C59</f>
        <v>0</v>
      </c>
      <c r="D59" s="577">
        <f>'9. Infrastructure Staff Loading'!D59</f>
        <v>0</v>
      </c>
      <c r="E59" s="570">
        <f>'9. Infrastructure Staff Loading'!E59</f>
        <v>0</v>
      </c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280">
        <f t="shared" si="31"/>
        <v>0</v>
      </c>
      <c r="S59" s="319">
        <f>D59*R59</f>
        <v>0</v>
      </c>
      <c r="W59" s="147">
        <f>X59/$U$7</f>
        <v>0</v>
      </c>
      <c r="X59" s="147">
        <f>R59/12</f>
        <v>0</v>
      </c>
      <c r="Z59" s="147">
        <f t="shared" ref="Z59:Z62" si="32">IF($E59="Y",$R59,0)</f>
        <v>0</v>
      </c>
      <c r="AA59" s="147">
        <f t="shared" ref="AA59:AA62" si="33">IF($E59="N",$R59,0)</f>
        <v>0</v>
      </c>
      <c r="AB59" s="727" t="e">
        <f t="shared" ref="AB59:AB62" si="34">Z59/(Z59+AA59)</f>
        <v>#DIV/0!</v>
      </c>
    </row>
    <row r="60" spans="1:28" ht="14.25" x14ac:dyDescent="0.3">
      <c r="A60" s="275"/>
      <c r="B60" s="276"/>
      <c r="C60" s="444">
        <f>'9. Infrastructure Staff Loading'!C60</f>
        <v>0</v>
      </c>
      <c r="D60" s="577">
        <f>'9. Infrastructure Staff Loading'!D60</f>
        <v>0</v>
      </c>
      <c r="E60" s="570">
        <f>'9. Infrastructure Staff Loading'!E60</f>
        <v>0</v>
      </c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280">
        <f>SUM(F60:Q60)</f>
        <v>0</v>
      </c>
      <c r="S60" s="319">
        <f>D60*R60</f>
        <v>0</v>
      </c>
      <c r="W60" s="147">
        <f>X60/$U$7</f>
        <v>0</v>
      </c>
      <c r="X60" s="147">
        <f>R60/12</f>
        <v>0</v>
      </c>
      <c r="Z60" s="147">
        <f t="shared" si="32"/>
        <v>0</v>
      </c>
      <c r="AA60" s="147">
        <f t="shared" si="33"/>
        <v>0</v>
      </c>
      <c r="AB60" s="727" t="e">
        <f t="shared" si="34"/>
        <v>#DIV/0!</v>
      </c>
    </row>
    <row r="61" spans="1:28" ht="14.25" x14ac:dyDescent="0.3">
      <c r="A61" s="275"/>
      <c r="B61" s="276"/>
      <c r="C61" s="444">
        <f>'9. Infrastructure Staff Loading'!C61</f>
        <v>0</v>
      </c>
      <c r="D61" s="577">
        <f>'9. Infrastructure Staff Loading'!D61</f>
        <v>0</v>
      </c>
      <c r="E61" s="570">
        <f>'9. Infrastructure Staff Loading'!E61</f>
        <v>0</v>
      </c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280">
        <f t="shared" si="31"/>
        <v>0</v>
      </c>
      <c r="S61" s="319">
        <f>D61*R61</f>
        <v>0</v>
      </c>
      <c r="W61" s="147">
        <f>X61/$U$7</f>
        <v>0</v>
      </c>
      <c r="X61" s="147">
        <f>R61/12</f>
        <v>0</v>
      </c>
      <c r="Z61" s="147">
        <f t="shared" si="32"/>
        <v>0</v>
      </c>
      <c r="AA61" s="147">
        <f t="shared" si="33"/>
        <v>0</v>
      </c>
      <c r="AB61" s="727" t="e">
        <f t="shared" si="34"/>
        <v>#DIV/0!</v>
      </c>
    </row>
    <row r="62" spans="1:28" ht="14.25" x14ac:dyDescent="0.3">
      <c r="A62" s="275"/>
      <c r="B62" s="276"/>
      <c r="C62" s="444">
        <f>'9. Infrastructure Staff Loading'!C62</f>
        <v>0</v>
      </c>
      <c r="D62" s="577">
        <f>'9. Infrastructure Staff Loading'!D62</f>
        <v>0</v>
      </c>
      <c r="E62" s="570">
        <f>'9. Infrastructure Staff Loading'!E62</f>
        <v>0</v>
      </c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280">
        <f t="shared" si="31"/>
        <v>0</v>
      </c>
      <c r="S62" s="319">
        <f>D62*R62</f>
        <v>0</v>
      </c>
      <c r="W62" s="147">
        <f>X62/$U$7</f>
        <v>0</v>
      </c>
      <c r="X62" s="147">
        <f>R62/12</f>
        <v>0</v>
      </c>
      <c r="Z62" s="147">
        <f t="shared" si="32"/>
        <v>0</v>
      </c>
      <c r="AA62" s="147">
        <f t="shared" si="33"/>
        <v>0</v>
      </c>
      <c r="AB62" s="727" t="e">
        <f t="shared" si="34"/>
        <v>#DIV/0!</v>
      </c>
    </row>
    <row r="63" spans="1:28" s="125" customFormat="1" ht="15" thickBot="1" x14ac:dyDescent="0.35">
      <c r="A63" s="224"/>
      <c r="B63" s="225" t="s">
        <v>157</v>
      </c>
      <c r="C63" s="226"/>
      <c r="D63" s="578"/>
      <c r="E63" s="523"/>
      <c r="F63" s="229">
        <f>SUM(F58:F62)</f>
        <v>0</v>
      </c>
      <c r="G63" s="229">
        <f t="shared" ref="G63:R63" si="35">SUM(G58:G62)</f>
        <v>0</v>
      </c>
      <c r="H63" s="229">
        <f t="shared" si="35"/>
        <v>0</v>
      </c>
      <c r="I63" s="229">
        <f t="shared" si="35"/>
        <v>0</v>
      </c>
      <c r="J63" s="229">
        <f t="shared" si="35"/>
        <v>0</v>
      </c>
      <c r="K63" s="229">
        <f t="shared" si="35"/>
        <v>0</v>
      </c>
      <c r="L63" s="229">
        <f t="shared" si="35"/>
        <v>0</v>
      </c>
      <c r="M63" s="229">
        <f t="shared" si="35"/>
        <v>0</v>
      </c>
      <c r="N63" s="229">
        <f t="shared" si="35"/>
        <v>0</v>
      </c>
      <c r="O63" s="229">
        <f t="shared" si="35"/>
        <v>0</v>
      </c>
      <c r="P63" s="229">
        <f t="shared" si="35"/>
        <v>0</v>
      </c>
      <c r="Q63" s="229">
        <f t="shared" si="35"/>
        <v>0</v>
      </c>
      <c r="R63" s="229">
        <f t="shared" si="35"/>
        <v>0</v>
      </c>
      <c r="S63" s="320">
        <f>SUM(S58:S62)</f>
        <v>0</v>
      </c>
      <c r="W63" s="231">
        <f>SUM(W58:W62)</f>
        <v>0</v>
      </c>
      <c r="X63" s="231">
        <f>SUM(X58:X62)</f>
        <v>0</v>
      </c>
      <c r="Z63" s="227">
        <f>SUM(Z58:Z62)</f>
        <v>0</v>
      </c>
      <c r="AA63" s="227">
        <f>SUM(AA58:AA62)</f>
        <v>0</v>
      </c>
      <c r="AB63" s="728" t="e">
        <f>Z63/(Z63+AA63)</f>
        <v>#DIV/0!</v>
      </c>
    </row>
    <row r="64" spans="1:28" s="125" customFormat="1" ht="14.25" x14ac:dyDescent="0.3">
      <c r="A64" s="275"/>
      <c r="B64" s="276"/>
      <c r="C64" s="444"/>
      <c r="D64" s="583"/>
      <c r="E64" s="571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280"/>
      <c r="S64" s="319"/>
      <c r="W64" s="147"/>
      <c r="X64" s="147"/>
      <c r="Z64" s="147"/>
      <c r="AA64" s="147"/>
      <c r="AB64" s="727"/>
    </row>
    <row r="65" spans="1:28" ht="14.25" x14ac:dyDescent="0.3">
      <c r="A65" s="275">
        <v>3.3</v>
      </c>
      <c r="B65" s="276" t="s">
        <v>158</v>
      </c>
      <c r="C65" s="444">
        <f>'9. Infrastructure Staff Loading'!C65</f>
        <v>0</v>
      </c>
      <c r="D65" s="577">
        <f>'9. Infrastructure Staff Loading'!D65</f>
        <v>0</v>
      </c>
      <c r="E65" s="570">
        <f>'9. Infrastructure Staff Loading'!E65</f>
        <v>0</v>
      </c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280">
        <f t="shared" si="31"/>
        <v>0</v>
      </c>
      <c r="S65" s="319">
        <f t="shared" ref="S65:S74" si="36">D65*R65</f>
        <v>0</v>
      </c>
      <c r="W65" s="147">
        <f>X65/$U$7</f>
        <v>0</v>
      </c>
      <c r="X65" s="147">
        <f>R65/12</f>
        <v>0</v>
      </c>
      <c r="Z65" s="147">
        <f>IF($E65="Y",$R65,0)</f>
        <v>0</v>
      </c>
      <c r="AA65" s="147">
        <f>IF($E65="N",$R65,0)</f>
        <v>0</v>
      </c>
      <c r="AB65" s="727" t="e">
        <f>Z65/(Z65+AA65)</f>
        <v>#DIV/0!</v>
      </c>
    </row>
    <row r="66" spans="1:28" ht="14.25" x14ac:dyDescent="0.3">
      <c r="A66" s="275"/>
      <c r="B66" s="276"/>
      <c r="C66" s="444">
        <f>'9. Infrastructure Staff Loading'!C66</f>
        <v>0</v>
      </c>
      <c r="D66" s="577">
        <f>'9. Infrastructure Staff Loading'!D66</f>
        <v>0</v>
      </c>
      <c r="E66" s="570">
        <f>'9. Infrastructure Staff Loading'!E66</f>
        <v>0</v>
      </c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280">
        <f>SUM(F66:Q66)</f>
        <v>0</v>
      </c>
      <c r="S66" s="319">
        <f t="shared" si="36"/>
        <v>0</v>
      </c>
      <c r="W66" s="147">
        <f>X66/$U$7</f>
        <v>0</v>
      </c>
      <c r="X66" s="147">
        <f>R66/12</f>
        <v>0</v>
      </c>
      <c r="Z66" s="147">
        <f t="shared" ref="Z66:Z69" si="37">IF($E66="Y",$R66,0)</f>
        <v>0</v>
      </c>
      <c r="AA66" s="147">
        <f t="shared" ref="AA66:AA69" si="38">IF($E66="N",$R66,0)</f>
        <v>0</v>
      </c>
      <c r="AB66" s="727" t="e">
        <f t="shared" ref="AB66:AB69" si="39">Z66/(Z66+AA66)</f>
        <v>#DIV/0!</v>
      </c>
    </row>
    <row r="67" spans="1:28" ht="14.25" x14ac:dyDescent="0.3">
      <c r="A67" s="275"/>
      <c r="B67" s="276"/>
      <c r="C67" s="444">
        <f>'9. Infrastructure Staff Loading'!C67</f>
        <v>0</v>
      </c>
      <c r="D67" s="577">
        <f>'9. Infrastructure Staff Loading'!D67</f>
        <v>0</v>
      </c>
      <c r="E67" s="570">
        <f>'9. Infrastructure Staff Loading'!E67</f>
        <v>0</v>
      </c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280">
        <f t="shared" si="31"/>
        <v>0</v>
      </c>
      <c r="S67" s="319">
        <f>D67*R67</f>
        <v>0</v>
      </c>
      <c r="W67" s="147">
        <f>X67/$U$7</f>
        <v>0</v>
      </c>
      <c r="X67" s="147">
        <f>R67/12</f>
        <v>0</v>
      </c>
      <c r="Z67" s="147">
        <f t="shared" si="37"/>
        <v>0</v>
      </c>
      <c r="AA67" s="147">
        <f t="shared" si="38"/>
        <v>0</v>
      </c>
      <c r="AB67" s="727" t="e">
        <f t="shared" si="39"/>
        <v>#DIV/0!</v>
      </c>
    </row>
    <row r="68" spans="1:28" ht="14.25" x14ac:dyDescent="0.3">
      <c r="A68" s="275"/>
      <c r="B68" s="276"/>
      <c r="C68" s="444">
        <f>'9. Infrastructure Staff Loading'!C68</f>
        <v>0</v>
      </c>
      <c r="D68" s="577">
        <f>'9. Infrastructure Staff Loading'!D68</f>
        <v>0</v>
      </c>
      <c r="E68" s="570">
        <f>'9. Infrastructure Staff Loading'!E68</f>
        <v>0</v>
      </c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280">
        <f>SUM(F68:Q68)</f>
        <v>0</v>
      </c>
      <c r="S68" s="319">
        <f t="shared" si="36"/>
        <v>0</v>
      </c>
      <c r="W68" s="147">
        <f>X68/$U$7</f>
        <v>0</v>
      </c>
      <c r="X68" s="147">
        <f>R68/12</f>
        <v>0</v>
      </c>
      <c r="Z68" s="147">
        <f t="shared" si="37"/>
        <v>0</v>
      </c>
      <c r="AA68" s="147">
        <f t="shared" si="38"/>
        <v>0</v>
      </c>
      <c r="AB68" s="727" t="e">
        <f t="shared" si="39"/>
        <v>#DIV/0!</v>
      </c>
    </row>
    <row r="69" spans="1:28" ht="14.25" x14ac:dyDescent="0.3">
      <c r="A69" s="275"/>
      <c r="B69" s="276"/>
      <c r="C69" s="444">
        <f>'9. Infrastructure Staff Loading'!C69</f>
        <v>0</v>
      </c>
      <c r="D69" s="577">
        <f>'9. Infrastructure Staff Loading'!D69</f>
        <v>0</v>
      </c>
      <c r="E69" s="570">
        <f>'9. Infrastructure Staff Loading'!E69</f>
        <v>0</v>
      </c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280">
        <f>SUM(F69:Q69)</f>
        <v>0</v>
      </c>
      <c r="S69" s="319">
        <f t="shared" si="36"/>
        <v>0</v>
      </c>
      <c r="W69" s="147">
        <f>X69/$U$7</f>
        <v>0</v>
      </c>
      <c r="X69" s="147">
        <f>R69/12</f>
        <v>0</v>
      </c>
      <c r="Z69" s="147">
        <f t="shared" si="37"/>
        <v>0</v>
      </c>
      <c r="AA69" s="147">
        <f t="shared" si="38"/>
        <v>0</v>
      </c>
      <c r="AB69" s="727" t="e">
        <f t="shared" si="39"/>
        <v>#DIV/0!</v>
      </c>
    </row>
    <row r="70" spans="1:28" s="125" customFormat="1" ht="15" thickBot="1" x14ac:dyDescent="0.35">
      <c r="A70" s="224"/>
      <c r="B70" s="225" t="s">
        <v>159</v>
      </c>
      <c r="C70" s="226"/>
      <c r="D70" s="578"/>
      <c r="E70" s="523"/>
      <c r="F70" s="229">
        <f>SUM(F65:F69)</f>
        <v>0</v>
      </c>
      <c r="G70" s="229">
        <f t="shared" ref="G70:R70" si="40">SUM(G65:G69)</f>
        <v>0</v>
      </c>
      <c r="H70" s="229">
        <f t="shared" si="40"/>
        <v>0</v>
      </c>
      <c r="I70" s="229">
        <f t="shared" si="40"/>
        <v>0</v>
      </c>
      <c r="J70" s="229">
        <f t="shared" si="40"/>
        <v>0</v>
      </c>
      <c r="K70" s="229">
        <f t="shared" si="40"/>
        <v>0</v>
      </c>
      <c r="L70" s="229">
        <f t="shared" si="40"/>
        <v>0</v>
      </c>
      <c r="M70" s="229">
        <f t="shared" si="40"/>
        <v>0</v>
      </c>
      <c r="N70" s="229">
        <f t="shared" si="40"/>
        <v>0</v>
      </c>
      <c r="O70" s="229">
        <f t="shared" si="40"/>
        <v>0</v>
      </c>
      <c r="P70" s="229">
        <f t="shared" si="40"/>
        <v>0</v>
      </c>
      <c r="Q70" s="229">
        <f t="shared" si="40"/>
        <v>0</v>
      </c>
      <c r="R70" s="229">
        <f t="shared" si="40"/>
        <v>0</v>
      </c>
      <c r="S70" s="320">
        <f>SUM(S65:S69)</f>
        <v>0</v>
      </c>
      <c r="W70" s="231">
        <f>SUM(W65:W69)</f>
        <v>0</v>
      </c>
      <c r="X70" s="231">
        <f>SUM(X65:X69)</f>
        <v>0</v>
      </c>
      <c r="Z70" s="227">
        <f>SUM(Z65:Z69)</f>
        <v>0</v>
      </c>
      <c r="AA70" s="227">
        <f>SUM(AA65:AA69)</f>
        <v>0</v>
      </c>
      <c r="AB70" s="728" t="e">
        <f>Z70/(Z70+AA70)</f>
        <v>#DIV/0!</v>
      </c>
    </row>
    <row r="71" spans="1:28" ht="14.25" x14ac:dyDescent="0.3">
      <c r="A71" s="275"/>
      <c r="B71" s="276"/>
      <c r="C71" s="444"/>
      <c r="D71" s="583"/>
      <c r="E71" s="571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280"/>
      <c r="S71" s="319"/>
      <c r="W71" s="147"/>
      <c r="X71" s="147"/>
      <c r="Z71" s="147"/>
      <c r="AA71" s="147"/>
      <c r="AB71" s="727"/>
    </row>
    <row r="72" spans="1:28" s="125" customFormat="1" ht="14.25" x14ac:dyDescent="0.3">
      <c r="A72" s="275">
        <v>3.4</v>
      </c>
      <c r="B72" s="276" t="s">
        <v>160</v>
      </c>
      <c r="C72" s="444">
        <f>'9. Infrastructure Staff Loading'!C72</f>
        <v>0</v>
      </c>
      <c r="D72" s="577">
        <f>'9. Infrastructure Staff Loading'!D72</f>
        <v>0</v>
      </c>
      <c r="E72" s="570">
        <f>'9. Infrastructure Staff Loading'!E72</f>
        <v>0</v>
      </c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280">
        <f t="shared" si="31"/>
        <v>0</v>
      </c>
      <c r="S72" s="319">
        <f t="shared" si="36"/>
        <v>0</v>
      </c>
      <c r="W72" s="147">
        <f>X72/$U$7</f>
        <v>0</v>
      </c>
      <c r="X72" s="147">
        <f>R72/12</f>
        <v>0</v>
      </c>
      <c r="Z72" s="147">
        <f>IF($E72="Y",$R72,0)</f>
        <v>0</v>
      </c>
      <c r="AA72" s="147">
        <f>IF($E72="N",$R72,0)</f>
        <v>0</v>
      </c>
      <c r="AB72" s="727" t="e">
        <f>Z72/(Z72+AA72)</f>
        <v>#DIV/0!</v>
      </c>
    </row>
    <row r="73" spans="1:28" ht="14.25" x14ac:dyDescent="0.3">
      <c r="A73" s="275"/>
      <c r="B73" s="276"/>
      <c r="C73" s="444">
        <f>'9. Infrastructure Staff Loading'!C73</f>
        <v>0</v>
      </c>
      <c r="D73" s="577">
        <f>'9. Infrastructure Staff Loading'!D73</f>
        <v>0</v>
      </c>
      <c r="E73" s="570">
        <f>'9. Infrastructure Staff Loading'!E73</f>
        <v>0</v>
      </c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280">
        <f t="shared" si="31"/>
        <v>0</v>
      </c>
      <c r="S73" s="319">
        <f>D73*R73</f>
        <v>0</v>
      </c>
      <c r="W73" s="147">
        <f>X73/$U$7</f>
        <v>0</v>
      </c>
      <c r="X73" s="147">
        <f>R73/12</f>
        <v>0</v>
      </c>
      <c r="Z73" s="147">
        <f t="shared" ref="Z73:Z76" si="41">IF($E73="Y",$R73,0)</f>
        <v>0</v>
      </c>
      <c r="AA73" s="147">
        <f t="shared" ref="AA73:AA76" si="42">IF($E73="N",$R73,0)</f>
        <v>0</v>
      </c>
      <c r="AB73" s="727" t="e">
        <f t="shared" ref="AB73:AB76" si="43">Z73/(Z73+AA73)</f>
        <v>#DIV/0!</v>
      </c>
    </row>
    <row r="74" spans="1:28" ht="14.25" x14ac:dyDescent="0.3">
      <c r="A74" s="275"/>
      <c r="B74" s="276"/>
      <c r="C74" s="444">
        <f>'9. Infrastructure Staff Loading'!C74</f>
        <v>0</v>
      </c>
      <c r="D74" s="577">
        <f>'9. Infrastructure Staff Loading'!D74</f>
        <v>0</v>
      </c>
      <c r="E74" s="570">
        <f>'9. Infrastructure Staff Loading'!E74</f>
        <v>0</v>
      </c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  <c r="R74" s="280">
        <f>SUM(F74:Q74)</f>
        <v>0</v>
      </c>
      <c r="S74" s="319">
        <f t="shared" si="36"/>
        <v>0</v>
      </c>
      <c r="W74" s="147">
        <f>X74/$U$7</f>
        <v>0</v>
      </c>
      <c r="X74" s="147">
        <f>R74/12</f>
        <v>0</v>
      </c>
      <c r="Z74" s="147">
        <f t="shared" si="41"/>
        <v>0</v>
      </c>
      <c r="AA74" s="147">
        <f t="shared" si="42"/>
        <v>0</v>
      </c>
      <c r="AB74" s="727" t="e">
        <f t="shared" si="43"/>
        <v>#DIV/0!</v>
      </c>
    </row>
    <row r="75" spans="1:28" ht="14.25" x14ac:dyDescent="0.3">
      <c r="A75" s="275"/>
      <c r="B75" s="276"/>
      <c r="C75" s="444">
        <f>'9. Infrastructure Staff Loading'!C75</f>
        <v>0</v>
      </c>
      <c r="D75" s="577">
        <f>'9. Infrastructure Staff Loading'!D75</f>
        <v>0</v>
      </c>
      <c r="E75" s="570">
        <f>'9. Infrastructure Staff Loading'!E75</f>
        <v>0</v>
      </c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280">
        <f t="shared" si="31"/>
        <v>0</v>
      </c>
      <c r="S75" s="319">
        <f>D75*R75</f>
        <v>0</v>
      </c>
      <c r="W75" s="147">
        <f>X75/$U$7</f>
        <v>0</v>
      </c>
      <c r="X75" s="147">
        <f>R75/12</f>
        <v>0</v>
      </c>
      <c r="Z75" s="147">
        <f t="shared" si="41"/>
        <v>0</v>
      </c>
      <c r="AA75" s="147">
        <f t="shared" si="42"/>
        <v>0</v>
      </c>
      <c r="AB75" s="727" t="e">
        <f t="shared" si="43"/>
        <v>#DIV/0!</v>
      </c>
    </row>
    <row r="76" spans="1:28" ht="14.25" x14ac:dyDescent="0.3">
      <c r="A76" s="275"/>
      <c r="B76" s="276"/>
      <c r="C76" s="444">
        <f>'9. Infrastructure Staff Loading'!C76</f>
        <v>0</v>
      </c>
      <c r="D76" s="577">
        <f>'9. Infrastructure Staff Loading'!D76</f>
        <v>0</v>
      </c>
      <c r="E76" s="570">
        <f>'9. Infrastructure Staff Loading'!E76</f>
        <v>0</v>
      </c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280">
        <f t="shared" si="31"/>
        <v>0</v>
      </c>
      <c r="S76" s="319">
        <f>D76*R76</f>
        <v>0</v>
      </c>
      <c r="W76" s="147">
        <f>X76/$U$7</f>
        <v>0</v>
      </c>
      <c r="X76" s="147">
        <f>R76/12</f>
        <v>0</v>
      </c>
      <c r="Z76" s="147">
        <f t="shared" si="41"/>
        <v>0</v>
      </c>
      <c r="AA76" s="147">
        <f t="shared" si="42"/>
        <v>0</v>
      </c>
      <c r="AB76" s="727" t="e">
        <f t="shared" si="43"/>
        <v>#DIV/0!</v>
      </c>
    </row>
    <row r="77" spans="1:28" s="125" customFormat="1" ht="15" thickBot="1" x14ac:dyDescent="0.35">
      <c r="A77" s="224"/>
      <c r="B77" s="225" t="s">
        <v>161</v>
      </c>
      <c r="C77" s="226"/>
      <c r="D77" s="578"/>
      <c r="E77" s="523"/>
      <c r="F77" s="229">
        <f>SUM(F72:F76)</f>
        <v>0</v>
      </c>
      <c r="G77" s="229">
        <f t="shared" ref="G77:R77" si="44">SUM(G72:G76)</f>
        <v>0</v>
      </c>
      <c r="H77" s="229">
        <f t="shared" si="44"/>
        <v>0</v>
      </c>
      <c r="I77" s="229">
        <f t="shared" si="44"/>
        <v>0</v>
      </c>
      <c r="J77" s="229">
        <f t="shared" si="44"/>
        <v>0</v>
      </c>
      <c r="K77" s="229">
        <f t="shared" si="44"/>
        <v>0</v>
      </c>
      <c r="L77" s="229">
        <f t="shared" si="44"/>
        <v>0</v>
      </c>
      <c r="M77" s="229">
        <f t="shared" si="44"/>
        <v>0</v>
      </c>
      <c r="N77" s="229">
        <f t="shared" si="44"/>
        <v>0</v>
      </c>
      <c r="O77" s="229">
        <f t="shared" si="44"/>
        <v>0</v>
      </c>
      <c r="P77" s="229">
        <f t="shared" si="44"/>
        <v>0</v>
      </c>
      <c r="Q77" s="229">
        <f t="shared" si="44"/>
        <v>0</v>
      </c>
      <c r="R77" s="229">
        <f t="shared" si="44"/>
        <v>0</v>
      </c>
      <c r="S77" s="320">
        <f>SUM(S72:S76)</f>
        <v>0</v>
      </c>
      <c r="W77" s="231">
        <f>SUM(W72:W76)</f>
        <v>0</v>
      </c>
      <c r="X77" s="231">
        <f>SUM(X72:X76)</f>
        <v>0</v>
      </c>
      <c r="Z77" s="227">
        <f>SUM(Z72:Z76)</f>
        <v>0</v>
      </c>
      <c r="AA77" s="227">
        <f>SUM(AA72:AA76)</f>
        <v>0</v>
      </c>
      <c r="AB77" s="728" t="e">
        <f>Z77/(Z77+AA77)</f>
        <v>#DIV/0!</v>
      </c>
    </row>
    <row r="78" spans="1:28" s="125" customFormat="1" ht="14.25" x14ac:dyDescent="0.3">
      <c r="A78" s="144"/>
      <c r="B78" s="145"/>
      <c r="C78" s="155"/>
      <c r="D78" s="584"/>
      <c r="E78" s="522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326"/>
      <c r="W78" s="147"/>
      <c r="X78" s="147"/>
      <c r="Z78" s="147"/>
      <c r="AA78" s="147"/>
      <c r="AB78" s="727"/>
    </row>
    <row r="79" spans="1:28" s="125" customFormat="1" ht="14.25" thickBot="1" x14ac:dyDescent="0.3">
      <c r="A79" s="253"/>
      <c r="B79" s="254" t="s">
        <v>155</v>
      </c>
      <c r="C79" s="255"/>
      <c r="D79" s="439"/>
      <c r="E79" s="527"/>
      <c r="F79" s="256">
        <f>SUM(F56,F63,F70,F77)</f>
        <v>0</v>
      </c>
      <c r="G79" s="256">
        <f t="shared" ref="G79:S79" si="45">SUM(G56,G63,G70,G77)</f>
        <v>0</v>
      </c>
      <c r="H79" s="256">
        <f t="shared" si="45"/>
        <v>0</v>
      </c>
      <c r="I79" s="256">
        <f t="shared" si="45"/>
        <v>0</v>
      </c>
      <c r="J79" s="256">
        <f t="shared" si="45"/>
        <v>0</v>
      </c>
      <c r="K79" s="256">
        <f t="shared" si="45"/>
        <v>0</v>
      </c>
      <c r="L79" s="256">
        <f t="shared" si="45"/>
        <v>0</v>
      </c>
      <c r="M79" s="256">
        <f t="shared" si="45"/>
        <v>0</v>
      </c>
      <c r="N79" s="256">
        <f t="shared" si="45"/>
        <v>0</v>
      </c>
      <c r="O79" s="256">
        <f t="shared" si="45"/>
        <v>0</v>
      </c>
      <c r="P79" s="256">
        <f t="shared" si="45"/>
        <v>0</v>
      </c>
      <c r="Q79" s="256">
        <f t="shared" si="45"/>
        <v>0</v>
      </c>
      <c r="R79" s="256">
        <f t="shared" si="45"/>
        <v>0</v>
      </c>
      <c r="S79" s="323">
        <f t="shared" si="45"/>
        <v>0</v>
      </c>
      <c r="W79" s="256">
        <f>SUM(W56,W63,W70,W77)</f>
        <v>0</v>
      </c>
      <c r="X79" s="256">
        <f>SUM(X56,X63,X70,X77)</f>
        <v>0</v>
      </c>
      <c r="Z79" s="256">
        <f>SUM(Z56,Z63,Z70,Z77)</f>
        <v>0</v>
      </c>
      <c r="AA79" s="256">
        <f>SUM(AA56,AA63,AA70,AA77)</f>
        <v>0</v>
      </c>
      <c r="AB79" s="729" t="e">
        <f>Z79/(Z79+AA79)</f>
        <v>#DIV/0!</v>
      </c>
    </row>
    <row r="80" spans="1:28" ht="9.9499999999999993" customHeight="1" x14ac:dyDescent="0.3">
      <c r="A80" s="157"/>
      <c r="B80" s="145"/>
      <c r="C80" s="146"/>
      <c r="D80" s="584"/>
      <c r="E80" s="530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326"/>
      <c r="W80" s="146"/>
      <c r="X80" s="146"/>
      <c r="Z80" s="146"/>
      <c r="AA80" s="146"/>
      <c r="AB80" s="727"/>
    </row>
    <row r="81" spans="1:28" s="124" customFormat="1" ht="13.5" customHeight="1" x14ac:dyDescent="0.25">
      <c r="A81" s="233">
        <v>4</v>
      </c>
      <c r="B81" s="242" t="s">
        <v>162</v>
      </c>
      <c r="C81" s="235"/>
      <c r="D81" s="576"/>
      <c r="E81" s="521"/>
      <c r="F81" s="240"/>
      <c r="G81" s="240"/>
      <c r="H81" s="240"/>
      <c r="I81" s="240"/>
      <c r="J81" s="240"/>
      <c r="K81" s="240"/>
      <c r="L81" s="240"/>
      <c r="M81" s="240"/>
      <c r="N81" s="240"/>
      <c r="O81" s="240"/>
      <c r="P81" s="240"/>
      <c r="Q81" s="240"/>
      <c r="R81" s="236"/>
      <c r="S81" s="318"/>
      <c r="W81" s="235"/>
      <c r="X81" s="235"/>
      <c r="Z81" s="235"/>
      <c r="AA81" s="235"/>
      <c r="AB81" s="726"/>
    </row>
    <row r="82" spans="1:28" ht="13.5" customHeight="1" x14ac:dyDescent="0.3">
      <c r="A82" s="275">
        <v>4.0999999999999996</v>
      </c>
      <c r="B82" s="276" t="s">
        <v>163</v>
      </c>
      <c r="C82" s="444">
        <f>'9. Infrastructure Staff Loading'!C82</f>
        <v>0</v>
      </c>
      <c r="D82" s="577">
        <f>'9. Infrastructure Staff Loading'!D82</f>
        <v>0</v>
      </c>
      <c r="E82" s="570">
        <f>'9. Infrastructure Staff Loading'!E82</f>
        <v>0</v>
      </c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280">
        <f>SUM(F82:Q82)</f>
        <v>0</v>
      </c>
      <c r="S82" s="319">
        <f>D82*R82</f>
        <v>0</v>
      </c>
      <c r="W82" s="147">
        <f>X82/$U$7</f>
        <v>0</v>
      </c>
      <c r="X82" s="147">
        <f>R82/12</f>
        <v>0</v>
      </c>
      <c r="Z82" s="147">
        <f>IF($E82="Y",$R82,0)</f>
        <v>0</v>
      </c>
      <c r="AA82" s="147">
        <f>IF($E82="N",$R82,0)</f>
        <v>0</v>
      </c>
      <c r="AB82" s="727" t="e">
        <f>Z82/(Z82+AA82)</f>
        <v>#DIV/0!</v>
      </c>
    </row>
    <row r="83" spans="1:28" ht="14.25" x14ac:dyDescent="0.3">
      <c r="A83" s="275"/>
      <c r="B83" s="276"/>
      <c r="C83" s="444">
        <f>'9. Infrastructure Staff Loading'!C83</f>
        <v>0</v>
      </c>
      <c r="D83" s="577">
        <f>'9. Infrastructure Staff Loading'!D83</f>
        <v>0</v>
      </c>
      <c r="E83" s="570">
        <f>'9. Infrastructure Staff Loading'!E83</f>
        <v>0</v>
      </c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280">
        <f>SUM(F83:Q83)</f>
        <v>0</v>
      </c>
      <c r="S83" s="319">
        <f>D83*R83</f>
        <v>0</v>
      </c>
      <c r="W83" s="147">
        <f>X83/$U$7</f>
        <v>0</v>
      </c>
      <c r="X83" s="147">
        <f>R83/12</f>
        <v>0</v>
      </c>
      <c r="Z83" s="147">
        <f t="shared" ref="Z83:Z86" si="46">IF($E83="Y",$R83,0)</f>
        <v>0</v>
      </c>
      <c r="AA83" s="147">
        <f t="shared" ref="AA83:AA86" si="47">IF($E83="N",$R83,0)</f>
        <v>0</v>
      </c>
      <c r="AB83" s="727" t="e">
        <f t="shared" ref="AB83:AB86" si="48">Z83/(Z83+AA83)</f>
        <v>#DIV/0!</v>
      </c>
    </row>
    <row r="84" spans="1:28" ht="14.25" x14ac:dyDescent="0.3">
      <c r="A84" s="275"/>
      <c r="B84" s="276"/>
      <c r="C84" s="444">
        <f>'9. Infrastructure Staff Loading'!C84</f>
        <v>0</v>
      </c>
      <c r="D84" s="577">
        <f>'9. Infrastructure Staff Loading'!D84</f>
        <v>0</v>
      </c>
      <c r="E84" s="570">
        <f>'9. Infrastructure Staff Loading'!E84</f>
        <v>0</v>
      </c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280">
        <f>SUM(F84:Q84)</f>
        <v>0</v>
      </c>
      <c r="S84" s="319">
        <f>D84*R84</f>
        <v>0</v>
      </c>
      <c r="W84" s="147">
        <f>X84/$U$7</f>
        <v>0</v>
      </c>
      <c r="X84" s="147">
        <f>R84/12</f>
        <v>0</v>
      </c>
      <c r="Z84" s="147">
        <f t="shared" si="46"/>
        <v>0</v>
      </c>
      <c r="AA84" s="147">
        <f t="shared" si="47"/>
        <v>0</v>
      </c>
      <c r="AB84" s="727" t="e">
        <f t="shared" si="48"/>
        <v>#DIV/0!</v>
      </c>
    </row>
    <row r="85" spans="1:28" ht="14.25" x14ac:dyDescent="0.3">
      <c r="A85" s="275"/>
      <c r="B85" s="276"/>
      <c r="C85" s="444">
        <f>'9. Infrastructure Staff Loading'!C85</f>
        <v>0</v>
      </c>
      <c r="D85" s="577">
        <f>'9. Infrastructure Staff Loading'!D85</f>
        <v>0</v>
      </c>
      <c r="E85" s="570">
        <f>'9. Infrastructure Staff Loading'!E85</f>
        <v>0</v>
      </c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280">
        <f>SUM(F85:Q85)</f>
        <v>0</v>
      </c>
      <c r="S85" s="319">
        <f>D85*R85</f>
        <v>0</v>
      </c>
      <c r="W85" s="147">
        <f>X85/$U$7</f>
        <v>0</v>
      </c>
      <c r="X85" s="147">
        <f>R85/12</f>
        <v>0</v>
      </c>
      <c r="Z85" s="147">
        <f t="shared" si="46"/>
        <v>0</v>
      </c>
      <c r="AA85" s="147">
        <f t="shared" si="47"/>
        <v>0</v>
      </c>
      <c r="AB85" s="727" t="e">
        <f t="shared" si="48"/>
        <v>#DIV/0!</v>
      </c>
    </row>
    <row r="86" spans="1:28" ht="14.25" x14ac:dyDescent="0.3">
      <c r="A86" s="275"/>
      <c r="B86" s="276"/>
      <c r="C86" s="444">
        <f>'9. Infrastructure Staff Loading'!C86</f>
        <v>0</v>
      </c>
      <c r="D86" s="577">
        <f>'9. Infrastructure Staff Loading'!D86</f>
        <v>0</v>
      </c>
      <c r="E86" s="570">
        <f>'9. Infrastructure Staff Loading'!E86</f>
        <v>0</v>
      </c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280">
        <f>SUM(F86:Q86)</f>
        <v>0</v>
      </c>
      <c r="S86" s="319">
        <f>D86*R86</f>
        <v>0</v>
      </c>
      <c r="W86" s="147">
        <f>X86/$U$7</f>
        <v>0</v>
      </c>
      <c r="X86" s="147">
        <f>R86/12</f>
        <v>0</v>
      </c>
      <c r="Z86" s="147">
        <f t="shared" si="46"/>
        <v>0</v>
      </c>
      <c r="AA86" s="147">
        <f t="shared" si="47"/>
        <v>0</v>
      </c>
      <c r="AB86" s="727" t="e">
        <f t="shared" si="48"/>
        <v>#DIV/0!</v>
      </c>
    </row>
    <row r="87" spans="1:28" s="125" customFormat="1" ht="15" thickBot="1" x14ac:dyDescent="0.35">
      <c r="A87" s="224"/>
      <c r="B87" s="225" t="s">
        <v>164</v>
      </c>
      <c r="C87" s="226"/>
      <c r="D87" s="578"/>
      <c r="E87" s="523"/>
      <c r="F87" s="229">
        <f>SUM(F82:F86)</f>
        <v>0</v>
      </c>
      <c r="G87" s="229">
        <f t="shared" ref="G87:R87" si="49">SUM(G82:G86)</f>
        <v>0</v>
      </c>
      <c r="H87" s="229">
        <f t="shared" si="49"/>
        <v>0</v>
      </c>
      <c r="I87" s="229">
        <f t="shared" si="49"/>
        <v>0</v>
      </c>
      <c r="J87" s="229">
        <f t="shared" si="49"/>
        <v>0</v>
      </c>
      <c r="K87" s="229">
        <f t="shared" si="49"/>
        <v>0</v>
      </c>
      <c r="L87" s="229">
        <f t="shared" si="49"/>
        <v>0</v>
      </c>
      <c r="M87" s="229">
        <f t="shared" si="49"/>
        <v>0</v>
      </c>
      <c r="N87" s="229">
        <f t="shared" si="49"/>
        <v>0</v>
      </c>
      <c r="O87" s="229">
        <f t="shared" si="49"/>
        <v>0</v>
      </c>
      <c r="P87" s="229">
        <f t="shared" si="49"/>
        <v>0</v>
      </c>
      <c r="Q87" s="229">
        <f t="shared" si="49"/>
        <v>0</v>
      </c>
      <c r="R87" s="229">
        <f t="shared" si="49"/>
        <v>0</v>
      </c>
      <c r="S87" s="320">
        <f>SUM(S82:S86)</f>
        <v>0</v>
      </c>
      <c r="W87" s="231">
        <f>SUM(W82:W86)</f>
        <v>0</v>
      </c>
      <c r="X87" s="229">
        <f>SUM(X82:X86)</f>
        <v>0</v>
      </c>
      <c r="Z87" s="227">
        <f>SUM(Z82:Z86)</f>
        <v>0</v>
      </c>
      <c r="AA87" s="227">
        <f>SUM(AA82:AA86)</f>
        <v>0</v>
      </c>
      <c r="AB87" s="728" t="e">
        <f>Z87/(Z87+AA87)</f>
        <v>#DIV/0!</v>
      </c>
    </row>
    <row r="88" spans="1:28" ht="13.5" customHeight="1" x14ac:dyDescent="0.3">
      <c r="A88" s="275"/>
      <c r="B88" s="276"/>
      <c r="C88" s="444"/>
      <c r="D88" s="583"/>
      <c r="E88" s="571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280"/>
      <c r="S88" s="319"/>
      <c r="W88" s="147"/>
      <c r="X88" s="147"/>
      <c r="Z88" s="147"/>
      <c r="AA88" s="147"/>
      <c r="AB88" s="727"/>
    </row>
    <row r="89" spans="1:28" s="125" customFormat="1" ht="14.25" x14ac:dyDescent="0.3">
      <c r="A89" s="275">
        <v>4.2</v>
      </c>
      <c r="B89" s="276" t="s">
        <v>165</v>
      </c>
      <c r="C89" s="444">
        <f>'9. Infrastructure Staff Loading'!C89</f>
        <v>0</v>
      </c>
      <c r="D89" s="577">
        <f>'9. Infrastructure Staff Loading'!D89</f>
        <v>0</v>
      </c>
      <c r="E89" s="570">
        <f>'9. Infrastructure Staff Loading'!E89</f>
        <v>0</v>
      </c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280">
        <f>SUM(F89:Q89)</f>
        <v>0</v>
      </c>
      <c r="S89" s="319">
        <f>D89*R89</f>
        <v>0</v>
      </c>
      <c r="W89" s="147">
        <f>X89/$U$7</f>
        <v>0</v>
      </c>
      <c r="X89" s="147">
        <f>R89/12</f>
        <v>0</v>
      </c>
      <c r="Z89" s="147">
        <f>IF($E89="Y",$R89,0)</f>
        <v>0</v>
      </c>
      <c r="AA89" s="147">
        <f>IF($E89="N",$R89,0)</f>
        <v>0</v>
      </c>
      <c r="AB89" s="727" t="e">
        <f>Z89/(Z89+AA89)</f>
        <v>#DIV/0!</v>
      </c>
    </row>
    <row r="90" spans="1:28" ht="14.25" x14ac:dyDescent="0.3">
      <c r="A90" s="275"/>
      <c r="B90" s="276"/>
      <c r="C90" s="444">
        <f>'9. Infrastructure Staff Loading'!C90</f>
        <v>0</v>
      </c>
      <c r="D90" s="577">
        <f>'9. Infrastructure Staff Loading'!D90</f>
        <v>0</v>
      </c>
      <c r="E90" s="570">
        <f>'9. Infrastructure Staff Loading'!E90</f>
        <v>0</v>
      </c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280">
        <f>SUM(F90:Q90)</f>
        <v>0</v>
      </c>
      <c r="S90" s="319">
        <f>D90*R90</f>
        <v>0</v>
      </c>
      <c r="W90" s="147">
        <f>X90/$U$7</f>
        <v>0</v>
      </c>
      <c r="X90" s="147">
        <f>R90/12</f>
        <v>0</v>
      </c>
      <c r="Z90" s="147">
        <f t="shared" ref="Z90:Z93" si="50">IF($E90="Y",$R90,0)</f>
        <v>0</v>
      </c>
      <c r="AA90" s="147">
        <f t="shared" ref="AA90:AA93" si="51">IF($E90="N",$R90,0)</f>
        <v>0</v>
      </c>
      <c r="AB90" s="727" t="e">
        <f t="shared" ref="AB90:AB93" si="52">Z90/(Z90+AA90)</f>
        <v>#DIV/0!</v>
      </c>
    </row>
    <row r="91" spans="1:28" ht="14.25" x14ac:dyDescent="0.3">
      <c r="A91" s="275"/>
      <c r="B91" s="276"/>
      <c r="C91" s="444">
        <f>'9. Infrastructure Staff Loading'!C91</f>
        <v>0</v>
      </c>
      <c r="D91" s="577">
        <f>'9. Infrastructure Staff Loading'!D91</f>
        <v>0</v>
      </c>
      <c r="E91" s="570">
        <f>'9. Infrastructure Staff Loading'!E91</f>
        <v>0</v>
      </c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280">
        <f>SUM(F91:Q91)</f>
        <v>0</v>
      </c>
      <c r="S91" s="319">
        <f>D91*R91</f>
        <v>0</v>
      </c>
      <c r="W91" s="147">
        <f>X91/$U$7</f>
        <v>0</v>
      </c>
      <c r="X91" s="147">
        <f>R91/12</f>
        <v>0</v>
      </c>
      <c r="Z91" s="147">
        <f t="shared" si="50"/>
        <v>0</v>
      </c>
      <c r="AA91" s="147">
        <f t="shared" si="51"/>
        <v>0</v>
      </c>
      <c r="AB91" s="727" t="e">
        <f t="shared" si="52"/>
        <v>#DIV/0!</v>
      </c>
    </row>
    <row r="92" spans="1:28" ht="14.25" x14ac:dyDescent="0.3">
      <c r="A92" s="275"/>
      <c r="B92" s="276"/>
      <c r="C92" s="444">
        <f>'9. Infrastructure Staff Loading'!C92</f>
        <v>0</v>
      </c>
      <c r="D92" s="577">
        <f>'9. Infrastructure Staff Loading'!D92</f>
        <v>0</v>
      </c>
      <c r="E92" s="570">
        <f>'9. Infrastructure Staff Loading'!E92</f>
        <v>0</v>
      </c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280">
        <f>SUM(F92:Q92)</f>
        <v>0</v>
      </c>
      <c r="S92" s="319">
        <f>D92*R92</f>
        <v>0</v>
      </c>
      <c r="W92" s="147">
        <f>X92/$U$7</f>
        <v>0</v>
      </c>
      <c r="X92" s="147">
        <f>R92/12</f>
        <v>0</v>
      </c>
      <c r="Z92" s="147">
        <f t="shared" si="50"/>
        <v>0</v>
      </c>
      <c r="AA92" s="147">
        <f t="shared" si="51"/>
        <v>0</v>
      </c>
      <c r="AB92" s="727" t="e">
        <f t="shared" si="52"/>
        <v>#DIV/0!</v>
      </c>
    </row>
    <row r="93" spans="1:28" ht="14.25" x14ac:dyDescent="0.3">
      <c r="A93" s="275"/>
      <c r="B93" s="276"/>
      <c r="C93" s="444">
        <f>'9. Infrastructure Staff Loading'!C93</f>
        <v>0</v>
      </c>
      <c r="D93" s="577">
        <f>'9. Infrastructure Staff Loading'!D93</f>
        <v>0</v>
      </c>
      <c r="E93" s="570">
        <f>'9. Infrastructure Staff Loading'!E93</f>
        <v>0</v>
      </c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280">
        <f>SUM(F93:Q93)</f>
        <v>0</v>
      </c>
      <c r="S93" s="319">
        <f>D93*R93</f>
        <v>0</v>
      </c>
      <c r="W93" s="147">
        <f>X93/$U$7</f>
        <v>0</v>
      </c>
      <c r="X93" s="147">
        <f>R93/12</f>
        <v>0</v>
      </c>
      <c r="Z93" s="147">
        <f t="shared" si="50"/>
        <v>0</v>
      </c>
      <c r="AA93" s="147">
        <f t="shared" si="51"/>
        <v>0</v>
      </c>
      <c r="AB93" s="727" t="e">
        <f t="shared" si="52"/>
        <v>#DIV/0!</v>
      </c>
    </row>
    <row r="94" spans="1:28" s="125" customFormat="1" ht="15" thickBot="1" x14ac:dyDescent="0.35">
      <c r="A94" s="224"/>
      <c r="B94" s="225" t="s">
        <v>166</v>
      </c>
      <c r="C94" s="226"/>
      <c r="D94" s="578"/>
      <c r="E94" s="523"/>
      <c r="F94" s="229">
        <f>SUM(F89:F93)</f>
        <v>0</v>
      </c>
      <c r="G94" s="229">
        <f t="shared" ref="G94:R94" si="53">SUM(G89:G93)</f>
        <v>0</v>
      </c>
      <c r="H94" s="229">
        <f t="shared" si="53"/>
        <v>0</v>
      </c>
      <c r="I94" s="229">
        <f t="shared" si="53"/>
        <v>0</v>
      </c>
      <c r="J94" s="229">
        <f t="shared" si="53"/>
        <v>0</v>
      </c>
      <c r="K94" s="229">
        <f t="shared" si="53"/>
        <v>0</v>
      </c>
      <c r="L94" s="229">
        <f t="shared" si="53"/>
        <v>0</v>
      </c>
      <c r="M94" s="229">
        <f t="shared" si="53"/>
        <v>0</v>
      </c>
      <c r="N94" s="229">
        <f t="shared" si="53"/>
        <v>0</v>
      </c>
      <c r="O94" s="229">
        <f t="shared" si="53"/>
        <v>0</v>
      </c>
      <c r="P94" s="229">
        <f t="shared" si="53"/>
        <v>0</v>
      </c>
      <c r="Q94" s="229">
        <f t="shared" si="53"/>
        <v>0</v>
      </c>
      <c r="R94" s="229">
        <f t="shared" si="53"/>
        <v>0</v>
      </c>
      <c r="S94" s="320">
        <f>SUM(S89:S93)</f>
        <v>0</v>
      </c>
      <c r="W94" s="231">
        <f>SUM(W89:W93)</f>
        <v>0</v>
      </c>
      <c r="X94" s="229">
        <f>SUM(X89:X93)</f>
        <v>0</v>
      </c>
      <c r="Z94" s="227">
        <f>SUM(Z89:Z93)</f>
        <v>0</v>
      </c>
      <c r="AA94" s="227">
        <f>SUM(AA89:AA93)</f>
        <v>0</v>
      </c>
      <c r="AB94" s="728" t="e">
        <f>Z94/(Z94+AA94)</f>
        <v>#DIV/0!</v>
      </c>
    </row>
    <row r="95" spans="1:28" s="125" customFormat="1" ht="14.25" x14ac:dyDescent="0.3">
      <c r="A95" s="144"/>
      <c r="B95" s="145"/>
      <c r="C95" s="146"/>
      <c r="D95" s="584"/>
      <c r="E95" s="522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/>
      <c r="S95" s="326"/>
      <c r="W95" s="147"/>
      <c r="X95" s="147"/>
      <c r="Z95" s="147"/>
      <c r="AA95" s="147"/>
      <c r="AB95" s="727"/>
    </row>
    <row r="96" spans="1:28" s="125" customFormat="1" ht="14.25" thickBot="1" x14ac:dyDescent="0.3">
      <c r="A96" s="253"/>
      <c r="B96" s="254" t="s">
        <v>167</v>
      </c>
      <c r="C96" s="255"/>
      <c r="D96" s="439"/>
      <c r="E96" s="527"/>
      <c r="F96" s="256">
        <f t="shared" ref="F96:S96" si="54">SUM(F87,F94)</f>
        <v>0</v>
      </c>
      <c r="G96" s="256">
        <f t="shared" si="54"/>
        <v>0</v>
      </c>
      <c r="H96" s="256">
        <f t="shared" si="54"/>
        <v>0</v>
      </c>
      <c r="I96" s="256">
        <f t="shared" si="54"/>
        <v>0</v>
      </c>
      <c r="J96" s="256">
        <f t="shared" si="54"/>
        <v>0</v>
      </c>
      <c r="K96" s="256">
        <f t="shared" si="54"/>
        <v>0</v>
      </c>
      <c r="L96" s="256">
        <f t="shared" si="54"/>
        <v>0</v>
      </c>
      <c r="M96" s="256">
        <f t="shared" si="54"/>
        <v>0</v>
      </c>
      <c r="N96" s="256">
        <f t="shared" si="54"/>
        <v>0</v>
      </c>
      <c r="O96" s="256">
        <f t="shared" si="54"/>
        <v>0</v>
      </c>
      <c r="P96" s="256">
        <f t="shared" si="54"/>
        <v>0</v>
      </c>
      <c r="Q96" s="256">
        <f t="shared" si="54"/>
        <v>0</v>
      </c>
      <c r="R96" s="256">
        <f t="shared" si="54"/>
        <v>0</v>
      </c>
      <c r="S96" s="323">
        <f t="shared" si="54"/>
        <v>0</v>
      </c>
      <c r="W96" s="256">
        <f>SUM(W87,W94)</f>
        <v>0</v>
      </c>
      <c r="X96" s="256">
        <f>SUM(X87,X94)</f>
        <v>0</v>
      </c>
      <c r="Z96" s="256">
        <f>SUM(Z87,Z94)</f>
        <v>0</v>
      </c>
      <c r="AA96" s="256">
        <f>SUM(AA87,AA94)</f>
        <v>0</v>
      </c>
      <c r="AB96" s="729" t="e">
        <f>Z96/(Z96+AA96)</f>
        <v>#DIV/0!</v>
      </c>
    </row>
    <row r="97" spans="1:28" ht="9.9499999999999993" customHeight="1" x14ac:dyDescent="0.3">
      <c r="A97" s="157"/>
      <c r="B97" s="145"/>
      <c r="C97" s="146"/>
      <c r="D97" s="584"/>
      <c r="E97" s="530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326"/>
      <c r="W97" s="146"/>
      <c r="X97" s="146"/>
      <c r="Z97" s="146"/>
      <c r="AA97" s="146"/>
      <c r="AB97" s="727"/>
    </row>
    <row r="98" spans="1:28" s="124" customFormat="1" ht="13.5" customHeight="1" x14ac:dyDescent="0.25">
      <c r="A98" s="233">
        <v>5</v>
      </c>
      <c r="B98" s="242" t="s">
        <v>168</v>
      </c>
      <c r="C98" s="235"/>
      <c r="D98" s="576"/>
      <c r="E98" s="521"/>
      <c r="F98" s="240"/>
      <c r="G98" s="240"/>
      <c r="H98" s="240"/>
      <c r="I98" s="240"/>
      <c r="J98" s="240"/>
      <c r="K98" s="240"/>
      <c r="L98" s="240"/>
      <c r="M98" s="240"/>
      <c r="N98" s="240"/>
      <c r="O98" s="240"/>
      <c r="P98" s="240"/>
      <c r="Q98" s="240"/>
      <c r="R98" s="236"/>
      <c r="S98" s="318"/>
      <c r="W98" s="235"/>
      <c r="X98" s="235"/>
      <c r="Z98" s="235"/>
      <c r="AA98" s="235"/>
      <c r="AB98" s="726"/>
    </row>
    <row r="99" spans="1:28" ht="13.5" customHeight="1" x14ac:dyDescent="0.3">
      <c r="A99" s="275">
        <v>5.0999999999999996</v>
      </c>
      <c r="B99" s="276" t="s">
        <v>169</v>
      </c>
      <c r="C99" s="444">
        <f>'9. Infrastructure Staff Loading'!C99</f>
        <v>0</v>
      </c>
      <c r="D99" s="577">
        <f>'9. Infrastructure Staff Loading'!D99</f>
        <v>0</v>
      </c>
      <c r="E99" s="570">
        <f>'9. Infrastructure Staff Loading'!E99</f>
        <v>0</v>
      </c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280">
        <f>SUM(F99:Q99)</f>
        <v>0</v>
      </c>
      <c r="S99" s="319">
        <f>D99*R99</f>
        <v>0</v>
      </c>
      <c r="W99" s="147">
        <f>X99/$U$7</f>
        <v>0</v>
      </c>
      <c r="X99" s="147">
        <f>R99/12</f>
        <v>0</v>
      </c>
      <c r="Z99" s="147">
        <f>IF($E99="Y",$R99,0)</f>
        <v>0</v>
      </c>
      <c r="AA99" s="147">
        <f>IF($E99="N",$R99,0)</f>
        <v>0</v>
      </c>
      <c r="AB99" s="727" t="e">
        <f>Z99/(Z99+AA99)</f>
        <v>#DIV/0!</v>
      </c>
    </row>
    <row r="100" spans="1:28" ht="14.25" x14ac:dyDescent="0.3">
      <c r="A100" s="275"/>
      <c r="B100" s="276"/>
      <c r="C100" s="444">
        <f>'9. Infrastructure Staff Loading'!C100</f>
        <v>0</v>
      </c>
      <c r="D100" s="577">
        <f>'9. Infrastructure Staff Loading'!D100</f>
        <v>0</v>
      </c>
      <c r="E100" s="570">
        <f>'9. Infrastructure Staff Loading'!E100</f>
        <v>0</v>
      </c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280">
        <f>SUM(F100:Q100)</f>
        <v>0</v>
      </c>
      <c r="S100" s="319">
        <f>D100*R100</f>
        <v>0</v>
      </c>
      <c r="W100" s="147">
        <f>X100/$U$7</f>
        <v>0</v>
      </c>
      <c r="X100" s="147">
        <f>R100/12</f>
        <v>0</v>
      </c>
      <c r="Z100" s="147">
        <f t="shared" ref="Z100:Z103" si="55">IF($E100="Y",$R100,0)</f>
        <v>0</v>
      </c>
      <c r="AA100" s="147">
        <f t="shared" ref="AA100:AA103" si="56">IF($E100="N",$R100,0)</f>
        <v>0</v>
      </c>
      <c r="AB100" s="727" t="e">
        <f t="shared" ref="AB100:AB103" si="57">Z100/(Z100+AA100)</f>
        <v>#DIV/0!</v>
      </c>
    </row>
    <row r="101" spans="1:28" ht="14.25" x14ac:dyDescent="0.3">
      <c r="A101" s="275"/>
      <c r="B101" s="276"/>
      <c r="C101" s="444">
        <f>'9. Infrastructure Staff Loading'!C101</f>
        <v>0</v>
      </c>
      <c r="D101" s="577">
        <f>'9. Infrastructure Staff Loading'!D101</f>
        <v>0</v>
      </c>
      <c r="E101" s="570">
        <f>'9. Infrastructure Staff Loading'!E101</f>
        <v>0</v>
      </c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  <c r="R101" s="280">
        <f>SUM(F101:Q101)</f>
        <v>0</v>
      </c>
      <c r="S101" s="319">
        <f>D101*R101</f>
        <v>0</v>
      </c>
      <c r="W101" s="147">
        <f>X101/$U$7</f>
        <v>0</v>
      </c>
      <c r="X101" s="147">
        <f>R101/12</f>
        <v>0</v>
      </c>
      <c r="Z101" s="147">
        <f t="shared" si="55"/>
        <v>0</v>
      </c>
      <c r="AA101" s="147">
        <f t="shared" si="56"/>
        <v>0</v>
      </c>
      <c r="AB101" s="727" t="e">
        <f t="shared" si="57"/>
        <v>#DIV/0!</v>
      </c>
    </row>
    <row r="102" spans="1:28" ht="14.25" x14ac:dyDescent="0.3">
      <c r="A102" s="275"/>
      <c r="B102" s="276"/>
      <c r="C102" s="444">
        <f>'9. Infrastructure Staff Loading'!C102</f>
        <v>0</v>
      </c>
      <c r="D102" s="577">
        <f>'9. Infrastructure Staff Loading'!D102</f>
        <v>0</v>
      </c>
      <c r="E102" s="570">
        <f>'9. Infrastructure Staff Loading'!E102</f>
        <v>0</v>
      </c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280">
        <f>SUM(F102:Q102)</f>
        <v>0</v>
      </c>
      <c r="S102" s="319">
        <f>D102*R102</f>
        <v>0</v>
      </c>
      <c r="W102" s="147">
        <f>X102/$U$7</f>
        <v>0</v>
      </c>
      <c r="X102" s="147">
        <f>R102/12</f>
        <v>0</v>
      </c>
      <c r="Z102" s="147">
        <f t="shared" si="55"/>
        <v>0</v>
      </c>
      <c r="AA102" s="147">
        <f t="shared" si="56"/>
        <v>0</v>
      </c>
      <c r="AB102" s="727" t="e">
        <f t="shared" si="57"/>
        <v>#DIV/0!</v>
      </c>
    </row>
    <row r="103" spans="1:28" ht="14.25" x14ac:dyDescent="0.3">
      <c r="A103" s="275"/>
      <c r="B103" s="276"/>
      <c r="C103" s="444">
        <f>'9. Infrastructure Staff Loading'!C103</f>
        <v>0</v>
      </c>
      <c r="D103" s="577">
        <f>'9. Infrastructure Staff Loading'!D103</f>
        <v>0</v>
      </c>
      <c r="E103" s="570">
        <f>'9. Infrastructure Staff Loading'!E103</f>
        <v>0</v>
      </c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280">
        <f>SUM(F103:Q103)</f>
        <v>0</v>
      </c>
      <c r="S103" s="319">
        <f>D103*R103</f>
        <v>0</v>
      </c>
      <c r="W103" s="147">
        <f>X103/$U$7</f>
        <v>0</v>
      </c>
      <c r="X103" s="147">
        <f>R103/12</f>
        <v>0</v>
      </c>
      <c r="Z103" s="147">
        <f t="shared" si="55"/>
        <v>0</v>
      </c>
      <c r="AA103" s="147">
        <f t="shared" si="56"/>
        <v>0</v>
      </c>
      <c r="AB103" s="727" t="e">
        <f t="shared" si="57"/>
        <v>#DIV/0!</v>
      </c>
    </row>
    <row r="104" spans="1:28" s="125" customFormat="1" ht="15" thickBot="1" x14ac:dyDescent="0.35">
      <c r="A104" s="224"/>
      <c r="B104" s="225" t="s">
        <v>170</v>
      </c>
      <c r="C104" s="226"/>
      <c r="D104" s="578"/>
      <c r="E104" s="523"/>
      <c r="F104" s="229">
        <f>SUM(F99:F103)</f>
        <v>0</v>
      </c>
      <c r="G104" s="229">
        <f t="shared" ref="G104:R104" si="58">SUM(G99:G103)</f>
        <v>0</v>
      </c>
      <c r="H104" s="229">
        <f t="shared" si="58"/>
        <v>0</v>
      </c>
      <c r="I104" s="229">
        <f t="shared" si="58"/>
        <v>0</v>
      </c>
      <c r="J104" s="229">
        <f t="shared" si="58"/>
        <v>0</v>
      </c>
      <c r="K104" s="229">
        <f t="shared" si="58"/>
        <v>0</v>
      </c>
      <c r="L104" s="229">
        <f t="shared" si="58"/>
        <v>0</v>
      </c>
      <c r="M104" s="229">
        <f t="shared" si="58"/>
        <v>0</v>
      </c>
      <c r="N104" s="229">
        <f t="shared" si="58"/>
        <v>0</v>
      </c>
      <c r="O104" s="229">
        <f t="shared" si="58"/>
        <v>0</v>
      </c>
      <c r="P104" s="229">
        <f t="shared" si="58"/>
        <v>0</v>
      </c>
      <c r="Q104" s="229">
        <f t="shared" si="58"/>
        <v>0</v>
      </c>
      <c r="R104" s="229">
        <f t="shared" si="58"/>
        <v>0</v>
      </c>
      <c r="S104" s="320">
        <f>SUM(S99:S103)</f>
        <v>0</v>
      </c>
      <c r="W104" s="231">
        <f>SUM(W99:W103)</f>
        <v>0</v>
      </c>
      <c r="X104" s="229">
        <f>SUM(X99:X103)</f>
        <v>0</v>
      </c>
      <c r="Z104" s="227">
        <f>SUM(Z99:Z103)</f>
        <v>0</v>
      </c>
      <c r="AA104" s="227">
        <f>SUM(AA99:AA103)</f>
        <v>0</v>
      </c>
      <c r="AB104" s="728" t="e">
        <f>Z104/(Z104+AA104)</f>
        <v>#DIV/0!</v>
      </c>
    </row>
    <row r="105" spans="1:28" ht="13.5" customHeight="1" x14ac:dyDescent="0.3">
      <c r="A105" s="275"/>
      <c r="B105" s="276"/>
      <c r="C105" s="444"/>
      <c r="D105" s="583"/>
      <c r="E105" s="571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280"/>
      <c r="S105" s="319"/>
      <c r="W105" s="147"/>
      <c r="X105" s="147"/>
      <c r="Z105" s="147"/>
      <c r="AA105" s="147"/>
      <c r="AB105" s="727"/>
    </row>
    <row r="106" spans="1:28" s="125" customFormat="1" ht="14.25" x14ac:dyDescent="0.3">
      <c r="A106" s="275">
        <v>5.2</v>
      </c>
      <c r="B106" s="276" t="s">
        <v>168</v>
      </c>
      <c r="C106" s="444">
        <f>'9. Infrastructure Staff Loading'!C106</f>
        <v>0</v>
      </c>
      <c r="D106" s="577">
        <f>'9. Infrastructure Staff Loading'!D106</f>
        <v>0</v>
      </c>
      <c r="E106" s="570">
        <f>'9. Infrastructure Staff Loading'!E106</f>
        <v>0</v>
      </c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280">
        <f>SUM(F106:Q106)</f>
        <v>0</v>
      </c>
      <c r="S106" s="319">
        <f>D106*R106</f>
        <v>0</v>
      </c>
      <c r="W106" s="147">
        <f>X106/$U$7</f>
        <v>0</v>
      </c>
      <c r="X106" s="147">
        <f>R106/12</f>
        <v>0</v>
      </c>
      <c r="Z106" s="147">
        <f>IF($E106="Y",$R106,0)</f>
        <v>0</v>
      </c>
      <c r="AA106" s="147">
        <f>IF($E106="N",$R106,0)</f>
        <v>0</v>
      </c>
      <c r="AB106" s="727" t="e">
        <f>Z106/(Z106+AA106)</f>
        <v>#DIV/0!</v>
      </c>
    </row>
    <row r="107" spans="1:28" ht="14.25" x14ac:dyDescent="0.3">
      <c r="A107" s="275"/>
      <c r="B107" s="276"/>
      <c r="C107" s="444">
        <f>'9. Infrastructure Staff Loading'!C107</f>
        <v>0</v>
      </c>
      <c r="D107" s="577">
        <f>'9. Infrastructure Staff Loading'!D107</f>
        <v>0</v>
      </c>
      <c r="E107" s="570">
        <f>'9. Infrastructure Staff Loading'!E107</f>
        <v>0</v>
      </c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  <c r="R107" s="280">
        <f>SUM(F107:Q107)</f>
        <v>0</v>
      </c>
      <c r="S107" s="319">
        <f>D107*R107</f>
        <v>0</v>
      </c>
      <c r="W107" s="147">
        <f>X107/$U$7</f>
        <v>0</v>
      </c>
      <c r="X107" s="147">
        <f>R107/12</f>
        <v>0</v>
      </c>
      <c r="Z107" s="147">
        <f t="shared" ref="Z107:Z110" si="59">IF($E107="Y",$R107,0)</f>
        <v>0</v>
      </c>
      <c r="AA107" s="147">
        <f t="shared" ref="AA107:AA110" si="60">IF($E107="N",$R107,0)</f>
        <v>0</v>
      </c>
      <c r="AB107" s="727" t="e">
        <f t="shared" ref="AB107:AB110" si="61">Z107/(Z107+AA107)</f>
        <v>#DIV/0!</v>
      </c>
    </row>
    <row r="108" spans="1:28" ht="14.25" x14ac:dyDescent="0.3">
      <c r="A108" s="275"/>
      <c r="B108" s="276"/>
      <c r="C108" s="444">
        <f>'9. Infrastructure Staff Loading'!C108</f>
        <v>0</v>
      </c>
      <c r="D108" s="577">
        <f>'9. Infrastructure Staff Loading'!D108</f>
        <v>0</v>
      </c>
      <c r="E108" s="570">
        <f>'9. Infrastructure Staff Loading'!E108</f>
        <v>0</v>
      </c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280">
        <f>SUM(F108:Q108)</f>
        <v>0</v>
      </c>
      <c r="S108" s="319">
        <f>D108*R108</f>
        <v>0</v>
      </c>
      <c r="W108" s="147">
        <f>X108/$U$7</f>
        <v>0</v>
      </c>
      <c r="X108" s="147">
        <f>R108/12</f>
        <v>0</v>
      </c>
      <c r="Z108" s="147">
        <f t="shared" si="59"/>
        <v>0</v>
      </c>
      <c r="AA108" s="147">
        <f t="shared" si="60"/>
        <v>0</v>
      </c>
      <c r="AB108" s="727" t="e">
        <f t="shared" si="61"/>
        <v>#DIV/0!</v>
      </c>
    </row>
    <row r="109" spans="1:28" ht="14.25" x14ac:dyDescent="0.3">
      <c r="A109" s="275"/>
      <c r="B109" s="276"/>
      <c r="C109" s="444">
        <f>'9. Infrastructure Staff Loading'!C109</f>
        <v>0</v>
      </c>
      <c r="D109" s="577">
        <f>'9. Infrastructure Staff Loading'!D109</f>
        <v>0</v>
      </c>
      <c r="E109" s="570">
        <f>'9. Infrastructure Staff Loading'!E109</f>
        <v>0</v>
      </c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280">
        <f>SUM(F109:Q109)</f>
        <v>0</v>
      </c>
      <c r="S109" s="319">
        <f>D109*R109</f>
        <v>0</v>
      </c>
      <c r="W109" s="147">
        <f>X109/$U$7</f>
        <v>0</v>
      </c>
      <c r="X109" s="147">
        <f>R109/12</f>
        <v>0</v>
      </c>
      <c r="Z109" s="147">
        <f t="shared" si="59"/>
        <v>0</v>
      </c>
      <c r="AA109" s="147">
        <f t="shared" si="60"/>
        <v>0</v>
      </c>
      <c r="AB109" s="727" t="e">
        <f t="shared" si="61"/>
        <v>#DIV/0!</v>
      </c>
    </row>
    <row r="110" spans="1:28" ht="14.25" x14ac:dyDescent="0.3">
      <c r="A110" s="275"/>
      <c r="B110" s="276"/>
      <c r="C110" s="444">
        <f>'9. Infrastructure Staff Loading'!C110</f>
        <v>0</v>
      </c>
      <c r="D110" s="577">
        <f>'9. Infrastructure Staff Loading'!D110</f>
        <v>0</v>
      </c>
      <c r="E110" s="570">
        <f>'9. Infrastructure Staff Loading'!E110</f>
        <v>0</v>
      </c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  <c r="R110" s="280">
        <f>SUM(F110:Q110)</f>
        <v>0</v>
      </c>
      <c r="S110" s="319">
        <f>D110*R110</f>
        <v>0</v>
      </c>
      <c r="W110" s="147">
        <f>X110/$U$7</f>
        <v>0</v>
      </c>
      <c r="X110" s="147">
        <f>R110/12</f>
        <v>0</v>
      </c>
      <c r="Z110" s="147">
        <f t="shared" si="59"/>
        <v>0</v>
      </c>
      <c r="AA110" s="147">
        <f t="shared" si="60"/>
        <v>0</v>
      </c>
      <c r="AB110" s="727" t="e">
        <f t="shared" si="61"/>
        <v>#DIV/0!</v>
      </c>
    </row>
    <row r="111" spans="1:28" s="125" customFormat="1" ht="15" thickBot="1" x14ac:dyDescent="0.35">
      <c r="A111" s="224"/>
      <c r="B111" s="225" t="s">
        <v>171</v>
      </c>
      <c r="C111" s="226"/>
      <c r="D111" s="578"/>
      <c r="E111" s="523"/>
      <c r="F111" s="229">
        <f>SUM(F106:F110)</f>
        <v>0</v>
      </c>
      <c r="G111" s="229">
        <f t="shared" ref="G111:R111" si="62">SUM(G106:G110)</f>
        <v>0</v>
      </c>
      <c r="H111" s="229">
        <f t="shared" si="62"/>
        <v>0</v>
      </c>
      <c r="I111" s="229">
        <f t="shared" si="62"/>
        <v>0</v>
      </c>
      <c r="J111" s="229">
        <f t="shared" si="62"/>
        <v>0</v>
      </c>
      <c r="K111" s="229">
        <f t="shared" si="62"/>
        <v>0</v>
      </c>
      <c r="L111" s="229">
        <f t="shared" si="62"/>
        <v>0</v>
      </c>
      <c r="M111" s="229">
        <f t="shared" si="62"/>
        <v>0</v>
      </c>
      <c r="N111" s="229">
        <f t="shared" si="62"/>
        <v>0</v>
      </c>
      <c r="O111" s="229">
        <f t="shared" si="62"/>
        <v>0</v>
      </c>
      <c r="P111" s="229">
        <f t="shared" si="62"/>
        <v>0</v>
      </c>
      <c r="Q111" s="229">
        <f t="shared" si="62"/>
        <v>0</v>
      </c>
      <c r="R111" s="229">
        <f t="shared" si="62"/>
        <v>0</v>
      </c>
      <c r="S111" s="320">
        <f>SUM(S106:S110)</f>
        <v>0</v>
      </c>
      <c r="W111" s="231">
        <f>SUM(W106:W110)</f>
        <v>0</v>
      </c>
      <c r="X111" s="229">
        <f>SUM(X106:X110)</f>
        <v>0</v>
      </c>
      <c r="Z111" s="227">
        <f>SUM(Z106:Z110)</f>
        <v>0</v>
      </c>
      <c r="AA111" s="227">
        <f>SUM(AA106:AA110)</f>
        <v>0</v>
      </c>
      <c r="AB111" s="728" t="e">
        <f>Z111/(Z111+AA111)</f>
        <v>#DIV/0!</v>
      </c>
    </row>
    <row r="112" spans="1:28" s="125" customFormat="1" ht="14.25" x14ac:dyDescent="0.3">
      <c r="A112" s="144"/>
      <c r="B112" s="145"/>
      <c r="C112" s="146"/>
      <c r="D112" s="584"/>
      <c r="E112" s="522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/>
      <c r="S112" s="326"/>
      <c r="W112" s="147"/>
      <c r="X112" s="147"/>
      <c r="Z112" s="147"/>
      <c r="AA112" s="147"/>
      <c r="AB112" s="727"/>
    </row>
    <row r="113" spans="1:28" s="125" customFormat="1" ht="14.25" thickBot="1" x14ac:dyDescent="0.3">
      <c r="A113" s="253"/>
      <c r="B113" s="254" t="s">
        <v>171</v>
      </c>
      <c r="C113" s="255"/>
      <c r="D113" s="439"/>
      <c r="E113" s="527"/>
      <c r="F113" s="256">
        <f t="shared" ref="F113:S113" si="63">SUM(F104,F111)</f>
        <v>0</v>
      </c>
      <c r="G113" s="256">
        <f t="shared" si="63"/>
        <v>0</v>
      </c>
      <c r="H113" s="256">
        <f t="shared" si="63"/>
        <v>0</v>
      </c>
      <c r="I113" s="256">
        <f t="shared" si="63"/>
        <v>0</v>
      </c>
      <c r="J113" s="256">
        <f t="shared" si="63"/>
        <v>0</v>
      </c>
      <c r="K113" s="256">
        <f t="shared" si="63"/>
        <v>0</v>
      </c>
      <c r="L113" s="256">
        <f t="shared" si="63"/>
        <v>0</v>
      </c>
      <c r="M113" s="256">
        <f t="shared" si="63"/>
        <v>0</v>
      </c>
      <c r="N113" s="256">
        <f t="shared" si="63"/>
        <v>0</v>
      </c>
      <c r="O113" s="256">
        <f t="shared" si="63"/>
        <v>0</v>
      </c>
      <c r="P113" s="256">
        <f t="shared" si="63"/>
        <v>0</v>
      </c>
      <c r="Q113" s="256">
        <f t="shared" si="63"/>
        <v>0</v>
      </c>
      <c r="R113" s="256">
        <f t="shared" si="63"/>
        <v>0</v>
      </c>
      <c r="S113" s="323">
        <f t="shared" si="63"/>
        <v>0</v>
      </c>
      <c r="W113" s="256">
        <f>SUM(W104,W111)</f>
        <v>0</v>
      </c>
      <c r="X113" s="256">
        <f>SUM(X104,X111)</f>
        <v>0</v>
      </c>
      <c r="Z113" s="256">
        <f>SUM(Z104,Z111)</f>
        <v>0</v>
      </c>
      <c r="AA113" s="256">
        <f>SUM(AA104,AA111)</f>
        <v>0</v>
      </c>
      <c r="AB113" s="729" t="e">
        <f>Z113/(Z113+AA113)</f>
        <v>#DIV/0!</v>
      </c>
    </row>
    <row r="114" spans="1:28" ht="9.9499999999999993" customHeight="1" x14ac:dyDescent="0.3">
      <c r="A114" s="157"/>
      <c r="B114" s="145"/>
      <c r="C114" s="146"/>
      <c r="D114" s="584"/>
      <c r="E114" s="530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  <c r="R114" s="149"/>
      <c r="S114" s="326"/>
      <c r="W114" s="146"/>
      <c r="X114" s="146"/>
      <c r="Z114" s="146"/>
      <c r="AA114" s="146"/>
      <c r="AB114" s="727"/>
    </row>
    <row r="115" spans="1:28" s="124" customFormat="1" ht="13.5" customHeight="1" x14ac:dyDescent="0.25">
      <c r="A115" s="233">
        <v>6</v>
      </c>
      <c r="B115" s="242" t="s">
        <v>172</v>
      </c>
      <c r="C115" s="235"/>
      <c r="D115" s="576"/>
      <c r="E115" s="521"/>
      <c r="F115" s="240"/>
      <c r="G115" s="240"/>
      <c r="H115" s="240"/>
      <c r="I115" s="240"/>
      <c r="J115" s="240"/>
      <c r="K115" s="240"/>
      <c r="L115" s="240"/>
      <c r="M115" s="240"/>
      <c r="N115" s="240"/>
      <c r="O115" s="240"/>
      <c r="P115" s="240"/>
      <c r="Q115" s="240"/>
      <c r="R115" s="236"/>
      <c r="S115" s="318"/>
      <c r="W115" s="235"/>
      <c r="X115" s="235"/>
      <c r="Z115" s="235"/>
      <c r="AA115" s="235"/>
      <c r="AB115" s="726"/>
    </row>
    <row r="116" spans="1:28" ht="13.5" customHeight="1" x14ac:dyDescent="0.3">
      <c r="A116" s="275">
        <v>6.1</v>
      </c>
      <c r="B116" s="276" t="s">
        <v>173</v>
      </c>
      <c r="C116" s="444">
        <f>'9. Infrastructure Staff Loading'!C116</f>
        <v>0</v>
      </c>
      <c r="D116" s="577">
        <f>'9. Infrastructure Staff Loading'!D116</f>
        <v>0</v>
      </c>
      <c r="E116" s="570">
        <f>'9. Infrastructure Staff Loading'!E116</f>
        <v>0</v>
      </c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280">
        <f>SUM(F116:Q116)</f>
        <v>0</v>
      </c>
      <c r="S116" s="319">
        <f>D116*R116</f>
        <v>0</v>
      </c>
      <c r="W116" s="147">
        <f>X116/$U$7</f>
        <v>0</v>
      </c>
      <c r="X116" s="147">
        <f>R116/12</f>
        <v>0</v>
      </c>
      <c r="Z116" s="147">
        <f>IF($E116="Y",$R116,0)</f>
        <v>0</v>
      </c>
      <c r="AA116" s="147">
        <f>IF($E116="N",$R116,0)</f>
        <v>0</v>
      </c>
      <c r="AB116" s="727" t="e">
        <f>Z116/(Z116+AA116)</f>
        <v>#DIV/0!</v>
      </c>
    </row>
    <row r="117" spans="1:28" ht="14.25" x14ac:dyDescent="0.3">
      <c r="A117" s="275"/>
      <c r="B117" s="276"/>
      <c r="C117" s="444">
        <f>'9. Infrastructure Staff Loading'!C117</f>
        <v>0</v>
      </c>
      <c r="D117" s="577">
        <f>'9. Infrastructure Staff Loading'!D117</f>
        <v>0</v>
      </c>
      <c r="E117" s="570">
        <f>'9. Infrastructure Staff Loading'!E117</f>
        <v>0</v>
      </c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280">
        <f>SUM(F117:Q117)</f>
        <v>0</v>
      </c>
      <c r="S117" s="319">
        <f>D117*R117</f>
        <v>0</v>
      </c>
      <c r="W117" s="147">
        <f>X117/$U$7</f>
        <v>0</v>
      </c>
      <c r="X117" s="147">
        <f>R117/12</f>
        <v>0</v>
      </c>
      <c r="Z117" s="147">
        <f t="shared" ref="Z117:Z120" si="64">IF($E117="Y",$R117,0)</f>
        <v>0</v>
      </c>
      <c r="AA117" s="147">
        <f t="shared" ref="AA117:AA120" si="65">IF($E117="N",$R117,0)</f>
        <v>0</v>
      </c>
      <c r="AB117" s="727" t="e">
        <f t="shared" ref="AB117:AB120" si="66">Z117/(Z117+AA117)</f>
        <v>#DIV/0!</v>
      </c>
    </row>
    <row r="118" spans="1:28" ht="14.25" x14ac:dyDescent="0.3">
      <c r="A118" s="275"/>
      <c r="B118" s="276"/>
      <c r="C118" s="444">
        <f>'9. Infrastructure Staff Loading'!C118</f>
        <v>0</v>
      </c>
      <c r="D118" s="577">
        <f>'9. Infrastructure Staff Loading'!D118</f>
        <v>0</v>
      </c>
      <c r="E118" s="570">
        <f>'9. Infrastructure Staff Loading'!E118</f>
        <v>0</v>
      </c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280">
        <f>SUM(F118:Q118)</f>
        <v>0</v>
      </c>
      <c r="S118" s="319">
        <f>D118*R118</f>
        <v>0</v>
      </c>
      <c r="W118" s="147">
        <f>X118/$U$7</f>
        <v>0</v>
      </c>
      <c r="X118" s="147">
        <f>R118/12</f>
        <v>0</v>
      </c>
      <c r="Z118" s="147">
        <f t="shared" si="64"/>
        <v>0</v>
      </c>
      <c r="AA118" s="147">
        <f t="shared" si="65"/>
        <v>0</v>
      </c>
      <c r="AB118" s="727" t="e">
        <f t="shared" si="66"/>
        <v>#DIV/0!</v>
      </c>
    </row>
    <row r="119" spans="1:28" ht="14.25" x14ac:dyDescent="0.3">
      <c r="A119" s="275"/>
      <c r="B119" s="276"/>
      <c r="C119" s="444">
        <f>'9. Infrastructure Staff Loading'!C119</f>
        <v>0</v>
      </c>
      <c r="D119" s="577">
        <f>'9. Infrastructure Staff Loading'!D119</f>
        <v>0</v>
      </c>
      <c r="E119" s="570">
        <f>'9. Infrastructure Staff Loading'!E119</f>
        <v>0</v>
      </c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280">
        <f>SUM(F119:Q119)</f>
        <v>0</v>
      </c>
      <c r="S119" s="319">
        <f>D119*R119</f>
        <v>0</v>
      </c>
      <c r="W119" s="147">
        <f>X119/$U$7</f>
        <v>0</v>
      </c>
      <c r="X119" s="147">
        <f>R119/12</f>
        <v>0</v>
      </c>
      <c r="Z119" s="147">
        <f t="shared" si="64"/>
        <v>0</v>
      </c>
      <c r="AA119" s="147">
        <f t="shared" si="65"/>
        <v>0</v>
      </c>
      <c r="AB119" s="727" t="e">
        <f t="shared" si="66"/>
        <v>#DIV/0!</v>
      </c>
    </row>
    <row r="120" spans="1:28" ht="14.25" x14ac:dyDescent="0.3">
      <c r="A120" s="275"/>
      <c r="B120" s="276"/>
      <c r="C120" s="444">
        <f>'9. Infrastructure Staff Loading'!C120</f>
        <v>0</v>
      </c>
      <c r="D120" s="577">
        <f>'9. Infrastructure Staff Loading'!D120</f>
        <v>0</v>
      </c>
      <c r="E120" s="570">
        <f>'9. Infrastructure Staff Loading'!E120</f>
        <v>0</v>
      </c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280">
        <f>SUM(F120:Q120)</f>
        <v>0</v>
      </c>
      <c r="S120" s="319">
        <f>D120*R120</f>
        <v>0</v>
      </c>
      <c r="W120" s="147">
        <f>X120/$U$7</f>
        <v>0</v>
      </c>
      <c r="X120" s="147">
        <f>R120/12</f>
        <v>0</v>
      </c>
      <c r="Z120" s="147">
        <f t="shared" si="64"/>
        <v>0</v>
      </c>
      <c r="AA120" s="147">
        <f t="shared" si="65"/>
        <v>0</v>
      </c>
      <c r="AB120" s="727" t="e">
        <f t="shared" si="66"/>
        <v>#DIV/0!</v>
      </c>
    </row>
    <row r="121" spans="1:28" s="125" customFormat="1" ht="15" thickBot="1" x14ac:dyDescent="0.35">
      <c r="A121" s="224"/>
      <c r="B121" s="225" t="s">
        <v>174</v>
      </c>
      <c r="C121" s="226"/>
      <c r="D121" s="578"/>
      <c r="E121" s="523"/>
      <c r="F121" s="229">
        <f>SUM(F116:F120)</f>
        <v>0</v>
      </c>
      <c r="G121" s="229">
        <f t="shared" ref="G121:R121" si="67">SUM(G116:G120)</f>
        <v>0</v>
      </c>
      <c r="H121" s="229">
        <f t="shared" si="67"/>
        <v>0</v>
      </c>
      <c r="I121" s="229">
        <f t="shared" si="67"/>
        <v>0</v>
      </c>
      <c r="J121" s="229">
        <f t="shared" si="67"/>
        <v>0</v>
      </c>
      <c r="K121" s="229">
        <f t="shared" si="67"/>
        <v>0</v>
      </c>
      <c r="L121" s="229">
        <f t="shared" si="67"/>
        <v>0</v>
      </c>
      <c r="M121" s="229">
        <f t="shared" si="67"/>
        <v>0</v>
      </c>
      <c r="N121" s="229">
        <f t="shared" si="67"/>
        <v>0</v>
      </c>
      <c r="O121" s="229">
        <f t="shared" si="67"/>
        <v>0</v>
      </c>
      <c r="P121" s="229">
        <f t="shared" si="67"/>
        <v>0</v>
      </c>
      <c r="Q121" s="229">
        <f t="shared" si="67"/>
        <v>0</v>
      </c>
      <c r="R121" s="229">
        <f t="shared" si="67"/>
        <v>0</v>
      </c>
      <c r="S121" s="320">
        <f>SUM(S116:S120)</f>
        <v>0</v>
      </c>
      <c r="W121" s="231">
        <f>SUM(W116:W120)</f>
        <v>0</v>
      </c>
      <c r="X121" s="229">
        <f>SUM(X116:X120)</f>
        <v>0</v>
      </c>
      <c r="Z121" s="227">
        <f>SUM(Z116:Z120)</f>
        <v>0</v>
      </c>
      <c r="AA121" s="227">
        <f>SUM(AA116:AA120)</f>
        <v>0</v>
      </c>
      <c r="AB121" s="728" t="e">
        <f>Z121/(Z121+AA121)</f>
        <v>#DIV/0!</v>
      </c>
    </row>
    <row r="122" spans="1:28" ht="13.5" customHeight="1" x14ac:dyDescent="0.3">
      <c r="A122" s="275"/>
      <c r="B122" s="276"/>
      <c r="C122" s="444"/>
      <c r="D122" s="583"/>
      <c r="E122" s="571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  <c r="R122" s="280"/>
      <c r="S122" s="319"/>
      <c r="W122" s="147"/>
      <c r="X122" s="147"/>
      <c r="Z122" s="147"/>
      <c r="AA122" s="147"/>
      <c r="AB122" s="727"/>
    </row>
    <row r="123" spans="1:28" s="125" customFormat="1" ht="14.25" x14ac:dyDescent="0.3">
      <c r="A123" s="275">
        <v>6.2</v>
      </c>
      <c r="B123" s="276" t="s">
        <v>175</v>
      </c>
      <c r="C123" s="444">
        <f>'9. Infrastructure Staff Loading'!C123</f>
        <v>0</v>
      </c>
      <c r="D123" s="577">
        <f>'9. Infrastructure Staff Loading'!D123</f>
        <v>0</v>
      </c>
      <c r="E123" s="570">
        <f>'9. Infrastructure Staff Loading'!E123</f>
        <v>0</v>
      </c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  <c r="R123" s="280">
        <f>SUM(F123:Q123)</f>
        <v>0</v>
      </c>
      <c r="S123" s="319">
        <f>D123*R123</f>
        <v>0</v>
      </c>
      <c r="W123" s="147">
        <f>X123/$U$7</f>
        <v>0</v>
      </c>
      <c r="X123" s="147">
        <f>R123/12</f>
        <v>0</v>
      </c>
      <c r="Z123" s="147">
        <f>IF($E123="Y",$R123,0)</f>
        <v>0</v>
      </c>
      <c r="AA123" s="147">
        <f>IF($E123="N",$R123,0)</f>
        <v>0</v>
      </c>
      <c r="AB123" s="727" t="e">
        <f>Z123/(Z123+AA123)</f>
        <v>#DIV/0!</v>
      </c>
    </row>
    <row r="124" spans="1:28" ht="14.25" x14ac:dyDescent="0.3">
      <c r="A124" s="275"/>
      <c r="B124" s="276"/>
      <c r="C124" s="444">
        <f>'9. Infrastructure Staff Loading'!C124</f>
        <v>0</v>
      </c>
      <c r="D124" s="577">
        <f>'9. Infrastructure Staff Loading'!D124</f>
        <v>0</v>
      </c>
      <c r="E124" s="570">
        <f>'9. Infrastructure Staff Loading'!E124</f>
        <v>0</v>
      </c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  <c r="R124" s="280">
        <f>SUM(F124:Q124)</f>
        <v>0</v>
      </c>
      <c r="S124" s="319">
        <f>D124*R124</f>
        <v>0</v>
      </c>
      <c r="W124" s="147">
        <f>X124/$U$7</f>
        <v>0</v>
      </c>
      <c r="X124" s="147">
        <f>R124/12</f>
        <v>0</v>
      </c>
      <c r="Z124" s="147">
        <f t="shared" ref="Z124:Z127" si="68">IF($E124="Y",$R124,0)</f>
        <v>0</v>
      </c>
      <c r="AA124" s="147">
        <f t="shared" ref="AA124:AA127" si="69">IF($E124="N",$R124,0)</f>
        <v>0</v>
      </c>
      <c r="AB124" s="727" t="e">
        <f t="shared" ref="AB124:AB127" si="70">Z124/(Z124+AA124)</f>
        <v>#DIV/0!</v>
      </c>
    </row>
    <row r="125" spans="1:28" ht="14.25" x14ac:dyDescent="0.3">
      <c r="A125" s="275"/>
      <c r="B125" s="276"/>
      <c r="C125" s="444">
        <f>'9. Infrastructure Staff Loading'!C125</f>
        <v>0</v>
      </c>
      <c r="D125" s="577">
        <f>'9. Infrastructure Staff Loading'!D125</f>
        <v>0</v>
      </c>
      <c r="E125" s="570">
        <f>'9. Infrastructure Staff Loading'!E125</f>
        <v>0</v>
      </c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  <c r="R125" s="280">
        <f>SUM(F125:Q125)</f>
        <v>0</v>
      </c>
      <c r="S125" s="319">
        <f>D125*R125</f>
        <v>0</v>
      </c>
      <c r="W125" s="147">
        <f>X125/$U$7</f>
        <v>0</v>
      </c>
      <c r="X125" s="147">
        <f>R125/12</f>
        <v>0</v>
      </c>
      <c r="Z125" s="147">
        <f t="shared" si="68"/>
        <v>0</v>
      </c>
      <c r="AA125" s="147">
        <f t="shared" si="69"/>
        <v>0</v>
      </c>
      <c r="AB125" s="727" t="e">
        <f t="shared" si="70"/>
        <v>#DIV/0!</v>
      </c>
    </row>
    <row r="126" spans="1:28" ht="14.25" x14ac:dyDescent="0.3">
      <c r="A126" s="275"/>
      <c r="B126" s="276"/>
      <c r="C126" s="444">
        <f>'9. Infrastructure Staff Loading'!C126</f>
        <v>0</v>
      </c>
      <c r="D126" s="577">
        <f>'9. Infrastructure Staff Loading'!D126</f>
        <v>0</v>
      </c>
      <c r="E126" s="570">
        <f>'9. Infrastructure Staff Loading'!E126</f>
        <v>0</v>
      </c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  <c r="R126" s="280">
        <f>SUM(F126:Q126)</f>
        <v>0</v>
      </c>
      <c r="S126" s="319">
        <f>D126*R126</f>
        <v>0</v>
      </c>
      <c r="W126" s="147">
        <f>X126/$U$7</f>
        <v>0</v>
      </c>
      <c r="X126" s="147">
        <f>R126/12</f>
        <v>0</v>
      </c>
      <c r="Z126" s="147">
        <f t="shared" si="68"/>
        <v>0</v>
      </c>
      <c r="AA126" s="147">
        <f t="shared" si="69"/>
        <v>0</v>
      </c>
      <c r="AB126" s="727" t="e">
        <f t="shared" si="70"/>
        <v>#DIV/0!</v>
      </c>
    </row>
    <row r="127" spans="1:28" ht="14.25" x14ac:dyDescent="0.3">
      <c r="A127" s="275"/>
      <c r="B127" s="276"/>
      <c r="C127" s="444">
        <f>'9. Infrastructure Staff Loading'!C127</f>
        <v>0</v>
      </c>
      <c r="D127" s="577">
        <f>'9. Infrastructure Staff Loading'!D127</f>
        <v>0</v>
      </c>
      <c r="E127" s="570">
        <f>'9. Infrastructure Staff Loading'!E127</f>
        <v>0</v>
      </c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280">
        <f>SUM(F127:Q127)</f>
        <v>0</v>
      </c>
      <c r="S127" s="319">
        <f>D127*R127</f>
        <v>0</v>
      </c>
      <c r="W127" s="147">
        <f>X127/$U$7</f>
        <v>0</v>
      </c>
      <c r="X127" s="147">
        <f>R127/12</f>
        <v>0</v>
      </c>
      <c r="Z127" s="147">
        <f t="shared" si="68"/>
        <v>0</v>
      </c>
      <c r="AA127" s="147">
        <f t="shared" si="69"/>
        <v>0</v>
      </c>
      <c r="AB127" s="727" t="e">
        <f t="shared" si="70"/>
        <v>#DIV/0!</v>
      </c>
    </row>
    <row r="128" spans="1:28" s="125" customFormat="1" ht="15" thickBot="1" x14ac:dyDescent="0.35">
      <c r="A128" s="224"/>
      <c r="B128" s="225" t="s">
        <v>176</v>
      </c>
      <c r="C128" s="226"/>
      <c r="D128" s="578"/>
      <c r="E128" s="523"/>
      <c r="F128" s="229">
        <f>SUM(F123:F127)</f>
        <v>0</v>
      </c>
      <c r="G128" s="229">
        <f t="shared" ref="G128:R128" si="71">SUM(G123:G127)</f>
        <v>0</v>
      </c>
      <c r="H128" s="229">
        <f t="shared" si="71"/>
        <v>0</v>
      </c>
      <c r="I128" s="229">
        <f t="shared" si="71"/>
        <v>0</v>
      </c>
      <c r="J128" s="229">
        <f t="shared" si="71"/>
        <v>0</v>
      </c>
      <c r="K128" s="229">
        <f t="shared" si="71"/>
        <v>0</v>
      </c>
      <c r="L128" s="229">
        <f t="shared" si="71"/>
        <v>0</v>
      </c>
      <c r="M128" s="229">
        <f t="shared" si="71"/>
        <v>0</v>
      </c>
      <c r="N128" s="229">
        <f t="shared" si="71"/>
        <v>0</v>
      </c>
      <c r="O128" s="229">
        <f t="shared" si="71"/>
        <v>0</v>
      </c>
      <c r="P128" s="229">
        <f t="shared" si="71"/>
        <v>0</v>
      </c>
      <c r="Q128" s="229">
        <f t="shared" si="71"/>
        <v>0</v>
      </c>
      <c r="R128" s="229">
        <f t="shared" si="71"/>
        <v>0</v>
      </c>
      <c r="S128" s="320">
        <f>SUM(S123:S127)</f>
        <v>0</v>
      </c>
      <c r="W128" s="231">
        <f>SUM(W123:W127)</f>
        <v>0</v>
      </c>
      <c r="X128" s="229">
        <f>SUM(X123:X127)</f>
        <v>0</v>
      </c>
      <c r="Z128" s="227">
        <f>SUM(Z123:Z127)</f>
        <v>0</v>
      </c>
      <c r="AA128" s="227">
        <f>SUM(AA123:AA127)</f>
        <v>0</v>
      </c>
      <c r="AB128" s="728" t="e">
        <f>Z128/(Z128+AA128)</f>
        <v>#DIV/0!</v>
      </c>
    </row>
    <row r="129" spans="1:28" ht="13.5" customHeight="1" x14ac:dyDescent="0.3">
      <c r="A129" s="275"/>
      <c r="B129" s="276"/>
      <c r="C129" s="444"/>
      <c r="D129" s="583"/>
      <c r="E129" s="571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  <c r="R129" s="280"/>
      <c r="S129" s="319"/>
      <c r="W129" s="147"/>
      <c r="X129" s="147"/>
      <c r="Z129" s="147"/>
      <c r="AA129" s="147"/>
      <c r="AB129" s="727"/>
    </row>
    <row r="130" spans="1:28" s="125" customFormat="1" ht="14.25" x14ac:dyDescent="0.3">
      <c r="A130" s="275">
        <v>6.3</v>
      </c>
      <c r="B130" s="276" t="s">
        <v>177</v>
      </c>
      <c r="C130" s="444">
        <f>'9. Infrastructure Staff Loading'!C130</f>
        <v>0</v>
      </c>
      <c r="D130" s="577">
        <f>'9. Infrastructure Staff Loading'!D130</f>
        <v>0</v>
      </c>
      <c r="E130" s="570">
        <f>'9. Infrastructure Staff Loading'!E130</f>
        <v>0</v>
      </c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R130" s="280">
        <f>SUM(F130:Q130)</f>
        <v>0</v>
      </c>
      <c r="S130" s="319">
        <f>D130*R130</f>
        <v>0</v>
      </c>
      <c r="W130" s="147">
        <f>X130/$U$7</f>
        <v>0</v>
      </c>
      <c r="X130" s="147">
        <f>R130/12</f>
        <v>0</v>
      </c>
      <c r="Z130" s="147">
        <f>IF($E130="Y",$R130,0)</f>
        <v>0</v>
      </c>
      <c r="AA130" s="147">
        <f>IF($E130="N",$R130,0)</f>
        <v>0</v>
      </c>
      <c r="AB130" s="727" t="e">
        <f>Z130/(Z130+AA130)</f>
        <v>#DIV/0!</v>
      </c>
    </row>
    <row r="131" spans="1:28" ht="14.25" x14ac:dyDescent="0.3">
      <c r="A131" s="275"/>
      <c r="B131" s="276"/>
      <c r="C131" s="444">
        <f>'9. Infrastructure Staff Loading'!C131</f>
        <v>0</v>
      </c>
      <c r="D131" s="577">
        <f>'9. Infrastructure Staff Loading'!D131</f>
        <v>0</v>
      </c>
      <c r="E131" s="570">
        <f>'9. Infrastructure Staff Loading'!E131</f>
        <v>0</v>
      </c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  <c r="R131" s="280">
        <f>SUM(F131:Q131)</f>
        <v>0</v>
      </c>
      <c r="S131" s="319">
        <f>D131*R131</f>
        <v>0</v>
      </c>
      <c r="W131" s="147">
        <f>X131/$U$7</f>
        <v>0</v>
      </c>
      <c r="X131" s="147">
        <f>R131/12</f>
        <v>0</v>
      </c>
      <c r="Z131" s="147">
        <f t="shared" ref="Z131:Z134" si="72">IF($E131="Y",$R131,0)</f>
        <v>0</v>
      </c>
      <c r="AA131" s="147">
        <f t="shared" ref="AA131:AA134" si="73">IF($E131="N",$R131,0)</f>
        <v>0</v>
      </c>
      <c r="AB131" s="727" t="e">
        <f t="shared" ref="AB131:AB134" si="74">Z131/(Z131+AA131)</f>
        <v>#DIV/0!</v>
      </c>
    </row>
    <row r="132" spans="1:28" ht="14.25" x14ac:dyDescent="0.3">
      <c r="A132" s="275"/>
      <c r="B132" s="276"/>
      <c r="C132" s="444">
        <f>'9. Infrastructure Staff Loading'!C132</f>
        <v>0</v>
      </c>
      <c r="D132" s="577">
        <f>'9. Infrastructure Staff Loading'!D132</f>
        <v>0</v>
      </c>
      <c r="E132" s="570">
        <f>'9. Infrastructure Staff Loading'!E132</f>
        <v>0</v>
      </c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  <c r="R132" s="280">
        <f>SUM(F132:Q132)</f>
        <v>0</v>
      </c>
      <c r="S132" s="319">
        <f>D132*R132</f>
        <v>0</v>
      </c>
      <c r="W132" s="147">
        <f>X132/$U$7</f>
        <v>0</v>
      </c>
      <c r="X132" s="147">
        <f>R132/12</f>
        <v>0</v>
      </c>
      <c r="Z132" s="147">
        <f t="shared" si="72"/>
        <v>0</v>
      </c>
      <c r="AA132" s="147">
        <f t="shared" si="73"/>
        <v>0</v>
      </c>
      <c r="AB132" s="727" t="e">
        <f t="shared" si="74"/>
        <v>#DIV/0!</v>
      </c>
    </row>
    <row r="133" spans="1:28" ht="14.25" x14ac:dyDescent="0.3">
      <c r="A133" s="275"/>
      <c r="B133" s="276"/>
      <c r="C133" s="444">
        <f>'9. Infrastructure Staff Loading'!C133</f>
        <v>0</v>
      </c>
      <c r="D133" s="577">
        <f>'9. Infrastructure Staff Loading'!D133</f>
        <v>0</v>
      </c>
      <c r="E133" s="570">
        <f>'9. Infrastructure Staff Loading'!E133</f>
        <v>0</v>
      </c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280">
        <f>SUM(F133:Q133)</f>
        <v>0</v>
      </c>
      <c r="S133" s="319">
        <f>D133*R133</f>
        <v>0</v>
      </c>
      <c r="W133" s="147">
        <f>X133/$U$7</f>
        <v>0</v>
      </c>
      <c r="X133" s="147">
        <f>R133/12</f>
        <v>0</v>
      </c>
      <c r="Z133" s="147">
        <f t="shared" si="72"/>
        <v>0</v>
      </c>
      <c r="AA133" s="147">
        <f t="shared" si="73"/>
        <v>0</v>
      </c>
      <c r="AB133" s="727" t="e">
        <f t="shared" si="74"/>
        <v>#DIV/0!</v>
      </c>
    </row>
    <row r="134" spans="1:28" ht="14.25" x14ac:dyDescent="0.3">
      <c r="A134" s="275"/>
      <c r="B134" s="276"/>
      <c r="C134" s="444">
        <f>'9. Infrastructure Staff Loading'!C134</f>
        <v>0</v>
      </c>
      <c r="D134" s="577">
        <f>'9. Infrastructure Staff Loading'!D134</f>
        <v>0</v>
      </c>
      <c r="E134" s="570">
        <f>'9. Infrastructure Staff Loading'!E134</f>
        <v>0</v>
      </c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280">
        <f>SUM(F134:Q134)</f>
        <v>0</v>
      </c>
      <c r="S134" s="319">
        <f>D134*R134</f>
        <v>0</v>
      </c>
      <c r="W134" s="147">
        <f>X134/$U$7</f>
        <v>0</v>
      </c>
      <c r="X134" s="147">
        <f>R134/12</f>
        <v>0</v>
      </c>
      <c r="Z134" s="147">
        <f t="shared" si="72"/>
        <v>0</v>
      </c>
      <c r="AA134" s="147">
        <f t="shared" si="73"/>
        <v>0</v>
      </c>
      <c r="AB134" s="727" t="e">
        <f t="shared" si="74"/>
        <v>#DIV/0!</v>
      </c>
    </row>
    <row r="135" spans="1:28" s="125" customFormat="1" ht="15" thickBot="1" x14ac:dyDescent="0.35">
      <c r="A135" s="224"/>
      <c r="B135" s="225" t="s">
        <v>178</v>
      </c>
      <c r="C135" s="226"/>
      <c r="D135" s="578"/>
      <c r="E135" s="523"/>
      <c r="F135" s="229">
        <f>SUM(F130:F134)</f>
        <v>0</v>
      </c>
      <c r="G135" s="229">
        <f t="shared" ref="G135:R135" si="75">SUM(G130:G134)</f>
        <v>0</v>
      </c>
      <c r="H135" s="229">
        <f t="shared" si="75"/>
        <v>0</v>
      </c>
      <c r="I135" s="229">
        <f t="shared" si="75"/>
        <v>0</v>
      </c>
      <c r="J135" s="229">
        <f t="shared" si="75"/>
        <v>0</v>
      </c>
      <c r="K135" s="229">
        <f t="shared" si="75"/>
        <v>0</v>
      </c>
      <c r="L135" s="229">
        <f t="shared" si="75"/>
        <v>0</v>
      </c>
      <c r="M135" s="229">
        <f t="shared" si="75"/>
        <v>0</v>
      </c>
      <c r="N135" s="229">
        <f t="shared" si="75"/>
        <v>0</v>
      </c>
      <c r="O135" s="229">
        <f t="shared" si="75"/>
        <v>0</v>
      </c>
      <c r="P135" s="229">
        <f t="shared" si="75"/>
        <v>0</v>
      </c>
      <c r="Q135" s="229">
        <f t="shared" si="75"/>
        <v>0</v>
      </c>
      <c r="R135" s="229">
        <f t="shared" si="75"/>
        <v>0</v>
      </c>
      <c r="S135" s="320">
        <f>SUM(S130:S134)</f>
        <v>0</v>
      </c>
      <c r="W135" s="231">
        <f>SUM(W130:W134)</f>
        <v>0</v>
      </c>
      <c r="X135" s="229">
        <f>SUM(X130:X134)</f>
        <v>0</v>
      </c>
      <c r="Z135" s="227">
        <f>SUM(Z130:Z134)</f>
        <v>0</v>
      </c>
      <c r="AA135" s="227">
        <f>SUM(AA130:AA134)</f>
        <v>0</v>
      </c>
      <c r="AB135" s="728" t="e">
        <f>Z135/(Z135+AA135)</f>
        <v>#DIV/0!</v>
      </c>
    </row>
    <row r="136" spans="1:28" ht="13.5" customHeight="1" x14ac:dyDescent="0.3">
      <c r="A136" s="275"/>
      <c r="B136" s="276"/>
      <c r="C136" s="444"/>
      <c r="D136" s="583"/>
      <c r="E136" s="571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  <c r="R136" s="280"/>
      <c r="S136" s="319"/>
      <c r="W136" s="147"/>
      <c r="X136" s="147"/>
      <c r="Z136" s="147"/>
      <c r="AA136" s="147"/>
      <c r="AB136" s="727"/>
    </row>
    <row r="137" spans="1:28" s="125" customFormat="1" ht="14.25" x14ac:dyDescent="0.3">
      <c r="A137" s="275">
        <v>6.4</v>
      </c>
      <c r="B137" s="276" t="s">
        <v>179</v>
      </c>
      <c r="C137" s="444">
        <f>'9. Infrastructure Staff Loading'!C137</f>
        <v>0</v>
      </c>
      <c r="D137" s="577">
        <f>'9. Infrastructure Staff Loading'!D137</f>
        <v>0</v>
      </c>
      <c r="E137" s="570">
        <f>'9. Infrastructure Staff Loading'!E137</f>
        <v>0</v>
      </c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280">
        <f>SUM(F137:Q137)</f>
        <v>0</v>
      </c>
      <c r="S137" s="319">
        <f>D137*R137</f>
        <v>0</v>
      </c>
      <c r="W137" s="147">
        <f>X137/$U$7</f>
        <v>0</v>
      </c>
      <c r="X137" s="147">
        <f>R137/12</f>
        <v>0</v>
      </c>
      <c r="Z137" s="147">
        <f>IF($E137="Y",$R137,0)</f>
        <v>0</v>
      </c>
      <c r="AA137" s="147">
        <f>IF($E137="N",$R137,0)</f>
        <v>0</v>
      </c>
      <c r="AB137" s="727" t="e">
        <f>Z137/(Z137+AA137)</f>
        <v>#DIV/0!</v>
      </c>
    </row>
    <row r="138" spans="1:28" ht="14.25" x14ac:dyDescent="0.3">
      <c r="A138" s="275"/>
      <c r="B138" s="276"/>
      <c r="C138" s="444">
        <f>'9. Infrastructure Staff Loading'!C138</f>
        <v>0</v>
      </c>
      <c r="D138" s="577">
        <f>'9. Infrastructure Staff Loading'!D138</f>
        <v>0</v>
      </c>
      <c r="E138" s="570">
        <f>'9. Infrastructure Staff Loading'!E138</f>
        <v>0</v>
      </c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  <c r="R138" s="280">
        <f>SUM(F138:Q138)</f>
        <v>0</v>
      </c>
      <c r="S138" s="319">
        <f>D138*R138</f>
        <v>0</v>
      </c>
      <c r="W138" s="147">
        <f>X138/$U$7</f>
        <v>0</v>
      </c>
      <c r="X138" s="147">
        <f>R138/12</f>
        <v>0</v>
      </c>
      <c r="Z138" s="147">
        <f t="shared" ref="Z138:Z141" si="76">IF($E138="Y",$R138,0)</f>
        <v>0</v>
      </c>
      <c r="AA138" s="147">
        <f t="shared" ref="AA138:AA141" si="77">IF($E138="N",$R138,0)</f>
        <v>0</v>
      </c>
      <c r="AB138" s="727" t="e">
        <f t="shared" ref="AB138:AB141" si="78">Z138/(Z138+AA138)</f>
        <v>#DIV/0!</v>
      </c>
    </row>
    <row r="139" spans="1:28" ht="14.25" x14ac:dyDescent="0.3">
      <c r="A139" s="275"/>
      <c r="B139" s="276"/>
      <c r="C139" s="444">
        <f>'9. Infrastructure Staff Loading'!C139</f>
        <v>0</v>
      </c>
      <c r="D139" s="577">
        <f>'9. Infrastructure Staff Loading'!D139</f>
        <v>0</v>
      </c>
      <c r="E139" s="570">
        <f>'9. Infrastructure Staff Loading'!E139</f>
        <v>0</v>
      </c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  <c r="R139" s="280">
        <f>SUM(F139:Q139)</f>
        <v>0</v>
      </c>
      <c r="S139" s="319">
        <f>D139*R139</f>
        <v>0</v>
      </c>
      <c r="W139" s="147">
        <f>X139/$U$7</f>
        <v>0</v>
      </c>
      <c r="X139" s="147">
        <f>R139/12</f>
        <v>0</v>
      </c>
      <c r="Z139" s="147">
        <f t="shared" si="76"/>
        <v>0</v>
      </c>
      <c r="AA139" s="147">
        <f t="shared" si="77"/>
        <v>0</v>
      </c>
      <c r="AB139" s="727" t="e">
        <f t="shared" si="78"/>
        <v>#DIV/0!</v>
      </c>
    </row>
    <row r="140" spans="1:28" ht="14.25" x14ac:dyDescent="0.3">
      <c r="A140" s="275"/>
      <c r="B140" s="276"/>
      <c r="C140" s="444">
        <f>'9. Infrastructure Staff Loading'!C140</f>
        <v>0</v>
      </c>
      <c r="D140" s="577">
        <f>'9. Infrastructure Staff Loading'!D140</f>
        <v>0</v>
      </c>
      <c r="E140" s="570">
        <f>'9. Infrastructure Staff Loading'!E140</f>
        <v>0</v>
      </c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R140" s="280">
        <f>SUM(F140:Q140)</f>
        <v>0</v>
      </c>
      <c r="S140" s="319">
        <f>D140*R140</f>
        <v>0</v>
      </c>
      <c r="W140" s="147">
        <f>X140/$U$7</f>
        <v>0</v>
      </c>
      <c r="X140" s="147">
        <f>R140/12</f>
        <v>0</v>
      </c>
      <c r="Z140" s="147">
        <f t="shared" si="76"/>
        <v>0</v>
      </c>
      <c r="AA140" s="147">
        <f t="shared" si="77"/>
        <v>0</v>
      </c>
      <c r="AB140" s="727" t="e">
        <f t="shared" si="78"/>
        <v>#DIV/0!</v>
      </c>
    </row>
    <row r="141" spans="1:28" ht="14.25" x14ac:dyDescent="0.3">
      <c r="A141" s="275"/>
      <c r="B141" s="276"/>
      <c r="C141" s="444">
        <f>'9. Infrastructure Staff Loading'!C141</f>
        <v>0</v>
      </c>
      <c r="D141" s="577">
        <f>'9. Infrastructure Staff Loading'!D141</f>
        <v>0</v>
      </c>
      <c r="E141" s="570">
        <f>'9. Infrastructure Staff Loading'!E141</f>
        <v>0</v>
      </c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  <c r="R141" s="280">
        <f>SUM(F141:Q141)</f>
        <v>0</v>
      </c>
      <c r="S141" s="319">
        <f>D141*R141</f>
        <v>0</v>
      </c>
      <c r="W141" s="147">
        <f>X141/$U$7</f>
        <v>0</v>
      </c>
      <c r="X141" s="147">
        <f>R141/12</f>
        <v>0</v>
      </c>
      <c r="Z141" s="147">
        <f t="shared" si="76"/>
        <v>0</v>
      </c>
      <c r="AA141" s="147">
        <f t="shared" si="77"/>
        <v>0</v>
      </c>
      <c r="AB141" s="727" t="e">
        <f t="shared" si="78"/>
        <v>#DIV/0!</v>
      </c>
    </row>
    <row r="142" spans="1:28" s="125" customFormat="1" ht="15" thickBot="1" x14ac:dyDescent="0.35">
      <c r="A142" s="224"/>
      <c r="B142" s="225" t="s">
        <v>180</v>
      </c>
      <c r="C142" s="226"/>
      <c r="D142" s="578"/>
      <c r="E142" s="523"/>
      <c r="F142" s="229">
        <f>SUM(F137:F141)</f>
        <v>0</v>
      </c>
      <c r="G142" s="229">
        <f t="shared" ref="G142:R142" si="79">SUM(G137:G141)</f>
        <v>0</v>
      </c>
      <c r="H142" s="229">
        <f t="shared" si="79"/>
        <v>0</v>
      </c>
      <c r="I142" s="229">
        <f t="shared" si="79"/>
        <v>0</v>
      </c>
      <c r="J142" s="229">
        <f t="shared" si="79"/>
        <v>0</v>
      </c>
      <c r="K142" s="229">
        <f t="shared" si="79"/>
        <v>0</v>
      </c>
      <c r="L142" s="229">
        <f t="shared" si="79"/>
        <v>0</v>
      </c>
      <c r="M142" s="229">
        <f t="shared" si="79"/>
        <v>0</v>
      </c>
      <c r="N142" s="229">
        <f t="shared" si="79"/>
        <v>0</v>
      </c>
      <c r="O142" s="229">
        <f t="shared" si="79"/>
        <v>0</v>
      </c>
      <c r="P142" s="229">
        <f t="shared" si="79"/>
        <v>0</v>
      </c>
      <c r="Q142" s="229">
        <f t="shared" si="79"/>
        <v>0</v>
      </c>
      <c r="R142" s="229">
        <f t="shared" si="79"/>
        <v>0</v>
      </c>
      <c r="S142" s="320">
        <f>SUM(S137:S141)</f>
        <v>0</v>
      </c>
      <c r="W142" s="231">
        <f>SUM(W137:W141)</f>
        <v>0</v>
      </c>
      <c r="X142" s="229">
        <f>SUM(X137:X141)</f>
        <v>0</v>
      </c>
      <c r="Z142" s="227">
        <f>SUM(Z137:Z141)</f>
        <v>0</v>
      </c>
      <c r="AA142" s="227">
        <f>SUM(AA137:AA141)</f>
        <v>0</v>
      </c>
      <c r="AB142" s="728" t="e">
        <f>Z142/(Z142+AA142)</f>
        <v>#DIV/0!</v>
      </c>
    </row>
    <row r="143" spans="1:28" ht="13.5" customHeight="1" x14ac:dyDescent="0.3">
      <c r="A143" s="275"/>
      <c r="B143" s="276"/>
      <c r="C143" s="444"/>
      <c r="D143" s="583"/>
      <c r="E143" s="571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  <c r="R143" s="280"/>
      <c r="S143" s="319"/>
      <c r="W143" s="147"/>
      <c r="X143" s="147"/>
      <c r="Z143" s="147"/>
      <c r="AA143" s="147"/>
      <c r="AB143" s="727"/>
    </row>
    <row r="144" spans="1:28" s="125" customFormat="1" ht="14.25" x14ac:dyDescent="0.3">
      <c r="A144" s="275">
        <v>6.5</v>
      </c>
      <c r="B144" s="276" t="s">
        <v>181</v>
      </c>
      <c r="C144" s="444">
        <f>'9. Infrastructure Staff Loading'!C144</f>
        <v>0</v>
      </c>
      <c r="D144" s="577">
        <f>'9. Infrastructure Staff Loading'!D144</f>
        <v>0</v>
      </c>
      <c r="E144" s="570">
        <f>'9. Infrastructure Staff Loading'!E144</f>
        <v>0</v>
      </c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280">
        <f>SUM(F144:Q144)</f>
        <v>0</v>
      </c>
      <c r="S144" s="319">
        <f>D144*R144</f>
        <v>0</v>
      </c>
      <c r="W144" s="147">
        <f>X144/$U$7</f>
        <v>0</v>
      </c>
      <c r="X144" s="147">
        <f>R144/12</f>
        <v>0</v>
      </c>
      <c r="Z144" s="147">
        <f>IF($E144="Y",$R144,0)</f>
        <v>0</v>
      </c>
      <c r="AA144" s="147">
        <f>IF($E144="N",$R144,0)</f>
        <v>0</v>
      </c>
      <c r="AB144" s="727" t="e">
        <f>Z144/(Z144+AA144)</f>
        <v>#DIV/0!</v>
      </c>
    </row>
    <row r="145" spans="1:28" ht="14.25" x14ac:dyDescent="0.3">
      <c r="A145" s="275"/>
      <c r="B145" s="276"/>
      <c r="C145" s="444">
        <f>'9. Infrastructure Staff Loading'!C145</f>
        <v>0</v>
      </c>
      <c r="D145" s="577">
        <f>'9. Infrastructure Staff Loading'!D145</f>
        <v>0</v>
      </c>
      <c r="E145" s="570">
        <f>'9. Infrastructure Staff Loading'!E145</f>
        <v>0</v>
      </c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  <c r="R145" s="280">
        <f>SUM(F145:Q145)</f>
        <v>0</v>
      </c>
      <c r="S145" s="319">
        <f>D145*R145</f>
        <v>0</v>
      </c>
      <c r="W145" s="147">
        <f>X145/$U$7</f>
        <v>0</v>
      </c>
      <c r="X145" s="147">
        <f>R145/12</f>
        <v>0</v>
      </c>
      <c r="Z145" s="147">
        <f t="shared" ref="Z145:Z148" si="80">IF($E145="Y",$R145,0)</f>
        <v>0</v>
      </c>
      <c r="AA145" s="147">
        <f t="shared" ref="AA145:AA148" si="81">IF($E145="N",$R145,0)</f>
        <v>0</v>
      </c>
      <c r="AB145" s="727" t="e">
        <f t="shared" ref="AB145:AB148" si="82">Z145/(Z145+AA145)</f>
        <v>#DIV/0!</v>
      </c>
    </row>
    <row r="146" spans="1:28" ht="14.25" x14ac:dyDescent="0.3">
      <c r="A146" s="275"/>
      <c r="B146" s="276"/>
      <c r="C146" s="444">
        <f>'9. Infrastructure Staff Loading'!C146</f>
        <v>0</v>
      </c>
      <c r="D146" s="577">
        <f>'9. Infrastructure Staff Loading'!D146</f>
        <v>0</v>
      </c>
      <c r="E146" s="570">
        <f>'9. Infrastructure Staff Loading'!E146</f>
        <v>0</v>
      </c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  <c r="R146" s="280">
        <f>SUM(F146:Q146)</f>
        <v>0</v>
      </c>
      <c r="S146" s="319">
        <f>D146*R146</f>
        <v>0</v>
      </c>
      <c r="W146" s="147">
        <f>X146/$U$7</f>
        <v>0</v>
      </c>
      <c r="X146" s="147">
        <f>R146/12</f>
        <v>0</v>
      </c>
      <c r="Z146" s="147">
        <f t="shared" si="80"/>
        <v>0</v>
      </c>
      <c r="AA146" s="147">
        <f t="shared" si="81"/>
        <v>0</v>
      </c>
      <c r="AB146" s="727" t="e">
        <f t="shared" si="82"/>
        <v>#DIV/0!</v>
      </c>
    </row>
    <row r="147" spans="1:28" ht="14.25" x14ac:dyDescent="0.3">
      <c r="A147" s="275"/>
      <c r="B147" s="276"/>
      <c r="C147" s="444">
        <f>'9. Infrastructure Staff Loading'!C147</f>
        <v>0</v>
      </c>
      <c r="D147" s="577">
        <f>'9. Infrastructure Staff Loading'!D147</f>
        <v>0</v>
      </c>
      <c r="E147" s="570">
        <f>'9. Infrastructure Staff Loading'!E147</f>
        <v>0</v>
      </c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280">
        <f>SUM(F147:Q147)</f>
        <v>0</v>
      </c>
      <c r="S147" s="319">
        <f>D147*R147</f>
        <v>0</v>
      </c>
      <c r="W147" s="147">
        <f>X147/$U$7</f>
        <v>0</v>
      </c>
      <c r="X147" s="147">
        <f>R147/12</f>
        <v>0</v>
      </c>
      <c r="Z147" s="147">
        <f t="shared" si="80"/>
        <v>0</v>
      </c>
      <c r="AA147" s="147">
        <f t="shared" si="81"/>
        <v>0</v>
      </c>
      <c r="AB147" s="727" t="e">
        <f t="shared" si="82"/>
        <v>#DIV/0!</v>
      </c>
    </row>
    <row r="148" spans="1:28" ht="14.25" x14ac:dyDescent="0.3">
      <c r="A148" s="275"/>
      <c r="B148" s="276"/>
      <c r="C148" s="444">
        <f>'9. Infrastructure Staff Loading'!C148</f>
        <v>0</v>
      </c>
      <c r="D148" s="577">
        <f>'9. Infrastructure Staff Loading'!D148</f>
        <v>0</v>
      </c>
      <c r="E148" s="570">
        <f>'9. Infrastructure Staff Loading'!E148</f>
        <v>0</v>
      </c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280">
        <f>SUM(F148:Q148)</f>
        <v>0</v>
      </c>
      <c r="S148" s="319">
        <f>D148*R148</f>
        <v>0</v>
      </c>
      <c r="W148" s="147">
        <f>X148/$U$7</f>
        <v>0</v>
      </c>
      <c r="X148" s="147">
        <f>R148/12</f>
        <v>0</v>
      </c>
      <c r="Z148" s="147">
        <f t="shared" si="80"/>
        <v>0</v>
      </c>
      <c r="AA148" s="147">
        <f t="shared" si="81"/>
        <v>0</v>
      </c>
      <c r="AB148" s="727" t="e">
        <f t="shared" si="82"/>
        <v>#DIV/0!</v>
      </c>
    </row>
    <row r="149" spans="1:28" s="125" customFormat="1" ht="15" thickBot="1" x14ac:dyDescent="0.35">
      <c r="A149" s="224"/>
      <c r="B149" s="225" t="s">
        <v>182</v>
      </c>
      <c r="C149" s="226"/>
      <c r="D149" s="578"/>
      <c r="E149" s="523"/>
      <c r="F149" s="229">
        <f>SUM(F144:F148)</f>
        <v>0</v>
      </c>
      <c r="G149" s="229">
        <f t="shared" ref="G149:R149" si="83">SUM(G144:G148)</f>
        <v>0</v>
      </c>
      <c r="H149" s="229">
        <f t="shared" si="83"/>
        <v>0</v>
      </c>
      <c r="I149" s="229">
        <f t="shared" si="83"/>
        <v>0</v>
      </c>
      <c r="J149" s="229">
        <f t="shared" si="83"/>
        <v>0</v>
      </c>
      <c r="K149" s="229">
        <f t="shared" si="83"/>
        <v>0</v>
      </c>
      <c r="L149" s="229">
        <f t="shared" si="83"/>
        <v>0</v>
      </c>
      <c r="M149" s="229">
        <f t="shared" si="83"/>
        <v>0</v>
      </c>
      <c r="N149" s="229">
        <f t="shared" si="83"/>
        <v>0</v>
      </c>
      <c r="O149" s="229">
        <f t="shared" si="83"/>
        <v>0</v>
      </c>
      <c r="P149" s="229">
        <f t="shared" si="83"/>
        <v>0</v>
      </c>
      <c r="Q149" s="229">
        <f t="shared" si="83"/>
        <v>0</v>
      </c>
      <c r="R149" s="229">
        <f t="shared" si="83"/>
        <v>0</v>
      </c>
      <c r="S149" s="320">
        <f>SUM(S144:S148)</f>
        <v>0</v>
      </c>
      <c r="W149" s="231">
        <f>SUM(W144:W148)</f>
        <v>0</v>
      </c>
      <c r="X149" s="229">
        <f>SUM(X144:X148)</f>
        <v>0</v>
      </c>
      <c r="Z149" s="227">
        <f>SUM(Z144:Z148)</f>
        <v>0</v>
      </c>
      <c r="AA149" s="227">
        <f>SUM(AA144:AA148)</f>
        <v>0</v>
      </c>
      <c r="AB149" s="728" t="e">
        <f>Z149/(Z149+AA149)</f>
        <v>#DIV/0!</v>
      </c>
    </row>
    <row r="150" spans="1:28" s="125" customFormat="1" ht="14.25" x14ac:dyDescent="0.3">
      <c r="A150" s="144"/>
      <c r="B150" s="145"/>
      <c r="C150" s="146"/>
      <c r="D150" s="584"/>
      <c r="E150" s="522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  <c r="R150" s="149"/>
      <c r="S150" s="326"/>
      <c r="W150" s="147"/>
      <c r="X150" s="147"/>
      <c r="Z150" s="147"/>
      <c r="AA150" s="147"/>
      <c r="AB150" s="727"/>
    </row>
    <row r="151" spans="1:28" s="125" customFormat="1" ht="14.25" thickBot="1" x14ac:dyDescent="0.3">
      <c r="A151" s="253"/>
      <c r="B151" s="254" t="s">
        <v>183</v>
      </c>
      <c r="C151" s="255"/>
      <c r="D151" s="439"/>
      <c r="E151" s="527"/>
      <c r="F151" s="256">
        <f>SUM(F121,F128,F135,F142,F149)</f>
        <v>0</v>
      </c>
      <c r="G151" s="256">
        <f t="shared" ref="G151:S151" si="84">SUM(G121,G128,G135,G142,G149)</f>
        <v>0</v>
      </c>
      <c r="H151" s="256">
        <f t="shared" si="84"/>
        <v>0</v>
      </c>
      <c r="I151" s="256">
        <f t="shared" si="84"/>
        <v>0</v>
      </c>
      <c r="J151" s="256">
        <f t="shared" si="84"/>
        <v>0</v>
      </c>
      <c r="K151" s="256">
        <f t="shared" si="84"/>
        <v>0</v>
      </c>
      <c r="L151" s="256">
        <f t="shared" si="84"/>
        <v>0</v>
      </c>
      <c r="M151" s="256">
        <f t="shared" si="84"/>
        <v>0</v>
      </c>
      <c r="N151" s="256">
        <f t="shared" si="84"/>
        <v>0</v>
      </c>
      <c r="O151" s="256">
        <f t="shared" si="84"/>
        <v>0</v>
      </c>
      <c r="P151" s="256">
        <f t="shared" si="84"/>
        <v>0</v>
      </c>
      <c r="Q151" s="256">
        <f t="shared" si="84"/>
        <v>0</v>
      </c>
      <c r="R151" s="256">
        <f t="shared" si="84"/>
        <v>0</v>
      </c>
      <c r="S151" s="256">
        <f t="shared" si="84"/>
        <v>0</v>
      </c>
      <c r="W151" s="256">
        <f t="shared" ref="W151:X151" si="85">SUM(W121,W128,W135,W142,W149)</f>
        <v>0</v>
      </c>
      <c r="X151" s="256">
        <f t="shared" si="85"/>
        <v>0</v>
      </c>
      <c r="Z151" s="256">
        <f t="shared" ref="Z151:AA151" si="86">SUM(Z121,Z128,Z135,Z142,Z149)</f>
        <v>0</v>
      </c>
      <c r="AA151" s="256">
        <f t="shared" si="86"/>
        <v>0</v>
      </c>
      <c r="AB151" s="729" t="e">
        <f>Z151/(Z151+AA151)</f>
        <v>#DIV/0!</v>
      </c>
    </row>
    <row r="152" spans="1:28" ht="9.9499999999999993" customHeight="1" x14ac:dyDescent="0.3">
      <c r="A152" s="157"/>
      <c r="B152" s="145"/>
      <c r="C152" s="146"/>
      <c r="D152" s="585"/>
      <c r="E152" s="157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  <c r="R152" s="149"/>
      <c r="S152" s="326"/>
      <c r="W152" s="146"/>
      <c r="X152" s="146"/>
      <c r="Z152" s="154"/>
      <c r="AA152" s="154"/>
      <c r="AB152" s="732"/>
    </row>
    <row r="153" spans="1:28" s="124" customFormat="1" ht="13.5" customHeight="1" x14ac:dyDescent="0.25">
      <c r="A153" s="233">
        <v>7</v>
      </c>
      <c r="B153" s="242" t="s">
        <v>184</v>
      </c>
      <c r="C153" s="235"/>
      <c r="D153" s="576"/>
      <c r="E153" s="521"/>
      <c r="F153" s="240"/>
      <c r="G153" s="240"/>
      <c r="H153" s="240"/>
      <c r="I153" s="240"/>
      <c r="J153" s="240"/>
      <c r="K153" s="240"/>
      <c r="L153" s="240"/>
      <c r="M153" s="240"/>
      <c r="N153" s="240"/>
      <c r="O153" s="240"/>
      <c r="P153" s="240"/>
      <c r="Q153" s="240"/>
      <c r="R153" s="236"/>
      <c r="S153" s="318"/>
      <c r="W153" s="235"/>
      <c r="X153" s="235"/>
      <c r="Z153" s="235"/>
      <c r="AA153" s="235"/>
      <c r="AB153" s="726"/>
    </row>
    <row r="154" spans="1:28" ht="13.5" customHeight="1" x14ac:dyDescent="0.3">
      <c r="A154" s="275">
        <v>7.1</v>
      </c>
      <c r="B154" s="276" t="s">
        <v>185</v>
      </c>
      <c r="C154" s="444">
        <f>'9. Infrastructure Staff Loading'!C154</f>
        <v>0</v>
      </c>
      <c r="D154" s="577">
        <f>'9. Infrastructure Staff Loading'!D154</f>
        <v>0</v>
      </c>
      <c r="E154" s="570">
        <f>'9. Infrastructure Staff Loading'!E154</f>
        <v>0</v>
      </c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  <c r="R154" s="280">
        <f>SUM(F154:Q154)</f>
        <v>0</v>
      </c>
      <c r="S154" s="319">
        <f>D154*R154</f>
        <v>0</v>
      </c>
      <c r="W154" s="147">
        <f>X154/$U$7</f>
        <v>0</v>
      </c>
      <c r="X154" s="147">
        <f>R154/12</f>
        <v>0</v>
      </c>
      <c r="Z154" s="147">
        <f>IF($E154="Y",$R154,0)</f>
        <v>0</v>
      </c>
      <c r="AA154" s="147">
        <f>IF($E154="N",$R154,0)</f>
        <v>0</v>
      </c>
      <c r="AB154" s="727" t="e">
        <f>Z154/(Z154+AA154)</f>
        <v>#DIV/0!</v>
      </c>
    </row>
    <row r="155" spans="1:28" ht="14.25" x14ac:dyDescent="0.3">
      <c r="A155" s="275"/>
      <c r="B155" s="276"/>
      <c r="C155" s="444">
        <f>'9. Infrastructure Staff Loading'!C155</f>
        <v>0</v>
      </c>
      <c r="D155" s="577">
        <f>'9. Infrastructure Staff Loading'!D155</f>
        <v>0</v>
      </c>
      <c r="E155" s="570">
        <f>'9. Infrastructure Staff Loading'!E155</f>
        <v>0</v>
      </c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  <c r="R155" s="280">
        <f>SUM(F155:Q155)</f>
        <v>0</v>
      </c>
      <c r="S155" s="319">
        <f>D155*R155</f>
        <v>0</v>
      </c>
      <c r="W155" s="147">
        <f>X155/$U$7</f>
        <v>0</v>
      </c>
      <c r="X155" s="147">
        <f>R155/12</f>
        <v>0</v>
      </c>
      <c r="Z155" s="147">
        <f t="shared" ref="Z155:Z158" si="87">IF($E155="Y",$R155,0)</f>
        <v>0</v>
      </c>
      <c r="AA155" s="147">
        <f t="shared" ref="AA155:AA158" si="88">IF($E155="N",$R155,0)</f>
        <v>0</v>
      </c>
      <c r="AB155" s="727" t="e">
        <f t="shared" ref="AB155:AB158" si="89">Z155/(Z155+AA155)</f>
        <v>#DIV/0!</v>
      </c>
    </row>
    <row r="156" spans="1:28" ht="14.25" x14ac:dyDescent="0.3">
      <c r="A156" s="275"/>
      <c r="B156" s="276"/>
      <c r="C156" s="444">
        <f>'9. Infrastructure Staff Loading'!C156</f>
        <v>0</v>
      </c>
      <c r="D156" s="577">
        <f>'9. Infrastructure Staff Loading'!D156</f>
        <v>0</v>
      </c>
      <c r="E156" s="570">
        <f>'9. Infrastructure Staff Loading'!E156</f>
        <v>0</v>
      </c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  <c r="R156" s="280">
        <f>SUM(F156:Q156)</f>
        <v>0</v>
      </c>
      <c r="S156" s="319">
        <f>D156*R156</f>
        <v>0</v>
      </c>
      <c r="W156" s="147">
        <f>X156/$U$7</f>
        <v>0</v>
      </c>
      <c r="X156" s="147">
        <f>R156/12</f>
        <v>0</v>
      </c>
      <c r="Z156" s="147">
        <f t="shared" si="87"/>
        <v>0</v>
      </c>
      <c r="AA156" s="147">
        <f t="shared" si="88"/>
        <v>0</v>
      </c>
      <c r="AB156" s="727" t="e">
        <f t="shared" si="89"/>
        <v>#DIV/0!</v>
      </c>
    </row>
    <row r="157" spans="1:28" ht="14.25" x14ac:dyDescent="0.3">
      <c r="A157" s="275"/>
      <c r="B157" s="276"/>
      <c r="C157" s="444">
        <f>'9. Infrastructure Staff Loading'!C157</f>
        <v>0</v>
      </c>
      <c r="D157" s="577">
        <f>'9. Infrastructure Staff Loading'!D157</f>
        <v>0</v>
      </c>
      <c r="E157" s="570">
        <f>'9. Infrastructure Staff Loading'!E157</f>
        <v>0</v>
      </c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  <c r="R157" s="280">
        <f>SUM(F157:Q157)</f>
        <v>0</v>
      </c>
      <c r="S157" s="319">
        <f>D157*R157</f>
        <v>0</v>
      </c>
      <c r="W157" s="147">
        <f>X157/$U$7</f>
        <v>0</v>
      </c>
      <c r="X157" s="147">
        <f>R157/12</f>
        <v>0</v>
      </c>
      <c r="Z157" s="147">
        <f t="shared" si="87"/>
        <v>0</v>
      </c>
      <c r="AA157" s="147">
        <f t="shared" si="88"/>
        <v>0</v>
      </c>
      <c r="AB157" s="727" t="e">
        <f t="shared" si="89"/>
        <v>#DIV/0!</v>
      </c>
    </row>
    <row r="158" spans="1:28" ht="14.25" x14ac:dyDescent="0.3">
      <c r="A158" s="275"/>
      <c r="B158" s="276"/>
      <c r="C158" s="444">
        <f>'9. Infrastructure Staff Loading'!C158</f>
        <v>0</v>
      </c>
      <c r="D158" s="577">
        <f>'9. Infrastructure Staff Loading'!D158</f>
        <v>0</v>
      </c>
      <c r="E158" s="570">
        <f>'9. Infrastructure Staff Loading'!E158</f>
        <v>0</v>
      </c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  <c r="R158" s="280">
        <f>SUM(F158:Q158)</f>
        <v>0</v>
      </c>
      <c r="S158" s="319">
        <f>D158*R158</f>
        <v>0</v>
      </c>
      <c r="W158" s="147">
        <f>X158/$U$7</f>
        <v>0</v>
      </c>
      <c r="X158" s="147">
        <f>R158/12</f>
        <v>0</v>
      </c>
      <c r="Z158" s="147">
        <f t="shared" si="87"/>
        <v>0</v>
      </c>
      <c r="AA158" s="147">
        <f t="shared" si="88"/>
        <v>0</v>
      </c>
      <c r="AB158" s="727" t="e">
        <f t="shared" si="89"/>
        <v>#DIV/0!</v>
      </c>
    </row>
    <row r="159" spans="1:28" s="125" customFormat="1" ht="15" thickBot="1" x14ac:dyDescent="0.35">
      <c r="A159" s="224"/>
      <c r="B159" s="225" t="s">
        <v>186</v>
      </c>
      <c r="C159" s="226"/>
      <c r="D159" s="578"/>
      <c r="E159" s="523"/>
      <c r="F159" s="229">
        <f>SUM(F154:F158)</f>
        <v>0</v>
      </c>
      <c r="G159" s="229">
        <f t="shared" ref="G159:R159" si="90">SUM(G154:G158)</f>
        <v>0</v>
      </c>
      <c r="H159" s="229">
        <f t="shared" si="90"/>
        <v>0</v>
      </c>
      <c r="I159" s="229">
        <f t="shared" si="90"/>
        <v>0</v>
      </c>
      <c r="J159" s="229">
        <f t="shared" si="90"/>
        <v>0</v>
      </c>
      <c r="K159" s="229">
        <f t="shared" si="90"/>
        <v>0</v>
      </c>
      <c r="L159" s="229">
        <f t="shared" si="90"/>
        <v>0</v>
      </c>
      <c r="M159" s="229">
        <f t="shared" si="90"/>
        <v>0</v>
      </c>
      <c r="N159" s="229">
        <f t="shared" si="90"/>
        <v>0</v>
      </c>
      <c r="O159" s="229">
        <f t="shared" si="90"/>
        <v>0</v>
      </c>
      <c r="P159" s="229">
        <f t="shared" si="90"/>
        <v>0</v>
      </c>
      <c r="Q159" s="229">
        <f t="shared" si="90"/>
        <v>0</v>
      </c>
      <c r="R159" s="229">
        <f t="shared" si="90"/>
        <v>0</v>
      </c>
      <c r="S159" s="320">
        <f>SUM(S154:S158)</f>
        <v>0</v>
      </c>
      <c r="W159" s="231">
        <f>SUM(W154:W158)</f>
        <v>0</v>
      </c>
      <c r="X159" s="229">
        <f>SUM(X154:X158)</f>
        <v>0</v>
      </c>
      <c r="Z159" s="227">
        <f>SUM(Z154:Z158)</f>
        <v>0</v>
      </c>
      <c r="AA159" s="227">
        <f>SUM(AA154:AA158)</f>
        <v>0</v>
      </c>
      <c r="AB159" s="728" t="e">
        <f>Z159/(Z159+AA159)</f>
        <v>#DIV/0!</v>
      </c>
    </row>
    <row r="160" spans="1:28" ht="13.5" customHeight="1" x14ac:dyDescent="0.3">
      <c r="A160" s="275"/>
      <c r="B160" s="276"/>
      <c r="C160" s="444"/>
      <c r="D160" s="583"/>
      <c r="E160" s="571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280"/>
      <c r="S160" s="319"/>
      <c r="W160" s="147"/>
      <c r="X160" s="147"/>
      <c r="Z160" s="147"/>
      <c r="AA160" s="147"/>
      <c r="AB160" s="727"/>
    </row>
    <row r="161" spans="1:28" s="125" customFormat="1" ht="14.25" x14ac:dyDescent="0.3">
      <c r="A161" s="275">
        <v>7.2</v>
      </c>
      <c r="B161" s="276" t="s">
        <v>187</v>
      </c>
      <c r="C161" s="444">
        <f>'9. Infrastructure Staff Loading'!C161</f>
        <v>0</v>
      </c>
      <c r="D161" s="577">
        <f>'9. Infrastructure Staff Loading'!D161</f>
        <v>0</v>
      </c>
      <c r="E161" s="570">
        <f>'9. Infrastructure Staff Loading'!E161</f>
        <v>0</v>
      </c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  <c r="R161" s="280">
        <f>SUM(F161:Q161)</f>
        <v>0</v>
      </c>
      <c r="S161" s="319">
        <f>D161*R161</f>
        <v>0</v>
      </c>
      <c r="W161" s="147">
        <f>X161/$U$7</f>
        <v>0</v>
      </c>
      <c r="X161" s="147">
        <f>R161/12</f>
        <v>0</v>
      </c>
      <c r="Z161" s="147">
        <f>IF($E161="Y",$R161,0)</f>
        <v>0</v>
      </c>
      <c r="AA161" s="147">
        <f>IF($E161="N",$R161,0)</f>
        <v>0</v>
      </c>
      <c r="AB161" s="727" t="e">
        <f>Z161/(Z161+AA161)</f>
        <v>#DIV/0!</v>
      </c>
    </row>
    <row r="162" spans="1:28" ht="14.25" x14ac:dyDescent="0.3">
      <c r="A162" s="275"/>
      <c r="B162" s="276"/>
      <c r="C162" s="444">
        <f>'9. Infrastructure Staff Loading'!C162</f>
        <v>0</v>
      </c>
      <c r="D162" s="577">
        <f>'9. Infrastructure Staff Loading'!D162</f>
        <v>0</v>
      </c>
      <c r="E162" s="570">
        <f>'9. Infrastructure Staff Loading'!E162</f>
        <v>0</v>
      </c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  <c r="R162" s="280">
        <f>SUM(F162:Q162)</f>
        <v>0</v>
      </c>
      <c r="S162" s="319">
        <f>D162*R162</f>
        <v>0</v>
      </c>
      <c r="W162" s="147">
        <f>X162/$U$7</f>
        <v>0</v>
      </c>
      <c r="X162" s="147">
        <f>R162/12</f>
        <v>0</v>
      </c>
      <c r="Z162" s="147">
        <f t="shared" ref="Z162:Z165" si="91">IF($E162="Y",$R162,0)</f>
        <v>0</v>
      </c>
      <c r="AA162" s="147">
        <f t="shared" ref="AA162:AA165" si="92">IF($E162="N",$R162,0)</f>
        <v>0</v>
      </c>
      <c r="AB162" s="727" t="e">
        <f t="shared" ref="AB162:AB165" si="93">Z162/(Z162+AA162)</f>
        <v>#DIV/0!</v>
      </c>
    </row>
    <row r="163" spans="1:28" ht="14.25" x14ac:dyDescent="0.3">
      <c r="A163" s="275"/>
      <c r="B163" s="276"/>
      <c r="C163" s="444">
        <f>'9. Infrastructure Staff Loading'!C163</f>
        <v>0</v>
      </c>
      <c r="D163" s="577">
        <f>'9. Infrastructure Staff Loading'!D163</f>
        <v>0</v>
      </c>
      <c r="E163" s="570">
        <f>'9. Infrastructure Staff Loading'!E163</f>
        <v>0</v>
      </c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280">
        <f>SUM(F163:Q163)</f>
        <v>0</v>
      </c>
      <c r="S163" s="319">
        <f>D163*R163</f>
        <v>0</v>
      </c>
      <c r="W163" s="147">
        <f>X163/$U$7</f>
        <v>0</v>
      </c>
      <c r="X163" s="147">
        <f>R163/12</f>
        <v>0</v>
      </c>
      <c r="Z163" s="147">
        <f t="shared" si="91"/>
        <v>0</v>
      </c>
      <c r="AA163" s="147">
        <f t="shared" si="92"/>
        <v>0</v>
      </c>
      <c r="AB163" s="727" t="e">
        <f t="shared" si="93"/>
        <v>#DIV/0!</v>
      </c>
    </row>
    <row r="164" spans="1:28" ht="14.25" x14ac:dyDescent="0.3">
      <c r="A164" s="275"/>
      <c r="B164" s="276"/>
      <c r="C164" s="444">
        <f>'9. Infrastructure Staff Loading'!C164</f>
        <v>0</v>
      </c>
      <c r="D164" s="577">
        <f>'9. Infrastructure Staff Loading'!D164</f>
        <v>0</v>
      </c>
      <c r="E164" s="570">
        <f>'9. Infrastructure Staff Loading'!E164</f>
        <v>0</v>
      </c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  <c r="R164" s="280">
        <f>SUM(F164:Q164)</f>
        <v>0</v>
      </c>
      <c r="S164" s="319">
        <f>D164*R164</f>
        <v>0</v>
      </c>
      <c r="W164" s="147">
        <f>X164/$U$7</f>
        <v>0</v>
      </c>
      <c r="X164" s="147">
        <f>R164/12</f>
        <v>0</v>
      </c>
      <c r="Z164" s="147">
        <f t="shared" si="91"/>
        <v>0</v>
      </c>
      <c r="AA164" s="147">
        <f t="shared" si="92"/>
        <v>0</v>
      </c>
      <c r="AB164" s="727" t="e">
        <f t="shared" si="93"/>
        <v>#DIV/0!</v>
      </c>
    </row>
    <row r="165" spans="1:28" ht="14.25" x14ac:dyDescent="0.3">
      <c r="A165" s="275"/>
      <c r="B165" s="276"/>
      <c r="C165" s="444">
        <f>'9. Infrastructure Staff Loading'!C165</f>
        <v>0</v>
      </c>
      <c r="D165" s="577">
        <f>'9. Infrastructure Staff Loading'!D165</f>
        <v>0</v>
      </c>
      <c r="E165" s="570">
        <f>'9. Infrastructure Staff Loading'!E165</f>
        <v>0</v>
      </c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  <c r="R165" s="280">
        <f>SUM(F165:Q165)</f>
        <v>0</v>
      </c>
      <c r="S165" s="319">
        <f>D165*R165</f>
        <v>0</v>
      </c>
      <c r="W165" s="147">
        <f>X165/$U$7</f>
        <v>0</v>
      </c>
      <c r="X165" s="147">
        <f>R165/12</f>
        <v>0</v>
      </c>
      <c r="Z165" s="147">
        <f t="shared" si="91"/>
        <v>0</v>
      </c>
      <c r="AA165" s="147">
        <f t="shared" si="92"/>
        <v>0</v>
      </c>
      <c r="AB165" s="727" t="e">
        <f t="shared" si="93"/>
        <v>#DIV/0!</v>
      </c>
    </row>
    <row r="166" spans="1:28" s="125" customFormat="1" ht="15" thickBot="1" x14ac:dyDescent="0.35">
      <c r="A166" s="224"/>
      <c r="B166" s="225" t="s">
        <v>188</v>
      </c>
      <c r="C166" s="226"/>
      <c r="D166" s="578"/>
      <c r="E166" s="523"/>
      <c r="F166" s="229">
        <f>SUM(F161:F165)</f>
        <v>0</v>
      </c>
      <c r="G166" s="229">
        <f t="shared" ref="G166:R166" si="94">SUM(G161:G165)</f>
        <v>0</v>
      </c>
      <c r="H166" s="229">
        <f t="shared" si="94"/>
        <v>0</v>
      </c>
      <c r="I166" s="229">
        <f t="shared" si="94"/>
        <v>0</v>
      </c>
      <c r="J166" s="229">
        <f t="shared" si="94"/>
        <v>0</v>
      </c>
      <c r="K166" s="229">
        <f t="shared" si="94"/>
        <v>0</v>
      </c>
      <c r="L166" s="229">
        <f t="shared" si="94"/>
        <v>0</v>
      </c>
      <c r="M166" s="229">
        <f t="shared" si="94"/>
        <v>0</v>
      </c>
      <c r="N166" s="229">
        <f t="shared" si="94"/>
        <v>0</v>
      </c>
      <c r="O166" s="229">
        <f t="shared" si="94"/>
        <v>0</v>
      </c>
      <c r="P166" s="229">
        <f t="shared" si="94"/>
        <v>0</v>
      </c>
      <c r="Q166" s="229">
        <f t="shared" si="94"/>
        <v>0</v>
      </c>
      <c r="R166" s="229">
        <f t="shared" si="94"/>
        <v>0</v>
      </c>
      <c r="S166" s="320">
        <f>SUM(S161:S165)</f>
        <v>0</v>
      </c>
      <c r="W166" s="231">
        <f>SUM(W161:W165)</f>
        <v>0</v>
      </c>
      <c r="X166" s="229">
        <f>SUM(X161:X165)</f>
        <v>0</v>
      </c>
      <c r="Z166" s="227">
        <f>SUM(Z161:Z165)</f>
        <v>0</v>
      </c>
      <c r="AA166" s="227">
        <f>SUM(AA161:AA165)</f>
        <v>0</v>
      </c>
      <c r="AB166" s="728" t="e">
        <f>Z166/(Z166+AA166)</f>
        <v>#DIV/0!</v>
      </c>
    </row>
    <row r="167" spans="1:28" s="125" customFormat="1" ht="14.25" x14ac:dyDescent="0.3">
      <c r="A167" s="247"/>
      <c r="B167" s="248"/>
      <c r="C167" s="437"/>
      <c r="D167" s="586"/>
      <c r="E167" s="565"/>
      <c r="F167" s="252"/>
      <c r="G167" s="252"/>
      <c r="H167" s="252"/>
      <c r="I167" s="252"/>
      <c r="J167" s="252"/>
      <c r="K167" s="252"/>
      <c r="L167" s="252"/>
      <c r="M167" s="252"/>
      <c r="N167" s="252"/>
      <c r="O167" s="252"/>
      <c r="P167" s="252"/>
      <c r="Q167" s="252"/>
      <c r="R167" s="252"/>
      <c r="S167" s="322"/>
      <c r="W167" s="250"/>
      <c r="X167" s="252"/>
      <c r="Z167" s="147"/>
      <c r="AA167" s="147"/>
      <c r="AB167" s="727"/>
    </row>
    <row r="168" spans="1:28" s="125" customFormat="1" ht="14.25" x14ac:dyDescent="0.3">
      <c r="A168" s="275">
        <v>7.3</v>
      </c>
      <c r="B168" s="276" t="s">
        <v>189</v>
      </c>
      <c r="C168" s="444">
        <f>'9. Infrastructure Staff Loading'!C168</f>
        <v>0</v>
      </c>
      <c r="D168" s="577">
        <f>'9. Infrastructure Staff Loading'!D168</f>
        <v>0</v>
      </c>
      <c r="E168" s="570">
        <f>'9. Infrastructure Staff Loading'!E168</f>
        <v>0</v>
      </c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  <c r="R168" s="280">
        <f>SUM(F168:Q168)</f>
        <v>0</v>
      </c>
      <c r="S168" s="319">
        <f>D168*R168</f>
        <v>0</v>
      </c>
      <c r="W168" s="147">
        <f>X168/$U$7</f>
        <v>0</v>
      </c>
      <c r="X168" s="147">
        <f>R168/12</f>
        <v>0</v>
      </c>
      <c r="Z168" s="147">
        <f>IF($E168="Y",$R168,0)</f>
        <v>0</v>
      </c>
      <c r="AA168" s="147">
        <f>IF($E168="N",$R168,0)</f>
        <v>0</v>
      </c>
      <c r="AB168" s="727" t="e">
        <f>Z168/(Z168+AA168)</f>
        <v>#DIV/0!</v>
      </c>
    </row>
    <row r="169" spans="1:28" ht="14.25" x14ac:dyDescent="0.3">
      <c r="A169" s="275"/>
      <c r="B169" s="276"/>
      <c r="C169" s="444">
        <f>'9. Infrastructure Staff Loading'!C169</f>
        <v>0</v>
      </c>
      <c r="D169" s="577">
        <f>'9. Infrastructure Staff Loading'!D169</f>
        <v>0</v>
      </c>
      <c r="E169" s="570">
        <f>'9. Infrastructure Staff Loading'!E169</f>
        <v>0</v>
      </c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  <c r="R169" s="280">
        <f>SUM(F169:Q169)</f>
        <v>0</v>
      </c>
      <c r="S169" s="319">
        <f>D169*R169</f>
        <v>0</v>
      </c>
      <c r="W169" s="147">
        <f>X169/$U$7</f>
        <v>0</v>
      </c>
      <c r="X169" s="147">
        <f>R169/12</f>
        <v>0</v>
      </c>
      <c r="Z169" s="147">
        <f t="shared" ref="Z169:Z172" si="95">IF($E169="Y",$R169,0)</f>
        <v>0</v>
      </c>
      <c r="AA169" s="147">
        <f t="shared" ref="AA169:AA172" si="96">IF($E169="N",$R169,0)</f>
        <v>0</v>
      </c>
      <c r="AB169" s="727" t="e">
        <f t="shared" ref="AB169:AB172" si="97">Z169/(Z169+AA169)</f>
        <v>#DIV/0!</v>
      </c>
    </row>
    <row r="170" spans="1:28" ht="14.25" x14ac:dyDescent="0.3">
      <c r="A170" s="275"/>
      <c r="B170" s="276"/>
      <c r="C170" s="444">
        <f>'9. Infrastructure Staff Loading'!C170</f>
        <v>0</v>
      </c>
      <c r="D170" s="577">
        <f>'9. Infrastructure Staff Loading'!D170</f>
        <v>0</v>
      </c>
      <c r="E170" s="570">
        <f>'9. Infrastructure Staff Loading'!E170</f>
        <v>0</v>
      </c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  <c r="R170" s="280">
        <f>SUM(F170:Q170)</f>
        <v>0</v>
      </c>
      <c r="S170" s="319">
        <f>D170*R170</f>
        <v>0</v>
      </c>
      <c r="W170" s="147">
        <f>X170/$U$7</f>
        <v>0</v>
      </c>
      <c r="X170" s="147">
        <f>R170/12</f>
        <v>0</v>
      </c>
      <c r="Z170" s="147">
        <f t="shared" si="95"/>
        <v>0</v>
      </c>
      <c r="AA170" s="147">
        <f t="shared" si="96"/>
        <v>0</v>
      </c>
      <c r="AB170" s="727" t="e">
        <f t="shared" si="97"/>
        <v>#DIV/0!</v>
      </c>
    </row>
    <row r="171" spans="1:28" ht="14.25" x14ac:dyDescent="0.3">
      <c r="A171" s="275"/>
      <c r="B171" s="276"/>
      <c r="C171" s="444">
        <f>'9. Infrastructure Staff Loading'!C171</f>
        <v>0</v>
      </c>
      <c r="D171" s="577">
        <f>'9. Infrastructure Staff Loading'!D171</f>
        <v>0</v>
      </c>
      <c r="E171" s="570">
        <f>'9. Infrastructure Staff Loading'!E171</f>
        <v>0</v>
      </c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280">
        <f>SUM(F171:Q171)</f>
        <v>0</v>
      </c>
      <c r="S171" s="319">
        <f>D171*R171</f>
        <v>0</v>
      </c>
      <c r="W171" s="147">
        <f>X171/$U$7</f>
        <v>0</v>
      </c>
      <c r="X171" s="147">
        <f>R171/12</f>
        <v>0</v>
      </c>
      <c r="Z171" s="147">
        <f t="shared" si="95"/>
        <v>0</v>
      </c>
      <c r="AA171" s="147">
        <f t="shared" si="96"/>
        <v>0</v>
      </c>
      <c r="AB171" s="727" t="e">
        <f t="shared" si="97"/>
        <v>#DIV/0!</v>
      </c>
    </row>
    <row r="172" spans="1:28" ht="14.25" x14ac:dyDescent="0.3">
      <c r="A172" s="275"/>
      <c r="B172" s="276"/>
      <c r="C172" s="444">
        <f>'9. Infrastructure Staff Loading'!C172</f>
        <v>0</v>
      </c>
      <c r="D172" s="577">
        <f>'9. Infrastructure Staff Loading'!D172</f>
        <v>0</v>
      </c>
      <c r="E172" s="570">
        <f>'9. Infrastructure Staff Loading'!E172</f>
        <v>0</v>
      </c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280">
        <f>SUM(F172:Q172)</f>
        <v>0</v>
      </c>
      <c r="S172" s="319">
        <f>D172*R172</f>
        <v>0</v>
      </c>
      <c r="W172" s="147">
        <f>X172/$U$7</f>
        <v>0</v>
      </c>
      <c r="X172" s="147">
        <f>R172/12</f>
        <v>0</v>
      </c>
      <c r="Z172" s="147">
        <f t="shared" si="95"/>
        <v>0</v>
      </c>
      <c r="AA172" s="147">
        <f t="shared" si="96"/>
        <v>0</v>
      </c>
      <c r="AB172" s="727" t="e">
        <f t="shared" si="97"/>
        <v>#DIV/0!</v>
      </c>
    </row>
    <row r="173" spans="1:28" s="125" customFormat="1" ht="15" thickBot="1" x14ac:dyDescent="0.35">
      <c r="A173" s="224"/>
      <c r="B173" s="225" t="s">
        <v>190</v>
      </c>
      <c r="C173" s="226"/>
      <c r="D173" s="578"/>
      <c r="E173" s="523"/>
      <c r="F173" s="229">
        <f>SUM(F168:F172)</f>
        <v>0</v>
      </c>
      <c r="G173" s="229">
        <f t="shared" ref="G173:R173" si="98">SUM(G168:G172)</f>
        <v>0</v>
      </c>
      <c r="H173" s="229">
        <f t="shared" si="98"/>
        <v>0</v>
      </c>
      <c r="I173" s="229">
        <f t="shared" si="98"/>
        <v>0</v>
      </c>
      <c r="J173" s="229">
        <f t="shared" si="98"/>
        <v>0</v>
      </c>
      <c r="K173" s="229">
        <f t="shared" si="98"/>
        <v>0</v>
      </c>
      <c r="L173" s="229">
        <f t="shared" si="98"/>
        <v>0</v>
      </c>
      <c r="M173" s="229">
        <f t="shared" si="98"/>
        <v>0</v>
      </c>
      <c r="N173" s="229">
        <f t="shared" si="98"/>
        <v>0</v>
      </c>
      <c r="O173" s="229">
        <f t="shared" si="98"/>
        <v>0</v>
      </c>
      <c r="P173" s="229">
        <f t="shared" si="98"/>
        <v>0</v>
      </c>
      <c r="Q173" s="229">
        <f t="shared" si="98"/>
        <v>0</v>
      </c>
      <c r="R173" s="229">
        <f t="shared" si="98"/>
        <v>0</v>
      </c>
      <c r="S173" s="320">
        <f>SUM(S168:S172)</f>
        <v>0</v>
      </c>
      <c r="W173" s="231">
        <f>SUM(W168:W172)</f>
        <v>0</v>
      </c>
      <c r="X173" s="229">
        <f>SUM(X168:X172)</f>
        <v>0</v>
      </c>
      <c r="Z173" s="227">
        <f>SUM(Z168:Z172)</f>
        <v>0</v>
      </c>
      <c r="AA173" s="227">
        <f>SUM(AA168:AA172)</f>
        <v>0</v>
      </c>
      <c r="AB173" s="728" t="e">
        <f>Z173/(Z173+AA173)</f>
        <v>#DIV/0!</v>
      </c>
    </row>
    <row r="174" spans="1:28" s="125" customFormat="1" ht="14.25" x14ac:dyDescent="0.3">
      <c r="A174" s="247"/>
      <c r="B174" s="248"/>
      <c r="C174" s="437"/>
      <c r="D174" s="586"/>
      <c r="E174" s="565"/>
      <c r="F174" s="252"/>
      <c r="G174" s="252"/>
      <c r="H174" s="252"/>
      <c r="I174" s="252"/>
      <c r="J174" s="252"/>
      <c r="K174" s="252"/>
      <c r="L174" s="252"/>
      <c r="M174" s="252"/>
      <c r="N174" s="252"/>
      <c r="O174" s="252"/>
      <c r="P174" s="252"/>
      <c r="Q174" s="252"/>
      <c r="R174" s="252"/>
      <c r="S174" s="322"/>
      <c r="W174" s="250"/>
      <c r="X174" s="252"/>
      <c r="Z174" s="147"/>
      <c r="AA174" s="147"/>
      <c r="AB174" s="727"/>
    </row>
    <row r="175" spans="1:28" s="125" customFormat="1" ht="14.25" x14ac:dyDescent="0.3">
      <c r="A175" s="275">
        <v>7.4</v>
      </c>
      <c r="B175" s="276" t="s">
        <v>947</v>
      </c>
      <c r="C175" s="444">
        <f>'9. Infrastructure Staff Loading'!C175</f>
        <v>0</v>
      </c>
      <c r="D175" s="577">
        <f>'9. Infrastructure Staff Loading'!D175</f>
        <v>0</v>
      </c>
      <c r="E175" s="570">
        <f>'9. Infrastructure Staff Loading'!E175</f>
        <v>0</v>
      </c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  <c r="R175" s="280">
        <f>SUM(F175:Q175)</f>
        <v>0</v>
      </c>
      <c r="S175" s="319">
        <f>D175*R175</f>
        <v>0</v>
      </c>
      <c r="W175" s="147">
        <f>X175/$U$7</f>
        <v>0</v>
      </c>
      <c r="X175" s="147">
        <f>R175/12</f>
        <v>0</v>
      </c>
      <c r="Z175" s="147">
        <f>IF($E175="Y",$R175,0)</f>
        <v>0</v>
      </c>
      <c r="AA175" s="147">
        <f>IF($E175="N",$R175,0)</f>
        <v>0</v>
      </c>
      <c r="AB175" s="727" t="e">
        <f>Z175/(Z175+AA175)</f>
        <v>#DIV/0!</v>
      </c>
    </row>
    <row r="176" spans="1:28" ht="14.25" x14ac:dyDescent="0.3">
      <c r="A176" s="275"/>
      <c r="B176" s="276"/>
      <c r="C176" s="444">
        <f>'9. Infrastructure Staff Loading'!C176</f>
        <v>0</v>
      </c>
      <c r="D176" s="577">
        <f>'9. Infrastructure Staff Loading'!D176</f>
        <v>0</v>
      </c>
      <c r="E176" s="570">
        <f>'9. Infrastructure Staff Loading'!E176</f>
        <v>0</v>
      </c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  <c r="R176" s="280">
        <f>SUM(F176:Q176)</f>
        <v>0</v>
      </c>
      <c r="S176" s="319">
        <f>D176*R176</f>
        <v>0</v>
      </c>
      <c r="W176" s="147">
        <f>X176/$U$7</f>
        <v>0</v>
      </c>
      <c r="X176" s="147">
        <f>R176/12</f>
        <v>0</v>
      </c>
      <c r="Z176" s="147">
        <f t="shared" ref="Z176:Z179" si="99">IF($E176="Y",$R176,0)</f>
        <v>0</v>
      </c>
      <c r="AA176" s="147">
        <f t="shared" ref="AA176:AA179" si="100">IF($E176="N",$R176,0)</f>
        <v>0</v>
      </c>
      <c r="AB176" s="727" t="e">
        <f t="shared" ref="AB176:AB179" si="101">Z176/(Z176+AA176)</f>
        <v>#DIV/0!</v>
      </c>
    </row>
    <row r="177" spans="1:28" ht="14.25" x14ac:dyDescent="0.3">
      <c r="A177" s="275"/>
      <c r="B177" s="276"/>
      <c r="C177" s="444">
        <f>'9. Infrastructure Staff Loading'!C177</f>
        <v>0</v>
      </c>
      <c r="D177" s="577">
        <f>'9. Infrastructure Staff Loading'!D177</f>
        <v>0</v>
      </c>
      <c r="E177" s="570">
        <f>'9. Infrastructure Staff Loading'!E177</f>
        <v>0</v>
      </c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  <c r="R177" s="280">
        <f>SUM(F177:Q177)</f>
        <v>0</v>
      </c>
      <c r="S177" s="319">
        <f>D177*R177</f>
        <v>0</v>
      </c>
      <c r="W177" s="147">
        <f>X177/$U$7</f>
        <v>0</v>
      </c>
      <c r="X177" s="147">
        <f>R177/12</f>
        <v>0</v>
      </c>
      <c r="Z177" s="147">
        <f t="shared" si="99"/>
        <v>0</v>
      </c>
      <c r="AA177" s="147">
        <f t="shared" si="100"/>
        <v>0</v>
      </c>
      <c r="AB177" s="727" t="e">
        <f t="shared" si="101"/>
        <v>#DIV/0!</v>
      </c>
    </row>
    <row r="178" spans="1:28" ht="14.25" x14ac:dyDescent="0.3">
      <c r="A178" s="275"/>
      <c r="B178" s="276"/>
      <c r="C178" s="444">
        <f>'9. Infrastructure Staff Loading'!C178</f>
        <v>0</v>
      </c>
      <c r="D178" s="577">
        <f>'9. Infrastructure Staff Loading'!D178</f>
        <v>0</v>
      </c>
      <c r="E178" s="570">
        <f>'9. Infrastructure Staff Loading'!E178</f>
        <v>0</v>
      </c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280">
        <f>SUM(F178:Q178)</f>
        <v>0</v>
      </c>
      <c r="S178" s="319">
        <f>D178*R178</f>
        <v>0</v>
      </c>
      <c r="W178" s="147">
        <f>X178/$U$7</f>
        <v>0</v>
      </c>
      <c r="X178" s="147">
        <f>R178/12</f>
        <v>0</v>
      </c>
      <c r="Z178" s="147">
        <f t="shared" si="99"/>
        <v>0</v>
      </c>
      <c r="AA178" s="147">
        <f t="shared" si="100"/>
        <v>0</v>
      </c>
      <c r="AB178" s="727" t="e">
        <f t="shared" si="101"/>
        <v>#DIV/0!</v>
      </c>
    </row>
    <row r="179" spans="1:28" ht="14.25" x14ac:dyDescent="0.3">
      <c r="A179" s="275"/>
      <c r="B179" s="276"/>
      <c r="C179" s="444">
        <f>'9. Infrastructure Staff Loading'!C179</f>
        <v>0</v>
      </c>
      <c r="D179" s="577">
        <f>'9. Infrastructure Staff Loading'!D179</f>
        <v>0</v>
      </c>
      <c r="E179" s="570">
        <f>'9. Infrastructure Staff Loading'!E179</f>
        <v>0</v>
      </c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  <c r="R179" s="280">
        <f>SUM(F179:Q179)</f>
        <v>0</v>
      </c>
      <c r="S179" s="319">
        <f>D179*R179</f>
        <v>0</v>
      </c>
      <c r="W179" s="147">
        <f>X179/$U$7</f>
        <v>0</v>
      </c>
      <c r="X179" s="147">
        <f>R179/12</f>
        <v>0</v>
      </c>
      <c r="Z179" s="147">
        <f t="shared" si="99"/>
        <v>0</v>
      </c>
      <c r="AA179" s="147">
        <f t="shared" si="100"/>
        <v>0</v>
      </c>
      <c r="AB179" s="727" t="e">
        <f t="shared" si="101"/>
        <v>#DIV/0!</v>
      </c>
    </row>
    <row r="180" spans="1:28" s="125" customFormat="1" ht="15" thickBot="1" x14ac:dyDescent="0.35">
      <c r="A180" s="224"/>
      <c r="B180" s="225" t="s">
        <v>948</v>
      </c>
      <c r="C180" s="226"/>
      <c r="D180" s="578"/>
      <c r="E180" s="523"/>
      <c r="F180" s="229">
        <f>SUM(F175:F179)</f>
        <v>0</v>
      </c>
      <c r="G180" s="229">
        <f t="shared" ref="G180:R180" si="102">SUM(G175:G179)</f>
        <v>0</v>
      </c>
      <c r="H180" s="229">
        <f t="shared" si="102"/>
        <v>0</v>
      </c>
      <c r="I180" s="229">
        <f t="shared" si="102"/>
        <v>0</v>
      </c>
      <c r="J180" s="229">
        <f t="shared" si="102"/>
        <v>0</v>
      </c>
      <c r="K180" s="229">
        <f t="shared" si="102"/>
        <v>0</v>
      </c>
      <c r="L180" s="229">
        <f t="shared" si="102"/>
        <v>0</v>
      </c>
      <c r="M180" s="229">
        <f t="shared" si="102"/>
        <v>0</v>
      </c>
      <c r="N180" s="229">
        <f t="shared" si="102"/>
        <v>0</v>
      </c>
      <c r="O180" s="229">
        <f t="shared" si="102"/>
        <v>0</v>
      </c>
      <c r="P180" s="229">
        <f t="shared" si="102"/>
        <v>0</v>
      </c>
      <c r="Q180" s="229">
        <f t="shared" si="102"/>
        <v>0</v>
      </c>
      <c r="R180" s="229">
        <f t="shared" si="102"/>
        <v>0</v>
      </c>
      <c r="S180" s="320">
        <f>SUM(S175:S179)</f>
        <v>0</v>
      </c>
      <c r="W180" s="231">
        <f>SUM(W175:W179)</f>
        <v>0</v>
      </c>
      <c r="X180" s="229">
        <f>SUM(X175:X179)</f>
        <v>0</v>
      </c>
      <c r="Z180" s="227">
        <f>SUM(Z175:Z179)</f>
        <v>0</v>
      </c>
      <c r="AA180" s="227">
        <f>SUM(AA175:AA179)</f>
        <v>0</v>
      </c>
      <c r="AB180" s="728" t="e">
        <f>Z180/(Z180+AA180)</f>
        <v>#DIV/0!</v>
      </c>
    </row>
    <row r="181" spans="1:28" s="125" customFormat="1" ht="14.25" x14ac:dyDescent="0.3">
      <c r="A181" s="144"/>
      <c r="B181" s="145"/>
      <c r="C181" s="146"/>
      <c r="D181" s="584"/>
      <c r="E181" s="522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326"/>
      <c r="W181" s="147"/>
      <c r="X181" s="147"/>
      <c r="Z181" s="147"/>
      <c r="AA181" s="147"/>
      <c r="AB181" s="727"/>
    </row>
    <row r="182" spans="1:28" s="125" customFormat="1" ht="14.25" thickBot="1" x14ac:dyDescent="0.3">
      <c r="A182" s="253"/>
      <c r="B182" s="254" t="s">
        <v>193</v>
      </c>
      <c r="C182" s="255"/>
      <c r="D182" s="439"/>
      <c r="E182" s="527"/>
      <c r="F182" s="256">
        <f>SUM(F159,F166, F173, F180)</f>
        <v>0</v>
      </c>
      <c r="G182" s="256">
        <f t="shared" ref="G182:S182" si="103">SUM(G159,G166, G173, G180)</f>
        <v>0</v>
      </c>
      <c r="H182" s="256">
        <f t="shared" si="103"/>
        <v>0</v>
      </c>
      <c r="I182" s="256">
        <f t="shared" si="103"/>
        <v>0</v>
      </c>
      <c r="J182" s="256">
        <f t="shared" si="103"/>
        <v>0</v>
      </c>
      <c r="K182" s="256">
        <f t="shared" si="103"/>
        <v>0</v>
      </c>
      <c r="L182" s="256">
        <f t="shared" si="103"/>
        <v>0</v>
      </c>
      <c r="M182" s="256">
        <f t="shared" si="103"/>
        <v>0</v>
      </c>
      <c r="N182" s="256">
        <f t="shared" si="103"/>
        <v>0</v>
      </c>
      <c r="O182" s="256">
        <f t="shared" si="103"/>
        <v>0</v>
      </c>
      <c r="P182" s="256">
        <f t="shared" si="103"/>
        <v>0</v>
      </c>
      <c r="Q182" s="256">
        <f t="shared" si="103"/>
        <v>0</v>
      </c>
      <c r="R182" s="256">
        <f t="shared" si="103"/>
        <v>0</v>
      </c>
      <c r="S182" s="439">
        <f t="shared" si="103"/>
        <v>0</v>
      </c>
      <c r="W182" s="256">
        <f t="shared" ref="W182:X182" si="104">SUM(W159,W166, W173, W180)</f>
        <v>0</v>
      </c>
      <c r="X182" s="256">
        <f t="shared" si="104"/>
        <v>0</v>
      </c>
      <c r="Z182" s="256">
        <f>SUM(Z159,Z166,Z173,Z180)</f>
        <v>0</v>
      </c>
      <c r="AA182" s="256">
        <f>SUM(AA159,AA166,AA173,AA180)</f>
        <v>0</v>
      </c>
      <c r="AB182" s="729" t="e">
        <f>Z182/(Z182+AA182)</f>
        <v>#DIV/0!</v>
      </c>
    </row>
    <row r="183" spans="1:28" ht="9.9499999999999993" customHeight="1" x14ac:dyDescent="0.3">
      <c r="A183" s="157"/>
      <c r="B183" s="145"/>
      <c r="C183" s="146"/>
      <c r="D183" s="584"/>
      <c r="E183" s="530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  <c r="R183" s="149"/>
      <c r="S183" s="326"/>
      <c r="W183" s="146"/>
      <c r="X183" s="146"/>
      <c r="Z183" s="147"/>
      <c r="AA183" s="147"/>
      <c r="AB183" s="727"/>
    </row>
    <row r="184" spans="1:28" ht="12.75" hidden="1" customHeight="1" x14ac:dyDescent="0.3">
      <c r="A184" s="157"/>
      <c r="B184" s="152"/>
      <c r="C184" s="150"/>
      <c r="D184" s="584"/>
      <c r="E184" s="530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  <c r="R184" s="149"/>
      <c r="S184" s="326"/>
      <c r="W184" s="150"/>
      <c r="X184" s="150"/>
      <c r="Z184" s="246">
        <f>SUM(Z33,Z48,Z79,Z96,Z113,Z151,Z182)</f>
        <v>0</v>
      </c>
      <c r="AA184" s="246">
        <f>SUM(AA33,AA48,AA79,AA96,AA113,AA151,AA182)</f>
        <v>0</v>
      </c>
      <c r="AB184" s="733" t="e">
        <f>Z184/(Z184+AA184)</f>
        <v>#DIV/0!</v>
      </c>
    </row>
    <row r="185" spans="1:28" s="125" customFormat="1" ht="11.25" hidden="1" customHeight="1" x14ac:dyDescent="0.25">
      <c r="A185" s="144">
        <v>6.2</v>
      </c>
      <c r="B185" s="152"/>
      <c r="C185" s="158"/>
      <c r="D185" s="587"/>
      <c r="E185" s="566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327"/>
      <c r="W185" s="158"/>
      <c r="X185" s="158"/>
      <c r="AB185" s="734"/>
    </row>
    <row r="186" spans="1:28" ht="12" hidden="1" customHeight="1" x14ac:dyDescent="0.3">
      <c r="A186" s="157"/>
      <c r="B186" s="145"/>
      <c r="C186" s="159"/>
      <c r="D186" s="584"/>
      <c r="E186" s="530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/>
      <c r="S186" s="326"/>
      <c r="W186" s="159"/>
      <c r="X186" s="159"/>
    </row>
    <row r="187" spans="1:28" s="129" customFormat="1" x14ac:dyDescent="0.25">
      <c r="A187" s="243"/>
      <c r="B187" s="244" t="s">
        <v>194</v>
      </c>
      <c r="C187" s="245"/>
      <c r="D187" s="440"/>
      <c r="E187" s="567"/>
      <c r="F187" s="246">
        <f>SUM(F33,F48,F79,F96,F113,F151,F182)</f>
        <v>0</v>
      </c>
      <c r="G187" s="246">
        <f t="shared" ref="G187:S187" si="105">SUM(G33,G48,G79,G96,G113,G151,G182)</f>
        <v>0</v>
      </c>
      <c r="H187" s="246">
        <f t="shared" si="105"/>
        <v>0</v>
      </c>
      <c r="I187" s="246">
        <f t="shared" si="105"/>
        <v>0</v>
      </c>
      <c r="J187" s="246">
        <f t="shared" si="105"/>
        <v>0</v>
      </c>
      <c r="K187" s="246">
        <f t="shared" si="105"/>
        <v>0</v>
      </c>
      <c r="L187" s="246">
        <f t="shared" si="105"/>
        <v>0</v>
      </c>
      <c r="M187" s="246">
        <f t="shared" si="105"/>
        <v>0</v>
      </c>
      <c r="N187" s="246">
        <f t="shared" si="105"/>
        <v>0</v>
      </c>
      <c r="O187" s="246">
        <f t="shared" si="105"/>
        <v>0</v>
      </c>
      <c r="P187" s="246">
        <f t="shared" si="105"/>
        <v>0</v>
      </c>
      <c r="Q187" s="246">
        <f t="shared" si="105"/>
        <v>0</v>
      </c>
      <c r="R187" s="246">
        <f t="shared" si="105"/>
        <v>0</v>
      </c>
      <c r="S187" s="440">
        <f t="shared" si="105"/>
        <v>0</v>
      </c>
      <c r="W187" s="246">
        <f t="shared" ref="W187:X187" si="106">SUM(W33,W48,W79,W96,W113,W151,W182)</f>
        <v>0</v>
      </c>
      <c r="X187" s="246">
        <f t="shared" si="106"/>
        <v>0</v>
      </c>
      <c r="Z187" s="246">
        <f t="shared" ref="Z187:AA187" si="107">SUM(Z33,Z48,Z79,Z96,Z113,Z151,Z182)</f>
        <v>0</v>
      </c>
      <c r="AA187" s="246">
        <f t="shared" si="107"/>
        <v>0</v>
      </c>
      <c r="AB187" s="733" t="e">
        <f>Z187/(Z187+AA187)</f>
        <v>#DIV/0!</v>
      </c>
    </row>
    <row r="188" spans="1:28" ht="14.25" x14ac:dyDescent="0.3">
      <c r="A188" s="160"/>
      <c r="B188" s="161"/>
      <c r="C188" s="162"/>
      <c r="D188" s="588"/>
      <c r="E188" s="568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328"/>
      <c r="W188" s="162"/>
      <c r="X188" s="162"/>
    </row>
    <row r="189" spans="1:28" ht="14.25" customHeight="1" x14ac:dyDescent="0.3">
      <c r="A189" s="160"/>
      <c r="B189" s="161"/>
      <c r="C189" s="162"/>
      <c r="D189" s="588"/>
      <c r="E189" s="568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297" t="s">
        <v>195</v>
      </c>
      <c r="R189" s="1298"/>
      <c r="S189" s="329" t="e">
        <f>S187/R187</f>
        <v>#DIV/0!</v>
      </c>
      <c r="W189" s="162"/>
      <c r="X189" s="162"/>
    </row>
    <row r="190" spans="1:28" x14ac:dyDescent="0.3">
      <c r="W190" s="127"/>
      <c r="X190" s="127"/>
    </row>
    <row r="191" spans="1:28" ht="14.25" x14ac:dyDescent="0.3">
      <c r="A191" s="19"/>
      <c r="B191" s="1269" t="s">
        <v>40</v>
      </c>
      <c r="C191" s="1270"/>
      <c r="D191" s="1271"/>
      <c r="E191" s="7"/>
    </row>
    <row r="192" spans="1:28" x14ac:dyDescent="0.3">
      <c r="A192" s="21">
        <v>1</v>
      </c>
      <c r="B192" s="1294"/>
      <c r="C192" s="1295"/>
      <c r="D192" s="1296"/>
      <c r="E192" s="441"/>
    </row>
    <row r="193" spans="1:5" x14ac:dyDescent="0.3">
      <c r="A193" s="22">
        <v>2</v>
      </c>
      <c r="B193" s="1291"/>
      <c r="C193" s="1292"/>
      <c r="D193" s="1293"/>
      <c r="E193" s="442"/>
    </row>
    <row r="194" spans="1:5" x14ac:dyDescent="0.3">
      <c r="A194" s="22">
        <v>3</v>
      </c>
      <c r="B194" s="1291"/>
      <c r="C194" s="1292"/>
      <c r="D194" s="1293"/>
      <c r="E194" s="442"/>
    </row>
    <row r="195" spans="1:5" x14ac:dyDescent="0.3">
      <c r="A195" s="22">
        <v>4</v>
      </c>
      <c r="B195" s="1291"/>
      <c r="C195" s="1292"/>
      <c r="D195" s="1293"/>
      <c r="E195" s="442"/>
    </row>
    <row r="196" spans="1:5" x14ac:dyDescent="0.3">
      <c r="A196" s="22">
        <v>5</v>
      </c>
      <c r="B196" s="1291"/>
      <c r="C196" s="1292"/>
      <c r="D196" s="1293"/>
      <c r="E196" s="442"/>
    </row>
    <row r="197" spans="1:5" x14ac:dyDescent="0.3">
      <c r="A197" s="22">
        <v>6</v>
      </c>
      <c r="B197" s="1291"/>
      <c r="C197" s="1292"/>
      <c r="D197" s="1293"/>
      <c r="E197" s="442"/>
    </row>
    <row r="198" spans="1:5" x14ac:dyDescent="0.3">
      <c r="A198" s="22">
        <v>7</v>
      </c>
      <c r="B198" s="1294"/>
      <c r="C198" s="1295"/>
      <c r="D198" s="1296"/>
      <c r="E198" s="441"/>
    </row>
    <row r="199" spans="1:5" x14ac:dyDescent="0.3">
      <c r="A199" s="22">
        <v>8</v>
      </c>
      <c r="B199" s="1291"/>
      <c r="C199" s="1292"/>
      <c r="D199" s="1293"/>
      <c r="E199" s="442"/>
    </row>
    <row r="200" spans="1:5" x14ac:dyDescent="0.3">
      <c r="A200" s="22">
        <v>9</v>
      </c>
      <c r="B200" s="1291"/>
      <c r="C200" s="1292"/>
      <c r="D200" s="1293"/>
      <c r="E200" s="442"/>
    </row>
    <row r="201" spans="1:5" x14ac:dyDescent="0.3">
      <c r="A201" s="22">
        <v>10</v>
      </c>
      <c r="B201" s="1291"/>
      <c r="C201" s="1292"/>
      <c r="D201" s="1293"/>
      <c r="E201" s="442"/>
    </row>
  </sheetData>
  <mergeCells count="30">
    <mergeCell ref="A1:S1"/>
    <mergeCell ref="A2:S2"/>
    <mergeCell ref="A3:S3"/>
    <mergeCell ref="U3:U6"/>
    <mergeCell ref="F4:Q4"/>
    <mergeCell ref="R4:S4"/>
    <mergeCell ref="A5:A7"/>
    <mergeCell ref="B5:B7"/>
    <mergeCell ref="C5:C7"/>
    <mergeCell ref="D5:D7"/>
    <mergeCell ref="E4:E7"/>
    <mergeCell ref="B200:D200"/>
    <mergeCell ref="B201:D201"/>
    <mergeCell ref="Z5:Z7"/>
    <mergeCell ref="B191:D191"/>
    <mergeCell ref="B192:D192"/>
    <mergeCell ref="B193:D193"/>
    <mergeCell ref="B194:D194"/>
    <mergeCell ref="B195:D195"/>
    <mergeCell ref="B196:D196"/>
    <mergeCell ref="R5:R6"/>
    <mergeCell ref="S5:S7"/>
    <mergeCell ref="W5:W7"/>
    <mergeCell ref="X5:X7"/>
    <mergeCell ref="Q189:R189"/>
    <mergeCell ref="AA5:AA7"/>
    <mergeCell ref="AB5:AB7"/>
    <mergeCell ref="B197:D197"/>
    <mergeCell ref="B198:D198"/>
    <mergeCell ref="B199:D199"/>
  </mergeCells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R14:S14 W14:X14 R20:S20 W20:X20 R26:S26 W26:X26 R41:S41 W41:X41 Z14:AA14 Z20:AA20 Z26:AA26 Z41:AA41" formula="1"/>
    <ignoredError sqref="S189 AB9:AB33 AB36:AB48 AB51:AB56 AB58:AB63 AB65:AB70 AB72:AB77 AB79 AB82:AB87 AB89:AB94 AB96 AB99:AB104 AB106:AB111 AB113 AB116:AB121 AB123:AB128 AB130:AB135 AB137:AB142 AB144:AB149 AB151 AB154:AB159 AB161:AB166 AB168:AB173 AB175:AB180 AB182 AB184 AB187" evalError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EEB29-AD7E-4DD7-B07B-3CC6DC5EDB6B}">
  <dimension ref="A1:AB201"/>
  <sheetViews>
    <sheetView zoomScale="90" zoomScaleNormal="90" zoomScaleSheetLayoutView="100" workbookViewId="0">
      <pane xSplit="3" ySplit="7" topLeftCell="D8" activePane="bottomRight" state="frozen"/>
      <selection pane="topRight" sqref="A1:G1"/>
      <selection pane="bottomLeft" sqref="A1:G1"/>
      <selection pane="bottomRight" activeCell="A2" sqref="A2:S2"/>
    </sheetView>
  </sheetViews>
  <sheetFormatPr defaultColWidth="9.140625" defaultRowHeight="13.5" x14ac:dyDescent="0.3"/>
  <cols>
    <col min="1" max="1" width="6.5703125" style="120" customWidth="1"/>
    <col min="2" max="2" width="35.7109375" style="121" customWidth="1"/>
    <col min="3" max="3" width="20.7109375" style="127" customWidth="1"/>
    <col min="4" max="4" width="12.7109375" style="589" customWidth="1"/>
    <col min="5" max="5" width="12.7109375" style="569" customWidth="1"/>
    <col min="6" max="17" width="10.28515625" style="122" customWidth="1"/>
    <col min="18" max="18" width="13.7109375" style="122" customWidth="1"/>
    <col min="19" max="19" width="15.7109375" style="330" customWidth="1"/>
    <col min="20" max="20" width="4.28515625" style="121" customWidth="1"/>
    <col min="21" max="21" width="10.7109375" style="121" customWidth="1"/>
    <col min="22" max="22" width="4.28515625" style="121" customWidth="1"/>
    <col min="23" max="24" width="10.7109375" style="121" customWidth="1"/>
    <col min="25" max="25" width="4.28515625" style="121" customWidth="1"/>
    <col min="26" max="27" width="9.140625" style="121"/>
    <col min="28" max="28" width="9.140625" style="725"/>
    <col min="29" max="16384" width="9.140625" style="121"/>
  </cols>
  <sheetData>
    <row r="1" spans="1:28" ht="18.75" x14ac:dyDescent="0.3">
      <c r="A1" s="1299" t="s">
        <v>956</v>
      </c>
      <c r="B1" s="1299"/>
      <c r="C1" s="1299"/>
      <c r="D1" s="1299"/>
      <c r="E1" s="1299"/>
      <c r="F1" s="1299"/>
      <c r="G1" s="1299"/>
      <c r="H1" s="1299"/>
      <c r="I1" s="1299"/>
      <c r="J1" s="1299"/>
      <c r="K1" s="1299"/>
      <c r="L1" s="1299"/>
      <c r="M1" s="1299"/>
      <c r="N1" s="1299"/>
      <c r="O1" s="1299"/>
      <c r="P1" s="1299"/>
      <c r="Q1" s="1299"/>
      <c r="R1" s="1299"/>
      <c r="S1" s="1299"/>
    </row>
    <row r="2" spans="1:28" ht="18.75" x14ac:dyDescent="0.3">
      <c r="A2" s="1299" t="s">
        <v>957</v>
      </c>
      <c r="B2" s="1299"/>
      <c r="C2" s="1299"/>
      <c r="D2" s="1299"/>
      <c r="E2" s="1299"/>
      <c r="F2" s="1299"/>
      <c r="G2" s="1299"/>
      <c r="H2" s="1299"/>
      <c r="I2" s="1299"/>
      <c r="J2" s="1299"/>
      <c r="K2" s="1299"/>
      <c r="L2" s="1299"/>
      <c r="M2" s="1299"/>
      <c r="N2" s="1299"/>
      <c r="O2" s="1299"/>
      <c r="P2" s="1299"/>
      <c r="Q2" s="1299"/>
      <c r="R2" s="1299"/>
      <c r="S2" s="1299"/>
    </row>
    <row r="3" spans="1:28" ht="20.100000000000001" customHeight="1" x14ac:dyDescent="0.3">
      <c r="A3" s="1311"/>
      <c r="B3" s="1311"/>
      <c r="C3" s="1311"/>
      <c r="D3" s="1311"/>
      <c r="E3" s="1311"/>
      <c r="F3" s="1311"/>
      <c r="G3" s="1311"/>
      <c r="H3" s="1311"/>
      <c r="I3" s="1311"/>
      <c r="J3" s="1311"/>
      <c r="K3" s="1311"/>
      <c r="L3" s="1311"/>
      <c r="M3" s="1311"/>
      <c r="N3" s="1311"/>
      <c r="O3" s="1311"/>
      <c r="P3" s="1311"/>
      <c r="Q3" s="1311"/>
      <c r="R3" s="1311"/>
      <c r="S3" s="1311"/>
      <c r="U3" s="1304" t="s">
        <v>128</v>
      </c>
    </row>
    <row r="4" spans="1:28" ht="20.100000000000001" customHeight="1" x14ac:dyDescent="0.3">
      <c r="B4" s="120"/>
      <c r="C4" s="120"/>
      <c r="D4" s="575"/>
      <c r="E4" s="1338" t="s">
        <v>133</v>
      </c>
      <c r="F4" s="1306" t="s">
        <v>125</v>
      </c>
      <c r="G4" s="1334"/>
      <c r="H4" s="1334"/>
      <c r="I4" s="1334"/>
      <c r="J4" s="1334"/>
      <c r="K4" s="1334"/>
      <c r="L4" s="1334"/>
      <c r="M4" s="1334"/>
      <c r="N4" s="1334"/>
      <c r="O4" s="1334"/>
      <c r="P4" s="1334"/>
      <c r="Q4" s="1335"/>
      <c r="R4" s="1336"/>
      <c r="S4" s="1337"/>
      <c r="U4" s="1304"/>
      <c r="W4" s="120"/>
      <c r="X4" s="120"/>
    </row>
    <row r="5" spans="1:28" s="124" customFormat="1" ht="24" customHeight="1" x14ac:dyDescent="0.25">
      <c r="A5" s="1288" t="s">
        <v>129</v>
      </c>
      <c r="B5" s="1288" t="s">
        <v>130</v>
      </c>
      <c r="C5" s="1288" t="s">
        <v>131</v>
      </c>
      <c r="D5" s="1300" t="s">
        <v>132</v>
      </c>
      <c r="E5" s="1339"/>
      <c r="F5" s="131">
        <v>1</v>
      </c>
      <c r="G5" s="131">
        <v>2</v>
      </c>
      <c r="H5" s="131">
        <v>3</v>
      </c>
      <c r="I5" s="131">
        <v>4</v>
      </c>
      <c r="J5" s="131">
        <v>5</v>
      </c>
      <c r="K5" s="131">
        <v>6</v>
      </c>
      <c r="L5" s="131">
        <v>7</v>
      </c>
      <c r="M5" s="131">
        <v>8</v>
      </c>
      <c r="N5" s="131">
        <v>9</v>
      </c>
      <c r="O5" s="131">
        <v>10</v>
      </c>
      <c r="P5" s="131">
        <v>11</v>
      </c>
      <c r="Q5" s="131">
        <v>12</v>
      </c>
      <c r="R5" s="1332" t="s">
        <v>951</v>
      </c>
      <c r="S5" s="1329" t="s">
        <v>1357</v>
      </c>
      <c r="U5" s="1304"/>
      <c r="W5" s="1288" t="s">
        <v>134</v>
      </c>
      <c r="X5" s="1288" t="s">
        <v>135</v>
      </c>
      <c r="Z5" s="1288" t="s">
        <v>136</v>
      </c>
      <c r="AA5" s="1288" t="s">
        <v>137</v>
      </c>
      <c r="AB5" s="1325" t="s">
        <v>138</v>
      </c>
    </row>
    <row r="6" spans="1:28" ht="14.25" x14ac:dyDescent="0.3">
      <c r="A6" s="1289"/>
      <c r="B6" s="1289"/>
      <c r="C6" s="1289"/>
      <c r="D6" s="1301"/>
      <c r="E6" s="1339"/>
      <c r="F6" s="165">
        <v>46784</v>
      </c>
      <c r="G6" s="165">
        <v>46813</v>
      </c>
      <c r="H6" s="165">
        <v>46844</v>
      </c>
      <c r="I6" s="165">
        <v>46874</v>
      </c>
      <c r="J6" s="165">
        <v>46905</v>
      </c>
      <c r="K6" s="165">
        <v>46935</v>
      </c>
      <c r="L6" s="165">
        <v>46966</v>
      </c>
      <c r="M6" s="165">
        <v>46997</v>
      </c>
      <c r="N6" s="165">
        <v>47027</v>
      </c>
      <c r="O6" s="165">
        <v>47058</v>
      </c>
      <c r="P6" s="165">
        <v>47088</v>
      </c>
      <c r="Q6" s="165">
        <v>47119</v>
      </c>
      <c r="R6" s="1333"/>
      <c r="S6" s="1330"/>
      <c r="U6" s="1305"/>
      <c r="W6" s="1289"/>
      <c r="X6" s="1289"/>
      <c r="Z6" s="1289"/>
      <c r="AA6" s="1289"/>
      <c r="AB6" s="1326"/>
    </row>
    <row r="7" spans="1:28" ht="14.25" customHeight="1" x14ac:dyDescent="0.3">
      <c r="A7" s="1290"/>
      <c r="B7" s="1290"/>
      <c r="C7" s="1290"/>
      <c r="D7" s="1302"/>
      <c r="E7" s="1340"/>
      <c r="F7" s="132">
        <v>160</v>
      </c>
      <c r="G7" s="132">
        <v>184</v>
      </c>
      <c r="H7" s="132">
        <v>160</v>
      </c>
      <c r="I7" s="132">
        <v>176</v>
      </c>
      <c r="J7" s="132">
        <v>168</v>
      </c>
      <c r="K7" s="132">
        <v>160</v>
      </c>
      <c r="L7" s="132">
        <v>184</v>
      </c>
      <c r="M7" s="132">
        <v>160</v>
      </c>
      <c r="N7" s="132">
        <v>168</v>
      </c>
      <c r="O7" s="132">
        <v>152</v>
      </c>
      <c r="P7" s="132">
        <v>160</v>
      </c>
      <c r="Q7" s="132">
        <v>168</v>
      </c>
      <c r="R7" s="164">
        <f>SUM(F7:Q7)</f>
        <v>2000</v>
      </c>
      <c r="S7" s="1331"/>
      <c r="U7" s="336">
        <f>AVERAGE(F7:Q7)</f>
        <v>166.66666666666666</v>
      </c>
      <c r="W7" s="1290"/>
      <c r="X7" s="1290"/>
      <c r="Z7" s="1290"/>
      <c r="AA7" s="1290"/>
      <c r="AB7" s="1327"/>
    </row>
    <row r="8" spans="1:28" s="124" customFormat="1" ht="13.5" customHeight="1" x14ac:dyDescent="0.25">
      <c r="A8" s="233">
        <v>1</v>
      </c>
      <c r="B8" s="234" t="s">
        <v>139</v>
      </c>
      <c r="C8" s="235"/>
      <c r="D8" s="576"/>
      <c r="E8" s="521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318"/>
      <c r="W8" s="235"/>
      <c r="X8" s="235"/>
      <c r="Z8" s="235"/>
      <c r="AA8" s="235"/>
      <c r="AB8" s="726"/>
    </row>
    <row r="9" spans="1:28" ht="14.25" x14ac:dyDescent="0.3">
      <c r="A9" s="275">
        <v>1.1000000000000001</v>
      </c>
      <c r="B9" s="276" t="s">
        <v>139</v>
      </c>
      <c r="C9" s="444">
        <f>'9. Infrastructure Staff Loading'!C9</f>
        <v>0</v>
      </c>
      <c r="D9" s="577">
        <f>'9. Infrastructure Staff Loading'!D9</f>
        <v>0</v>
      </c>
      <c r="E9" s="570">
        <f>'9. Infrastructure Staff Loading'!E9</f>
        <v>0</v>
      </c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280">
        <f>SUM(F9:Q9)</f>
        <v>0</v>
      </c>
      <c r="S9" s="319">
        <f>D9*R9</f>
        <v>0</v>
      </c>
      <c r="W9" s="147">
        <f>X9/$U$7</f>
        <v>0</v>
      </c>
      <c r="X9" s="147">
        <f>R9/12</f>
        <v>0</v>
      </c>
      <c r="Z9" s="147">
        <f>IF($E9="Y",$R9,0)</f>
        <v>0</v>
      </c>
      <c r="AA9" s="147">
        <f>IF($E9="N",$R9,0)</f>
        <v>0</v>
      </c>
      <c r="AB9" s="727" t="e">
        <f>Z9/(Z9+AA9)</f>
        <v>#DIV/0!</v>
      </c>
    </row>
    <row r="10" spans="1:28" ht="14.25" x14ac:dyDescent="0.3">
      <c r="A10" s="275"/>
      <c r="B10" s="276"/>
      <c r="C10" s="444">
        <f>'9. Infrastructure Staff Loading'!C10</f>
        <v>0</v>
      </c>
      <c r="D10" s="577">
        <f>'9. Infrastructure Staff Loading'!D10</f>
        <v>0</v>
      </c>
      <c r="E10" s="570">
        <f>'9. Infrastructure Staff Loading'!E10</f>
        <v>0</v>
      </c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280">
        <f>SUM(F10:Q10)</f>
        <v>0</v>
      </c>
      <c r="S10" s="319">
        <f>D10*R10</f>
        <v>0</v>
      </c>
      <c r="W10" s="147">
        <f>X10/$U$7</f>
        <v>0</v>
      </c>
      <c r="X10" s="147">
        <f>R10/12</f>
        <v>0</v>
      </c>
      <c r="Z10" s="147">
        <f t="shared" ref="Z10:Z13" si="0">IF($E10="Y",$R10,0)</f>
        <v>0</v>
      </c>
      <c r="AA10" s="147">
        <f t="shared" ref="AA10:AA13" si="1">IF($E10="N",$R10,0)</f>
        <v>0</v>
      </c>
      <c r="AB10" s="727" t="e">
        <f t="shared" ref="AB10:AB13" si="2">Z10/(Z10+AA10)</f>
        <v>#DIV/0!</v>
      </c>
    </row>
    <row r="11" spans="1:28" ht="14.25" x14ac:dyDescent="0.3">
      <c r="A11" s="275"/>
      <c r="B11" s="276"/>
      <c r="C11" s="444">
        <f>'9. Infrastructure Staff Loading'!C11</f>
        <v>0</v>
      </c>
      <c r="D11" s="577">
        <f>'9. Infrastructure Staff Loading'!D11</f>
        <v>0</v>
      </c>
      <c r="E11" s="570">
        <f>'9. Infrastructure Staff Loading'!E11</f>
        <v>0</v>
      </c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  <c r="R11" s="280">
        <f>SUM(F11:Q11)</f>
        <v>0</v>
      </c>
      <c r="S11" s="319">
        <f>D11*R11</f>
        <v>0</v>
      </c>
      <c r="W11" s="147">
        <f>X11/$U$7</f>
        <v>0</v>
      </c>
      <c r="X11" s="147">
        <f>R11/12</f>
        <v>0</v>
      </c>
      <c r="Z11" s="147">
        <f t="shared" si="0"/>
        <v>0</v>
      </c>
      <c r="AA11" s="147">
        <f t="shared" si="1"/>
        <v>0</v>
      </c>
      <c r="AB11" s="727" t="e">
        <f t="shared" si="2"/>
        <v>#DIV/0!</v>
      </c>
    </row>
    <row r="12" spans="1:28" ht="14.25" x14ac:dyDescent="0.3">
      <c r="A12" s="275"/>
      <c r="B12" s="276"/>
      <c r="C12" s="444">
        <f>'9. Infrastructure Staff Loading'!C12</f>
        <v>0</v>
      </c>
      <c r="D12" s="577">
        <f>'9. Infrastructure Staff Loading'!D12</f>
        <v>0</v>
      </c>
      <c r="E12" s="570">
        <f>'9. Infrastructure Staff Loading'!E12</f>
        <v>0</v>
      </c>
      <c r="F12" s="149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280">
        <f>SUM(F12:Q12)</f>
        <v>0</v>
      </c>
      <c r="S12" s="319">
        <f>D12*R12</f>
        <v>0</v>
      </c>
      <c r="W12" s="147">
        <f>X12/$U$7</f>
        <v>0</v>
      </c>
      <c r="X12" s="147">
        <f>R12/12</f>
        <v>0</v>
      </c>
      <c r="Z12" s="147">
        <f t="shared" si="0"/>
        <v>0</v>
      </c>
      <c r="AA12" s="147">
        <f t="shared" si="1"/>
        <v>0</v>
      </c>
      <c r="AB12" s="727" t="e">
        <f t="shared" si="2"/>
        <v>#DIV/0!</v>
      </c>
    </row>
    <row r="13" spans="1:28" ht="14.25" x14ac:dyDescent="0.3">
      <c r="A13" s="275"/>
      <c r="B13" s="276"/>
      <c r="C13" s="444">
        <f>'9. Infrastructure Staff Loading'!C13</f>
        <v>0</v>
      </c>
      <c r="D13" s="577">
        <f>'9. Infrastructure Staff Loading'!D13</f>
        <v>0</v>
      </c>
      <c r="E13" s="570">
        <f>'9. Infrastructure Staff Loading'!E13</f>
        <v>0</v>
      </c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280">
        <f>SUM(F13:Q13)</f>
        <v>0</v>
      </c>
      <c r="S13" s="319">
        <f>D13*R13</f>
        <v>0</v>
      </c>
      <c r="W13" s="147">
        <f>X13/$U$7</f>
        <v>0</v>
      </c>
      <c r="X13" s="147">
        <f>R13/12</f>
        <v>0</v>
      </c>
      <c r="Z13" s="147">
        <f t="shared" si="0"/>
        <v>0</v>
      </c>
      <c r="AA13" s="147">
        <f t="shared" si="1"/>
        <v>0</v>
      </c>
      <c r="AB13" s="727" t="e">
        <f t="shared" si="2"/>
        <v>#DIV/0!</v>
      </c>
    </row>
    <row r="14" spans="1:28" s="125" customFormat="1" ht="14.25" thickBot="1" x14ac:dyDescent="0.3">
      <c r="A14" s="224"/>
      <c r="B14" s="225" t="s">
        <v>140</v>
      </c>
      <c r="C14" s="226"/>
      <c r="D14" s="578"/>
      <c r="E14" s="523"/>
      <c r="F14" s="229">
        <f>SUM(F9:F13)</f>
        <v>0</v>
      </c>
      <c r="G14" s="229">
        <f t="shared" ref="G14:Q14" si="3">SUM(G9:G13)</f>
        <v>0</v>
      </c>
      <c r="H14" s="229">
        <f t="shared" si="3"/>
        <v>0</v>
      </c>
      <c r="I14" s="229">
        <f t="shared" si="3"/>
        <v>0</v>
      </c>
      <c r="J14" s="229">
        <f t="shared" si="3"/>
        <v>0</v>
      </c>
      <c r="K14" s="229">
        <f t="shared" si="3"/>
        <v>0</v>
      </c>
      <c r="L14" s="229">
        <f t="shared" si="3"/>
        <v>0</v>
      </c>
      <c r="M14" s="229">
        <f t="shared" si="3"/>
        <v>0</v>
      </c>
      <c r="N14" s="229">
        <f t="shared" si="3"/>
        <v>0</v>
      </c>
      <c r="O14" s="229">
        <f t="shared" si="3"/>
        <v>0</v>
      </c>
      <c r="P14" s="229">
        <f t="shared" si="3"/>
        <v>0</v>
      </c>
      <c r="Q14" s="229">
        <f t="shared" si="3"/>
        <v>0</v>
      </c>
      <c r="R14" s="229">
        <f>SUM(R9:R13)</f>
        <v>0</v>
      </c>
      <c r="S14" s="320">
        <f>SUM(S9:S13)</f>
        <v>0</v>
      </c>
      <c r="W14" s="227">
        <f>SUM(W9:W13)</f>
        <v>0</v>
      </c>
      <c r="X14" s="227">
        <f>SUM(X9:X13)</f>
        <v>0</v>
      </c>
      <c r="Z14" s="227">
        <f>SUM(Z9:Z13)</f>
        <v>0</v>
      </c>
      <c r="AA14" s="227">
        <f>SUM(AA9:AA13)</f>
        <v>0</v>
      </c>
      <c r="AB14" s="728" t="e">
        <f>Z14/(Z14+AA14)</f>
        <v>#DIV/0!</v>
      </c>
    </row>
    <row r="15" spans="1:28" ht="12.75" customHeight="1" x14ac:dyDescent="0.3">
      <c r="A15" s="277">
        <v>1.2</v>
      </c>
      <c r="B15" s="278" t="s">
        <v>141</v>
      </c>
      <c r="C15" s="444">
        <f>'9. Infrastructure Staff Loading'!C15</f>
        <v>0</v>
      </c>
      <c r="D15" s="577">
        <f>'9. Infrastructure Staff Loading'!D15</f>
        <v>0</v>
      </c>
      <c r="E15" s="570">
        <f>'9. Infrastructure Staff Loading'!E15</f>
        <v>0</v>
      </c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281">
        <f>SUM(F15:Q15)</f>
        <v>0</v>
      </c>
      <c r="S15" s="321">
        <f>D15*R15</f>
        <v>0</v>
      </c>
      <c r="W15" s="147">
        <f>X15/$U$7</f>
        <v>0</v>
      </c>
      <c r="X15" s="147">
        <f>R15/12</f>
        <v>0</v>
      </c>
      <c r="Z15" s="147">
        <f>IF($E15="Y",$R15,0)</f>
        <v>0</v>
      </c>
      <c r="AA15" s="147">
        <f>IF($E15="N",$R15,0)</f>
        <v>0</v>
      </c>
      <c r="AB15" s="727" t="e">
        <f>Z15/(Z15+AA15)</f>
        <v>#DIV/0!</v>
      </c>
    </row>
    <row r="16" spans="1:28" ht="12.75" customHeight="1" x14ac:dyDescent="0.3">
      <c r="A16" s="275"/>
      <c r="B16" s="279"/>
      <c r="C16" s="444">
        <f>'9. Infrastructure Staff Loading'!C16</f>
        <v>0</v>
      </c>
      <c r="D16" s="577">
        <f>'9. Infrastructure Staff Loading'!D16</f>
        <v>0</v>
      </c>
      <c r="E16" s="570">
        <f>'9. Infrastructure Staff Loading'!E16</f>
        <v>0</v>
      </c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281">
        <f>SUM(F16:Q16)</f>
        <v>0</v>
      </c>
      <c r="S16" s="321">
        <f>D16*R16</f>
        <v>0</v>
      </c>
      <c r="W16" s="147">
        <f>X16/$U$7</f>
        <v>0</v>
      </c>
      <c r="X16" s="147">
        <f>R16/12</f>
        <v>0</v>
      </c>
      <c r="Z16" s="147">
        <f t="shared" ref="Z16:Z19" si="4">IF($E16="Y",$R16,0)</f>
        <v>0</v>
      </c>
      <c r="AA16" s="147">
        <f t="shared" ref="AA16:AA19" si="5">IF($E16="N",$R16,0)</f>
        <v>0</v>
      </c>
      <c r="AB16" s="727" t="e">
        <f t="shared" ref="AB16:AB19" si="6">Z16/(Z16+AA16)</f>
        <v>#DIV/0!</v>
      </c>
    </row>
    <row r="17" spans="1:28" ht="12.75" customHeight="1" x14ac:dyDescent="0.3">
      <c r="A17" s="275"/>
      <c r="B17" s="279"/>
      <c r="C17" s="444">
        <f>'9. Infrastructure Staff Loading'!C17</f>
        <v>0</v>
      </c>
      <c r="D17" s="577">
        <f>'9. Infrastructure Staff Loading'!D17</f>
        <v>0</v>
      </c>
      <c r="E17" s="570">
        <f>'9. Infrastructure Staff Loading'!E17</f>
        <v>0</v>
      </c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  <c r="R17" s="281">
        <f>SUM(F17:Q17)</f>
        <v>0</v>
      </c>
      <c r="S17" s="321">
        <f>D17*R17</f>
        <v>0</v>
      </c>
      <c r="W17" s="147">
        <f>X17/$U$7</f>
        <v>0</v>
      </c>
      <c r="X17" s="147">
        <f>R17/12</f>
        <v>0</v>
      </c>
      <c r="Z17" s="147">
        <f t="shared" si="4"/>
        <v>0</v>
      </c>
      <c r="AA17" s="147">
        <f t="shared" si="5"/>
        <v>0</v>
      </c>
      <c r="AB17" s="727" t="e">
        <f t="shared" si="6"/>
        <v>#DIV/0!</v>
      </c>
    </row>
    <row r="18" spans="1:28" ht="12.75" customHeight="1" x14ac:dyDescent="0.3">
      <c r="A18" s="275"/>
      <c r="B18" s="279"/>
      <c r="C18" s="444">
        <f>'9. Infrastructure Staff Loading'!C18</f>
        <v>0</v>
      </c>
      <c r="D18" s="577">
        <f>'9. Infrastructure Staff Loading'!D18</f>
        <v>0</v>
      </c>
      <c r="E18" s="570">
        <f>'9. Infrastructure Staff Loading'!E18</f>
        <v>0</v>
      </c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281">
        <f>SUM(F18:Q18)</f>
        <v>0</v>
      </c>
      <c r="S18" s="321">
        <f>D18*R18</f>
        <v>0</v>
      </c>
      <c r="W18" s="147">
        <f>X18/$U$7</f>
        <v>0</v>
      </c>
      <c r="X18" s="147">
        <f>R18/12</f>
        <v>0</v>
      </c>
      <c r="Z18" s="147">
        <f t="shared" si="4"/>
        <v>0</v>
      </c>
      <c r="AA18" s="147">
        <f t="shared" si="5"/>
        <v>0</v>
      </c>
      <c r="AB18" s="727" t="e">
        <f t="shared" si="6"/>
        <v>#DIV/0!</v>
      </c>
    </row>
    <row r="19" spans="1:28" ht="12.75" customHeight="1" x14ac:dyDescent="0.3">
      <c r="A19" s="275"/>
      <c r="B19" s="279"/>
      <c r="C19" s="444">
        <f>'9. Infrastructure Staff Loading'!C19</f>
        <v>0</v>
      </c>
      <c r="D19" s="577">
        <f>'9. Infrastructure Staff Loading'!D19</f>
        <v>0</v>
      </c>
      <c r="E19" s="570">
        <f>'9. Infrastructure Staff Loading'!E19</f>
        <v>0</v>
      </c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281">
        <f>SUM(F19:Q19)</f>
        <v>0</v>
      </c>
      <c r="S19" s="321">
        <f>D19*R19</f>
        <v>0</v>
      </c>
      <c r="W19" s="147">
        <f>X19/$U$7</f>
        <v>0</v>
      </c>
      <c r="X19" s="147">
        <f>R19/12</f>
        <v>0</v>
      </c>
      <c r="Z19" s="147">
        <f t="shared" si="4"/>
        <v>0</v>
      </c>
      <c r="AA19" s="147">
        <f t="shared" si="5"/>
        <v>0</v>
      </c>
      <c r="AB19" s="727" t="e">
        <f t="shared" si="6"/>
        <v>#DIV/0!</v>
      </c>
    </row>
    <row r="20" spans="1:28" ht="12.75" customHeight="1" thickBot="1" x14ac:dyDescent="0.35">
      <c r="A20" s="224"/>
      <c r="B20" s="225" t="s">
        <v>142</v>
      </c>
      <c r="C20" s="230"/>
      <c r="D20" s="579"/>
      <c r="E20" s="525"/>
      <c r="F20" s="229">
        <f>SUM(F15:F19)</f>
        <v>0</v>
      </c>
      <c r="G20" s="229">
        <f t="shared" ref="G20:S20" si="7">SUM(G15:G19)</f>
        <v>0</v>
      </c>
      <c r="H20" s="229">
        <f t="shared" si="7"/>
        <v>0</v>
      </c>
      <c r="I20" s="229">
        <f t="shared" si="7"/>
        <v>0</v>
      </c>
      <c r="J20" s="229">
        <f t="shared" si="7"/>
        <v>0</v>
      </c>
      <c r="K20" s="229">
        <f t="shared" si="7"/>
        <v>0</v>
      </c>
      <c r="L20" s="229">
        <f t="shared" si="7"/>
        <v>0</v>
      </c>
      <c r="M20" s="229">
        <f t="shared" si="7"/>
        <v>0</v>
      </c>
      <c r="N20" s="229">
        <f t="shared" si="7"/>
        <v>0</v>
      </c>
      <c r="O20" s="229">
        <f t="shared" si="7"/>
        <v>0</v>
      </c>
      <c r="P20" s="229">
        <f t="shared" si="7"/>
        <v>0</v>
      </c>
      <c r="Q20" s="229">
        <f t="shared" si="7"/>
        <v>0</v>
      </c>
      <c r="R20" s="229">
        <f t="shared" si="7"/>
        <v>0</v>
      </c>
      <c r="S20" s="320">
        <f t="shared" si="7"/>
        <v>0</v>
      </c>
      <c r="W20" s="231">
        <f>SUM(W15:W19)</f>
        <v>0</v>
      </c>
      <c r="X20" s="231">
        <f>SUM(X15:X19)</f>
        <v>0</v>
      </c>
      <c r="Z20" s="227">
        <f>SUM(Z15:Z19)</f>
        <v>0</v>
      </c>
      <c r="AA20" s="227">
        <f>SUM(AA15:AA19)</f>
        <v>0</v>
      </c>
      <c r="AB20" s="728" t="e">
        <f>Z20/(Z20+AA20)</f>
        <v>#DIV/0!</v>
      </c>
    </row>
    <row r="21" spans="1:28" ht="14.25" x14ac:dyDescent="0.3">
      <c r="A21" s="277">
        <v>1.3</v>
      </c>
      <c r="B21" s="278" t="s">
        <v>143</v>
      </c>
      <c r="C21" s="444">
        <f>'9. Infrastructure Staff Loading'!C21</f>
        <v>0</v>
      </c>
      <c r="D21" s="577">
        <f>'9. Infrastructure Staff Loading'!D21</f>
        <v>0</v>
      </c>
      <c r="E21" s="570">
        <f>'9. Infrastructure Staff Loading'!E21</f>
        <v>0</v>
      </c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281">
        <f>SUM(F21:Q21)</f>
        <v>0</v>
      </c>
      <c r="S21" s="321">
        <f>D21*R21</f>
        <v>0</v>
      </c>
      <c r="W21" s="147">
        <f>X21/$U$7</f>
        <v>0</v>
      </c>
      <c r="X21" s="147">
        <f>R21/12</f>
        <v>0</v>
      </c>
      <c r="Z21" s="147">
        <f>IF($E21="Y",$R21,0)</f>
        <v>0</v>
      </c>
      <c r="AA21" s="147">
        <f>IF($E21="N",$R21,0)</f>
        <v>0</v>
      </c>
      <c r="AB21" s="727" t="e">
        <f>Z21/(Z21+AA21)</f>
        <v>#DIV/0!</v>
      </c>
    </row>
    <row r="22" spans="1:28" ht="14.25" x14ac:dyDescent="0.3">
      <c r="A22" s="275"/>
      <c r="B22" s="279"/>
      <c r="C22" s="444">
        <f>'9. Infrastructure Staff Loading'!C22</f>
        <v>0</v>
      </c>
      <c r="D22" s="577">
        <f>'9. Infrastructure Staff Loading'!D22</f>
        <v>0</v>
      </c>
      <c r="E22" s="570">
        <f>'9. Infrastructure Staff Loading'!E22</f>
        <v>0</v>
      </c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281">
        <f>SUM(F22:Q22)</f>
        <v>0</v>
      </c>
      <c r="S22" s="321">
        <f>D22*R22</f>
        <v>0</v>
      </c>
      <c r="W22" s="147">
        <f>X22/$U$7</f>
        <v>0</v>
      </c>
      <c r="X22" s="147">
        <f>R22/12</f>
        <v>0</v>
      </c>
      <c r="Z22" s="147">
        <f t="shared" ref="Z22:Z25" si="8">IF($E22="Y",$R22,0)</f>
        <v>0</v>
      </c>
      <c r="AA22" s="147">
        <f t="shared" ref="AA22:AA25" si="9">IF($E22="N",$R22,0)</f>
        <v>0</v>
      </c>
      <c r="AB22" s="727" t="e">
        <f t="shared" ref="AB22:AB25" si="10">Z22/(Z22+AA22)</f>
        <v>#DIV/0!</v>
      </c>
    </row>
    <row r="23" spans="1:28" ht="14.25" x14ac:dyDescent="0.3">
      <c r="A23" s="275"/>
      <c r="B23" s="279"/>
      <c r="C23" s="444">
        <f>'9. Infrastructure Staff Loading'!C23</f>
        <v>0</v>
      </c>
      <c r="D23" s="577">
        <f>'9. Infrastructure Staff Loading'!D23</f>
        <v>0</v>
      </c>
      <c r="E23" s="570">
        <f>'9. Infrastructure Staff Loading'!E23</f>
        <v>0</v>
      </c>
      <c r="F23" s="149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281">
        <f>SUM(F23:Q23)</f>
        <v>0</v>
      </c>
      <c r="S23" s="321">
        <f>D23*R23</f>
        <v>0</v>
      </c>
      <c r="W23" s="147">
        <f>X23/$U$7</f>
        <v>0</v>
      </c>
      <c r="X23" s="147">
        <f>R23/12</f>
        <v>0</v>
      </c>
      <c r="Z23" s="147">
        <f t="shared" si="8"/>
        <v>0</v>
      </c>
      <c r="AA23" s="147">
        <f t="shared" si="9"/>
        <v>0</v>
      </c>
      <c r="AB23" s="727" t="e">
        <f t="shared" si="10"/>
        <v>#DIV/0!</v>
      </c>
    </row>
    <row r="24" spans="1:28" ht="14.25" x14ac:dyDescent="0.3">
      <c r="A24" s="275"/>
      <c r="B24" s="279"/>
      <c r="C24" s="444">
        <f>'9. Infrastructure Staff Loading'!C24</f>
        <v>0</v>
      </c>
      <c r="D24" s="577">
        <f>'9. Infrastructure Staff Loading'!D24</f>
        <v>0</v>
      </c>
      <c r="E24" s="570">
        <f>'9. Infrastructure Staff Loading'!E24</f>
        <v>0</v>
      </c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281">
        <f>SUM(F24:Q24)</f>
        <v>0</v>
      </c>
      <c r="S24" s="321">
        <f>D24*R24</f>
        <v>0</v>
      </c>
      <c r="W24" s="147">
        <f>X24/$U$7</f>
        <v>0</v>
      </c>
      <c r="X24" s="147">
        <f>R24/12</f>
        <v>0</v>
      </c>
      <c r="Z24" s="147">
        <f t="shared" si="8"/>
        <v>0</v>
      </c>
      <c r="AA24" s="147">
        <f t="shared" si="9"/>
        <v>0</v>
      </c>
      <c r="AB24" s="727" t="e">
        <f t="shared" si="10"/>
        <v>#DIV/0!</v>
      </c>
    </row>
    <row r="25" spans="1:28" ht="14.25" x14ac:dyDescent="0.3">
      <c r="A25" s="275"/>
      <c r="B25" s="279"/>
      <c r="C25" s="444">
        <f>'9. Infrastructure Staff Loading'!C25</f>
        <v>0</v>
      </c>
      <c r="D25" s="577">
        <f>'9. Infrastructure Staff Loading'!D25</f>
        <v>0</v>
      </c>
      <c r="E25" s="570">
        <f>'9. Infrastructure Staff Loading'!E25</f>
        <v>0</v>
      </c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281">
        <f>SUM(F25:Q25)</f>
        <v>0</v>
      </c>
      <c r="S25" s="321">
        <f>D25*R25</f>
        <v>0</v>
      </c>
      <c r="W25" s="147">
        <f>X25/$U$7</f>
        <v>0</v>
      </c>
      <c r="X25" s="147">
        <f>R25/12</f>
        <v>0</v>
      </c>
      <c r="Z25" s="147">
        <f t="shared" si="8"/>
        <v>0</v>
      </c>
      <c r="AA25" s="147">
        <f t="shared" si="9"/>
        <v>0</v>
      </c>
      <c r="AB25" s="727" t="e">
        <f t="shared" si="10"/>
        <v>#DIV/0!</v>
      </c>
    </row>
    <row r="26" spans="1:28" ht="15" thickBot="1" x14ac:dyDescent="0.35">
      <c r="A26" s="224"/>
      <c r="B26" s="225" t="s">
        <v>144</v>
      </c>
      <c r="C26" s="230"/>
      <c r="D26" s="579"/>
      <c r="E26" s="525"/>
      <c r="F26" s="229">
        <f>SUM(F21:F25)</f>
        <v>0</v>
      </c>
      <c r="G26" s="229">
        <f t="shared" ref="G26:Q26" si="11">SUM(G21:G25)</f>
        <v>0</v>
      </c>
      <c r="H26" s="229">
        <f t="shared" si="11"/>
        <v>0</v>
      </c>
      <c r="I26" s="229">
        <f t="shared" si="11"/>
        <v>0</v>
      </c>
      <c r="J26" s="229">
        <f t="shared" si="11"/>
        <v>0</v>
      </c>
      <c r="K26" s="229">
        <f t="shared" si="11"/>
        <v>0</v>
      </c>
      <c r="L26" s="229">
        <f t="shared" si="11"/>
        <v>0</v>
      </c>
      <c r="M26" s="229">
        <f t="shared" si="11"/>
        <v>0</v>
      </c>
      <c r="N26" s="229">
        <f t="shared" si="11"/>
        <v>0</v>
      </c>
      <c r="O26" s="229">
        <f t="shared" si="11"/>
        <v>0</v>
      </c>
      <c r="P26" s="229">
        <f t="shared" si="11"/>
        <v>0</v>
      </c>
      <c r="Q26" s="229">
        <f t="shared" si="11"/>
        <v>0</v>
      </c>
      <c r="R26" s="229">
        <f>SUM(R21:R25)</f>
        <v>0</v>
      </c>
      <c r="S26" s="320">
        <f>SUM(S21:S25)</f>
        <v>0</v>
      </c>
      <c r="W26" s="231">
        <f>SUM(W21:W25)</f>
        <v>0</v>
      </c>
      <c r="X26" s="231">
        <f>SUM(X21:X25)</f>
        <v>0</v>
      </c>
      <c r="Z26" s="227">
        <f>SUM(Z21:Z25)</f>
        <v>0</v>
      </c>
      <c r="AA26" s="227">
        <f>SUM(AA21:AA25)</f>
        <v>0</v>
      </c>
      <c r="AB26" s="728" t="e">
        <f>Z26/(Z26+AA26)</f>
        <v>#DIV/0!</v>
      </c>
    </row>
    <row r="27" spans="1:28" ht="14.25" x14ac:dyDescent="0.3">
      <c r="A27" s="277">
        <v>1.4</v>
      </c>
      <c r="B27" s="278" t="s">
        <v>145</v>
      </c>
      <c r="C27" s="444">
        <f>'9. Infrastructure Staff Loading'!C27</f>
        <v>0</v>
      </c>
      <c r="D27" s="577">
        <f>'9. Infrastructure Staff Loading'!D27</f>
        <v>0</v>
      </c>
      <c r="E27" s="570">
        <f>'9. Infrastructure Staff Loading'!E27</f>
        <v>0</v>
      </c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281">
        <f>SUM(F27:Q27)</f>
        <v>0</v>
      </c>
      <c r="S27" s="321">
        <f>D27*R27</f>
        <v>0</v>
      </c>
      <c r="W27" s="147">
        <f>X27/$U$7</f>
        <v>0</v>
      </c>
      <c r="X27" s="147">
        <f>R27/12</f>
        <v>0</v>
      </c>
      <c r="Z27" s="147">
        <f>IF($E27="Y",$R27,0)</f>
        <v>0</v>
      </c>
      <c r="AA27" s="147">
        <f>IF($E27="N",$R27,0)</f>
        <v>0</v>
      </c>
      <c r="AB27" s="727" t="e">
        <f>Z27/(Z27+AA27)</f>
        <v>#DIV/0!</v>
      </c>
    </row>
    <row r="28" spans="1:28" ht="14.25" x14ac:dyDescent="0.3">
      <c r="A28" s="275"/>
      <c r="B28" s="279"/>
      <c r="C28" s="444">
        <f>'9. Infrastructure Staff Loading'!C28</f>
        <v>0</v>
      </c>
      <c r="D28" s="577">
        <f>'9. Infrastructure Staff Loading'!D28</f>
        <v>0</v>
      </c>
      <c r="E28" s="570">
        <f>'9. Infrastructure Staff Loading'!E28</f>
        <v>0</v>
      </c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281">
        <f>SUM(F28:Q28)</f>
        <v>0</v>
      </c>
      <c r="S28" s="321">
        <f>D28*R28</f>
        <v>0</v>
      </c>
      <c r="W28" s="147">
        <f>X28/$U$7</f>
        <v>0</v>
      </c>
      <c r="X28" s="147">
        <f>R28/12</f>
        <v>0</v>
      </c>
      <c r="Z28" s="147">
        <f t="shared" ref="Z28:Z31" si="12">IF($E28="Y",$R28,0)</f>
        <v>0</v>
      </c>
      <c r="AA28" s="147">
        <f t="shared" ref="AA28:AA31" si="13">IF($E28="N",$R28,0)</f>
        <v>0</v>
      </c>
      <c r="AB28" s="727" t="e">
        <f t="shared" ref="AB28:AB31" si="14">Z28/(Z28+AA28)</f>
        <v>#DIV/0!</v>
      </c>
    </row>
    <row r="29" spans="1:28" ht="14.25" x14ac:dyDescent="0.3">
      <c r="A29" s="275"/>
      <c r="B29" s="279"/>
      <c r="C29" s="444">
        <f>'9. Infrastructure Staff Loading'!C29</f>
        <v>0</v>
      </c>
      <c r="D29" s="577">
        <f>'9. Infrastructure Staff Loading'!D29</f>
        <v>0</v>
      </c>
      <c r="E29" s="570">
        <f>'9. Infrastructure Staff Loading'!E29</f>
        <v>0</v>
      </c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281">
        <f>SUM(F29:Q29)</f>
        <v>0</v>
      </c>
      <c r="S29" s="321">
        <f>D29*R29</f>
        <v>0</v>
      </c>
      <c r="W29" s="147">
        <f>X29/$U$7</f>
        <v>0</v>
      </c>
      <c r="X29" s="147">
        <f>R29/12</f>
        <v>0</v>
      </c>
      <c r="Z29" s="147">
        <f t="shared" si="12"/>
        <v>0</v>
      </c>
      <c r="AA29" s="147">
        <f t="shared" si="13"/>
        <v>0</v>
      </c>
      <c r="AB29" s="727" t="e">
        <f t="shared" si="14"/>
        <v>#DIV/0!</v>
      </c>
    </row>
    <row r="30" spans="1:28" ht="14.25" x14ac:dyDescent="0.3">
      <c r="A30" s="275"/>
      <c r="B30" s="279"/>
      <c r="C30" s="444">
        <f>'9. Infrastructure Staff Loading'!C30</f>
        <v>0</v>
      </c>
      <c r="D30" s="577">
        <f>'9. Infrastructure Staff Loading'!D30</f>
        <v>0</v>
      </c>
      <c r="E30" s="570">
        <f>'9. Infrastructure Staff Loading'!E30</f>
        <v>0</v>
      </c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281">
        <f>SUM(F30:Q30)</f>
        <v>0</v>
      </c>
      <c r="S30" s="321">
        <f>D30*R30</f>
        <v>0</v>
      </c>
      <c r="W30" s="147">
        <f>X30/$U$7</f>
        <v>0</v>
      </c>
      <c r="X30" s="147">
        <f>R30/12</f>
        <v>0</v>
      </c>
      <c r="Z30" s="147">
        <f t="shared" si="12"/>
        <v>0</v>
      </c>
      <c r="AA30" s="147">
        <f t="shared" si="13"/>
        <v>0</v>
      </c>
      <c r="AB30" s="727" t="e">
        <f t="shared" si="14"/>
        <v>#DIV/0!</v>
      </c>
    </row>
    <row r="31" spans="1:28" ht="14.25" x14ac:dyDescent="0.3">
      <c r="A31" s="275"/>
      <c r="B31" s="279"/>
      <c r="C31" s="444">
        <f>'9. Infrastructure Staff Loading'!C31</f>
        <v>0</v>
      </c>
      <c r="D31" s="577">
        <f>'9. Infrastructure Staff Loading'!D31</f>
        <v>0</v>
      </c>
      <c r="E31" s="570">
        <f>'9. Infrastructure Staff Loading'!E31</f>
        <v>0</v>
      </c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  <c r="R31" s="281">
        <f>SUM(F31:Q31)</f>
        <v>0</v>
      </c>
      <c r="S31" s="321">
        <f>D31*R31</f>
        <v>0</v>
      </c>
      <c r="W31" s="147">
        <f>X31/$U$7</f>
        <v>0</v>
      </c>
      <c r="X31" s="147">
        <f>R31/12</f>
        <v>0</v>
      </c>
      <c r="Z31" s="147">
        <f t="shared" si="12"/>
        <v>0</v>
      </c>
      <c r="AA31" s="147">
        <f t="shared" si="13"/>
        <v>0</v>
      </c>
      <c r="AB31" s="727" t="e">
        <f t="shared" si="14"/>
        <v>#DIV/0!</v>
      </c>
    </row>
    <row r="32" spans="1:28" ht="15" thickBot="1" x14ac:dyDescent="0.35">
      <c r="A32" s="247"/>
      <c r="B32" s="248" t="s">
        <v>146</v>
      </c>
      <c r="C32" s="249"/>
      <c r="D32" s="580"/>
      <c r="E32" s="526"/>
      <c r="F32" s="252">
        <f>SUM(F27:F31)</f>
        <v>0</v>
      </c>
      <c r="G32" s="252">
        <f t="shared" ref="G32:Q32" si="15">SUM(G27:G31)</f>
        <v>0</v>
      </c>
      <c r="H32" s="252">
        <f t="shared" si="15"/>
        <v>0</v>
      </c>
      <c r="I32" s="252">
        <f t="shared" si="15"/>
        <v>0</v>
      </c>
      <c r="J32" s="252">
        <f t="shared" si="15"/>
        <v>0</v>
      </c>
      <c r="K32" s="252">
        <f t="shared" si="15"/>
        <v>0</v>
      </c>
      <c r="L32" s="252">
        <f t="shared" si="15"/>
        <v>0</v>
      </c>
      <c r="M32" s="252">
        <f t="shared" si="15"/>
        <v>0</v>
      </c>
      <c r="N32" s="252">
        <f t="shared" si="15"/>
        <v>0</v>
      </c>
      <c r="O32" s="252">
        <f t="shared" si="15"/>
        <v>0</v>
      </c>
      <c r="P32" s="252">
        <f t="shared" si="15"/>
        <v>0</v>
      </c>
      <c r="Q32" s="252">
        <f t="shared" si="15"/>
        <v>0</v>
      </c>
      <c r="R32" s="252">
        <f>SUM(R27:R31)</f>
        <v>0</v>
      </c>
      <c r="S32" s="322">
        <f>SUM(S27:S31)</f>
        <v>0</v>
      </c>
      <c r="W32" s="250">
        <f>SUM(W27:W31)</f>
        <v>0</v>
      </c>
      <c r="X32" s="250">
        <f>SUM(X27:X31)</f>
        <v>0</v>
      </c>
      <c r="Z32" s="227">
        <f>SUM(Z27:Z31)</f>
        <v>0</v>
      </c>
      <c r="AA32" s="227">
        <f>SUM(AA27:AA31)</f>
        <v>0</v>
      </c>
      <c r="AB32" s="728" t="e">
        <f>Z32/(Z32+AA32)</f>
        <v>#DIV/0!</v>
      </c>
    </row>
    <row r="33" spans="1:28" s="125" customFormat="1" ht="14.25" thickBot="1" x14ac:dyDescent="0.3">
      <c r="A33" s="253"/>
      <c r="B33" s="254" t="s">
        <v>140</v>
      </c>
      <c r="C33" s="255"/>
      <c r="D33" s="439"/>
      <c r="E33" s="527"/>
      <c r="F33" s="256">
        <f>SUM(F14,F20,F26,F32)</f>
        <v>0</v>
      </c>
      <c r="G33" s="256">
        <f t="shared" ref="G33:Q33" si="16">SUM(G14,G20,G26,G32)</f>
        <v>0</v>
      </c>
      <c r="H33" s="256">
        <f t="shared" si="16"/>
        <v>0</v>
      </c>
      <c r="I33" s="256">
        <f t="shared" si="16"/>
        <v>0</v>
      </c>
      <c r="J33" s="256">
        <f t="shared" si="16"/>
        <v>0</v>
      </c>
      <c r="K33" s="256">
        <f t="shared" si="16"/>
        <v>0</v>
      </c>
      <c r="L33" s="256">
        <f t="shared" si="16"/>
        <v>0</v>
      </c>
      <c r="M33" s="256">
        <f t="shared" si="16"/>
        <v>0</v>
      </c>
      <c r="N33" s="256">
        <f t="shared" si="16"/>
        <v>0</v>
      </c>
      <c r="O33" s="256">
        <f t="shared" si="16"/>
        <v>0</v>
      </c>
      <c r="P33" s="256">
        <f t="shared" si="16"/>
        <v>0</v>
      </c>
      <c r="Q33" s="256">
        <f t="shared" si="16"/>
        <v>0</v>
      </c>
      <c r="R33" s="256">
        <f>SUM(R14,R20,R26,R32)</f>
        <v>0</v>
      </c>
      <c r="S33" s="323">
        <f>SUM(S14,S20,S26,S32)</f>
        <v>0</v>
      </c>
      <c r="W33" s="256">
        <f>SUM(W14,W20,W26,W32)</f>
        <v>0</v>
      </c>
      <c r="X33" s="256">
        <f>SUM(X14,X20,X26,X32)</f>
        <v>0</v>
      </c>
      <c r="Z33" s="256">
        <f>SUM(Z14,Z20,Z26,Z32)</f>
        <v>0</v>
      </c>
      <c r="AA33" s="256">
        <f>SUM(AA14,AA20,AA26,AA32)</f>
        <v>0</v>
      </c>
      <c r="AB33" s="729" t="e">
        <f>Z33/(Z33+AA33)</f>
        <v>#DIV/0!</v>
      </c>
    </row>
    <row r="34" spans="1:28" ht="9.9499999999999993" customHeight="1" x14ac:dyDescent="0.3">
      <c r="A34" s="219"/>
      <c r="B34" s="220"/>
      <c r="C34" s="221"/>
      <c r="D34" s="581"/>
      <c r="E34" s="528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324"/>
      <c r="W34" s="221"/>
      <c r="X34" s="221"/>
      <c r="Z34" s="221"/>
      <c r="AA34" s="221"/>
      <c r="AB34" s="730"/>
    </row>
    <row r="35" spans="1:28" s="124" customFormat="1" ht="13.5" customHeight="1" x14ac:dyDescent="0.25">
      <c r="A35" s="237">
        <v>2</v>
      </c>
      <c r="B35" s="238" t="s">
        <v>147</v>
      </c>
      <c r="C35" s="239"/>
      <c r="D35" s="576"/>
      <c r="E35" s="521"/>
      <c r="F35" s="240"/>
      <c r="G35" s="240"/>
      <c r="H35" s="240"/>
      <c r="I35" s="240"/>
      <c r="J35" s="240"/>
      <c r="K35" s="240"/>
      <c r="L35" s="240"/>
      <c r="M35" s="240"/>
      <c r="N35" s="240"/>
      <c r="O35" s="240"/>
      <c r="P35" s="240"/>
      <c r="Q35" s="240"/>
      <c r="R35" s="236"/>
      <c r="S35" s="325"/>
      <c r="W35" s="239"/>
      <c r="X35" s="239"/>
      <c r="Z35" s="239"/>
      <c r="AA35" s="239"/>
      <c r="AB35" s="731"/>
    </row>
    <row r="36" spans="1:28" ht="13.5" customHeight="1" x14ac:dyDescent="0.3">
      <c r="A36" s="275">
        <v>2.1</v>
      </c>
      <c r="B36" s="276" t="s">
        <v>148</v>
      </c>
      <c r="C36" s="444">
        <f>'9. Infrastructure Staff Loading'!C36</f>
        <v>0</v>
      </c>
      <c r="D36" s="577">
        <f>'9. Infrastructure Staff Loading'!D36</f>
        <v>0</v>
      </c>
      <c r="E36" s="570">
        <f>'9. Infrastructure Staff Loading'!E36</f>
        <v>0</v>
      </c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280">
        <f t="shared" ref="R36:R42" si="17">SUM(F36:Q36)</f>
        <v>0</v>
      </c>
      <c r="S36" s="319">
        <f>D36*R36</f>
        <v>0</v>
      </c>
      <c r="W36" s="147">
        <f>X36/$U$7</f>
        <v>0</v>
      </c>
      <c r="X36" s="147">
        <f>R36/12</f>
        <v>0</v>
      </c>
      <c r="Z36" s="147">
        <f>IF($E36="Y",$R36,0)</f>
        <v>0</v>
      </c>
      <c r="AA36" s="147">
        <f>IF($E36="N",$R36,0)</f>
        <v>0</v>
      </c>
      <c r="AB36" s="727" t="e">
        <f>Z36/(Z36+AA36)</f>
        <v>#DIV/0!</v>
      </c>
    </row>
    <row r="37" spans="1:28" ht="14.25" x14ac:dyDescent="0.3">
      <c r="A37" s="275"/>
      <c r="B37" s="276"/>
      <c r="C37" s="444">
        <f>'9. Infrastructure Staff Loading'!C37</f>
        <v>0</v>
      </c>
      <c r="D37" s="577">
        <f>'9. Infrastructure Staff Loading'!D37</f>
        <v>0</v>
      </c>
      <c r="E37" s="570">
        <f>'9. Infrastructure Staff Loading'!E37</f>
        <v>0</v>
      </c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280">
        <f t="shared" si="17"/>
        <v>0</v>
      </c>
      <c r="S37" s="319">
        <f>D37*R37</f>
        <v>0</v>
      </c>
      <c r="W37" s="147">
        <f>X37/$U$7</f>
        <v>0</v>
      </c>
      <c r="X37" s="147">
        <f>R37/12</f>
        <v>0</v>
      </c>
      <c r="Z37" s="147">
        <f t="shared" ref="Z37:Z40" si="18">IF($E37="Y",$R37,0)</f>
        <v>0</v>
      </c>
      <c r="AA37" s="147">
        <f t="shared" ref="AA37:AA40" si="19">IF($E37="N",$R37,0)</f>
        <v>0</v>
      </c>
      <c r="AB37" s="727" t="e">
        <f t="shared" ref="AB37:AB40" si="20">Z37/(Z37+AA37)</f>
        <v>#DIV/0!</v>
      </c>
    </row>
    <row r="38" spans="1:28" ht="14.25" x14ac:dyDescent="0.3">
      <c r="A38" s="275"/>
      <c r="B38" s="276"/>
      <c r="C38" s="444">
        <f>'9. Infrastructure Staff Loading'!C38</f>
        <v>0</v>
      </c>
      <c r="D38" s="577">
        <f>'9. Infrastructure Staff Loading'!D38</f>
        <v>0</v>
      </c>
      <c r="E38" s="570">
        <f>'9. Infrastructure Staff Loading'!E38</f>
        <v>0</v>
      </c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280">
        <f>SUM(F38:Q38)</f>
        <v>0</v>
      </c>
      <c r="S38" s="319">
        <f>D38*R38</f>
        <v>0</v>
      </c>
      <c r="W38" s="147">
        <f>X38/$U$7</f>
        <v>0</v>
      </c>
      <c r="X38" s="147">
        <f>R38/12</f>
        <v>0</v>
      </c>
      <c r="Z38" s="147">
        <f t="shared" si="18"/>
        <v>0</v>
      </c>
      <c r="AA38" s="147">
        <f t="shared" si="19"/>
        <v>0</v>
      </c>
      <c r="AB38" s="727" t="e">
        <f t="shared" si="20"/>
        <v>#DIV/0!</v>
      </c>
    </row>
    <row r="39" spans="1:28" ht="14.25" x14ac:dyDescent="0.3">
      <c r="A39" s="275"/>
      <c r="B39" s="276"/>
      <c r="C39" s="444">
        <f>'9. Infrastructure Staff Loading'!C39</f>
        <v>0</v>
      </c>
      <c r="D39" s="577">
        <f>'9. Infrastructure Staff Loading'!D39</f>
        <v>0</v>
      </c>
      <c r="E39" s="570">
        <f>'9. Infrastructure Staff Loading'!E39</f>
        <v>0</v>
      </c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280">
        <f t="shared" si="17"/>
        <v>0</v>
      </c>
      <c r="S39" s="319">
        <f>D39*R39</f>
        <v>0</v>
      </c>
      <c r="W39" s="147">
        <f>X39/$U$7</f>
        <v>0</v>
      </c>
      <c r="X39" s="147">
        <f>R39/12</f>
        <v>0</v>
      </c>
      <c r="Z39" s="147">
        <f t="shared" si="18"/>
        <v>0</v>
      </c>
      <c r="AA39" s="147">
        <f t="shared" si="19"/>
        <v>0</v>
      </c>
      <c r="AB39" s="727" t="e">
        <f t="shared" si="20"/>
        <v>#DIV/0!</v>
      </c>
    </row>
    <row r="40" spans="1:28" ht="14.25" x14ac:dyDescent="0.3">
      <c r="A40" s="275"/>
      <c r="B40" s="276"/>
      <c r="C40" s="444">
        <f>'9. Infrastructure Staff Loading'!C40</f>
        <v>0</v>
      </c>
      <c r="D40" s="577">
        <f>'9. Infrastructure Staff Loading'!D40</f>
        <v>0</v>
      </c>
      <c r="E40" s="570">
        <f>'9. Infrastructure Staff Loading'!E40</f>
        <v>0</v>
      </c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280">
        <f t="shared" si="17"/>
        <v>0</v>
      </c>
      <c r="S40" s="319">
        <f>D40*R40</f>
        <v>0</v>
      </c>
      <c r="W40" s="147">
        <f>X40/$U$7</f>
        <v>0</v>
      </c>
      <c r="X40" s="147">
        <f>R40/12</f>
        <v>0</v>
      </c>
      <c r="Z40" s="147">
        <f t="shared" si="18"/>
        <v>0</v>
      </c>
      <c r="AA40" s="147">
        <f t="shared" si="19"/>
        <v>0</v>
      </c>
      <c r="AB40" s="727" t="e">
        <f t="shared" si="20"/>
        <v>#DIV/0!</v>
      </c>
    </row>
    <row r="41" spans="1:28" s="125" customFormat="1" ht="15" thickBot="1" x14ac:dyDescent="0.35">
      <c r="A41" s="224"/>
      <c r="B41" s="225" t="s">
        <v>149</v>
      </c>
      <c r="C41" s="226"/>
      <c r="D41" s="578"/>
      <c r="E41" s="523"/>
      <c r="F41" s="229">
        <f>SUM(F36:F40)</f>
        <v>0</v>
      </c>
      <c r="G41" s="229">
        <f t="shared" ref="G41:R41" si="21">SUM(G36:G40)</f>
        <v>0</v>
      </c>
      <c r="H41" s="229">
        <f t="shared" si="21"/>
        <v>0</v>
      </c>
      <c r="I41" s="229">
        <f t="shared" si="21"/>
        <v>0</v>
      </c>
      <c r="J41" s="229">
        <f t="shared" si="21"/>
        <v>0</v>
      </c>
      <c r="K41" s="229">
        <f t="shared" si="21"/>
        <v>0</v>
      </c>
      <c r="L41" s="229">
        <f t="shared" si="21"/>
        <v>0</v>
      </c>
      <c r="M41" s="229">
        <f t="shared" si="21"/>
        <v>0</v>
      </c>
      <c r="N41" s="229">
        <f t="shared" si="21"/>
        <v>0</v>
      </c>
      <c r="O41" s="229">
        <f t="shared" si="21"/>
        <v>0</v>
      </c>
      <c r="P41" s="229">
        <f t="shared" si="21"/>
        <v>0</v>
      </c>
      <c r="Q41" s="229">
        <f t="shared" si="21"/>
        <v>0</v>
      </c>
      <c r="R41" s="229">
        <f t="shared" si="21"/>
        <v>0</v>
      </c>
      <c r="S41" s="320">
        <f>SUM(S36:S40)</f>
        <v>0</v>
      </c>
      <c r="W41" s="231">
        <f>SUM(W36:W40)</f>
        <v>0</v>
      </c>
      <c r="X41" s="231">
        <f>SUM(X36:X40)</f>
        <v>0</v>
      </c>
      <c r="Z41" s="227">
        <f>SUM(Z36:Z40)</f>
        <v>0</v>
      </c>
      <c r="AA41" s="227">
        <f>SUM(AA36:AA40)</f>
        <v>0</v>
      </c>
      <c r="AB41" s="728" t="e">
        <f>Z41/(Z41+AA41)</f>
        <v>#DIV/0!</v>
      </c>
    </row>
    <row r="42" spans="1:28" ht="14.25" x14ac:dyDescent="0.3">
      <c r="A42" s="275">
        <v>2.2000000000000002</v>
      </c>
      <c r="B42" s="276" t="s">
        <v>150</v>
      </c>
      <c r="C42" s="444">
        <f>'9. Infrastructure Staff Loading'!C42</f>
        <v>0</v>
      </c>
      <c r="D42" s="577">
        <f>'9. Infrastructure Staff Loading'!D42</f>
        <v>0</v>
      </c>
      <c r="E42" s="570">
        <f>'9. Infrastructure Staff Loading'!E42</f>
        <v>0</v>
      </c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  <c r="R42" s="280">
        <f t="shared" si="17"/>
        <v>0</v>
      </c>
      <c r="S42" s="319">
        <f>D42*R42</f>
        <v>0</v>
      </c>
      <c r="W42" s="147">
        <f>X42/$U$7</f>
        <v>0</v>
      </c>
      <c r="X42" s="147">
        <f>R42/12</f>
        <v>0</v>
      </c>
      <c r="Z42" s="147">
        <f>IF($E42="Y",$R42,0)</f>
        <v>0</v>
      </c>
      <c r="AA42" s="147">
        <f>IF($E42="N",$R42,0)</f>
        <v>0</v>
      </c>
      <c r="AB42" s="727" t="e">
        <f>Z42/(Z42+AA42)</f>
        <v>#DIV/0!</v>
      </c>
    </row>
    <row r="43" spans="1:28" ht="14.25" x14ac:dyDescent="0.3">
      <c r="A43" s="275"/>
      <c r="B43" s="276"/>
      <c r="C43" s="444">
        <f>'9. Infrastructure Staff Loading'!C43</f>
        <v>0</v>
      </c>
      <c r="D43" s="577">
        <f>'9. Infrastructure Staff Loading'!D43</f>
        <v>0</v>
      </c>
      <c r="E43" s="570">
        <f>'9. Infrastructure Staff Loading'!E43</f>
        <v>0</v>
      </c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280">
        <f>SUM(F43:Q43)</f>
        <v>0</v>
      </c>
      <c r="S43" s="319">
        <f>D43*R43</f>
        <v>0</v>
      </c>
      <c r="W43" s="147">
        <f>X43/$U$7</f>
        <v>0</v>
      </c>
      <c r="X43" s="147">
        <f>R43/12</f>
        <v>0</v>
      </c>
      <c r="Z43" s="147">
        <f t="shared" ref="Z43:Z46" si="22">IF($E43="Y",$R43,0)</f>
        <v>0</v>
      </c>
      <c r="AA43" s="147">
        <f t="shared" ref="AA43:AA46" si="23">IF($E43="N",$R43,0)</f>
        <v>0</v>
      </c>
      <c r="AB43" s="727" t="e">
        <f t="shared" ref="AB43:AB46" si="24">Z43/(Z43+AA43)</f>
        <v>#DIV/0!</v>
      </c>
    </row>
    <row r="44" spans="1:28" ht="14.25" x14ac:dyDescent="0.3">
      <c r="A44" s="275"/>
      <c r="B44" s="276"/>
      <c r="C44" s="444">
        <f>'9. Infrastructure Staff Loading'!C44</f>
        <v>0</v>
      </c>
      <c r="D44" s="577">
        <f>'9. Infrastructure Staff Loading'!D44</f>
        <v>0</v>
      </c>
      <c r="E44" s="570">
        <f>'9. Infrastructure Staff Loading'!E44</f>
        <v>0</v>
      </c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280">
        <f>SUM(F44:Q44)</f>
        <v>0</v>
      </c>
      <c r="S44" s="319">
        <f>D44*R44</f>
        <v>0</v>
      </c>
      <c r="W44" s="147">
        <f>X44/$U$7</f>
        <v>0</v>
      </c>
      <c r="X44" s="147">
        <f>R44/12</f>
        <v>0</v>
      </c>
      <c r="Z44" s="147">
        <f t="shared" si="22"/>
        <v>0</v>
      </c>
      <c r="AA44" s="147">
        <f t="shared" si="23"/>
        <v>0</v>
      </c>
      <c r="AB44" s="727" t="e">
        <f t="shared" si="24"/>
        <v>#DIV/0!</v>
      </c>
    </row>
    <row r="45" spans="1:28" ht="14.25" x14ac:dyDescent="0.3">
      <c r="A45" s="275"/>
      <c r="B45" s="276"/>
      <c r="C45" s="444">
        <f>'9. Infrastructure Staff Loading'!C45</f>
        <v>0</v>
      </c>
      <c r="D45" s="577">
        <f>'9. Infrastructure Staff Loading'!D45</f>
        <v>0</v>
      </c>
      <c r="E45" s="570">
        <f>'9. Infrastructure Staff Loading'!E45</f>
        <v>0</v>
      </c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280">
        <f>SUM(F45:Q45)</f>
        <v>0</v>
      </c>
      <c r="S45" s="319">
        <f>D45*R45</f>
        <v>0</v>
      </c>
      <c r="W45" s="147">
        <f>X45/$U$7</f>
        <v>0</v>
      </c>
      <c r="X45" s="147">
        <f>R45/12</f>
        <v>0</v>
      </c>
      <c r="Z45" s="147">
        <f t="shared" si="22"/>
        <v>0</v>
      </c>
      <c r="AA45" s="147">
        <f t="shared" si="23"/>
        <v>0</v>
      </c>
      <c r="AB45" s="727" t="e">
        <f t="shared" si="24"/>
        <v>#DIV/0!</v>
      </c>
    </row>
    <row r="46" spans="1:28" ht="14.25" x14ac:dyDescent="0.3">
      <c r="A46" s="275"/>
      <c r="B46" s="276"/>
      <c r="C46" s="444">
        <f>'9. Infrastructure Staff Loading'!C46</f>
        <v>0</v>
      </c>
      <c r="D46" s="577">
        <f>'9. Infrastructure Staff Loading'!D46</f>
        <v>0</v>
      </c>
      <c r="E46" s="570">
        <f>'9. Infrastructure Staff Loading'!E46</f>
        <v>0</v>
      </c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280">
        <f>SUM(F46:Q46)</f>
        <v>0</v>
      </c>
      <c r="S46" s="319">
        <f>D46*R46</f>
        <v>0</v>
      </c>
      <c r="W46" s="147">
        <f>X46/$U$7</f>
        <v>0</v>
      </c>
      <c r="X46" s="147">
        <f>R46/12</f>
        <v>0</v>
      </c>
      <c r="Z46" s="147">
        <f t="shared" si="22"/>
        <v>0</v>
      </c>
      <c r="AA46" s="147">
        <f t="shared" si="23"/>
        <v>0</v>
      </c>
      <c r="AB46" s="727" t="e">
        <f t="shared" si="24"/>
        <v>#DIV/0!</v>
      </c>
    </row>
    <row r="47" spans="1:28" s="125" customFormat="1" ht="15" thickBot="1" x14ac:dyDescent="0.35">
      <c r="A47" s="224"/>
      <c r="B47" s="225" t="s">
        <v>151</v>
      </c>
      <c r="C47" s="226"/>
      <c r="D47" s="578"/>
      <c r="E47" s="523"/>
      <c r="F47" s="229">
        <f>SUM(F42:F46)</f>
        <v>0</v>
      </c>
      <c r="G47" s="229">
        <f t="shared" ref="G47:R47" si="25">SUM(G42:G46)</f>
        <v>0</v>
      </c>
      <c r="H47" s="229">
        <f t="shared" si="25"/>
        <v>0</v>
      </c>
      <c r="I47" s="229">
        <f t="shared" si="25"/>
        <v>0</v>
      </c>
      <c r="J47" s="229">
        <f t="shared" si="25"/>
        <v>0</v>
      </c>
      <c r="K47" s="229">
        <f t="shared" si="25"/>
        <v>0</v>
      </c>
      <c r="L47" s="229">
        <f t="shared" si="25"/>
        <v>0</v>
      </c>
      <c r="M47" s="229">
        <f t="shared" si="25"/>
        <v>0</v>
      </c>
      <c r="N47" s="229">
        <f t="shared" si="25"/>
        <v>0</v>
      </c>
      <c r="O47" s="229">
        <f t="shared" si="25"/>
        <v>0</v>
      </c>
      <c r="P47" s="229">
        <f t="shared" si="25"/>
        <v>0</v>
      </c>
      <c r="Q47" s="229">
        <f t="shared" si="25"/>
        <v>0</v>
      </c>
      <c r="R47" s="229">
        <f t="shared" si="25"/>
        <v>0</v>
      </c>
      <c r="S47" s="320">
        <f>SUM(S42:S46)</f>
        <v>0</v>
      </c>
      <c r="W47" s="231">
        <f>SUM(W42:W46)</f>
        <v>0</v>
      </c>
      <c r="X47" s="250">
        <f>SUM(X42:X46)</f>
        <v>0</v>
      </c>
      <c r="Z47" s="227">
        <f>SUM(Z42:Z46)</f>
        <v>0</v>
      </c>
      <c r="AA47" s="227">
        <f>SUM(AA42:AA46)</f>
        <v>0</v>
      </c>
      <c r="AB47" s="728" t="e">
        <f>Z47/(Z47+AA47)</f>
        <v>#DIV/0!</v>
      </c>
    </row>
    <row r="48" spans="1:28" s="125" customFormat="1" ht="14.25" thickBot="1" x14ac:dyDescent="0.3">
      <c r="A48" s="253"/>
      <c r="B48" s="254" t="s">
        <v>152</v>
      </c>
      <c r="C48" s="255"/>
      <c r="D48" s="439"/>
      <c r="E48" s="527"/>
      <c r="F48" s="256">
        <f t="shared" ref="F48:S48" si="26">SUM(,F47,F41)</f>
        <v>0</v>
      </c>
      <c r="G48" s="256">
        <f t="shared" si="26"/>
        <v>0</v>
      </c>
      <c r="H48" s="256">
        <f t="shared" si="26"/>
        <v>0</v>
      </c>
      <c r="I48" s="256">
        <f t="shared" si="26"/>
        <v>0</v>
      </c>
      <c r="J48" s="256">
        <f t="shared" si="26"/>
        <v>0</v>
      </c>
      <c r="K48" s="256">
        <f t="shared" si="26"/>
        <v>0</v>
      </c>
      <c r="L48" s="256">
        <f t="shared" si="26"/>
        <v>0</v>
      </c>
      <c r="M48" s="256">
        <f t="shared" si="26"/>
        <v>0</v>
      </c>
      <c r="N48" s="256">
        <f t="shared" si="26"/>
        <v>0</v>
      </c>
      <c r="O48" s="256">
        <f t="shared" si="26"/>
        <v>0</v>
      </c>
      <c r="P48" s="256">
        <f t="shared" si="26"/>
        <v>0</v>
      </c>
      <c r="Q48" s="256">
        <f t="shared" si="26"/>
        <v>0</v>
      </c>
      <c r="R48" s="256">
        <f t="shared" si="26"/>
        <v>0</v>
      </c>
      <c r="S48" s="323">
        <f t="shared" si="26"/>
        <v>0</v>
      </c>
      <c r="W48" s="256">
        <f>SUM(W47,W41)</f>
        <v>0</v>
      </c>
      <c r="X48" s="387">
        <f>SUM(X47,X41)</f>
        <v>0</v>
      </c>
      <c r="Z48" s="256">
        <f>SUM(Z29,Z35,Z41,Z47)</f>
        <v>0</v>
      </c>
      <c r="AA48" s="256">
        <f>SUM(AA29,AA35,AA41,AA47)</f>
        <v>0</v>
      </c>
      <c r="AB48" s="729" t="e">
        <f>Z48/(Z48+AA48)</f>
        <v>#DIV/0!</v>
      </c>
    </row>
    <row r="49" spans="1:28" ht="9.9499999999999993" customHeight="1" x14ac:dyDescent="0.3">
      <c r="A49" s="144"/>
      <c r="B49" s="152"/>
      <c r="C49" s="153"/>
      <c r="D49" s="582"/>
      <c r="E49" s="52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326"/>
      <c r="W49" s="154"/>
      <c r="X49" s="154"/>
      <c r="Z49" s="154"/>
      <c r="AA49" s="154"/>
      <c r="AB49" s="732"/>
    </row>
    <row r="50" spans="1:28" s="124" customFormat="1" x14ac:dyDescent="0.25">
      <c r="A50" s="233">
        <v>3</v>
      </c>
      <c r="B50" s="241" t="s">
        <v>153</v>
      </c>
      <c r="C50" s="235"/>
      <c r="D50" s="576"/>
      <c r="E50" s="521"/>
      <c r="F50" s="240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0"/>
      <c r="R50" s="236"/>
      <c r="S50" s="318"/>
      <c r="W50" s="235"/>
      <c r="X50" s="235"/>
      <c r="Z50" s="235"/>
      <c r="AA50" s="235"/>
      <c r="AB50" s="726"/>
    </row>
    <row r="51" spans="1:28" ht="14.25" x14ac:dyDescent="0.3">
      <c r="A51" s="275">
        <v>3.1</v>
      </c>
      <c r="B51" s="276" t="s">
        <v>154</v>
      </c>
      <c r="C51" s="444">
        <f>'9. Infrastructure Staff Loading'!C51</f>
        <v>0</v>
      </c>
      <c r="D51" s="577">
        <f>'9. Infrastructure Staff Loading'!D51</f>
        <v>0</v>
      </c>
      <c r="E51" s="570">
        <f>'9. Infrastructure Staff Loading'!E51</f>
        <v>0</v>
      </c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280">
        <f>SUM(F51:Q51)</f>
        <v>0</v>
      </c>
      <c r="S51" s="319">
        <f>D51*R51</f>
        <v>0</v>
      </c>
      <c r="W51" s="147">
        <f>X51/$U$7</f>
        <v>0</v>
      </c>
      <c r="X51" s="147">
        <f>R51/12</f>
        <v>0</v>
      </c>
      <c r="Z51" s="147">
        <f>IF($E51="Y",$R51,0)</f>
        <v>0</v>
      </c>
      <c r="AA51" s="147">
        <f>IF($E51="N",$R51,0)</f>
        <v>0</v>
      </c>
      <c r="AB51" s="727" t="e">
        <f>Z51/(Z51+AA51)</f>
        <v>#DIV/0!</v>
      </c>
    </row>
    <row r="52" spans="1:28" ht="14.25" x14ac:dyDescent="0.3">
      <c r="A52" s="275"/>
      <c r="B52" s="276"/>
      <c r="C52" s="444">
        <f>'9. Infrastructure Staff Loading'!C52</f>
        <v>0</v>
      </c>
      <c r="D52" s="577">
        <f>'9. Infrastructure Staff Loading'!D52</f>
        <v>0</v>
      </c>
      <c r="E52" s="570">
        <f>'9. Infrastructure Staff Loading'!E52</f>
        <v>0</v>
      </c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280">
        <f>SUM(F52:Q52)</f>
        <v>0</v>
      </c>
      <c r="S52" s="319">
        <f>D52*R52</f>
        <v>0</v>
      </c>
      <c r="W52" s="147">
        <f>X52/$U$7</f>
        <v>0</v>
      </c>
      <c r="X52" s="147">
        <f>R52/12</f>
        <v>0</v>
      </c>
      <c r="Z52" s="147">
        <f t="shared" ref="Z52:Z55" si="27">IF($E52="Y",$R52,0)</f>
        <v>0</v>
      </c>
      <c r="AA52" s="147">
        <f t="shared" ref="AA52:AA55" si="28">IF($E52="N",$R52,0)</f>
        <v>0</v>
      </c>
      <c r="AB52" s="727" t="e">
        <f t="shared" ref="AB52:AB55" si="29">Z52/(Z52+AA52)</f>
        <v>#DIV/0!</v>
      </c>
    </row>
    <row r="53" spans="1:28" ht="14.25" x14ac:dyDescent="0.3">
      <c r="A53" s="275"/>
      <c r="B53" s="276"/>
      <c r="C53" s="444">
        <f>'9. Infrastructure Staff Loading'!C53</f>
        <v>0</v>
      </c>
      <c r="D53" s="577">
        <f>'9. Infrastructure Staff Loading'!D53</f>
        <v>0</v>
      </c>
      <c r="E53" s="570">
        <f>'9. Infrastructure Staff Loading'!E53</f>
        <v>0</v>
      </c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280">
        <f>SUM(F53:Q53)</f>
        <v>0</v>
      </c>
      <c r="S53" s="319">
        <f>D53*R53</f>
        <v>0</v>
      </c>
      <c r="W53" s="147">
        <f>X53/$U$7</f>
        <v>0</v>
      </c>
      <c r="X53" s="147">
        <f>R53/12</f>
        <v>0</v>
      </c>
      <c r="Z53" s="147">
        <f t="shared" si="27"/>
        <v>0</v>
      </c>
      <c r="AA53" s="147">
        <f t="shared" si="28"/>
        <v>0</v>
      </c>
      <c r="AB53" s="727" t="e">
        <f t="shared" si="29"/>
        <v>#DIV/0!</v>
      </c>
    </row>
    <row r="54" spans="1:28" ht="14.25" x14ac:dyDescent="0.3">
      <c r="A54" s="275"/>
      <c r="B54" s="276"/>
      <c r="C54" s="444">
        <f>'9. Infrastructure Staff Loading'!C54</f>
        <v>0</v>
      </c>
      <c r="D54" s="577">
        <f>'9. Infrastructure Staff Loading'!D54</f>
        <v>0</v>
      </c>
      <c r="E54" s="570">
        <f>'9. Infrastructure Staff Loading'!E54</f>
        <v>0</v>
      </c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280">
        <f>SUM(F54:Q54)</f>
        <v>0</v>
      </c>
      <c r="S54" s="319">
        <f>D54*R54</f>
        <v>0</v>
      </c>
      <c r="W54" s="147">
        <f>X54/$U$7</f>
        <v>0</v>
      </c>
      <c r="X54" s="147">
        <f>R54/12</f>
        <v>0</v>
      </c>
      <c r="Z54" s="147">
        <f t="shared" si="27"/>
        <v>0</v>
      </c>
      <c r="AA54" s="147">
        <f t="shared" si="28"/>
        <v>0</v>
      </c>
      <c r="AB54" s="727" t="e">
        <f t="shared" si="29"/>
        <v>#DIV/0!</v>
      </c>
    </row>
    <row r="55" spans="1:28" ht="14.25" x14ac:dyDescent="0.3">
      <c r="A55" s="275"/>
      <c r="B55" s="276"/>
      <c r="C55" s="444">
        <f>'9. Infrastructure Staff Loading'!C55</f>
        <v>0</v>
      </c>
      <c r="D55" s="577">
        <f>'9. Infrastructure Staff Loading'!D55</f>
        <v>0</v>
      </c>
      <c r="E55" s="570">
        <f>'9. Infrastructure Staff Loading'!E55</f>
        <v>0</v>
      </c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280">
        <f>SUM(F55:Q55)</f>
        <v>0</v>
      </c>
      <c r="S55" s="319">
        <f>D55*R55</f>
        <v>0</v>
      </c>
      <c r="W55" s="147">
        <f>X55/$U$7</f>
        <v>0</v>
      </c>
      <c r="X55" s="147">
        <f>R55/12</f>
        <v>0</v>
      </c>
      <c r="Z55" s="147">
        <f t="shared" si="27"/>
        <v>0</v>
      </c>
      <c r="AA55" s="147">
        <f t="shared" si="28"/>
        <v>0</v>
      </c>
      <c r="AB55" s="727" t="e">
        <f t="shared" si="29"/>
        <v>#DIV/0!</v>
      </c>
    </row>
    <row r="56" spans="1:28" s="125" customFormat="1" ht="15" thickBot="1" x14ac:dyDescent="0.35">
      <c r="A56" s="224"/>
      <c r="B56" s="225" t="s">
        <v>155</v>
      </c>
      <c r="C56" s="226"/>
      <c r="D56" s="578"/>
      <c r="E56" s="523"/>
      <c r="F56" s="229">
        <f>SUM(F51:F55)</f>
        <v>0</v>
      </c>
      <c r="G56" s="229">
        <f t="shared" ref="G56:R56" si="30">SUM(G51:G55)</f>
        <v>0</v>
      </c>
      <c r="H56" s="229">
        <f t="shared" si="30"/>
        <v>0</v>
      </c>
      <c r="I56" s="229">
        <f t="shared" si="30"/>
        <v>0</v>
      </c>
      <c r="J56" s="229">
        <f t="shared" si="30"/>
        <v>0</v>
      </c>
      <c r="K56" s="229">
        <f t="shared" si="30"/>
        <v>0</v>
      </c>
      <c r="L56" s="229">
        <f t="shared" si="30"/>
        <v>0</v>
      </c>
      <c r="M56" s="229">
        <f t="shared" si="30"/>
        <v>0</v>
      </c>
      <c r="N56" s="229">
        <f t="shared" si="30"/>
        <v>0</v>
      </c>
      <c r="O56" s="229">
        <f t="shared" si="30"/>
        <v>0</v>
      </c>
      <c r="P56" s="229">
        <f t="shared" si="30"/>
        <v>0</v>
      </c>
      <c r="Q56" s="229">
        <f t="shared" si="30"/>
        <v>0</v>
      </c>
      <c r="R56" s="229">
        <f t="shared" si="30"/>
        <v>0</v>
      </c>
      <c r="S56" s="320">
        <f>SUM(S51:S55)</f>
        <v>0</v>
      </c>
      <c r="W56" s="231">
        <f>SUM(W51:W55)</f>
        <v>0</v>
      </c>
      <c r="X56" s="231">
        <f>SUM(X51:X55)</f>
        <v>0</v>
      </c>
      <c r="Z56" s="227">
        <f>SUM(Z51:Z55)</f>
        <v>0</v>
      </c>
      <c r="AA56" s="227">
        <f>SUM(AA51:AA55)</f>
        <v>0</v>
      </c>
      <c r="AB56" s="728" t="e">
        <f>Z56/(Z56+AA56)</f>
        <v>#DIV/0!</v>
      </c>
    </row>
    <row r="57" spans="1:28" ht="14.25" x14ac:dyDescent="0.3">
      <c r="A57" s="275"/>
      <c r="B57" s="276"/>
      <c r="C57" s="444"/>
      <c r="D57" s="583"/>
      <c r="E57" s="571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280"/>
      <c r="S57" s="319"/>
      <c r="W57" s="147"/>
      <c r="X57" s="147"/>
      <c r="Z57" s="147"/>
      <c r="AA57" s="147"/>
      <c r="AB57" s="727"/>
    </row>
    <row r="58" spans="1:28" s="125" customFormat="1" ht="14.25" x14ac:dyDescent="0.3">
      <c r="A58" s="275">
        <v>3.2</v>
      </c>
      <c r="B58" s="276" t="s">
        <v>156</v>
      </c>
      <c r="C58" s="444">
        <f>'9. Infrastructure Staff Loading'!C58</f>
        <v>0</v>
      </c>
      <c r="D58" s="577">
        <f>'9. Infrastructure Staff Loading'!D58</f>
        <v>0</v>
      </c>
      <c r="E58" s="570">
        <f>'9. Infrastructure Staff Loading'!E58</f>
        <v>0</v>
      </c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280">
        <f t="shared" ref="R58:R76" si="31">SUM(F58:Q58)</f>
        <v>0</v>
      </c>
      <c r="S58" s="319">
        <f>D58*R58</f>
        <v>0</v>
      </c>
      <c r="W58" s="147">
        <f>X58/$U$7</f>
        <v>0</v>
      </c>
      <c r="X58" s="147">
        <f>R58/12</f>
        <v>0</v>
      </c>
      <c r="Z58" s="147">
        <f>IF($E58="Y",$R58,0)</f>
        <v>0</v>
      </c>
      <c r="AA58" s="147">
        <f>IF($E58="N",$R58,0)</f>
        <v>0</v>
      </c>
      <c r="AB58" s="727" t="e">
        <f>Z58/(Z58+AA58)</f>
        <v>#DIV/0!</v>
      </c>
    </row>
    <row r="59" spans="1:28" ht="14.25" x14ac:dyDescent="0.3">
      <c r="A59" s="275"/>
      <c r="B59" s="276"/>
      <c r="C59" s="444">
        <f>'9. Infrastructure Staff Loading'!C59</f>
        <v>0</v>
      </c>
      <c r="D59" s="577">
        <f>'9. Infrastructure Staff Loading'!D59</f>
        <v>0</v>
      </c>
      <c r="E59" s="570">
        <f>'9. Infrastructure Staff Loading'!E59</f>
        <v>0</v>
      </c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280">
        <f t="shared" si="31"/>
        <v>0</v>
      </c>
      <c r="S59" s="319">
        <f>D59*R59</f>
        <v>0</v>
      </c>
      <c r="W59" s="147">
        <f>X59/$U$7</f>
        <v>0</v>
      </c>
      <c r="X59" s="147">
        <f>R59/12</f>
        <v>0</v>
      </c>
      <c r="Z59" s="147">
        <f t="shared" ref="Z59:Z62" si="32">IF($E59="Y",$R59,0)</f>
        <v>0</v>
      </c>
      <c r="AA59" s="147">
        <f t="shared" ref="AA59:AA62" si="33">IF($E59="N",$R59,0)</f>
        <v>0</v>
      </c>
      <c r="AB59" s="727" t="e">
        <f t="shared" ref="AB59:AB62" si="34">Z59/(Z59+AA59)</f>
        <v>#DIV/0!</v>
      </c>
    </row>
    <row r="60" spans="1:28" ht="14.25" x14ac:dyDescent="0.3">
      <c r="A60" s="275"/>
      <c r="B60" s="276"/>
      <c r="C60" s="444">
        <f>'9. Infrastructure Staff Loading'!C60</f>
        <v>0</v>
      </c>
      <c r="D60" s="577">
        <f>'9. Infrastructure Staff Loading'!D60</f>
        <v>0</v>
      </c>
      <c r="E60" s="570">
        <f>'9. Infrastructure Staff Loading'!E60</f>
        <v>0</v>
      </c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280">
        <f>SUM(F60:Q60)</f>
        <v>0</v>
      </c>
      <c r="S60" s="319">
        <f>D60*R60</f>
        <v>0</v>
      </c>
      <c r="W60" s="147">
        <f>X60/$U$7</f>
        <v>0</v>
      </c>
      <c r="X60" s="147">
        <f>R60/12</f>
        <v>0</v>
      </c>
      <c r="Z60" s="147">
        <f t="shared" si="32"/>
        <v>0</v>
      </c>
      <c r="AA60" s="147">
        <f t="shared" si="33"/>
        <v>0</v>
      </c>
      <c r="AB60" s="727" t="e">
        <f t="shared" si="34"/>
        <v>#DIV/0!</v>
      </c>
    </row>
    <row r="61" spans="1:28" ht="14.25" x14ac:dyDescent="0.3">
      <c r="A61" s="275"/>
      <c r="B61" s="276"/>
      <c r="C61" s="444">
        <f>'9. Infrastructure Staff Loading'!C61</f>
        <v>0</v>
      </c>
      <c r="D61" s="577">
        <f>'9. Infrastructure Staff Loading'!D61</f>
        <v>0</v>
      </c>
      <c r="E61" s="570">
        <f>'9. Infrastructure Staff Loading'!E61</f>
        <v>0</v>
      </c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280">
        <f t="shared" si="31"/>
        <v>0</v>
      </c>
      <c r="S61" s="319">
        <f>D61*R61</f>
        <v>0</v>
      </c>
      <c r="W61" s="147">
        <f>X61/$U$7</f>
        <v>0</v>
      </c>
      <c r="X61" s="147">
        <f>R61/12</f>
        <v>0</v>
      </c>
      <c r="Z61" s="147">
        <f t="shared" si="32"/>
        <v>0</v>
      </c>
      <c r="AA61" s="147">
        <f t="shared" si="33"/>
        <v>0</v>
      </c>
      <c r="AB61" s="727" t="e">
        <f t="shared" si="34"/>
        <v>#DIV/0!</v>
      </c>
    </row>
    <row r="62" spans="1:28" ht="14.25" x14ac:dyDescent="0.3">
      <c r="A62" s="275"/>
      <c r="B62" s="276"/>
      <c r="C62" s="444">
        <f>'9. Infrastructure Staff Loading'!C62</f>
        <v>0</v>
      </c>
      <c r="D62" s="577">
        <f>'9. Infrastructure Staff Loading'!D62</f>
        <v>0</v>
      </c>
      <c r="E62" s="570">
        <f>'9. Infrastructure Staff Loading'!E62</f>
        <v>0</v>
      </c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280">
        <f t="shared" si="31"/>
        <v>0</v>
      </c>
      <c r="S62" s="319">
        <f>D62*R62</f>
        <v>0</v>
      </c>
      <c r="W62" s="147">
        <f>X62/$U$7</f>
        <v>0</v>
      </c>
      <c r="X62" s="147">
        <f>R62/12</f>
        <v>0</v>
      </c>
      <c r="Z62" s="147">
        <f t="shared" si="32"/>
        <v>0</v>
      </c>
      <c r="AA62" s="147">
        <f t="shared" si="33"/>
        <v>0</v>
      </c>
      <c r="AB62" s="727" t="e">
        <f t="shared" si="34"/>
        <v>#DIV/0!</v>
      </c>
    </row>
    <row r="63" spans="1:28" s="125" customFormat="1" ht="15" thickBot="1" x14ac:dyDescent="0.35">
      <c r="A63" s="224"/>
      <c r="B63" s="225" t="s">
        <v>157</v>
      </c>
      <c r="C63" s="226"/>
      <c r="D63" s="578"/>
      <c r="E63" s="523"/>
      <c r="F63" s="229">
        <f>SUM(F58:F62)</f>
        <v>0</v>
      </c>
      <c r="G63" s="229">
        <f t="shared" ref="G63:R63" si="35">SUM(G58:G62)</f>
        <v>0</v>
      </c>
      <c r="H63" s="229">
        <f t="shared" si="35"/>
        <v>0</v>
      </c>
      <c r="I63" s="229">
        <f t="shared" si="35"/>
        <v>0</v>
      </c>
      <c r="J63" s="229">
        <f t="shared" si="35"/>
        <v>0</v>
      </c>
      <c r="K63" s="229">
        <f t="shared" si="35"/>
        <v>0</v>
      </c>
      <c r="L63" s="229">
        <f t="shared" si="35"/>
        <v>0</v>
      </c>
      <c r="M63" s="229">
        <f t="shared" si="35"/>
        <v>0</v>
      </c>
      <c r="N63" s="229">
        <f t="shared" si="35"/>
        <v>0</v>
      </c>
      <c r="O63" s="229">
        <f t="shared" si="35"/>
        <v>0</v>
      </c>
      <c r="P63" s="229">
        <f t="shared" si="35"/>
        <v>0</v>
      </c>
      <c r="Q63" s="229">
        <f t="shared" si="35"/>
        <v>0</v>
      </c>
      <c r="R63" s="229">
        <f t="shared" si="35"/>
        <v>0</v>
      </c>
      <c r="S63" s="320">
        <f>SUM(S58:S62)</f>
        <v>0</v>
      </c>
      <c r="W63" s="231">
        <f>SUM(W58:W62)</f>
        <v>0</v>
      </c>
      <c r="X63" s="231">
        <f>SUM(X58:X62)</f>
        <v>0</v>
      </c>
      <c r="Z63" s="227">
        <f>SUM(Z58:Z62)</f>
        <v>0</v>
      </c>
      <c r="AA63" s="227">
        <f>SUM(AA58:AA62)</f>
        <v>0</v>
      </c>
      <c r="AB63" s="728" t="e">
        <f>Z63/(Z63+AA63)</f>
        <v>#DIV/0!</v>
      </c>
    </row>
    <row r="64" spans="1:28" s="125" customFormat="1" ht="14.25" x14ac:dyDescent="0.3">
      <c r="A64" s="275"/>
      <c r="B64" s="276"/>
      <c r="C64" s="444"/>
      <c r="D64" s="583"/>
      <c r="E64" s="571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280"/>
      <c r="S64" s="319"/>
      <c r="W64" s="147"/>
      <c r="X64" s="147"/>
      <c r="Z64" s="147"/>
      <c r="AA64" s="147"/>
      <c r="AB64" s="727"/>
    </row>
    <row r="65" spans="1:28" ht="14.25" x14ac:dyDescent="0.3">
      <c r="A65" s="275">
        <v>3.3</v>
      </c>
      <c r="B65" s="276" t="s">
        <v>158</v>
      </c>
      <c r="C65" s="444">
        <f>'9. Infrastructure Staff Loading'!C65</f>
        <v>0</v>
      </c>
      <c r="D65" s="577">
        <f>'9. Infrastructure Staff Loading'!D65</f>
        <v>0</v>
      </c>
      <c r="E65" s="570">
        <f>'9. Infrastructure Staff Loading'!E65</f>
        <v>0</v>
      </c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280">
        <f t="shared" si="31"/>
        <v>0</v>
      </c>
      <c r="S65" s="319">
        <f t="shared" ref="S65:S74" si="36">D65*R65</f>
        <v>0</v>
      </c>
      <c r="W65" s="147">
        <f>X65/$U$7</f>
        <v>0</v>
      </c>
      <c r="X65" s="147">
        <f>R65/12</f>
        <v>0</v>
      </c>
      <c r="Z65" s="147">
        <f>IF($E65="Y",$R65,0)</f>
        <v>0</v>
      </c>
      <c r="AA65" s="147">
        <f>IF($E65="N",$R65,0)</f>
        <v>0</v>
      </c>
      <c r="AB65" s="727" t="e">
        <f>Z65/(Z65+AA65)</f>
        <v>#DIV/0!</v>
      </c>
    </row>
    <row r="66" spans="1:28" ht="14.25" x14ac:dyDescent="0.3">
      <c r="A66" s="275"/>
      <c r="B66" s="276"/>
      <c r="C66" s="444">
        <f>'9. Infrastructure Staff Loading'!C66</f>
        <v>0</v>
      </c>
      <c r="D66" s="577">
        <f>'9. Infrastructure Staff Loading'!D66</f>
        <v>0</v>
      </c>
      <c r="E66" s="570">
        <f>'9. Infrastructure Staff Loading'!E66</f>
        <v>0</v>
      </c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280">
        <f>SUM(F66:Q66)</f>
        <v>0</v>
      </c>
      <c r="S66" s="319">
        <f t="shared" si="36"/>
        <v>0</v>
      </c>
      <c r="W66" s="147">
        <f>X66/$U$7</f>
        <v>0</v>
      </c>
      <c r="X66" s="147">
        <f>R66/12</f>
        <v>0</v>
      </c>
      <c r="Z66" s="147">
        <f t="shared" ref="Z66:Z69" si="37">IF($E66="Y",$R66,0)</f>
        <v>0</v>
      </c>
      <c r="AA66" s="147">
        <f t="shared" ref="AA66:AA69" si="38">IF($E66="N",$R66,0)</f>
        <v>0</v>
      </c>
      <c r="AB66" s="727" t="e">
        <f t="shared" ref="AB66:AB69" si="39">Z66/(Z66+AA66)</f>
        <v>#DIV/0!</v>
      </c>
    </row>
    <row r="67" spans="1:28" ht="14.25" x14ac:dyDescent="0.3">
      <c r="A67" s="275"/>
      <c r="B67" s="276"/>
      <c r="C67" s="444">
        <f>'9. Infrastructure Staff Loading'!C67</f>
        <v>0</v>
      </c>
      <c r="D67" s="577">
        <f>'9. Infrastructure Staff Loading'!D67</f>
        <v>0</v>
      </c>
      <c r="E67" s="570">
        <f>'9. Infrastructure Staff Loading'!E67</f>
        <v>0</v>
      </c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280">
        <f t="shared" si="31"/>
        <v>0</v>
      </c>
      <c r="S67" s="319">
        <f>D67*R67</f>
        <v>0</v>
      </c>
      <c r="W67" s="147">
        <f>X67/$U$7</f>
        <v>0</v>
      </c>
      <c r="X67" s="147">
        <f>R67/12</f>
        <v>0</v>
      </c>
      <c r="Z67" s="147">
        <f t="shared" si="37"/>
        <v>0</v>
      </c>
      <c r="AA67" s="147">
        <f t="shared" si="38"/>
        <v>0</v>
      </c>
      <c r="AB67" s="727" t="e">
        <f t="shared" si="39"/>
        <v>#DIV/0!</v>
      </c>
    </row>
    <row r="68" spans="1:28" ht="14.25" x14ac:dyDescent="0.3">
      <c r="A68" s="275"/>
      <c r="B68" s="276"/>
      <c r="C68" s="444">
        <f>'9. Infrastructure Staff Loading'!C68</f>
        <v>0</v>
      </c>
      <c r="D68" s="577">
        <f>'9. Infrastructure Staff Loading'!D68</f>
        <v>0</v>
      </c>
      <c r="E68" s="570">
        <f>'9. Infrastructure Staff Loading'!E68</f>
        <v>0</v>
      </c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280">
        <f>SUM(F68:Q68)</f>
        <v>0</v>
      </c>
      <c r="S68" s="319">
        <f t="shared" si="36"/>
        <v>0</v>
      </c>
      <c r="W68" s="147">
        <f>X68/$U$7</f>
        <v>0</v>
      </c>
      <c r="X68" s="147">
        <f>R68/12</f>
        <v>0</v>
      </c>
      <c r="Z68" s="147">
        <f t="shared" si="37"/>
        <v>0</v>
      </c>
      <c r="AA68" s="147">
        <f t="shared" si="38"/>
        <v>0</v>
      </c>
      <c r="AB68" s="727" t="e">
        <f t="shared" si="39"/>
        <v>#DIV/0!</v>
      </c>
    </row>
    <row r="69" spans="1:28" ht="14.25" x14ac:dyDescent="0.3">
      <c r="A69" s="275"/>
      <c r="B69" s="276"/>
      <c r="C69" s="444">
        <f>'9. Infrastructure Staff Loading'!C69</f>
        <v>0</v>
      </c>
      <c r="D69" s="577">
        <f>'9. Infrastructure Staff Loading'!D69</f>
        <v>0</v>
      </c>
      <c r="E69" s="570">
        <f>'9. Infrastructure Staff Loading'!E69</f>
        <v>0</v>
      </c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280">
        <f>SUM(F69:Q69)</f>
        <v>0</v>
      </c>
      <c r="S69" s="319">
        <f t="shared" si="36"/>
        <v>0</v>
      </c>
      <c r="W69" s="147">
        <f>X69/$U$7</f>
        <v>0</v>
      </c>
      <c r="X69" s="147">
        <f>R69/12</f>
        <v>0</v>
      </c>
      <c r="Z69" s="147">
        <f t="shared" si="37"/>
        <v>0</v>
      </c>
      <c r="AA69" s="147">
        <f t="shared" si="38"/>
        <v>0</v>
      </c>
      <c r="AB69" s="727" t="e">
        <f t="shared" si="39"/>
        <v>#DIV/0!</v>
      </c>
    </row>
    <row r="70" spans="1:28" s="125" customFormat="1" ht="15" thickBot="1" x14ac:dyDescent="0.35">
      <c r="A70" s="224"/>
      <c r="B70" s="225" t="s">
        <v>159</v>
      </c>
      <c r="C70" s="226"/>
      <c r="D70" s="578"/>
      <c r="E70" s="523"/>
      <c r="F70" s="229">
        <f>SUM(F65:F69)</f>
        <v>0</v>
      </c>
      <c r="G70" s="229">
        <f t="shared" ref="G70:R70" si="40">SUM(G65:G69)</f>
        <v>0</v>
      </c>
      <c r="H70" s="229">
        <f t="shared" si="40"/>
        <v>0</v>
      </c>
      <c r="I70" s="229">
        <f t="shared" si="40"/>
        <v>0</v>
      </c>
      <c r="J70" s="229">
        <f t="shared" si="40"/>
        <v>0</v>
      </c>
      <c r="K70" s="229">
        <f t="shared" si="40"/>
        <v>0</v>
      </c>
      <c r="L70" s="229">
        <f t="shared" si="40"/>
        <v>0</v>
      </c>
      <c r="M70" s="229">
        <f t="shared" si="40"/>
        <v>0</v>
      </c>
      <c r="N70" s="229">
        <f t="shared" si="40"/>
        <v>0</v>
      </c>
      <c r="O70" s="229">
        <f t="shared" si="40"/>
        <v>0</v>
      </c>
      <c r="P70" s="229">
        <f t="shared" si="40"/>
        <v>0</v>
      </c>
      <c r="Q70" s="229">
        <f t="shared" si="40"/>
        <v>0</v>
      </c>
      <c r="R70" s="229">
        <f t="shared" si="40"/>
        <v>0</v>
      </c>
      <c r="S70" s="320">
        <f>SUM(S65:S69)</f>
        <v>0</v>
      </c>
      <c r="W70" s="231">
        <f>SUM(W65:W69)</f>
        <v>0</v>
      </c>
      <c r="X70" s="231">
        <f>SUM(X65:X69)</f>
        <v>0</v>
      </c>
      <c r="Z70" s="227">
        <f>SUM(Z65:Z69)</f>
        <v>0</v>
      </c>
      <c r="AA70" s="227">
        <f>SUM(AA65:AA69)</f>
        <v>0</v>
      </c>
      <c r="AB70" s="728" t="e">
        <f>Z70/(Z70+AA70)</f>
        <v>#DIV/0!</v>
      </c>
    </row>
    <row r="71" spans="1:28" ht="14.25" x14ac:dyDescent="0.3">
      <c r="A71" s="275"/>
      <c r="B71" s="276"/>
      <c r="C71" s="444"/>
      <c r="D71" s="583"/>
      <c r="E71" s="571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280"/>
      <c r="S71" s="319"/>
      <c r="W71" s="147"/>
      <c r="X71" s="147"/>
      <c r="Z71" s="147"/>
      <c r="AA71" s="147"/>
      <c r="AB71" s="727"/>
    </row>
    <row r="72" spans="1:28" s="125" customFormat="1" ht="14.25" x14ac:dyDescent="0.3">
      <c r="A72" s="275">
        <v>3.4</v>
      </c>
      <c r="B72" s="276" t="s">
        <v>160</v>
      </c>
      <c r="C72" s="444">
        <f>'9. Infrastructure Staff Loading'!C72</f>
        <v>0</v>
      </c>
      <c r="D72" s="577">
        <f>'9. Infrastructure Staff Loading'!D72</f>
        <v>0</v>
      </c>
      <c r="E72" s="570">
        <f>'9. Infrastructure Staff Loading'!E72</f>
        <v>0</v>
      </c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280">
        <f t="shared" si="31"/>
        <v>0</v>
      </c>
      <c r="S72" s="319">
        <f t="shared" si="36"/>
        <v>0</v>
      </c>
      <c r="W72" s="147">
        <f>X72/$U$7</f>
        <v>0</v>
      </c>
      <c r="X72" s="147">
        <f>R72/12</f>
        <v>0</v>
      </c>
      <c r="Z72" s="147">
        <f>IF($E72="Y",$R72,0)</f>
        <v>0</v>
      </c>
      <c r="AA72" s="147">
        <f>IF($E72="N",$R72,0)</f>
        <v>0</v>
      </c>
      <c r="AB72" s="727" t="e">
        <f>Z72/(Z72+AA72)</f>
        <v>#DIV/0!</v>
      </c>
    </row>
    <row r="73" spans="1:28" ht="14.25" x14ac:dyDescent="0.3">
      <c r="A73" s="275"/>
      <c r="B73" s="276"/>
      <c r="C73" s="444">
        <f>'9. Infrastructure Staff Loading'!C73</f>
        <v>0</v>
      </c>
      <c r="D73" s="577">
        <f>'9. Infrastructure Staff Loading'!D73</f>
        <v>0</v>
      </c>
      <c r="E73" s="570">
        <f>'9. Infrastructure Staff Loading'!E73</f>
        <v>0</v>
      </c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280">
        <f t="shared" si="31"/>
        <v>0</v>
      </c>
      <c r="S73" s="319">
        <f>D73*R73</f>
        <v>0</v>
      </c>
      <c r="W73" s="147">
        <f>X73/$U$7</f>
        <v>0</v>
      </c>
      <c r="X73" s="147">
        <f>R73/12</f>
        <v>0</v>
      </c>
      <c r="Z73" s="147">
        <f t="shared" ref="Z73:Z76" si="41">IF($E73="Y",$R73,0)</f>
        <v>0</v>
      </c>
      <c r="AA73" s="147">
        <f t="shared" ref="AA73:AA76" si="42">IF($E73="N",$R73,0)</f>
        <v>0</v>
      </c>
      <c r="AB73" s="727" t="e">
        <f t="shared" ref="AB73:AB76" si="43">Z73/(Z73+AA73)</f>
        <v>#DIV/0!</v>
      </c>
    </row>
    <row r="74" spans="1:28" ht="14.25" x14ac:dyDescent="0.3">
      <c r="A74" s="275"/>
      <c r="B74" s="276"/>
      <c r="C74" s="444">
        <f>'9. Infrastructure Staff Loading'!C74</f>
        <v>0</v>
      </c>
      <c r="D74" s="577">
        <f>'9. Infrastructure Staff Loading'!D74</f>
        <v>0</v>
      </c>
      <c r="E74" s="570">
        <f>'9. Infrastructure Staff Loading'!E74</f>
        <v>0</v>
      </c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  <c r="R74" s="280">
        <f>SUM(F74:Q74)</f>
        <v>0</v>
      </c>
      <c r="S74" s="319">
        <f t="shared" si="36"/>
        <v>0</v>
      </c>
      <c r="W74" s="147">
        <f>X74/$U$7</f>
        <v>0</v>
      </c>
      <c r="X74" s="147">
        <f>R74/12</f>
        <v>0</v>
      </c>
      <c r="Z74" s="147">
        <f t="shared" si="41"/>
        <v>0</v>
      </c>
      <c r="AA74" s="147">
        <f t="shared" si="42"/>
        <v>0</v>
      </c>
      <c r="AB74" s="727" t="e">
        <f t="shared" si="43"/>
        <v>#DIV/0!</v>
      </c>
    </row>
    <row r="75" spans="1:28" ht="14.25" x14ac:dyDescent="0.3">
      <c r="A75" s="275"/>
      <c r="B75" s="276"/>
      <c r="C75" s="444">
        <f>'9. Infrastructure Staff Loading'!C75</f>
        <v>0</v>
      </c>
      <c r="D75" s="577">
        <f>'9. Infrastructure Staff Loading'!D75</f>
        <v>0</v>
      </c>
      <c r="E75" s="570">
        <f>'9. Infrastructure Staff Loading'!E75</f>
        <v>0</v>
      </c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280">
        <f t="shared" si="31"/>
        <v>0</v>
      </c>
      <c r="S75" s="319">
        <f>D75*R75</f>
        <v>0</v>
      </c>
      <c r="W75" s="147">
        <f>X75/$U$7</f>
        <v>0</v>
      </c>
      <c r="X75" s="147">
        <f>R75/12</f>
        <v>0</v>
      </c>
      <c r="Z75" s="147">
        <f t="shared" si="41"/>
        <v>0</v>
      </c>
      <c r="AA75" s="147">
        <f t="shared" si="42"/>
        <v>0</v>
      </c>
      <c r="AB75" s="727" t="e">
        <f t="shared" si="43"/>
        <v>#DIV/0!</v>
      </c>
    </row>
    <row r="76" spans="1:28" ht="14.25" x14ac:dyDescent="0.3">
      <c r="A76" s="275"/>
      <c r="B76" s="276"/>
      <c r="C76" s="444">
        <f>'9. Infrastructure Staff Loading'!C76</f>
        <v>0</v>
      </c>
      <c r="D76" s="577">
        <f>'9. Infrastructure Staff Loading'!D76</f>
        <v>0</v>
      </c>
      <c r="E76" s="570">
        <f>'9. Infrastructure Staff Loading'!E76</f>
        <v>0</v>
      </c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280">
        <f t="shared" si="31"/>
        <v>0</v>
      </c>
      <c r="S76" s="319">
        <f>D76*R76</f>
        <v>0</v>
      </c>
      <c r="W76" s="147">
        <f>X76/$U$7</f>
        <v>0</v>
      </c>
      <c r="X76" s="147">
        <f>R76/12</f>
        <v>0</v>
      </c>
      <c r="Z76" s="147">
        <f t="shared" si="41"/>
        <v>0</v>
      </c>
      <c r="AA76" s="147">
        <f t="shared" si="42"/>
        <v>0</v>
      </c>
      <c r="AB76" s="727" t="e">
        <f t="shared" si="43"/>
        <v>#DIV/0!</v>
      </c>
    </row>
    <row r="77" spans="1:28" s="125" customFormat="1" ht="15" thickBot="1" x14ac:dyDescent="0.35">
      <c r="A77" s="224"/>
      <c r="B77" s="225" t="s">
        <v>161</v>
      </c>
      <c r="C77" s="226"/>
      <c r="D77" s="578"/>
      <c r="E77" s="523"/>
      <c r="F77" s="229">
        <f>SUM(F72:F76)</f>
        <v>0</v>
      </c>
      <c r="G77" s="229">
        <f t="shared" ref="G77:R77" si="44">SUM(G72:G76)</f>
        <v>0</v>
      </c>
      <c r="H77" s="229">
        <f t="shared" si="44"/>
        <v>0</v>
      </c>
      <c r="I77" s="229">
        <f t="shared" si="44"/>
        <v>0</v>
      </c>
      <c r="J77" s="229">
        <f t="shared" si="44"/>
        <v>0</v>
      </c>
      <c r="K77" s="229">
        <f t="shared" si="44"/>
        <v>0</v>
      </c>
      <c r="L77" s="229">
        <f t="shared" si="44"/>
        <v>0</v>
      </c>
      <c r="M77" s="229">
        <f t="shared" si="44"/>
        <v>0</v>
      </c>
      <c r="N77" s="229">
        <f t="shared" si="44"/>
        <v>0</v>
      </c>
      <c r="O77" s="229">
        <f t="shared" si="44"/>
        <v>0</v>
      </c>
      <c r="P77" s="229">
        <f t="shared" si="44"/>
        <v>0</v>
      </c>
      <c r="Q77" s="229">
        <f t="shared" si="44"/>
        <v>0</v>
      </c>
      <c r="R77" s="229">
        <f t="shared" si="44"/>
        <v>0</v>
      </c>
      <c r="S77" s="320">
        <f>SUM(S72:S76)</f>
        <v>0</v>
      </c>
      <c r="W77" s="231">
        <f>SUM(W72:W76)</f>
        <v>0</v>
      </c>
      <c r="X77" s="231">
        <f>SUM(X72:X76)</f>
        <v>0</v>
      </c>
      <c r="Z77" s="227">
        <f>SUM(Z72:Z76)</f>
        <v>0</v>
      </c>
      <c r="AA77" s="227">
        <f>SUM(AA72:AA76)</f>
        <v>0</v>
      </c>
      <c r="AB77" s="728" t="e">
        <f>Z77/(Z77+AA77)</f>
        <v>#DIV/0!</v>
      </c>
    </row>
    <row r="78" spans="1:28" s="125" customFormat="1" ht="14.25" x14ac:dyDescent="0.3">
      <c r="A78" s="144"/>
      <c r="B78" s="145"/>
      <c r="C78" s="155"/>
      <c r="D78" s="584"/>
      <c r="E78" s="522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326"/>
      <c r="W78" s="147"/>
      <c r="X78" s="147"/>
      <c r="Z78" s="147"/>
      <c r="AA78" s="147"/>
      <c r="AB78" s="727"/>
    </row>
    <row r="79" spans="1:28" s="125" customFormat="1" ht="14.25" thickBot="1" x14ac:dyDescent="0.3">
      <c r="A79" s="253"/>
      <c r="B79" s="254" t="s">
        <v>155</v>
      </c>
      <c r="C79" s="255"/>
      <c r="D79" s="439"/>
      <c r="E79" s="527"/>
      <c r="F79" s="256">
        <f>SUM(F56,F63,F70,F77)</f>
        <v>0</v>
      </c>
      <c r="G79" s="256">
        <f t="shared" ref="G79:S79" si="45">SUM(G56,G63,G70,G77)</f>
        <v>0</v>
      </c>
      <c r="H79" s="256">
        <f t="shared" si="45"/>
        <v>0</v>
      </c>
      <c r="I79" s="256">
        <f t="shared" si="45"/>
        <v>0</v>
      </c>
      <c r="J79" s="256">
        <f t="shared" si="45"/>
        <v>0</v>
      </c>
      <c r="K79" s="256">
        <f t="shared" si="45"/>
        <v>0</v>
      </c>
      <c r="L79" s="256">
        <f t="shared" si="45"/>
        <v>0</v>
      </c>
      <c r="M79" s="256">
        <f t="shared" si="45"/>
        <v>0</v>
      </c>
      <c r="N79" s="256">
        <f t="shared" si="45"/>
        <v>0</v>
      </c>
      <c r="O79" s="256">
        <f t="shared" si="45"/>
        <v>0</v>
      </c>
      <c r="P79" s="256">
        <f t="shared" si="45"/>
        <v>0</v>
      </c>
      <c r="Q79" s="256">
        <f t="shared" si="45"/>
        <v>0</v>
      </c>
      <c r="R79" s="256">
        <f t="shared" si="45"/>
        <v>0</v>
      </c>
      <c r="S79" s="323">
        <f t="shared" si="45"/>
        <v>0</v>
      </c>
      <c r="W79" s="256">
        <f>SUM(W56,W63,W70,W77)</f>
        <v>0</v>
      </c>
      <c r="X79" s="256">
        <f>SUM(X56,X63,X70,X77)</f>
        <v>0</v>
      </c>
      <c r="Z79" s="256">
        <f>SUM(Z56,Z63,Z70,Z77)</f>
        <v>0</v>
      </c>
      <c r="AA79" s="256">
        <f>SUM(AA56,AA63,AA70,AA77)</f>
        <v>0</v>
      </c>
      <c r="AB79" s="729" t="e">
        <f>Z79/(Z79+AA79)</f>
        <v>#DIV/0!</v>
      </c>
    </row>
    <row r="80" spans="1:28" ht="9.9499999999999993" customHeight="1" x14ac:dyDescent="0.3">
      <c r="A80" s="157"/>
      <c r="B80" s="145"/>
      <c r="C80" s="146"/>
      <c r="D80" s="584"/>
      <c r="E80" s="530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326"/>
      <c r="W80" s="146"/>
      <c r="X80" s="146"/>
      <c r="Z80" s="146"/>
      <c r="AA80" s="146"/>
      <c r="AB80" s="727"/>
    </row>
    <row r="81" spans="1:28" s="124" customFormat="1" ht="13.5" customHeight="1" x14ac:dyDescent="0.25">
      <c r="A81" s="233">
        <v>4</v>
      </c>
      <c r="B81" s="242" t="s">
        <v>162</v>
      </c>
      <c r="C81" s="235"/>
      <c r="D81" s="576"/>
      <c r="E81" s="521"/>
      <c r="F81" s="240"/>
      <c r="G81" s="240"/>
      <c r="H81" s="240"/>
      <c r="I81" s="240"/>
      <c r="J81" s="240"/>
      <c r="K81" s="240"/>
      <c r="L81" s="240"/>
      <c r="M81" s="240"/>
      <c r="N81" s="240"/>
      <c r="O81" s="240"/>
      <c r="P81" s="240"/>
      <c r="Q81" s="240"/>
      <c r="R81" s="236"/>
      <c r="S81" s="318"/>
      <c r="W81" s="235"/>
      <c r="X81" s="235"/>
      <c r="Z81" s="235"/>
      <c r="AA81" s="235"/>
      <c r="AB81" s="726"/>
    </row>
    <row r="82" spans="1:28" ht="13.5" customHeight="1" x14ac:dyDescent="0.3">
      <c r="A82" s="275">
        <v>4.0999999999999996</v>
      </c>
      <c r="B82" s="276" t="s">
        <v>163</v>
      </c>
      <c r="C82" s="444">
        <f>'9. Infrastructure Staff Loading'!C82</f>
        <v>0</v>
      </c>
      <c r="D82" s="577">
        <f>'9. Infrastructure Staff Loading'!D82</f>
        <v>0</v>
      </c>
      <c r="E82" s="570">
        <f>'9. Infrastructure Staff Loading'!E82</f>
        <v>0</v>
      </c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280">
        <f>SUM(F82:Q82)</f>
        <v>0</v>
      </c>
      <c r="S82" s="319">
        <f>D82*R82</f>
        <v>0</v>
      </c>
      <c r="W82" s="147">
        <f>X82/$U$7</f>
        <v>0</v>
      </c>
      <c r="X82" s="147">
        <f>R82/12</f>
        <v>0</v>
      </c>
      <c r="Z82" s="147">
        <f>IF($E82="Y",$R82,0)</f>
        <v>0</v>
      </c>
      <c r="AA82" s="147">
        <f>IF($E82="N",$R82,0)</f>
        <v>0</v>
      </c>
      <c r="AB82" s="727" t="e">
        <f>Z82/(Z82+AA82)</f>
        <v>#DIV/0!</v>
      </c>
    </row>
    <row r="83" spans="1:28" ht="14.25" x14ac:dyDescent="0.3">
      <c r="A83" s="275"/>
      <c r="B83" s="276"/>
      <c r="C83" s="444">
        <f>'9. Infrastructure Staff Loading'!C83</f>
        <v>0</v>
      </c>
      <c r="D83" s="577">
        <f>'9. Infrastructure Staff Loading'!D83</f>
        <v>0</v>
      </c>
      <c r="E83" s="570">
        <f>'9. Infrastructure Staff Loading'!E83</f>
        <v>0</v>
      </c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280">
        <f>SUM(F83:Q83)</f>
        <v>0</v>
      </c>
      <c r="S83" s="319">
        <f>D83*R83</f>
        <v>0</v>
      </c>
      <c r="W83" s="147">
        <f>X83/$U$7</f>
        <v>0</v>
      </c>
      <c r="X83" s="147">
        <f>R83/12</f>
        <v>0</v>
      </c>
      <c r="Z83" s="147">
        <f t="shared" ref="Z83:Z86" si="46">IF($E83="Y",$R83,0)</f>
        <v>0</v>
      </c>
      <c r="AA83" s="147">
        <f t="shared" ref="AA83:AA86" si="47">IF($E83="N",$R83,0)</f>
        <v>0</v>
      </c>
      <c r="AB83" s="727" t="e">
        <f t="shared" ref="AB83:AB86" si="48">Z83/(Z83+AA83)</f>
        <v>#DIV/0!</v>
      </c>
    </row>
    <row r="84" spans="1:28" ht="14.25" x14ac:dyDescent="0.3">
      <c r="A84" s="275"/>
      <c r="B84" s="276"/>
      <c r="C84" s="444">
        <f>'9. Infrastructure Staff Loading'!C84</f>
        <v>0</v>
      </c>
      <c r="D84" s="577">
        <f>'9. Infrastructure Staff Loading'!D84</f>
        <v>0</v>
      </c>
      <c r="E84" s="570">
        <f>'9. Infrastructure Staff Loading'!E84</f>
        <v>0</v>
      </c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280">
        <f>SUM(F84:Q84)</f>
        <v>0</v>
      </c>
      <c r="S84" s="319">
        <f>D84*R84</f>
        <v>0</v>
      </c>
      <c r="W84" s="147">
        <f>X84/$U$7</f>
        <v>0</v>
      </c>
      <c r="X84" s="147">
        <f>R84/12</f>
        <v>0</v>
      </c>
      <c r="Z84" s="147">
        <f t="shared" si="46"/>
        <v>0</v>
      </c>
      <c r="AA84" s="147">
        <f t="shared" si="47"/>
        <v>0</v>
      </c>
      <c r="AB84" s="727" t="e">
        <f t="shared" si="48"/>
        <v>#DIV/0!</v>
      </c>
    </row>
    <row r="85" spans="1:28" ht="14.25" x14ac:dyDescent="0.3">
      <c r="A85" s="275"/>
      <c r="B85" s="276"/>
      <c r="C85" s="444">
        <f>'9. Infrastructure Staff Loading'!C85</f>
        <v>0</v>
      </c>
      <c r="D85" s="577">
        <f>'9. Infrastructure Staff Loading'!D85</f>
        <v>0</v>
      </c>
      <c r="E85" s="570">
        <f>'9. Infrastructure Staff Loading'!E85</f>
        <v>0</v>
      </c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280">
        <f>SUM(F85:Q85)</f>
        <v>0</v>
      </c>
      <c r="S85" s="319">
        <f>D85*R85</f>
        <v>0</v>
      </c>
      <c r="W85" s="147">
        <f>X85/$U$7</f>
        <v>0</v>
      </c>
      <c r="X85" s="147">
        <f>R85/12</f>
        <v>0</v>
      </c>
      <c r="Z85" s="147">
        <f t="shared" si="46"/>
        <v>0</v>
      </c>
      <c r="AA85" s="147">
        <f t="shared" si="47"/>
        <v>0</v>
      </c>
      <c r="AB85" s="727" t="e">
        <f t="shared" si="48"/>
        <v>#DIV/0!</v>
      </c>
    </row>
    <row r="86" spans="1:28" ht="14.25" x14ac:dyDescent="0.3">
      <c r="A86" s="275"/>
      <c r="B86" s="276"/>
      <c r="C86" s="444">
        <f>'9. Infrastructure Staff Loading'!C86</f>
        <v>0</v>
      </c>
      <c r="D86" s="577">
        <f>'9. Infrastructure Staff Loading'!D86</f>
        <v>0</v>
      </c>
      <c r="E86" s="570">
        <f>'9. Infrastructure Staff Loading'!E86</f>
        <v>0</v>
      </c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280">
        <f>SUM(F86:Q86)</f>
        <v>0</v>
      </c>
      <c r="S86" s="319">
        <f>D86*R86</f>
        <v>0</v>
      </c>
      <c r="W86" s="147">
        <f>X86/$U$7</f>
        <v>0</v>
      </c>
      <c r="X86" s="147">
        <f>R86/12</f>
        <v>0</v>
      </c>
      <c r="Z86" s="147">
        <f t="shared" si="46"/>
        <v>0</v>
      </c>
      <c r="AA86" s="147">
        <f t="shared" si="47"/>
        <v>0</v>
      </c>
      <c r="AB86" s="727" t="e">
        <f t="shared" si="48"/>
        <v>#DIV/0!</v>
      </c>
    </row>
    <row r="87" spans="1:28" s="125" customFormat="1" ht="15" thickBot="1" x14ac:dyDescent="0.35">
      <c r="A87" s="224"/>
      <c r="B87" s="225" t="s">
        <v>164</v>
      </c>
      <c r="C87" s="226"/>
      <c r="D87" s="578"/>
      <c r="E87" s="523"/>
      <c r="F87" s="229">
        <f>SUM(F82:F86)</f>
        <v>0</v>
      </c>
      <c r="G87" s="229">
        <f t="shared" ref="G87:R87" si="49">SUM(G82:G86)</f>
        <v>0</v>
      </c>
      <c r="H87" s="229">
        <f t="shared" si="49"/>
        <v>0</v>
      </c>
      <c r="I87" s="229">
        <f t="shared" si="49"/>
        <v>0</v>
      </c>
      <c r="J87" s="229">
        <f t="shared" si="49"/>
        <v>0</v>
      </c>
      <c r="K87" s="229">
        <f t="shared" si="49"/>
        <v>0</v>
      </c>
      <c r="L87" s="229">
        <f t="shared" si="49"/>
        <v>0</v>
      </c>
      <c r="M87" s="229">
        <f t="shared" si="49"/>
        <v>0</v>
      </c>
      <c r="N87" s="229">
        <f t="shared" si="49"/>
        <v>0</v>
      </c>
      <c r="O87" s="229">
        <f t="shared" si="49"/>
        <v>0</v>
      </c>
      <c r="P87" s="229">
        <f t="shared" si="49"/>
        <v>0</v>
      </c>
      <c r="Q87" s="229">
        <f t="shared" si="49"/>
        <v>0</v>
      </c>
      <c r="R87" s="229">
        <f t="shared" si="49"/>
        <v>0</v>
      </c>
      <c r="S87" s="320">
        <f>SUM(S82:S86)</f>
        <v>0</v>
      </c>
      <c r="W87" s="231">
        <f>SUM(W82:W86)</f>
        <v>0</v>
      </c>
      <c r="X87" s="229">
        <f>SUM(X82:X86)</f>
        <v>0</v>
      </c>
      <c r="Z87" s="227">
        <f>SUM(Z82:Z86)</f>
        <v>0</v>
      </c>
      <c r="AA87" s="227">
        <f>SUM(AA82:AA86)</f>
        <v>0</v>
      </c>
      <c r="AB87" s="728" t="e">
        <f>Z87/(Z87+AA87)</f>
        <v>#DIV/0!</v>
      </c>
    </row>
    <row r="88" spans="1:28" ht="13.5" customHeight="1" x14ac:dyDescent="0.3">
      <c r="A88" s="275"/>
      <c r="B88" s="276"/>
      <c r="C88" s="444"/>
      <c r="D88" s="583"/>
      <c r="E88" s="571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280"/>
      <c r="S88" s="319"/>
      <c r="W88" s="147"/>
      <c r="X88" s="147"/>
      <c r="Z88" s="147"/>
      <c r="AA88" s="147"/>
      <c r="AB88" s="727"/>
    </row>
    <row r="89" spans="1:28" s="125" customFormat="1" ht="14.25" x14ac:dyDescent="0.3">
      <c r="A89" s="275">
        <v>4.2</v>
      </c>
      <c r="B89" s="276" t="s">
        <v>165</v>
      </c>
      <c r="C89" s="444">
        <f>'9. Infrastructure Staff Loading'!C89</f>
        <v>0</v>
      </c>
      <c r="D89" s="577">
        <f>'9. Infrastructure Staff Loading'!D89</f>
        <v>0</v>
      </c>
      <c r="E89" s="570">
        <f>'9. Infrastructure Staff Loading'!E89</f>
        <v>0</v>
      </c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280">
        <f>SUM(F89:Q89)</f>
        <v>0</v>
      </c>
      <c r="S89" s="319">
        <f>D89*R89</f>
        <v>0</v>
      </c>
      <c r="W89" s="147">
        <f>X89/$U$7</f>
        <v>0</v>
      </c>
      <c r="X89" s="147">
        <f>R89/12</f>
        <v>0</v>
      </c>
      <c r="Z89" s="147">
        <f>IF($E89="Y",$R89,0)</f>
        <v>0</v>
      </c>
      <c r="AA89" s="147">
        <f>IF($E89="N",$R89,0)</f>
        <v>0</v>
      </c>
      <c r="AB89" s="727" t="e">
        <f>Z89/(Z89+AA89)</f>
        <v>#DIV/0!</v>
      </c>
    </row>
    <row r="90" spans="1:28" ht="14.25" x14ac:dyDescent="0.3">
      <c r="A90" s="275"/>
      <c r="B90" s="276"/>
      <c r="C90" s="444">
        <f>'9. Infrastructure Staff Loading'!C90</f>
        <v>0</v>
      </c>
      <c r="D90" s="577">
        <f>'9. Infrastructure Staff Loading'!D90</f>
        <v>0</v>
      </c>
      <c r="E90" s="570">
        <f>'9. Infrastructure Staff Loading'!E90</f>
        <v>0</v>
      </c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280">
        <f>SUM(F90:Q90)</f>
        <v>0</v>
      </c>
      <c r="S90" s="319">
        <f>D90*R90</f>
        <v>0</v>
      </c>
      <c r="W90" s="147">
        <f>X90/$U$7</f>
        <v>0</v>
      </c>
      <c r="X90" s="147">
        <f>R90/12</f>
        <v>0</v>
      </c>
      <c r="Z90" s="147">
        <f t="shared" ref="Z90:Z93" si="50">IF($E90="Y",$R90,0)</f>
        <v>0</v>
      </c>
      <c r="AA90" s="147">
        <f t="shared" ref="AA90:AA93" si="51">IF($E90="N",$R90,0)</f>
        <v>0</v>
      </c>
      <c r="AB90" s="727" t="e">
        <f t="shared" ref="AB90:AB93" si="52">Z90/(Z90+AA90)</f>
        <v>#DIV/0!</v>
      </c>
    </row>
    <row r="91" spans="1:28" ht="14.25" x14ac:dyDescent="0.3">
      <c r="A91" s="275"/>
      <c r="B91" s="276"/>
      <c r="C91" s="444">
        <f>'9. Infrastructure Staff Loading'!C91</f>
        <v>0</v>
      </c>
      <c r="D91" s="577">
        <f>'9. Infrastructure Staff Loading'!D91</f>
        <v>0</v>
      </c>
      <c r="E91" s="570">
        <f>'9. Infrastructure Staff Loading'!E91</f>
        <v>0</v>
      </c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280">
        <f>SUM(F91:Q91)</f>
        <v>0</v>
      </c>
      <c r="S91" s="319">
        <f>D91*R91</f>
        <v>0</v>
      </c>
      <c r="W91" s="147">
        <f>X91/$U$7</f>
        <v>0</v>
      </c>
      <c r="X91" s="147">
        <f>R91/12</f>
        <v>0</v>
      </c>
      <c r="Z91" s="147">
        <f t="shared" si="50"/>
        <v>0</v>
      </c>
      <c r="AA91" s="147">
        <f t="shared" si="51"/>
        <v>0</v>
      </c>
      <c r="AB91" s="727" t="e">
        <f t="shared" si="52"/>
        <v>#DIV/0!</v>
      </c>
    </row>
    <row r="92" spans="1:28" ht="14.25" x14ac:dyDescent="0.3">
      <c r="A92" s="275"/>
      <c r="B92" s="276"/>
      <c r="C92" s="444">
        <f>'9. Infrastructure Staff Loading'!C92</f>
        <v>0</v>
      </c>
      <c r="D92" s="577">
        <f>'9. Infrastructure Staff Loading'!D92</f>
        <v>0</v>
      </c>
      <c r="E92" s="570">
        <f>'9. Infrastructure Staff Loading'!E92</f>
        <v>0</v>
      </c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280">
        <f>SUM(F92:Q92)</f>
        <v>0</v>
      </c>
      <c r="S92" s="319">
        <f>D92*R92</f>
        <v>0</v>
      </c>
      <c r="W92" s="147">
        <f>X92/$U$7</f>
        <v>0</v>
      </c>
      <c r="X92" s="147">
        <f>R92/12</f>
        <v>0</v>
      </c>
      <c r="Z92" s="147">
        <f t="shared" si="50"/>
        <v>0</v>
      </c>
      <c r="AA92" s="147">
        <f t="shared" si="51"/>
        <v>0</v>
      </c>
      <c r="AB92" s="727" t="e">
        <f t="shared" si="52"/>
        <v>#DIV/0!</v>
      </c>
    </row>
    <row r="93" spans="1:28" ht="14.25" x14ac:dyDescent="0.3">
      <c r="A93" s="275"/>
      <c r="B93" s="276"/>
      <c r="C93" s="444">
        <f>'9. Infrastructure Staff Loading'!C93</f>
        <v>0</v>
      </c>
      <c r="D93" s="577">
        <f>'9. Infrastructure Staff Loading'!D93</f>
        <v>0</v>
      </c>
      <c r="E93" s="570">
        <f>'9. Infrastructure Staff Loading'!E93</f>
        <v>0</v>
      </c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280">
        <f>SUM(F93:Q93)</f>
        <v>0</v>
      </c>
      <c r="S93" s="319">
        <f>D93*R93</f>
        <v>0</v>
      </c>
      <c r="W93" s="147">
        <f>X93/$U$7</f>
        <v>0</v>
      </c>
      <c r="X93" s="147">
        <f>R93/12</f>
        <v>0</v>
      </c>
      <c r="Z93" s="147">
        <f t="shared" si="50"/>
        <v>0</v>
      </c>
      <c r="AA93" s="147">
        <f t="shared" si="51"/>
        <v>0</v>
      </c>
      <c r="AB93" s="727" t="e">
        <f t="shared" si="52"/>
        <v>#DIV/0!</v>
      </c>
    </row>
    <row r="94" spans="1:28" s="125" customFormat="1" ht="15" thickBot="1" x14ac:dyDescent="0.35">
      <c r="A94" s="224"/>
      <c r="B94" s="225" t="s">
        <v>166</v>
      </c>
      <c r="C94" s="226"/>
      <c r="D94" s="578"/>
      <c r="E94" s="523"/>
      <c r="F94" s="229">
        <f>SUM(F89:F93)</f>
        <v>0</v>
      </c>
      <c r="G94" s="229">
        <f t="shared" ref="G94:R94" si="53">SUM(G89:G93)</f>
        <v>0</v>
      </c>
      <c r="H94" s="229">
        <f t="shared" si="53"/>
        <v>0</v>
      </c>
      <c r="I94" s="229">
        <f t="shared" si="53"/>
        <v>0</v>
      </c>
      <c r="J94" s="229">
        <f t="shared" si="53"/>
        <v>0</v>
      </c>
      <c r="K94" s="229">
        <f t="shared" si="53"/>
        <v>0</v>
      </c>
      <c r="L94" s="229">
        <f t="shared" si="53"/>
        <v>0</v>
      </c>
      <c r="M94" s="229">
        <f t="shared" si="53"/>
        <v>0</v>
      </c>
      <c r="N94" s="229">
        <f t="shared" si="53"/>
        <v>0</v>
      </c>
      <c r="O94" s="229">
        <f t="shared" si="53"/>
        <v>0</v>
      </c>
      <c r="P94" s="229">
        <f t="shared" si="53"/>
        <v>0</v>
      </c>
      <c r="Q94" s="229">
        <f t="shared" si="53"/>
        <v>0</v>
      </c>
      <c r="R94" s="229">
        <f t="shared" si="53"/>
        <v>0</v>
      </c>
      <c r="S94" s="320">
        <f>SUM(S89:S93)</f>
        <v>0</v>
      </c>
      <c r="W94" s="231">
        <f>SUM(W89:W93)</f>
        <v>0</v>
      </c>
      <c r="X94" s="229">
        <f>SUM(X89:X93)</f>
        <v>0</v>
      </c>
      <c r="Z94" s="227">
        <f>SUM(Z89:Z93)</f>
        <v>0</v>
      </c>
      <c r="AA94" s="227">
        <f>SUM(AA89:AA93)</f>
        <v>0</v>
      </c>
      <c r="AB94" s="728" t="e">
        <f>Z94/(Z94+AA94)</f>
        <v>#DIV/0!</v>
      </c>
    </row>
    <row r="95" spans="1:28" s="125" customFormat="1" ht="14.25" x14ac:dyDescent="0.3">
      <c r="A95" s="144"/>
      <c r="B95" s="145"/>
      <c r="C95" s="146"/>
      <c r="D95" s="584"/>
      <c r="E95" s="522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/>
      <c r="S95" s="326"/>
      <c r="W95" s="147"/>
      <c r="X95" s="147"/>
      <c r="Z95" s="147"/>
      <c r="AA95" s="147"/>
      <c r="AB95" s="727"/>
    </row>
    <row r="96" spans="1:28" s="125" customFormat="1" ht="14.25" thickBot="1" x14ac:dyDescent="0.3">
      <c r="A96" s="253"/>
      <c r="B96" s="254" t="s">
        <v>167</v>
      </c>
      <c r="C96" s="255"/>
      <c r="D96" s="439"/>
      <c r="E96" s="527"/>
      <c r="F96" s="256">
        <f t="shared" ref="F96:S96" si="54">SUM(F87,F94)</f>
        <v>0</v>
      </c>
      <c r="G96" s="256">
        <f t="shared" si="54"/>
        <v>0</v>
      </c>
      <c r="H96" s="256">
        <f t="shared" si="54"/>
        <v>0</v>
      </c>
      <c r="I96" s="256">
        <f t="shared" si="54"/>
        <v>0</v>
      </c>
      <c r="J96" s="256">
        <f t="shared" si="54"/>
        <v>0</v>
      </c>
      <c r="K96" s="256">
        <f t="shared" si="54"/>
        <v>0</v>
      </c>
      <c r="L96" s="256">
        <f t="shared" si="54"/>
        <v>0</v>
      </c>
      <c r="M96" s="256">
        <f t="shared" si="54"/>
        <v>0</v>
      </c>
      <c r="N96" s="256">
        <f t="shared" si="54"/>
        <v>0</v>
      </c>
      <c r="O96" s="256">
        <f t="shared" si="54"/>
        <v>0</v>
      </c>
      <c r="P96" s="256">
        <f t="shared" si="54"/>
        <v>0</v>
      </c>
      <c r="Q96" s="256">
        <f t="shared" si="54"/>
        <v>0</v>
      </c>
      <c r="R96" s="256">
        <f t="shared" si="54"/>
        <v>0</v>
      </c>
      <c r="S96" s="323">
        <f t="shared" si="54"/>
        <v>0</v>
      </c>
      <c r="W96" s="256">
        <f>SUM(W87,W94)</f>
        <v>0</v>
      </c>
      <c r="X96" s="256">
        <f>SUM(X87,X94)</f>
        <v>0</v>
      </c>
      <c r="Z96" s="256">
        <f>SUM(Z87,Z94)</f>
        <v>0</v>
      </c>
      <c r="AA96" s="256">
        <f>SUM(AA87,AA94)</f>
        <v>0</v>
      </c>
      <c r="AB96" s="729" t="e">
        <f>Z96/(Z96+AA96)</f>
        <v>#DIV/0!</v>
      </c>
    </row>
    <row r="97" spans="1:28" ht="9.9499999999999993" customHeight="1" x14ac:dyDescent="0.3">
      <c r="A97" s="157"/>
      <c r="B97" s="145"/>
      <c r="C97" s="146"/>
      <c r="D97" s="584"/>
      <c r="E97" s="530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326"/>
      <c r="W97" s="146"/>
      <c r="X97" s="146"/>
      <c r="Z97" s="146"/>
      <c r="AA97" s="146"/>
      <c r="AB97" s="727"/>
    </row>
    <row r="98" spans="1:28" s="124" customFormat="1" ht="13.5" customHeight="1" x14ac:dyDescent="0.25">
      <c r="A98" s="233">
        <v>5</v>
      </c>
      <c r="B98" s="242" t="s">
        <v>168</v>
      </c>
      <c r="C98" s="235"/>
      <c r="D98" s="576"/>
      <c r="E98" s="521"/>
      <c r="F98" s="240"/>
      <c r="G98" s="240"/>
      <c r="H98" s="240"/>
      <c r="I98" s="240"/>
      <c r="J98" s="240"/>
      <c r="K98" s="240"/>
      <c r="L98" s="240"/>
      <c r="M98" s="240"/>
      <c r="N98" s="240"/>
      <c r="O98" s="240"/>
      <c r="P98" s="240"/>
      <c r="Q98" s="240"/>
      <c r="R98" s="236"/>
      <c r="S98" s="318"/>
      <c r="W98" s="235"/>
      <c r="X98" s="235"/>
      <c r="Z98" s="235"/>
      <c r="AA98" s="235"/>
      <c r="AB98" s="726"/>
    </row>
    <row r="99" spans="1:28" ht="13.5" customHeight="1" x14ac:dyDescent="0.3">
      <c r="A99" s="275">
        <v>5.0999999999999996</v>
      </c>
      <c r="B99" s="276" t="s">
        <v>169</v>
      </c>
      <c r="C99" s="444">
        <f>'9. Infrastructure Staff Loading'!C99</f>
        <v>0</v>
      </c>
      <c r="D99" s="577">
        <f>'9. Infrastructure Staff Loading'!D99</f>
        <v>0</v>
      </c>
      <c r="E99" s="570">
        <f>'9. Infrastructure Staff Loading'!E99</f>
        <v>0</v>
      </c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280">
        <f>SUM(F99:Q99)</f>
        <v>0</v>
      </c>
      <c r="S99" s="319">
        <f>D99*R99</f>
        <v>0</v>
      </c>
      <c r="W99" s="147">
        <f>X99/$U$7</f>
        <v>0</v>
      </c>
      <c r="X99" s="147">
        <f>R99/12</f>
        <v>0</v>
      </c>
      <c r="Z99" s="147">
        <f>IF($E99="Y",$R99,0)</f>
        <v>0</v>
      </c>
      <c r="AA99" s="147">
        <f>IF($E99="N",$R99,0)</f>
        <v>0</v>
      </c>
      <c r="AB99" s="727" t="e">
        <f>Z99/(Z99+AA99)</f>
        <v>#DIV/0!</v>
      </c>
    </row>
    <row r="100" spans="1:28" ht="14.25" x14ac:dyDescent="0.3">
      <c r="A100" s="275"/>
      <c r="B100" s="276"/>
      <c r="C100" s="444">
        <f>'9. Infrastructure Staff Loading'!C100</f>
        <v>0</v>
      </c>
      <c r="D100" s="577">
        <f>'9. Infrastructure Staff Loading'!D100</f>
        <v>0</v>
      </c>
      <c r="E100" s="570">
        <f>'9. Infrastructure Staff Loading'!E100</f>
        <v>0</v>
      </c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280">
        <f>SUM(F100:Q100)</f>
        <v>0</v>
      </c>
      <c r="S100" s="319">
        <f>D100*R100</f>
        <v>0</v>
      </c>
      <c r="W100" s="147">
        <f>X100/$U$7</f>
        <v>0</v>
      </c>
      <c r="X100" s="147">
        <f>R100/12</f>
        <v>0</v>
      </c>
      <c r="Z100" s="147">
        <f t="shared" ref="Z100:Z103" si="55">IF($E100="Y",$R100,0)</f>
        <v>0</v>
      </c>
      <c r="AA100" s="147">
        <f t="shared" ref="AA100:AA103" si="56">IF($E100="N",$R100,0)</f>
        <v>0</v>
      </c>
      <c r="AB100" s="727" t="e">
        <f t="shared" ref="AB100:AB103" si="57">Z100/(Z100+AA100)</f>
        <v>#DIV/0!</v>
      </c>
    </row>
    <row r="101" spans="1:28" ht="14.25" x14ac:dyDescent="0.3">
      <c r="A101" s="275"/>
      <c r="B101" s="276"/>
      <c r="C101" s="444">
        <f>'9. Infrastructure Staff Loading'!C101</f>
        <v>0</v>
      </c>
      <c r="D101" s="577">
        <f>'9. Infrastructure Staff Loading'!D101</f>
        <v>0</v>
      </c>
      <c r="E101" s="570">
        <f>'9. Infrastructure Staff Loading'!E101</f>
        <v>0</v>
      </c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  <c r="R101" s="280">
        <f>SUM(F101:Q101)</f>
        <v>0</v>
      </c>
      <c r="S101" s="319">
        <f>D101*R101</f>
        <v>0</v>
      </c>
      <c r="W101" s="147">
        <f>X101/$U$7</f>
        <v>0</v>
      </c>
      <c r="X101" s="147">
        <f>R101/12</f>
        <v>0</v>
      </c>
      <c r="Z101" s="147">
        <f t="shared" si="55"/>
        <v>0</v>
      </c>
      <c r="AA101" s="147">
        <f t="shared" si="56"/>
        <v>0</v>
      </c>
      <c r="AB101" s="727" t="e">
        <f t="shared" si="57"/>
        <v>#DIV/0!</v>
      </c>
    </row>
    <row r="102" spans="1:28" ht="14.25" x14ac:dyDescent="0.3">
      <c r="A102" s="275"/>
      <c r="B102" s="276"/>
      <c r="C102" s="444">
        <f>'9. Infrastructure Staff Loading'!C102</f>
        <v>0</v>
      </c>
      <c r="D102" s="577">
        <f>'9. Infrastructure Staff Loading'!D102</f>
        <v>0</v>
      </c>
      <c r="E102" s="570">
        <f>'9. Infrastructure Staff Loading'!E102</f>
        <v>0</v>
      </c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280">
        <f>SUM(F102:Q102)</f>
        <v>0</v>
      </c>
      <c r="S102" s="319">
        <f>D102*R102</f>
        <v>0</v>
      </c>
      <c r="W102" s="147">
        <f>X102/$U$7</f>
        <v>0</v>
      </c>
      <c r="X102" s="147">
        <f>R102/12</f>
        <v>0</v>
      </c>
      <c r="Z102" s="147">
        <f t="shared" si="55"/>
        <v>0</v>
      </c>
      <c r="AA102" s="147">
        <f t="shared" si="56"/>
        <v>0</v>
      </c>
      <c r="AB102" s="727" t="e">
        <f t="shared" si="57"/>
        <v>#DIV/0!</v>
      </c>
    </row>
    <row r="103" spans="1:28" ht="14.25" x14ac:dyDescent="0.3">
      <c r="A103" s="275"/>
      <c r="B103" s="276"/>
      <c r="C103" s="444">
        <f>'9. Infrastructure Staff Loading'!C103</f>
        <v>0</v>
      </c>
      <c r="D103" s="577">
        <f>'9. Infrastructure Staff Loading'!D103</f>
        <v>0</v>
      </c>
      <c r="E103" s="570">
        <f>'9. Infrastructure Staff Loading'!E103</f>
        <v>0</v>
      </c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280">
        <f>SUM(F103:Q103)</f>
        <v>0</v>
      </c>
      <c r="S103" s="319">
        <f>D103*R103</f>
        <v>0</v>
      </c>
      <c r="W103" s="147">
        <f>X103/$U$7</f>
        <v>0</v>
      </c>
      <c r="X103" s="147">
        <f>R103/12</f>
        <v>0</v>
      </c>
      <c r="Z103" s="147">
        <f t="shared" si="55"/>
        <v>0</v>
      </c>
      <c r="AA103" s="147">
        <f t="shared" si="56"/>
        <v>0</v>
      </c>
      <c r="AB103" s="727" t="e">
        <f t="shared" si="57"/>
        <v>#DIV/0!</v>
      </c>
    </row>
    <row r="104" spans="1:28" s="125" customFormat="1" ht="15" thickBot="1" x14ac:dyDescent="0.35">
      <c r="A104" s="224"/>
      <c r="B104" s="225" t="s">
        <v>170</v>
      </c>
      <c r="C104" s="226"/>
      <c r="D104" s="578"/>
      <c r="E104" s="523"/>
      <c r="F104" s="229">
        <f>SUM(F99:F103)</f>
        <v>0</v>
      </c>
      <c r="G104" s="229">
        <f t="shared" ref="G104:R104" si="58">SUM(G99:G103)</f>
        <v>0</v>
      </c>
      <c r="H104" s="229">
        <f t="shared" si="58"/>
        <v>0</v>
      </c>
      <c r="I104" s="229">
        <f t="shared" si="58"/>
        <v>0</v>
      </c>
      <c r="J104" s="229">
        <f t="shared" si="58"/>
        <v>0</v>
      </c>
      <c r="K104" s="229">
        <f t="shared" si="58"/>
        <v>0</v>
      </c>
      <c r="L104" s="229">
        <f t="shared" si="58"/>
        <v>0</v>
      </c>
      <c r="M104" s="229">
        <f t="shared" si="58"/>
        <v>0</v>
      </c>
      <c r="N104" s="229">
        <f t="shared" si="58"/>
        <v>0</v>
      </c>
      <c r="O104" s="229">
        <f t="shared" si="58"/>
        <v>0</v>
      </c>
      <c r="P104" s="229">
        <f t="shared" si="58"/>
        <v>0</v>
      </c>
      <c r="Q104" s="229">
        <f t="shared" si="58"/>
        <v>0</v>
      </c>
      <c r="R104" s="229">
        <f t="shared" si="58"/>
        <v>0</v>
      </c>
      <c r="S104" s="320">
        <f>SUM(S99:S103)</f>
        <v>0</v>
      </c>
      <c r="W104" s="231">
        <f>SUM(W99:W103)</f>
        <v>0</v>
      </c>
      <c r="X104" s="229">
        <f>SUM(X99:X103)</f>
        <v>0</v>
      </c>
      <c r="Z104" s="227">
        <f>SUM(Z99:Z103)</f>
        <v>0</v>
      </c>
      <c r="AA104" s="227">
        <f>SUM(AA99:AA103)</f>
        <v>0</v>
      </c>
      <c r="AB104" s="728" t="e">
        <f>Z104/(Z104+AA104)</f>
        <v>#DIV/0!</v>
      </c>
    </row>
    <row r="105" spans="1:28" ht="13.5" customHeight="1" x14ac:dyDescent="0.3">
      <c r="A105" s="275"/>
      <c r="B105" s="276"/>
      <c r="C105" s="444"/>
      <c r="D105" s="583"/>
      <c r="E105" s="571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280"/>
      <c r="S105" s="319"/>
      <c r="W105" s="147"/>
      <c r="X105" s="147"/>
      <c r="Z105" s="147"/>
      <c r="AA105" s="147"/>
      <c r="AB105" s="727"/>
    </row>
    <row r="106" spans="1:28" s="125" customFormat="1" ht="14.25" x14ac:dyDescent="0.3">
      <c r="A106" s="275">
        <v>5.2</v>
      </c>
      <c r="B106" s="276" t="s">
        <v>168</v>
      </c>
      <c r="C106" s="444">
        <f>'9. Infrastructure Staff Loading'!C106</f>
        <v>0</v>
      </c>
      <c r="D106" s="577">
        <f>'9. Infrastructure Staff Loading'!D106</f>
        <v>0</v>
      </c>
      <c r="E106" s="570">
        <f>'9. Infrastructure Staff Loading'!E106</f>
        <v>0</v>
      </c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280">
        <f>SUM(F106:Q106)</f>
        <v>0</v>
      </c>
      <c r="S106" s="319">
        <f>D106*R106</f>
        <v>0</v>
      </c>
      <c r="W106" s="147">
        <f>X106/$U$7</f>
        <v>0</v>
      </c>
      <c r="X106" s="147">
        <f>R106/12</f>
        <v>0</v>
      </c>
      <c r="Z106" s="147">
        <f>IF($E106="Y",$R106,0)</f>
        <v>0</v>
      </c>
      <c r="AA106" s="147">
        <f>IF($E106="N",$R106,0)</f>
        <v>0</v>
      </c>
      <c r="AB106" s="727" t="e">
        <f>Z106/(Z106+AA106)</f>
        <v>#DIV/0!</v>
      </c>
    </row>
    <row r="107" spans="1:28" ht="14.25" x14ac:dyDescent="0.3">
      <c r="A107" s="275"/>
      <c r="B107" s="276"/>
      <c r="C107" s="444">
        <f>'9. Infrastructure Staff Loading'!C107</f>
        <v>0</v>
      </c>
      <c r="D107" s="577">
        <f>'9. Infrastructure Staff Loading'!D107</f>
        <v>0</v>
      </c>
      <c r="E107" s="570">
        <f>'9. Infrastructure Staff Loading'!E107</f>
        <v>0</v>
      </c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  <c r="R107" s="280">
        <f>SUM(F107:Q107)</f>
        <v>0</v>
      </c>
      <c r="S107" s="319">
        <f>D107*R107</f>
        <v>0</v>
      </c>
      <c r="W107" s="147">
        <f>X107/$U$7</f>
        <v>0</v>
      </c>
      <c r="X107" s="147">
        <f>R107/12</f>
        <v>0</v>
      </c>
      <c r="Z107" s="147">
        <f t="shared" ref="Z107:Z110" si="59">IF($E107="Y",$R107,0)</f>
        <v>0</v>
      </c>
      <c r="AA107" s="147">
        <f t="shared" ref="AA107:AA110" si="60">IF($E107="N",$R107,0)</f>
        <v>0</v>
      </c>
      <c r="AB107" s="727" t="e">
        <f t="shared" ref="AB107:AB110" si="61">Z107/(Z107+AA107)</f>
        <v>#DIV/0!</v>
      </c>
    </row>
    <row r="108" spans="1:28" ht="14.25" x14ac:dyDescent="0.3">
      <c r="A108" s="275"/>
      <c r="B108" s="276"/>
      <c r="C108" s="444">
        <f>'9. Infrastructure Staff Loading'!C108</f>
        <v>0</v>
      </c>
      <c r="D108" s="577">
        <f>'9. Infrastructure Staff Loading'!D108</f>
        <v>0</v>
      </c>
      <c r="E108" s="570">
        <f>'9. Infrastructure Staff Loading'!E108</f>
        <v>0</v>
      </c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280">
        <f>SUM(F108:Q108)</f>
        <v>0</v>
      </c>
      <c r="S108" s="319">
        <f>D108*R108</f>
        <v>0</v>
      </c>
      <c r="W108" s="147">
        <f>X108/$U$7</f>
        <v>0</v>
      </c>
      <c r="X108" s="147">
        <f>R108/12</f>
        <v>0</v>
      </c>
      <c r="Z108" s="147">
        <f t="shared" si="59"/>
        <v>0</v>
      </c>
      <c r="AA108" s="147">
        <f t="shared" si="60"/>
        <v>0</v>
      </c>
      <c r="AB108" s="727" t="e">
        <f t="shared" si="61"/>
        <v>#DIV/0!</v>
      </c>
    </row>
    <row r="109" spans="1:28" ht="14.25" x14ac:dyDescent="0.3">
      <c r="A109" s="275"/>
      <c r="B109" s="276"/>
      <c r="C109" s="444">
        <f>'9. Infrastructure Staff Loading'!C109</f>
        <v>0</v>
      </c>
      <c r="D109" s="577">
        <f>'9. Infrastructure Staff Loading'!D109</f>
        <v>0</v>
      </c>
      <c r="E109" s="570">
        <f>'9. Infrastructure Staff Loading'!E109</f>
        <v>0</v>
      </c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280">
        <f>SUM(F109:Q109)</f>
        <v>0</v>
      </c>
      <c r="S109" s="319">
        <f>D109*R109</f>
        <v>0</v>
      </c>
      <c r="W109" s="147">
        <f>X109/$U$7</f>
        <v>0</v>
      </c>
      <c r="X109" s="147">
        <f>R109/12</f>
        <v>0</v>
      </c>
      <c r="Z109" s="147">
        <f t="shared" si="59"/>
        <v>0</v>
      </c>
      <c r="AA109" s="147">
        <f t="shared" si="60"/>
        <v>0</v>
      </c>
      <c r="AB109" s="727" t="e">
        <f t="shared" si="61"/>
        <v>#DIV/0!</v>
      </c>
    </row>
    <row r="110" spans="1:28" ht="14.25" x14ac:dyDescent="0.3">
      <c r="A110" s="275"/>
      <c r="B110" s="276"/>
      <c r="C110" s="444">
        <f>'9. Infrastructure Staff Loading'!C110</f>
        <v>0</v>
      </c>
      <c r="D110" s="577">
        <f>'9. Infrastructure Staff Loading'!D110</f>
        <v>0</v>
      </c>
      <c r="E110" s="570">
        <f>'9. Infrastructure Staff Loading'!E110</f>
        <v>0</v>
      </c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  <c r="R110" s="280">
        <f>SUM(F110:Q110)</f>
        <v>0</v>
      </c>
      <c r="S110" s="319">
        <f>D110*R110</f>
        <v>0</v>
      </c>
      <c r="W110" s="147">
        <f>X110/$U$7</f>
        <v>0</v>
      </c>
      <c r="X110" s="147">
        <f>R110/12</f>
        <v>0</v>
      </c>
      <c r="Z110" s="147">
        <f t="shared" si="59"/>
        <v>0</v>
      </c>
      <c r="AA110" s="147">
        <f t="shared" si="60"/>
        <v>0</v>
      </c>
      <c r="AB110" s="727" t="e">
        <f t="shared" si="61"/>
        <v>#DIV/0!</v>
      </c>
    </row>
    <row r="111" spans="1:28" s="125" customFormat="1" ht="15" thickBot="1" x14ac:dyDescent="0.35">
      <c r="A111" s="224"/>
      <c r="B111" s="225" t="s">
        <v>171</v>
      </c>
      <c r="C111" s="226"/>
      <c r="D111" s="578"/>
      <c r="E111" s="523"/>
      <c r="F111" s="229">
        <f>SUM(F106:F110)</f>
        <v>0</v>
      </c>
      <c r="G111" s="229">
        <f t="shared" ref="G111:R111" si="62">SUM(G106:G110)</f>
        <v>0</v>
      </c>
      <c r="H111" s="229">
        <f t="shared" si="62"/>
        <v>0</v>
      </c>
      <c r="I111" s="229">
        <f t="shared" si="62"/>
        <v>0</v>
      </c>
      <c r="J111" s="229">
        <f t="shared" si="62"/>
        <v>0</v>
      </c>
      <c r="K111" s="229">
        <f t="shared" si="62"/>
        <v>0</v>
      </c>
      <c r="L111" s="229">
        <f t="shared" si="62"/>
        <v>0</v>
      </c>
      <c r="M111" s="229">
        <f t="shared" si="62"/>
        <v>0</v>
      </c>
      <c r="N111" s="229">
        <f t="shared" si="62"/>
        <v>0</v>
      </c>
      <c r="O111" s="229">
        <f t="shared" si="62"/>
        <v>0</v>
      </c>
      <c r="P111" s="229">
        <f t="shared" si="62"/>
        <v>0</v>
      </c>
      <c r="Q111" s="229">
        <f t="shared" si="62"/>
        <v>0</v>
      </c>
      <c r="R111" s="229">
        <f t="shared" si="62"/>
        <v>0</v>
      </c>
      <c r="S111" s="320">
        <f>SUM(S106:S110)</f>
        <v>0</v>
      </c>
      <c r="W111" s="231">
        <f>SUM(W106:W110)</f>
        <v>0</v>
      </c>
      <c r="X111" s="229">
        <f>SUM(X106:X110)</f>
        <v>0</v>
      </c>
      <c r="Z111" s="227">
        <f>SUM(Z106:Z110)</f>
        <v>0</v>
      </c>
      <c r="AA111" s="227">
        <f>SUM(AA106:AA110)</f>
        <v>0</v>
      </c>
      <c r="AB111" s="728" t="e">
        <f>Z111/(Z111+AA111)</f>
        <v>#DIV/0!</v>
      </c>
    </row>
    <row r="112" spans="1:28" s="125" customFormat="1" ht="14.25" x14ac:dyDescent="0.3">
      <c r="A112" s="144"/>
      <c r="B112" s="145"/>
      <c r="C112" s="146"/>
      <c r="D112" s="584"/>
      <c r="E112" s="522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/>
      <c r="S112" s="326"/>
      <c r="W112" s="147"/>
      <c r="X112" s="147"/>
      <c r="Z112" s="147"/>
      <c r="AA112" s="147"/>
      <c r="AB112" s="727"/>
    </row>
    <row r="113" spans="1:28" s="125" customFormat="1" ht="14.25" thickBot="1" x14ac:dyDescent="0.3">
      <c r="A113" s="253"/>
      <c r="B113" s="254" t="s">
        <v>171</v>
      </c>
      <c r="C113" s="255"/>
      <c r="D113" s="439"/>
      <c r="E113" s="527"/>
      <c r="F113" s="256">
        <f t="shared" ref="F113:S113" si="63">SUM(F104,F111)</f>
        <v>0</v>
      </c>
      <c r="G113" s="256">
        <f t="shared" si="63"/>
        <v>0</v>
      </c>
      <c r="H113" s="256">
        <f t="shared" si="63"/>
        <v>0</v>
      </c>
      <c r="I113" s="256">
        <f t="shared" si="63"/>
        <v>0</v>
      </c>
      <c r="J113" s="256">
        <f t="shared" si="63"/>
        <v>0</v>
      </c>
      <c r="K113" s="256">
        <f t="shared" si="63"/>
        <v>0</v>
      </c>
      <c r="L113" s="256">
        <f t="shared" si="63"/>
        <v>0</v>
      </c>
      <c r="M113" s="256">
        <f t="shared" si="63"/>
        <v>0</v>
      </c>
      <c r="N113" s="256">
        <f t="shared" si="63"/>
        <v>0</v>
      </c>
      <c r="O113" s="256">
        <f t="shared" si="63"/>
        <v>0</v>
      </c>
      <c r="P113" s="256">
        <f t="shared" si="63"/>
        <v>0</v>
      </c>
      <c r="Q113" s="256">
        <f t="shared" si="63"/>
        <v>0</v>
      </c>
      <c r="R113" s="256">
        <f t="shared" si="63"/>
        <v>0</v>
      </c>
      <c r="S113" s="323">
        <f t="shared" si="63"/>
        <v>0</v>
      </c>
      <c r="W113" s="256">
        <f>SUM(W104,W111)</f>
        <v>0</v>
      </c>
      <c r="X113" s="256">
        <f>SUM(X104,X111)</f>
        <v>0</v>
      </c>
      <c r="Z113" s="256">
        <f>SUM(Z104,Z111)</f>
        <v>0</v>
      </c>
      <c r="AA113" s="256">
        <f>SUM(AA104,AA111)</f>
        <v>0</v>
      </c>
      <c r="AB113" s="729" t="e">
        <f>Z113/(Z113+AA113)</f>
        <v>#DIV/0!</v>
      </c>
    </row>
    <row r="114" spans="1:28" ht="9.9499999999999993" customHeight="1" x14ac:dyDescent="0.3">
      <c r="A114" s="157"/>
      <c r="B114" s="145"/>
      <c r="C114" s="146"/>
      <c r="D114" s="584"/>
      <c r="E114" s="530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  <c r="R114" s="149"/>
      <c r="S114" s="326"/>
      <c r="W114" s="146"/>
      <c r="X114" s="146"/>
      <c r="Z114" s="146"/>
      <c r="AA114" s="146"/>
      <c r="AB114" s="727"/>
    </row>
    <row r="115" spans="1:28" s="124" customFormat="1" ht="13.5" customHeight="1" x14ac:dyDescent="0.25">
      <c r="A115" s="233">
        <v>6</v>
      </c>
      <c r="B115" s="242" t="s">
        <v>172</v>
      </c>
      <c r="C115" s="235"/>
      <c r="D115" s="576"/>
      <c r="E115" s="521"/>
      <c r="F115" s="240"/>
      <c r="G115" s="240"/>
      <c r="H115" s="240"/>
      <c r="I115" s="240"/>
      <c r="J115" s="240"/>
      <c r="K115" s="240"/>
      <c r="L115" s="240"/>
      <c r="M115" s="240"/>
      <c r="N115" s="240"/>
      <c r="O115" s="240"/>
      <c r="P115" s="240"/>
      <c r="Q115" s="240"/>
      <c r="R115" s="236"/>
      <c r="S115" s="318"/>
      <c r="W115" s="235"/>
      <c r="X115" s="235"/>
      <c r="Z115" s="235"/>
      <c r="AA115" s="235"/>
      <c r="AB115" s="726"/>
    </row>
    <row r="116" spans="1:28" ht="13.5" customHeight="1" x14ac:dyDescent="0.3">
      <c r="A116" s="275">
        <v>6.1</v>
      </c>
      <c r="B116" s="276" t="s">
        <v>173</v>
      </c>
      <c r="C116" s="444">
        <f>'9. Infrastructure Staff Loading'!C116</f>
        <v>0</v>
      </c>
      <c r="D116" s="577">
        <f>'9. Infrastructure Staff Loading'!D116</f>
        <v>0</v>
      </c>
      <c r="E116" s="570">
        <f>'9. Infrastructure Staff Loading'!E116</f>
        <v>0</v>
      </c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280">
        <f>SUM(F116:Q116)</f>
        <v>0</v>
      </c>
      <c r="S116" s="319">
        <f>D116*R116</f>
        <v>0</v>
      </c>
      <c r="W116" s="147">
        <f>X116/$U$7</f>
        <v>0</v>
      </c>
      <c r="X116" s="147">
        <f>R116/12</f>
        <v>0</v>
      </c>
      <c r="Z116" s="147">
        <f>IF($E116="Y",$R116,0)</f>
        <v>0</v>
      </c>
      <c r="AA116" s="147">
        <f>IF($E116="N",$R116,0)</f>
        <v>0</v>
      </c>
      <c r="AB116" s="727" t="e">
        <f>Z116/(Z116+AA116)</f>
        <v>#DIV/0!</v>
      </c>
    </row>
    <row r="117" spans="1:28" ht="14.25" x14ac:dyDescent="0.3">
      <c r="A117" s="275"/>
      <c r="B117" s="276"/>
      <c r="C117" s="444">
        <f>'9. Infrastructure Staff Loading'!C117</f>
        <v>0</v>
      </c>
      <c r="D117" s="577">
        <f>'9. Infrastructure Staff Loading'!D117</f>
        <v>0</v>
      </c>
      <c r="E117" s="570">
        <f>'9. Infrastructure Staff Loading'!E117</f>
        <v>0</v>
      </c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280">
        <f>SUM(F117:Q117)</f>
        <v>0</v>
      </c>
      <c r="S117" s="319">
        <f>D117*R117</f>
        <v>0</v>
      </c>
      <c r="W117" s="147">
        <f>X117/$U$7</f>
        <v>0</v>
      </c>
      <c r="X117" s="147">
        <f>R117/12</f>
        <v>0</v>
      </c>
      <c r="Z117" s="147">
        <f t="shared" ref="Z117:Z120" si="64">IF($E117="Y",$R117,0)</f>
        <v>0</v>
      </c>
      <c r="AA117" s="147">
        <f t="shared" ref="AA117:AA120" si="65">IF($E117="N",$R117,0)</f>
        <v>0</v>
      </c>
      <c r="AB117" s="727" t="e">
        <f t="shared" ref="AB117:AB120" si="66">Z117/(Z117+AA117)</f>
        <v>#DIV/0!</v>
      </c>
    </row>
    <row r="118" spans="1:28" ht="14.25" x14ac:dyDescent="0.3">
      <c r="A118" s="275"/>
      <c r="B118" s="276"/>
      <c r="C118" s="444">
        <f>'9. Infrastructure Staff Loading'!C118</f>
        <v>0</v>
      </c>
      <c r="D118" s="577">
        <f>'9. Infrastructure Staff Loading'!D118</f>
        <v>0</v>
      </c>
      <c r="E118" s="570">
        <f>'9. Infrastructure Staff Loading'!E118</f>
        <v>0</v>
      </c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280">
        <f>SUM(F118:Q118)</f>
        <v>0</v>
      </c>
      <c r="S118" s="319">
        <f>D118*R118</f>
        <v>0</v>
      </c>
      <c r="W118" s="147">
        <f>X118/$U$7</f>
        <v>0</v>
      </c>
      <c r="X118" s="147">
        <f>R118/12</f>
        <v>0</v>
      </c>
      <c r="Z118" s="147">
        <f t="shared" si="64"/>
        <v>0</v>
      </c>
      <c r="AA118" s="147">
        <f t="shared" si="65"/>
        <v>0</v>
      </c>
      <c r="AB118" s="727" t="e">
        <f t="shared" si="66"/>
        <v>#DIV/0!</v>
      </c>
    </row>
    <row r="119" spans="1:28" ht="14.25" x14ac:dyDescent="0.3">
      <c r="A119" s="275"/>
      <c r="B119" s="276"/>
      <c r="C119" s="444">
        <f>'9. Infrastructure Staff Loading'!C119</f>
        <v>0</v>
      </c>
      <c r="D119" s="577">
        <f>'9. Infrastructure Staff Loading'!D119</f>
        <v>0</v>
      </c>
      <c r="E119" s="570">
        <f>'9. Infrastructure Staff Loading'!E119</f>
        <v>0</v>
      </c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280">
        <f>SUM(F119:Q119)</f>
        <v>0</v>
      </c>
      <c r="S119" s="319">
        <f>D119*R119</f>
        <v>0</v>
      </c>
      <c r="W119" s="147">
        <f>X119/$U$7</f>
        <v>0</v>
      </c>
      <c r="X119" s="147">
        <f>R119/12</f>
        <v>0</v>
      </c>
      <c r="Z119" s="147">
        <f t="shared" si="64"/>
        <v>0</v>
      </c>
      <c r="AA119" s="147">
        <f t="shared" si="65"/>
        <v>0</v>
      </c>
      <c r="AB119" s="727" t="e">
        <f t="shared" si="66"/>
        <v>#DIV/0!</v>
      </c>
    </row>
    <row r="120" spans="1:28" ht="14.25" x14ac:dyDescent="0.3">
      <c r="A120" s="275"/>
      <c r="B120" s="276"/>
      <c r="C120" s="444">
        <f>'9. Infrastructure Staff Loading'!C120</f>
        <v>0</v>
      </c>
      <c r="D120" s="577">
        <f>'9. Infrastructure Staff Loading'!D120</f>
        <v>0</v>
      </c>
      <c r="E120" s="570">
        <f>'9. Infrastructure Staff Loading'!E120</f>
        <v>0</v>
      </c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280">
        <f>SUM(F120:Q120)</f>
        <v>0</v>
      </c>
      <c r="S120" s="319">
        <f>D120*R120</f>
        <v>0</v>
      </c>
      <c r="W120" s="147">
        <f>X120/$U$7</f>
        <v>0</v>
      </c>
      <c r="X120" s="147">
        <f>R120/12</f>
        <v>0</v>
      </c>
      <c r="Z120" s="147">
        <f t="shared" si="64"/>
        <v>0</v>
      </c>
      <c r="AA120" s="147">
        <f t="shared" si="65"/>
        <v>0</v>
      </c>
      <c r="AB120" s="727" t="e">
        <f t="shared" si="66"/>
        <v>#DIV/0!</v>
      </c>
    </row>
    <row r="121" spans="1:28" s="125" customFormat="1" ht="15" thickBot="1" x14ac:dyDescent="0.35">
      <c r="A121" s="224"/>
      <c r="B121" s="225" t="s">
        <v>174</v>
      </c>
      <c r="C121" s="226"/>
      <c r="D121" s="578"/>
      <c r="E121" s="523"/>
      <c r="F121" s="229">
        <f>SUM(F116:F120)</f>
        <v>0</v>
      </c>
      <c r="G121" s="229">
        <f t="shared" ref="G121:R121" si="67">SUM(G116:G120)</f>
        <v>0</v>
      </c>
      <c r="H121" s="229">
        <f t="shared" si="67"/>
        <v>0</v>
      </c>
      <c r="I121" s="229">
        <f t="shared" si="67"/>
        <v>0</v>
      </c>
      <c r="J121" s="229">
        <f t="shared" si="67"/>
        <v>0</v>
      </c>
      <c r="K121" s="229">
        <f t="shared" si="67"/>
        <v>0</v>
      </c>
      <c r="L121" s="229">
        <f t="shared" si="67"/>
        <v>0</v>
      </c>
      <c r="M121" s="229">
        <f t="shared" si="67"/>
        <v>0</v>
      </c>
      <c r="N121" s="229">
        <f t="shared" si="67"/>
        <v>0</v>
      </c>
      <c r="O121" s="229">
        <f t="shared" si="67"/>
        <v>0</v>
      </c>
      <c r="P121" s="229">
        <f t="shared" si="67"/>
        <v>0</v>
      </c>
      <c r="Q121" s="229">
        <f t="shared" si="67"/>
        <v>0</v>
      </c>
      <c r="R121" s="229">
        <f t="shared" si="67"/>
        <v>0</v>
      </c>
      <c r="S121" s="320">
        <f>SUM(S116:S120)</f>
        <v>0</v>
      </c>
      <c r="W121" s="231">
        <f>SUM(W116:W120)</f>
        <v>0</v>
      </c>
      <c r="X121" s="229">
        <f>SUM(X116:X120)</f>
        <v>0</v>
      </c>
      <c r="Z121" s="227">
        <f>SUM(Z116:Z120)</f>
        <v>0</v>
      </c>
      <c r="AA121" s="227">
        <f>SUM(AA116:AA120)</f>
        <v>0</v>
      </c>
      <c r="AB121" s="728" t="e">
        <f>Z121/(Z121+AA121)</f>
        <v>#DIV/0!</v>
      </c>
    </row>
    <row r="122" spans="1:28" ht="13.5" customHeight="1" x14ac:dyDescent="0.3">
      <c r="A122" s="275"/>
      <c r="B122" s="276"/>
      <c r="C122" s="444"/>
      <c r="D122" s="583"/>
      <c r="E122" s="571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  <c r="R122" s="280"/>
      <c r="S122" s="319"/>
      <c r="W122" s="147"/>
      <c r="X122" s="147"/>
      <c r="Z122" s="147"/>
      <c r="AA122" s="147"/>
      <c r="AB122" s="727"/>
    </row>
    <row r="123" spans="1:28" s="125" customFormat="1" ht="14.25" x14ac:dyDescent="0.3">
      <c r="A123" s="275">
        <v>6.2</v>
      </c>
      <c r="B123" s="276" t="s">
        <v>175</v>
      </c>
      <c r="C123" s="444">
        <f>'9. Infrastructure Staff Loading'!C123</f>
        <v>0</v>
      </c>
      <c r="D123" s="577">
        <f>'9. Infrastructure Staff Loading'!D123</f>
        <v>0</v>
      </c>
      <c r="E123" s="570">
        <f>'9. Infrastructure Staff Loading'!E123</f>
        <v>0</v>
      </c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  <c r="R123" s="280">
        <f>SUM(F123:Q123)</f>
        <v>0</v>
      </c>
      <c r="S123" s="319">
        <f>D123*R123</f>
        <v>0</v>
      </c>
      <c r="W123" s="147">
        <f>X123/$U$7</f>
        <v>0</v>
      </c>
      <c r="X123" s="147">
        <f>R123/12</f>
        <v>0</v>
      </c>
      <c r="Z123" s="147">
        <f>IF($E123="Y",$R123,0)</f>
        <v>0</v>
      </c>
      <c r="AA123" s="147">
        <f>IF($E123="N",$R123,0)</f>
        <v>0</v>
      </c>
      <c r="AB123" s="727" t="e">
        <f>Z123/(Z123+AA123)</f>
        <v>#DIV/0!</v>
      </c>
    </row>
    <row r="124" spans="1:28" ht="14.25" x14ac:dyDescent="0.3">
      <c r="A124" s="275"/>
      <c r="B124" s="276"/>
      <c r="C124" s="444">
        <f>'9. Infrastructure Staff Loading'!C124</f>
        <v>0</v>
      </c>
      <c r="D124" s="577">
        <f>'9. Infrastructure Staff Loading'!D124</f>
        <v>0</v>
      </c>
      <c r="E124" s="570">
        <f>'9. Infrastructure Staff Loading'!E124</f>
        <v>0</v>
      </c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  <c r="R124" s="280">
        <f>SUM(F124:Q124)</f>
        <v>0</v>
      </c>
      <c r="S124" s="319">
        <f>D124*R124</f>
        <v>0</v>
      </c>
      <c r="W124" s="147">
        <f>X124/$U$7</f>
        <v>0</v>
      </c>
      <c r="X124" s="147">
        <f>R124/12</f>
        <v>0</v>
      </c>
      <c r="Z124" s="147">
        <f t="shared" ref="Z124:Z127" si="68">IF($E124="Y",$R124,0)</f>
        <v>0</v>
      </c>
      <c r="AA124" s="147">
        <f t="shared" ref="AA124:AA127" si="69">IF($E124="N",$R124,0)</f>
        <v>0</v>
      </c>
      <c r="AB124" s="727" t="e">
        <f t="shared" ref="AB124:AB127" si="70">Z124/(Z124+AA124)</f>
        <v>#DIV/0!</v>
      </c>
    </row>
    <row r="125" spans="1:28" ht="14.25" x14ac:dyDescent="0.3">
      <c r="A125" s="275"/>
      <c r="B125" s="276"/>
      <c r="C125" s="444">
        <f>'9. Infrastructure Staff Loading'!C125</f>
        <v>0</v>
      </c>
      <c r="D125" s="577">
        <f>'9. Infrastructure Staff Loading'!D125</f>
        <v>0</v>
      </c>
      <c r="E125" s="570">
        <f>'9. Infrastructure Staff Loading'!E125</f>
        <v>0</v>
      </c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  <c r="R125" s="280">
        <f>SUM(F125:Q125)</f>
        <v>0</v>
      </c>
      <c r="S125" s="319">
        <f>D125*R125</f>
        <v>0</v>
      </c>
      <c r="W125" s="147">
        <f>X125/$U$7</f>
        <v>0</v>
      </c>
      <c r="X125" s="147">
        <f>R125/12</f>
        <v>0</v>
      </c>
      <c r="Z125" s="147">
        <f t="shared" si="68"/>
        <v>0</v>
      </c>
      <c r="AA125" s="147">
        <f t="shared" si="69"/>
        <v>0</v>
      </c>
      <c r="AB125" s="727" t="e">
        <f t="shared" si="70"/>
        <v>#DIV/0!</v>
      </c>
    </row>
    <row r="126" spans="1:28" ht="14.25" x14ac:dyDescent="0.3">
      <c r="A126" s="275"/>
      <c r="B126" s="276"/>
      <c r="C126" s="444">
        <f>'9. Infrastructure Staff Loading'!C126</f>
        <v>0</v>
      </c>
      <c r="D126" s="577">
        <f>'9. Infrastructure Staff Loading'!D126</f>
        <v>0</v>
      </c>
      <c r="E126" s="570">
        <f>'9. Infrastructure Staff Loading'!E126</f>
        <v>0</v>
      </c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  <c r="R126" s="280">
        <f>SUM(F126:Q126)</f>
        <v>0</v>
      </c>
      <c r="S126" s="319">
        <f>D126*R126</f>
        <v>0</v>
      </c>
      <c r="W126" s="147">
        <f>X126/$U$7</f>
        <v>0</v>
      </c>
      <c r="X126" s="147">
        <f>R126/12</f>
        <v>0</v>
      </c>
      <c r="Z126" s="147">
        <f t="shared" si="68"/>
        <v>0</v>
      </c>
      <c r="AA126" s="147">
        <f t="shared" si="69"/>
        <v>0</v>
      </c>
      <c r="AB126" s="727" t="e">
        <f t="shared" si="70"/>
        <v>#DIV/0!</v>
      </c>
    </row>
    <row r="127" spans="1:28" ht="14.25" x14ac:dyDescent="0.3">
      <c r="A127" s="275"/>
      <c r="B127" s="276"/>
      <c r="C127" s="444">
        <f>'9. Infrastructure Staff Loading'!C127</f>
        <v>0</v>
      </c>
      <c r="D127" s="577">
        <f>'9. Infrastructure Staff Loading'!D127</f>
        <v>0</v>
      </c>
      <c r="E127" s="570">
        <f>'9. Infrastructure Staff Loading'!E127</f>
        <v>0</v>
      </c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280">
        <f>SUM(F127:Q127)</f>
        <v>0</v>
      </c>
      <c r="S127" s="319">
        <f>D127*R127</f>
        <v>0</v>
      </c>
      <c r="W127" s="147">
        <f>X127/$U$7</f>
        <v>0</v>
      </c>
      <c r="X127" s="147">
        <f>R127/12</f>
        <v>0</v>
      </c>
      <c r="Z127" s="147">
        <f t="shared" si="68"/>
        <v>0</v>
      </c>
      <c r="AA127" s="147">
        <f t="shared" si="69"/>
        <v>0</v>
      </c>
      <c r="AB127" s="727" t="e">
        <f t="shared" si="70"/>
        <v>#DIV/0!</v>
      </c>
    </row>
    <row r="128" spans="1:28" s="125" customFormat="1" ht="15" thickBot="1" x14ac:dyDescent="0.35">
      <c r="A128" s="224"/>
      <c r="B128" s="225" t="s">
        <v>176</v>
      </c>
      <c r="C128" s="226"/>
      <c r="D128" s="578"/>
      <c r="E128" s="523"/>
      <c r="F128" s="229">
        <f>SUM(F123:F127)</f>
        <v>0</v>
      </c>
      <c r="G128" s="229">
        <f t="shared" ref="G128:R128" si="71">SUM(G123:G127)</f>
        <v>0</v>
      </c>
      <c r="H128" s="229">
        <f t="shared" si="71"/>
        <v>0</v>
      </c>
      <c r="I128" s="229">
        <f t="shared" si="71"/>
        <v>0</v>
      </c>
      <c r="J128" s="229">
        <f t="shared" si="71"/>
        <v>0</v>
      </c>
      <c r="K128" s="229">
        <f t="shared" si="71"/>
        <v>0</v>
      </c>
      <c r="L128" s="229">
        <f t="shared" si="71"/>
        <v>0</v>
      </c>
      <c r="M128" s="229">
        <f t="shared" si="71"/>
        <v>0</v>
      </c>
      <c r="N128" s="229">
        <f t="shared" si="71"/>
        <v>0</v>
      </c>
      <c r="O128" s="229">
        <f t="shared" si="71"/>
        <v>0</v>
      </c>
      <c r="P128" s="229">
        <f t="shared" si="71"/>
        <v>0</v>
      </c>
      <c r="Q128" s="229">
        <f t="shared" si="71"/>
        <v>0</v>
      </c>
      <c r="R128" s="229">
        <f t="shared" si="71"/>
        <v>0</v>
      </c>
      <c r="S128" s="320">
        <f>SUM(S123:S127)</f>
        <v>0</v>
      </c>
      <c r="W128" s="231">
        <f>SUM(W123:W127)</f>
        <v>0</v>
      </c>
      <c r="X128" s="229">
        <f>SUM(X123:X127)</f>
        <v>0</v>
      </c>
      <c r="Z128" s="227">
        <f>SUM(Z123:Z127)</f>
        <v>0</v>
      </c>
      <c r="AA128" s="227">
        <f>SUM(AA123:AA127)</f>
        <v>0</v>
      </c>
      <c r="AB128" s="728" t="e">
        <f>Z128/(Z128+AA128)</f>
        <v>#DIV/0!</v>
      </c>
    </row>
    <row r="129" spans="1:28" ht="13.5" customHeight="1" x14ac:dyDescent="0.3">
      <c r="A129" s="275"/>
      <c r="B129" s="276"/>
      <c r="C129" s="444"/>
      <c r="D129" s="583"/>
      <c r="E129" s="571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  <c r="R129" s="280"/>
      <c r="S129" s="319"/>
      <c r="W129" s="147"/>
      <c r="X129" s="147"/>
      <c r="Z129" s="147"/>
      <c r="AA129" s="147"/>
      <c r="AB129" s="727"/>
    </row>
    <row r="130" spans="1:28" s="125" customFormat="1" ht="14.25" x14ac:dyDescent="0.3">
      <c r="A130" s="275">
        <v>6.3</v>
      </c>
      <c r="B130" s="276" t="s">
        <v>177</v>
      </c>
      <c r="C130" s="444">
        <f>'9. Infrastructure Staff Loading'!C130</f>
        <v>0</v>
      </c>
      <c r="D130" s="577">
        <f>'9. Infrastructure Staff Loading'!D130</f>
        <v>0</v>
      </c>
      <c r="E130" s="570">
        <f>'9. Infrastructure Staff Loading'!E130</f>
        <v>0</v>
      </c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R130" s="280">
        <f>SUM(F130:Q130)</f>
        <v>0</v>
      </c>
      <c r="S130" s="319">
        <f>D130*R130</f>
        <v>0</v>
      </c>
      <c r="W130" s="147">
        <f>X130/$U$7</f>
        <v>0</v>
      </c>
      <c r="X130" s="147">
        <f>R130/12</f>
        <v>0</v>
      </c>
      <c r="Z130" s="147">
        <f>IF($E130="Y",$R130,0)</f>
        <v>0</v>
      </c>
      <c r="AA130" s="147">
        <f>IF($E130="N",$R130,0)</f>
        <v>0</v>
      </c>
      <c r="AB130" s="727" t="e">
        <f>Z130/(Z130+AA130)</f>
        <v>#DIV/0!</v>
      </c>
    </row>
    <row r="131" spans="1:28" ht="14.25" x14ac:dyDescent="0.3">
      <c r="A131" s="275"/>
      <c r="B131" s="276"/>
      <c r="C131" s="444">
        <f>'9. Infrastructure Staff Loading'!C131</f>
        <v>0</v>
      </c>
      <c r="D131" s="577">
        <f>'9. Infrastructure Staff Loading'!D131</f>
        <v>0</v>
      </c>
      <c r="E131" s="570">
        <f>'9. Infrastructure Staff Loading'!E131</f>
        <v>0</v>
      </c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  <c r="R131" s="280">
        <f>SUM(F131:Q131)</f>
        <v>0</v>
      </c>
      <c r="S131" s="319">
        <f>D131*R131</f>
        <v>0</v>
      </c>
      <c r="W131" s="147">
        <f>X131/$U$7</f>
        <v>0</v>
      </c>
      <c r="X131" s="147">
        <f>R131/12</f>
        <v>0</v>
      </c>
      <c r="Z131" s="147">
        <f t="shared" ref="Z131:Z134" si="72">IF($E131="Y",$R131,0)</f>
        <v>0</v>
      </c>
      <c r="AA131" s="147">
        <f t="shared" ref="AA131:AA134" si="73">IF($E131="N",$R131,0)</f>
        <v>0</v>
      </c>
      <c r="AB131" s="727" t="e">
        <f t="shared" ref="AB131:AB134" si="74">Z131/(Z131+AA131)</f>
        <v>#DIV/0!</v>
      </c>
    </row>
    <row r="132" spans="1:28" ht="14.25" x14ac:dyDescent="0.3">
      <c r="A132" s="275"/>
      <c r="B132" s="276"/>
      <c r="C132" s="444">
        <f>'9. Infrastructure Staff Loading'!C132</f>
        <v>0</v>
      </c>
      <c r="D132" s="577">
        <f>'9. Infrastructure Staff Loading'!D132</f>
        <v>0</v>
      </c>
      <c r="E132" s="570">
        <f>'9. Infrastructure Staff Loading'!E132</f>
        <v>0</v>
      </c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  <c r="R132" s="280">
        <f>SUM(F132:Q132)</f>
        <v>0</v>
      </c>
      <c r="S132" s="319">
        <f>D132*R132</f>
        <v>0</v>
      </c>
      <c r="W132" s="147">
        <f>X132/$U$7</f>
        <v>0</v>
      </c>
      <c r="X132" s="147">
        <f>R132/12</f>
        <v>0</v>
      </c>
      <c r="Z132" s="147">
        <f t="shared" si="72"/>
        <v>0</v>
      </c>
      <c r="AA132" s="147">
        <f t="shared" si="73"/>
        <v>0</v>
      </c>
      <c r="AB132" s="727" t="e">
        <f t="shared" si="74"/>
        <v>#DIV/0!</v>
      </c>
    </row>
    <row r="133" spans="1:28" ht="14.25" x14ac:dyDescent="0.3">
      <c r="A133" s="275"/>
      <c r="B133" s="276"/>
      <c r="C133" s="444">
        <f>'9. Infrastructure Staff Loading'!C133</f>
        <v>0</v>
      </c>
      <c r="D133" s="577">
        <f>'9. Infrastructure Staff Loading'!D133</f>
        <v>0</v>
      </c>
      <c r="E133" s="570">
        <f>'9. Infrastructure Staff Loading'!E133</f>
        <v>0</v>
      </c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280">
        <f>SUM(F133:Q133)</f>
        <v>0</v>
      </c>
      <c r="S133" s="319">
        <f>D133*R133</f>
        <v>0</v>
      </c>
      <c r="W133" s="147">
        <f>X133/$U$7</f>
        <v>0</v>
      </c>
      <c r="X133" s="147">
        <f>R133/12</f>
        <v>0</v>
      </c>
      <c r="Z133" s="147">
        <f t="shared" si="72"/>
        <v>0</v>
      </c>
      <c r="AA133" s="147">
        <f t="shared" si="73"/>
        <v>0</v>
      </c>
      <c r="AB133" s="727" t="e">
        <f t="shared" si="74"/>
        <v>#DIV/0!</v>
      </c>
    </row>
    <row r="134" spans="1:28" ht="14.25" x14ac:dyDescent="0.3">
      <c r="A134" s="275"/>
      <c r="B134" s="276"/>
      <c r="C134" s="444">
        <f>'9. Infrastructure Staff Loading'!C134</f>
        <v>0</v>
      </c>
      <c r="D134" s="577">
        <f>'9. Infrastructure Staff Loading'!D134</f>
        <v>0</v>
      </c>
      <c r="E134" s="570">
        <f>'9. Infrastructure Staff Loading'!E134</f>
        <v>0</v>
      </c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280">
        <f>SUM(F134:Q134)</f>
        <v>0</v>
      </c>
      <c r="S134" s="319">
        <f>D134*R134</f>
        <v>0</v>
      </c>
      <c r="W134" s="147">
        <f>X134/$U$7</f>
        <v>0</v>
      </c>
      <c r="X134" s="147">
        <f>R134/12</f>
        <v>0</v>
      </c>
      <c r="Z134" s="147">
        <f t="shared" si="72"/>
        <v>0</v>
      </c>
      <c r="AA134" s="147">
        <f t="shared" si="73"/>
        <v>0</v>
      </c>
      <c r="AB134" s="727" t="e">
        <f t="shared" si="74"/>
        <v>#DIV/0!</v>
      </c>
    </row>
    <row r="135" spans="1:28" s="125" customFormat="1" ht="15" thickBot="1" x14ac:dyDescent="0.35">
      <c r="A135" s="224"/>
      <c r="B135" s="225" t="s">
        <v>178</v>
      </c>
      <c r="C135" s="226"/>
      <c r="D135" s="578"/>
      <c r="E135" s="523"/>
      <c r="F135" s="229">
        <f>SUM(F130:F134)</f>
        <v>0</v>
      </c>
      <c r="G135" s="229">
        <f t="shared" ref="G135:R135" si="75">SUM(G130:G134)</f>
        <v>0</v>
      </c>
      <c r="H135" s="229">
        <f t="shared" si="75"/>
        <v>0</v>
      </c>
      <c r="I135" s="229">
        <f t="shared" si="75"/>
        <v>0</v>
      </c>
      <c r="J135" s="229">
        <f t="shared" si="75"/>
        <v>0</v>
      </c>
      <c r="K135" s="229">
        <f t="shared" si="75"/>
        <v>0</v>
      </c>
      <c r="L135" s="229">
        <f t="shared" si="75"/>
        <v>0</v>
      </c>
      <c r="M135" s="229">
        <f t="shared" si="75"/>
        <v>0</v>
      </c>
      <c r="N135" s="229">
        <f t="shared" si="75"/>
        <v>0</v>
      </c>
      <c r="O135" s="229">
        <f t="shared" si="75"/>
        <v>0</v>
      </c>
      <c r="P135" s="229">
        <f t="shared" si="75"/>
        <v>0</v>
      </c>
      <c r="Q135" s="229">
        <f t="shared" si="75"/>
        <v>0</v>
      </c>
      <c r="R135" s="229">
        <f t="shared" si="75"/>
        <v>0</v>
      </c>
      <c r="S135" s="320">
        <f>SUM(S130:S134)</f>
        <v>0</v>
      </c>
      <c r="W135" s="231">
        <f>SUM(W130:W134)</f>
        <v>0</v>
      </c>
      <c r="X135" s="229">
        <f>SUM(X130:X134)</f>
        <v>0</v>
      </c>
      <c r="Z135" s="227">
        <f>SUM(Z130:Z134)</f>
        <v>0</v>
      </c>
      <c r="AA135" s="227">
        <f>SUM(AA130:AA134)</f>
        <v>0</v>
      </c>
      <c r="AB135" s="728" t="e">
        <f>Z135/(Z135+AA135)</f>
        <v>#DIV/0!</v>
      </c>
    </row>
    <row r="136" spans="1:28" ht="13.5" customHeight="1" x14ac:dyDescent="0.3">
      <c r="A136" s="275"/>
      <c r="B136" s="276"/>
      <c r="C136" s="444"/>
      <c r="D136" s="583"/>
      <c r="E136" s="571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  <c r="R136" s="280"/>
      <c r="S136" s="319"/>
      <c r="W136" s="147"/>
      <c r="X136" s="147"/>
      <c r="Z136" s="147"/>
      <c r="AA136" s="147"/>
      <c r="AB136" s="727"/>
    </row>
    <row r="137" spans="1:28" s="125" customFormat="1" ht="14.25" x14ac:dyDescent="0.3">
      <c r="A137" s="275">
        <v>6.4</v>
      </c>
      <c r="B137" s="276" t="s">
        <v>179</v>
      </c>
      <c r="C137" s="444">
        <f>'9. Infrastructure Staff Loading'!C137</f>
        <v>0</v>
      </c>
      <c r="D137" s="577">
        <f>'9. Infrastructure Staff Loading'!D137</f>
        <v>0</v>
      </c>
      <c r="E137" s="570">
        <f>'9. Infrastructure Staff Loading'!E137</f>
        <v>0</v>
      </c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280">
        <f>SUM(F137:Q137)</f>
        <v>0</v>
      </c>
      <c r="S137" s="319">
        <f>D137*R137</f>
        <v>0</v>
      </c>
      <c r="W137" s="147">
        <f>X137/$U$7</f>
        <v>0</v>
      </c>
      <c r="X137" s="147">
        <f>R137/12</f>
        <v>0</v>
      </c>
      <c r="Z137" s="147">
        <f>IF($E137="Y",$R137,0)</f>
        <v>0</v>
      </c>
      <c r="AA137" s="147">
        <f>IF($E137="N",$R137,0)</f>
        <v>0</v>
      </c>
      <c r="AB137" s="727" t="e">
        <f>Z137/(Z137+AA137)</f>
        <v>#DIV/0!</v>
      </c>
    </row>
    <row r="138" spans="1:28" ht="14.25" x14ac:dyDescent="0.3">
      <c r="A138" s="275"/>
      <c r="B138" s="276"/>
      <c r="C138" s="444">
        <f>'9. Infrastructure Staff Loading'!C138</f>
        <v>0</v>
      </c>
      <c r="D138" s="577">
        <f>'9. Infrastructure Staff Loading'!D138</f>
        <v>0</v>
      </c>
      <c r="E138" s="570">
        <f>'9. Infrastructure Staff Loading'!E138</f>
        <v>0</v>
      </c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  <c r="R138" s="280">
        <f>SUM(F138:Q138)</f>
        <v>0</v>
      </c>
      <c r="S138" s="319">
        <f>D138*R138</f>
        <v>0</v>
      </c>
      <c r="W138" s="147">
        <f>X138/$U$7</f>
        <v>0</v>
      </c>
      <c r="X138" s="147">
        <f>R138/12</f>
        <v>0</v>
      </c>
      <c r="Z138" s="147">
        <f t="shared" ref="Z138:Z141" si="76">IF($E138="Y",$R138,0)</f>
        <v>0</v>
      </c>
      <c r="AA138" s="147">
        <f t="shared" ref="AA138:AA141" si="77">IF($E138="N",$R138,0)</f>
        <v>0</v>
      </c>
      <c r="AB138" s="727" t="e">
        <f t="shared" ref="AB138:AB141" si="78">Z138/(Z138+AA138)</f>
        <v>#DIV/0!</v>
      </c>
    </row>
    <row r="139" spans="1:28" ht="14.25" x14ac:dyDescent="0.3">
      <c r="A139" s="275"/>
      <c r="B139" s="276"/>
      <c r="C139" s="444">
        <f>'9. Infrastructure Staff Loading'!C139</f>
        <v>0</v>
      </c>
      <c r="D139" s="577">
        <f>'9. Infrastructure Staff Loading'!D139</f>
        <v>0</v>
      </c>
      <c r="E139" s="570">
        <f>'9. Infrastructure Staff Loading'!E139</f>
        <v>0</v>
      </c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  <c r="R139" s="280">
        <f>SUM(F139:Q139)</f>
        <v>0</v>
      </c>
      <c r="S139" s="319">
        <f>D139*R139</f>
        <v>0</v>
      </c>
      <c r="W139" s="147">
        <f>X139/$U$7</f>
        <v>0</v>
      </c>
      <c r="X139" s="147">
        <f>R139/12</f>
        <v>0</v>
      </c>
      <c r="Z139" s="147">
        <f t="shared" si="76"/>
        <v>0</v>
      </c>
      <c r="AA139" s="147">
        <f t="shared" si="77"/>
        <v>0</v>
      </c>
      <c r="AB139" s="727" t="e">
        <f t="shared" si="78"/>
        <v>#DIV/0!</v>
      </c>
    </row>
    <row r="140" spans="1:28" ht="14.25" x14ac:dyDescent="0.3">
      <c r="A140" s="275"/>
      <c r="B140" s="276"/>
      <c r="C140" s="444">
        <f>'9. Infrastructure Staff Loading'!C140</f>
        <v>0</v>
      </c>
      <c r="D140" s="577">
        <f>'9. Infrastructure Staff Loading'!D140</f>
        <v>0</v>
      </c>
      <c r="E140" s="570">
        <f>'9. Infrastructure Staff Loading'!E140</f>
        <v>0</v>
      </c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R140" s="280">
        <f>SUM(F140:Q140)</f>
        <v>0</v>
      </c>
      <c r="S140" s="319">
        <f>D140*R140</f>
        <v>0</v>
      </c>
      <c r="W140" s="147">
        <f>X140/$U$7</f>
        <v>0</v>
      </c>
      <c r="X140" s="147">
        <f>R140/12</f>
        <v>0</v>
      </c>
      <c r="Z140" s="147">
        <f t="shared" si="76"/>
        <v>0</v>
      </c>
      <c r="AA140" s="147">
        <f t="shared" si="77"/>
        <v>0</v>
      </c>
      <c r="AB140" s="727" t="e">
        <f t="shared" si="78"/>
        <v>#DIV/0!</v>
      </c>
    </row>
    <row r="141" spans="1:28" ht="14.25" x14ac:dyDescent="0.3">
      <c r="A141" s="275"/>
      <c r="B141" s="276"/>
      <c r="C141" s="444">
        <f>'9. Infrastructure Staff Loading'!C141</f>
        <v>0</v>
      </c>
      <c r="D141" s="577">
        <f>'9. Infrastructure Staff Loading'!D141</f>
        <v>0</v>
      </c>
      <c r="E141" s="570">
        <f>'9. Infrastructure Staff Loading'!E141</f>
        <v>0</v>
      </c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  <c r="R141" s="280">
        <f>SUM(F141:Q141)</f>
        <v>0</v>
      </c>
      <c r="S141" s="319">
        <f>D141*R141</f>
        <v>0</v>
      </c>
      <c r="W141" s="147">
        <f>X141/$U$7</f>
        <v>0</v>
      </c>
      <c r="X141" s="147">
        <f>R141/12</f>
        <v>0</v>
      </c>
      <c r="Z141" s="147">
        <f t="shared" si="76"/>
        <v>0</v>
      </c>
      <c r="AA141" s="147">
        <f t="shared" si="77"/>
        <v>0</v>
      </c>
      <c r="AB141" s="727" t="e">
        <f t="shared" si="78"/>
        <v>#DIV/0!</v>
      </c>
    </row>
    <row r="142" spans="1:28" s="125" customFormat="1" ht="15" thickBot="1" x14ac:dyDescent="0.35">
      <c r="A142" s="224"/>
      <c r="B142" s="225" t="s">
        <v>180</v>
      </c>
      <c r="C142" s="226"/>
      <c r="D142" s="578"/>
      <c r="E142" s="523"/>
      <c r="F142" s="229">
        <f>SUM(F137:F141)</f>
        <v>0</v>
      </c>
      <c r="G142" s="229">
        <f t="shared" ref="G142:R142" si="79">SUM(G137:G141)</f>
        <v>0</v>
      </c>
      <c r="H142" s="229">
        <f t="shared" si="79"/>
        <v>0</v>
      </c>
      <c r="I142" s="229">
        <f t="shared" si="79"/>
        <v>0</v>
      </c>
      <c r="J142" s="229">
        <f t="shared" si="79"/>
        <v>0</v>
      </c>
      <c r="K142" s="229">
        <f t="shared" si="79"/>
        <v>0</v>
      </c>
      <c r="L142" s="229">
        <f t="shared" si="79"/>
        <v>0</v>
      </c>
      <c r="M142" s="229">
        <f t="shared" si="79"/>
        <v>0</v>
      </c>
      <c r="N142" s="229">
        <f t="shared" si="79"/>
        <v>0</v>
      </c>
      <c r="O142" s="229">
        <f t="shared" si="79"/>
        <v>0</v>
      </c>
      <c r="P142" s="229">
        <f t="shared" si="79"/>
        <v>0</v>
      </c>
      <c r="Q142" s="229">
        <f t="shared" si="79"/>
        <v>0</v>
      </c>
      <c r="R142" s="229">
        <f t="shared" si="79"/>
        <v>0</v>
      </c>
      <c r="S142" s="320">
        <f>SUM(S137:S141)</f>
        <v>0</v>
      </c>
      <c r="W142" s="231">
        <f>SUM(W137:W141)</f>
        <v>0</v>
      </c>
      <c r="X142" s="229">
        <f>SUM(X137:X141)</f>
        <v>0</v>
      </c>
      <c r="Z142" s="227">
        <f>SUM(Z137:Z141)</f>
        <v>0</v>
      </c>
      <c r="AA142" s="227">
        <f>SUM(AA137:AA141)</f>
        <v>0</v>
      </c>
      <c r="AB142" s="728" t="e">
        <f>Z142/(Z142+AA142)</f>
        <v>#DIV/0!</v>
      </c>
    </row>
    <row r="143" spans="1:28" ht="13.5" customHeight="1" x14ac:dyDescent="0.3">
      <c r="A143" s="275"/>
      <c r="B143" s="276"/>
      <c r="C143" s="444"/>
      <c r="D143" s="583"/>
      <c r="E143" s="571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  <c r="R143" s="280"/>
      <c r="S143" s="319"/>
      <c r="W143" s="147"/>
      <c r="X143" s="147"/>
      <c r="Z143" s="147"/>
      <c r="AA143" s="147"/>
      <c r="AB143" s="727"/>
    </row>
    <row r="144" spans="1:28" s="125" customFormat="1" ht="14.25" x14ac:dyDescent="0.3">
      <c r="A144" s="275">
        <v>6.5</v>
      </c>
      <c r="B144" s="276" t="s">
        <v>181</v>
      </c>
      <c r="C144" s="444">
        <f>'9. Infrastructure Staff Loading'!C144</f>
        <v>0</v>
      </c>
      <c r="D144" s="577">
        <f>'9. Infrastructure Staff Loading'!D144</f>
        <v>0</v>
      </c>
      <c r="E144" s="570">
        <f>'9. Infrastructure Staff Loading'!E144</f>
        <v>0</v>
      </c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280">
        <f>SUM(F144:Q144)</f>
        <v>0</v>
      </c>
      <c r="S144" s="319">
        <f>D144*R144</f>
        <v>0</v>
      </c>
      <c r="W144" s="147">
        <f>X144/$U$7</f>
        <v>0</v>
      </c>
      <c r="X144" s="147">
        <f>R144/12</f>
        <v>0</v>
      </c>
      <c r="Z144" s="147">
        <f>IF($E144="Y",$R144,0)</f>
        <v>0</v>
      </c>
      <c r="AA144" s="147">
        <f>IF($E144="N",$R144,0)</f>
        <v>0</v>
      </c>
      <c r="AB144" s="727" t="e">
        <f>Z144/(Z144+AA144)</f>
        <v>#DIV/0!</v>
      </c>
    </row>
    <row r="145" spans="1:28" ht="14.25" x14ac:dyDescent="0.3">
      <c r="A145" s="275"/>
      <c r="B145" s="276"/>
      <c r="C145" s="444">
        <f>'9. Infrastructure Staff Loading'!C145</f>
        <v>0</v>
      </c>
      <c r="D145" s="577">
        <f>'9. Infrastructure Staff Loading'!D145</f>
        <v>0</v>
      </c>
      <c r="E145" s="570">
        <f>'9. Infrastructure Staff Loading'!E145</f>
        <v>0</v>
      </c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  <c r="R145" s="280">
        <f>SUM(F145:Q145)</f>
        <v>0</v>
      </c>
      <c r="S145" s="319">
        <f>D145*R145</f>
        <v>0</v>
      </c>
      <c r="W145" s="147">
        <f>X145/$U$7</f>
        <v>0</v>
      </c>
      <c r="X145" s="147">
        <f>R145/12</f>
        <v>0</v>
      </c>
      <c r="Z145" s="147">
        <f t="shared" ref="Z145:Z148" si="80">IF($E145="Y",$R145,0)</f>
        <v>0</v>
      </c>
      <c r="AA145" s="147">
        <f t="shared" ref="AA145:AA148" si="81">IF($E145="N",$R145,0)</f>
        <v>0</v>
      </c>
      <c r="AB145" s="727" t="e">
        <f t="shared" ref="AB145:AB148" si="82">Z145/(Z145+AA145)</f>
        <v>#DIV/0!</v>
      </c>
    </row>
    <row r="146" spans="1:28" ht="14.25" x14ac:dyDescent="0.3">
      <c r="A146" s="275"/>
      <c r="B146" s="276"/>
      <c r="C146" s="444">
        <f>'9. Infrastructure Staff Loading'!C146</f>
        <v>0</v>
      </c>
      <c r="D146" s="577">
        <f>'9. Infrastructure Staff Loading'!D146</f>
        <v>0</v>
      </c>
      <c r="E146" s="570">
        <f>'9. Infrastructure Staff Loading'!E146</f>
        <v>0</v>
      </c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  <c r="R146" s="280">
        <f>SUM(F146:Q146)</f>
        <v>0</v>
      </c>
      <c r="S146" s="319">
        <f>D146*R146</f>
        <v>0</v>
      </c>
      <c r="W146" s="147">
        <f>X146/$U$7</f>
        <v>0</v>
      </c>
      <c r="X146" s="147">
        <f>R146/12</f>
        <v>0</v>
      </c>
      <c r="Z146" s="147">
        <f t="shared" si="80"/>
        <v>0</v>
      </c>
      <c r="AA146" s="147">
        <f t="shared" si="81"/>
        <v>0</v>
      </c>
      <c r="AB146" s="727" t="e">
        <f t="shared" si="82"/>
        <v>#DIV/0!</v>
      </c>
    </row>
    <row r="147" spans="1:28" ht="14.25" x14ac:dyDescent="0.3">
      <c r="A147" s="275"/>
      <c r="B147" s="276"/>
      <c r="C147" s="444">
        <f>'9. Infrastructure Staff Loading'!C147</f>
        <v>0</v>
      </c>
      <c r="D147" s="577">
        <f>'9. Infrastructure Staff Loading'!D147</f>
        <v>0</v>
      </c>
      <c r="E147" s="570">
        <f>'9. Infrastructure Staff Loading'!E147</f>
        <v>0</v>
      </c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280">
        <f>SUM(F147:Q147)</f>
        <v>0</v>
      </c>
      <c r="S147" s="319">
        <f>D147*R147</f>
        <v>0</v>
      </c>
      <c r="W147" s="147">
        <f>X147/$U$7</f>
        <v>0</v>
      </c>
      <c r="X147" s="147">
        <f>R147/12</f>
        <v>0</v>
      </c>
      <c r="Z147" s="147">
        <f t="shared" si="80"/>
        <v>0</v>
      </c>
      <c r="AA147" s="147">
        <f t="shared" si="81"/>
        <v>0</v>
      </c>
      <c r="AB147" s="727" t="e">
        <f t="shared" si="82"/>
        <v>#DIV/0!</v>
      </c>
    </row>
    <row r="148" spans="1:28" ht="14.25" x14ac:dyDescent="0.3">
      <c r="A148" s="275"/>
      <c r="B148" s="276"/>
      <c r="C148" s="444">
        <f>'9. Infrastructure Staff Loading'!C148</f>
        <v>0</v>
      </c>
      <c r="D148" s="577">
        <f>'9. Infrastructure Staff Loading'!D148</f>
        <v>0</v>
      </c>
      <c r="E148" s="570">
        <f>'9. Infrastructure Staff Loading'!E148</f>
        <v>0</v>
      </c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280">
        <f>SUM(F148:Q148)</f>
        <v>0</v>
      </c>
      <c r="S148" s="319">
        <f>D148*R148</f>
        <v>0</v>
      </c>
      <c r="W148" s="147">
        <f>X148/$U$7</f>
        <v>0</v>
      </c>
      <c r="X148" s="147">
        <f>R148/12</f>
        <v>0</v>
      </c>
      <c r="Z148" s="147">
        <f t="shared" si="80"/>
        <v>0</v>
      </c>
      <c r="AA148" s="147">
        <f t="shared" si="81"/>
        <v>0</v>
      </c>
      <c r="AB148" s="727" t="e">
        <f t="shared" si="82"/>
        <v>#DIV/0!</v>
      </c>
    </row>
    <row r="149" spans="1:28" s="125" customFormat="1" ht="15" thickBot="1" x14ac:dyDescent="0.35">
      <c r="A149" s="224"/>
      <c r="B149" s="225" t="s">
        <v>182</v>
      </c>
      <c r="C149" s="226"/>
      <c r="D149" s="578"/>
      <c r="E149" s="523"/>
      <c r="F149" s="229">
        <f>SUM(F144:F148)</f>
        <v>0</v>
      </c>
      <c r="G149" s="229">
        <f t="shared" ref="G149:R149" si="83">SUM(G144:G148)</f>
        <v>0</v>
      </c>
      <c r="H149" s="229">
        <f t="shared" si="83"/>
        <v>0</v>
      </c>
      <c r="I149" s="229">
        <f t="shared" si="83"/>
        <v>0</v>
      </c>
      <c r="J149" s="229">
        <f t="shared" si="83"/>
        <v>0</v>
      </c>
      <c r="K149" s="229">
        <f t="shared" si="83"/>
        <v>0</v>
      </c>
      <c r="L149" s="229">
        <f t="shared" si="83"/>
        <v>0</v>
      </c>
      <c r="M149" s="229">
        <f t="shared" si="83"/>
        <v>0</v>
      </c>
      <c r="N149" s="229">
        <f t="shared" si="83"/>
        <v>0</v>
      </c>
      <c r="O149" s="229">
        <f t="shared" si="83"/>
        <v>0</v>
      </c>
      <c r="P149" s="229">
        <f t="shared" si="83"/>
        <v>0</v>
      </c>
      <c r="Q149" s="229">
        <f t="shared" si="83"/>
        <v>0</v>
      </c>
      <c r="R149" s="229">
        <f t="shared" si="83"/>
        <v>0</v>
      </c>
      <c r="S149" s="320">
        <f>SUM(S144:S148)</f>
        <v>0</v>
      </c>
      <c r="W149" s="231">
        <f>SUM(W144:W148)</f>
        <v>0</v>
      </c>
      <c r="X149" s="229">
        <f>SUM(X144:X148)</f>
        <v>0</v>
      </c>
      <c r="Z149" s="227">
        <f>SUM(Z144:Z148)</f>
        <v>0</v>
      </c>
      <c r="AA149" s="227">
        <f>SUM(AA144:AA148)</f>
        <v>0</v>
      </c>
      <c r="AB149" s="728" t="e">
        <f>Z149/(Z149+AA149)</f>
        <v>#DIV/0!</v>
      </c>
    </row>
    <row r="150" spans="1:28" s="125" customFormat="1" ht="14.25" x14ac:dyDescent="0.3">
      <c r="A150" s="144"/>
      <c r="B150" s="145"/>
      <c r="C150" s="146"/>
      <c r="D150" s="584"/>
      <c r="E150" s="522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  <c r="R150" s="149"/>
      <c r="S150" s="326"/>
      <c r="W150" s="147"/>
      <c r="X150" s="147"/>
      <c r="Z150" s="147"/>
      <c r="AA150" s="147"/>
      <c r="AB150" s="727"/>
    </row>
    <row r="151" spans="1:28" s="125" customFormat="1" ht="14.25" thickBot="1" x14ac:dyDescent="0.3">
      <c r="A151" s="253"/>
      <c r="B151" s="254" t="s">
        <v>183</v>
      </c>
      <c r="C151" s="255"/>
      <c r="D151" s="439"/>
      <c r="E151" s="527"/>
      <c r="F151" s="256">
        <f>SUM(F121,F128,F135,F142,F149)</f>
        <v>0</v>
      </c>
      <c r="G151" s="256">
        <f t="shared" ref="G151:S151" si="84">SUM(G121,G128,G135,G142,G149)</f>
        <v>0</v>
      </c>
      <c r="H151" s="256">
        <f t="shared" si="84"/>
        <v>0</v>
      </c>
      <c r="I151" s="256">
        <f t="shared" si="84"/>
        <v>0</v>
      </c>
      <c r="J151" s="256">
        <f t="shared" si="84"/>
        <v>0</v>
      </c>
      <c r="K151" s="256">
        <f t="shared" si="84"/>
        <v>0</v>
      </c>
      <c r="L151" s="256">
        <f t="shared" si="84"/>
        <v>0</v>
      </c>
      <c r="M151" s="256">
        <f t="shared" si="84"/>
        <v>0</v>
      </c>
      <c r="N151" s="256">
        <f t="shared" si="84"/>
        <v>0</v>
      </c>
      <c r="O151" s="256">
        <f t="shared" si="84"/>
        <v>0</v>
      </c>
      <c r="P151" s="256">
        <f t="shared" si="84"/>
        <v>0</v>
      </c>
      <c r="Q151" s="256">
        <f t="shared" si="84"/>
        <v>0</v>
      </c>
      <c r="R151" s="256">
        <f t="shared" si="84"/>
        <v>0</v>
      </c>
      <c r="S151" s="256">
        <f t="shared" si="84"/>
        <v>0</v>
      </c>
      <c r="W151" s="256">
        <f t="shared" ref="W151:X151" si="85">SUM(W121,W128,W135,W142,W149)</f>
        <v>0</v>
      </c>
      <c r="X151" s="256">
        <f t="shared" si="85"/>
        <v>0</v>
      </c>
      <c r="Z151" s="256">
        <f t="shared" ref="Z151:AA151" si="86">SUM(Z121,Z128,Z135,Z142,Z149)</f>
        <v>0</v>
      </c>
      <c r="AA151" s="256">
        <f t="shared" si="86"/>
        <v>0</v>
      </c>
      <c r="AB151" s="729" t="e">
        <f>Z151/(Z151+AA151)</f>
        <v>#DIV/0!</v>
      </c>
    </row>
    <row r="152" spans="1:28" ht="9.9499999999999993" customHeight="1" x14ac:dyDescent="0.3">
      <c r="A152" s="157"/>
      <c r="B152" s="145"/>
      <c r="C152" s="146"/>
      <c r="D152" s="585"/>
      <c r="E152" s="157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  <c r="R152" s="149"/>
      <c r="S152" s="326"/>
      <c r="W152" s="146"/>
      <c r="X152" s="146"/>
      <c r="Z152" s="154"/>
      <c r="AA152" s="154"/>
      <c r="AB152" s="732"/>
    </row>
    <row r="153" spans="1:28" s="124" customFormat="1" ht="13.5" customHeight="1" x14ac:dyDescent="0.25">
      <c r="A153" s="233">
        <v>7</v>
      </c>
      <c r="B153" s="242" t="s">
        <v>184</v>
      </c>
      <c r="C153" s="235"/>
      <c r="D153" s="576"/>
      <c r="E153" s="521"/>
      <c r="F153" s="240"/>
      <c r="G153" s="240"/>
      <c r="H153" s="240"/>
      <c r="I153" s="240"/>
      <c r="J153" s="240"/>
      <c r="K153" s="240"/>
      <c r="L153" s="240"/>
      <c r="M153" s="240"/>
      <c r="N153" s="240"/>
      <c r="O153" s="240"/>
      <c r="P153" s="240"/>
      <c r="Q153" s="240"/>
      <c r="R153" s="236"/>
      <c r="S153" s="318"/>
      <c r="W153" s="235"/>
      <c r="X153" s="235"/>
      <c r="Z153" s="235"/>
      <c r="AA153" s="235"/>
      <c r="AB153" s="726"/>
    </row>
    <row r="154" spans="1:28" ht="13.5" customHeight="1" x14ac:dyDescent="0.3">
      <c r="A154" s="275">
        <v>7.1</v>
      </c>
      <c r="B154" s="276" t="s">
        <v>185</v>
      </c>
      <c r="C154" s="444">
        <f>'9. Infrastructure Staff Loading'!C154</f>
        <v>0</v>
      </c>
      <c r="D154" s="577">
        <f>'9. Infrastructure Staff Loading'!D154</f>
        <v>0</v>
      </c>
      <c r="E154" s="570">
        <f>'9. Infrastructure Staff Loading'!E154</f>
        <v>0</v>
      </c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  <c r="R154" s="280">
        <f>SUM(F154:Q154)</f>
        <v>0</v>
      </c>
      <c r="S154" s="319">
        <f>D154*R154</f>
        <v>0</v>
      </c>
      <c r="W154" s="147">
        <f>X154/$U$7</f>
        <v>0</v>
      </c>
      <c r="X154" s="147">
        <f>R154/12</f>
        <v>0</v>
      </c>
      <c r="Z154" s="147">
        <f>IF($E154="Y",$R154,0)</f>
        <v>0</v>
      </c>
      <c r="AA154" s="147">
        <f>IF($E154="N",$R154,0)</f>
        <v>0</v>
      </c>
      <c r="AB154" s="727" t="e">
        <f>Z154/(Z154+AA154)</f>
        <v>#DIV/0!</v>
      </c>
    </row>
    <row r="155" spans="1:28" ht="14.25" x14ac:dyDescent="0.3">
      <c r="A155" s="275"/>
      <c r="B155" s="276"/>
      <c r="C155" s="444">
        <f>'9. Infrastructure Staff Loading'!C155</f>
        <v>0</v>
      </c>
      <c r="D155" s="577">
        <f>'9. Infrastructure Staff Loading'!D155</f>
        <v>0</v>
      </c>
      <c r="E155" s="570">
        <f>'9. Infrastructure Staff Loading'!E155</f>
        <v>0</v>
      </c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  <c r="R155" s="280">
        <f>SUM(F155:Q155)</f>
        <v>0</v>
      </c>
      <c r="S155" s="319">
        <f>D155*R155</f>
        <v>0</v>
      </c>
      <c r="W155" s="147">
        <f>X155/$U$7</f>
        <v>0</v>
      </c>
      <c r="X155" s="147">
        <f>R155/12</f>
        <v>0</v>
      </c>
      <c r="Z155" s="147">
        <f t="shared" ref="Z155:Z158" si="87">IF($E155="Y",$R155,0)</f>
        <v>0</v>
      </c>
      <c r="AA155" s="147">
        <f t="shared" ref="AA155:AA158" si="88">IF($E155="N",$R155,0)</f>
        <v>0</v>
      </c>
      <c r="AB155" s="727" t="e">
        <f t="shared" ref="AB155:AB158" si="89">Z155/(Z155+AA155)</f>
        <v>#DIV/0!</v>
      </c>
    </row>
    <row r="156" spans="1:28" ht="14.25" x14ac:dyDescent="0.3">
      <c r="A156" s="275"/>
      <c r="B156" s="276"/>
      <c r="C156" s="444">
        <f>'9. Infrastructure Staff Loading'!C156</f>
        <v>0</v>
      </c>
      <c r="D156" s="577">
        <f>'9. Infrastructure Staff Loading'!D156</f>
        <v>0</v>
      </c>
      <c r="E156" s="570">
        <f>'9. Infrastructure Staff Loading'!E156</f>
        <v>0</v>
      </c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  <c r="R156" s="280">
        <f>SUM(F156:Q156)</f>
        <v>0</v>
      </c>
      <c r="S156" s="319">
        <f>D156*R156</f>
        <v>0</v>
      </c>
      <c r="W156" s="147">
        <f>X156/$U$7</f>
        <v>0</v>
      </c>
      <c r="X156" s="147">
        <f>R156/12</f>
        <v>0</v>
      </c>
      <c r="Z156" s="147">
        <f t="shared" si="87"/>
        <v>0</v>
      </c>
      <c r="AA156" s="147">
        <f t="shared" si="88"/>
        <v>0</v>
      </c>
      <c r="AB156" s="727" t="e">
        <f t="shared" si="89"/>
        <v>#DIV/0!</v>
      </c>
    </row>
    <row r="157" spans="1:28" ht="14.25" x14ac:dyDescent="0.3">
      <c r="A157" s="275"/>
      <c r="B157" s="276"/>
      <c r="C157" s="444">
        <f>'9. Infrastructure Staff Loading'!C157</f>
        <v>0</v>
      </c>
      <c r="D157" s="577">
        <f>'9. Infrastructure Staff Loading'!D157</f>
        <v>0</v>
      </c>
      <c r="E157" s="570">
        <f>'9. Infrastructure Staff Loading'!E157</f>
        <v>0</v>
      </c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  <c r="R157" s="280">
        <f>SUM(F157:Q157)</f>
        <v>0</v>
      </c>
      <c r="S157" s="319">
        <f>D157*R157</f>
        <v>0</v>
      </c>
      <c r="W157" s="147">
        <f>X157/$U$7</f>
        <v>0</v>
      </c>
      <c r="X157" s="147">
        <f>R157/12</f>
        <v>0</v>
      </c>
      <c r="Z157" s="147">
        <f t="shared" si="87"/>
        <v>0</v>
      </c>
      <c r="AA157" s="147">
        <f t="shared" si="88"/>
        <v>0</v>
      </c>
      <c r="AB157" s="727" t="e">
        <f t="shared" si="89"/>
        <v>#DIV/0!</v>
      </c>
    </row>
    <row r="158" spans="1:28" ht="14.25" x14ac:dyDescent="0.3">
      <c r="A158" s="275"/>
      <c r="B158" s="276"/>
      <c r="C158" s="444">
        <f>'9. Infrastructure Staff Loading'!C158</f>
        <v>0</v>
      </c>
      <c r="D158" s="577">
        <f>'9. Infrastructure Staff Loading'!D158</f>
        <v>0</v>
      </c>
      <c r="E158" s="570">
        <f>'9. Infrastructure Staff Loading'!E158</f>
        <v>0</v>
      </c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  <c r="R158" s="280">
        <f>SUM(F158:Q158)</f>
        <v>0</v>
      </c>
      <c r="S158" s="319">
        <f>D158*R158</f>
        <v>0</v>
      </c>
      <c r="W158" s="147">
        <f>X158/$U$7</f>
        <v>0</v>
      </c>
      <c r="X158" s="147">
        <f>R158/12</f>
        <v>0</v>
      </c>
      <c r="Z158" s="147">
        <f t="shared" si="87"/>
        <v>0</v>
      </c>
      <c r="AA158" s="147">
        <f t="shared" si="88"/>
        <v>0</v>
      </c>
      <c r="AB158" s="727" t="e">
        <f t="shared" si="89"/>
        <v>#DIV/0!</v>
      </c>
    </row>
    <row r="159" spans="1:28" s="125" customFormat="1" ht="15" thickBot="1" x14ac:dyDescent="0.35">
      <c r="A159" s="224"/>
      <c r="B159" s="225" t="s">
        <v>186</v>
      </c>
      <c r="C159" s="226"/>
      <c r="D159" s="578"/>
      <c r="E159" s="523"/>
      <c r="F159" s="229">
        <f>SUM(F154:F158)</f>
        <v>0</v>
      </c>
      <c r="G159" s="229">
        <f t="shared" ref="G159:R159" si="90">SUM(G154:G158)</f>
        <v>0</v>
      </c>
      <c r="H159" s="229">
        <f t="shared" si="90"/>
        <v>0</v>
      </c>
      <c r="I159" s="229">
        <f t="shared" si="90"/>
        <v>0</v>
      </c>
      <c r="J159" s="229">
        <f t="shared" si="90"/>
        <v>0</v>
      </c>
      <c r="K159" s="229">
        <f t="shared" si="90"/>
        <v>0</v>
      </c>
      <c r="L159" s="229">
        <f t="shared" si="90"/>
        <v>0</v>
      </c>
      <c r="M159" s="229">
        <f t="shared" si="90"/>
        <v>0</v>
      </c>
      <c r="N159" s="229">
        <f t="shared" si="90"/>
        <v>0</v>
      </c>
      <c r="O159" s="229">
        <f t="shared" si="90"/>
        <v>0</v>
      </c>
      <c r="P159" s="229">
        <f t="shared" si="90"/>
        <v>0</v>
      </c>
      <c r="Q159" s="229">
        <f t="shared" si="90"/>
        <v>0</v>
      </c>
      <c r="R159" s="229">
        <f t="shared" si="90"/>
        <v>0</v>
      </c>
      <c r="S159" s="320">
        <f>SUM(S154:S158)</f>
        <v>0</v>
      </c>
      <c r="W159" s="231">
        <f>SUM(W154:W158)</f>
        <v>0</v>
      </c>
      <c r="X159" s="229">
        <f>SUM(X154:X158)</f>
        <v>0</v>
      </c>
      <c r="Z159" s="227">
        <f>SUM(Z154:Z158)</f>
        <v>0</v>
      </c>
      <c r="AA159" s="227">
        <f>SUM(AA154:AA158)</f>
        <v>0</v>
      </c>
      <c r="AB159" s="728" t="e">
        <f>Z159/(Z159+AA159)</f>
        <v>#DIV/0!</v>
      </c>
    </row>
    <row r="160" spans="1:28" ht="13.5" customHeight="1" x14ac:dyDescent="0.3">
      <c r="A160" s="275"/>
      <c r="B160" s="276"/>
      <c r="C160" s="444"/>
      <c r="D160" s="583"/>
      <c r="E160" s="571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280"/>
      <c r="S160" s="319"/>
      <c r="W160" s="147"/>
      <c r="X160" s="147"/>
      <c r="Z160" s="147"/>
      <c r="AA160" s="147"/>
      <c r="AB160" s="727"/>
    </row>
    <row r="161" spans="1:28" s="125" customFormat="1" ht="14.25" x14ac:dyDescent="0.3">
      <c r="A161" s="275">
        <v>7.2</v>
      </c>
      <c r="B161" s="276" t="s">
        <v>187</v>
      </c>
      <c r="C161" s="444">
        <f>'9. Infrastructure Staff Loading'!C161</f>
        <v>0</v>
      </c>
      <c r="D161" s="577">
        <f>'9. Infrastructure Staff Loading'!D161</f>
        <v>0</v>
      </c>
      <c r="E161" s="570">
        <f>'9. Infrastructure Staff Loading'!E161</f>
        <v>0</v>
      </c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  <c r="R161" s="280">
        <f>SUM(F161:Q161)</f>
        <v>0</v>
      </c>
      <c r="S161" s="319">
        <f>D161*R161</f>
        <v>0</v>
      </c>
      <c r="W161" s="147">
        <f>X161/$U$7</f>
        <v>0</v>
      </c>
      <c r="X161" s="147">
        <f>R161/12</f>
        <v>0</v>
      </c>
      <c r="Z161" s="147">
        <f>IF($E161="Y",$R161,0)</f>
        <v>0</v>
      </c>
      <c r="AA161" s="147">
        <f>IF($E161="N",$R161,0)</f>
        <v>0</v>
      </c>
      <c r="AB161" s="727" t="e">
        <f>Z161/(Z161+AA161)</f>
        <v>#DIV/0!</v>
      </c>
    </row>
    <row r="162" spans="1:28" ht="14.25" x14ac:dyDescent="0.3">
      <c r="A162" s="275"/>
      <c r="B162" s="276"/>
      <c r="C162" s="444">
        <f>'9. Infrastructure Staff Loading'!C162</f>
        <v>0</v>
      </c>
      <c r="D162" s="577">
        <f>'9. Infrastructure Staff Loading'!D162</f>
        <v>0</v>
      </c>
      <c r="E162" s="570">
        <f>'9. Infrastructure Staff Loading'!E162</f>
        <v>0</v>
      </c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  <c r="R162" s="280">
        <f>SUM(F162:Q162)</f>
        <v>0</v>
      </c>
      <c r="S162" s="319">
        <f>D162*R162</f>
        <v>0</v>
      </c>
      <c r="W162" s="147">
        <f>X162/$U$7</f>
        <v>0</v>
      </c>
      <c r="X162" s="147">
        <f>R162/12</f>
        <v>0</v>
      </c>
      <c r="Z162" s="147">
        <f t="shared" ref="Z162:Z165" si="91">IF($E162="Y",$R162,0)</f>
        <v>0</v>
      </c>
      <c r="AA162" s="147">
        <f t="shared" ref="AA162:AA165" si="92">IF($E162="N",$R162,0)</f>
        <v>0</v>
      </c>
      <c r="AB162" s="727" t="e">
        <f t="shared" ref="AB162:AB165" si="93">Z162/(Z162+AA162)</f>
        <v>#DIV/0!</v>
      </c>
    </row>
    <row r="163" spans="1:28" ht="14.25" x14ac:dyDescent="0.3">
      <c r="A163" s="275"/>
      <c r="B163" s="276"/>
      <c r="C163" s="444">
        <f>'9. Infrastructure Staff Loading'!C163</f>
        <v>0</v>
      </c>
      <c r="D163" s="577">
        <f>'9. Infrastructure Staff Loading'!D163</f>
        <v>0</v>
      </c>
      <c r="E163" s="570">
        <f>'9. Infrastructure Staff Loading'!E163</f>
        <v>0</v>
      </c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280">
        <f>SUM(F163:Q163)</f>
        <v>0</v>
      </c>
      <c r="S163" s="319">
        <f>D163*R163</f>
        <v>0</v>
      </c>
      <c r="W163" s="147">
        <f>X163/$U$7</f>
        <v>0</v>
      </c>
      <c r="X163" s="147">
        <f>R163/12</f>
        <v>0</v>
      </c>
      <c r="Z163" s="147">
        <f t="shared" si="91"/>
        <v>0</v>
      </c>
      <c r="AA163" s="147">
        <f t="shared" si="92"/>
        <v>0</v>
      </c>
      <c r="AB163" s="727" t="e">
        <f t="shared" si="93"/>
        <v>#DIV/0!</v>
      </c>
    </row>
    <row r="164" spans="1:28" ht="14.25" x14ac:dyDescent="0.3">
      <c r="A164" s="275"/>
      <c r="B164" s="276"/>
      <c r="C164" s="444">
        <f>'9. Infrastructure Staff Loading'!C164</f>
        <v>0</v>
      </c>
      <c r="D164" s="577">
        <f>'9. Infrastructure Staff Loading'!D164</f>
        <v>0</v>
      </c>
      <c r="E164" s="570">
        <f>'9. Infrastructure Staff Loading'!E164</f>
        <v>0</v>
      </c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  <c r="R164" s="280">
        <f>SUM(F164:Q164)</f>
        <v>0</v>
      </c>
      <c r="S164" s="319">
        <f>D164*R164</f>
        <v>0</v>
      </c>
      <c r="W164" s="147">
        <f>X164/$U$7</f>
        <v>0</v>
      </c>
      <c r="X164" s="147">
        <f>R164/12</f>
        <v>0</v>
      </c>
      <c r="Z164" s="147">
        <f t="shared" si="91"/>
        <v>0</v>
      </c>
      <c r="AA164" s="147">
        <f t="shared" si="92"/>
        <v>0</v>
      </c>
      <c r="AB164" s="727" t="e">
        <f t="shared" si="93"/>
        <v>#DIV/0!</v>
      </c>
    </row>
    <row r="165" spans="1:28" ht="14.25" x14ac:dyDescent="0.3">
      <c r="A165" s="275"/>
      <c r="B165" s="276"/>
      <c r="C165" s="444">
        <f>'9. Infrastructure Staff Loading'!C165</f>
        <v>0</v>
      </c>
      <c r="D165" s="577">
        <f>'9. Infrastructure Staff Loading'!D165</f>
        <v>0</v>
      </c>
      <c r="E165" s="570">
        <f>'9. Infrastructure Staff Loading'!E165</f>
        <v>0</v>
      </c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  <c r="R165" s="280">
        <f>SUM(F165:Q165)</f>
        <v>0</v>
      </c>
      <c r="S165" s="319">
        <f>D165*R165</f>
        <v>0</v>
      </c>
      <c r="W165" s="147">
        <f>X165/$U$7</f>
        <v>0</v>
      </c>
      <c r="X165" s="147">
        <f>R165/12</f>
        <v>0</v>
      </c>
      <c r="Z165" s="147">
        <f t="shared" si="91"/>
        <v>0</v>
      </c>
      <c r="AA165" s="147">
        <f t="shared" si="92"/>
        <v>0</v>
      </c>
      <c r="AB165" s="727" t="e">
        <f t="shared" si="93"/>
        <v>#DIV/0!</v>
      </c>
    </row>
    <row r="166" spans="1:28" s="125" customFormat="1" ht="15" thickBot="1" x14ac:dyDescent="0.35">
      <c r="A166" s="224"/>
      <c r="B166" s="225" t="s">
        <v>188</v>
      </c>
      <c r="C166" s="226"/>
      <c r="D166" s="578"/>
      <c r="E166" s="523"/>
      <c r="F166" s="229">
        <f>SUM(F161:F165)</f>
        <v>0</v>
      </c>
      <c r="G166" s="229">
        <f t="shared" ref="G166:R166" si="94">SUM(G161:G165)</f>
        <v>0</v>
      </c>
      <c r="H166" s="229">
        <f t="shared" si="94"/>
        <v>0</v>
      </c>
      <c r="I166" s="229">
        <f t="shared" si="94"/>
        <v>0</v>
      </c>
      <c r="J166" s="229">
        <f t="shared" si="94"/>
        <v>0</v>
      </c>
      <c r="K166" s="229">
        <f t="shared" si="94"/>
        <v>0</v>
      </c>
      <c r="L166" s="229">
        <f t="shared" si="94"/>
        <v>0</v>
      </c>
      <c r="M166" s="229">
        <f t="shared" si="94"/>
        <v>0</v>
      </c>
      <c r="N166" s="229">
        <f t="shared" si="94"/>
        <v>0</v>
      </c>
      <c r="O166" s="229">
        <f t="shared" si="94"/>
        <v>0</v>
      </c>
      <c r="P166" s="229">
        <f t="shared" si="94"/>
        <v>0</v>
      </c>
      <c r="Q166" s="229">
        <f t="shared" si="94"/>
        <v>0</v>
      </c>
      <c r="R166" s="229">
        <f t="shared" si="94"/>
        <v>0</v>
      </c>
      <c r="S166" s="320">
        <f>SUM(S161:S165)</f>
        <v>0</v>
      </c>
      <c r="W166" s="231">
        <f>SUM(W161:W165)</f>
        <v>0</v>
      </c>
      <c r="X166" s="229">
        <f>SUM(X161:X165)</f>
        <v>0</v>
      </c>
      <c r="Z166" s="227">
        <f>SUM(Z161:Z165)</f>
        <v>0</v>
      </c>
      <c r="AA166" s="227">
        <f>SUM(AA161:AA165)</f>
        <v>0</v>
      </c>
      <c r="AB166" s="728" t="e">
        <f>Z166/(Z166+AA166)</f>
        <v>#DIV/0!</v>
      </c>
    </row>
    <row r="167" spans="1:28" s="125" customFormat="1" ht="14.25" x14ac:dyDescent="0.3">
      <c r="A167" s="247"/>
      <c r="B167" s="248"/>
      <c r="C167" s="437"/>
      <c r="D167" s="586"/>
      <c r="E167" s="565"/>
      <c r="F167" s="252"/>
      <c r="G167" s="252"/>
      <c r="H167" s="252"/>
      <c r="I167" s="252"/>
      <c r="J167" s="252"/>
      <c r="K167" s="252"/>
      <c r="L167" s="252"/>
      <c r="M167" s="252"/>
      <c r="N167" s="252"/>
      <c r="O167" s="252"/>
      <c r="P167" s="252"/>
      <c r="Q167" s="252"/>
      <c r="R167" s="252"/>
      <c r="S167" s="322"/>
      <c r="W167" s="250"/>
      <c r="X167" s="252"/>
      <c r="Z167" s="147"/>
      <c r="AA167" s="147"/>
      <c r="AB167" s="727"/>
    </row>
    <row r="168" spans="1:28" s="125" customFormat="1" ht="14.25" x14ac:dyDescent="0.3">
      <c r="A168" s="275">
        <v>7.3</v>
      </c>
      <c r="B168" s="276" t="s">
        <v>189</v>
      </c>
      <c r="C168" s="444">
        <f>'9. Infrastructure Staff Loading'!C168</f>
        <v>0</v>
      </c>
      <c r="D168" s="577">
        <f>'9. Infrastructure Staff Loading'!D168</f>
        <v>0</v>
      </c>
      <c r="E168" s="570">
        <f>'9. Infrastructure Staff Loading'!E168</f>
        <v>0</v>
      </c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  <c r="R168" s="280">
        <f>SUM(F168:Q168)</f>
        <v>0</v>
      </c>
      <c r="S168" s="319">
        <f>D168*R168</f>
        <v>0</v>
      </c>
      <c r="W168" s="147">
        <f>X168/$U$7</f>
        <v>0</v>
      </c>
      <c r="X168" s="147">
        <f>R168/12</f>
        <v>0</v>
      </c>
      <c r="Z168" s="147">
        <f>IF($E168="Y",$R168,0)</f>
        <v>0</v>
      </c>
      <c r="AA168" s="147">
        <f>IF($E168="N",$R168,0)</f>
        <v>0</v>
      </c>
      <c r="AB168" s="727" t="e">
        <f>Z168/(Z168+AA168)</f>
        <v>#DIV/0!</v>
      </c>
    </row>
    <row r="169" spans="1:28" ht="14.25" x14ac:dyDescent="0.3">
      <c r="A169" s="275"/>
      <c r="B169" s="276"/>
      <c r="C169" s="444">
        <f>'9. Infrastructure Staff Loading'!C169</f>
        <v>0</v>
      </c>
      <c r="D169" s="577">
        <f>'9. Infrastructure Staff Loading'!D169</f>
        <v>0</v>
      </c>
      <c r="E169" s="570">
        <f>'9. Infrastructure Staff Loading'!E169</f>
        <v>0</v>
      </c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  <c r="R169" s="280">
        <f>SUM(F169:Q169)</f>
        <v>0</v>
      </c>
      <c r="S169" s="319">
        <f>D169*R169</f>
        <v>0</v>
      </c>
      <c r="W169" s="147">
        <f>X169/$U$7</f>
        <v>0</v>
      </c>
      <c r="X169" s="147">
        <f>R169/12</f>
        <v>0</v>
      </c>
      <c r="Z169" s="147">
        <f t="shared" ref="Z169:Z172" si="95">IF($E169="Y",$R169,0)</f>
        <v>0</v>
      </c>
      <c r="AA169" s="147">
        <f t="shared" ref="AA169:AA172" si="96">IF($E169="N",$R169,0)</f>
        <v>0</v>
      </c>
      <c r="AB169" s="727" t="e">
        <f t="shared" ref="AB169:AB172" si="97">Z169/(Z169+AA169)</f>
        <v>#DIV/0!</v>
      </c>
    </row>
    <row r="170" spans="1:28" ht="14.25" x14ac:dyDescent="0.3">
      <c r="A170" s="275"/>
      <c r="B170" s="276"/>
      <c r="C170" s="444">
        <f>'9. Infrastructure Staff Loading'!C170</f>
        <v>0</v>
      </c>
      <c r="D170" s="577">
        <f>'9. Infrastructure Staff Loading'!D170</f>
        <v>0</v>
      </c>
      <c r="E170" s="570">
        <f>'9. Infrastructure Staff Loading'!E170</f>
        <v>0</v>
      </c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  <c r="R170" s="280">
        <f>SUM(F170:Q170)</f>
        <v>0</v>
      </c>
      <c r="S170" s="319">
        <f>D170*R170</f>
        <v>0</v>
      </c>
      <c r="W170" s="147">
        <f>X170/$U$7</f>
        <v>0</v>
      </c>
      <c r="X170" s="147">
        <f>R170/12</f>
        <v>0</v>
      </c>
      <c r="Z170" s="147">
        <f t="shared" si="95"/>
        <v>0</v>
      </c>
      <c r="AA170" s="147">
        <f t="shared" si="96"/>
        <v>0</v>
      </c>
      <c r="AB170" s="727" t="e">
        <f t="shared" si="97"/>
        <v>#DIV/0!</v>
      </c>
    </row>
    <row r="171" spans="1:28" ht="14.25" x14ac:dyDescent="0.3">
      <c r="A171" s="275"/>
      <c r="B171" s="276"/>
      <c r="C171" s="444">
        <f>'9. Infrastructure Staff Loading'!C171</f>
        <v>0</v>
      </c>
      <c r="D171" s="577">
        <f>'9. Infrastructure Staff Loading'!D171</f>
        <v>0</v>
      </c>
      <c r="E171" s="570">
        <f>'9. Infrastructure Staff Loading'!E171</f>
        <v>0</v>
      </c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280">
        <f>SUM(F171:Q171)</f>
        <v>0</v>
      </c>
      <c r="S171" s="319">
        <f>D171*R171</f>
        <v>0</v>
      </c>
      <c r="W171" s="147">
        <f>X171/$U$7</f>
        <v>0</v>
      </c>
      <c r="X171" s="147">
        <f>R171/12</f>
        <v>0</v>
      </c>
      <c r="Z171" s="147">
        <f t="shared" si="95"/>
        <v>0</v>
      </c>
      <c r="AA171" s="147">
        <f t="shared" si="96"/>
        <v>0</v>
      </c>
      <c r="AB171" s="727" t="e">
        <f t="shared" si="97"/>
        <v>#DIV/0!</v>
      </c>
    </row>
    <row r="172" spans="1:28" ht="14.25" x14ac:dyDescent="0.3">
      <c r="A172" s="275"/>
      <c r="B172" s="276"/>
      <c r="C172" s="444">
        <f>'9. Infrastructure Staff Loading'!C172</f>
        <v>0</v>
      </c>
      <c r="D172" s="577">
        <f>'9. Infrastructure Staff Loading'!D172</f>
        <v>0</v>
      </c>
      <c r="E172" s="570">
        <f>'9. Infrastructure Staff Loading'!E172</f>
        <v>0</v>
      </c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280">
        <f>SUM(F172:Q172)</f>
        <v>0</v>
      </c>
      <c r="S172" s="319">
        <f>D172*R172</f>
        <v>0</v>
      </c>
      <c r="W172" s="147">
        <f>X172/$U$7</f>
        <v>0</v>
      </c>
      <c r="X172" s="147">
        <f>R172/12</f>
        <v>0</v>
      </c>
      <c r="Z172" s="147">
        <f t="shared" si="95"/>
        <v>0</v>
      </c>
      <c r="AA172" s="147">
        <f t="shared" si="96"/>
        <v>0</v>
      </c>
      <c r="AB172" s="727" t="e">
        <f t="shared" si="97"/>
        <v>#DIV/0!</v>
      </c>
    </row>
    <row r="173" spans="1:28" s="125" customFormat="1" ht="15" thickBot="1" x14ac:dyDescent="0.35">
      <c r="A173" s="224"/>
      <c r="B173" s="225" t="s">
        <v>190</v>
      </c>
      <c r="C173" s="226"/>
      <c r="D173" s="578"/>
      <c r="E173" s="523"/>
      <c r="F173" s="229">
        <f>SUM(F168:F172)</f>
        <v>0</v>
      </c>
      <c r="G173" s="229">
        <f t="shared" ref="G173:R173" si="98">SUM(G168:G172)</f>
        <v>0</v>
      </c>
      <c r="H173" s="229">
        <f t="shared" si="98"/>
        <v>0</v>
      </c>
      <c r="I173" s="229">
        <f t="shared" si="98"/>
        <v>0</v>
      </c>
      <c r="J173" s="229">
        <f t="shared" si="98"/>
        <v>0</v>
      </c>
      <c r="K173" s="229">
        <f t="shared" si="98"/>
        <v>0</v>
      </c>
      <c r="L173" s="229">
        <f t="shared" si="98"/>
        <v>0</v>
      </c>
      <c r="M173" s="229">
        <f t="shared" si="98"/>
        <v>0</v>
      </c>
      <c r="N173" s="229">
        <f t="shared" si="98"/>
        <v>0</v>
      </c>
      <c r="O173" s="229">
        <f t="shared" si="98"/>
        <v>0</v>
      </c>
      <c r="P173" s="229">
        <f t="shared" si="98"/>
        <v>0</v>
      </c>
      <c r="Q173" s="229">
        <f t="shared" si="98"/>
        <v>0</v>
      </c>
      <c r="R173" s="229">
        <f t="shared" si="98"/>
        <v>0</v>
      </c>
      <c r="S173" s="320">
        <f>SUM(S168:S172)</f>
        <v>0</v>
      </c>
      <c r="W173" s="231">
        <f>SUM(W168:W172)</f>
        <v>0</v>
      </c>
      <c r="X173" s="229">
        <f>SUM(X168:X172)</f>
        <v>0</v>
      </c>
      <c r="Z173" s="227">
        <f>SUM(Z168:Z172)</f>
        <v>0</v>
      </c>
      <c r="AA173" s="227">
        <f>SUM(AA168:AA172)</f>
        <v>0</v>
      </c>
      <c r="AB173" s="728" t="e">
        <f>Z173/(Z173+AA173)</f>
        <v>#DIV/0!</v>
      </c>
    </row>
    <row r="174" spans="1:28" s="125" customFormat="1" ht="14.25" x14ac:dyDescent="0.3">
      <c r="A174" s="247"/>
      <c r="B174" s="248"/>
      <c r="C174" s="437"/>
      <c r="D174" s="586"/>
      <c r="E174" s="565"/>
      <c r="F174" s="252"/>
      <c r="G174" s="252"/>
      <c r="H174" s="252"/>
      <c r="I174" s="252"/>
      <c r="J174" s="252"/>
      <c r="K174" s="252"/>
      <c r="L174" s="252"/>
      <c r="M174" s="252"/>
      <c r="N174" s="252"/>
      <c r="O174" s="252"/>
      <c r="P174" s="252"/>
      <c r="Q174" s="252"/>
      <c r="R174" s="252"/>
      <c r="S174" s="322"/>
      <c r="W174" s="250"/>
      <c r="X174" s="252"/>
      <c r="Z174" s="147"/>
      <c r="AA174" s="147"/>
      <c r="AB174" s="727"/>
    </row>
    <row r="175" spans="1:28" s="125" customFormat="1" ht="14.25" x14ac:dyDescent="0.3">
      <c r="A175" s="275">
        <v>7.4</v>
      </c>
      <c r="B175" s="276" t="s">
        <v>947</v>
      </c>
      <c r="C175" s="444">
        <f>'9. Infrastructure Staff Loading'!C175</f>
        <v>0</v>
      </c>
      <c r="D175" s="577">
        <f>'9. Infrastructure Staff Loading'!D175</f>
        <v>0</v>
      </c>
      <c r="E175" s="570">
        <f>'9. Infrastructure Staff Loading'!E175</f>
        <v>0</v>
      </c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  <c r="R175" s="280">
        <f>SUM(F175:Q175)</f>
        <v>0</v>
      </c>
      <c r="S175" s="319">
        <f>D175*R175</f>
        <v>0</v>
      </c>
      <c r="W175" s="147">
        <f>X175/$U$7</f>
        <v>0</v>
      </c>
      <c r="X175" s="147">
        <f>R175/12</f>
        <v>0</v>
      </c>
      <c r="Z175" s="147">
        <f>IF($E175="Y",$R175,0)</f>
        <v>0</v>
      </c>
      <c r="AA175" s="147">
        <f>IF($E175="N",$R175,0)</f>
        <v>0</v>
      </c>
      <c r="AB175" s="727" t="e">
        <f>Z175/(Z175+AA175)</f>
        <v>#DIV/0!</v>
      </c>
    </row>
    <row r="176" spans="1:28" ht="14.25" x14ac:dyDescent="0.3">
      <c r="A176" s="275"/>
      <c r="B176" s="276"/>
      <c r="C176" s="444">
        <f>'9. Infrastructure Staff Loading'!C176</f>
        <v>0</v>
      </c>
      <c r="D176" s="577">
        <f>'9. Infrastructure Staff Loading'!D176</f>
        <v>0</v>
      </c>
      <c r="E176" s="570">
        <f>'9. Infrastructure Staff Loading'!E176</f>
        <v>0</v>
      </c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  <c r="R176" s="280">
        <f>SUM(F176:Q176)</f>
        <v>0</v>
      </c>
      <c r="S176" s="319">
        <f>D176*R176</f>
        <v>0</v>
      </c>
      <c r="W176" s="147">
        <f>X176/$U$7</f>
        <v>0</v>
      </c>
      <c r="X176" s="147">
        <f>R176/12</f>
        <v>0</v>
      </c>
      <c r="Z176" s="147">
        <f t="shared" ref="Z176:Z179" si="99">IF($E176="Y",$R176,0)</f>
        <v>0</v>
      </c>
      <c r="AA176" s="147">
        <f t="shared" ref="AA176:AA179" si="100">IF($E176="N",$R176,0)</f>
        <v>0</v>
      </c>
      <c r="AB176" s="727" t="e">
        <f t="shared" ref="AB176:AB179" si="101">Z176/(Z176+AA176)</f>
        <v>#DIV/0!</v>
      </c>
    </row>
    <row r="177" spans="1:28" ht="14.25" x14ac:dyDescent="0.3">
      <c r="A177" s="275"/>
      <c r="B177" s="276"/>
      <c r="C177" s="444">
        <f>'9. Infrastructure Staff Loading'!C177</f>
        <v>0</v>
      </c>
      <c r="D177" s="577">
        <f>'9. Infrastructure Staff Loading'!D177</f>
        <v>0</v>
      </c>
      <c r="E177" s="570">
        <f>'9. Infrastructure Staff Loading'!E177</f>
        <v>0</v>
      </c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  <c r="R177" s="280">
        <f>SUM(F177:Q177)</f>
        <v>0</v>
      </c>
      <c r="S177" s="319">
        <f>D177*R177</f>
        <v>0</v>
      </c>
      <c r="W177" s="147">
        <f>X177/$U$7</f>
        <v>0</v>
      </c>
      <c r="X177" s="147">
        <f>R177/12</f>
        <v>0</v>
      </c>
      <c r="Z177" s="147">
        <f t="shared" si="99"/>
        <v>0</v>
      </c>
      <c r="AA177" s="147">
        <f t="shared" si="100"/>
        <v>0</v>
      </c>
      <c r="AB177" s="727" t="e">
        <f t="shared" si="101"/>
        <v>#DIV/0!</v>
      </c>
    </row>
    <row r="178" spans="1:28" ht="14.25" x14ac:dyDescent="0.3">
      <c r="A178" s="275"/>
      <c r="B178" s="276"/>
      <c r="C178" s="444">
        <f>'9. Infrastructure Staff Loading'!C178</f>
        <v>0</v>
      </c>
      <c r="D178" s="577">
        <f>'9. Infrastructure Staff Loading'!D178</f>
        <v>0</v>
      </c>
      <c r="E178" s="570">
        <f>'9. Infrastructure Staff Loading'!E178</f>
        <v>0</v>
      </c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280">
        <f>SUM(F178:Q178)</f>
        <v>0</v>
      </c>
      <c r="S178" s="319">
        <f>D178*R178</f>
        <v>0</v>
      </c>
      <c r="W178" s="147">
        <f>X178/$U$7</f>
        <v>0</v>
      </c>
      <c r="X178" s="147">
        <f>R178/12</f>
        <v>0</v>
      </c>
      <c r="Z178" s="147">
        <f t="shared" si="99"/>
        <v>0</v>
      </c>
      <c r="AA178" s="147">
        <f t="shared" si="100"/>
        <v>0</v>
      </c>
      <c r="AB178" s="727" t="e">
        <f t="shared" si="101"/>
        <v>#DIV/0!</v>
      </c>
    </row>
    <row r="179" spans="1:28" ht="14.25" x14ac:dyDescent="0.3">
      <c r="A179" s="275"/>
      <c r="B179" s="276"/>
      <c r="C179" s="444">
        <f>'9. Infrastructure Staff Loading'!C179</f>
        <v>0</v>
      </c>
      <c r="D179" s="577">
        <f>'9. Infrastructure Staff Loading'!D179</f>
        <v>0</v>
      </c>
      <c r="E179" s="570">
        <f>'9. Infrastructure Staff Loading'!E179</f>
        <v>0</v>
      </c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  <c r="R179" s="280">
        <f>SUM(F179:Q179)</f>
        <v>0</v>
      </c>
      <c r="S179" s="319">
        <f>D179*R179</f>
        <v>0</v>
      </c>
      <c r="W179" s="147">
        <f>X179/$U$7</f>
        <v>0</v>
      </c>
      <c r="X179" s="147">
        <f>R179/12</f>
        <v>0</v>
      </c>
      <c r="Z179" s="147">
        <f t="shared" si="99"/>
        <v>0</v>
      </c>
      <c r="AA179" s="147">
        <f t="shared" si="100"/>
        <v>0</v>
      </c>
      <c r="AB179" s="727" t="e">
        <f t="shared" si="101"/>
        <v>#DIV/0!</v>
      </c>
    </row>
    <row r="180" spans="1:28" s="125" customFormat="1" ht="15" thickBot="1" x14ac:dyDescent="0.35">
      <c r="A180" s="224"/>
      <c r="B180" s="225" t="s">
        <v>948</v>
      </c>
      <c r="C180" s="226"/>
      <c r="D180" s="578"/>
      <c r="E180" s="523"/>
      <c r="F180" s="229">
        <f>SUM(F175:F179)</f>
        <v>0</v>
      </c>
      <c r="G180" s="229">
        <f t="shared" ref="G180:R180" si="102">SUM(G175:G179)</f>
        <v>0</v>
      </c>
      <c r="H180" s="229">
        <f t="shared" si="102"/>
        <v>0</v>
      </c>
      <c r="I180" s="229">
        <f t="shared" si="102"/>
        <v>0</v>
      </c>
      <c r="J180" s="229">
        <f t="shared" si="102"/>
        <v>0</v>
      </c>
      <c r="K180" s="229">
        <f t="shared" si="102"/>
        <v>0</v>
      </c>
      <c r="L180" s="229">
        <f t="shared" si="102"/>
        <v>0</v>
      </c>
      <c r="M180" s="229">
        <f t="shared" si="102"/>
        <v>0</v>
      </c>
      <c r="N180" s="229">
        <f t="shared" si="102"/>
        <v>0</v>
      </c>
      <c r="O180" s="229">
        <f t="shared" si="102"/>
        <v>0</v>
      </c>
      <c r="P180" s="229">
        <f t="shared" si="102"/>
        <v>0</v>
      </c>
      <c r="Q180" s="229">
        <f t="shared" si="102"/>
        <v>0</v>
      </c>
      <c r="R180" s="229">
        <f t="shared" si="102"/>
        <v>0</v>
      </c>
      <c r="S180" s="320">
        <f>SUM(S175:S179)</f>
        <v>0</v>
      </c>
      <c r="W180" s="231">
        <f>SUM(W175:W179)</f>
        <v>0</v>
      </c>
      <c r="X180" s="229">
        <f>SUM(X175:X179)</f>
        <v>0</v>
      </c>
      <c r="Z180" s="227">
        <f>SUM(Z175:Z179)</f>
        <v>0</v>
      </c>
      <c r="AA180" s="227">
        <f>SUM(AA175:AA179)</f>
        <v>0</v>
      </c>
      <c r="AB180" s="728" t="e">
        <f>Z180/(Z180+AA180)</f>
        <v>#DIV/0!</v>
      </c>
    </row>
    <row r="181" spans="1:28" s="125" customFormat="1" ht="14.25" x14ac:dyDescent="0.3">
      <c r="A181" s="144"/>
      <c r="B181" s="145"/>
      <c r="C181" s="146"/>
      <c r="D181" s="584"/>
      <c r="E181" s="522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326"/>
      <c r="W181" s="147"/>
      <c r="X181" s="147"/>
      <c r="Z181" s="147"/>
      <c r="AA181" s="147"/>
      <c r="AB181" s="727"/>
    </row>
    <row r="182" spans="1:28" s="125" customFormat="1" ht="14.25" thickBot="1" x14ac:dyDescent="0.3">
      <c r="A182" s="253"/>
      <c r="B182" s="254" t="s">
        <v>193</v>
      </c>
      <c r="C182" s="255"/>
      <c r="D182" s="439"/>
      <c r="E182" s="527"/>
      <c r="F182" s="256">
        <f>SUM(F159,F166, F173, F180)</f>
        <v>0</v>
      </c>
      <c r="G182" s="256">
        <f t="shared" ref="G182:S182" si="103">SUM(G159,G166, G173, G180)</f>
        <v>0</v>
      </c>
      <c r="H182" s="256">
        <f t="shared" si="103"/>
        <v>0</v>
      </c>
      <c r="I182" s="256">
        <f t="shared" si="103"/>
        <v>0</v>
      </c>
      <c r="J182" s="256">
        <f t="shared" si="103"/>
        <v>0</v>
      </c>
      <c r="K182" s="256">
        <f t="shared" si="103"/>
        <v>0</v>
      </c>
      <c r="L182" s="256">
        <f t="shared" si="103"/>
        <v>0</v>
      </c>
      <c r="M182" s="256">
        <f t="shared" si="103"/>
        <v>0</v>
      </c>
      <c r="N182" s="256">
        <f t="shared" si="103"/>
        <v>0</v>
      </c>
      <c r="O182" s="256">
        <f t="shared" si="103"/>
        <v>0</v>
      </c>
      <c r="P182" s="256">
        <f t="shared" si="103"/>
        <v>0</v>
      </c>
      <c r="Q182" s="256">
        <f t="shared" si="103"/>
        <v>0</v>
      </c>
      <c r="R182" s="256">
        <f t="shared" si="103"/>
        <v>0</v>
      </c>
      <c r="S182" s="439">
        <f t="shared" si="103"/>
        <v>0</v>
      </c>
      <c r="W182" s="256">
        <f t="shared" ref="W182:X182" si="104">SUM(W159,W166, W173, W180)</f>
        <v>0</v>
      </c>
      <c r="X182" s="256">
        <f t="shared" si="104"/>
        <v>0</v>
      </c>
      <c r="Z182" s="256">
        <f>SUM(Z159,Z166,Z173,Z180)</f>
        <v>0</v>
      </c>
      <c r="AA182" s="256">
        <f>SUM(AA159,AA166,AA173,AA180)</f>
        <v>0</v>
      </c>
      <c r="AB182" s="729" t="e">
        <f>Z182/(Z182+AA182)</f>
        <v>#DIV/0!</v>
      </c>
    </row>
    <row r="183" spans="1:28" ht="9.9499999999999993" customHeight="1" x14ac:dyDescent="0.3">
      <c r="A183" s="157"/>
      <c r="B183" s="145"/>
      <c r="C183" s="146"/>
      <c r="D183" s="584"/>
      <c r="E183" s="530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  <c r="R183" s="149"/>
      <c r="S183" s="326"/>
      <c r="W183" s="146"/>
      <c r="X183" s="146"/>
      <c r="Z183" s="147"/>
      <c r="AA183" s="147"/>
      <c r="AB183" s="727"/>
    </row>
    <row r="184" spans="1:28" ht="12.75" hidden="1" customHeight="1" x14ac:dyDescent="0.3">
      <c r="A184" s="157"/>
      <c r="B184" s="152"/>
      <c r="C184" s="150"/>
      <c r="D184" s="584"/>
      <c r="E184" s="530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  <c r="R184" s="149"/>
      <c r="S184" s="326"/>
      <c r="W184" s="150"/>
      <c r="X184" s="150"/>
      <c r="Z184" s="246">
        <f>SUM(Z33,Z48,Z79,Z96,Z113,Z151,Z182)</f>
        <v>0</v>
      </c>
      <c r="AA184" s="246">
        <f>SUM(AA33,AA48,AA79,AA96,AA113,AA151,AA182)</f>
        <v>0</v>
      </c>
      <c r="AB184" s="733" t="e">
        <f>Z184/(Z184+AA184)</f>
        <v>#DIV/0!</v>
      </c>
    </row>
    <row r="185" spans="1:28" s="125" customFormat="1" ht="11.25" hidden="1" customHeight="1" x14ac:dyDescent="0.25">
      <c r="A185" s="144">
        <v>6.2</v>
      </c>
      <c r="B185" s="152"/>
      <c r="C185" s="158"/>
      <c r="D185" s="587"/>
      <c r="E185" s="566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327"/>
      <c r="W185" s="158"/>
      <c r="X185" s="158"/>
      <c r="AB185" s="734"/>
    </row>
    <row r="186" spans="1:28" ht="12" hidden="1" customHeight="1" x14ac:dyDescent="0.3">
      <c r="A186" s="157"/>
      <c r="B186" s="145"/>
      <c r="C186" s="159"/>
      <c r="D186" s="584"/>
      <c r="E186" s="530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/>
      <c r="S186" s="326"/>
      <c r="W186" s="159"/>
      <c r="X186" s="159"/>
    </row>
    <row r="187" spans="1:28" s="129" customFormat="1" x14ac:dyDescent="0.25">
      <c r="A187" s="243"/>
      <c r="B187" s="244" t="s">
        <v>194</v>
      </c>
      <c r="C187" s="245"/>
      <c r="D187" s="440"/>
      <c r="E187" s="567"/>
      <c r="F187" s="246">
        <f>SUM(F33,F48,F79,F96,F113,F151,F182)</f>
        <v>0</v>
      </c>
      <c r="G187" s="246">
        <f t="shared" ref="G187:S187" si="105">SUM(G33,G48,G79,G96,G113,G151,G182)</f>
        <v>0</v>
      </c>
      <c r="H187" s="246">
        <f t="shared" si="105"/>
        <v>0</v>
      </c>
      <c r="I187" s="246">
        <f t="shared" si="105"/>
        <v>0</v>
      </c>
      <c r="J187" s="246">
        <f t="shared" si="105"/>
        <v>0</v>
      </c>
      <c r="K187" s="246">
        <f t="shared" si="105"/>
        <v>0</v>
      </c>
      <c r="L187" s="246">
        <f t="shared" si="105"/>
        <v>0</v>
      </c>
      <c r="M187" s="246">
        <f t="shared" si="105"/>
        <v>0</v>
      </c>
      <c r="N187" s="246">
        <f t="shared" si="105"/>
        <v>0</v>
      </c>
      <c r="O187" s="246">
        <f t="shared" si="105"/>
        <v>0</v>
      </c>
      <c r="P187" s="246">
        <f t="shared" si="105"/>
        <v>0</v>
      </c>
      <c r="Q187" s="246">
        <f t="shared" si="105"/>
        <v>0</v>
      </c>
      <c r="R187" s="246">
        <f t="shared" si="105"/>
        <v>0</v>
      </c>
      <c r="S187" s="440">
        <f t="shared" si="105"/>
        <v>0</v>
      </c>
      <c r="W187" s="246">
        <f t="shared" ref="W187:X187" si="106">SUM(W33,W48,W79,W96,W113,W151,W182)</f>
        <v>0</v>
      </c>
      <c r="X187" s="246">
        <f t="shared" si="106"/>
        <v>0</v>
      </c>
      <c r="Z187" s="246">
        <f t="shared" ref="Z187:AA187" si="107">SUM(Z33,Z48,Z79,Z96,Z113,Z151,Z182)</f>
        <v>0</v>
      </c>
      <c r="AA187" s="246">
        <f t="shared" si="107"/>
        <v>0</v>
      </c>
      <c r="AB187" s="733" t="e">
        <f>Z187/(Z187+AA187)</f>
        <v>#DIV/0!</v>
      </c>
    </row>
    <row r="188" spans="1:28" ht="14.25" x14ac:dyDescent="0.3">
      <c r="A188" s="160"/>
      <c r="B188" s="161"/>
      <c r="C188" s="162"/>
      <c r="D188" s="588"/>
      <c r="E188" s="568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328"/>
      <c r="W188" s="162"/>
      <c r="X188" s="162"/>
    </row>
    <row r="189" spans="1:28" ht="14.25" customHeight="1" x14ac:dyDescent="0.3">
      <c r="A189" s="160"/>
      <c r="B189" s="161"/>
      <c r="C189" s="162"/>
      <c r="D189" s="588"/>
      <c r="E189" s="568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297" t="s">
        <v>195</v>
      </c>
      <c r="R189" s="1298"/>
      <c r="S189" s="329" t="e">
        <f>S187/R187</f>
        <v>#DIV/0!</v>
      </c>
      <c r="W189" s="162"/>
      <c r="X189" s="162"/>
    </row>
    <row r="190" spans="1:28" x14ac:dyDescent="0.3">
      <c r="W190" s="127"/>
      <c r="X190" s="127"/>
    </row>
    <row r="191" spans="1:28" ht="14.25" x14ac:dyDescent="0.3">
      <c r="A191" s="19"/>
      <c r="B191" s="1269" t="s">
        <v>40</v>
      </c>
      <c r="C191" s="1270"/>
      <c r="D191" s="1271"/>
      <c r="E191" s="7"/>
    </row>
    <row r="192" spans="1:28" x14ac:dyDescent="0.3">
      <c r="A192" s="21">
        <v>1</v>
      </c>
      <c r="B192" s="1294"/>
      <c r="C192" s="1295"/>
      <c r="D192" s="1296"/>
      <c r="E192" s="441"/>
    </row>
    <row r="193" spans="1:5" x14ac:dyDescent="0.3">
      <c r="A193" s="22">
        <v>2</v>
      </c>
      <c r="B193" s="1291"/>
      <c r="C193" s="1292"/>
      <c r="D193" s="1293"/>
      <c r="E193" s="442"/>
    </row>
    <row r="194" spans="1:5" x14ac:dyDescent="0.3">
      <c r="A194" s="22">
        <v>3</v>
      </c>
      <c r="B194" s="1291"/>
      <c r="C194" s="1292"/>
      <c r="D194" s="1293"/>
      <c r="E194" s="442"/>
    </row>
    <row r="195" spans="1:5" x14ac:dyDescent="0.3">
      <c r="A195" s="22">
        <v>4</v>
      </c>
      <c r="B195" s="1291"/>
      <c r="C195" s="1292"/>
      <c r="D195" s="1293"/>
      <c r="E195" s="442"/>
    </row>
    <row r="196" spans="1:5" x14ac:dyDescent="0.3">
      <c r="A196" s="22">
        <v>5</v>
      </c>
      <c r="B196" s="1291"/>
      <c r="C196" s="1292"/>
      <c r="D196" s="1293"/>
      <c r="E196" s="442"/>
    </row>
    <row r="197" spans="1:5" x14ac:dyDescent="0.3">
      <c r="A197" s="22">
        <v>6</v>
      </c>
      <c r="B197" s="1291"/>
      <c r="C197" s="1292"/>
      <c r="D197" s="1293"/>
      <c r="E197" s="442"/>
    </row>
    <row r="198" spans="1:5" x14ac:dyDescent="0.3">
      <c r="A198" s="22">
        <v>7</v>
      </c>
      <c r="B198" s="1294"/>
      <c r="C198" s="1295"/>
      <c r="D198" s="1296"/>
      <c r="E198" s="441"/>
    </row>
    <row r="199" spans="1:5" x14ac:dyDescent="0.3">
      <c r="A199" s="22">
        <v>8</v>
      </c>
      <c r="B199" s="1291"/>
      <c r="C199" s="1292"/>
      <c r="D199" s="1293"/>
      <c r="E199" s="442"/>
    </row>
    <row r="200" spans="1:5" x14ac:dyDescent="0.3">
      <c r="A200" s="22">
        <v>9</v>
      </c>
      <c r="B200" s="1291"/>
      <c r="C200" s="1292"/>
      <c r="D200" s="1293"/>
      <c r="E200" s="442"/>
    </row>
    <row r="201" spans="1:5" x14ac:dyDescent="0.3">
      <c r="A201" s="22">
        <v>10</v>
      </c>
      <c r="B201" s="1291"/>
      <c r="C201" s="1292"/>
      <c r="D201" s="1293"/>
      <c r="E201" s="442"/>
    </row>
  </sheetData>
  <mergeCells count="30">
    <mergeCell ref="A1:S1"/>
    <mergeCell ref="A2:S2"/>
    <mergeCell ref="A3:S3"/>
    <mergeCell ref="U3:U6"/>
    <mergeCell ref="F4:Q4"/>
    <mergeCell ref="R4:S4"/>
    <mergeCell ref="A5:A7"/>
    <mergeCell ref="B5:B7"/>
    <mergeCell ref="C5:C7"/>
    <mergeCell ref="D5:D7"/>
    <mergeCell ref="E4:E7"/>
    <mergeCell ref="B200:D200"/>
    <mergeCell ref="B201:D201"/>
    <mergeCell ref="Z5:Z7"/>
    <mergeCell ref="B191:D191"/>
    <mergeCell ref="B192:D192"/>
    <mergeCell ref="B193:D193"/>
    <mergeCell ref="B194:D194"/>
    <mergeCell ref="B195:D195"/>
    <mergeCell ref="B196:D196"/>
    <mergeCell ref="R5:R6"/>
    <mergeCell ref="S5:S7"/>
    <mergeCell ref="W5:W7"/>
    <mergeCell ref="X5:X7"/>
    <mergeCell ref="Q189:R189"/>
    <mergeCell ref="AA5:AA7"/>
    <mergeCell ref="AB5:AB7"/>
    <mergeCell ref="B197:D197"/>
    <mergeCell ref="B198:D198"/>
    <mergeCell ref="B199:D199"/>
  </mergeCells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R14:S14 W14:X14 R20:S20 W20:X20 R26:S26 W26:X26 R41:S41 W41:X41 Z14:AA14 Z20:AA20 Z26:AA26 Z41:AA41" formula="1"/>
    <ignoredError sqref="S189 AB9:AB33 AB36:AB48 AB51:AB56 AB58:AB63 AB65:AB70 AB72:AB77 AB79 AB82:AB87 AB89:AB94 AB96 AB99:AB104 AB106:AB111 AB113 AB116:AB121 AB123:AB128 AB130:AB135 AB137:AB142 AB144:AB149 AB151 AB154:AB159 AB161:AB166 AB168:AB173 AB175:AB180 AB182 AB184 AB187" evalError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3B65B-88A8-46DD-AB15-EC9E516902C4}">
  <dimension ref="A1:AB201"/>
  <sheetViews>
    <sheetView zoomScale="90" zoomScaleNormal="90" zoomScaleSheetLayoutView="100" workbookViewId="0">
      <pane xSplit="3" ySplit="7" topLeftCell="D8" activePane="bottomRight" state="frozen"/>
      <selection pane="topRight" sqref="A1:G1"/>
      <selection pane="bottomLeft" sqref="A1:G1"/>
      <selection pane="bottomRight" activeCell="A2" sqref="A2:S2"/>
    </sheetView>
  </sheetViews>
  <sheetFormatPr defaultColWidth="9.140625" defaultRowHeight="13.5" x14ac:dyDescent="0.3"/>
  <cols>
    <col min="1" max="1" width="6.5703125" style="120" customWidth="1"/>
    <col min="2" max="2" width="35.7109375" style="121" customWidth="1"/>
    <col min="3" max="3" width="20.7109375" style="127" customWidth="1"/>
    <col min="4" max="4" width="12.7109375" style="589" customWidth="1"/>
    <col min="5" max="5" width="12.7109375" style="569" customWidth="1"/>
    <col min="6" max="17" width="10.28515625" style="122" customWidth="1"/>
    <col min="18" max="18" width="13.7109375" style="122" customWidth="1"/>
    <col min="19" max="19" width="15.7109375" style="330" customWidth="1"/>
    <col min="20" max="20" width="4.28515625" style="121" customWidth="1"/>
    <col min="21" max="21" width="10.7109375" style="121" customWidth="1"/>
    <col min="22" max="22" width="4.28515625" style="121" customWidth="1"/>
    <col min="23" max="24" width="10.7109375" style="121" customWidth="1"/>
    <col min="25" max="25" width="4.28515625" style="121" customWidth="1"/>
    <col min="26" max="27" width="9.140625" style="121"/>
    <col min="28" max="28" width="9.140625" style="725"/>
    <col min="29" max="16384" width="9.140625" style="121"/>
  </cols>
  <sheetData>
    <row r="1" spans="1:28" ht="18.75" x14ac:dyDescent="0.3">
      <c r="A1" s="1299" t="s">
        <v>958</v>
      </c>
      <c r="B1" s="1299"/>
      <c r="C1" s="1299"/>
      <c r="D1" s="1299"/>
      <c r="E1" s="1299"/>
      <c r="F1" s="1299"/>
      <c r="G1" s="1299"/>
      <c r="H1" s="1299"/>
      <c r="I1" s="1299"/>
      <c r="J1" s="1299"/>
      <c r="K1" s="1299"/>
      <c r="L1" s="1299"/>
      <c r="M1" s="1299"/>
      <c r="N1" s="1299"/>
      <c r="O1" s="1299"/>
      <c r="P1" s="1299"/>
      <c r="Q1" s="1299"/>
      <c r="R1" s="1299"/>
      <c r="S1" s="1299"/>
    </row>
    <row r="2" spans="1:28" ht="18.75" x14ac:dyDescent="0.3">
      <c r="A2" s="1299" t="s">
        <v>959</v>
      </c>
      <c r="B2" s="1299"/>
      <c r="C2" s="1299"/>
      <c r="D2" s="1299"/>
      <c r="E2" s="1299"/>
      <c r="F2" s="1299"/>
      <c r="G2" s="1299"/>
      <c r="H2" s="1299"/>
      <c r="I2" s="1299"/>
      <c r="J2" s="1299"/>
      <c r="K2" s="1299"/>
      <c r="L2" s="1299"/>
      <c r="M2" s="1299"/>
      <c r="N2" s="1299"/>
      <c r="O2" s="1299"/>
      <c r="P2" s="1299"/>
      <c r="Q2" s="1299"/>
      <c r="R2" s="1299"/>
      <c r="S2" s="1299"/>
    </row>
    <row r="3" spans="1:28" ht="20.100000000000001" customHeight="1" x14ac:dyDescent="0.3">
      <c r="A3" s="1311"/>
      <c r="B3" s="1311"/>
      <c r="C3" s="1311"/>
      <c r="D3" s="1311"/>
      <c r="E3" s="1311"/>
      <c r="F3" s="1311"/>
      <c r="G3" s="1311"/>
      <c r="H3" s="1311"/>
      <c r="I3" s="1311"/>
      <c r="J3" s="1311"/>
      <c r="K3" s="1311"/>
      <c r="L3" s="1311"/>
      <c r="M3" s="1311"/>
      <c r="N3" s="1311"/>
      <c r="O3" s="1311"/>
      <c r="P3" s="1311"/>
      <c r="Q3" s="1311"/>
      <c r="R3" s="1311"/>
      <c r="S3" s="1311"/>
      <c r="U3" s="1304" t="s">
        <v>128</v>
      </c>
    </row>
    <row r="4" spans="1:28" ht="20.100000000000001" customHeight="1" x14ac:dyDescent="0.3">
      <c r="B4" s="120"/>
      <c r="C4" s="120"/>
      <c r="D4" s="575"/>
      <c r="E4" s="1338" t="s">
        <v>133</v>
      </c>
      <c r="F4" s="1306" t="s">
        <v>125</v>
      </c>
      <c r="G4" s="1334"/>
      <c r="H4" s="1334"/>
      <c r="I4" s="1334"/>
      <c r="J4" s="1334"/>
      <c r="K4" s="1334"/>
      <c r="L4" s="1334"/>
      <c r="M4" s="1334"/>
      <c r="N4" s="1334"/>
      <c r="O4" s="1334"/>
      <c r="P4" s="1334"/>
      <c r="Q4" s="1335"/>
      <c r="R4" s="1336"/>
      <c r="S4" s="1337"/>
      <c r="U4" s="1304"/>
      <c r="W4" s="120"/>
      <c r="X4" s="120"/>
    </row>
    <row r="5" spans="1:28" s="124" customFormat="1" ht="24" customHeight="1" x14ac:dyDescent="0.25">
      <c r="A5" s="1288" t="s">
        <v>129</v>
      </c>
      <c r="B5" s="1288" t="s">
        <v>130</v>
      </c>
      <c r="C5" s="1288" t="s">
        <v>131</v>
      </c>
      <c r="D5" s="1300" t="s">
        <v>132</v>
      </c>
      <c r="E5" s="1339"/>
      <c r="F5" s="131">
        <v>1</v>
      </c>
      <c r="G5" s="131">
        <v>2</v>
      </c>
      <c r="H5" s="131">
        <v>3</v>
      </c>
      <c r="I5" s="131">
        <v>4</v>
      </c>
      <c r="J5" s="131">
        <v>5</v>
      </c>
      <c r="K5" s="131">
        <v>6</v>
      </c>
      <c r="L5" s="131">
        <v>7</v>
      </c>
      <c r="M5" s="131">
        <v>8</v>
      </c>
      <c r="N5" s="131">
        <v>9</v>
      </c>
      <c r="O5" s="131">
        <v>10</v>
      </c>
      <c r="P5" s="131">
        <v>11</v>
      </c>
      <c r="Q5" s="131">
        <v>12</v>
      </c>
      <c r="R5" s="1332" t="s">
        <v>951</v>
      </c>
      <c r="S5" s="1329" t="s">
        <v>1356</v>
      </c>
      <c r="U5" s="1304"/>
      <c r="W5" s="1288" t="s">
        <v>134</v>
      </c>
      <c r="X5" s="1288" t="s">
        <v>135</v>
      </c>
      <c r="Z5" s="1288" t="s">
        <v>136</v>
      </c>
      <c r="AA5" s="1288" t="s">
        <v>137</v>
      </c>
      <c r="AB5" s="1325" t="s">
        <v>138</v>
      </c>
    </row>
    <row r="6" spans="1:28" ht="14.25" x14ac:dyDescent="0.3">
      <c r="A6" s="1289"/>
      <c r="B6" s="1289"/>
      <c r="C6" s="1289"/>
      <c r="D6" s="1301"/>
      <c r="E6" s="1339"/>
      <c r="F6" s="165">
        <v>47150</v>
      </c>
      <c r="G6" s="165">
        <v>47178</v>
      </c>
      <c r="H6" s="165">
        <v>47209</v>
      </c>
      <c r="I6" s="165">
        <v>47239</v>
      </c>
      <c r="J6" s="165">
        <v>47270</v>
      </c>
      <c r="K6" s="165">
        <v>47300</v>
      </c>
      <c r="L6" s="165">
        <v>47331</v>
      </c>
      <c r="M6" s="165">
        <v>47362</v>
      </c>
      <c r="N6" s="165">
        <v>47392</v>
      </c>
      <c r="O6" s="165">
        <v>47423</v>
      </c>
      <c r="P6" s="165">
        <v>47453</v>
      </c>
      <c r="Q6" s="165">
        <v>47484</v>
      </c>
      <c r="R6" s="1333"/>
      <c r="S6" s="1330"/>
      <c r="U6" s="1305"/>
      <c r="W6" s="1289"/>
      <c r="X6" s="1289"/>
      <c r="Z6" s="1289"/>
      <c r="AA6" s="1289"/>
      <c r="AB6" s="1326"/>
    </row>
    <row r="7" spans="1:28" ht="14.25" customHeight="1" x14ac:dyDescent="0.3">
      <c r="A7" s="1290"/>
      <c r="B7" s="1290"/>
      <c r="C7" s="1290"/>
      <c r="D7" s="1302"/>
      <c r="E7" s="1340"/>
      <c r="F7" s="132">
        <v>152</v>
      </c>
      <c r="G7" s="132">
        <v>176</v>
      </c>
      <c r="H7" s="132">
        <v>168</v>
      </c>
      <c r="I7" s="132">
        <v>176</v>
      </c>
      <c r="J7" s="132">
        <v>168</v>
      </c>
      <c r="K7" s="132">
        <v>168</v>
      </c>
      <c r="L7" s="132">
        <v>184</v>
      </c>
      <c r="M7" s="132">
        <v>152</v>
      </c>
      <c r="N7" s="132">
        <v>176</v>
      </c>
      <c r="O7" s="132">
        <v>152</v>
      </c>
      <c r="P7" s="132">
        <v>160</v>
      </c>
      <c r="Q7" s="132">
        <v>168</v>
      </c>
      <c r="R7" s="164">
        <f>SUM(F7:Q7)</f>
        <v>2000</v>
      </c>
      <c r="S7" s="1331"/>
      <c r="U7" s="336">
        <f>AVERAGE(F7:Q7)</f>
        <v>166.66666666666666</v>
      </c>
      <c r="W7" s="1290"/>
      <c r="X7" s="1290"/>
      <c r="Z7" s="1290"/>
      <c r="AA7" s="1290"/>
      <c r="AB7" s="1327"/>
    </row>
    <row r="8" spans="1:28" s="124" customFormat="1" ht="13.5" customHeight="1" x14ac:dyDescent="0.25">
      <c r="A8" s="233">
        <v>1</v>
      </c>
      <c r="B8" s="234" t="s">
        <v>139</v>
      </c>
      <c r="C8" s="235"/>
      <c r="D8" s="576"/>
      <c r="E8" s="521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318"/>
      <c r="W8" s="235"/>
      <c r="X8" s="235"/>
      <c r="Z8" s="235"/>
      <c r="AA8" s="235"/>
      <c r="AB8" s="726"/>
    </row>
    <row r="9" spans="1:28" ht="14.25" x14ac:dyDescent="0.3">
      <c r="A9" s="275">
        <v>1.1000000000000001</v>
      </c>
      <c r="B9" s="276" t="s">
        <v>139</v>
      </c>
      <c r="C9" s="444">
        <f>'9. Infrastructure Staff Loading'!C9</f>
        <v>0</v>
      </c>
      <c r="D9" s="577">
        <f>'9. Infrastructure Staff Loading'!D9</f>
        <v>0</v>
      </c>
      <c r="E9" s="570">
        <f>'9. Infrastructure Staff Loading'!E9</f>
        <v>0</v>
      </c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280">
        <f>SUM(F9:Q9)</f>
        <v>0</v>
      </c>
      <c r="S9" s="319">
        <f>D9*R9</f>
        <v>0</v>
      </c>
      <c r="W9" s="147">
        <f>X9/$U$7</f>
        <v>0</v>
      </c>
      <c r="X9" s="147">
        <f>R9/12</f>
        <v>0</v>
      </c>
      <c r="Z9" s="147">
        <f>IF($E9="Y",$R9,0)</f>
        <v>0</v>
      </c>
      <c r="AA9" s="147">
        <f>IF($E9="N",$R9,0)</f>
        <v>0</v>
      </c>
      <c r="AB9" s="727" t="e">
        <f>Z9/(Z9+AA9)</f>
        <v>#DIV/0!</v>
      </c>
    </row>
    <row r="10" spans="1:28" ht="14.25" x14ac:dyDescent="0.3">
      <c r="A10" s="275"/>
      <c r="B10" s="276"/>
      <c r="C10" s="444">
        <f>'9. Infrastructure Staff Loading'!C10</f>
        <v>0</v>
      </c>
      <c r="D10" s="577">
        <f>'9. Infrastructure Staff Loading'!D10</f>
        <v>0</v>
      </c>
      <c r="E10" s="570">
        <f>'9. Infrastructure Staff Loading'!E10</f>
        <v>0</v>
      </c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280">
        <f>SUM(F10:Q10)</f>
        <v>0</v>
      </c>
      <c r="S10" s="319">
        <f>D10*R10</f>
        <v>0</v>
      </c>
      <c r="W10" s="147">
        <f>X10/$U$7</f>
        <v>0</v>
      </c>
      <c r="X10" s="147">
        <f>R10/12</f>
        <v>0</v>
      </c>
      <c r="Z10" s="147">
        <f t="shared" ref="Z10:Z13" si="0">IF($E10="Y",$R10,0)</f>
        <v>0</v>
      </c>
      <c r="AA10" s="147">
        <f t="shared" ref="AA10:AA13" si="1">IF($E10="N",$R10,0)</f>
        <v>0</v>
      </c>
      <c r="AB10" s="727" t="e">
        <f t="shared" ref="AB10:AB13" si="2">Z10/(Z10+AA10)</f>
        <v>#DIV/0!</v>
      </c>
    </row>
    <row r="11" spans="1:28" ht="14.25" x14ac:dyDescent="0.3">
      <c r="A11" s="275"/>
      <c r="B11" s="276"/>
      <c r="C11" s="444">
        <f>'9. Infrastructure Staff Loading'!C11</f>
        <v>0</v>
      </c>
      <c r="D11" s="577">
        <f>'9. Infrastructure Staff Loading'!D11</f>
        <v>0</v>
      </c>
      <c r="E11" s="570">
        <f>'9. Infrastructure Staff Loading'!E11</f>
        <v>0</v>
      </c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  <c r="R11" s="280">
        <f>SUM(F11:Q11)</f>
        <v>0</v>
      </c>
      <c r="S11" s="319">
        <f>D11*R11</f>
        <v>0</v>
      </c>
      <c r="W11" s="147">
        <f>X11/$U$7</f>
        <v>0</v>
      </c>
      <c r="X11" s="147">
        <f>R11/12</f>
        <v>0</v>
      </c>
      <c r="Z11" s="147">
        <f t="shared" si="0"/>
        <v>0</v>
      </c>
      <c r="AA11" s="147">
        <f t="shared" si="1"/>
        <v>0</v>
      </c>
      <c r="AB11" s="727" t="e">
        <f t="shared" si="2"/>
        <v>#DIV/0!</v>
      </c>
    </row>
    <row r="12" spans="1:28" ht="14.25" x14ac:dyDescent="0.3">
      <c r="A12" s="275"/>
      <c r="B12" s="276"/>
      <c r="C12" s="444">
        <f>'9. Infrastructure Staff Loading'!C12</f>
        <v>0</v>
      </c>
      <c r="D12" s="577">
        <f>'9. Infrastructure Staff Loading'!D12</f>
        <v>0</v>
      </c>
      <c r="E12" s="570">
        <f>'9. Infrastructure Staff Loading'!E12</f>
        <v>0</v>
      </c>
      <c r="F12" s="149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280">
        <f>SUM(F12:Q12)</f>
        <v>0</v>
      </c>
      <c r="S12" s="319">
        <f>D12*R12</f>
        <v>0</v>
      </c>
      <c r="W12" s="147">
        <f>X12/$U$7</f>
        <v>0</v>
      </c>
      <c r="X12" s="147">
        <f>R12/12</f>
        <v>0</v>
      </c>
      <c r="Z12" s="147">
        <f t="shared" si="0"/>
        <v>0</v>
      </c>
      <c r="AA12" s="147">
        <f t="shared" si="1"/>
        <v>0</v>
      </c>
      <c r="AB12" s="727" t="e">
        <f t="shared" si="2"/>
        <v>#DIV/0!</v>
      </c>
    </row>
    <row r="13" spans="1:28" ht="14.25" x14ac:dyDescent="0.3">
      <c r="A13" s="275"/>
      <c r="B13" s="276"/>
      <c r="C13" s="444">
        <f>'9. Infrastructure Staff Loading'!C13</f>
        <v>0</v>
      </c>
      <c r="D13" s="577">
        <f>'9. Infrastructure Staff Loading'!D13</f>
        <v>0</v>
      </c>
      <c r="E13" s="570">
        <f>'9. Infrastructure Staff Loading'!E13</f>
        <v>0</v>
      </c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280">
        <f>SUM(F13:Q13)</f>
        <v>0</v>
      </c>
      <c r="S13" s="319">
        <f>D13*R13</f>
        <v>0</v>
      </c>
      <c r="W13" s="147">
        <f>X13/$U$7</f>
        <v>0</v>
      </c>
      <c r="X13" s="147">
        <f>R13/12</f>
        <v>0</v>
      </c>
      <c r="Z13" s="147">
        <f t="shared" si="0"/>
        <v>0</v>
      </c>
      <c r="AA13" s="147">
        <f t="shared" si="1"/>
        <v>0</v>
      </c>
      <c r="AB13" s="727" t="e">
        <f t="shared" si="2"/>
        <v>#DIV/0!</v>
      </c>
    </row>
    <row r="14" spans="1:28" s="125" customFormat="1" ht="14.25" thickBot="1" x14ac:dyDescent="0.3">
      <c r="A14" s="224"/>
      <c r="B14" s="225" t="s">
        <v>140</v>
      </c>
      <c r="C14" s="226"/>
      <c r="D14" s="578"/>
      <c r="E14" s="714"/>
      <c r="F14" s="229">
        <f>SUM(F9:F13)</f>
        <v>0</v>
      </c>
      <c r="G14" s="229">
        <f t="shared" ref="G14:Q14" si="3">SUM(G9:G13)</f>
        <v>0</v>
      </c>
      <c r="H14" s="229">
        <f t="shared" si="3"/>
        <v>0</v>
      </c>
      <c r="I14" s="229">
        <f t="shared" si="3"/>
        <v>0</v>
      </c>
      <c r="J14" s="229">
        <f t="shared" si="3"/>
        <v>0</v>
      </c>
      <c r="K14" s="229">
        <f t="shared" si="3"/>
        <v>0</v>
      </c>
      <c r="L14" s="229">
        <f t="shared" si="3"/>
        <v>0</v>
      </c>
      <c r="M14" s="229">
        <f t="shared" si="3"/>
        <v>0</v>
      </c>
      <c r="N14" s="229">
        <f t="shared" si="3"/>
        <v>0</v>
      </c>
      <c r="O14" s="229">
        <f t="shared" si="3"/>
        <v>0</v>
      </c>
      <c r="P14" s="229">
        <f t="shared" si="3"/>
        <v>0</v>
      </c>
      <c r="Q14" s="229">
        <f t="shared" si="3"/>
        <v>0</v>
      </c>
      <c r="R14" s="229">
        <f>SUM(R9:R13)</f>
        <v>0</v>
      </c>
      <c r="S14" s="320">
        <f>SUM(S9:S13)</f>
        <v>0</v>
      </c>
      <c r="W14" s="227">
        <f>SUM(W9:W13)</f>
        <v>0</v>
      </c>
      <c r="X14" s="227">
        <f>SUM(X9:X13)</f>
        <v>0</v>
      </c>
      <c r="Z14" s="227">
        <f>SUM(Z9:Z13)</f>
        <v>0</v>
      </c>
      <c r="AA14" s="227">
        <f>SUM(AA9:AA13)</f>
        <v>0</v>
      </c>
      <c r="AB14" s="728" t="e">
        <f>Z14/(Z14+AA14)</f>
        <v>#DIV/0!</v>
      </c>
    </row>
    <row r="15" spans="1:28" ht="12.75" customHeight="1" x14ac:dyDescent="0.3">
      <c r="A15" s="277">
        <v>1.2</v>
      </c>
      <c r="B15" s="278" t="s">
        <v>141</v>
      </c>
      <c r="C15" s="444">
        <f>'9. Infrastructure Staff Loading'!C15</f>
        <v>0</v>
      </c>
      <c r="D15" s="577">
        <f>'9. Infrastructure Staff Loading'!D15</f>
        <v>0</v>
      </c>
      <c r="E15" s="570">
        <f>'9. Infrastructure Staff Loading'!E15</f>
        <v>0</v>
      </c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281">
        <f>SUM(F15:Q15)</f>
        <v>0</v>
      </c>
      <c r="S15" s="321">
        <f>D15*R15</f>
        <v>0</v>
      </c>
      <c r="W15" s="147">
        <f>X15/$U$7</f>
        <v>0</v>
      </c>
      <c r="X15" s="147">
        <f>R15/12</f>
        <v>0</v>
      </c>
      <c r="Z15" s="147">
        <f>IF($E15="Y",$R15,0)</f>
        <v>0</v>
      </c>
      <c r="AA15" s="147">
        <f>IF($E15="N",$R15,0)</f>
        <v>0</v>
      </c>
      <c r="AB15" s="727" t="e">
        <f>Z15/(Z15+AA15)</f>
        <v>#DIV/0!</v>
      </c>
    </row>
    <row r="16" spans="1:28" ht="12.75" customHeight="1" x14ac:dyDescent="0.3">
      <c r="A16" s="275"/>
      <c r="B16" s="279"/>
      <c r="C16" s="444">
        <f>'9. Infrastructure Staff Loading'!C16</f>
        <v>0</v>
      </c>
      <c r="D16" s="577">
        <f>'9. Infrastructure Staff Loading'!D16</f>
        <v>0</v>
      </c>
      <c r="E16" s="570">
        <f>'9. Infrastructure Staff Loading'!E16</f>
        <v>0</v>
      </c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281">
        <f>SUM(F16:Q16)</f>
        <v>0</v>
      </c>
      <c r="S16" s="321">
        <f>D16*R16</f>
        <v>0</v>
      </c>
      <c r="W16" s="147">
        <f>X16/$U$7</f>
        <v>0</v>
      </c>
      <c r="X16" s="147">
        <f>R16/12</f>
        <v>0</v>
      </c>
      <c r="Z16" s="147">
        <f t="shared" ref="Z16:Z19" si="4">IF($E16="Y",$R16,0)</f>
        <v>0</v>
      </c>
      <c r="AA16" s="147">
        <f t="shared" ref="AA16:AA19" si="5">IF($E16="N",$R16,0)</f>
        <v>0</v>
      </c>
      <c r="AB16" s="727" t="e">
        <f t="shared" ref="AB16:AB19" si="6">Z16/(Z16+AA16)</f>
        <v>#DIV/0!</v>
      </c>
    </row>
    <row r="17" spans="1:28" ht="12.75" customHeight="1" x14ac:dyDescent="0.3">
      <c r="A17" s="275"/>
      <c r="B17" s="279"/>
      <c r="C17" s="444">
        <f>'9. Infrastructure Staff Loading'!C17</f>
        <v>0</v>
      </c>
      <c r="D17" s="577">
        <f>'9. Infrastructure Staff Loading'!D17</f>
        <v>0</v>
      </c>
      <c r="E17" s="570">
        <f>'9. Infrastructure Staff Loading'!E17</f>
        <v>0</v>
      </c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  <c r="R17" s="281">
        <f>SUM(F17:Q17)</f>
        <v>0</v>
      </c>
      <c r="S17" s="321">
        <f>D17*R17</f>
        <v>0</v>
      </c>
      <c r="W17" s="147">
        <f>X17/$U$7</f>
        <v>0</v>
      </c>
      <c r="X17" s="147">
        <f>R17/12</f>
        <v>0</v>
      </c>
      <c r="Z17" s="147">
        <f t="shared" si="4"/>
        <v>0</v>
      </c>
      <c r="AA17" s="147">
        <f t="shared" si="5"/>
        <v>0</v>
      </c>
      <c r="AB17" s="727" t="e">
        <f t="shared" si="6"/>
        <v>#DIV/0!</v>
      </c>
    </row>
    <row r="18" spans="1:28" ht="12.75" customHeight="1" x14ac:dyDescent="0.3">
      <c r="A18" s="275"/>
      <c r="B18" s="279"/>
      <c r="C18" s="444">
        <f>'9. Infrastructure Staff Loading'!C18</f>
        <v>0</v>
      </c>
      <c r="D18" s="577">
        <f>'9. Infrastructure Staff Loading'!D18</f>
        <v>0</v>
      </c>
      <c r="E18" s="570">
        <f>'9. Infrastructure Staff Loading'!E18</f>
        <v>0</v>
      </c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281">
        <f>SUM(F18:Q18)</f>
        <v>0</v>
      </c>
      <c r="S18" s="321">
        <f>D18*R18</f>
        <v>0</v>
      </c>
      <c r="W18" s="147">
        <f>X18/$U$7</f>
        <v>0</v>
      </c>
      <c r="X18" s="147">
        <f>R18/12</f>
        <v>0</v>
      </c>
      <c r="Z18" s="147">
        <f t="shared" si="4"/>
        <v>0</v>
      </c>
      <c r="AA18" s="147">
        <f t="shared" si="5"/>
        <v>0</v>
      </c>
      <c r="AB18" s="727" t="e">
        <f t="shared" si="6"/>
        <v>#DIV/0!</v>
      </c>
    </row>
    <row r="19" spans="1:28" ht="12.75" customHeight="1" x14ac:dyDescent="0.3">
      <c r="A19" s="275"/>
      <c r="B19" s="279"/>
      <c r="C19" s="444">
        <f>'9. Infrastructure Staff Loading'!C19</f>
        <v>0</v>
      </c>
      <c r="D19" s="577">
        <f>'9. Infrastructure Staff Loading'!D19</f>
        <v>0</v>
      </c>
      <c r="E19" s="570">
        <f>'9. Infrastructure Staff Loading'!E19</f>
        <v>0</v>
      </c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281">
        <f>SUM(F19:Q19)</f>
        <v>0</v>
      </c>
      <c r="S19" s="321">
        <f>D19*R19</f>
        <v>0</v>
      </c>
      <c r="W19" s="147">
        <f>X19/$U$7</f>
        <v>0</v>
      </c>
      <c r="X19" s="147">
        <f>R19/12</f>
        <v>0</v>
      </c>
      <c r="Z19" s="147">
        <f t="shared" si="4"/>
        <v>0</v>
      </c>
      <c r="AA19" s="147">
        <f t="shared" si="5"/>
        <v>0</v>
      </c>
      <c r="AB19" s="727" t="e">
        <f t="shared" si="6"/>
        <v>#DIV/0!</v>
      </c>
    </row>
    <row r="20" spans="1:28" ht="12.75" customHeight="1" thickBot="1" x14ac:dyDescent="0.35">
      <c r="A20" s="224"/>
      <c r="B20" s="225" t="s">
        <v>142</v>
      </c>
      <c r="C20" s="230"/>
      <c r="D20" s="720"/>
      <c r="E20" s="715"/>
      <c r="F20" s="229">
        <f>SUM(F15:F19)</f>
        <v>0</v>
      </c>
      <c r="G20" s="229">
        <f t="shared" ref="G20:S20" si="7">SUM(G15:G19)</f>
        <v>0</v>
      </c>
      <c r="H20" s="229">
        <f t="shared" si="7"/>
        <v>0</v>
      </c>
      <c r="I20" s="229">
        <f t="shared" si="7"/>
        <v>0</v>
      </c>
      <c r="J20" s="229">
        <f t="shared" si="7"/>
        <v>0</v>
      </c>
      <c r="K20" s="229">
        <f t="shared" si="7"/>
        <v>0</v>
      </c>
      <c r="L20" s="229">
        <f t="shared" si="7"/>
        <v>0</v>
      </c>
      <c r="M20" s="229">
        <f t="shared" si="7"/>
        <v>0</v>
      </c>
      <c r="N20" s="229">
        <f t="shared" si="7"/>
        <v>0</v>
      </c>
      <c r="O20" s="229">
        <f t="shared" si="7"/>
        <v>0</v>
      </c>
      <c r="P20" s="229">
        <f t="shared" si="7"/>
        <v>0</v>
      </c>
      <c r="Q20" s="229">
        <f t="shared" si="7"/>
        <v>0</v>
      </c>
      <c r="R20" s="229">
        <f t="shared" si="7"/>
        <v>0</v>
      </c>
      <c r="S20" s="320">
        <f t="shared" si="7"/>
        <v>0</v>
      </c>
      <c r="W20" s="231">
        <f>SUM(W15:W19)</f>
        <v>0</v>
      </c>
      <c r="X20" s="231">
        <f>SUM(X15:X19)</f>
        <v>0</v>
      </c>
      <c r="Z20" s="227">
        <f>SUM(Z15:Z19)</f>
        <v>0</v>
      </c>
      <c r="AA20" s="227">
        <f>SUM(AA15:AA19)</f>
        <v>0</v>
      </c>
      <c r="AB20" s="728" t="e">
        <f>Z20/(Z20+AA20)</f>
        <v>#DIV/0!</v>
      </c>
    </row>
    <row r="21" spans="1:28" ht="14.25" x14ac:dyDescent="0.3">
      <c r="A21" s="277">
        <v>1.3</v>
      </c>
      <c r="B21" s="278" t="s">
        <v>143</v>
      </c>
      <c r="C21" s="444">
        <f>'9. Infrastructure Staff Loading'!C21</f>
        <v>0</v>
      </c>
      <c r="D21" s="577">
        <f>'9. Infrastructure Staff Loading'!D21</f>
        <v>0</v>
      </c>
      <c r="E21" s="570">
        <f>'9. Infrastructure Staff Loading'!E21</f>
        <v>0</v>
      </c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281">
        <f>SUM(F21:Q21)</f>
        <v>0</v>
      </c>
      <c r="S21" s="321">
        <f>D21*R21</f>
        <v>0</v>
      </c>
      <c r="W21" s="147">
        <f>X21/$U$7</f>
        <v>0</v>
      </c>
      <c r="X21" s="147">
        <f>R21/12</f>
        <v>0</v>
      </c>
      <c r="Z21" s="147">
        <f>IF($E21="Y",$R21,0)</f>
        <v>0</v>
      </c>
      <c r="AA21" s="147">
        <f>IF($E21="N",$R21,0)</f>
        <v>0</v>
      </c>
      <c r="AB21" s="727" t="e">
        <f>Z21/(Z21+AA21)</f>
        <v>#DIV/0!</v>
      </c>
    </row>
    <row r="22" spans="1:28" ht="14.25" x14ac:dyDescent="0.3">
      <c r="A22" s="275"/>
      <c r="B22" s="279"/>
      <c r="C22" s="444">
        <f>'9. Infrastructure Staff Loading'!C22</f>
        <v>0</v>
      </c>
      <c r="D22" s="577">
        <f>'9. Infrastructure Staff Loading'!D22</f>
        <v>0</v>
      </c>
      <c r="E22" s="570">
        <f>'9. Infrastructure Staff Loading'!E22</f>
        <v>0</v>
      </c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281">
        <f>SUM(F22:Q22)</f>
        <v>0</v>
      </c>
      <c r="S22" s="321">
        <f>D22*R22</f>
        <v>0</v>
      </c>
      <c r="W22" s="147">
        <f>X22/$U$7</f>
        <v>0</v>
      </c>
      <c r="X22" s="147">
        <f>R22/12</f>
        <v>0</v>
      </c>
      <c r="Z22" s="147">
        <f t="shared" ref="Z22:Z25" si="8">IF($E22="Y",$R22,0)</f>
        <v>0</v>
      </c>
      <c r="AA22" s="147">
        <f t="shared" ref="AA22:AA25" si="9">IF($E22="N",$R22,0)</f>
        <v>0</v>
      </c>
      <c r="AB22" s="727" t="e">
        <f t="shared" ref="AB22:AB25" si="10">Z22/(Z22+AA22)</f>
        <v>#DIV/0!</v>
      </c>
    </row>
    <row r="23" spans="1:28" ht="14.25" x14ac:dyDescent="0.3">
      <c r="A23" s="275"/>
      <c r="B23" s="279"/>
      <c r="C23" s="444">
        <f>'9. Infrastructure Staff Loading'!C23</f>
        <v>0</v>
      </c>
      <c r="D23" s="577">
        <f>'9. Infrastructure Staff Loading'!D23</f>
        <v>0</v>
      </c>
      <c r="E23" s="570">
        <f>'9. Infrastructure Staff Loading'!E23</f>
        <v>0</v>
      </c>
      <c r="F23" s="149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281">
        <f>SUM(F23:Q23)</f>
        <v>0</v>
      </c>
      <c r="S23" s="321">
        <f>D23*R23</f>
        <v>0</v>
      </c>
      <c r="W23" s="147">
        <f>X23/$U$7</f>
        <v>0</v>
      </c>
      <c r="X23" s="147">
        <f>R23/12</f>
        <v>0</v>
      </c>
      <c r="Z23" s="147">
        <f t="shared" si="8"/>
        <v>0</v>
      </c>
      <c r="AA23" s="147">
        <f t="shared" si="9"/>
        <v>0</v>
      </c>
      <c r="AB23" s="727" t="e">
        <f t="shared" si="10"/>
        <v>#DIV/0!</v>
      </c>
    </row>
    <row r="24" spans="1:28" ht="14.25" x14ac:dyDescent="0.3">
      <c r="A24" s="275"/>
      <c r="B24" s="279"/>
      <c r="C24" s="444">
        <f>'9. Infrastructure Staff Loading'!C24</f>
        <v>0</v>
      </c>
      <c r="D24" s="577">
        <f>'9. Infrastructure Staff Loading'!D24</f>
        <v>0</v>
      </c>
      <c r="E24" s="570">
        <f>'9. Infrastructure Staff Loading'!E24</f>
        <v>0</v>
      </c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281">
        <f>SUM(F24:Q24)</f>
        <v>0</v>
      </c>
      <c r="S24" s="321">
        <f>D24*R24</f>
        <v>0</v>
      </c>
      <c r="W24" s="147">
        <f>X24/$U$7</f>
        <v>0</v>
      </c>
      <c r="X24" s="147">
        <f>R24/12</f>
        <v>0</v>
      </c>
      <c r="Z24" s="147">
        <f t="shared" si="8"/>
        <v>0</v>
      </c>
      <c r="AA24" s="147">
        <f t="shared" si="9"/>
        <v>0</v>
      </c>
      <c r="AB24" s="727" t="e">
        <f t="shared" si="10"/>
        <v>#DIV/0!</v>
      </c>
    </row>
    <row r="25" spans="1:28" ht="14.25" x14ac:dyDescent="0.3">
      <c r="A25" s="275"/>
      <c r="B25" s="279"/>
      <c r="C25" s="444">
        <f>'9. Infrastructure Staff Loading'!C25</f>
        <v>0</v>
      </c>
      <c r="D25" s="577">
        <f>'9. Infrastructure Staff Loading'!D25</f>
        <v>0</v>
      </c>
      <c r="E25" s="570">
        <f>'9. Infrastructure Staff Loading'!E25</f>
        <v>0</v>
      </c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281">
        <f>SUM(F25:Q25)</f>
        <v>0</v>
      </c>
      <c r="S25" s="321">
        <f>D25*R25</f>
        <v>0</v>
      </c>
      <c r="W25" s="147">
        <f>X25/$U$7</f>
        <v>0</v>
      </c>
      <c r="X25" s="147">
        <f>R25/12</f>
        <v>0</v>
      </c>
      <c r="Z25" s="147">
        <f t="shared" si="8"/>
        <v>0</v>
      </c>
      <c r="AA25" s="147">
        <f t="shared" si="9"/>
        <v>0</v>
      </c>
      <c r="AB25" s="727" t="e">
        <f t="shared" si="10"/>
        <v>#DIV/0!</v>
      </c>
    </row>
    <row r="26" spans="1:28" ht="15" thickBot="1" x14ac:dyDescent="0.35">
      <c r="A26" s="224"/>
      <c r="B26" s="225" t="s">
        <v>144</v>
      </c>
      <c r="C26" s="230"/>
      <c r="D26" s="720"/>
      <c r="E26" s="715"/>
      <c r="F26" s="229">
        <f>SUM(F21:F25)</f>
        <v>0</v>
      </c>
      <c r="G26" s="229">
        <f t="shared" ref="G26:Q26" si="11">SUM(G21:G25)</f>
        <v>0</v>
      </c>
      <c r="H26" s="229">
        <f t="shared" si="11"/>
        <v>0</v>
      </c>
      <c r="I26" s="229">
        <f t="shared" si="11"/>
        <v>0</v>
      </c>
      <c r="J26" s="229">
        <f t="shared" si="11"/>
        <v>0</v>
      </c>
      <c r="K26" s="229">
        <f t="shared" si="11"/>
        <v>0</v>
      </c>
      <c r="L26" s="229">
        <f t="shared" si="11"/>
        <v>0</v>
      </c>
      <c r="M26" s="229">
        <f t="shared" si="11"/>
        <v>0</v>
      </c>
      <c r="N26" s="229">
        <f t="shared" si="11"/>
        <v>0</v>
      </c>
      <c r="O26" s="229">
        <f t="shared" si="11"/>
        <v>0</v>
      </c>
      <c r="P26" s="229">
        <f t="shared" si="11"/>
        <v>0</v>
      </c>
      <c r="Q26" s="229">
        <f t="shared" si="11"/>
        <v>0</v>
      </c>
      <c r="R26" s="229">
        <f>SUM(R21:R25)</f>
        <v>0</v>
      </c>
      <c r="S26" s="320">
        <f>SUM(S21:S25)</f>
        <v>0</v>
      </c>
      <c r="W26" s="231">
        <f>SUM(W21:W25)</f>
        <v>0</v>
      </c>
      <c r="X26" s="231">
        <f>SUM(X21:X25)</f>
        <v>0</v>
      </c>
      <c r="Z26" s="227">
        <f>SUM(Z21:Z25)</f>
        <v>0</v>
      </c>
      <c r="AA26" s="227">
        <f>SUM(AA21:AA25)</f>
        <v>0</v>
      </c>
      <c r="AB26" s="728" t="e">
        <f>Z26/(Z26+AA26)</f>
        <v>#DIV/0!</v>
      </c>
    </row>
    <row r="27" spans="1:28" ht="14.25" x14ac:dyDescent="0.3">
      <c r="A27" s="277">
        <v>1.4</v>
      </c>
      <c r="B27" s="278" t="s">
        <v>145</v>
      </c>
      <c r="C27" s="444">
        <f>'9. Infrastructure Staff Loading'!C27</f>
        <v>0</v>
      </c>
      <c r="D27" s="577">
        <f>'9. Infrastructure Staff Loading'!D27</f>
        <v>0</v>
      </c>
      <c r="E27" s="570">
        <f>'9. Infrastructure Staff Loading'!E27</f>
        <v>0</v>
      </c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281">
        <f>SUM(F27:Q27)</f>
        <v>0</v>
      </c>
      <c r="S27" s="321">
        <f>D27*R27</f>
        <v>0</v>
      </c>
      <c r="W27" s="147">
        <f>X27/$U$7</f>
        <v>0</v>
      </c>
      <c r="X27" s="147">
        <f>R27/12</f>
        <v>0</v>
      </c>
      <c r="Z27" s="147">
        <f>IF($E27="Y",$R27,0)</f>
        <v>0</v>
      </c>
      <c r="AA27" s="147">
        <f>IF($E27="N",$R27,0)</f>
        <v>0</v>
      </c>
      <c r="AB27" s="727" t="e">
        <f>Z27/(Z27+AA27)</f>
        <v>#DIV/0!</v>
      </c>
    </row>
    <row r="28" spans="1:28" ht="14.25" x14ac:dyDescent="0.3">
      <c r="A28" s="275"/>
      <c r="B28" s="279"/>
      <c r="C28" s="444">
        <f>'9. Infrastructure Staff Loading'!C28</f>
        <v>0</v>
      </c>
      <c r="D28" s="577">
        <f>'9. Infrastructure Staff Loading'!D28</f>
        <v>0</v>
      </c>
      <c r="E28" s="570">
        <f>'9. Infrastructure Staff Loading'!E28</f>
        <v>0</v>
      </c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281">
        <f>SUM(F28:Q28)</f>
        <v>0</v>
      </c>
      <c r="S28" s="321">
        <f>D28*R28</f>
        <v>0</v>
      </c>
      <c r="W28" s="147">
        <f>X28/$U$7</f>
        <v>0</v>
      </c>
      <c r="X28" s="147">
        <f>R28/12</f>
        <v>0</v>
      </c>
      <c r="Z28" s="147">
        <f t="shared" ref="Z28:Z31" si="12">IF($E28="Y",$R28,0)</f>
        <v>0</v>
      </c>
      <c r="AA28" s="147">
        <f t="shared" ref="AA28:AA31" si="13">IF($E28="N",$R28,0)</f>
        <v>0</v>
      </c>
      <c r="AB28" s="727" t="e">
        <f t="shared" ref="AB28:AB31" si="14">Z28/(Z28+AA28)</f>
        <v>#DIV/0!</v>
      </c>
    </row>
    <row r="29" spans="1:28" ht="14.25" x14ac:dyDescent="0.3">
      <c r="A29" s="275"/>
      <c r="B29" s="279"/>
      <c r="C29" s="444">
        <f>'9. Infrastructure Staff Loading'!C29</f>
        <v>0</v>
      </c>
      <c r="D29" s="577">
        <f>'9. Infrastructure Staff Loading'!D29</f>
        <v>0</v>
      </c>
      <c r="E29" s="570">
        <f>'9. Infrastructure Staff Loading'!E29</f>
        <v>0</v>
      </c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281">
        <f>SUM(F29:Q29)</f>
        <v>0</v>
      </c>
      <c r="S29" s="321">
        <f>D29*R29</f>
        <v>0</v>
      </c>
      <c r="W29" s="147">
        <f>X29/$U$7</f>
        <v>0</v>
      </c>
      <c r="X29" s="147">
        <f>R29/12</f>
        <v>0</v>
      </c>
      <c r="Z29" s="147">
        <f t="shared" si="12"/>
        <v>0</v>
      </c>
      <c r="AA29" s="147">
        <f t="shared" si="13"/>
        <v>0</v>
      </c>
      <c r="AB29" s="727" t="e">
        <f t="shared" si="14"/>
        <v>#DIV/0!</v>
      </c>
    </row>
    <row r="30" spans="1:28" ht="14.25" x14ac:dyDescent="0.3">
      <c r="A30" s="275"/>
      <c r="B30" s="279"/>
      <c r="C30" s="444">
        <f>'9. Infrastructure Staff Loading'!C30</f>
        <v>0</v>
      </c>
      <c r="D30" s="577">
        <f>'9. Infrastructure Staff Loading'!D30</f>
        <v>0</v>
      </c>
      <c r="E30" s="570">
        <f>'9. Infrastructure Staff Loading'!E30</f>
        <v>0</v>
      </c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281">
        <f>SUM(F30:Q30)</f>
        <v>0</v>
      </c>
      <c r="S30" s="321">
        <f>D30*R30</f>
        <v>0</v>
      </c>
      <c r="W30" s="147">
        <f>X30/$U$7</f>
        <v>0</v>
      </c>
      <c r="X30" s="147">
        <f>R30/12</f>
        <v>0</v>
      </c>
      <c r="Z30" s="147">
        <f t="shared" si="12"/>
        <v>0</v>
      </c>
      <c r="AA30" s="147">
        <f t="shared" si="13"/>
        <v>0</v>
      </c>
      <c r="AB30" s="727" t="e">
        <f t="shared" si="14"/>
        <v>#DIV/0!</v>
      </c>
    </row>
    <row r="31" spans="1:28" ht="14.25" x14ac:dyDescent="0.3">
      <c r="A31" s="275"/>
      <c r="B31" s="279"/>
      <c r="C31" s="444">
        <f>'9. Infrastructure Staff Loading'!C31</f>
        <v>0</v>
      </c>
      <c r="D31" s="577">
        <f>'9. Infrastructure Staff Loading'!D31</f>
        <v>0</v>
      </c>
      <c r="E31" s="570">
        <f>'9. Infrastructure Staff Loading'!E31</f>
        <v>0</v>
      </c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  <c r="R31" s="281">
        <f>SUM(F31:Q31)</f>
        <v>0</v>
      </c>
      <c r="S31" s="321">
        <f>D31*R31</f>
        <v>0</v>
      </c>
      <c r="W31" s="147">
        <f>X31/$U$7</f>
        <v>0</v>
      </c>
      <c r="X31" s="147">
        <f>R31/12</f>
        <v>0</v>
      </c>
      <c r="Z31" s="147">
        <f t="shared" si="12"/>
        <v>0</v>
      </c>
      <c r="AA31" s="147">
        <f t="shared" si="13"/>
        <v>0</v>
      </c>
      <c r="AB31" s="727" t="e">
        <f t="shared" si="14"/>
        <v>#DIV/0!</v>
      </c>
    </row>
    <row r="32" spans="1:28" ht="15" thickBot="1" x14ac:dyDescent="0.35">
      <c r="A32" s="247"/>
      <c r="B32" s="248" t="s">
        <v>146</v>
      </c>
      <c r="C32" s="249"/>
      <c r="D32" s="721"/>
      <c r="E32" s="716"/>
      <c r="F32" s="252">
        <f>SUM(F27:F31)</f>
        <v>0</v>
      </c>
      <c r="G32" s="252">
        <f t="shared" ref="G32:Q32" si="15">SUM(G27:G31)</f>
        <v>0</v>
      </c>
      <c r="H32" s="252">
        <f t="shared" si="15"/>
        <v>0</v>
      </c>
      <c r="I32" s="252">
        <f t="shared" si="15"/>
        <v>0</v>
      </c>
      <c r="J32" s="252">
        <f t="shared" si="15"/>
        <v>0</v>
      </c>
      <c r="K32" s="252">
        <f t="shared" si="15"/>
        <v>0</v>
      </c>
      <c r="L32" s="252">
        <f t="shared" si="15"/>
        <v>0</v>
      </c>
      <c r="M32" s="252">
        <f t="shared" si="15"/>
        <v>0</v>
      </c>
      <c r="N32" s="252">
        <f t="shared" si="15"/>
        <v>0</v>
      </c>
      <c r="O32" s="252">
        <f t="shared" si="15"/>
        <v>0</v>
      </c>
      <c r="P32" s="252">
        <f t="shared" si="15"/>
        <v>0</v>
      </c>
      <c r="Q32" s="252">
        <f t="shared" si="15"/>
        <v>0</v>
      </c>
      <c r="R32" s="252">
        <f>SUM(R27:R31)</f>
        <v>0</v>
      </c>
      <c r="S32" s="322">
        <f>SUM(S27:S31)</f>
        <v>0</v>
      </c>
      <c r="W32" s="250">
        <f>SUM(W27:W31)</f>
        <v>0</v>
      </c>
      <c r="X32" s="250">
        <f>SUM(X27:X31)</f>
        <v>0</v>
      </c>
      <c r="Z32" s="227">
        <f>SUM(Z27:Z31)</f>
        <v>0</v>
      </c>
      <c r="AA32" s="227">
        <f>SUM(AA27:AA31)</f>
        <v>0</v>
      </c>
      <c r="AB32" s="728" t="e">
        <f>Z32/(Z32+AA32)</f>
        <v>#DIV/0!</v>
      </c>
    </row>
    <row r="33" spans="1:28" s="125" customFormat="1" ht="14.25" thickBot="1" x14ac:dyDescent="0.3">
      <c r="A33" s="253"/>
      <c r="B33" s="254" t="s">
        <v>140</v>
      </c>
      <c r="C33" s="255"/>
      <c r="D33" s="439"/>
      <c r="E33" s="253"/>
      <c r="F33" s="256">
        <f>SUM(F14,F20,F26,F32)</f>
        <v>0</v>
      </c>
      <c r="G33" s="256">
        <f t="shared" ref="G33:Q33" si="16">SUM(G14,G20,G26,G32)</f>
        <v>0</v>
      </c>
      <c r="H33" s="256">
        <f t="shared" si="16"/>
        <v>0</v>
      </c>
      <c r="I33" s="256">
        <f t="shared" si="16"/>
        <v>0</v>
      </c>
      <c r="J33" s="256">
        <f t="shared" si="16"/>
        <v>0</v>
      </c>
      <c r="K33" s="256">
        <f t="shared" si="16"/>
        <v>0</v>
      </c>
      <c r="L33" s="256">
        <f t="shared" si="16"/>
        <v>0</v>
      </c>
      <c r="M33" s="256">
        <f t="shared" si="16"/>
        <v>0</v>
      </c>
      <c r="N33" s="256">
        <f t="shared" si="16"/>
        <v>0</v>
      </c>
      <c r="O33" s="256">
        <f t="shared" si="16"/>
        <v>0</v>
      </c>
      <c r="P33" s="256">
        <f t="shared" si="16"/>
        <v>0</v>
      </c>
      <c r="Q33" s="256">
        <f t="shared" si="16"/>
        <v>0</v>
      </c>
      <c r="R33" s="256">
        <f>SUM(R14,R20,R26,R32)</f>
        <v>0</v>
      </c>
      <c r="S33" s="323">
        <f>SUM(S14,S20,S26,S32)</f>
        <v>0</v>
      </c>
      <c r="W33" s="256">
        <f>SUM(W14,W20,W26,W32)</f>
        <v>0</v>
      </c>
      <c r="X33" s="256">
        <f>SUM(X14,X20,X26,X32)</f>
        <v>0</v>
      </c>
      <c r="Z33" s="256">
        <f>SUM(Z14,Z20,Z26,Z32)</f>
        <v>0</v>
      </c>
      <c r="AA33" s="256">
        <f>SUM(AA14,AA20,AA26,AA32)</f>
        <v>0</v>
      </c>
      <c r="AB33" s="729" t="e">
        <f>Z33/(Z33+AA33)</f>
        <v>#DIV/0!</v>
      </c>
    </row>
    <row r="34" spans="1:28" ht="9.9499999999999993" customHeight="1" x14ac:dyDescent="0.3">
      <c r="A34" s="219"/>
      <c r="B34" s="220"/>
      <c r="C34" s="221"/>
      <c r="D34" s="581"/>
      <c r="E34" s="528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324"/>
      <c r="W34" s="221"/>
      <c r="X34" s="221"/>
      <c r="Z34" s="221"/>
      <c r="AA34" s="221"/>
      <c r="AB34" s="730"/>
    </row>
    <row r="35" spans="1:28" s="124" customFormat="1" ht="13.5" customHeight="1" x14ac:dyDescent="0.25">
      <c r="A35" s="237">
        <v>2</v>
      </c>
      <c r="B35" s="238" t="s">
        <v>147</v>
      </c>
      <c r="C35" s="239"/>
      <c r="D35" s="722"/>
      <c r="E35" s="717"/>
      <c r="F35" s="240"/>
      <c r="G35" s="240"/>
      <c r="H35" s="240"/>
      <c r="I35" s="240"/>
      <c r="J35" s="240"/>
      <c r="K35" s="240"/>
      <c r="L35" s="240"/>
      <c r="M35" s="240"/>
      <c r="N35" s="240"/>
      <c r="O35" s="240"/>
      <c r="P35" s="240"/>
      <c r="Q35" s="240"/>
      <c r="R35" s="236"/>
      <c r="S35" s="325"/>
      <c r="W35" s="239"/>
      <c r="X35" s="239"/>
      <c r="Z35" s="239"/>
      <c r="AA35" s="239"/>
      <c r="AB35" s="731"/>
    </row>
    <row r="36" spans="1:28" ht="13.5" customHeight="1" x14ac:dyDescent="0.3">
      <c r="A36" s="275">
        <v>2.1</v>
      </c>
      <c r="B36" s="276" t="s">
        <v>148</v>
      </c>
      <c r="C36" s="444">
        <f>'9. Infrastructure Staff Loading'!C36</f>
        <v>0</v>
      </c>
      <c r="D36" s="577">
        <f>'9. Infrastructure Staff Loading'!D36</f>
        <v>0</v>
      </c>
      <c r="E36" s="570">
        <f>'9. Infrastructure Staff Loading'!E36</f>
        <v>0</v>
      </c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280">
        <f t="shared" ref="R36:R42" si="17">SUM(F36:Q36)</f>
        <v>0</v>
      </c>
      <c r="S36" s="319">
        <f>D36*R36</f>
        <v>0</v>
      </c>
      <c r="W36" s="147">
        <f>X36/$U$7</f>
        <v>0</v>
      </c>
      <c r="X36" s="147">
        <f>R36/12</f>
        <v>0</v>
      </c>
      <c r="Z36" s="147">
        <f>IF($E36="Y",$R36,0)</f>
        <v>0</v>
      </c>
      <c r="AA36" s="147">
        <f>IF($E36="N",$R36,0)</f>
        <v>0</v>
      </c>
      <c r="AB36" s="727" t="e">
        <f>Z36/(Z36+AA36)</f>
        <v>#DIV/0!</v>
      </c>
    </row>
    <row r="37" spans="1:28" ht="14.25" x14ac:dyDescent="0.3">
      <c r="A37" s="275"/>
      <c r="B37" s="276"/>
      <c r="C37" s="444">
        <f>'9. Infrastructure Staff Loading'!C37</f>
        <v>0</v>
      </c>
      <c r="D37" s="577">
        <f>'9. Infrastructure Staff Loading'!D37</f>
        <v>0</v>
      </c>
      <c r="E37" s="570">
        <f>'9. Infrastructure Staff Loading'!E37</f>
        <v>0</v>
      </c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280">
        <f t="shared" si="17"/>
        <v>0</v>
      </c>
      <c r="S37" s="319">
        <f>D37*R37</f>
        <v>0</v>
      </c>
      <c r="W37" s="147">
        <f>X37/$U$7</f>
        <v>0</v>
      </c>
      <c r="X37" s="147">
        <f>R37/12</f>
        <v>0</v>
      </c>
      <c r="Z37" s="147">
        <f t="shared" ref="Z37:Z40" si="18">IF($E37="Y",$R37,0)</f>
        <v>0</v>
      </c>
      <c r="AA37" s="147">
        <f t="shared" ref="AA37:AA40" si="19">IF($E37="N",$R37,0)</f>
        <v>0</v>
      </c>
      <c r="AB37" s="727" t="e">
        <f t="shared" ref="AB37:AB40" si="20">Z37/(Z37+AA37)</f>
        <v>#DIV/0!</v>
      </c>
    </row>
    <row r="38" spans="1:28" ht="14.25" x14ac:dyDescent="0.3">
      <c r="A38" s="275"/>
      <c r="B38" s="276"/>
      <c r="C38" s="444">
        <f>'9. Infrastructure Staff Loading'!C38</f>
        <v>0</v>
      </c>
      <c r="D38" s="577">
        <f>'9. Infrastructure Staff Loading'!D38</f>
        <v>0</v>
      </c>
      <c r="E38" s="570">
        <f>'9. Infrastructure Staff Loading'!E38</f>
        <v>0</v>
      </c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280">
        <f>SUM(F38:Q38)</f>
        <v>0</v>
      </c>
      <c r="S38" s="319">
        <f>D38*R38</f>
        <v>0</v>
      </c>
      <c r="W38" s="147">
        <f>X38/$U$7</f>
        <v>0</v>
      </c>
      <c r="X38" s="147">
        <f>R38/12</f>
        <v>0</v>
      </c>
      <c r="Z38" s="147">
        <f t="shared" si="18"/>
        <v>0</v>
      </c>
      <c r="AA38" s="147">
        <f t="shared" si="19"/>
        <v>0</v>
      </c>
      <c r="AB38" s="727" t="e">
        <f t="shared" si="20"/>
        <v>#DIV/0!</v>
      </c>
    </row>
    <row r="39" spans="1:28" ht="14.25" x14ac:dyDescent="0.3">
      <c r="A39" s="275"/>
      <c r="B39" s="276"/>
      <c r="C39" s="444">
        <f>'9. Infrastructure Staff Loading'!C39</f>
        <v>0</v>
      </c>
      <c r="D39" s="577">
        <f>'9. Infrastructure Staff Loading'!D39</f>
        <v>0</v>
      </c>
      <c r="E39" s="570">
        <f>'9. Infrastructure Staff Loading'!E39</f>
        <v>0</v>
      </c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280">
        <f t="shared" si="17"/>
        <v>0</v>
      </c>
      <c r="S39" s="319">
        <f>D39*R39</f>
        <v>0</v>
      </c>
      <c r="W39" s="147">
        <f>X39/$U$7</f>
        <v>0</v>
      </c>
      <c r="X39" s="147">
        <f>R39/12</f>
        <v>0</v>
      </c>
      <c r="Z39" s="147">
        <f t="shared" si="18"/>
        <v>0</v>
      </c>
      <c r="AA39" s="147">
        <f t="shared" si="19"/>
        <v>0</v>
      </c>
      <c r="AB39" s="727" t="e">
        <f t="shared" si="20"/>
        <v>#DIV/0!</v>
      </c>
    </row>
    <row r="40" spans="1:28" ht="14.25" x14ac:dyDescent="0.3">
      <c r="A40" s="275"/>
      <c r="B40" s="276"/>
      <c r="C40" s="444">
        <f>'9. Infrastructure Staff Loading'!C40</f>
        <v>0</v>
      </c>
      <c r="D40" s="577">
        <f>'9. Infrastructure Staff Loading'!D40</f>
        <v>0</v>
      </c>
      <c r="E40" s="570">
        <f>'9. Infrastructure Staff Loading'!E40</f>
        <v>0</v>
      </c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280">
        <f t="shared" si="17"/>
        <v>0</v>
      </c>
      <c r="S40" s="319">
        <f>D40*R40</f>
        <v>0</v>
      </c>
      <c r="W40" s="147">
        <f>X40/$U$7</f>
        <v>0</v>
      </c>
      <c r="X40" s="147">
        <f>R40/12</f>
        <v>0</v>
      </c>
      <c r="Z40" s="147">
        <f t="shared" si="18"/>
        <v>0</v>
      </c>
      <c r="AA40" s="147">
        <f t="shared" si="19"/>
        <v>0</v>
      </c>
      <c r="AB40" s="727" t="e">
        <f t="shared" si="20"/>
        <v>#DIV/0!</v>
      </c>
    </row>
    <row r="41" spans="1:28" s="125" customFormat="1" ht="15" thickBot="1" x14ac:dyDescent="0.35">
      <c r="A41" s="224"/>
      <c r="B41" s="225" t="s">
        <v>149</v>
      </c>
      <c r="C41" s="226"/>
      <c r="D41" s="578"/>
      <c r="E41" s="714"/>
      <c r="F41" s="229">
        <f>SUM(F36:F40)</f>
        <v>0</v>
      </c>
      <c r="G41" s="229">
        <f t="shared" ref="G41:R41" si="21">SUM(G36:G40)</f>
        <v>0</v>
      </c>
      <c r="H41" s="229">
        <f t="shared" si="21"/>
        <v>0</v>
      </c>
      <c r="I41" s="229">
        <f t="shared" si="21"/>
        <v>0</v>
      </c>
      <c r="J41" s="229">
        <f t="shared" si="21"/>
        <v>0</v>
      </c>
      <c r="K41" s="229">
        <f t="shared" si="21"/>
        <v>0</v>
      </c>
      <c r="L41" s="229">
        <f t="shared" si="21"/>
        <v>0</v>
      </c>
      <c r="M41" s="229">
        <f t="shared" si="21"/>
        <v>0</v>
      </c>
      <c r="N41" s="229">
        <f t="shared" si="21"/>
        <v>0</v>
      </c>
      <c r="O41" s="229">
        <f t="shared" si="21"/>
        <v>0</v>
      </c>
      <c r="P41" s="229">
        <f t="shared" si="21"/>
        <v>0</v>
      </c>
      <c r="Q41" s="229">
        <f t="shared" si="21"/>
        <v>0</v>
      </c>
      <c r="R41" s="229">
        <f t="shared" si="21"/>
        <v>0</v>
      </c>
      <c r="S41" s="320">
        <f>SUM(S36:S40)</f>
        <v>0</v>
      </c>
      <c r="W41" s="231">
        <f>SUM(W36:W40)</f>
        <v>0</v>
      </c>
      <c r="X41" s="231">
        <f>SUM(X36:X40)</f>
        <v>0</v>
      </c>
      <c r="Z41" s="227">
        <f>SUM(Z36:Z40)</f>
        <v>0</v>
      </c>
      <c r="AA41" s="227">
        <f>SUM(AA36:AA40)</f>
        <v>0</v>
      </c>
      <c r="AB41" s="728" t="e">
        <f>Z41/(Z41+AA41)</f>
        <v>#DIV/0!</v>
      </c>
    </row>
    <row r="42" spans="1:28" ht="14.25" x14ac:dyDescent="0.3">
      <c r="A42" s="275">
        <v>2.2000000000000002</v>
      </c>
      <c r="B42" s="276" t="s">
        <v>150</v>
      </c>
      <c r="C42" s="444">
        <f>'9. Infrastructure Staff Loading'!C42</f>
        <v>0</v>
      </c>
      <c r="D42" s="577">
        <f>'9. Infrastructure Staff Loading'!D42</f>
        <v>0</v>
      </c>
      <c r="E42" s="570">
        <f>'9. Infrastructure Staff Loading'!E42</f>
        <v>0</v>
      </c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  <c r="R42" s="280">
        <f t="shared" si="17"/>
        <v>0</v>
      </c>
      <c r="S42" s="319">
        <f>D42*R42</f>
        <v>0</v>
      </c>
      <c r="W42" s="147">
        <f>X42/$U$7</f>
        <v>0</v>
      </c>
      <c r="X42" s="147">
        <f>R42/12</f>
        <v>0</v>
      </c>
      <c r="Z42" s="147">
        <f>IF($E42="Y",$R42,0)</f>
        <v>0</v>
      </c>
      <c r="AA42" s="147">
        <f>IF($E42="N",$R42,0)</f>
        <v>0</v>
      </c>
      <c r="AB42" s="727" t="e">
        <f>Z42/(Z42+AA42)</f>
        <v>#DIV/0!</v>
      </c>
    </row>
    <row r="43" spans="1:28" ht="14.25" x14ac:dyDescent="0.3">
      <c r="A43" s="275"/>
      <c r="B43" s="276"/>
      <c r="C43" s="444">
        <f>'9. Infrastructure Staff Loading'!C43</f>
        <v>0</v>
      </c>
      <c r="D43" s="577">
        <f>'9. Infrastructure Staff Loading'!D43</f>
        <v>0</v>
      </c>
      <c r="E43" s="570">
        <f>'9. Infrastructure Staff Loading'!E43</f>
        <v>0</v>
      </c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280">
        <f>SUM(F43:Q43)</f>
        <v>0</v>
      </c>
      <c r="S43" s="319">
        <f>D43*R43</f>
        <v>0</v>
      </c>
      <c r="W43" s="147">
        <f>X43/$U$7</f>
        <v>0</v>
      </c>
      <c r="X43" s="147">
        <f>R43/12</f>
        <v>0</v>
      </c>
      <c r="Z43" s="147">
        <f t="shared" ref="Z43:Z46" si="22">IF($E43="Y",$R43,0)</f>
        <v>0</v>
      </c>
      <c r="AA43" s="147">
        <f t="shared" ref="AA43:AA46" si="23">IF($E43="N",$R43,0)</f>
        <v>0</v>
      </c>
      <c r="AB43" s="727" t="e">
        <f t="shared" ref="AB43:AB46" si="24">Z43/(Z43+AA43)</f>
        <v>#DIV/0!</v>
      </c>
    </row>
    <row r="44" spans="1:28" ht="14.25" x14ac:dyDescent="0.3">
      <c r="A44" s="275"/>
      <c r="B44" s="276"/>
      <c r="C44" s="444">
        <f>'9. Infrastructure Staff Loading'!C44</f>
        <v>0</v>
      </c>
      <c r="D44" s="577">
        <f>'9. Infrastructure Staff Loading'!D44</f>
        <v>0</v>
      </c>
      <c r="E44" s="570">
        <f>'9. Infrastructure Staff Loading'!E44</f>
        <v>0</v>
      </c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280">
        <f>SUM(F44:Q44)</f>
        <v>0</v>
      </c>
      <c r="S44" s="319">
        <f>D44*R44</f>
        <v>0</v>
      </c>
      <c r="W44" s="147">
        <f>X44/$U$7</f>
        <v>0</v>
      </c>
      <c r="X44" s="147">
        <f>R44/12</f>
        <v>0</v>
      </c>
      <c r="Z44" s="147">
        <f t="shared" si="22"/>
        <v>0</v>
      </c>
      <c r="AA44" s="147">
        <f t="shared" si="23"/>
        <v>0</v>
      </c>
      <c r="AB44" s="727" t="e">
        <f t="shared" si="24"/>
        <v>#DIV/0!</v>
      </c>
    </row>
    <row r="45" spans="1:28" ht="14.25" x14ac:dyDescent="0.3">
      <c r="A45" s="275"/>
      <c r="B45" s="276"/>
      <c r="C45" s="444">
        <f>'9. Infrastructure Staff Loading'!C45</f>
        <v>0</v>
      </c>
      <c r="D45" s="577">
        <f>'9. Infrastructure Staff Loading'!D45</f>
        <v>0</v>
      </c>
      <c r="E45" s="570">
        <f>'9. Infrastructure Staff Loading'!E45</f>
        <v>0</v>
      </c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280">
        <f>SUM(F45:Q45)</f>
        <v>0</v>
      </c>
      <c r="S45" s="319">
        <f>D45*R45</f>
        <v>0</v>
      </c>
      <c r="W45" s="147">
        <f>X45/$U$7</f>
        <v>0</v>
      </c>
      <c r="X45" s="147">
        <f>R45/12</f>
        <v>0</v>
      </c>
      <c r="Z45" s="147">
        <f t="shared" si="22"/>
        <v>0</v>
      </c>
      <c r="AA45" s="147">
        <f t="shared" si="23"/>
        <v>0</v>
      </c>
      <c r="AB45" s="727" t="e">
        <f t="shared" si="24"/>
        <v>#DIV/0!</v>
      </c>
    </row>
    <row r="46" spans="1:28" ht="14.25" x14ac:dyDescent="0.3">
      <c r="A46" s="275"/>
      <c r="B46" s="276"/>
      <c r="C46" s="444">
        <f>'9. Infrastructure Staff Loading'!C46</f>
        <v>0</v>
      </c>
      <c r="D46" s="577">
        <f>'9. Infrastructure Staff Loading'!D46</f>
        <v>0</v>
      </c>
      <c r="E46" s="570">
        <f>'9. Infrastructure Staff Loading'!E46</f>
        <v>0</v>
      </c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280">
        <f>SUM(F46:Q46)</f>
        <v>0</v>
      </c>
      <c r="S46" s="319">
        <f>D46*R46</f>
        <v>0</v>
      </c>
      <c r="W46" s="147">
        <f>X46/$U$7</f>
        <v>0</v>
      </c>
      <c r="X46" s="147">
        <f>R46/12</f>
        <v>0</v>
      </c>
      <c r="Z46" s="147">
        <f t="shared" si="22"/>
        <v>0</v>
      </c>
      <c r="AA46" s="147">
        <f t="shared" si="23"/>
        <v>0</v>
      </c>
      <c r="AB46" s="727" t="e">
        <f t="shared" si="24"/>
        <v>#DIV/0!</v>
      </c>
    </row>
    <row r="47" spans="1:28" s="125" customFormat="1" ht="15" thickBot="1" x14ac:dyDescent="0.35">
      <c r="A47" s="224"/>
      <c r="B47" s="225" t="s">
        <v>151</v>
      </c>
      <c r="C47" s="226"/>
      <c r="D47" s="578"/>
      <c r="E47" s="714"/>
      <c r="F47" s="229">
        <f>SUM(F42:F46)</f>
        <v>0</v>
      </c>
      <c r="G47" s="229">
        <f t="shared" ref="G47:R47" si="25">SUM(G42:G46)</f>
        <v>0</v>
      </c>
      <c r="H47" s="229">
        <f t="shared" si="25"/>
        <v>0</v>
      </c>
      <c r="I47" s="229">
        <f t="shared" si="25"/>
        <v>0</v>
      </c>
      <c r="J47" s="229">
        <f t="shared" si="25"/>
        <v>0</v>
      </c>
      <c r="K47" s="229">
        <f t="shared" si="25"/>
        <v>0</v>
      </c>
      <c r="L47" s="229">
        <f t="shared" si="25"/>
        <v>0</v>
      </c>
      <c r="M47" s="229">
        <f t="shared" si="25"/>
        <v>0</v>
      </c>
      <c r="N47" s="229">
        <f t="shared" si="25"/>
        <v>0</v>
      </c>
      <c r="O47" s="229">
        <f t="shared" si="25"/>
        <v>0</v>
      </c>
      <c r="P47" s="229">
        <f t="shared" si="25"/>
        <v>0</v>
      </c>
      <c r="Q47" s="229">
        <f t="shared" si="25"/>
        <v>0</v>
      </c>
      <c r="R47" s="229">
        <f t="shared" si="25"/>
        <v>0</v>
      </c>
      <c r="S47" s="320">
        <f>SUM(S42:S46)</f>
        <v>0</v>
      </c>
      <c r="W47" s="231">
        <f>SUM(W42:W46)</f>
        <v>0</v>
      </c>
      <c r="X47" s="250">
        <f>SUM(X42:X46)</f>
        <v>0</v>
      </c>
      <c r="Z47" s="227">
        <f>SUM(Z42:Z46)</f>
        <v>0</v>
      </c>
      <c r="AA47" s="227">
        <f>SUM(AA42:AA46)</f>
        <v>0</v>
      </c>
      <c r="AB47" s="728" t="e">
        <f>Z47/(Z47+AA47)</f>
        <v>#DIV/0!</v>
      </c>
    </row>
    <row r="48" spans="1:28" s="125" customFormat="1" ht="14.25" thickBot="1" x14ac:dyDescent="0.3">
      <c r="A48" s="253"/>
      <c r="B48" s="254" t="s">
        <v>152</v>
      </c>
      <c r="C48" s="255"/>
      <c r="D48" s="439"/>
      <c r="E48" s="253"/>
      <c r="F48" s="256">
        <f t="shared" ref="F48:S48" si="26">SUM(,F47,F41)</f>
        <v>0</v>
      </c>
      <c r="G48" s="256">
        <f t="shared" si="26"/>
        <v>0</v>
      </c>
      <c r="H48" s="256">
        <f t="shared" si="26"/>
        <v>0</v>
      </c>
      <c r="I48" s="256">
        <f t="shared" si="26"/>
        <v>0</v>
      </c>
      <c r="J48" s="256">
        <f t="shared" si="26"/>
        <v>0</v>
      </c>
      <c r="K48" s="256">
        <f t="shared" si="26"/>
        <v>0</v>
      </c>
      <c r="L48" s="256">
        <f t="shared" si="26"/>
        <v>0</v>
      </c>
      <c r="M48" s="256">
        <f t="shared" si="26"/>
        <v>0</v>
      </c>
      <c r="N48" s="256">
        <f t="shared" si="26"/>
        <v>0</v>
      </c>
      <c r="O48" s="256">
        <f t="shared" si="26"/>
        <v>0</v>
      </c>
      <c r="P48" s="256">
        <f t="shared" si="26"/>
        <v>0</v>
      </c>
      <c r="Q48" s="256">
        <f t="shared" si="26"/>
        <v>0</v>
      </c>
      <c r="R48" s="256">
        <f t="shared" si="26"/>
        <v>0</v>
      </c>
      <c r="S48" s="323">
        <f t="shared" si="26"/>
        <v>0</v>
      </c>
      <c r="W48" s="256">
        <f>SUM(W47,W41)</f>
        <v>0</v>
      </c>
      <c r="X48" s="387">
        <f>SUM(X47,X41)</f>
        <v>0</v>
      </c>
      <c r="Z48" s="256">
        <f>SUM(Z29,Z35,Z41,Z47)</f>
        <v>0</v>
      </c>
      <c r="AA48" s="256">
        <f>SUM(AA29,AA35,AA41,AA47)</f>
        <v>0</v>
      </c>
      <c r="AB48" s="729" t="e">
        <f>Z48/(Z48+AA48)</f>
        <v>#DIV/0!</v>
      </c>
    </row>
    <row r="49" spans="1:28" ht="9.9499999999999993" customHeight="1" x14ac:dyDescent="0.3">
      <c r="A49" s="144"/>
      <c r="B49" s="152"/>
      <c r="C49" s="153"/>
      <c r="D49" s="723"/>
      <c r="E49" s="144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326"/>
      <c r="W49" s="154"/>
      <c r="X49" s="154"/>
      <c r="Z49" s="154"/>
      <c r="AA49" s="154"/>
      <c r="AB49" s="732"/>
    </row>
    <row r="50" spans="1:28" s="124" customFormat="1" x14ac:dyDescent="0.25">
      <c r="A50" s="233">
        <v>3</v>
      </c>
      <c r="B50" s="241" t="s">
        <v>153</v>
      </c>
      <c r="C50" s="235"/>
      <c r="D50" s="576"/>
      <c r="E50" s="521"/>
      <c r="F50" s="240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0"/>
      <c r="R50" s="236"/>
      <c r="S50" s="318"/>
      <c r="W50" s="235"/>
      <c r="X50" s="235"/>
      <c r="Z50" s="235"/>
      <c r="AA50" s="235"/>
      <c r="AB50" s="726"/>
    </row>
    <row r="51" spans="1:28" ht="14.25" x14ac:dyDescent="0.3">
      <c r="A51" s="275">
        <v>3.1</v>
      </c>
      <c r="B51" s="276" t="s">
        <v>154</v>
      </c>
      <c r="C51" s="444">
        <f>'9. Infrastructure Staff Loading'!C51</f>
        <v>0</v>
      </c>
      <c r="D51" s="577">
        <f>'9. Infrastructure Staff Loading'!D51</f>
        <v>0</v>
      </c>
      <c r="E51" s="570">
        <f>'9. Infrastructure Staff Loading'!E51</f>
        <v>0</v>
      </c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280">
        <f>SUM(F51:Q51)</f>
        <v>0</v>
      </c>
      <c r="S51" s="319">
        <f>D51*R51</f>
        <v>0</v>
      </c>
      <c r="W51" s="147">
        <f>X51/$U$7</f>
        <v>0</v>
      </c>
      <c r="X51" s="147">
        <f>R51/12</f>
        <v>0</v>
      </c>
      <c r="Z51" s="147">
        <f>IF($E51="Y",$R51,0)</f>
        <v>0</v>
      </c>
      <c r="AA51" s="147">
        <f>IF($E51="N",$R51,0)</f>
        <v>0</v>
      </c>
      <c r="AB51" s="727" t="e">
        <f>Z51/(Z51+AA51)</f>
        <v>#DIV/0!</v>
      </c>
    </row>
    <row r="52" spans="1:28" ht="14.25" x14ac:dyDescent="0.3">
      <c r="A52" s="275"/>
      <c r="B52" s="276"/>
      <c r="C52" s="444">
        <f>'9. Infrastructure Staff Loading'!C52</f>
        <v>0</v>
      </c>
      <c r="D52" s="577">
        <f>'9. Infrastructure Staff Loading'!D52</f>
        <v>0</v>
      </c>
      <c r="E52" s="570">
        <f>'9. Infrastructure Staff Loading'!E52</f>
        <v>0</v>
      </c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280">
        <f>SUM(F52:Q52)</f>
        <v>0</v>
      </c>
      <c r="S52" s="319">
        <f>D52*R52</f>
        <v>0</v>
      </c>
      <c r="W52" s="147">
        <f>X52/$U$7</f>
        <v>0</v>
      </c>
      <c r="X52" s="147">
        <f>R52/12</f>
        <v>0</v>
      </c>
      <c r="Z52" s="147">
        <f t="shared" ref="Z52:Z55" si="27">IF($E52="Y",$R52,0)</f>
        <v>0</v>
      </c>
      <c r="AA52" s="147">
        <f t="shared" ref="AA52:AA55" si="28">IF($E52="N",$R52,0)</f>
        <v>0</v>
      </c>
      <c r="AB52" s="727" t="e">
        <f t="shared" ref="AB52:AB55" si="29">Z52/(Z52+AA52)</f>
        <v>#DIV/0!</v>
      </c>
    </row>
    <row r="53" spans="1:28" ht="14.25" x14ac:dyDescent="0.3">
      <c r="A53" s="275"/>
      <c r="B53" s="276"/>
      <c r="C53" s="444">
        <f>'9. Infrastructure Staff Loading'!C53</f>
        <v>0</v>
      </c>
      <c r="D53" s="577">
        <f>'9. Infrastructure Staff Loading'!D53</f>
        <v>0</v>
      </c>
      <c r="E53" s="570">
        <f>'9. Infrastructure Staff Loading'!E53</f>
        <v>0</v>
      </c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280">
        <f>SUM(F53:Q53)</f>
        <v>0</v>
      </c>
      <c r="S53" s="319">
        <f>D53*R53</f>
        <v>0</v>
      </c>
      <c r="W53" s="147">
        <f>X53/$U$7</f>
        <v>0</v>
      </c>
      <c r="X53" s="147">
        <f>R53/12</f>
        <v>0</v>
      </c>
      <c r="Z53" s="147">
        <f t="shared" si="27"/>
        <v>0</v>
      </c>
      <c r="AA53" s="147">
        <f t="shared" si="28"/>
        <v>0</v>
      </c>
      <c r="AB53" s="727" t="e">
        <f t="shared" si="29"/>
        <v>#DIV/0!</v>
      </c>
    </row>
    <row r="54" spans="1:28" ht="14.25" x14ac:dyDescent="0.3">
      <c r="A54" s="275"/>
      <c r="B54" s="276"/>
      <c r="C54" s="444">
        <f>'9. Infrastructure Staff Loading'!C54</f>
        <v>0</v>
      </c>
      <c r="D54" s="577">
        <f>'9. Infrastructure Staff Loading'!D54</f>
        <v>0</v>
      </c>
      <c r="E54" s="570">
        <f>'9. Infrastructure Staff Loading'!E54</f>
        <v>0</v>
      </c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280">
        <f>SUM(F54:Q54)</f>
        <v>0</v>
      </c>
      <c r="S54" s="319">
        <f>D54*R54</f>
        <v>0</v>
      </c>
      <c r="W54" s="147">
        <f>X54/$U$7</f>
        <v>0</v>
      </c>
      <c r="X54" s="147">
        <f>R54/12</f>
        <v>0</v>
      </c>
      <c r="Z54" s="147">
        <f t="shared" si="27"/>
        <v>0</v>
      </c>
      <c r="AA54" s="147">
        <f t="shared" si="28"/>
        <v>0</v>
      </c>
      <c r="AB54" s="727" t="e">
        <f t="shared" si="29"/>
        <v>#DIV/0!</v>
      </c>
    </row>
    <row r="55" spans="1:28" ht="14.25" x14ac:dyDescent="0.3">
      <c r="A55" s="275"/>
      <c r="B55" s="276"/>
      <c r="C55" s="444">
        <f>'9. Infrastructure Staff Loading'!C55</f>
        <v>0</v>
      </c>
      <c r="D55" s="577">
        <f>'9. Infrastructure Staff Loading'!D55</f>
        <v>0</v>
      </c>
      <c r="E55" s="570">
        <f>'9. Infrastructure Staff Loading'!E55</f>
        <v>0</v>
      </c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280">
        <f>SUM(F55:Q55)</f>
        <v>0</v>
      </c>
      <c r="S55" s="319">
        <f>D55*R55</f>
        <v>0</v>
      </c>
      <c r="W55" s="147">
        <f>X55/$U$7</f>
        <v>0</v>
      </c>
      <c r="X55" s="147">
        <f>R55/12</f>
        <v>0</v>
      </c>
      <c r="Z55" s="147">
        <f t="shared" si="27"/>
        <v>0</v>
      </c>
      <c r="AA55" s="147">
        <f t="shared" si="28"/>
        <v>0</v>
      </c>
      <c r="AB55" s="727" t="e">
        <f t="shared" si="29"/>
        <v>#DIV/0!</v>
      </c>
    </row>
    <row r="56" spans="1:28" s="125" customFormat="1" ht="15" thickBot="1" x14ac:dyDescent="0.35">
      <c r="A56" s="224"/>
      <c r="B56" s="225" t="s">
        <v>155</v>
      </c>
      <c r="C56" s="226"/>
      <c r="D56" s="578"/>
      <c r="E56" s="714"/>
      <c r="F56" s="229">
        <f>SUM(F51:F55)</f>
        <v>0</v>
      </c>
      <c r="G56" s="229">
        <f t="shared" ref="G56:R56" si="30">SUM(G51:G55)</f>
        <v>0</v>
      </c>
      <c r="H56" s="229">
        <f t="shared" si="30"/>
        <v>0</v>
      </c>
      <c r="I56" s="229">
        <f t="shared" si="30"/>
        <v>0</v>
      </c>
      <c r="J56" s="229">
        <f t="shared" si="30"/>
        <v>0</v>
      </c>
      <c r="K56" s="229">
        <f t="shared" si="30"/>
        <v>0</v>
      </c>
      <c r="L56" s="229">
        <f t="shared" si="30"/>
        <v>0</v>
      </c>
      <c r="M56" s="229">
        <f t="shared" si="30"/>
        <v>0</v>
      </c>
      <c r="N56" s="229">
        <f t="shared" si="30"/>
        <v>0</v>
      </c>
      <c r="O56" s="229">
        <f t="shared" si="30"/>
        <v>0</v>
      </c>
      <c r="P56" s="229">
        <f t="shared" si="30"/>
        <v>0</v>
      </c>
      <c r="Q56" s="229">
        <f t="shared" si="30"/>
        <v>0</v>
      </c>
      <c r="R56" s="229">
        <f t="shared" si="30"/>
        <v>0</v>
      </c>
      <c r="S56" s="320">
        <f>SUM(S51:S55)</f>
        <v>0</v>
      </c>
      <c r="W56" s="231">
        <f>SUM(W51:W55)</f>
        <v>0</v>
      </c>
      <c r="X56" s="231">
        <f>SUM(X51:X55)</f>
        <v>0</v>
      </c>
      <c r="Z56" s="227">
        <f>SUM(Z51:Z55)</f>
        <v>0</v>
      </c>
      <c r="AA56" s="227">
        <f>SUM(AA51:AA55)</f>
        <v>0</v>
      </c>
      <c r="AB56" s="728" t="e">
        <f>Z56/(Z56+AA56)</f>
        <v>#DIV/0!</v>
      </c>
    </row>
    <row r="57" spans="1:28" ht="14.25" x14ac:dyDescent="0.3">
      <c r="A57" s="275"/>
      <c r="B57" s="276"/>
      <c r="C57" s="444"/>
      <c r="D57" s="577"/>
      <c r="E57" s="570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280"/>
      <c r="S57" s="319"/>
      <c r="W57" s="147"/>
      <c r="X57" s="147"/>
      <c r="Z57" s="147"/>
      <c r="AA57" s="147"/>
      <c r="AB57" s="727"/>
    </row>
    <row r="58" spans="1:28" s="125" customFormat="1" ht="14.25" x14ac:dyDescent="0.3">
      <c r="A58" s="275">
        <v>3.2</v>
      </c>
      <c r="B58" s="276" t="s">
        <v>156</v>
      </c>
      <c r="C58" s="444">
        <f>'9. Infrastructure Staff Loading'!C58</f>
        <v>0</v>
      </c>
      <c r="D58" s="577">
        <f>'9. Infrastructure Staff Loading'!D58</f>
        <v>0</v>
      </c>
      <c r="E58" s="570">
        <f>'9. Infrastructure Staff Loading'!E58</f>
        <v>0</v>
      </c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280">
        <f t="shared" ref="R58:R76" si="31">SUM(F58:Q58)</f>
        <v>0</v>
      </c>
      <c r="S58" s="319">
        <f>D58*R58</f>
        <v>0</v>
      </c>
      <c r="W58" s="147">
        <f>X58/$U$7</f>
        <v>0</v>
      </c>
      <c r="X58" s="147">
        <f>R58/12</f>
        <v>0</v>
      </c>
      <c r="Z58" s="147">
        <f>IF($E58="Y",$R58,0)</f>
        <v>0</v>
      </c>
      <c r="AA58" s="147">
        <f>IF($E58="N",$R58,0)</f>
        <v>0</v>
      </c>
      <c r="AB58" s="727" t="e">
        <f>Z58/(Z58+AA58)</f>
        <v>#DIV/0!</v>
      </c>
    </row>
    <row r="59" spans="1:28" ht="14.25" x14ac:dyDescent="0.3">
      <c r="A59" s="275"/>
      <c r="B59" s="276"/>
      <c r="C59" s="444">
        <f>'9. Infrastructure Staff Loading'!C59</f>
        <v>0</v>
      </c>
      <c r="D59" s="577">
        <f>'9. Infrastructure Staff Loading'!D59</f>
        <v>0</v>
      </c>
      <c r="E59" s="570">
        <f>'9. Infrastructure Staff Loading'!E59</f>
        <v>0</v>
      </c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280">
        <f t="shared" si="31"/>
        <v>0</v>
      </c>
      <c r="S59" s="319">
        <f>D59*R59</f>
        <v>0</v>
      </c>
      <c r="W59" s="147">
        <f>X59/$U$7</f>
        <v>0</v>
      </c>
      <c r="X59" s="147">
        <f>R59/12</f>
        <v>0</v>
      </c>
      <c r="Z59" s="147">
        <f t="shared" ref="Z59:Z62" si="32">IF($E59="Y",$R59,0)</f>
        <v>0</v>
      </c>
      <c r="AA59" s="147">
        <f t="shared" ref="AA59:AA62" si="33">IF($E59="N",$R59,0)</f>
        <v>0</v>
      </c>
      <c r="AB59" s="727" t="e">
        <f t="shared" ref="AB59:AB62" si="34">Z59/(Z59+AA59)</f>
        <v>#DIV/0!</v>
      </c>
    </row>
    <row r="60" spans="1:28" ht="14.25" x14ac:dyDescent="0.3">
      <c r="A60" s="275"/>
      <c r="B60" s="276"/>
      <c r="C60" s="444">
        <f>'9. Infrastructure Staff Loading'!C60</f>
        <v>0</v>
      </c>
      <c r="D60" s="577">
        <f>'9. Infrastructure Staff Loading'!D60</f>
        <v>0</v>
      </c>
      <c r="E60" s="570">
        <f>'9. Infrastructure Staff Loading'!E60</f>
        <v>0</v>
      </c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280">
        <f>SUM(F60:Q60)</f>
        <v>0</v>
      </c>
      <c r="S60" s="319">
        <f>D60*R60</f>
        <v>0</v>
      </c>
      <c r="W60" s="147">
        <f>X60/$U$7</f>
        <v>0</v>
      </c>
      <c r="X60" s="147">
        <f>R60/12</f>
        <v>0</v>
      </c>
      <c r="Z60" s="147">
        <f t="shared" si="32"/>
        <v>0</v>
      </c>
      <c r="AA60" s="147">
        <f t="shared" si="33"/>
        <v>0</v>
      </c>
      <c r="AB60" s="727" t="e">
        <f t="shared" si="34"/>
        <v>#DIV/0!</v>
      </c>
    </row>
    <row r="61" spans="1:28" ht="14.25" x14ac:dyDescent="0.3">
      <c r="A61" s="275"/>
      <c r="B61" s="276"/>
      <c r="C61" s="444">
        <f>'9. Infrastructure Staff Loading'!C61</f>
        <v>0</v>
      </c>
      <c r="D61" s="577">
        <f>'9. Infrastructure Staff Loading'!D61</f>
        <v>0</v>
      </c>
      <c r="E61" s="570">
        <f>'9. Infrastructure Staff Loading'!E61</f>
        <v>0</v>
      </c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280">
        <f t="shared" si="31"/>
        <v>0</v>
      </c>
      <c r="S61" s="319">
        <f>D61*R61</f>
        <v>0</v>
      </c>
      <c r="W61" s="147">
        <f>X61/$U$7</f>
        <v>0</v>
      </c>
      <c r="X61" s="147">
        <f>R61/12</f>
        <v>0</v>
      </c>
      <c r="Z61" s="147">
        <f t="shared" si="32"/>
        <v>0</v>
      </c>
      <c r="AA61" s="147">
        <f t="shared" si="33"/>
        <v>0</v>
      </c>
      <c r="AB61" s="727" t="e">
        <f t="shared" si="34"/>
        <v>#DIV/0!</v>
      </c>
    </row>
    <row r="62" spans="1:28" ht="14.25" x14ac:dyDescent="0.3">
      <c r="A62" s="275"/>
      <c r="B62" s="276"/>
      <c r="C62" s="444">
        <f>'9. Infrastructure Staff Loading'!C62</f>
        <v>0</v>
      </c>
      <c r="D62" s="577">
        <f>'9. Infrastructure Staff Loading'!D62</f>
        <v>0</v>
      </c>
      <c r="E62" s="570">
        <f>'9. Infrastructure Staff Loading'!E62</f>
        <v>0</v>
      </c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280">
        <f t="shared" si="31"/>
        <v>0</v>
      </c>
      <c r="S62" s="319">
        <f>D62*R62</f>
        <v>0</v>
      </c>
      <c r="W62" s="147">
        <f>X62/$U$7</f>
        <v>0</v>
      </c>
      <c r="X62" s="147">
        <f>R62/12</f>
        <v>0</v>
      </c>
      <c r="Z62" s="147">
        <f t="shared" si="32"/>
        <v>0</v>
      </c>
      <c r="AA62" s="147">
        <f t="shared" si="33"/>
        <v>0</v>
      </c>
      <c r="AB62" s="727" t="e">
        <f t="shared" si="34"/>
        <v>#DIV/0!</v>
      </c>
    </row>
    <row r="63" spans="1:28" s="125" customFormat="1" ht="15" thickBot="1" x14ac:dyDescent="0.35">
      <c r="A63" s="224"/>
      <c r="B63" s="225" t="s">
        <v>157</v>
      </c>
      <c r="C63" s="226"/>
      <c r="D63" s="578"/>
      <c r="E63" s="714"/>
      <c r="F63" s="229">
        <f>SUM(F58:F62)</f>
        <v>0</v>
      </c>
      <c r="G63" s="229">
        <f t="shared" ref="G63:R63" si="35">SUM(G58:G62)</f>
        <v>0</v>
      </c>
      <c r="H63" s="229">
        <f t="shared" si="35"/>
        <v>0</v>
      </c>
      <c r="I63" s="229">
        <f t="shared" si="35"/>
        <v>0</v>
      </c>
      <c r="J63" s="229">
        <f t="shared" si="35"/>
        <v>0</v>
      </c>
      <c r="K63" s="229">
        <f t="shared" si="35"/>
        <v>0</v>
      </c>
      <c r="L63" s="229">
        <f t="shared" si="35"/>
        <v>0</v>
      </c>
      <c r="M63" s="229">
        <f t="shared" si="35"/>
        <v>0</v>
      </c>
      <c r="N63" s="229">
        <f t="shared" si="35"/>
        <v>0</v>
      </c>
      <c r="O63" s="229">
        <f t="shared" si="35"/>
        <v>0</v>
      </c>
      <c r="P63" s="229">
        <f t="shared" si="35"/>
        <v>0</v>
      </c>
      <c r="Q63" s="229">
        <f t="shared" si="35"/>
        <v>0</v>
      </c>
      <c r="R63" s="229">
        <f t="shared" si="35"/>
        <v>0</v>
      </c>
      <c r="S63" s="320">
        <f>SUM(S58:S62)</f>
        <v>0</v>
      </c>
      <c r="W63" s="231">
        <f>SUM(W58:W62)</f>
        <v>0</v>
      </c>
      <c r="X63" s="231">
        <f>SUM(X58:X62)</f>
        <v>0</v>
      </c>
      <c r="Z63" s="227">
        <f>SUM(Z58:Z62)</f>
        <v>0</v>
      </c>
      <c r="AA63" s="227">
        <f>SUM(AA58:AA62)</f>
        <v>0</v>
      </c>
      <c r="AB63" s="728" t="e">
        <f>Z63/(Z63+AA63)</f>
        <v>#DIV/0!</v>
      </c>
    </row>
    <row r="64" spans="1:28" s="125" customFormat="1" ht="14.25" x14ac:dyDescent="0.3">
      <c r="A64" s="275"/>
      <c r="B64" s="276"/>
      <c r="C64" s="444"/>
      <c r="D64" s="577"/>
      <c r="E64" s="570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280"/>
      <c r="S64" s="319"/>
      <c r="W64" s="147"/>
      <c r="X64" s="147"/>
      <c r="Z64" s="147"/>
      <c r="AA64" s="147"/>
      <c r="AB64" s="727"/>
    </row>
    <row r="65" spans="1:28" ht="14.25" x14ac:dyDescent="0.3">
      <c r="A65" s="275">
        <v>3.3</v>
      </c>
      <c r="B65" s="276" t="s">
        <v>158</v>
      </c>
      <c r="C65" s="444">
        <f>'9. Infrastructure Staff Loading'!C65</f>
        <v>0</v>
      </c>
      <c r="D65" s="577">
        <f>'9. Infrastructure Staff Loading'!D65</f>
        <v>0</v>
      </c>
      <c r="E65" s="570">
        <f>'9. Infrastructure Staff Loading'!E65</f>
        <v>0</v>
      </c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280">
        <f t="shared" si="31"/>
        <v>0</v>
      </c>
      <c r="S65" s="319">
        <f t="shared" ref="S65:S74" si="36">D65*R65</f>
        <v>0</v>
      </c>
      <c r="W65" s="147">
        <f>X65/$U$7</f>
        <v>0</v>
      </c>
      <c r="X65" s="147">
        <f>R65/12</f>
        <v>0</v>
      </c>
      <c r="Z65" s="147">
        <f>IF($E65="Y",$R65,0)</f>
        <v>0</v>
      </c>
      <c r="AA65" s="147">
        <f>IF($E65="N",$R65,0)</f>
        <v>0</v>
      </c>
      <c r="AB65" s="727" t="e">
        <f>Z65/(Z65+AA65)</f>
        <v>#DIV/0!</v>
      </c>
    </row>
    <row r="66" spans="1:28" ht="14.25" x14ac:dyDescent="0.3">
      <c r="A66" s="275"/>
      <c r="B66" s="276"/>
      <c r="C66" s="444">
        <f>'9. Infrastructure Staff Loading'!C66</f>
        <v>0</v>
      </c>
      <c r="D66" s="577">
        <f>'9. Infrastructure Staff Loading'!D66</f>
        <v>0</v>
      </c>
      <c r="E66" s="570">
        <f>'9. Infrastructure Staff Loading'!E66</f>
        <v>0</v>
      </c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280">
        <f>SUM(F66:Q66)</f>
        <v>0</v>
      </c>
      <c r="S66" s="319">
        <f t="shared" si="36"/>
        <v>0</v>
      </c>
      <c r="W66" s="147">
        <f>X66/$U$7</f>
        <v>0</v>
      </c>
      <c r="X66" s="147">
        <f>R66/12</f>
        <v>0</v>
      </c>
      <c r="Z66" s="147">
        <f t="shared" ref="Z66:Z69" si="37">IF($E66="Y",$R66,0)</f>
        <v>0</v>
      </c>
      <c r="AA66" s="147">
        <f t="shared" ref="AA66:AA69" si="38">IF($E66="N",$R66,0)</f>
        <v>0</v>
      </c>
      <c r="AB66" s="727" t="e">
        <f t="shared" ref="AB66:AB69" si="39">Z66/(Z66+AA66)</f>
        <v>#DIV/0!</v>
      </c>
    </row>
    <row r="67" spans="1:28" ht="14.25" x14ac:dyDescent="0.3">
      <c r="A67" s="275"/>
      <c r="B67" s="276"/>
      <c r="C67" s="444">
        <f>'9. Infrastructure Staff Loading'!C67</f>
        <v>0</v>
      </c>
      <c r="D67" s="577">
        <f>'9. Infrastructure Staff Loading'!D67</f>
        <v>0</v>
      </c>
      <c r="E67" s="570">
        <f>'9. Infrastructure Staff Loading'!E67</f>
        <v>0</v>
      </c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280">
        <f t="shared" si="31"/>
        <v>0</v>
      </c>
      <c r="S67" s="319">
        <f>D67*R67</f>
        <v>0</v>
      </c>
      <c r="W67" s="147">
        <f>X67/$U$7</f>
        <v>0</v>
      </c>
      <c r="X67" s="147">
        <f>R67/12</f>
        <v>0</v>
      </c>
      <c r="Z67" s="147">
        <f t="shared" si="37"/>
        <v>0</v>
      </c>
      <c r="AA67" s="147">
        <f t="shared" si="38"/>
        <v>0</v>
      </c>
      <c r="AB67" s="727" t="e">
        <f t="shared" si="39"/>
        <v>#DIV/0!</v>
      </c>
    </row>
    <row r="68" spans="1:28" ht="14.25" x14ac:dyDescent="0.3">
      <c r="A68" s="275"/>
      <c r="B68" s="276"/>
      <c r="C68" s="444">
        <f>'9. Infrastructure Staff Loading'!C68</f>
        <v>0</v>
      </c>
      <c r="D68" s="577">
        <f>'9. Infrastructure Staff Loading'!D68</f>
        <v>0</v>
      </c>
      <c r="E68" s="570">
        <f>'9. Infrastructure Staff Loading'!E68</f>
        <v>0</v>
      </c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280">
        <f>SUM(F68:Q68)</f>
        <v>0</v>
      </c>
      <c r="S68" s="319">
        <f t="shared" si="36"/>
        <v>0</v>
      </c>
      <c r="W68" s="147">
        <f>X68/$U$7</f>
        <v>0</v>
      </c>
      <c r="X68" s="147">
        <f>R68/12</f>
        <v>0</v>
      </c>
      <c r="Z68" s="147">
        <f t="shared" si="37"/>
        <v>0</v>
      </c>
      <c r="AA68" s="147">
        <f t="shared" si="38"/>
        <v>0</v>
      </c>
      <c r="AB68" s="727" t="e">
        <f t="shared" si="39"/>
        <v>#DIV/0!</v>
      </c>
    </row>
    <row r="69" spans="1:28" ht="14.25" x14ac:dyDescent="0.3">
      <c r="A69" s="275"/>
      <c r="B69" s="276"/>
      <c r="C69" s="444">
        <f>'9. Infrastructure Staff Loading'!C69</f>
        <v>0</v>
      </c>
      <c r="D69" s="577">
        <f>'9. Infrastructure Staff Loading'!D69</f>
        <v>0</v>
      </c>
      <c r="E69" s="570">
        <f>'9. Infrastructure Staff Loading'!E69</f>
        <v>0</v>
      </c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280">
        <f>SUM(F69:Q69)</f>
        <v>0</v>
      </c>
      <c r="S69" s="319">
        <f t="shared" si="36"/>
        <v>0</v>
      </c>
      <c r="W69" s="147">
        <f>X69/$U$7</f>
        <v>0</v>
      </c>
      <c r="X69" s="147">
        <f>R69/12</f>
        <v>0</v>
      </c>
      <c r="Z69" s="147">
        <f t="shared" si="37"/>
        <v>0</v>
      </c>
      <c r="AA69" s="147">
        <f t="shared" si="38"/>
        <v>0</v>
      </c>
      <c r="AB69" s="727" t="e">
        <f t="shared" si="39"/>
        <v>#DIV/0!</v>
      </c>
    </row>
    <row r="70" spans="1:28" s="125" customFormat="1" ht="15" thickBot="1" x14ac:dyDescent="0.35">
      <c r="A70" s="224"/>
      <c r="B70" s="225" t="s">
        <v>159</v>
      </c>
      <c r="C70" s="226"/>
      <c r="D70" s="578"/>
      <c r="E70" s="714"/>
      <c r="F70" s="229">
        <f>SUM(F65:F69)</f>
        <v>0</v>
      </c>
      <c r="G70" s="229">
        <f t="shared" ref="G70:R70" si="40">SUM(G65:G69)</f>
        <v>0</v>
      </c>
      <c r="H70" s="229">
        <f t="shared" si="40"/>
        <v>0</v>
      </c>
      <c r="I70" s="229">
        <f t="shared" si="40"/>
        <v>0</v>
      </c>
      <c r="J70" s="229">
        <f t="shared" si="40"/>
        <v>0</v>
      </c>
      <c r="K70" s="229">
        <f t="shared" si="40"/>
        <v>0</v>
      </c>
      <c r="L70" s="229">
        <f t="shared" si="40"/>
        <v>0</v>
      </c>
      <c r="M70" s="229">
        <f t="shared" si="40"/>
        <v>0</v>
      </c>
      <c r="N70" s="229">
        <f t="shared" si="40"/>
        <v>0</v>
      </c>
      <c r="O70" s="229">
        <f t="shared" si="40"/>
        <v>0</v>
      </c>
      <c r="P70" s="229">
        <f t="shared" si="40"/>
        <v>0</v>
      </c>
      <c r="Q70" s="229">
        <f t="shared" si="40"/>
        <v>0</v>
      </c>
      <c r="R70" s="229">
        <f t="shared" si="40"/>
        <v>0</v>
      </c>
      <c r="S70" s="320">
        <f>SUM(S65:S69)</f>
        <v>0</v>
      </c>
      <c r="W70" s="231">
        <f>SUM(W65:W69)</f>
        <v>0</v>
      </c>
      <c r="X70" s="231">
        <f>SUM(X65:X69)</f>
        <v>0</v>
      </c>
      <c r="Z70" s="227">
        <f>SUM(Z65:Z69)</f>
        <v>0</v>
      </c>
      <c r="AA70" s="227">
        <f>SUM(AA65:AA69)</f>
        <v>0</v>
      </c>
      <c r="AB70" s="728" t="e">
        <f>Z70/(Z70+AA70)</f>
        <v>#DIV/0!</v>
      </c>
    </row>
    <row r="71" spans="1:28" ht="14.25" x14ac:dyDescent="0.3">
      <c r="A71" s="275"/>
      <c r="B71" s="276"/>
      <c r="C71" s="444"/>
      <c r="D71" s="577"/>
      <c r="E71" s="570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280"/>
      <c r="S71" s="319"/>
      <c r="W71" s="147"/>
      <c r="X71" s="147"/>
      <c r="Z71" s="147"/>
      <c r="AA71" s="147"/>
      <c r="AB71" s="727"/>
    </row>
    <row r="72" spans="1:28" s="125" customFormat="1" ht="14.25" x14ac:dyDescent="0.3">
      <c r="A72" s="275">
        <v>3.4</v>
      </c>
      <c r="B72" s="276" t="s">
        <v>160</v>
      </c>
      <c r="C72" s="444">
        <f>'9. Infrastructure Staff Loading'!C72</f>
        <v>0</v>
      </c>
      <c r="D72" s="577">
        <f>'9. Infrastructure Staff Loading'!D72</f>
        <v>0</v>
      </c>
      <c r="E72" s="570">
        <f>'9. Infrastructure Staff Loading'!E72</f>
        <v>0</v>
      </c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280">
        <f t="shared" si="31"/>
        <v>0</v>
      </c>
      <c r="S72" s="319">
        <f t="shared" si="36"/>
        <v>0</v>
      </c>
      <c r="W72" s="147">
        <f>X72/$U$7</f>
        <v>0</v>
      </c>
      <c r="X72" s="147">
        <f>R72/12</f>
        <v>0</v>
      </c>
      <c r="Z72" s="147">
        <f>IF($E72="Y",$R72,0)</f>
        <v>0</v>
      </c>
      <c r="AA72" s="147">
        <f>IF($E72="N",$R72,0)</f>
        <v>0</v>
      </c>
      <c r="AB72" s="727" t="e">
        <f>Z72/(Z72+AA72)</f>
        <v>#DIV/0!</v>
      </c>
    </row>
    <row r="73" spans="1:28" ht="14.25" x14ac:dyDescent="0.3">
      <c r="A73" s="275"/>
      <c r="B73" s="276"/>
      <c r="C73" s="444">
        <f>'9. Infrastructure Staff Loading'!C73</f>
        <v>0</v>
      </c>
      <c r="D73" s="577">
        <f>'9. Infrastructure Staff Loading'!D73</f>
        <v>0</v>
      </c>
      <c r="E73" s="570">
        <f>'9. Infrastructure Staff Loading'!E73</f>
        <v>0</v>
      </c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280">
        <f t="shared" si="31"/>
        <v>0</v>
      </c>
      <c r="S73" s="319">
        <f>D73*R73</f>
        <v>0</v>
      </c>
      <c r="W73" s="147">
        <f>X73/$U$7</f>
        <v>0</v>
      </c>
      <c r="X73" s="147">
        <f>R73/12</f>
        <v>0</v>
      </c>
      <c r="Z73" s="147">
        <f t="shared" ref="Z73:Z76" si="41">IF($E73="Y",$R73,0)</f>
        <v>0</v>
      </c>
      <c r="AA73" s="147">
        <f t="shared" ref="AA73:AA76" si="42">IF($E73="N",$R73,0)</f>
        <v>0</v>
      </c>
      <c r="AB73" s="727" t="e">
        <f t="shared" ref="AB73:AB76" si="43">Z73/(Z73+AA73)</f>
        <v>#DIV/0!</v>
      </c>
    </row>
    <row r="74" spans="1:28" ht="14.25" x14ac:dyDescent="0.3">
      <c r="A74" s="275"/>
      <c r="B74" s="276"/>
      <c r="C74" s="444">
        <f>'9. Infrastructure Staff Loading'!C74</f>
        <v>0</v>
      </c>
      <c r="D74" s="577">
        <f>'9. Infrastructure Staff Loading'!D74</f>
        <v>0</v>
      </c>
      <c r="E74" s="570">
        <f>'9. Infrastructure Staff Loading'!E74</f>
        <v>0</v>
      </c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  <c r="R74" s="280">
        <f>SUM(F74:Q74)</f>
        <v>0</v>
      </c>
      <c r="S74" s="319">
        <f t="shared" si="36"/>
        <v>0</v>
      </c>
      <c r="W74" s="147">
        <f>X74/$U$7</f>
        <v>0</v>
      </c>
      <c r="X74" s="147">
        <f>R74/12</f>
        <v>0</v>
      </c>
      <c r="Z74" s="147">
        <f t="shared" si="41"/>
        <v>0</v>
      </c>
      <c r="AA74" s="147">
        <f t="shared" si="42"/>
        <v>0</v>
      </c>
      <c r="AB74" s="727" t="e">
        <f t="shared" si="43"/>
        <v>#DIV/0!</v>
      </c>
    </row>
    <row r="75" spans="1:28" ht="14.25" x14ac:dyDescent="0.3">
      <c r="A75" s="275"/>
      <c r="B75" s="276"/>
      <c r="C75" s="444">
        <f>'9. Infrastructure Staff Loading'!C75</f>
        <v>0</v>
      </c>
      <c r="D75" s="577">
        <f>'9. Infrastructure Staff Loading'!D75</f>
        <v>0</v>
      </c>
      <c r="E75" s="570">
        <f>'9. Infrastructure Staff Loading'!E75</f>
        <v>0</v>
      </c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280">
        <f t="shared" si="31"/>
        <v>0</v>
      </c>
      <c r="S75" s="319">
        <f>D75*R75</f>
        <v>0</v>
      </c>
      <c r="W75" s="147">
        <f>X75/$U$7</f>
        <v>0</v>
      </c>
      <c r="X75" s="147">
        <f>R75/12</f>
        <v>0</v>
      </c>
      <c r="Z75" s="147">
        <f t="shared" si="41"/>
        <v>0</v>
      </c>
      <c r="AA75" s="147">
        <f t="shared" si="42"/>
        <v>0</v>
      </c>
      <c r="AB75" s="727" t="e">
        <f t="shared" si="43"/>
        <v>#DIV/0!</v>
      </c>
    </row>
    <row r="76" spans="1:28" ht="14.25" x14ac:dyDescent="0.3">
      <c r="A76" s="275"/>
      <c r="B76" s="276"/>
      <c r="C76" s="444">
        <f>'9. Infrastructure Staff Loading'!C76</f>
        <v>0</v>
      </c>
      <c r="D76" s="577">
        <f>'9. Infrastructure Staff Loading'!D76</f>
        <v>0</v>
      </c>
      <c r="E76" s="570">
        <f>'9. Infrastructure Staff Loading'!E76</f>
        <v>0</v>
      </c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280">
        <f t="shared" si="31"/>
        <v>0</v>
      </c>
      <c r="S76" s="319">
        <f>D76*R76</f>
        <v>0</v>
      </c>
      <c r="W76" s="147">
        <f>X76/$U$7</f>
        <v>0</v>
      </c>
      <c r="X76" s="147">
        <f>R76/12</f>
        <v>0</v>
      </c>
      <c r="Z76" s="147">
        <f t="shared" si="41"/>
        <v>0</v>
      </c>
      <c r="AA76" s="147">
        <f t="shared" si="42"/>
        <v>0</v>
      </c>
      <c r="AB76" s="727" t="e">
        <f t="shared" si="43"/>
        <v>#DIV/0!</v>
      </c>
    </row>
    <row r="77" spans="1:28" s="125" customFormat="1" ht="15" thickBot="1" x14ac:dyDescent="0.35">
      <c r="A77" s="224"/>
      <c r="B77" s="225" t="s">
        <v>161</v>
      </c>
      <c r="C77" s="226"/>
      <c r="D77" s="578"/>
      <c r="E77" s="714"/>
      <c r="F77" s="229">
        <f>SUM(F72:F76)</f>
        <v>0</v>
      </c>
      <c r="G77" s="229">
        <f t="shared" ref="G77:R77" si="44">SUM(G72:G76)</f>
        <v>0</v>
      </c>
      <c r="H77" s="229">
        <f t="shared" si="44"/>
        <v>0</v>
      </c>
      <c r="I77" s="229">
        <f t="shared" si="44"/>
        <v>0</v>
      </c>
      <c r="J77" s="229">
        <f t="shared" si="44"/>
        <v>0</v>
      </c>
      <c r="K77" s="229">
        <f t="shared" si="44"/>
        <v>0</v>
      </c>
      <c r="L77" s="229">
        <f t="shared" si="44"/>
        <v>0</v>
      </c>
      <c r="M77" s="229">
        <f t="shared" si="44"/>
        <v>0</v>
      </c>
      <c r="N77" s="229">
        <f t="shared" si="44"/>
        <v>0</v>
      </c>
      <c r="O77" s="229">
        <f t="shared" si="44"/>
        <v>0</v>
      </c>
      <c r="P77" s="229">
        <f t="shared" si="44"/>
        <v>0</v>
      </c>
      <c r="Q77" s="229">
        <f t="shared" si="44"/>
        <v>0</v>
      </c>
      <c r="R77" s="229">
        <f t="shared" si="44"/>
        <v>0</v>
      </c>
      <c r="S77" s="320">
        <f>SUM(S72:S76)</f>
        <v>0</v>
      </c>
      <c r="W77" s="231">
        <f>SUM(W72:W76)</f>
        <v>0</v>
      </c>
      <c r="X77" s="231">
        <f>SUM(X72:X76)</f>
        <v>0</v>
      </c>
      <c r="Z77" s="227">
        <f>SUM(Z72:Z76)</f>
        <v>0</v>
      </c>
      <c r="AA77" s="227">
        <f>SUM(AA72:AA76)</f>
        <v>0</v>
      </c>
      <c r="AB77" s="728" t="e">
        <f>Z77/(Z77+AA77)</f>
        <v>#DIV/0!</v>
      </c>
    </row>
    <row r="78" spans="1:28" s="125" customFormat="1" ht="14.25" x14ac:dyDescent="0.3">
      <c r="A78" s="144"/>
      <c r="B78" s="145"/>
      <c r="C78" s="155"/>
      <c r="D78" s="724"/>
      <c r="E78" s="718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326"/>
      <c r="W78" s="147"/>
      <c r="X78" s="147"/>
      <c r="Z78" s="147"/>
      <c r="AA78" s="147"/>
      <c r="AB78" s="727"/>
    </row>
    <row r="79" spans="1:28" s="125" customFormat="1" ht="14.25" thickBot="1" x14ac:dyDescent="0.3">
      <c r="A79" s="253"/>
      <c r="B79" s="254" t="s">
        <v>155</v>
      </c>
      <c r="C79" s="255"/>
      <c r="D79" s="439"/>
      <c r="E79" s="253"/>
      <c r="F79" s="256">
        <f>SUM(F56,F63,F70,F77)</f>
        <v>0</v>
      </c>
      <c r="G79" s="256">
        <f t="shared" ref="G79:S79" si="45">SUM(G56,G63,G70,G77)</f>
        <v>0</v>
      </c>
      <c r="H79" s="256">
        <f t="shared" si="45"/>
        <v>0</v>
      </c>
      <c r="I79" s="256">
        <f t="shared" si="45"/>
        <v>0</v>
      </c>
      <c r="J79" s="256">
        <f t="shared" si="45"/>
        <v>0</v>
      </c>
      <c r="K79" s="256">
        <f t="shared" si="45"/>
        <v>0</v>
      </c>
      <c r="L79" s="256">
        <f t="shared" si="45"/>
        <v>0</v>
      </c>
      <c r="M79" s="256">
        <f t="shared" si="45"/>
        <v>0</v>
      </c>
      <c r="N79" s="256">
        <f t="shared" si="45"/>
        <v>0</v>
      </c>
      <c r="O79" s="256">
        <f t="shared" si="45"/>
        <v>0</v>
      </c>
      <c r="P79" s="256">
        <f t="shared" si="45"/>
        <v>0</v>
      </c>
      <c r="Q79" s="256">
        <f t="shared" si="45"/>
        <v>0</v>
      </c>
      <c r="R79" s="256">
        <f t="shared" si="45"/>
        <v>0</v>
      </c>
      <c r="S79" s="323">
        <f t="shared" si="45"/>
        <v>0</v>
      </c>
      <c r="W79" s="256">
        <f>SUM(W56,W63,W70,W77)</f>
        <v>0</v>
      </c>
      <c r="X79" s="256">
        <f>SUM(X56,X63,X70,X77)</f>
        <v>0</v>
      </c>
      <c r="Z79" s="256">
        <f>SUM(Z56,Z63,Z70,Z77)</f>
        <v>0</v>
      </c>
      <c r="AA79" s="256">
        <f>SUM(AA56,AA63,AA70,AA77)</f>
        <v>0</v>
      </c>
      <c r="AB79" s="729" t="e">
        <f>Z79/(Z79+AA79)</f>
        <v>#DIV/0!</v>
      </c>
    </row>
    <row r="80" spans="1:28" ht="9.9499999999999993" customHeight="1" x14ac:dyDescent="0.3">
      <c r="A80" s="157"/>
      <c r="B80" s="145"/>
      <c r="C80" s="146"/>
      <c r="D80" s="585"/>
      <c r="E80" s="157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326"/>
      <c r="W80" s="146"/>
      <c r="X80" s="146"/>
      <c r="Z80" s="146"/>
      <c r="AA80" s="146"/>
      <c r="AB80" s="727"/>
    </row>
    <row r="81" spans="1:28" s="124" customFormat="1" ht="13.5" customHeight="1" x14ac:dyDescent="0.25">
      <c r="A81" s="233">
        <v>4</v>
      </c>
      <c r="B81" s="242" t="s">
        <v>162</v>
      </c>
      <c r="C81" s="235"/>
      <c r="D81" s="576"/>
      <c r="E81" s="521"/>
      <c r="F81" s="240"/>
      <c r="G81" s="240"/>
      <c r="H81" s="240"/>
      <c r="I81" s="240"/>
      <c r="J81" s="240"/>
      <c r="K81" s="240"/>
      <c r="L81" s="240"/>
      <c r="M81" s="240"/>
      <c r="N81" s="240"/>
      <c r="O81" s="240"/>
      <c r="P81" s="240"/>
      <c r="Q81" s="240"/>
      <c r="R81" s="236"/>
      <c r="S81" s="318"/>
      <c r="W81" s="235"/>
      <c r="X81" s="235"/>
      <c r="Z81" s="235"/>
      <c r="AA81" s="235"/>
      <c r="AB81" s="726"/>
    </row>
    <row r="82" spans="1:28" ht="13.5" customHeight="1" x14ac:dyDescent="0.3">
      <c r="A82" s="275">
        <v>4.0999999999999996</v>
      </c>
      <c r="B82" s="276" t="s">
        <v>163</v>
      </c>
      <c r="C82" s="444">
        <f>'9. Infrastructure Staff Loading'!C82</f>
        <v>0</v>
      </c>
      <c r="D82" s="577">
        <f>'9. Infrastructure Staff Loading'!D82</f>
        <v>0</v>
      </c>
      <c r="E82" s="570">
        <f>'9. Infrastructure Staff Loading'!E82</f>
        <v>0</v>
      </c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280">
        <f>SUM(F82:Q82)</f>
        <v>0</v>
      </c>
      <c r="S82" s="319">
        <f>D82*R82</f>
        <v>0</v>
      </c>
      <c r="W82" s="147">
        <f>X82/$U$7</f>
        <v>0</v>
      </c>
      <c r="X82" s="147">
        <f>R82/12</f>
        <v>0</v>
      </c>
      <c r="Z82" s="147">
        <f>IF($E82="Y",$R82,0)</f>
        <v>0</v>
      </c>
      <c r="AA82" s="147">
        <f>IF($E82="N",$R82,0)</f>
        <v>0</v>
      </c>
      <c r="AB82" s="727" t="e">
        <f>Z82/(Z82+AA82)</f>
        <v>#DIV/0!</v>
      </c>
    </row>
    <row r="83" spans="1:28" ht="14.25" x14ac:dyDescent="0.3">
      <c r="A83" s="275"/>
      <c r="B83" s="276"/>
      <c r="C83" s="444">
        <f>'9. Infrastructure Staff Loading'!C83</f>
        <v>0</v>
      </c>
      <c r="D83" s="577">
        <f>'9. Infrastructure Staff Loading'!D83</f>
        <v>0</v>
      </c>
      <c r="E83" s="570">
        <f>'9. Infrastructure Staff Loading'!E83</f>
        <v>0</v>
      </c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280">
        <f>SUM(F83:Q83)</f>
        <v>0</v>
      </c>
      <c r="S83" s="319">
        <f>D83*R83</f>
        <v>0</v>
      </c>
      <c r="W83" s="147">
        <f>X83/$U$7</f>
        <v>0</v>
      </c>
      <c r="X83" s="147">
        <f>R83/12</f>
        <v>0</v>
      </c>
      <c r="Z83" s="147">
        <f t="shared" ref="Z83:Z86" si="46">IF($E83="Y",$R83,0)</f>
        <v>0</v>
      </c>
      <c r="AA83" s="147">
        <f t="shared" ref="AA83:AA86" si="47">IF($E83="N",$R83,0)</f>
        <v>0</v>
      </c>
      <c r="AB83" s="727" t="e">
        <f t="shared" ref="AB83:AB86" si="48">Z83/(Z83+AA83)</f>
        <v>#DIV/0!</v>
      </c>
    </row>
    <row r="84" spans="1:28" ht="14.25" x14ac:dyDescent="0.3">
      <c r="A84" s="275"/>
      <c r="B84" s="276"/>
      <c r="C84" s="444">
        <f>'9. Infrastructure Staff Loading'!C84</f>
        <v>0</v>
      </c>
      <c r="D84" s="577">
        <f>'9. Infrastructure Staff Loading'!D84</f>
        <v>0</v>
      </c>
      <c r="E84" s="570">
        <f>'9. Infrastructure Staff Loading'!E84</f>
        <v>0</v>
      </c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280">
        <f>SUM(F84:Q84)</f>
        <v>0</v>
      </c>
      <c r="S84" s="319">
        <f>D84*R84</f>
        <v>0</v>
      </c>
      <c r="W84" s="147">
        <f>X84/$U$7</f>
        <v>0</v>
      </c>
      <c r="X84" s="147">
        <f>R84/12</f>
        <v>0</v>
      </c>
      <c r="Z84" s="147">
        <f t="shared" si="46"/>
        <v>0</v>
      </c>
      <c r="AA84" s="147">
        <f t="shared" si="47"/>
        <v>0</v>
      </c>
      <c r="AB84" s="727" t="e">
        <f t="shared" si="48"/>
        <v>#DIV/0!</v>
      </c>
    </row>
    <row r="85" spans="1:28" ht="14.25" x14ac:dyDescent="0.3">
      <c r="A85" s="275"/>
      <c r="B85" s="276"/>
      <c r="C85" s="444">
        <f>'9. Infrastructure Staff Loading'!C85</f>
        <v>0</v>
      </c>
      <c r="D85" s="577">
        <f>'9. Infrastructure Staff Loading'!D85</f>
        <v>0</v>
      </c>
      <c r="E85" s="570">
        <f>'9. Infrastructure Staff Loading'!E85</f>
        <v>0</v>
      </c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280">
        <f>SUM(F85:Q85)</f>
        <v>0</v>
      </c>
      <c r="S85" s="319">
        <f>D85*R85</f>
        <v>0</v>
      </c>
      <c r="W85" s="147">
        <f>X85/$U$7</f>
        <v>0</v>
      </c>
      <c r="X85" s="147">
        <f>R85/12</f>
        <v>0</v>
      </c>
      <c r="Z85" s="147">
        <f t="shared" si="46"/>
        <v>0</v>
      </c>
      <c r="AA85" s="147">
        <f t="shared" si="47"/>
        <v>0</v>
      </c>
      <c r="AB85" s="727" t="e">
        <f t="shared" si="48"/>
        <v>#DIV/0!</v>
      </c>
    </row>
    <row r="86" spans="1:28" ht="14.25" x14ac:dyDescent="0.3">
      <c r="A86" s="275"/>
      <c r="B86" s="276"/>
      <c r="C86" s="444">
        <f>'9. Infrastructure Staff Loading'!C86</f>
        <v>0</v>
      </c>
      <c r="D86" s="577">
        <f>'9. Infrastructure Staff Loading'!D86</f>
        <v>0</v>
      </c>
      <c r="E86" s="570">
        <f>'9. Infrastructure Staff Loading'!E86</f>
        <v>0</v>
      </c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280">
        <f>SUM(F86:Q86)</f>
        <v>0</v>
      </c>
      <c r="S86" s="319">
        <f>D86*R86</f>
        <v>0</v>
      </c>
      <c r="W86" s="147">
        <f>X86/$U$7</f>
        <v>0</v>
      </c>
      <c r="X86" s="147">
        <f>R86/12</f>
        <v>0</v>
      </c>
      <c r="Z86" s="147">
        <f t="shared" si="46"/>
        <v>0</v>
      </c>
      <c r="AA86" s="147">
        <f t="shared" si="47"/>
        <v>0</v>
      </c>
      <c r="AB86" s="727" t="e">
        <f t="shared" si="48"/>
        <v>#DIV/0!</v>
      </c>
    </row>
    <row r="87" spans="1:28" s="125" customFormat="1" ht="15" thickBot="1" x14ac:dyDescent="0.35">
      <c r="A87" s="224"/>
      <c r="B87" s="225" t="s">
        <v>164</v>
      </c>
      <c r="C87" s="226"/>
      <c r="D87" s="578"/>
      <c r="E87" s="714"/>
      <c r="F87" s="229">
        <f>SUM(F82:F86)</f>
        <v>0</v>
      </c>
      <c r="G87" s="229">
        <f t="shared" ref="G87:R87" si="49">SUM(G82:G86)</f>
        <v>0</v>
      </c>
      <c r="H87" s="229">
        <f t="shared" si="49"/>
        <v>0</v>
      </c>
      <c r="I87" s="229">
        <f t="shared" si="49"/>
        <v>0</v>
      </c>
      <c r="J87" s="229">
        <f t="shared" si="49"/>
        <v>0</v>
      </c>
      <c r="K87" s="229">
        <f t="shared" si="49"/>
        <v>0</v>
      </c>
      <c r="L87" s="229">
        <f t="shared" si="49"/>
        <v>0</v>
      </c>
      <c r="M87" s="229">
        <f t="shared" si="49"/>
        <v>0</v>
      </c>
      <c r="N87" s="229">
        <f t="shared" si="49"/>
        <v>0</v>
      </c>
      <c r="O87" s="229">
        <f t="shared" si="49"/>
        <v>0</v>
      </c>
      <c r="P87" s="229">
        <f t="shared" si="49"/>
        <v>0</v>
      </c>
      <c r="Q87" s="229">
        <f t="shared" si="49"/>
        <v>0</v>
      </c>
      <c r="R87" s="229">
        <f t="shared" si="49"/>
        <v>0</v>
      </c>
      <c r="S87" s="320">
        <f>SUM(S82:S86)</f>
        <v>0</v>
      </c>
      <c r="W87" s="231">
        <f>SUM(W82:W86)</f>
        <v>0</v>
      </c>
      <c r="X87" s="229">
        <f>SUM(X82:X86)</f>
        <v>0</v>
      </c>
      <c r="Z87" s="227">
        <f>SUM(Z82:Z86)</f>
        <v>0</v>
      </c>
      <c r="AA87" s="227">
        <f>SUM(AA82:AA86)</f>
        <v>0</v>
      </c>
      <c r="AB87" s="728" t="e">
        <f>Z87/(Z87+AA87)</f>
        <v>#DIV/0!</v>
      </c>
    </row>
    <row r="88" spans="1:28" ht="13.5" customHeight="1" x14ac:dyDescent="0.3">
      <c r="A88" s="275"/>
      <c r="B88" s="276"/>
      <c r="C88" s="444"/>
      <c r="D88" s="577"/>
      <c r="E88" s="570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280"/>
      <c r="S88" s="319"/>
      <c r="W88" s="147"/>
      <c r="X88" s="147"/>
      <c r="Z88" s="147"/>
      <c r="AA88" s="147"/>
      <c r="AB88" s="727"/>
    </row>
    <row r="89" spans="1:28" s="125" customFormat="1" ht="14.25" x14ac:dyDescent="0.3">
      <c r="A89" s="275">
        <v>4.2</v>
      </c>
      <c r="B89" s="276" t="s">
        <v>165</v>
      </c>
      <c r="C89" s="444">
        <f>'9. Infrastructure Staff Loading'!C89</f>
        <v>0</v>
      </c>
      <c r="D89" s="577">
        <f>'9. Infrastructure Staff Loading'!D89</f>
        <v>0</v>
      </c>
      <c r="E89" s="570">
        <f>'9. Infrastructure Staff Loading'!E89</f>
        <v>0</v>
      </c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280">
        <f>SUM(F89:Q89)</f>
        <v>0</v>
      </c>
      <c r="S89" s="319">
        <f>D89*R89</f>
        <v>0</v>
      </c>
      <c r="W89" s="147">
        <f>X89/$U$7</f>
        <v>0</v>
      </c>
      <c r="X89" s="147">
        <f>R89/12</f>
        <v>0</v>
      </c>
      <c r="Z89" s="147">
        <f>IF($E89="Y",$R89,0)</f>
        <v>0</v>
      </c>
      <c r="AA89" s="147">
        <f>IF($E89="N",$R89,0)</f>
        <v>0</v>
      </c>
      <c r="AB89" s="727" t="e">
        <f>Z89/(Z89+AA89)</f>
        <v>#DIV/0!</v>
      </c>
    </row>
    <row r="90" spans="1:28" ht="14.25" x14ac:dyDescent="0.3">
      <c r="A90" s="275"/>
      <c r="B90" s="276"/>
      <c r="C90" s="444">
        <f>'9. Infrastructure Staff Loading'!C90</f>
        <v>0</v>
      </c>
      <c r="D90" s="577">
        <f>'9. Infrastructure Staff Loading'!D90</f>
        <v>0</v>
      </c>
      <c r="E90" s="570">
        <f>'9. Infrastructure Staff Loading'!E90</f>
        <v>0</v>
      </c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280">
        <f>SUM(F90:Q90)</f>
        <v>0</v>
      </c>
      <c r="S90" s="319">
        <f>D90*R90</f>
        <v>0</v>
      </c>
      <c r="W90" s="147">
        <f>X90/$U$7</f>
        <v>0</v>
      </c>
      <c r="X90" s="147">
        <f>R90/12</f>
        <v>0</v>
      </c>
      <c r="Z90" s="147">
        <f t="shared" ref="Z90:Z93" si="50">IF($E90="Y",$R90,0)</f>
        <v>0</v>
      </c>
      <c r="AA90" s="147">
        <f t="shared" ref="AA90:AA93" si="51">IF($E90="N",$R90,0)</f>
        <v>0</v>
      </c>
      <c r="AB90" s="727" t="e">
        <f t="shared" ref="AB90:AB93" si="52">Z90/(Z90+AA90)</f>
        <v>#DIV/0!</v>
      </c>
    </row>
    <row r="91" spans="1:28" ht="14.25" x14ac:dyDescent="0.3">
      <c r="A91" s="275"/>
      <c r="B91" s="276"/>
      <c r="C91" s="444">
        <f>'9. Infrastructure Staff Loading'!C91</f>
        <v>0</v>
      </c>
      <c r="D91" s="577">
        <f>'9. Infrastructure Staff Loading'!D91</f>
        <v>0</v>
      </c>
      <c r="E91" s="570">
        <f>'9. Infrastructure Staff Loading'!E91</f>
        <v>0</v>
      </c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280">
        <f>SUM(F91:Q91)</f>
        <v>0</v>
      </c>
      <c r="S91" s="319">
        <f>D91*R91</f>
        <v>0</v>
      </c>
      <c r="W91" s="147">
        <f>X91/$U$7</f>
        <v>0</v>
      </c>
      <c r="X91" s="147">
        <f>R91/12</f>
        <v>0</v>
      </c>
      <c r="Z91" s="147">
        <f t="shared" si="50"/>
        <v>0</v>
      </c>
      <c r="AA91" s="147">
        <f t="shared" si="51"/>
        <v>0</v>
      </c>
      <c r="AB91" s="727" t="e">
        <f t="shared" si="52"/>
        <v>#DIV/0!</v>
      </c>
    </row>
    <row r="92" spans="1:28" ht="14.25" x14ac:dyDescent="0.3">
      <c r="A92" s="275"/>
      <c r="B92" s="276"/>
      <c r="C92" s="444">
        <f>'9. Infrastructure Staff Loading'!C92</f>
        <v>0</v>
      </c>
      <c r="D92" s="577">
        <f>'9. Infrastructure Staff Loading'!D92</f>
        <v>0</v>
      </c>
      <c r="E92" s="570">
        <f>'9. Infrastructure Staff Loading'!E92</f>
        <v>0</v>
      </c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280">
        <f>SUM(F92:Q92)</f>
        <v>0</v>
      </c>
      <c r="S92" s="319">
        <f>D92*R92</f>
        <v>0</v>
      </c>
      <c r="W92" s="147">
        <f>X92/$U$7</f>
        <v>0</v>
      </c>
      <c r="X92" s="147">
        <f>R92/12</f>
        <v>0</v>
      </c>
      <c r="Z92" s="147">
        <f t="shared" si="50"/>
        <v>0</v>
      </c>
      <c r="AA92" s="147">
        <f t="shared" si="51"/>
        <v>0</v>
      </c>
      <c r="AB92" s="727" t="e">
        <f t="shared" si="52"/>
        <v>#DIV/0!</v>
      </c>
    </row>
    <row r="93" spans="1:28" ht="14.25" x14ac:dyDescent="0.3">
      <c r="A93" s="275"/>
      <c r="B93" s="276"/>
      <c r="C93" s="444">
        <f>'9. Infrastructure Staff Loading'!C93</f>
        <v>0</v>
      </c>
      <c r="D93" s="577">
        <f>'9. Infrastructure Staff Loading'!D93</f>
        <v>0</v>
      </c>
      <c r="E93" s="570">
        <f>'9. Infrastructure Staff Loading'!E93</f>
        <v>0</v>
      </c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280">
        <f>SUM(F93:Q93)</f>
        <v>0</v>
      </c>
      <c r="S93" s="319">
        <f>D93*R93</f>
        <v>0</v>
      </c>
      <c r="W93" s="147">
        <f>X93/$U$7</f>
        <v>0</v>
      </c>
      <c r="X93" s="147">
        <f>R93/12</f>
        <v>0</v>
      </c>
      <c r="Z93" s="147">
        <f t="shared" si="50"/>
        <v>0</v>
      </c>
      <c r="AA93" s="147">
        <f t="shared" si="51"/>
        <v>0</v>
      </c>
      <c r="AB93" s="727" t="e">
        <f t="shared" si="52"/>
        <v>#DIV/0!</v>
      </c>
    </row>
    <row r="94" spans="1:28" s="125" customFormat="1" ht="15" thickBot="1" x14ac:dyDescent="0.35">
      <c r="A94" s="224"/>
      <c r="B94" s="225" t="s">
        <v>166</v>
      </c>
      <c r="C94" s="226"/>
      <c r="D94" s="578"/>
      <c r="E94" s="714"/>
      <c r="F94" s="229">
        <f>SUM(F89:F93)</f>
        <v>0</v>
      </c>
      <c r="G94" s="229">
        <f t="shared" ref="G94:R94" si="53">SUM(G89:G93)</f>
        <v>0</v>
      </c>
      <c r="H94" s="229">
        <f t="shared" si="53"/>
        <v>0</v>
      </c>
      <c r="I94" s="229">
        <f t="shared" si="53"/>
        <v>0</v>
      </c>
      <c r="J94" s="229">
        <f t="shared" si="53"/>
        <v>0</v>
      </c>
      <c r="K94" s="229">
        <f t="shared" si="53"/>
        <v>0</v>
      </c>
      <c r="L94" s="229">
        <f t="shared" si="53"/>
        <v>0</v>
      </c>
      <c r="M94" s="229">
        <f t="shared" si="53"/>
        <v>0</v>
      </c>
      <c r="N94" s="229">
        <f t="shared" si="53"/>
        <v>0</v>
      </c>
      <c r="O94" s="229">
        <f t="shared" si="53"/>
        <v>0</v>
      </c>
      <c r="P94" s="229">
        <f t="shared" si="53"/>
        <v>0</v>
      </c>
      <c r="Q94" s="229">
        <f t="shared" si="53"/>
        <v>0</v>
      </c>
      <c r="R94" s="229">
        <f t="shared" si="53"/>
        <v>0</v>
      </c>
      <c r="S94" s="320">
        <f>SUM(S89:S93)</f>
        <v>0</v>
      </c>
      <c r="W94" s="231">
        <f>SUM(W89:W93)</f>
        <v>0</v>
      </c>
      <c r="X94" s="229">
        <f>SUM(X89:X93)</f>
        <v>0</v>
      </c>
      <c r="Z94" s="227">
        <f>SUM(Z89:Z93)</f>
        <v>0</v>
      </c>
      <c r="AA94" s="227">
        <f>SUM(AA89:AA93)</f>
        <v>0</v>
      </c>
      <c r="AB94" s="728" t="e">
        <f>Z94/(Z94+AA94)</f>
        <v>#DIV/0!</v>
      </c>
    </row>
    <row r="95" spans="1:28" s="125" customFormat="1" ht="14.25" x14ac:dyDescent="0.3">
      <c r="A95" s="144"/>
      <c r="B95" s="145"/>
      <c r="C95" s="146"/>
      <c r="D95" s="585"/>
      <c r="E95" s="157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/>
      <c r="S95" s="326"/>
      <c r="W95" s="147"/>
      <c r="X95" s="147"/>
      <c r="Z95" s="147"/>
      <c r="AA95" s="147"/>
      <c r="AB95" s="727"/>
    </row>
    <row r="96" spans="1:28" s="125" customFormat="1" ht="14.25" thickBot="1" x14ac:dyDescent="0.3">
      <c r="A96" s="253"/>
      <c r="B96" s="254" t="s">
        <v>167</v>
      </c>
      <c r="C96" s="255"/>
      <c r="D96" s="439"/>
      <c r="E96" s="253"/>
      <c r="F96" s="256">
        <f t="shared" ref="F96:S96" si="54">SUM(F87,F94)</f>
        <v>0</v>
      </c>
      <c r="G96" s="256">
        <f t="shared" si="54"/>
        <v>0</v>
      </c>
      <c r="H96" s="256">
        <f t="shared" si="54"/>
        <v>0</v>
      </c>
      <c r="I96" s="256">
        <f t="shared" si="54"/>
        <v>0</v>
      </c>
      <c r="J96" s="256">
        <f t="shared" si="54"/>
        <v>0</v>
      </c>
      <c r="K96" s="256">
        <f t="shared" si="54"/>
        <v>0</v>
      </c>
      <c r="L96" s="256">
        <f t="shared" si="54"/>
        <v>0</v>
      </c>
      <c r="M96" s="256">
        <f t="shared" si="54"/>
        <v>0</v>
      </c>
      <c r="N96" s="256">
        <f t="shared" si="54"/>
        <v>0</v>
      </c>
      <c r="O96" s="256">
        <f t="shared" si="54"/>
        <v>0</v>
      </c>
      <c r="P96" s="256">
        <f t="shared" si="54"/>
        <v>0</v>
      </c>
      <c r="Q96" s="256">
        <f t="shared" si="54"/>
        <v>0</v>
      </c>
      <c r="R96" s="256">
        <f t="shared" si="54"/>
        <v>0</v>
      </c>
      <c r="S96" s="323">
        <f t="shared" si="54"/>
        <v>0</v>
      </c>
      <c r="W96" s="256">
        <f>SUM(W87,W94)</f>
        <v>0</v>
      </c>
      <c r="X96" s="256">
        <f>SUM(X87,X94)</f>
        <v>0</v>
      </c>
      <c r="Z96" s="256">
        <f>SUM(Z87,Z94)</f>
        <v>0</v>
      </c>
      <c r="AA96" s="256">
        <f>SUM(AA87,AA94)</f>
        <v>0</v>
      </c>
      <c r="AB96" s="729" t="e">
        <f>Z96/(Z96+AA96)</f>
        <v>#DIV/0!</v>
      </c>
    </row>
    <row r="97" spans="1:28" ht="9.9499999999999993" customHeight="1" x14ac:dyDescent="0.3">
      <c r="A97" s="157"/>
      <c r="B97" s="145"/>
      <c r="C97" s="146"/>
      <c r="D97" s="585"/>
      <c r="E97" s="157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326"/>
      <c r="W97" s="146"/>
      <c r="X97" s="146"/>
      <c r="Z97" s="146"/>
      <c r="AA97" s="146"/>
      <c r="AB97" s="727"/>
    </row>
    <row r="98" spans="1:28" s="124" customFormat="1" ht="13.5" customHeight="1" x14ac:dyDescent="0.25">
      <c r="A98" s="233">
        <v>5</v>
      </c>
      <c r="B98" s="242" t="s">
        <v>168</v>
      </c>
      <c r="C98" s="235"/>
      <c r="D98" s="576"/>
      <c r="E98" s="521"/>
      <c r="F98" s="240"/>
      <c r="G98" s="240"/>
      <c r="H98" s="240"/>
      <c r="I98" s="240"/>
      <c r="J98" s="240"/>
      <c r="K98" s="240"/>
      <c r="L98" s="240"/>
      <c r="M98" s="240"/>
      <c r="N98" s="240"/>
      <c r="O98" s="240"/>
      <c r="P98" s="240"/>
      <c r="Q98" s="240"/>
      <c r="R98" s="236"/>
      <c r="S98" s="318"/>
      <c r="W98" s="235"/>
      <c r="X98" s="235"/>
      <c r="Z98" s="235"/>
      <c r="AA98" s="235"/>
      <c r="AB98" s="726"/>
    </row>
    <row r="99" spans="1:28" ht="13.5" customHeight="1" x14ac:dyDescent="0.3">
      <c r="A99" s="275">
        <v>5.0999999999999996</v>
      </c>
      <c r="B99" s="276" t="s">
        <v>169</v>
      </c>
      <c r="C99" s="444">
        <f>'9. Infrastructure Staff Loading'!C99</f>
        <v>0</v>
      </c>
      <c r="D99" s="577">
        <f>'9. Infrastructure Staff Loading'!D99</f>
        <v>0</v>
      </c>
      <c r="E99" s="570">
        <f>'9. Infrastructure Staff Loading'!E99</f>
        <v>0</v>
      </c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280">
        <f>SUM(F99:Q99)</f>
        <v>0</v>
      </c>
      <c r="S99" s="319">
        <f>D99*R99</f>
        <v>0</v>
      </c>
      <c r="W99" s="147">
        <f>X99/$U$7</f>
        <v>0</v>
      </c>
      <c r="X99" s="147">
        <f>R99/12</f>
        <v>0</v>
      </c>
      <c r="Z99" s="147">
        <f>IF($E99="Y",$R99,0)</f>
        <v>0</v>
      </c>
      <c r="AA99" s="147">
        <f>IF($E99="N",$R99,0)</f>
        <v>0</v>
      </c>
      <c r="AB99" s="727" t="e">
        <f>Z99/(Z99+AA99)</f>
        <v>#DIV/0!</v>
      </c>
    </row>
    <row r="100" spans="1:28" ht="14.25" x14ac:dyDescent="0.3">
      <c r="A100" s="275"/>
      <c r="B100" s="276"/>
      <c r="C100" s="444">
        <f>'9. Infrastructure Staff Loading'!C100</f>
        <v>0</v>
      </c>
      <c r="D100" s="577">
        <f>'9. Infrastructure Staff Loading'!D100</f>
        <v>0</v>
      </c>
      <c r="E100" s="570">
        <f>'9. Infrastructure Staff Loading'!E100</f>
        <v>0</v>
      </c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280">
        <f>SUM(F100:Q100)</f>
        <v>0</v>
      </c>
      <c r="S100" s="319">
        <f>D100*R100</f>
        <v>0</v>
      </c>
      <c r="W100" s="147">
        <f>X100/$U$7</f>
        <v>0</v>
      </c>
      <c r="X100" s="147">
        <f>R100/12</f>
        <v>0</v>
      </c>
      <c r="Z100" s="147">
        <f t="shared" ref="Z100:Z103" si="55">IF($E100="Y",$R100,0)</f>
        <v>0</v>
      </c>
      <c r="AA100" s="147">
        <f t="shared" ref="AA100:AA103" si="56">IF($E100="N",$R100,0)</f>
        <v>0</v>
      </c>
      <c r="AB100" s="727" t="e">
        <f t="shared" ref="AB100:AB103" si="57">Z100/(Z100+AA100)</f>
        <v>#DIV/0!</v>
      </c>
    </row>
    <row r="101" spans="1:28" ht="14.25" x14ac:dyDescent="0.3">
      <c r="A101" s="275"/>
      <c r="B101" s="276"/>
      <c r="C101" s="444">
        <f>'9. Infrastructure Staff Loading'!C101</f>
        <v>0</v>
      </c>
      <c r="D101" s="577">
        <f>'9. Infrastructure Staff Loading'!D101</f>
        <v>0</v>
      </c>
      <c r="E101" s="570">
        <f>'9. Infrastructure Staff Loading'!E101</f>
        <v>0</v>
      </c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  <c r="R101" s="280">
        <f>SUM(F101:Q101)</f>
        <v>0</v>
      </c>
      <c r="S101" s="319">
        <f>D101*R101</f>
        <v>0</v>
      </c>
      <c r="W101" s="147">
        <f>X101/$U$7</f>
        <v>0</v>
      </c>
      <c r="X101" s="147">
        <f>R101/12</f>
        <v>0</v>
      </c>
      <c r="Z101" s="147">
        <f t="shared" si="55"/>
        <v>0</v>
      </c>
      <c r="AA101" s="147">
        <f t="shared" si="56"/>
        <v>0</v>
      </c>
      <c r="AB101" s="727" t="e">
        <f t="shared" si="57"/>
        <v>#DIV/0!</v>
      </c>
    </row>
    <row r="102" spans="1:28" ht="14.25" x14ac:dyDescent="0.3">
      <c r="A102" s="275"/>
      <c r="B102" s="276"/>
      <c r="C102" s="444">
        <f>'9. Infrastructure Staff Loading'!C102</f>
        <v>0</v>
      </c>
      <c r="D102" s="577">
        <f>'9. Infrastructure Staff Loading'!D102</f>
        <v>0</v>
      </c>
      <c r="E102" s="570">
        <f>'9. Infrastructure Staff Loading'!E102</f>
        <v>0</v>
      </c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280">
        <f>SUM(F102:Q102)</f>
        <v>0</v>
      </c>
      <c r="S102" s="319">
        <f>D102*R102</f>
        <v>0</v>
      </c>
      <c r="W102" s="147">
        <f>X102/$U$7</f>
        <v>0</v>
      </c>
      <c r="X102" s="147">
        <f>R102/12</f>
        <v>0</v>
      </c>
      <c r="Z102" s="147">
        <f t="shared" si="55"/>
        <v>0</v>
      </c>
      <c r="AA102" s="147">
        <f t="shared" si="56"/>
        <v>0</v>
      </c>
      <c r="AB102" s="727" t="e">
        <f t="shared" si="57"/>
        <v>#DIV/0!</v>
      </c>
    </row>
    <row r="103" spans="1:28" ht="14.25" x14ac:dyDescent="0.3">
      <c r="A103" s="275"/>
      <c r="B103" s="276"/>
      <c r="C103" s="444">
        <f>'9. Infrastructure Staff Loading'!C103</f>
        <v>0</v>
      </c>
      <c r="D103" s="577">
        <f>'9. Infrastructure Staff Loading'!D103</f>
        <v>0</v>
      </c>
      <c r="E103" s="570">
        <f>'9. Infrastructure Staff Loading'!E103</f>
        <v>0</v>
      </c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280">
        <f>SUM(F103:Q103)</f>
        <v>0</v>
      </c>
      <c r="S103" s="319">
        <f>D103*R103</f>
        <v>0</v>
      </c>
      <c r="W103" s="147">
        <f>X103/$U$7</f>
        <v>0</v>
      </c>
      <c r="X103" s="147">
        <f>R103/12</f>
        <v>0</v>
      </c>
      <c r="Z103" s="147">
        <f t="shared" si="55"/>
        <v>0</v>
      </c>
      <c r="AA103" s="147">
        <f t="shared" si="56"/>
        <v>0</v>
      </c>
      <c r="AB103" s="727" t="e">
        <f t="shared" si="57"/>
        <v>#DIV/0!</v>
      </c>
    </row>
    <row r="104" spans="1:28" s="125" customFormat="1" ht="15" thickBot="1" x14ac:dyDescent="0.35">
      <c r="A104" s="224"/>
      <c r="B104" s="225" t="s">
        <v>170</v>
      </c>
      <c r="C104" s="226"/>
      <c r="D104" s="578"/>
      <c r="E104" s="714"/>
      <c r="F104" s="229">
        <f>SUM(F99:F103)</f>
        <v>0</v>
      </c>
      <c r="G104" s="229">
        <f t="shared" ref="G104:R104" si="58">SUM(G99:G103)</f>
        <v>0</v>
      </c>
      <c r="H104" s="229">
        <f t="shared" si="58"/>
        <v>0</v>
      </c>
      <c r="I104" s="229">
        <f t="shared" si="58"/>
        <v>0</v>
      </c>
      <c r="J104" s="229">
        <f t="shared" si="58"/>
        <v>0</v>
      </c>
      <c r="K104" s="229">
        <f t="shared" si="58"/>
        <v>0</v>
      </c>
      <c r="L104" s="229">
        <f t="shared" si="58"/>
        <v>0</v>
      </c>
      <c r="M104" s="229">
        <f t="shared" si="58"/>
        <v>0</v>
      </c>
      <c r="N104" s="229">
        <f t="shared" si="58"/>
        <v>0</v>
      </c>
      <c r="O104" s="229">
        <f t="shared" si="58"/>
        <v>0</v>
      </c>
      <c r="P104" s="229">
        <f t="shared" si="58"/>
        <v>0</v>
      </c>
      <c r="Q104" s="229">
        <f t="shared" si="58"/>
        <v>0</v>
      </c>
      <c r="R104" s="229">
        <f t="shared" si="58"/>
        <v>0</v>
      </c>
      <c r="S104" s="320">
        <f>SUM(S99:S103)</f>
        <v>0</v>
      </c>
      <c r="W104" s="231">
        <f>SUM(W99:W103)</f>
        <v>0</v>
      </c>
      <c r="X104" s="229">
        <f>SUM(X99:X103)</f>
        <v>0</v>
      </c>
      <c r="Z104" s="227">
        <f>SUM(Z99:Z103)</f>
        <v>0</v>
      </c>
      <c r="AA104" s="227">
        <f>SUM(AA99:AA103)</f>
        <v>0</v>
      </c>
      <c r="AB104" s="728" t="e">
        <f>Z104/(Z104+AA104)</f>
        <v>#DIV/0!</v>
      </c>
    </row>
    <row r="105" spans="1:28" ht="13.5" customHeight="1" x14ac:dyDescent="0.3">
      <c r="A105" s="275"/>
      <c r="B105" s="276"/>
      <c r="C105" s="444"/>
      <c r="D105" s="577"/>
      <c r="E105" s="570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280"/>
      <c r="S105" s="319"/>
      <c r="W105" s="147"/>
      <c r="X105" s="147"/>
      <c r="Z105" s="147"/>
      <c r="AA105" s="147"/>
      <c r="AB105" s="727"/>
    </row>
    <row r="106" spans="1:28" s="125" customFormat="1" ht="14.25" x14ac:dyDescent="0.3">
      <c r="A106" s="275">
        <v>5.2</v>
      </c>
      <c r="B106" s="276" t="s">
        <v>168</v>
      </c>
      <c r="C106" s="444">
        <f>'9. Infrastructure Staff Loading'!C106</f>
        <v>0</v>
      </c>
      <c r="D106" s="577">
        <f>'9. Infrastructure Staff Loading'!D106</f>
        <v>0</v>
      </c>
      <c r="E106" s="570">
        <f>'9. Infrastructure Staff Loading'!E106</f>
        <v>0</v>
      </c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280">
        <f>SUM(F106:Q106)</f>
        <v>0</v>
      </c>
      <c r="S106" s="319">
        <f>D106*R106</f>
        <v>0</v>
      </c>
      <c r="W106" s="147">
        <f>X106/$U$7</f>
        <v>0</v>
      </c>
      <c r="X106" s="147">
        <f>R106/12</f>
        <v>0</v>
      </c>
      <c r="Z106" s="147">
        <f>IF($E106="Y",$R106,0)</f>
        <v>0</v>
      </c>
      <c r="AA106" s="147">
        <f>IF($E106="N",$R106,0)</f>
        <v>0</v>
      </c>
      <c r="AB106" s="727" t="e">
        <f>Z106/(Z106+AA106)</f>
        <v>#DIV/0!</v>
      </c>
    </row>
    <row r="107" spans="1:28" ht="14.25" x14ac:dyDescent="0.3">
      <c r="A107" s="275"/>
      <c r="B107" s="276"/>
      <c r="C107" s="444">
        <f>'9. Infrastructure Staff Loading'!C107</f>
        <v>0</v>
      </c>
      <c r="D107" s="577">
        <f>'9. Infrastructure Staff Loading'!D107</f>
        <v>0</v>
      </c>
      <c r="E107" s="570">
        <f>'9. Infrastructure Staff Loading'!E107</f>
        <v>0</v>
      </c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  <c r="R107" s="280">
        <f>SUM(F107:Q107)</f>
        <v>0</v>
      </c>
      <c r="S107" s="319">
        <f>D107*R107</f>
        <v>0</v>
      </c>
      <c r="W107" s="147">
        <f>X107/$U$7</f>
        <v>0</v>
      </c>
      <c r="X107" s="147">
        <f>R107/12</f>
        <v>0</v>
      </c>
      <c r="Z107" s="147">
        <f t="shared" ref="Z107:Z110" si="59">IF($E107="Y",$R107,0)</f>
        <v>0</v>
      </c>
      <c r="AA107" s="147">
        <f t="shared" ref="AA107:AA110" si="60">IF($E107="N",$R107,0)</f>
        <v>0</v>
      </c>
      <c r="AB107" s="727" t="e">
        <f t="shared" ref="AB107:AB110" si="61">Z107/(Z107+AA107)</f>
        <v>#DIV/0!</v>
      </c>
    </row>
    <row r="108" spans="1:28" ht="14.25" x14ac:dyDescent="0.3">
      <c r="A108" s="275"/>
      <c r="B108" s="276"/>
      <c r="C108" s="444">
        <f>'9. Infrastructure Staff Loading'!C108</f>
        <v>0</v>
      </c>
      <c r="D108" s="577">
        <f>'9. Infrastructure Staff Loading'!D108</f>
        <v>0</v>
      </c>
      <c r="E108" s="570">
        <f>'9. Infrastructure Staff Loading'!E108</f>
        <v>0</v>
      </c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280">
        <f>SUM(F108:Q108)</f>
        <v>0</v>
      </c>
      <c r="S108" s="319">
        <f>D108*R108</f>
        <v>0</v>
      </c>
      <c r="W108" s="147">
        <f>X108/$U$7</f>
        <v>0</v>
      </c>
      <c r="X108" s="147">
        <f>R108/12</f>
        <v>0</v>
      </c>
      <c r="Z108" s="147">
        <f t="shared" si="59"/>
        <v>0</v>
      </c>
      <c r="AA108" s="147">
        <f t="shared" si="60"/>
        <v>0</v>
      </c>
      <c r="AB108" s="727" t="e">
        <f t="shared" si="61"/>
        <v>#DIV/0!</v>
      </c>
    </row>
    <row r="109" spans="1:28" ht="14.25" x14ac:dyDescent="0.3">
      <c r="A109" s="275"/>
      <c r="B109" s="276"/>
      <c r="C109" s="444">
        <f>'9. Infrastructure Staff Loading'!C109</f>
        <v>0</v>
      </c>
      <c r="D109" s="577">
        <f>'9. Infrastructure Staff Loading'!D109</f>
        <v>0</v>
      </c>
      <c r="E109" s="570">
        <f>'9. Infrastructure Staff Loading'!E109</f>
        <v>0</v>
      </c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280">
        <f>SUM(F109:Q109)</f>
        <v>0</v>
      </c>
      <c r="S109" s="319">
        <f>D109*R109</f>
        <v>0</v>
      </c>
      <c r="W109" s="147">
        <f>X109/$U$7</f>
        <v>0</v>
      </c>
      <c r="X109" s="147">
        <f>R109/12</f>
        <v>0</v>
      </c>
      <c r="Z109" s="147">
        <f t="shared" si="59"/>
        <v>0</v>
      </c>
      <c r="AA109" s="147">
        <f t="shared" si="60"/>
        <v>0</v>
      </c>
      <c r="AB109" s="727" t="e">
        <f t="shared" si="61"/>
        <v>#DIV/0!</v>
      </c>
    </row>
    <row r="110" spans="1:28" ht="14.25" x14ac:dyDescent="0.3">
      <c r="A110" s="275"/>
      <c r="B110" s="276"/>
      <c r="C110" s="444">
        <f>'9. Infrastructure Staff Loading'!C110</f>
        <v>0</v>
      </c>
      <c r="D110" s="577">
        <f>'9. Infrastructure Staff Loading'!D110</f>
        <v>0</v>
      </c>
      <c r="E110" s="570">
        <f>'9. Infrastructure Staff Loading'!E110</f>
        <v>0</v>
      </c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  <c r="R110" s="280">
        <f>SUM(F110:Q110)</f>
        <v>0</v>
      </c>
      <c r="S110" s="319">
        <f>D110*R110</f>
        <v>0</v>
      </c>
      <c r="W110" s="147">
        <f>X110/$U$7</f>
        <v>0</v>
      </c>
      <c r="X110" s="147">
        <f>R110/12</f>
        <v>0</v>
      </c>
      <c r="Z110" s="147">
        <f t="shared" si="59"/>
        <v>0</v>
      </c>
      <c r="AA110" s="147">
        <f t="shared" si="60"/>
        <v>0</v>
      </c>
      <c r="AB110" s="727" t="e">
        <f t="shared" si="61"/>
        <v>#DIV/0!</v>
      </c>
    </row>
    <row r="111" spans="1:28" s="125" customFormat="1" ht="15" thickBot="1" x14ac:dyDescent="0.35">
      <c r="A111" s="224"/>
      <c r="B111" s="225" t="s">
        <v>171</v>
      </c>
      <c r="C111" s="226"/>
      <c r="D111" s="578"/>
      <c r="E111" s="714"/>
      <c r="F111" s="229">
        <f>SUM(F106:F110)</f>
        <v>0</v>
      </c>
      <c r="G111" s="229">
        <f t="shared" ref="G111:R111" si="62">SUM(G106:G110)</f>
        <v>0</v>
      </c>
      <c r="H111" s="229">
        <f t="shared" si="62"/>
        <v>0</v>
      </c>
      <c r="I111" s="229">
        <f t="shared" si="62"/>
        <v>0</v>
      </c>
      <c r="J111" s="229">
        <f t="shared" si="62"/>
        <v>0</v>
      </c>
      <c r="K111" s="229">
        <f t="shared" si="62"/>
        <v>0</v>
      </c>
      <c r="L111" s="229">
        <f t="shared" si="62"/>
        <v>0</v>
      </c>
      <c r="M111" s="229">
        <f t="shared" si="62"/>
        <v>0</v>
      </c>
      <c r="N111" s="229">
        <f t="shared" si="62"/>
        <v>0</v>
      </c>
      <c r="O111" s="229">
        <f t="shared" si="62"/>
        <v>0</v>
      </c>
      <c r="P111" s="229">
        <f t="shared" si="62"/>
        <v>0</v>
      </c>
      <c r="Q111" s="229">
        <f t="shared" si="62"/>
        <v>0</v>
      </c>
      <c r="R111" s="229">
        <f t="shared" si="62"/>
        <v>0</v>
      </c>
      <c r="S111" s="320">
        <f>SUM(S106:S110)</f>
        <v>0</v>
      </c>
      <c r="W111" s="231">
        <f>SUM(W106:W110)</f>
        <v>0</v>
      </c>
      <c r="X111" s="229">
        <f>SUM(X106:X110)</f>
        <v>0</v>
      </c>
      <c r="Z111" s="227">
        <f>SUM(Z106:Z110)</f>
        <v>0</v>
      </c>
      <c r="AA111" s="227">
        <f>SUM(AA106:AA110)</f>
        <v>0</v>
      </c>
      <c r="AB111" s="728" t="e">
        <f>Z111/(Z111+AA111)</f>
        <v>#DIV/0!</v>
      </c>
    </row>
    <row r="112" spans="1:28" s="125" customFormat="1" ht="14.25" x14ac:dyDescent="0.3">
      <c r="A112" s="144"/>
      <c r="B112" s="145"/>
      <c r="C112" s="146"/>
      <c r="D112" s="585"/>
      <c r="E112" s="157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/>
      <c r="S112" s="326"/>
      <c r="W112" s="147"/>
      <c r="X112" s="147"/>
      <c r="Z112" s="147"/>
      <c r="AA112" s="147"/>
      <c r="AB112" s="727"/>
    </row>
    <row r="113" spans="1:28" s="125" customFormat="1" ht="14.25" thickBot="1" x14ac:dyDescent="0.3">
      <c r="A113" s="253"/>
      <c r="B113" s="254" t="s">
        <v>171</v>
      </c>
      <c r="C113" s="255"/>
      <c r="D113" s="439"/>
      <c r="E113" s="253"/>
      <c r="F113" s="256">
        <f t="shared" ref="F113:S113" si="63">SUM(F104,F111)</f>
        <v>0</v>
      </c>
      <c r="G113" s="256">
        <f t="shared" si="63"/>
        <v>0</v>
      </c>
      <c r="H113" s="256">
        <f t="shared" si="63"/>
        <v>0</v>
      </c>
      <c r="I113" s="256">
        <f t="shared" si="63"/>
        <v>0</v>
      </c>
      <c r="J113" s="256">
        <f t="shared" si="63"/>
        <v>0</v>
      </c>
      <c r="K113" s="256">
        <f t="shared" si="63"/>
        <v>0</v>
      </c>
      <c r="L113" s="256">
        <f t="shared" si="63"/>
        <v>0</v>
      </c>
      <c r="M113" s="256">
        <f t="shared" si="63"/>
        <v>0</v>
      </c>
      <c r="N113" s="256">
        <f t="shared" si="63"/>
        <v>0</v>
      </c>
      <c r="O113" s="256">
        <f t="shared" si="63"/>
        <v>0</v>
      </c>
      <c r="P113" s="256">
        <f t="shared" si="63"/>
        <v>0</v>
      </c>
      <c r="Q113" s="256">
        <f t="shared" si="63"/>
        <v>0</v>
      </c>
      <c r="R113" s="256">
        <f t="shared" si="63"/>
        <v>0</v>
      </c>
      <c r="S113" s="323">
        <f t="shared" si="63"/>
        <v>0</v>
      </c>
      <c r="W113" s="256">
        <f>SUM(W104,W111)</f>
        <v>0</v>
      </c>
      <c r="X113" s="256">
        <f>SUM(X104,X111)</f>
        <v>0</v>
      </c>
      <c r="Z113" s="256">
        <f>SUM(Z104,Z111)</f>
        <v>0</v>
      </c>
      <c r="AA113" s="256">
        <f>SUM(AA104,AA111)</f>
        <v>0</v>
      </c>
      <c r="AB113" s="729" t="e">
        <f>Z113/(Z113+AA113)</f>
        <v>#DIV/0!</v>
      </c>
    </row>
    <row r="114" spans="1:28" ht="9.9499999999999993" customHeight="1" x14ac:dyDescent="0.3">
      <c r="A114" s="157"/>
      <c r="B114" s="145"/>
      <c r="C114" s="146"/>
      <c r="D114" s="585"/>
      <c r="E114" s="157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  <c r="R114" s="149"/>
      <c r="S114" s="326"/>
      <c r="W114" s="146"/>
      <c r="X114" s="146"/>
      <c r="Z114" s="146"/>
      <c r="AA114" s="146"/>
      <c r="AB114" s="727"/>
    </row>
    <row r="115" spans="1:28" s="124" customFormat="1" ht="13.5" customHeight="1" x14ac:dyDescent="0.25">
      <c r="A115" s="233">
        <v>6</v>
      </c>
      <c r="B115" s="242" t="s">
        <v>172</v>
      </c>
      <c r="C115" s="235"/>
      <c r="D115" s="576"/>
      <c r="E115" s="521"/>
      <c r="F115" s="240"/>
      <c r="G115" s="240"/>
      <c r="H115" s="240"/>
      <c r="I115" s="240"/>
      <c r="J115" s="240"/>
      <c r="K115" s="240"/>
      <c r="L115" s="240"/>
      <c r="M115" s="240"/>
      <c r="N115" s="240"/>
      <c r="O115" s="240"/>
      <c r="P115" s="240"/>
      <c r="Q115" s="240"/>
      <c r="R115" s="236"/>
      <c r="S115" s="318"/>
      <c r="W115" s="235"/>
      <c r="X115" s="235"/>
      <c r="Z115" s="235"/>
      <c r="AA115" s="235"/>
      <c r="AB115" s="726"/>
    </row>
    <row r="116" spans="1:28" ht="13.5" customHeight="1" x14ac:dyDescent="0.3">
      <c r="A116" s="275">
        <v>6.1</v>
      </c>
      <c r="B116" s="276" t="s">
        <v>173</v>
      </c>
      <c r="C116" s="444">
        <f>'9. Infrastructure Staff Loading'!C116</f>
        <v>0</v>
      </c>
      <c r="D116" s="577">
        <f>'9. Infrastructure Staff Loading'!D116</f>
        <v>0</v>
      </c>
      <c r="E116" s="570">
        <f>'9. Infrastructure Staff Loading'!E116</f>
        <v>0</v>
      </c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280">
        <f>SUM(F116:Q116)</f>
        <v>0</v>
      </c>
      <c r="S116" s="319">
        <f>D116*R116</f>
        <v>0</v>
      </c>
      <c r="W116" s="147">
        <f>X116/$U$7</f>
        <v>0</v>
      </c>
      <c r="X116" s="147">
        <f>R116/12</f>
        <v>0</v>
      </c>
      <c r="Z116" s="147">
        <f>IF($E116="Y",$R116,0)</f>
        <v>0</v>
      </c>
      <c r="AA116" s="147">
        <f>IF($E116="N",$R116,0)</f>
        <v>0</v>
      </c>
      <c r="AB116" s="727" t="e">
        <f>Z116/(Z116+AA116)</f>
        <v>#DIV/0!</v>
      </c>
    </row>
    <row r="117" spans="1:28" ht="14.25" x14ac:dyDescent="0.3">
      <c r="A117" s="275"/>
      <c r="B117" s="276"/>
      <c r="C117" s="444">
        <f>'9. Infrastructure Staff Loading'!C117</f>
        <v>0</v>
      </c>
      <c r="D117" s="577">
        <f>'9. Infrastructure Staff Loading'!D117</f>
        <v>0</v>
      </c>
      <c r="E117" s="570">
        <f>'9. Infrastructure Staff Loading'!E117</f>
        <v>0</v>
      </c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280">
        <f>SUM(F117:Q117)</f>
        <v>0</v>
      </c>
      <c r="S117" s="319">
        <f>D117*R117</f>
        <v>0</v>
      </c>
      <c r="W117" s="147">
        <f>X117/$U$7</f>
        <v>0</v>
      </c>
      <c r="X117" s="147">
        <f>R117/12</f>
        <v>0</v>
      </c>
      <c r="Z117" s="147">
        <f t="shared" ref="Z117:Z120" si="64">IF($E117="Y",$R117,0)</f>
        <v>0</v>
      </c>
      <c r="AA117" s="147">
        <f t="shared" ref="AA117:AA120" si="65">IF($E117="N",$R117,0)</f>
        <v>0</v>
      </c>
      <c r="AB117" s="727" t="e">
        <f t="shared" ref="AB117:AB120" si="66">Z117/(Z117+AA117)</f>
        <v>#DIV/0!</v>
      </c>
    </row>
    <row r="118" spans="1:28" ht="14.25" x14ac:dyDescent="0.3">
      <c r="A118" s="275"/>
      <c r="B118" s="276"/>
      <c r="C118" s="444">
        <f>'9. Infrastructure Staff Loading'!C118</f>
        <v>0</v>
      </c>
      <c r="D118" s="577">
        <f>'9. Infrastructure Staff Loading'!D118</f>
        <v>0</v>
      </c>
      <c r="E118" s="570">
        <f>'9. Infrastructure Staff Loading'!E118</f>
        <v>0</v>
      </c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280">
        <f>SUM(F118:Q118)</f>
        <v>0</v>
      </c>
      <c r="S118" s="319">
        <f>D118*R118</f>
        <v>0</v>
      </c>
      <c r="W118" s="147">
        <f>X118/$U$7</f>
        <v>0</v>
      </c>
      <c r="X118" s="147">
        <f>R118/12</f>
        <v>0</v>
      </c>
      <c r="Z118" s="147">
        <f t="shared" si="64"/>
        <v>0</v>
      </c>
      <c r="AA118" s="147">
        <f t="shared" si="65"/>
        <v>0</v>
      </c>
      <c r="AB118" s="727" t="e">
        <f t="shared" si="66"/>
        <v>#DIV/0!</v>
      </c>
    </row>
    <row r="119" spans="1:28" ht="14.25" x14ac:dyDescent="0.3">
      <c r="A119" s="275"/>
      <c r="B119" s="276"/>
      <c r="C119" s="444">
        <f>'9. Infrastructure Staff Loading'!C119</f>
        <v>0</v>
      </c>
      <c r="D119" s="577">
        <f>'9. Infrastructure Staff Loading'!D119</f>
        <v>0</v>
      </c>
      <c r="E119" s="570">
        <f>'9. Infrastructure Staff Loading'!E119</f>
        <v>0</v>
      </c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280">
        <f>SUM(F119:Q119)</f>
        <v>0</v>
      </c>
      <c r="S119" s="319">
        <f>D119*R119</f>
        <v>0</v>
      </c>
      <c r="W119" s="147">
        <f>X119/$U$7</f>
        <v>0</v>
      </c>
      <c r="X119" s="147">
        <f>R119/12</f>
        <v>0</v>
      </c>
      <c r="Z119" s="147">
        <f t="shared" si="64"/>
        <v>0</v>
      </c>
      <c r="AA119" s="147">
        <f t="shared" si="65"/>
        <v>0</v>
      </c>
      <c r="AB119" s="727" t="e">
        <f t="shared" si="66"/>
        <v>#DIV/0!</v>
      </c>
    </row>
    <row r="120" spans="1:28" ht="14.25" x14ac:dyDescent="0.3">
      <c r="A120" s="275"/>
      <c r="B120" s="276"/>
      <c r="C120" s="444">
        <f>'9. Infrastructure Staff Loading'!C120</f>
        <v>0</v>
      </c>
      <c r="D120" s="577">
        <f>'9. Infrastructure Staff Loading'!D120</f>
        <v>0</v>
      </c>
      <c r="E120" s="570">
        <f>'9. Infrastructure Staff Loading'!E120</f>
        <v>0</v>
      </c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280">
        <f>SUM(F120:Q120)</f>
        <v>0</v>
      </c>
      <c r="S120" s="319">
        <f>D120*R120</f>
        <v>0</v>
      </c>
      <c r="W120" s="147">
        <f>X120/$U$7</f>
        <v>0</v>
      </c>
      <c r="X120" s="147">
        <f>R120/12</f>
        <v>0</v>
      </c>
      <c r="Z120" s="147">
        <f t="shared" si="64"/>
        <v>0</v>
      </c>
      <c r="AA120" s="147">
        <f t="shared" si="65"/>
        <v>0</v>
      </c>
      <c r="AB120" s="727" t="e">
        <f t="shared" si="66"/>
        <v>#DIV/0!</v>
      </c>
    </row>
    <row r="121" spans="1:28" s="125" customFormat="1" ht="15" thickBot="1" x14ac:dyDescent="0.35">
      <c r="A121" s="224"/>
      <c r="B121" s="225" t="s">
        <v>174</v>
      </c>
      <c r="C121" s="226"/>
      <c r="D121" s="578"/>
      <c r="E121" s="714"/>
      <c r="F121" s="229">
        <f>SUM(F116:F120)</f>
        <v>0</v>
      </c>
      <c r="G121" s="229">
        <f t="shared" ref="G121:R121" si="67">SUM(G116:G120)</f>
        <v>0</v>
      </c>
      <c r="H121" s="229">
        <f t="shared" si="67"/>
        <v>0</v>
      </c>
      <c r="I121" s="229">
        <f t="shared" si="67"/>
        <v>0</v>
      </c>
      <c r="J121" s="229">
        <f t="shared" si="67"/>
        <v>0</v>
      </c>
      <c r="K121" s="229">
        <f t="shared" si="67"/>
        <v>0</v>
      </c>
      <c r="L121" s="229">
        <f t="shared" si="67"/>
        <v>0</v>
      </c>
      <c r="M121" s="229">
        <f t="shared" si="67"/>
        <v>0</v>
      </c>
      <c r="N121" s="229">
        <f t="shared" si="67"/>
        <v>0</v>
      </c>
      <c r="O121" s="229">
        <f t="shared" si="67"/>
        <v>0</v>
      </c>
      <c r="P121" s="229">
        <f t="shared" si="67"/>
        <v>0</v>
      </c>
      <c r="Q121" s="229">
        <f t="shared" si="67"/>
        <v>0</v>
      </c>
      <c r="R121" s="229">
        <f t="shared" si="67"/>
        <v>0</v>
      </c>
      <c r="S121" s="320">
        <f>SUM(S116:S120)</f>
        <v>0</v>
      </c>
      <c r="W121" s="231">
        <f>SUM(W116:W120)</f>
        <v>0</v>
      </c>
      <c r="X121" s="229">
        <f>SUM(X116:X120)</f>
        <v>0</v>
      </c>
      <c r="Z121" s="227">
        <f>SUM(Z116:Z120)</f>
        <v>0</v>
      </c>
      <c r="AA121" s="227">
        <f>SUM(AA116:AA120)</f>
        <v>0</v>
      </c>
      <c r="AB121" s="728" t="e">
        <f>Z121/(Z121+AA121)</f>
        <v>#DIV/0!</v>
      </c>
    </row>
    <row r="122" spans="1:28" ht="13.5" customHeight="1" x14ac:dyDescent="0.3">
      <c r="A122" s="275"/>
      <c r="B122" s="276"/>
      <c r="C122" s="444"/>
      <c r="D122" s="577"/>
      <c r="E122" s="570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  <c r="R122" s="280"/>
      <c r="S122" s="319"/>
      <c r="W122" s="147"/>
      <c r="X122" s="147"/>
      <c r="Z122" s="147"/>
      <c r="AA122" s="147"/>
      <c r="AB122" s="727"/>
    </row>
    <row r="123" spans="1:28" s="125" customFormat="1" ht="14.25" x14ac:dyDescent="0.3">
      <c r="A123" s="275">
        <v>6.2</v>
      </c>
      <c r="B123" s="276" t="s">
        <v>175</v>
      </c>
      <c r="C123" s="444">
        <f>'9. Infrastructure Staff Loading'!C123</f>
        <v>0</v>
      </c>
      <c r="D123" s="577">
        <f>'9. Infrastructure Staff Loading'!D123</f>
        <v>0</v>
      </c>
      <c r="E123" s="570">
        <f>'9. Infrastructure Staff Loading'!E123</f>
        <v>0</v>
      </c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  <c r="R123" s="280">
        <f>SUM(F123:Q123)</f>
        <v>0</v>
      </c>
      <c r="S123" s="319">
        <f>D123*R123</f>
        <v>0</v>
      </c>
      <c r="W123" s="147">
        <f>X123/$U$7</f>
        <v>0</v>
      </c>
      <c r="X123" s="147">
        <f>R123/12</f>
        <v>0</v>
      </c>
      <c r="Z123" s="147">
        <f>IF($E123="Y",$R123,0)</f>
        <v>0</v>
      </c>
      <c r="AA123" s="147">
        <f>IF($E123="N",$R123,0)</f>
        <v>0</v>
      </c>
      <c r="AB123" s="727" t="e">
        <f>Z123/(Z123+AA123)</f>
        <v>#DIV/0!</v>
      </c>
    </row>
    <row r="124" spans="1:28" ht="14.25" x14ac:dyDescent="0.3">
      <c r="A124" s="275"/>
      <c r="B124" s="276"/>
      <c r="C124" s="444">
        <f>'9. Infrastructure Staff Loading'!C124</f>
        <v>0</v>
      </c>
      <c r="D124" s="577">
        <f>'9. Infrastructure Staff Loading'!D124</f>
        <v>0</v>
      </c>
      <c r="E124" s="570">
        <f>'9. Infrastructure Staff Loading'!E124</f>
        <v>0</v>
      </c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  <c r="R124" s="280">
        <f>SUM(F124:Q124)</f>
        <v>0</v>
      </c>
      <c r="S124" s="319">
        <f>D124*R124</f>
        <v>0</v>
      </c>
      <c r="W124" s="147">
        <f>X124/$U$7</f>
        <v>0</v>
      </c>
      <c r="X124" s="147">
        <f>R124/12</f>
        <v>0</v>
      </c>
      <c r="Z124" s="147">
        <f t="shared" ref="Z124:Z127" si="68">IF($E124="Y",$R124,0)</f>
        <v>0</v>
      </c>
      <c r="AA124" s="147">
        <f t="shared" ref="AA124:AA127" si="69">IF($E124="N",$R124,0)</f>
        <v>0</v>
      </c>
      <c r="AB124" s="727" t="e">
        <f t="shared" ref="AB124:AB127" si="70">Z124/(Z124+AA124)</f>
        <v>#DIV/0!</v>
      </c>
    </row>
    <row r="125" spans="1:28" ht="14.25" x14ac:dyDescent="0.3">
      <c r="A125" s="275"/>
      <c r="B125" s="276"/>
      <c r="C125" s="444">
        <f>'9. Infrastructure Staff Loading'!C125</f>
        <v>0</v>
      </c>
      <c r="D125" s="577">
        <f>'9. Infrastructure Staff Loading'!D125</f>
        <v>0</v>
      </c>
      <c r="E125" s="570">
        <f>'9. Infrastructure Staff Loading'!E125</f>
        <v>0</v>
      </c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  <c r="R125" s="280">
        <f>SUM(F125:Q125)</f>
        <v>0</v>
      </c>
      <c r="S125" s="319">
        <f>D125*R125</f>
        <v>0</v>
      </c>
      <c r="W125" s="147">
        <f>X125/$U$7</f>
        <v>0</v>
      </c>
      <c r="X125" s="147">
        <f>R125/12</f>
        <v>0</v>
      </c>
      <c r="Z125" s="147">
        <f t="shared" si="68"/>
        <v>0</v>
      </c>
      <c r="AA125" s="147">
        <f t="shared" si="69"/>
        <v>0</v>
      </c>
      <c r="AB125" s="727" t="e">
        <f t="shared" si="70"/>
        <v>#DIV/0!</v>
      </c>
    </row>
    <row r="126" spans="1:28" ht="14.25" x14ac:dyDescent="0.3">
      <c r="A126" s="275"/>
      <c r="B126" s="276"/>
      <c r="C126" s="444">
        <f>'9. Infrastructure Staff Loading'!C126</f>
        <v>0</v>
      </c>
      <c r="D126" s="577">
        <f>'9. Infrastructure Staff Loading'!D126</f>
        <v>0</v>
      </c>
      <c r="E126" s="570">
        <f>'9. Infrastructure Staff Loading'!E126</f>
        <v>0</v>
      </c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  <c r="R126" s="280">
        <f>SUM(F126:Q126)</f>
        <v>0</v>
      </c>
      <c r="S126" s="319">
        <f>D126*R126</f>
        <v>0</v>
      </c>
      <c r="W126" s="147">
        <f>X126/$U$7</f>
        <v>0</v>
      </c>
      <c r="X126" s="147">
        <f>R126/12</f>
        <v>0</v>
      </c>
      <c r="Z126" s="147">
        <f t="shared" si="68"/>
        <v>0</v>
      </c>
      <c r="AA126" s="147">
        <f t="shared" si="69"/>
        <v>0</v>
      </c>
      <c r="AB126" s="727" t="e">
        <f t="shared" si="70"/>
        <v>#DIV/0!</v>
      </c>
    </row>
    <row r="127" spans="1:28" ht="14.25" x14ac:dyDescent="0.3">
      <c r="A127" s="275"/>
      <c r="B127" s="276"/>
      <c r="C127" s="444">
        <f>'9. Infrastructure Staff Loading'!C127</f>
        <v>0</v>
      </c>
      <c r="D127" s="577">
        <f>'9. Infrastructure Staff Loading'!D127</f>
        <v>0</v>
      </c>
      <c r="E127" s="570">
        <f>'9. Infrastructure Staff Loading'!E127</f>
        <v>0</v>
      </c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280">
        <f>SUM(F127:Q127)</f>
        <v>0</v>
      </c>
      <c r="S127" s="319">
        <f>D127*R127</f>
        <v>0</v>
      </c>
      <c r="W127" s="147">
        <f>X127/$U$7</f>
        <v>0</v>
      </c>
      <c r="X127" s="147">
        <f>R127/12</f>
        <v>0</v>
      </c>
      <c r="Z127" s="147">
        <f t="shared" si="68"/>
        <v>0</v>
      </c>
      <c r="AA127" s="147">
        <f t="shared" si="69"/>
        <v>0</v>
      </c>
      <c r="AB127" s="727" t="e">
        <f t="shared" si="70"/>
        <v>#DIV/0!</v>
      </c>
    </row>
    <row r="128" spans="1:28" s="125" customFormat="1" ht="15" thickBot="1" x14ac:dyDescent="0.35">
      <c r="A128" s="224"/>
      <c r="B128" s="225" t="s">
        <v>176</v>
      </c>
      <c r="C128" s="226"/>
      <c r="D128" s="578"/>
      <c r="E128" s="714"/>
      <c r="F128" s="229">
        <f>SUM(F123:F127)</f>
        <v>0</v>
      </c>
      <c r="G128" s="229">
        <f t="shared" ref="G128:R128" si="71">SUM(G123:G127)</f>
        <v>0</v>
      </c>
      <c r="H128" s="229">
        <f t="shared" si="71"/>
        <v>0</v>
      </c>
      <c r="I128" s="229">
        <f t="shared" si="71"/>
        <v>0</v>
      </c>
      <c r="J128" s="229">
        <f t="shared" si="71"/>
        <v>0</v>
      </c>
      <c r="K128" s="229">
        <f t="shared" si="71"/>
        <v>0</v>
      </c>
      <c r="L128" s="229">
        <f t="shared" si="71"/>
        <v>0</v>
      </c>
      <c r="M128" s="229">
        <f t="shared" si="71"/>
        <v>0</v>
      </c>
      <c r="N128" s="229">
        <f t="shared" si="71"/>
        <v>0</v>
      </c>
      <c r="O128" s="229">
        <f t="shared" si="71"/>
        <v>0</v>
      </c>
      <c r="P128" s="229">
        <f t="shared" si="71"/>
        <v>0</v>
      </c>
      <c r="Q128" s="229">
        <f t="shared" si="71"/>
        <v>0</v>
      </c>
      <c r="R128" s="229">
        <f t="shared" si="71"/>
        <v>0</v>
      </c>
      <c r="S128" s="320">
        <f>SUM(S123:S127)</f>
        <v>0</v>
      </c>
      <c r="W128" s="231">
        <f>SUM(W123:W127)</f>
        <v>0</v>
      </c>
      <c r="X128" s="229">
        <f>SUM(X123:X127)</f>
        <v>0</v>
      </c>
      <c r="Z128" s="227">
        <f>SUM(Z123:Z127)</f>
        <v>0</v>
      </c>
      <c r="AA128" s="227">
        <f>SUM(AA123:AA127)</f>
        <v>0</v>
      </c>
      <c r="AB128" s="728" t="e">
        <f>Z128/(Z128+AA128)</f>
        <v>#DIV/0!</v>
      </c>
    </row>
    <row r="129" spans="1:28" ht="13.5" customHeight="1" x14ac:dyDescent="0.3">
      <c r="A129" s="275"/>
      <c r="B129" s="276"/>
      <c r="C129" s="444"/>
      <c r="D129" s="577"/>
      <c r="E129" s="570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  <c r="R129" s="280"/>
      <c r="S129" s="319"/>
      <c r="W129" s="147"/>
      <c r="X129" s="147"/>
      <c r="Z129" s="147"/>
      <c r="AA129" s="147"/>
      <c r="AB129" s="727"/>
    </row>
    <row r="130" spans="1:28" s="125" customFormat="1" ht="14.25" x14ac:dyDescent="0.3">
      <c r="A130" s="275">
        <v>6.3</v>
      </c>
      <c r="B130" s="276" t="s">
        <v>177</v>
      </c>
      <c r="C130" s="444">
        <f>'9. Infrastructure Staff Loading'!C130</f>
        <v>0</v>
      </c>
      <c r="D130" s="577">
        <f>'9. Infrastructure Staff Loading'!D130</f>
        <v>0</v>
      </c>
      <c r="E130" s="570">
        <f>'9. Infrastructure Staff Loading'!E130</f>
        <v>0</v>
      </c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R130" s="280">
        <f>SUM(F130:Q130)</f>
        <v>0</v>
      </c>
      <c r="S130" s="319">
        <f>D130*R130</f>
        <v>0</v>
      </c>
      <c r="W130" s="147">
        <f>X130/$U$7</f>
        <v>0</v>
      </c>
      <c r="X130" s="147">
        <f>R130/12</f>
        <v>0</v>
      </c>
      <c r="Z130" s="147">
        <f>IF($E130="Y",$R130,0)</f>
        <v>0</v>
      </c>
      <c r="AA130" s="147">
        <f>IF($E130="N",$R130,0)</f>
        <v>0</v>
      </c>
      <c r="AB130" s="727" t="e">
        <f>Z130/(Z130+AA130)</f>
        <v>#DIV/0!</v>
      </c>
    </row>
    <row r="131" spans="1:28" ht="14.25" x14ac:dyDescent="0.3">
      <c r="A131" s="275"/>
      <c r="B131" s="276"/>
      <c r="C131" s="444">
        <f>'9. Infrastructure Staff Loading'!C131</f>
        <v>0</v>
      </c>
      <c r="D131" s="577">
        <f>'9. Infrastructure Staff Loading'!D131</f>
        <v>0</v>
      </c>
      <c r="E131" s="570">
        <f>'9. Infrastructure Staff Loading'!E131</f>
        <v>0</v>
      </c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  <c r="R131" s="280">
        <f>SUM(F131:Q131)</f>
        <v>0</v>
      </c>
      <c r="S131" s="319">
        <f>D131*R131</f>
        <v>0</v>
      </c>
      <c r="W131" s="147">
        <f>X131/$U$7</f>
        <v>0</v>
      </c>
      <c r="X131" s="147">
        <f>R131/12</f>
        <v>0</v>
      </c>
      <c r="Z131" s="147">
        <f t="shared" ref="Z131:Z134" si="72">IF($E131="Y",$R131,0)</f>
        <v>0</v>
      </c>
      <c r="AA131" s="147">
        <f t="shared" ref="AA131:AA134" si="73">IF($E131="N",$R131,0)</f>
        <v>0</v>
      </c>
      <c r="AB131" s="727" t="e">
        <f t="shared" ref="AB131:AB134" si="74">Z131/(Z131+AA131)</f>
        <v>#DIV/0!</v>
      </c>
    </row>
    <row r="132" spans="1:28" ht="14.25" x14ac:dyDescent="0.3">
      <c r="A132" s="275"/>
      <c r="B132" s="276"/>
      <c r="C132" s="444">
        <f>'9. Infrastructure Staff Loading'!C132</f>
        <v>0</v>
      </c>
      <c r="D132" s="577">
        <f>'9. Infrastructure Staff Loading'!D132</f>
        <v>0</v>
      </c>
      <c r="E132" s="570">
        <f>'9. Infrastructure Staff Loading'!E132</f>
        <v>0</v>
      </c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  <c r="R132" s="280">
        <f>SUM(F132:Q132)</f>
        <v>0</v>
      </c>
      <c r="S132" s="319">
        <f>D132*R132</f>
        <v>0</v>
      </c>
      <c r="W132" s="147">
        <f>X132/$U$7</f>
        <v>0</v>
      </c>
      <c r="X132" s="147">
        <f>R132/12</f>
        <v>0</v>
      </c>
      <c r="Z132" s="147">
        <f t="shared" si="72"/>
        <v>0</v>
      </c>
      <c r="AA132" s="147">
        <f t="shared" si="73"/>
        <v>0</v>
      </c>
      <c r="AB132" s="727" t="e">
        <f t="shared" si="74"/>
        <v>#DIV/0!</v>
      </c>
    </row>
    <row r="133" spans="1:28" ht="14.25" x14ac:dyDescent="0.3">
      <c r="A133" s="275"/>
      <c r="B133" s="276"/>
      <c r="C133" s="444">
        <f>'9. Infrastructure Staff Loading'!C133</f>
        <v>0</v>
      </c>
      <c r="D133" s="577">
        <f>'9. Infrastructure Staff Loading'!D133</f>
        <v>0</v>
      </c>
      <c r="E133" s="570">
        <f>'9. Infrastructure Staff Loading'!E133</f>
        <v>0</v>
      </c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280">
        <f>SUM(F133:Q133)</f>
        <v>0</v>
      </c>
      <c r="S133" s="319">
        <f>D133*R133</f>
        <v>0</v>
      </c>
      <c r="W133" s="147">
        <f>X133/$U$7</f>
        <v>0</v>
      </c>
      <c r="X133" s="147">
        <f>R133/12</f>
        <v>0</v>
      </c>
      <c r="Z133" s="147">
        <f t="shared" si="72"/>
        <v>0</v>
      </c>
      <c r="AA133" s="147">
        <f t="shared" si="73"/>
        <v>0</v>
      </c>
      <c r="AB133" s="727" t="e">
        <f t="shared" si="74"/>
        <v>#DIV/0!</v>
      </c>
    </row>
    <row r="134" spans="1:28" ht="14.25" x14ac:dyDescent="0.3">
      <c r="A134" s="275"/>
      <c r="B134" s="276"/>
      <c r="C134" s="444">
        <f>'9. Infrastructure Staff Loading'!C134</f>
        <v>0</v>
      </c>
      <c r="D134" s="577">
        <f>'9. Infrastructure Staff Loading'!D134</f>
        <v>0</v>
      </c>
      <c r="E134" s="570">
        <f>'9. Infrastructure Staff Loading'!E134</f>
        <v>0</v>
      </c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280">
        <f>SUM(F134:Q134)</f>
        <v>0</v>
      </c>
      <c r="S134" s="319">
        <f>D134*R134</f>
        <v>0</v>
      </c>
      <c r="W134" s="147">
        <f>X134/$U$7</f>
        <v>0</v>
      </c>
      <c r="X134" s="147">
        <f>R134/12</f>
        <v>0</v>
      </c>
      <c r="Z134" s="147">
        <f t="shared" si="72"/>
        <v>0</v>
      </c>
      <c r="AA134" s="147">
        <f t="shared" si="73"/>
        <v>0</v>
      </c>
      <c r="AB134" s="727" t="e">
        <f t="shared" si="74"/>
        <v>#DIV/0!</v>
      </c>
    </row>
    <row r="135" spans="1:28" s="125" customFormat="1" ht="15" thickBot="1" x14ac:dyDescent="0.35">
      <c r="A135" s="224"/>
      <c r="B135" s="225" t="s">
        <v>178</v>
      </c>
      <c r="C135" s="226"/>
      <c r="D135" s="578"/>
      <c r="E135" s="714"/>
      <c r="F135" s="229">
        <f>SUM(F130:F134)</f>
        <v>0</v>
      </c>
      <c r="G135" s="229">
        <f t="shared" ref="G135:R135" si="75">SUM(G130:G134)</f>
        <v>0</v>
      </c>
      <c r="H135" s="229">
        <f t="shared" si="75"/>
        <v>0</v>
      </c>
      <c r="I135" s="229">
        <f t="shared" si="75"/>
        <v>0</v>
      </c>
      <c r="J135" s="229">
        <f t="shared" si="75"/>
        <v>0</v>
      </c>
      <c r="K135" s="229">
        <f t="shared" si="75"/>
        <v>0</v>
      </c>
      <c r="L135" s="229">
        <f t="shared" si="75"/>
        <v>0</v>
      </c>
      <c r="M135" s="229">
        <f t="shared" si="75"/>
        <v>0</v>
      </c>
      <c r="N135" s="229">
        <f t="shared" si="75"/>
        <v>0</v>
      </c>
      <c r="O135" s="229">
        <f t="shared" si="75"/>
        <v>0</v>
      </c>
      <c r="P135" s="229">
        <f t="shared" si="75"/>
        <v>0</v>
      </c>
      <c r="Q135" s="229">
        <f t="shared" si="75"/>
        <v>0</v>
      </c>
      <c r="R135" s="229">
        <f t="shared" si="75"/>
        <v>0</v>
      </c>
      <c r="S135" s="320">
        <f>SUM(S130:S134)</f>
        <v>0</v>
      </c>
      <c r="W135" s="231">
        <f>SUM(W130:W134)</f>
        <v>0</v>
      </c>
      <c r="X135" s="229">
        <f>SUM(X130:X134)</f>
        <v>0</v>
      </c>
      <c r="Z135" s="227">
        <f>SUM(Z130:Z134)</f>
        <v>0</v>
      </c>
      <c r="AA135" s="227">
        <f>SUM(AA130:AA134)</f>
        <v>0</v>
      </c>
      <c r="AB135" s="728" t="e">
        <f>Z135/(Z135+AA135)</f>
        <v>#DIV/0!</v>
      </c>
    </row>
    <row r="136" spans="1:28" ht="13.5" customHeight="1" x14ac:dyDescent="0.3">
      <c r="A136" s="275"/>
      <c r="B136" s="276"/>
      <c r="C136" s="444"/>
      <c r="D136" s="577"/>
      <c r="E136" s="570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  <c r="R136" s="280"/>
      <c r="S136" s="319"/>
      <c r="W136" s="147"/>
      <c r="X136" s="147"/>
      <c r="Z136" s="147"/>
      <c r="AA136" s="147"/>
      <c r="AB136" s="727"/>
    </row>
    <row r="137" spans="1:28" s="125" customFormat="1" ht="14.25" x14ac:dyDescent="0.3">
      <c r="A137" s="275">
        <v>6.4</v>
      </c>
      <c r="B137" s="276" t="s">
        <v>179</v>
      </c>
      <c r="C137" s="444">
        <f>'9. Infrastructure Staff Loading'!C137</f>
        <v>0</v>
      </c>
      <c r="D137" s="577">
        <f>'9. Infrastructure Staff Loading'!D137</f>
        <v>0</v>
      </c>
      <c r="E137" s="570">
        <f>'9. Infrastructure Staff Loading'!E137</f>
        <v>0</v>
      </c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280">
        <f>SUM(F137:Q137)</f>
        <v>0</v>
      </c>
      <c r="S137" s="319">
        <f>D137*R137</f>
        <v>0</v>
      </c>
      <c r="W137" s="147">
        <f>X137/$U$7</f>
        <v>0</v>
      </c>
      <c r="X137" s="147">
        <f>R137/12</f>
        <v>0</v>
      </c>
      <c r="Z137" s="147">
        <f>IF($E137="Y",$R137,0)</f>
        <v>0</v>
      </c>
      <c r="AA137" s="147">
        <f>IF($E137="N",$R137,0)</f>
        <v>0</v>
      </c>
      <c r="AB137" s="727" t="e">
        <f>Z137/(Z137+AA137)</f>
        <v>#DIV/0!</v>
      </c>
    </row>
    <row r="138" spans="1:28" ht="14.25" x14ac:dyDescent="0.3">
      <c r="A138" s="275"/>
      <c r="B138" s="276"/>
      <c r="C138" s="444">
        <f>'9. Infrastructure Staff Loading'!C138</f>
        <v>0</v>
      </c>
      <c r="D138" s="577">
        <f>'9. Infrastructure Staff Loading'!D138</f>
        <v>0</v>
      </c>
      <c r="E138" s="570">
        <f>'9. Infrastructure Staff Loading'!E138</f>
        <v>0</v>
      </c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  <c r="R138" s="280">
        <f>SUM(F138:Q138)</f>
        <v>0</v>
      </c>
      <c r="S138" s="319">
        <f>D138*R138</f>
        <v>0</v>
      </c>
      <c r="W138" s="147">
        <f>X138/$U$7</f>
        <v>0</v>
      </c>
      <c r="X138" s="147">
        <f>R138/12</f>
        <v>0</v>
      </c>
      <c r="Z138" s="147">
        <f t="shared" ref="Z138:Z141" si="76">IF($E138="Y",$R138,0)</f>
        <v>0</v>
      </c>
      <c r="AA138" s="147">
        <f t="shared" ref="AA138:AA141" si="77">IF($E138="N",$R138,0)</f>
        <v>0</v>
      </c>
      <c r="AB138" s="727" t="e">
        <f t="shared" ref="AB138:AB141" si="78">Z138/(Z138+AA138)</f>
        <v>#DIV/0!</v>
      </c>
    </row>
    <row r="139" spans="1:28" ht="14.25" x14ac:dyDescent="0.3">
      <c r="A139" s="275"/>
      <c r="B139" s="276"/>
      <c r="C139" s="444">
        <f>'9. Infrastructure Staff Loading'!C139</f>
        <v>0</v>
      </c>
      <c r="D139" s="577">
        <f>'9. Infrastructure Staff Loading'!D139</f>
        <v>0</v>
      </c>
      <c r="E139" s="570">
        <f>'9. Infrastructure Staff Loading'!E139</f>
        <v>0</v>
      </c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  <c r="R139" s="280">
        <f>SUM(F139:Q139)</f>
        <v>0</v>
      </c>
      <c r="S139" s="319">
        <f>D139*R139</f>
        <v>0</v>
      </c>
      <c r="W139" s="147">
        <f>X139/$U$7</f>
        <v>0</v>
      </c>
      <c r="X139" s="147">
        <f>R139/12</f>
        <v>0</v>
      </c>
      <c r="Z139" s="147">
        <f t="shared" si="76"/>
        <v>0</v>
      </c>
      <c r="AA139" s="147">
        <f t="shared" si="77"/>
        <v>0</v>
      </c>
      <c r="AB139" s="727" t="e">
        <f t="shared" si="78"/>
        <v>#DIV/0!</v>
      </c>
    </row>
    <row r="140" spans="1:28" ht="14.25" x14ac:dyDescent="0.3">
      <c r="A140" s="275"/>
      <c r="B140" s="276"/>
      <c r="C140" s="444">
        <f>'9. Infrastructure Staff Loading'!C140</f>
        <v>0</v>
      </c>
      <c r="D140" s="577">
        <f>'9. Infrastructure Staff Loading'!D140</f>
        <v>0</v>
      </c>
      <c r="E140" s="570">
        <f>'9. Infrastructure Staff Loading'!E140</f>
        <v>0</v>
      </c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R140" s="280">
        <f>SUM(F140:Q140)</f>
        <v>0</v>
      </c>
      <c r="S140" s="319">
        <f>D140*R140</f>
        <v>0</v>
      </c>
      <c r="W140" s="147">
        <f>X140/$U$7</f>
        <v>0</v>
      </c>
      <c r="X140" s="147">
        <f>R140/12</f>
        <v>0</v>
      </c>
      <c r="Z140" s="147">
        <f t="shared" si="76"/>
        <v>0</v>
      </c>
      <c r="AA140" s="147">
        <f t="shared" si="77"/>
        <v>0</v>
      </c>
      <c r="AB140" s="727" t="e">
        <f t="shared" si="78"/>
        <v>#DIV/0!</v>
      </c>
    </row>
    <row r="141" spans="1:28" ht="14.25" x14ac:dyDescent="0.3">
      <c r="A141" s="275"/>
      <c r="B141" s="276"/>
      <c r="C141" s="444">
        <f>'9. Infrastructure Staff Loading'!C141</f>
        <v>0</v>
      </c>
      <c r="D141" s="577">
        <f>'9. Infrastructure Staff Loading'!D141</f>
        <v>0</v>
      </c>
      <c r="E141" s="570">
        <f>'9. Infrastructure Staff Loading'!E141</f>
        <v>0</v>
      </c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  <c r="R141" s="280">
        <f>SUM(F141:Q141)</f>
        <v>0</v>
      </c>
      <c r="S141" s="319">
        <f>D141*R141</f>
        <v>0</v>
      </c>
      <c r="W141" s="147">
        <f>X141/$U$7</f>
        <v>0</v>
      </c>
      <c r="X141" s="147">
        <f>R141/12</f>
        <v>0</v>
      </c>
      <c r="Z141" s="147">
        <f t="shared" si="76"/>
        <v>0</v>
      </c>
      <c r="AA141" s="147">
        <f t="shared" si="77"/>
        <v>0</v>
      </c>
      <c r="AB141" s="727" t="e">
        <f t="shared" si="78"/>
        <v>#DIV/0!</v>
      </c>
    </row>
    <row r="142" spans="1:28" s="125" customFormat="1" ht="15" thickBot="1" x14ac:dyDescent="0.35">
      <c r="A142" s="224"/>
      <c r="B142" s="225" t="s">
        <v>180</v>
      </c>
      <c r="C142" s="226"/>
      <c r="D142" s="578"/>
      <c r="E142" s="714"/>
      <c r="F142" s="229">
        <f>SUM(F137:F141)</f>
        <v>0</v>
      </c>
      <c r="G142" s="229">
        <f t="shared" ref="G142:R142" si="79">SUM(G137:G141)</f>
        <v>0</v>
      </c>
      <c r="H142" s="229">
        <f t="shared" si="79"/>
        <v>0</v>
      </c>
      <c r="I142" s="229">
        <f t="shared" si="79"/>
        <v>0</v>
      </c>
      <c r="J142" s="229">
        <f t="shared" si="79"/>
        <v>0</v>
      </c>
      <c r="K142" s="229">
        <f t="shared" si="79"/>
        <v>0</v>
      </c>
      <c r="L142" s="229">
        <f t="shared" si="79"/>
        <v>0</v>
      </c>
      <c r="M142" s="229">
        <f t="shared" si="79"/>
        <v>0</v>
      </c>
      <c r="N142" s="229">
        <f t="shared" si="79"/>
        <v>0</v>
      </c>
      <c r="O142" s="229">
        <f t="shared" si="79"/>
        <v>0</v>
      </c>
      <c r="P142" s="229">
        <f t="shared" si="79"/>
        <v>0</v>
      </c>
      <c r="Q142" s="229">
        <f t="shared" si="79"/>
        <v>0</v>
      </c>
      <c r="R142" s="229">
        <f t="shared" si="79"/>
        <v>0</v>
      </c>
      <c r="S142" s="320">
        <f>SUM(S137:S141)</f>
        <v>0</v>
      </c>
      <c r="W142" s="231">
        <f>SUM(W137:W141)</f>
        <v>0</v>
      </c>
      <c r="X142" s="229">
        <f>SUM(X137:X141)</f>
        <v>0</v>
      </c>
      <c r="Z142" s="227">
        <f>SUM(Z137:Z141)</f>
        <v>0</v>
      </c>
      <c r="AA142" s="227">
        <f>SUM(AA137:AA141)</f>
        <v>0</v>
      </c>
      <c r="AB142" s="728" t="e">
        <f>Z142/(Z142+AA142)</f>
        <v>#DIV/0!</v>
      </c>
    </row>
    <row r="143" spans="1:28" ht="13.5" customHeight="1" x14ac:dyDescent="0.3">
      <c r="A143" s="275"/>
      <c r="B143" s="276"/>
      <c r="C143" s="444"/>
      <c r="D143" s="577"/>
      <c r="E143" s="570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  <c r="R143" s="280"/>
      <c r="S143" s="319"/>
      <c r="W143" s="147"/>
      <c r="X143" s="147"/>
      <c r="Z143" s="147"/>
      <c r="AA143" s="147"/>
      <c r="AB143" s="727"/>
    </row>
    <row r="144" spans="1:28" s="125" customFormat="1" ht="14.25" x14ac:dyDescent="0.3">
      <c r="A144" s="275">
        <v>6.5</v>
      </c>
      <c r="B144" s="276" t="s">
        <v>181</v>
      </c>
      <c r="C144" s="444">
        <f>'9. Infrastructure Staff Loading'!C144</f>
        <v>0</v>
      </c>
      <c r="D144" s="577">
        <f>'9. Infrastructure Staff Loading'!D144</f>
        <v>0</v>
      </c>
      <c r="E144" s="570">
        <f>'9. Infrastructure Staff Loading'!E144</f>
        <v>0</v>
      </c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280">
        <f>SUM(F144:Q144)</f>
        <v>0</v>
      </c>
      <c r="S144" s="319">
        <f>D144*R144</f>
        <v>0</v>
      </c>
      <c r="W144" s="147">
        <f>X144/$U$7</f>
        <v>0</v>
      </c>
      <c r="X144" s="147">
        <f>R144/12</f>
        <v>0</v>
      </c>
      <c r="Z144" s="147">
        <f>IF($E144="Y",$R144,0)</f>
        <v>0</v>
      </c>
      <c r="AA144" s="147">
        <f>IF($E144="N",$R144,0)</f>
        <v>0</v>
      </c>
      <c r="AB144" s="727" t="e">
        <f>Z144/(Z144+AA144)</f>
        <v>#DIV/0!</v>
      </c>
    </row>
    <row r="145" spans="1:28" ht="14.25" x14ac:dyDescent="0.3">
      <c r="A145" s="275"/>
      <c r="B145" s="276"/>
      <c r="C145" s="444">
        <f>'9. Infrastructure Staff Loading'!C145</f>
        <v>0</v>
      </c>
      <c r="D145" s="577">
        <f>'9. Infrastructure Staff Loading'!D145</f>
        <v>0</v>
      </c>
      <c r="E145" s="570">
        <f>'9. Infrastructure Staff Loading'!E145</f>
        <v>0</v>
      </c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  <c r="R145" s="280">
        <f>SUM(F145:Q145)</f>
        <v>0</v>
      </c>
      <c r="S145" s="319">
        <f>D145*R145</f>
        <v>0</v>
      </c>
      <c r="W145" s="147">
        <f>X145/$U$7</f>
        <v>0</v>
      </c>
      <c r="X145" s="147">
        <f>R145/12</f>
        <v>0</v>
      </c>
      <c r="Z145" s="147">
        <f t="shared" ref="Z145:Z148" si="80">IF($E145="Y",$R145,0)</f>
        <v>0</v>
      </c>
      <c r="AA145" s="147">
        <f t="shared" ref="AA145:AA148" si="81">IF($E145="N",$R145,0)</f>
        <v>0</v>
      </c>
      <c r="AB145" s="727" t="e">
        <f t="shared" ref="AB145:AB148" si="82">Z145/(Z145+AA145)</f>
        <v>#DIV/0!</v>
      </c>
    </row>
    <row r="146" spans="1:28" ht="14.25" x14ac:dyDescent="0.3">
      <c r="A146" s="275"/>
      <c r="B146" s="276"/>
      <c r="C146" s="444">
        <f>'9. Infrastructure Staff Loading'!C146</f>
        <v>0</v>
      </c>
      <c r="D146" s="577">
        <f>'9. Infrastructure Staff Loading'!D146</f>
        <v>0</v>
      </c>
      <c r="E146" s="570">
        <f>'9. Infrastructure Staff Loading'!E146</f>
        <v>0</v>
      </c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  <c r="R146" s="280">
        <f>SUM(F146:Q146)</f>
        <v>0</v>
      </c>
      <c r="S146" s="319">
        <f>D146*R146</f>
        <v>0</v>
      </c>
      <c r="W146" s="147">
        <f>X146/$U$7</f>
        <v>0</v>
      </c>
      <c r="X146" s="147">
        <f>R146/12</f>
        <v>0</v>
      </c>
      <c r="Z146" s="147">
        <f t="shared" si="80"/>
        <v>0</v>
      </c>
      <c r="AA146" s="147">
        <f t="shared" si="81"/>
        <v>0</v>
      </c>
      <c r="AB146" s="727" t="e">
        <f t="shared" si="82"/>
        <v>#DIV/0!</v>
      </c>
    </row>
    <row r="147" spans="1:28" ht="14.25" x14ac:dyDescent="0.3">
      <c r="A147" s="275"/>
      <c r="B147" s="276"/>
      <c r="C147" s="444">
        <f>'9. Infrastructure Staff Loading'!C147</f>
        <v>0</v>
      </c>
      <c r="D147" s="577">
        <f>'9. Infrastructure Staff Loading'!D147</f>
        <v>0</v>
      </c>
      <c r="E147" s="570">
        <f>'9. Infrastructure Staff Loading'!E147</f>
        <v>0</v>
      </c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280">
        <f>SUM(F147:Q147)</f>
        <v>0</v>
      </c>
      <c r="S147" s="319">
        <f>D147*R147</f>
        <v>0</v>
      </c>
      <c r="W147" s="147">
        <f>X147/$U$7</f>
        <v>0</v>
      </c>
      <c r="X147" s="147">
        <f>R147/12</f>
        <v>0</v>
      </c>
      <c r="Z147" s="147">
        <f t="shared" si="80"/>
        <v>0</v>
      </c>
      <c r="AA147" s="147">
        <f t="shared" si="81"/>
        <v>0</v>
      </c>
      <c r="AB147" s="727" t="e">
        <f t="shared" si="82"/>
        <v>#DIV/0!</v>
      </c>
    </row>
    <row r="148" spans="1:28" ht="14.25" x14ac:dyDescent="0.3">
      <c r="A148" s="275"/>
      <c r="B148" s="276"/>
      <c r="C148" s="444">
        <f>'9. Infrastructure Staff Loading'!C148</f>
        <v>0</v>
      </c>
      <c r="D148" s="577">
        <f>'9. Infrastructure Staff Loading'!D148</f>
        <v>0</v>
      </c>
      <c r="E148" s="570">
        <f>'9. Infrastructure Staff Loading'!E148</f>
        <v>0</v>
      </c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280">
        <f>SUM(F148:Q148)</f>
        <v>0</v>
      </c>
      <c r="S148" s="319">
        <f>D148*R148</f>
        <v>0</v>
      </c>
      <c r="W148" s="147">
        <f>X148/$U$7</f>
        <v>0</v>
      </c>
      <c r="X148" s="147">
        <f>R148/12</f>
        <v>0</v>
      </c>
      <c r="Z148" s="147">
        <f t="shared" si="80"/>
        <v>0</v>
      </c>
      <c r="AA148" s="147">
        <f t="shared" si="81"/>
        <v>0</v>
      </c>
      <c r="AB148" s="727" t="e">
        <f t="shared" si="82"/>
        <v>#DIV/0!</v>
      </c>
    </row>
    <row r="149" spans="1:28" s="125" customFormat="1" ht="15" thickBot="1" x14ac:dyDescent="0.35">
      <c r="A149" s="224"/>
      <c r="B149" s="225" t="s">
        <v>182</v>
      </c>
      <c r="C149" s="226"/>
      <c r="D149" s="578"/>
      <c r="E149" s="714"/>
      <c r="F149" s="229">
        <f>SUM(F144:F148)</f>
        <v>0</v>
      </c>
      <c r="G149" s="229">
        <f t="shared" ref="G149:R149" si="83">SUM(G144:G148)</f>
        <v>0</v>
      </c>
      <c r="H149" s="229">
        <f t="shared" si="83"/>
        <v>0</v>
      </c>
      <c r="I149" s="229">
        <f t="shared" si="83"/>
        <v>0</v>
      </c>
      <c r="J149" s="229">
        <f t="shared" si="83"/>
        <v>0</v>
      </c>
      <c r="K149" s="229">
        <f t="shared" si="83"/>
        <v>0</v>
      </c>
      <c r="L149" s="229">
        <f t="shared" si="83"/>
        <v>0</v>
      </c>
      <c r="M149" s="229">
        <f t="shared" si="83"/>
        <v>0</v>
      </c>
      <c r="N149" s="229">
        <f t="shared" si="83"/>
        <v>0</v>
      </c>
      <c r="O149" s="229">
        <f t="shared" si="83"/>
        <v>0</v>
      </c>
      <c r="P149" s="229">
        <f t="shared" si="83"/>
        <v>0</v>
      </c>
      <c r="Q149" s="229">
        <f t="shared" si="83"/>
        <v>0</v>
      </c>
      <c r="R149" s="229">
        <f t="shared" si="83"/>
        <v>0</v>
      </c>
      <c r="S149" s="320">
        <f>SUM(S144:S148)</f>
        <v>0</v>
      </c>
      <c r="W149" s="231">
        <f>SUM(W144:W148)</f>
        <v>0</v>
      </c>
      <c r="X149" s="229">
        <f>SUM(X144:X148)</f>
        <v>0</v>
      </c>
      <c r="Z149" s="227">
        <f>SUM(Z144:Z148)</f>
        <v>0</v>
      </c>
      <c r="AA149" s="227">
        <f>SUM(AA144:AA148)</f>
        <v>0</v>
      </c>
      <c r="AB149" s="728" t="e">
        <f>Z149/(Z149+AA149)</f>
        <v>#DIV/0!</v>
      </c>
    </row>
    <row r="150" spans="1:28" s="125" customFormat="1" ht="14.25" x14ac:dyDescent="0.3">
      <c r="A150" s="144"/>
      <c r="B150" s="145"/>
      <c r="C150" s="146"/>
      <c r="D150" s="585"/>
      <c r="E150" s="157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  <c r="R150" s="149"/>
      <c r="S150" s="326"/>
      <c r="W150" s="147"/>
      <c r="X150" s="147"/>
      <c r="Z150" s="147"/>
      <c r="AA150" s="147"/>
      <c r="AB150" s="727"/>
    </row>
    <row r="151" spans="1:28" s="125" customFormat="1" ht="14.25" thickBot="1" x14ac:dyDescent="0.3">
      <c r="A151" s="253"/>
      <c r="B151" s="254" t="s">
        <v>183</v>
      </c>
      <c r="C151" s="255"/>
      <c r="D151" s="439"/>
      <c r="E151" s="253"/>
      <c r="F151" s="256">
        <f>SUM(F121,F128,F135,F142,F149)</f>
        <v>0</v>
      </c>
      <c r="G151" s="256">
        <f t="shared" ref="G151:S151" si="84">SUM(G121,G128,G135,G142,G149)</f>
        <v>0</v>
      </c>
      <c r="H151" s="256">
        <f t="shared" si="84"/>
        <v>0</v>
      </c>
      <c r="I151" s="256">
        <f t="shared" si="84"/>
        <v>0</v>
      </c>
      <c r="J151" s="256">
        <f t="shared" si="84"/>
        <v>0</v>
      </c>
      <c r="K151" s="256">
        <f t="shared" si="84"/>
        <v>0</v>
      </c>
      <c r="L151" s="256">
        <f t="shared" si="84"/>
        <v>0</v>
      </c>
      <c r="M151" s="256">
        <f t="shared" si="84"/>
        <v>0</v>
      </c>
      <c r="N151" s="256">
        <f t="shared" si="84"/>
        <v>0</v>
      </c>
      <c r="O151" s="256">
        <f t="shared" si="84"/>
        <v>0</v>
      </c>
      <c r="P151" s="256">
        <f t="shared" si="84"/>
        <v>0</v>
      </c>
      <c r="Q151" s="256">
        <f t="shared" si="84"/>
        <v>0</v>
      </c>
      <c r="R151" s="256">
        <f t="shared" si="84"/>
        <v>0</v>
      </c>
      <c r="S151" s="256">
        <f t="shared" si="84"/>
        <v>0</v>
      </c>
      <c r="W151" s="256">
        <f t="shared" ref="W151:X151" si="85">SUM(W121,W128,W135,W142,W149)</f>
        <v>0</v>
      </c>
      <c r="X151" s="256">
        <f t="shared" si="85"/>
        <v>0</v>
      </c>
      <c r="Z151" s="256">
        <f t="shared" ref="Z151:AA151" si="86">SUM(Z121,Z128,Z135,Z142,Z149)</f>
        <v>0</v>
      </c>
      <c r="AA151" s="256">
        <f t="shared" si="86"/>
        <v>0</v>
      </c>
      <c r="AB151" s="729" t="e">
        <f>Z151/(Z151+AA151)</f>
        <v>#DIV/0!</v>
      </c>
    </row>
    <row r="152" spans="1:28" ht="9.9499999999999993" customHeight="1" x14ac:dyDescent="0.3">
      <c r="A152" s="157"/>
      <c r="B152" s="145"/>
      <c r="C152" s="146"/>
      <c r="D152" s="585"/>
      <c r="E152" s="157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  <c r="R152" s="149"/>
      <c r="S152" s="326"/>
      <c r="W152" s="146"/>
      <c r="X152" s="146"/>
      <c r="Z152" s="154"/>
      <c r="AA152" s="154"/>
      <c r="AB152" s="732"/>
    </row>
    <row r="153" spans="1:28" s="124" customFormat="1" ht="13.5" customHeight="1" x14ac:dyDescent="0.25">
      <c r="A153" s="233">
        <v>7</v>
      </c>
      <c r="B153" s="242" t="s">
        <v>184</v>
      </c>
      <c r="C153" s="235"/>
      <c r="D153" s="576"/>
      <c r="E153" s="521"/>
      <c r="F153" s="240"/>
      <c r="G153" s="240"/>
      <c r="H153" s="240"/>
      <c r="I153" s="240"/>
      <c r="J153" s="240"/>
      <c r="K153" s="240"/>
      <c r="L153" s="240"/>
      <c r="M153" s="240"/>
      <c r="N153" s="240"/>
      <c r="O153" s="240"/>
      <c r="P153" s="240"/>
      <c r="Q153" s="240"/>
      <c r="R153" s="236"/>
      <c r="S153" s="318"/>
      <c r="W153" s="235"/>
      <c r="X153" s="235"/>
      <c r="Z153" s="235"/>
      <c r="AA153" s="235"/>
      <c r="AB153" s="726"/>
    </row>
    <row r="154" spans="1:28" ht="13.5" customHeight="1" x14ac:dyDescent="0.3">
      <c r="A154" s="275">
        <v>7.1</v>
      </c>
      <c r="B154" s="276" t="s">
        <v>185</v>
      </c>
      <c r="C154" s="444">
        <f>'9. Infrastructure Staff Loading'!C154</f>
        <v>0</v>
      </c>
      <c r="D154" s="577">
        <f>'9. Infrastructure Staff Loading'!D154</f>
        <v>0</v>
      </c>
      <c r="E154" s="570">
        <f>'9. Infrastructure Staff Loading'!E154</f>
        <v>0</v>
      </c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  <c r="R154" s="280">
        <f>SUM(F154:Q154)</f>
        <v>0</v>
      </c>
      <c r="S154" s="319">
        <f>D154*R154</f>
        <v>0</v>
      </c>
      <c r="W154" s="147">
        <f>X154/$U$7</f>
        <v>0</v>
      </c>
      <c r="X154" s="147">
        <f>R154/12</f>
        <v>0</v>
      </c>
      <c r="Z154" s="147">
        <f>IF($E154="Y",$R154,0)</f>
        <v>0</v>
      </c>
      <c r="AA154" s="147">
        <f>IF($E154="N",$R154,0)</f>
        <v>0</v>
      </c>
      <c r="AB154" s="727" t="e">
        <f>Z154/(Z154+AA154)</f>
        <v>#DIV/0!</v>
      </c>
    </row>
    <row r="155" spans="1:28" ht="14.25" x14ac:dyDescent="0.3">
      <c r="A155" s="275"/>
      <c r="B155" s="276"/>
      <c r="C155" s="444">
        <f>'9. Infrastructure Staff Loading'!C155</f>
        <v>0</v>
      </c>
      <c r="D155" s="577">
        <f>'9. Infrastructure Staff Loading'!D155</f>
        <v>0</v>
      </c>
      <c r="E155" s="570">
        <f>'9. Infrastructure Staff Loading'!E155</f>
        <v>0</v>
      </c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  <c r="R155" s="280">
        <f>SUM(F155:Q155)</f>
        <v>0</v>
      </c>
      <c r="S155" s="319">
        <f>D155*R155</f>
        <v>0</v>
      </c>
      <c r="W155" s="147">
        <f>X155/$U$7</f>
        <v>0</v>
      </c>
      <c r="X155" s="147">
        <f>R155/12</f>
        <v>0</v>
      </c>
      <c r="Z155" s="147">
        <f t="shared" ref="Z155:Z158" si="87">IF($E155="Y",$R155,0)</f>
        <v>0</v>
      </c>
      <c r="AA155" s="147">
        <f t="shared" ref="AA155:AA158" si="88">IF($E155="N",$R155,0)</f>
        <v>0</v>
      </c>
      <c r="AB155" s="727" t="e">
        <f t="shared" ref="AB155:AB158" si="89">Z155/(Z155+AA155)</f>
        <v>#DIV/0!</v>
      </c>
    </row>
    <row r="156" spans="1:28" ht="14.25" x14ac:dyDescent="0.3">
      <c r="A156" s="275"/>
      <c r="B156" s="276"/>
      <c r="C156" s="444">
        <f>'9. Infrastructure Staff Loading'!C156</f>
        <v>0</v>
      </c>
      <c r="D156" s="577">
        <f>'9. Infrastructure Staff Loading'!D156</f>
        <v>0</v>
      </c>
      <c r="E156" s="570">
        <f>'9. Infrastructure Staff Loading'!E156</f>
        <v>0</v>
      </c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  <c r="R156" s="280">
        <f>SUM(F156:Q156)</f>
        <v>0</v>
      </c>
      <c r="S156" s="319">
        <f>D156*R156</f>
        <v>0</v>
      </c>
      <c r="W156" s="147">
        <f>X156/$U$7</f>
        <v>0</v>
      </c>
      <c r="X156" s="147">
        <f>R156/12</f>
        <v>0</v>
      </c>
      <c r="Z156" s="147">
        <f t="shared" si="87"/>
        <v>0</v>
      </c>
      <c r="AA156" s="147">
        <f t="shared" si="88"/>
        <v>0</v>
      </c>
      <c r="AB156" s="727" t="e">
        <f t="shared" si="89"/>
        <v>#DIV/0!</v>
      </c>
    </row>
    <row r="157" spans="1:28" ht="14.25" x14ac:dyDescent="0.3">
      <c r="A157" s="275"/>
      <c r="B157" s="276"/>
      <c r="C157" s="444">
        <f>'9. Infrastructure Staff Loading'!C157</f>
        <v>0</v>
      </c>
      <c r="D157" s="577">
        <f>'9. Infrastructure Staff Loading'!D157</f>
        <v>0</v>
      </c>
      <c r="E157" s="570">
        <f>'9. Infrastructure Staff Loading'!E157</f>
        <v>0</v>
      </c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  <c r="R157" s="280">
        <f>SUM(F157:Q157)</f>
        <v>0</v>
      </c>
      <c r="S157" s="319">
        <f>D157*R157</f>
        <v>0</v>
      </c>
      <c r="W157" s="147">
        <f>X157/$U$7</f>
        <v>0</v>
      </c>
      <c r="X157" s="147">
        <f>R157/12</f>
        <v>0</v>
      </c>
      <c r="Z157" s="147">
        <f t="shared" si="87"/>
        <v>0</v>
      </c>
      <c r="AA157" s="147">
        <f t="shared" si="88"/>
        <v>0</v>
      </c>
      <c r="AB157" s="727" t="e">
        <f t="shared" si="89"/>
        <v>#DIV/0!</v>
      </c>
    </row>
    <row r="158" spans="1:28" ht="14.25" x14ac:dyDescent="0.3">
      <c r="A158" s="275"/>
      <c r="B158" s="276"/>
      <c r="C158" s="444">
        <f>'9. Infrastructure Staff Loading'!C158</f>
        <v>0</v>
      </c>
      <c r="D158" s="577">
        <f>'9. Infrastructure Staff Loading'!D158</f>
        <v>0</v>
      </c>
      <c r="E158" s="570">
        <f>'9. Infrastructure Staff Loading'!E158</f>
        <v>0</v>
      </c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  <c r="R158" s="280">
        <f>SUM(F158:Q158)</f>
        <v>0</v>
      </c>
      <c r="S158" s="319">
        <f>D158*R158</f>
        <v>0</v>
      </c>
      <c r="W158" s="147">
        <f>X158/$U$7</f>
        <v>0</v>
      </c>
      <c r="X158" s="147">
        <f>R158/12</f>
        <v>0</v>
      </c>
      <c r="Z158" s="147">
        <f t="shared" si="87"/>
        <v>0</v>
      </c>
      <c r="AA158" s="147">
        <f t="shared" si="88"/>
        <v>0</v>
      </c>
      <c r="AB158" s="727" t="e">
        <f t="shared" si="89"/>
        <v>#DIV/0!</v>
      </c>
    </row>
    <row r="159" spans="1:28" s="125" customFormat="1" ht="15" thickBot="1" x14ac:dyDescent="0.35">
      <c r="A159" s="224"/>
      <c r="B159" s="225" t="s">
        <v>186</v>
      </c>
      <c r="C159" s="226"/>
      <c r="D159" s="578"/>
      <c r="E159" s="714"/>
      <c r="F159" s="229">
        <f>SUM(F154:F158)</f>
        <v>0</v>
      </c>
      <c r="G159" s="229">
        <f t="shared" ref="G159:R159" si="90">SUM(G154:G158)</f>
        <v>0</v>
      </c>
      <c r="H159" s="229">
        <f t="shared" si="90"/>
        <v>0</v>
      </c>
      <c r="I159" s="229">
        <f t="shared" si="90"/>
        <v>0</v>
      </c>
      <c r="J159" s="229">
        <f t="shared" si="90"/>
        <v>0</v>
      </c>
      <c r="K159" s="229">
        <f t="shared" si="90"/>
        <v>0</v>
      </c>
      <c r="L159" s="229">
        <f t="shared" si="90"/>
        <v>0</v>
      </c>
      <c r="M159" s="229">
        <f t="shared" si="90"/>
        <v>0</v>
      </c>
      <c r="N159" s="229">
        <f t="shared" si="90"/>
        <v>0</v>
      </c>
      <c r="O159" s="229">
        <f t="shared" si="90"/>
        <v>0</v>
      </c>
      <c r="P159" s="229">
        <f t="shared" si="90"/>
        <v>0</v>
      </c>
      <c r="Q159" s="229">
        <f t="shared" si="90"/>
        <v>0</v>
      </c>
      <c r="R159" s="229">
        <f t="shared" si="90"/>
        <v>0</v>
      </c>
      <c r="S159" s="320">
        <f>SUM(S154:S158)</f>
        <v>0</v>
      </c>
      <c r="W159" s="231">
        <f>SUM(W154:W158)</f>
        <v>0</v>
      </c>
      <c r="X159" s="229">
        <f>SUM(X154:X158)</f>
        <v>0</v>
      </c>
      <c r="Z159" s="227">
        <f>SUM(Z154:Z158)</f>
        <v>0</v>
      </c>
      <c r="AA159" s="227">
        <f>SUM(AA154:AA158)</f>
        <v>0</v>
      </c>
      <c r="AB159" s="728" t="e">
        <f>Z159/(Z159+AA159)</f>
        <v>#DIV/0!</v>
      </c>
    </row>
    <row r="160" spans="1:28" ht="13.5" customHeight="1" x14ac:dyDescent="0.3">
      <c r="A160" s="275"/>
      <c r="B160" s="276"/>
      <c r="C160" s="444"/>
      <c r="D160" s="577"/>
      <c r="E160" s="570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280"/>
      <c r="S160" s="319"/>
      <c r="W160" s="147"/>
      <c r="X160" s="147"/>
      <c r="Z160" s="147"/>
      <c r="AA160" s="147"/>
      <c r="AB160" s="727"/>
    </row>
    <row r="161" spans="1:28" s="125" customFormat="1" ht="14.25" x14ac:dyDescent="0.3">
      <c r="A161" s="275">
        <v>7.2</v>
      </c>
      <c r="B161" s="276" t="s">
        <v>187</v>
      </c>
      <c r="C161" s="444">
        <f>'9. Infrastructure Staff Loading'!C161</f>
        <v>0</v>
      </c>
      <c r="D161" s="577">
        <f>'9. Infrastructure Staff Loading'!D161</f>
        <v>0</v>
      </c>
      <c r="E161" s="570">
        <f>'9. Infrastructure Staff Loading'!E161</f>
        <v>0</v>
      </c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  <c r="R161" s="280">
        <f>SUM(F161:Q161)</f>
        <v>0</v>
      </c>
      <c r="S161" s="319">
        <f>D161*R161</f>
        <v>0</v>
      </c>
      <c r="W161" s="147">
        <f>X161/$U$7</f>
        <v>0</v>
      </c>
      <c r="X161" s="147">
        <f>R161/12</f>
        <v>0</v>
      </c>
      <c r="Z161" s="147">
        <f>IF($E161="Y",$R161,0)</f>
        <v>0</v>
      </c>
      <c r="AA161" s="147">
        <f>IF($E161="N",$R161,0)</f>
        <v>0</v>
      </c>
      <c r="AB161" s="727" t="e">
        <f>Z161/(Z161+AA161)</f>
        <v>#DIV/0!</v>
      </c>
    </row>
    <row r="162" spans="1:28" ht="14.25" x14ac:dyDescent="0.3">
      <c r="A162" s="275"/>
      <c r="B162" s="276"/>
      <c r="C162" s="444">
        <f>'9. Infrastructure Staff Loading'!C162</f>
        <v>0</v>
      </c>
      <c r="D162" s="577">
        <f>'9. Infrastructure Staff Loading'!D162</f>
        <v>0</v>
      </c>
      <c r="E162" s="570">
        <f>'9. Infrastructure Staff Loading'!E162</f>
        <v>0</v>
      </c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  <c r="R162" s="280">
        <f>SUM(F162:Q162)</f>
        <v>0</v>
      </c>
      <c r="S162" s="319">
        <f>D162*R162</f>
        <v>0</v>
      </c>
      <c r="W162" s="147">
        <f>X162/$U$7</f>
        <v>0</v>
      </c>
      <c r="X162" s="147">
        <f>R162/12</f>
        <v>0</v>
      </c>
      <c r="Z162" s="147">
        <f t="shared" ref="Z162:Z165" si="91">IF($E162="Y",$R162,0)</f>
        <v>0</v>
      </c>
      <c r="AA162" s="147">
        <f t="shared" ref="AA162:AA165" si="92">IF($E162="N",$R162,0)</f>
        <v>0</v>
      </c>
      <c r="AB162" s="727" t="e">
        <f t="shared" ref="AB162:AB165" si="93">Z162/(Z162+AA162)</f>
        <v>#DIV/0!</v>
      </c>
    </row>
    <row r="163" spans="1:28" ht="14.25" x14ac:dyDescent="0.3">
      <c r="A163" s="275"/>
      <c r="B163" s="276"/>
      <c r="C163" s="444">
        <f>'9. Infrastructure Staff Loading'!C163</f>
        <v>0</v>
      </c>
      <c r="D163" s="577">
        <f>'9. Infrastructure Staff Loading'!D163</f>
        <v>0</v>
      </c>
      <c r="E163" s="570">
        <f>'9. Infrastructure Staff Loading'!E163</f>
        <v>0</v>
      </c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280">
        <f>SUM(F163:Q163)</f>
        <v>0</v>
      </c>
      <c r="S163" s="319">
        <f>D163*R163</f>
        <v>0</v>
      </c>
      <c r="W163" s="147">
        <f>X163/$U$7</f>
        <v>0</v>
      </c>
      <c r="X163" s="147">
        <f>R163/12</f>
        <v>0</v>
      </c>
      <c r="Z163" s="147">
        <f t="shared" si="91"/>
        <v>0</v>
      </c>
      <c r="AA163" s="147">
        <f t="shared" si="92"/>
        <v>0</v>
      </c>
      <c r="AB163" s="727" t="e">
        <f t="shared" si="93"/>
        <v>#DIV/0!</v>
      </c>
    </row>
    <row r="164" spans="1:28" ht="14.25" x14ac:dyDescent="0.3">
      <c r="A164" s="275"/>
      <c r="B164" s="276"/>
      <c r="C164" s="444">
        <f>'9. Infrastructure Staff Loading'!C164</f>
        <v>0</v>
      </c>
      <c r="D164" s="577">
        <f>'9. Infrastructure Staff Loading'!D164</f>
        <v>0</v>
      </c>
      <c r="E164" s="570">
        <f>'9. Infrastructure Staff Loading'!E164</f>
        <v>0</v>
      </c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  <c r="R164" s="280">
        <f>SUM(F164:Q164)</f>
        <v>0</v>
      </c>
      <c r="S164" s="319">
        <f>D164*R164</f>
        <v>0</v>
      </c>
      <c r="W164" s="147">
        <f>X164/$U$7</f>
        <v>0</v>
      </c>
      <c r="X164" s="147">
        <f>R164/12</f>
        <v>0</v>
      </c>
      <c r="Z164" s="147">
        <f t="shared" si="91"/>
        <v>0</v>
      </c>
      <c r="AA164" s="147">
        <f t="shared" si="92"/>
        <v>0</v>
      </c>
      <c r="AB164" s="727" t="e">
        <f t="shared" si="93"/>
        <v>#DIV/0!</v>
      </c>
    </row>
    <row r="165" spans="1:28" ht="14.25" x14ac:dyDescent="0.3">
      <c r="A165" s="275"/>
      <c r="B165" s="276"/>
      <c r="C165" s="444">
        <f>'9. Infrastructure Staff Loading'!C165</f>
        <v>0</v>
      </c>
      <c r="D165" s="577">
        <f>'9. Infrastructure Staff Loading'!D165</f>
        <v>0</v>
      </c>
      <c r="E165" s="570">
        <f>'9. Infrastructure Staff Loading'!E165</f>
        <v>0</v>
      </c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  <c r="R165" s="280">
        <f>SUM(F165:Q165)</f>
        <v>0</v>
      </c>
      <c r="S165" s="319">
        <f>D165*R165</f>
        <v>0</v>
      </c>
      <c r="W165" s="147">
        <f>X165/$U$7</f>
        <v>0</v>
      </c>
      <c r="X165" s="147">
        <f>R165/12</f>
        <v>0</v>
      </c>
      <c r="Z165" s="147">
        <f t="shared" si="91"/>
        <v>0</v>
      </c>
      <c r="AA165" s="147">
        <f t="shared" si="92"/>
        <v>0</v>
      </c>
      <c r="AB165" s="727" t="e">
        <f t="shared" si="93"/>
        <v>#DIV/0!</v>
      </c>
    </row>
    <row r="166" spans="1:28" s="125" customFormat="1" ht="15" thickBot="1" x14ac:dyDescent="0.35">
      <c r="A166" s="224"/>
      <c r="B166" s="225" t="s">
        <v>188</v>
      </c>
      <c r="C166" s="226"/>
      <c r="D166" s="578"/>
      <c r="E166" s="714"/>
      <c r="F166" s="229">
        <f>SUM(F161:F165)</f>
        <v>0</v>
      </c>
      <c r="G166" s="229">
        <f t="shared" ref="G166:R166" si="94">SUM(G161:G165)</f>
        <v>0</v>
      </c>
      <c r="H166" s="229">
        <f t="shared" si="94"/>
        <v>0</v>
      </c>
      <c r="I166" s="229">
        <f t="shared" si="94"/>
        <v>0</v>
      </c>
      <c r="J166" s="229">
        <f t="shared" si="94"/>
        <v>0</v>
      </c>
      <c r="K166" s="229">
        <f t="shared" si="94"/>
        <v>0</v>
      </c>
      <c r="L166" s="229">
        <f t="shared" si="94"/>
        <v>0</v>
      </c>
      <c r="M166" s="229">
        <f t="shared" si="94"/>
        <v>0</v>
      </c>
      <c r="N166" s="229">
        <f t="shared" si="94"/>
        <v>0</v>
      </c>
      <c r="O166" s="229">
        <f t="shared" si="94"/>
        <v>0</v>
      </c>
      <c r="P166" s="229">
        <f t="shared" si="94"/>
        <v>0</v>
      </c>
      <c r="Q166" s="229">
        <f t="shared" si="94"/>
        <v>0</v>
      </c>
      <c r="R166" s="229">
        <f t="shared" si="94"/>
        <v>0</v>
      </c>
      <c r="S166" s="320">
        <f>SUM(S161:S165)</f>
        <v>0</v>
      </c>
      <c r="W166" s="231">
        <f>SUM(W161:W165)</f>
        <v>0</v>
      </c>
      <c r="X166" s="229">
        <f>SUM(X161:X165)</f>
        <v>0</v>
      </c>
      <c r="Z166" s="227">
        <f>SUM(Z161:Z165)</f>
        <v>0</v>
      </c>
      <c r="AA166" s="227">
        <f>SUM(AA161:AA165)</f>
        <v>0</v>
      </c>
      <c r="AB166" s="728" t="e">
        <f>Z166/(Z166+AA166)</f>
        <v>#DIV/0!</v>
      </c>
    </row>
    <row r="167" spans="1:28" s="125" customFormat="1" ht="14.25" x14ac:dyDescent="0.3">
      <c r="A167" s="247"/>
      <c r="B167" s="248"/>
      <c r="C167" s="437"/>
      <c r="D167" s="586"/>
      <c r="E167" s="719"/>
      <c r="F167" s="252"/>
      <c r="G167" s="252"/>
      <c r="H167" s="252"/>
      <c r="I167" s="252"/>
      <c r="J167" s="252"/>
      <c r="K167" s="252"/>
      <c r="L167" s="252"/>
      <c r="M167" s="252"/>
      <c r="N167" s="252"/>
      <c r="O167" s="252"/>
      <c r="P167" s="252"/>
      <c r="Q167" s="252"/>
      <c r="R167" s="252"/>
      <c r="S167" s="322"/>
      <c r="W167" s="250"/>
      <c r="X167" s="252"/>
      <c r="Z167" s="147"/>
      <c r="AA167" s="147"/>
      <c r="AB167" s="727"/>
    </row>
    <row r="168" spans="1:28" s="125" customFormat="1" ht="14.25" x14ac:dyDescent="0.3">
      <c r="A168" s="275">
        <v>7.3</v>
      </c>
      <c r="B168" s="276" t="s">
        <v>189</v>
      </c>
      <c r="C168" s="444">
        <f>'9. Infrastructure Staff Loading'!C168</f>
        <v>0</v>
      </c>
      <c r="D168" s="577">
        <f>'9. Infrastructure Staff Loading'!D168</f>
        <v>0</v>
      </c>
      <c r="E168" s="570">
        <f>'9. Infrastructure Staff Loading'!E168</f>
        <v>0</v>
      </c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  <c r="R168" s="280">
        <f>SUM(F168:Q168)</f>
        <v>0</v>
      </c>
      <c r="S168" s="319">
        <f>D168*R168</f>
        <v>0</v>
      </c>
      <c r="W168" s="147">
        <f>X168/$U$7</f>
        <v>0</v>
      </c>
      <c r="X168" s="147">
        <f>R168/12</f>
        <v>0</v>
      </c>
      <c r="Z168" s="147">
        <f>IF($E168="Y",$R168,0)</f>
        <v>0</v>
      </c>
      <c r="AA168" s="147">
        <f>IF($E168="N",$R168,0)</f>
        <v>0</v>
      </c>
      <c r="AB168" s="727" t="e">
        <f>Z168/(Z168+AA168)</f>
        <v>#DIV/0!</v>
      </c>
    </row>
    <row r="169" spans="1:28" ht="14.25" x14ac:dyDescent="0.3">
      <c r="A169" s="275"/>
      <c r="B169" s="276"/>
      <c r="C169" s="444">
        <f>'9. Infrastructure Staff Loading'!C169</f>
        <v>0</v>
      </c>
      <c r="D169" s="577">
        <f>'9. Infrastructure Staff Loading'!D169</f>
        <v>0</v>
      </c>
      <c r="E169" s="570">
        <f>'9. Infrastructure Staff Loading'!E169</f>
        <v>0</v>
      </c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  <c r="R169" s="280">
        <f>SUM(F169:Q169)</f>
        <v>0</v>
      </c>
      <c r="S169" s="319">
        <f>D169*R169</f>
        <v>0</v>
      </c>
      <c r="W169" s="147">
        <f>X169/$U$7</f>
        <v>0</v>
      </c>
      <c r="X169" s="147">
        <f>R169/12</f>
        <v>0</v>
      </c>
      <c r="Z169" s="147">
        <f t="shared" ref="Z169:Z172" si="95">IF($E169="Y",$R169,0)</f>
        <v>0</v>
      </c>
      <c r="AA169" s="147">
        <f t="shared" ref="AA169:AA172" si="96">IF($E169="N",$R169,0)</f>
        <v>0</v>
      </c>
      <c r="AB169" s="727" t="e">
        <f t="shared" ref="AB169:AB172" si="97">Z169/(Z169+AA169)</f>
        <v>#DIV/0!</v>
      </c>
    </row>
    <row r="170" spans="1:28" ht="14.25" x14ac:dyDescent="0.3">
      <c r="A170" s="275"/>
      <c r="B170" s="276"/>
      <c r="C170" s="444">
        <f>'9. Infrastructure Staff Loading'!C170</f>
        <v>0</v>
      </c>
      <c r="D170" s="577">
        <f>'9. Infrastructure Staff Loading'!D170</f>
        <v>0</v>
      </c>
      <c r="E170" s="570">
        <f>'9. Infrastructure Staff Loading'!E170</f>
        <v>0</v>
      </c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  <c r="R170" s="280">
        <f>SUM(F170:Q170)</f>
        <v>0</v>
      </c>
      <c r="S170" s="319">
        <f>D170*R170</f>
        <v>0</v>
      </c>
      <c r="W170" s="147">
        <f>X170/$U$7</f>
        <v>0</v>
      </c>
      <c r="X170" s="147">
        <f>R170/12</f>
        <v>0</v>
      </c>
      <c r="Z170" s="147">
        <f t="shared" si="95"/>
        <v>0</v>
      </c>
      <c r="AA170" s="147">
        <f t="shared" si="96"/>
        <v>0</v>
      </c>
      <c r="AB170" s="727" t="e">
        <f t="shared" si="97"/>
        <v>#DIV/0!</v>
      </c>
    </row>
    <row r="171" spans="1:28" ht="14.25" x14ac:dyDescent="0.3">
      <c r="A171" s="275"/>
      <c r="B171" s="276"/>
      <c r="C171" s="444">
        <f>'9. Infrastructure Staff Loading'!C171</f>
        <v>0</v>
      </c>
      <c r="D171" s="577">
        <f>'9. Infrastructure Staff Loading'!D171</f>
        <v>0</v>
      </c>
      <c r="E171" s="570">
        <f>'9. Infrastructure Staff Loading'!E171</f>
        <v>0</v>
      </c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280">
        <f>SUM(F171:Q171)</f>
        <v>0</v>
      </c>
      <c r="S171" s="319">
        <f>D171*R171</f>
        <v>0</v>
      </c>
      <c r="W171" s="147">
        <f>X171/$U$7</f>
        <v>0</v>
      </c>
      <c r="X171" s="147">
        <f>R171/12</f>
        <v>0</v>
      </c>
      <c r="Z171" s="147">
        <f t="shared" si="95"/>
        <v>0</v>
      </c>
      <c r="AA171" s="147">
        <f t="shared" si="96"/>
        <v>0</v>
      </c>
      <c r="AB171" s="727" t="e">
        <f t="shared" si="97"/>
        <v>#DIV/0!</v>
      </c>
    </row>
    <row r="172" spans="1:28" ht="14.25" x14ac:dyDescent="0.3">
      <c r="A172" s="275"/>
      <c r="B172" s="276"/>
      <c r="C172" s="444">
        <f>'9. Infrastructure Staff Loading'!C172</f>
        <v>0</v>
      </c>
      <c r="D172" s="577">
        <f>'9. Infrastructure Staff Loading'!D172</f>
        <v>0</v>
      </c>
      <c r="E172" s="570">
        <f>'9. Infrastructure Staff Loading'!E172</f>
        <v>0</v>
      </c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280">
        <f>SUM(F172:Q172)</f>
        <v>0</v>
      </c>
      <c r="S172" s="319">
        <f>D172*R172</f>
        <v>0</v>
      </c>
      <c r="W172" s="147">
        <f>X172/$U$7</f>
        <v>0</v>
      </c>
      <c r="X172" s="147">
        <f>R172/12</f>
        <v>0</v>
      </c>
      <c r="Z172" s="147">
        <f t="shared" si="95"/>
        <v>0</v>
      </c>
      <c r="AA172" s="147">
        <f t="shared" si="96"/>
        <v>0</v>
      </c>
      <c r="AB172" s="727" t="e">
        <f t="shared" si="97"/>
        <v>#DIV/0!</v>
      </c>
    </row>
    <row r="173" spans="1:28" s="125" customFormat="1" ht="15" thickBot="1" x14ac:dyDescent="0.35">
      <c r="A173" s="224"/>
      <c r="B173" s="225" t="s">
        <v>190</v>
      </c>
      <c r="C173" s="226"/>
      <c r="D173" s="578"/>
      <c r="E173" s="714"/>
      <c r="F173" s="229">
        <f>SUM(F168:F172)</f>
        <v>0</v>
      </c>
      <c r="G173" s="229">
        <f t="shared" ref="G173:R173" si="98">SUM(G168:G172)</f>
        <v>0</v>
      </c>
      <c r="H173" s="229">
        <f t="shared" si="98"/>
        <v>0</v>
      </c>
      <c r="I173" s="229">
        <f t="shared" si="98"/>
        <v>0</v>
      </c>
      <c r="J173" s="229">
        <f t="shared" si="98"/>
        <v>0</v>
      </c>
      <c r="K173" s="229">
        <f t="shared" si="98"/>
        <v>0</v>
      </c>
      <c r="L173" s="229">
        <f t="shared" si="98"/>
        <v>0</v>
      </c>
      <c r="M173" s="229">
        <f t="shared" si="98"/>
        <v>0</v>
      </c>
      <c r="N173" s="229">
        <f t="shared" si="98"/>
        <v>0</v>
      </c>
      <c r="O173" s="229">
        <f t="shared" si="98"/>
        <v>0</v>
      </c>
      <c r="P173" s="229">
        <f t="shared" si="98"/>
        <v>0</v>
      </c>
      <c r="Q173" s="229">
        <f t="shared" si="98"/>
        <v>0</v>
      </c>
      <c r="R173" s="229">
        <f t="shared" si="98"/>
        <v>0</v>
      </c>
      <c r="S173" s="320">
        <f>SUM(S168:S172)</f>
        <v>0</v>
      </c>
      <c r="W173" s="231">
        <f>SUM(W168:W172)</f>
        <v>0</v>
      </c>
      <c r="X173" s="229">
        <f>SUM(X168:X172)</f>
        <v>0</v>
      </c>
      <c r="Z173" s="227">
        <f>SUM(Z168:Z172)</f>
        <v>0</v>
      </c>
      <c r="AA173" s="227">
        <f>SUM(AA168:AA172)</f>
        <v>0</v>
      </c>
      <c r="AB173" s="728" t="e">
        <f>Z173/(Z173+AA173)</f>
        <v>#DIV/0!</v>
      </c>
    </row>
    <row r="174" spans="1:28" s="125" customFormat="1" ht="14.25" x14ac:dyDescent="0.3">
      <c r="A174" s="247"/>
      <c r="B174" s="248"/>
      <c r="C174" s="437"/>
      <c r="D174" s="586"/>
      <c r="E174" s="719"/>
      <c r="F174" s="252"/>
      <c r="G174" s="252"/>
      <c r="H174" s="252"/>
      <c r="I174" s="252"/>
      <c r="J174" s="252"/>
      <c r="K174" s="252"/>
      <c r="L174" s="252"/>
      <c r="M174" s="252"/>
      <c r="N174" s="252"/>
      <c r="O174" s="252"/>
      <c r="P174" s="252"/>
      <c r="Q174" s="252"/>
      <c r="R174" s="252"/>
      <c r="S174" s="322"/>
      <c r="W174" s="250"/>
      <c r="X174" s="252"/>
      <c r="Z174" s="147"/>
      <c r="AA174" s="147"/>
      <c r="AB174" s="727"/>
    </row>
    <row r="175" spans="1:28" s="125" customFormat="1" ht="14.25" x14ac:dyDescent="0.3">
      <c r="A175" s="275">
        <v>7.4</v>
      </c>
      <c r="B175" s="276" t="s">
        <v>947</v>
      </c>
      <c r="C175" s="444">
        <f>'9. Infrastructure Staff Loading'!C175</f>
        <v>0</v>
      </c>
      <c r="D175" s="577">
        <f>'9. Infrastructure Staff Loading'!D175</f>
        <v>0</v>
      </c>
      <c r="E175" s="570">
        <f>'9. Infrastructure Staff Loading'!E175</f>
        <v>0</v>
      </c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  <c r="R175" s="280">
        <f>SUM(F175:Q175)</f>
        <v>0</v>
      </c>
      <c r="S175" s="319">
        <f>D175*R175</f>
        <v>0</v>
      </c>
      <c r="W175" s="147">
        <f>X175/$U$7</f>
        <v>0</v>
      </c>
      <c r="X175" s="147">
        <f>R175/12</f>
        <v>0</v>
      </c>
      <c r="Z175" s="147">
        <f>IF($E175="Y",$R175,0)</f>
        <v>0</v>
      </c>
      <c r="AA175" s="147">
        <f>IF($E175="N",$R175,0)</f>
        <v>0</v>
      </c>
      <c r="AB175" s="727" t="e">
        <f>Z175/(Z175+AA175)</f>
        <v>#DIV/0!</v>
      </c>
    </row>
    <row r="176" spans="1:28" ht="14.25" x14ac:dyDescent="0.3">
      <c r="A176" s="275"/>
      <c r="B176" s="276"/>
      <c r="C176" s="444">
        <f>'9. Infrastructure Staff Loading'!C176</f>
        <v>0</v>
      </c>
      <c r="D176" s="577">
        <f>'9. Infrastructure Staff Loading'!D176</f>
        <v>0</v>
      </c>
      <c r="E176" s="570">
        <f>'9. Infrastructure Staff Loading'!E176</f>
        <v>0</v>
      </c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  <c r="R176" s="280">
        <f>SUM(F176:Q176)</f>
        <v>0</v>
      </c>
      <c r="S176" s="319">
        <f>D176*R176</f>
        <v>0</v>
      </c>
      <c r="W176" s="147">
        <f>X176/$U$7</f>
        <v>0</v>
      </c>
      <c r="X176" s="147">
        <f>R176/12</f>
        <v>0</v>
      </c>
      <c r="Z176" s="147">
        <f t="shared" ref="Z176:Z179" si="99">IF($E176="Y",$R176,0)</f>
        <v>0</v>
      </c>
      <c r="AA176" s="147">
        <f t="shared" ref="AA176:AA179" si="100">IF($E176="N",$R176,0)</f>
        <v>0</v>
      </c>
      <c r="AB176" s="727" t="e">
        <f t="shared" ref="AB176:AB179" si="101">Z176/(Z176+AA176)</f>
        <v>#DIV/0!</v>
      </c>
    </row>
    <row r="177" spans="1:28" ht="14.25" x14ac:dyDescent="0.3">
      <c r="A177" s="275"/>
      <c r="B177" s="276"/>
      <c r="C177" s="444">
        <f>'9. Infrastructure Staff Loading'!C177</f>
        <v>0</v>
      </c>
      <c r="D177" s="577">
        <f>'9. Infrastructure Staff Loading'!D177</f>
        <v>0</v>
      </c>
      <c r="E177" s="570">
        <f>'9. Infrastructure Staff Loading'!E177</f>
        <v>0</v>
      </c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  <c r="R177" s="280">
        <f>SUM(F177:Q177)</f>
        <v>0</v>
      </c>
      <c r="S177" s="319">
        <f>D177*R177</f>
        <v>0</v>
      </c>
      <c r="W177" s="147">
        <f>X177/$U$7</f>
        <v>0</v>
      </c>
      <c r="X177" s="147">
        <f>R177/12</f>
        <v>0</v>
      </c>
      <c r="Z177" s="147">
        <f t="shared" si="99"/>
        <v>0</v>
      </c>
      <c r="AA177" s="147">
        <f t="shared" si="100"/>
        <v>0</v>
      </c>
      <c r="AB177" s="727" t="e">
        <f t="shared" si="101"/>
        <v>#DIV/0!</v>
      </c>
    </row>
    <row r="178" spans="1:28" ht="14.25" x14ac:dyDescent="0.3">
      <c r="A178" s="275"/>
      <c r="B178" s="276"/>
      <c r="C178" s="444">
        <f>'9. Infrastructure Staff Loading'!C178</f>
        <v>0</v>
      </c>
      <c r="D178" s="577">
        <f>'9. Infrastructure Staff Loading'!D178</f>
        <v>0</v>
      </c>
      <c r="E178" s="570">
        <f>'9. Infrastructure Staff Loading'!E178</f>
        <v>0</v>
      </c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280">
        <f>SUM(F178:Q178)</f>
        <v>0</v>
      </c>
      <c r="S178" s="319">
        <f>D178*R178</f>
        <v>0</v>
      </c>
      <c r="W178" s="147">
        <f>X178/$U$7</f>
        <v>0</v>
      </c>
      <c r="X178" s="147">
        <f>R178/12</f>
        <v>0</v>
      </c>
      <c r="Z178" s="147">
        <f t="shared" si="99"/>
        <v>0</v>
      </c>
      <c r="AA178" s="147">
        <f t="shared" si="100"/>
        <v>0</v>
      </c>
      <c r="AB178" s="727" t="e">
        <f t="shared" si="101"/>
        <v>#DIV/0!</v>
      </c>
    </row>
    <row r="179" spans="1:28" ht="14.25" x14ac:dyDescent="0.3">
      <c r="A179" s="275"/>
      <c r="B179" s="276"/>
      <c r="C179" s="444">
        <f>'9. Infrastructure Staff Loading'!C179</f>
        <v>0</v>
      </c>
      <c r="D179" s="577">
        <f>'9. Infrastructure Staff Loading'!D179</f>
        <v>0</v>
      </c>
      <c r="E179" s="570">
        <f>'9. Infrastructure Staff Loading'!E179</f>
        <v>0</v>
      </c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  <c r="R179" s="280">
        <f>SUM(F179:Q179)</f>
        <v>0</v>
      </c>
      <c r="S179" s="319">
        <f>D179*R179</f>
        <v>0</v>
      </c>
      <c r="W179" s="147">
        <f>X179/$U$7</f>
        <v>0</v>
      </c>
      <c r="X179" s="147">
        <f>R179/12</f>
        <v>0</v>
      </c>
      <c r="Z179" s="147">
        <f t="shared" si="99"/>
        <v>0</v>
      </c>
      <c r="AA179" s="147">
        <f t="shared" si="100"/>
        <v>0</v>
      </c>
      <c r="AB179" s="727" t="e">
        <f t="shared" si="101"/>
        <v>#DIV/0!</v>
      </c>
    </row>
    <row r="180" spans="1:28" s="125" customFormat="1" ht="15" thickBot="1" x14ac:dyDescent="0.35">
      <c r="A180" s="224"/>
      <c r="B180" s="225" t="s">
        <v>948</v>
      </c>
      <c r="C180" s="226"/>
      <c r="D180" s="578"/>
      <c r="E180" s="714"/>
      <c r="F180" s="229">
        <f>SUM(F175:F179)</f>
        <v>0</v>
      </c>
      <c r="G180" s="229">
        <f t="shared" ref="G180:R180" si="102">SUM(G175:G179)</f>
        <v>0</v>
      </c>
      <c r="H180" s="229">
        <f t="shared" si="102"/>
        <v>0</v>
      </c>
      <c r="I180" s="229">
        <f t="shared" si="102"/>
        <v>0</v>
      </c>
      <c r="J180" s="229">
        <f t="shared" si="102"/>
        <v>0</v>
      </c>
      <c r="K180" s="229">
        <f t="shared" si="102"/>
        <v>0</v>
      </c>
      <c r="L180" s="229">
        <f t="shared" si="102"/>
        <v>0</v>
      </c>
      <c r="M180" s="229">
        <f t="shared" si="102"/>
        <v>0</v>
      </c>
      <c r="N180" s="229">
        <f t="shared" si="102"/>
        <v>0</v>
      </c>
      <c r="O180" s="229">
        <f t="shared" si="102"/>
        <v>0</v>
      </c>
      <c r="P180" s="229">
        <f t="shared" si="102"/>
        <v>0</v>
      </c>
      <c r="Q180" s="229">
        <f t="shared" si="102"/>
        <v>0</v>
      </c>
      <c r="R180" s="229">
        <f t="shared" si="102"/>
        <v>0</v>
      </c>
      <c r="S180" s="320">
        <f>SUM(S175:S179)</f>
        <v>0</v>
      </c>
      <c r="W180" s="231">
        <f>SUM(W175:W179)</f>
        <v>0</v>
      </c>
      <c r="X180" s="229">
        <f>SUM(X175:X179)</f>
        <v>0</v>
      </c>
      <c r="Z180" s="227">
        <f>SUM(Z175:Z179)</f>
        <v>0</v>
      </c>
      <c r="AA180" s="227">
        <f>SUM(AA175:AA179)</f>
        <v>0</v>
      </c>
      <c r="AB180" s="728" t="e">
        <f>Z180/(Z180+AA180)</f>
        <v>#DIV/0!</v>
      </c>
    </row>
    <row r="181" spans="1:28" s="125" customFormat="1" ht="14.25" x14ac:dyDescent="0.3">
      <c r="A181" s="144"/>
      <c r="B181" s="445"/>
      <c r="C181" s="447"/>
      <c r="D181" s="591"/>
      <c r="E181" s="572"/>
      <c r="F181" s="446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326"/>
      <c r="W181" s="147"/>
      <c r="X181" s="147"/>
      <c r="Z181" s="147"/>
      <c r="AA181" s="147"/>
      <c r="AB181" s="727"/>
    </row>
    <row r="182" spans="1:28" s="125" customFormat="1" ht="14.25" thickBot="1" x14ac:dyDescent="0.3">
      <c r="A182" s="253"/>
      <c r="B182" s="448" t="s">
        <v>193</v>
      </c>
      <c r="C182" s="448"/>
      <c r="D182" s="592"/>
      <c r="E182" s="573"/>
      <c r="F182" s="449">
        <f>SUM(F159,F166, F173, F180)</f>
        <v>0</v>
      </c>
      <c r="G182" s="256">
        <f t="shared" ref="G182:S182" si="103">SUM(G159,G166, G173, G180)</f>
        <v>0</v>
      </c>
      <c r="H182" s="256">
        <f t="shared" si="103"/>
        <v>0</v>
      </c>
      <c r="I182" s="256">
        <f t="shared" si="103"/>
        <v>0</v>
      </c>
      <c r="J182" s="256">
        <f t="shared" si="103"/>
        <v>0</v>
      </c>
      <c r="K182" s="256">
        <f t="shared" si="103"/>
        <v>0</v>
      </c>
      <c r="L182" s="256">
        <f t="shared" si="103"/>
        <v>0</v>
      </c>
      <c r="M182" s="256">
        <f t="shared" si="103"/>
        <v>0</v>
      </c>
      <c r="N182" s="256">
        <f t="shared" si="103"/>
        <v>0</v>
      </c>
      <c r="O182" s="256">
        <f t="shared" si="103"/>
        <v>0</v>
      </c>
      <c r="P182" s="256">
        <f t="shared" si="103"/>
        <v>0</v>
      </c>
      <c r="Q182" s="256">
        <f t="shared" si="103"/>
        <v>0</v>
      </c>
      <c r="R182" s="256">
        <f t="shared" si="103"/>
        <v>0</v>
      </c>
      <c r="S182" s="439">
        <f t="shared" si="103"/>
        <v>0</v>
      </c>
      <c r="W182" s="256">
        <f t="shared" ref="W182:X182" si="104">SUM(W159,W166, W173, W180)</f>
        <v>0</v>
      </c>
      <c r="X182" s="256">
        <f t="shared" si="104"/>
        <v>0</v>
      </c>
      <c r="Z182" s="256">
        <f>SUM(Z159,Z166,Z173,Z180)</f>
        <v>0</v>
      </c>
      <c r="AA182" s="256">
        <f>SUM(AA159,AA166,AA173,AA180)</f>
        <v>0</v>
      </c>
      <c r="AB182" s="729" t="e">
        <f>Z182/(Z182+AA182)</f>
        <v>#DIV/0!</v>
      </c>
    </row>
    <row r="183" spans="1:28" ht="9.9499999999999993" customHeight="1" x14ac:dyDescent="0.3">
      <c r="A183" s="157"/>
      <c r="B183" s="445"/>
      <c r="C183" s="447"/>
      <c r="D183" s="591"/>
      <c r="E183" s="572"/>
      <c r="F183" s="446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  <c r="R183" s="149"/>
      <c r="S183" s="326"/>
      <c r="W183" s="146"/>
      <c r="X183" s="146"/>
      <c r="Z183" s="147"/>
      <c r="AA183" s="147"/>
      <c r="AB183" s="727"/>
    </row>
    <row r="184" spans="1:28" ht="12.75" hidden="1" customHeight="1" x14ac:dyDescent="0.3">
      <c r="A184" s="157"/>
      <c r="B184" s="152"/>
      <c r="C184" s="447"/>
      <c r="D184" s="591"/>
      <c r="E184" s="572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  <c r="R184" s="149"/>
      <c r="S184" s="326"/>
      <c r="W184" s="150"/>
      <c r="X184" s="150"/>
      <c r="Z184" s="246">
        <f>SUM(Z33,Z48,Z79,Z96,Z113,Z151,Z182)</f>
        <v>0</v>
      </c>
      <c r="AA184" s="246">
        <f>SUM(AA33,AA48,AA79,AA96,AA113,AA151,AA182)</f>
        <v>0</v>
      </c>
      <c r="AB184" s="733" t="e">
        <f>Z184/(Z184+AA184)</f>
        <v>#DIV/0!</v>
      </c>
    </row>
    <row r="185" spans="1:28" s="125" customFormat="1" ht="12" hidden="1" customHeight="1" x14ac:dyDescent="0.3">
      <c r="A185" s="144">
        <v>6.2</v>
      </c>
      <c r="B185" s="152"/>
      <c r="C185" s="447"/>
      <c r="D185" s="591"/>
      <c r="E185" s="572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327"/>
      <c r="W185" s="158"/>
      <c r="X185" s="158"/>
      <c r="AB185" s="734"/>
    </row>
    <row r="186" spans="1:28" ht="13.15" hidden="1" customHeight="1" x14ac:dyDescent="0.3">
      <c r="A186" s="157"/>
      <c r="B186" s="145"/>
      <c r="C186" s="129"/>
      <c r="D186" s="593"/>
      <c r="E186" s="574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/>
      <c r="S186" s="326"/>
      <c r="W186" s="159"/>
      <c r="X186" s="159"/>
    </row>
    <row r="187" spans="1:28" s="129" customFormat="1" x14ac:dyDescent="0.25">
      <c r="A187" s="243"/>
      <c r="B187" s="244" t="s">
        <v>194</v>
      </c>
      <c r="C187" s="244"/>
      <c r="D187" s="440"/>
      <c r="E187" s="243"/>
      <c r="F187" s="246">
        <f>SUM(F33,F48,F79,F96,F113,F151,F182)</f>
        <v>0</v>
      </c>
      <c r="G187" s="246">
        <f t="shared" ref="G187:S187" si="105">SUM(G33,G48,G79,G96,G113,G151,G182)</f>
        <v>0</v>
      </c>
      <c r="H187" s="246">
        <f t="shared" si="105"/>
        <v>0</v>
      </c>
      <c r="I187" s="246">
        <f t="shared" si="105"/>
        <v>0</v>
      </c>
      <c r="J187" s="246">
        <f t="shared" si="105"/>
        <v>0</v>
      </c>
      <c r="K187" s="246">
        <f t="shared" si="105"/>
        <v>0</v>
      </c>
      <c r="L187" s="246">
        <f t="shared" si="105"/>
        <v>0</v>
      </c>
      <c r="M187" s="246">
        <f t="shared" si="105"/>
        <v>0</v>
      </c>
      <c r="N187" s="246">
        <f t="shared" si="105"/>
        <v>0</v>
      </c>
      <c r="O187" s="246">
        <f t="shared" si="105"/>
        <v>0</v>
      </c>
      <c r="P187" s="246">
        <f t="shared" si="105"/>
        <v>0</v>
      </c>
      <c r="Q187" s="246">
        <f t="shared" si="105"/>
        <v>0</v>
      </c>
      <c r="R187" s="246">
        <f t="shared" si="105"/>
        <v>0</v>
      </c>
      <c r="S187" s="440">
        <f t="shared" si="105"/>
        <v>0</v>
      </c>
      <c r="W187" s="246">
        <f t="shared" ref="W187:X187" si="106">SUM(W33,W48,W79,W96,W113,W151,W182)</f>
        <v>0</v>
      </c>
      <c r="X187" s="246">
        <f t="shared" si="106"/>
        <v>0</v>
      </c>
      <c r="Z187" s="246">
        <f t="shared" ref="Z187:AA187" si="107">SUM(Z33,Z48,Z79,Z96,Z113,Z151,Z182)</f>
        <v>0</v>
      </c>
      <c r="AA187" s="246">
        <f t="shared" si="107"/>
        <v>0</v>
      </c>
      <c r="AB187" s="733" t="e">
        <f>Z187/(Z187+AA187)</f>
        <v>#DIV/0!</v>
      </c>
    </row>
    <row r="188" spans="1:28" ht="14.25" x14ac:dyDescent="0.3">
      <c r="A188" s="160"/>
      <c r="B188" s="161"/>
      <c r="C188" s="162"/>
      <c r="D188" s="588"/>
      <c r="E188" s="568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328"/>
      <c r="W188" s="162"/>
      <c r="X188" s="162"/>
    </row>
    <row r="189" spans="1:28" ht="14.25" customHeight="1" x14ac:dyDescent="0.3">
      <c r="A189" s="160"/>
      <c r="B189" s="161"/>
      <c r="C189" s="162"/>
      <c r="D189" s="588"/>
      <c r="E189" s="568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297" t="s">
        <v>195</v>
      </c>
      <c r="R189" s="1298"/>
      <c r="S189" s="329" t="e">
        <f>S187/R187</f>
        <v>#DIV/0!</v>
      </c>
      <c r="W189" s="162"/>
      <c r="X189" s="162"/>
    </row>
    <row r="190" spans="1:28" x14ac:dyDescent="0.3">
      <c r="W190" s="127"/>
      <c r="X190" s="127"/>
    </row>
    <row r="191" spans="1:28" ht="14.25" x14ac:dyDescent="0.3">
      <c r="A191" s="19"/>
      <c r="B191" s="1216" t="s">
        <v>40</v>
      </c>
      <c r="C191" s="1217"/>
      <c r="D191" s="594"/>
      <c r="E191" s="7"/>
    </row>
    <row r="192" spans="1:28" x14ac:dyDescent="0.3">
      <c r="A192" s="21">
        <v>1</v>
      </c>
      <c r="B192" s="1227"/>
      <c r="C192" s="1228"/>
      <c r="D192" s="595"/>
      <c r="E192" s="441"/>
    </row>
    <row r="193" spans="1:5" x14ac:dyDescent="0.3">
      <c r="A193" s="22">
        <v>2</v>
      </c>
      <c r="B193" s="1225"/>
      <c r="C193" s="1226"/>
      <c r="D193" s="596"/>
      <c r="E193" s="442"/>
    </row>
    <row r="194" spans="1:5" x14ac:dyDescent="0.3">
      <c r="A194" s="22">
        <v>3</v>
      </c>
      <c r="B194" s="1225"/>
      <c r="C194" s="1226"/>
      <c r="D194" s="596"/>
      <c r="E194" s="442"/>
    </row>
    <row r="195" spans="1:5" x14ac:dyDescent="0.3">
      <c r="A195" s="22">
        <v>4</v>
      </c>
      <c r="B195" s="1225"/>
      <c r="C195" s="1226"/>
      <c r="D195" s="596"/>
      <c r="E195" s="442"/>
    </row>
    <row r="196" spans="1:5" x14ac:dyDescent="0.3">
      <c r="A196" s="22">
        <v>5</v>
      </c>
      <c r="B196" s="1225"/>
      <c r="C196" s="1226"/>
      <c r="D196" s="596"/>
      <c r="E196" s="442"/>
    </row>
    <row r="197" spans="1:5" x14ac:dyDescent="0.3">
      <c r="A197" s="22">
        <v>6</v>
      </c>
      <c r="B197" s="1225"/>
      <c r="C197" s="1226"/>
      <c r="D197" s="596"/>
      <c r="E197" s="442"/>
    </row>
    <row r="198" spans="1:5" x14ac:dyDescent="0.3">
      <c r="A198" s="22">
        <v>7</v>
      </c>
      <c r="B198" s="1227"/>
      <c r="C198" s="1228"/>
      <c r="D198" s="595"/>
      <c r="E198" s="441"/>
    </row>
    <row r="199" spans="1:5" x14ac:dyDescent="0.3">
      <c r="A199" s="22">
        <v>8</v>
      </c>
      <c r="B199" s="1225"/>
      <c r="C199" s="1226"/>
      <c r="D199" s="596"/>
      <c r="E199" s="442"/>
    </row>
    <row r="200" spans="1:5" x14ac:dyDescent="0.3">
      <c r="A200" s="22">
        <v>9</v>
      </c>
      <c r="B200" s="1225"/>
      <c r="C200" s="1226"/>
      <c r="D200" s="596"/>
      <c r="E200" s="442"/>
    </row>
    <row r="201" spans="1:5" x14ac:dyDescent="0.3">
      <c r="A201" s="22">
        <v>10</v>
      </c>
      <c r="B201" s="1225"/>
      <c r="C201" s="1226"/>
      <c r="D201" s="596"/>
      <c r="E201" s="442"/>
    </row>
  </sheetData>
  <mergeCells count="19">
    <mergeCell ref="Q189:R189"/>
    <mergeCell ref="A1:S1"/>
    <mergeCell ref="A2:S2"/>
    <mergeCell ref="A3:S3"/>
    <mergeCell ref="U3:U6"/>
    <mergeCell ref="F4:Q4"/>
    <mergeCell ref="R4:S4"/>
    <mergeCell ref="A5:A7"/>
    <mergeCell ref="B5:B7"/>
    <mergeCell ref="C5:C7"/>
    <mergeCell ref="D5:D7"/>
    <mergeCell ref="E4:E7"/>
    <mergeCell ref="AA5:AA7"/>
    <mergeCell ref="AB5:AB7"/>
    <mergeCell ref="Z5:Z7"/>
    <mergeCell ref="R5:R6"/>
    <mergeCell ref="S5:S7"/>
    <mergeCell ref="W5:W7"/>
    <mergeCell ref="X5:X7"/>
  </mergeCells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R14:S14 W14:X14 R20:S20 W20:X20 R26:S26 W26:X26 R41:S41 W41:X41 Z14:AA14 Z20:AA20 Z26:AA26 Z41:AA41" formula="1"/>
    <ignoredError sqref="S189 AB9:AB33 AB36:AB48 AB51:AB56 AB58:AB63 AB65:AB70 AB72:AB77 AB79 AB82:AB87 AB89:AB94 AB96 AB99:AB104 AB106:AB111 AB113 AB116:AB121 AB123:AB128 AB130:AB135 AB137:AB142 AB144:AB149 AB151 AB154:AB159 AB161:AB166 AB168:AB173 AB175:AB180 AB182 AB184 AB187" evalErro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CAED-20F9-48D8-AE64-225BA2140F76}">
  <dimension ref="A1:AB201"/>
  <sheetViews>
    <sheetView zoomScale="90" zoomScaleNormal="90" zoomScaleSheetLayoutView="100" workbookViewId="0">
      <pane xSplit="3" ySplit="7" topLeftCell="D8" activePane="bottomRight" state="frozen"/>
      <selection pane="topRight" sqref="A1:G1"/>
      <selection pane="bottomLeft" sqref="A1:G1"/>
      <selection pane="bottomRight" activeCell="AB188" sqref="AB188"/>
    </sheetView>
  </sheetViews>
  <sheetFormatPr defaultColWidth="9.140625" defaultRowHeight="13.5" x14ac:dyDescent="0.3"/>
  <cols>
    <col min="1" max="1" width="6.5703125" style="120" customWidth="1"/>
    <col min="2" max="2" width="35.7109375" style="121" customWidth="1"/>
    <col min="3" max="3" width="20.7109375" style="127" customWidth="1"/>
    <col min="4" max="4" width="12.7109375" style="589" customWidth="1"/>
    <col min="5" max="5" width="12.7109375" style="569" customWidth="1"/>
    <col min="6" max="17" width="10.28515625" style="122" customWidth="1"/>
    <col min="18" max="18" width="13.7109375" style="122" customWidth="1"/>
    <col min="19" max="19" width="15.7109375" style="330" customWidth="1"/>
    <col min="20" max="20" width="4.28515625" style="121" customWidth="1"/>
    <col min="21" max="21" width="10.7109375" style="121" customWidth="1"/>
    <col min="22" max="22" width="4.28515625" style="121" customWidth="1"/>
    <col min="23" max="24" width="10.7109375" style="121" customWidth="1"/>
    <col min="25" max="25" width="4.28515625" style="121" customWidth="1"/>
    <col min="26" max="27" width="9.140625" style="121"/>
    <col min="28" max="28" width="9.140625" style="725"/>
    <col min="29" max="16384" width="9.140625" style="121"/>
  </cols>
  <sheetData>
    <row r="1" spans="1:28" ht="18.75" x14ac:dyDescent="0.3">
      <c r="A1" s="1299" t="s">
        <v>960</v>
      </c>
      <c r="B1" s="1299"/>
      <c r="C1" s="1299"/>
      <c r="D1" s="1299"/>
      <c r="E1" s="1299"/>
      <c r="F1" s="1299"/>
      <c r="G1" s="1299"/>
      <c r="H1" s="1299"/>
      <c r="I1" s="1299"/>
      <c r="J1" s="1299"/>
      <c r="K1" s="1299"/>
      <c r="L1" s="1299"/>
      <c r="M1" s="1299"/>
      <c r="N1" s="1299"/>
      <c r="O1" s="1299"/>
      <c r="P1" s="1299"/>
      <c r="Q1" s="1299"/>
      <c r="R1" s="1299"/>
      <c r="S1" s="1299"/>
    </row>
    <row r="2" spans="1:28" ht="18.75" x14ac:dyDescent="0.3">
      <c r="A2" s="1299" t="s">
        <v>961</v>
      </c>
      <c r="B2" s="1299"/>
      <c r="C2" s="1299"/>
      <c r="D2" s="1299"/>
      <c r="E2" s="1299"/>
      <c r="F2" s="1299"/>
      <c r="G2" s="1299"/>
      <c r="H2" s="1299"/>
      <c r="I2" s="1299"/>
      <c r="J2" s="1299"/>
      <c r="K2" s="1299"/>
      <c r="L2" s="1299"/>
      <c r="M2" s="1299"/>
      <c r="N2" s="1299"/>
      <c r="O2" s="1299"/>
      <c r="P2" s="1299"/>
      <c r="Q2" s="1299"/>
      <c r="R2" s="1299"/>
      <c r="S2" s="1299"/>
    </row>
    <row r="3" spans="1:28" ht="20.100000000000001" customHeight="1" x14ac:dyDescent="0.3">
      <c r="A3" s="1311"/>
      <c r="B3" s="1311"/>
      <c r="C3" s="1311"/>
      <c r="D3" s="1311"/>
      <c r="E3" s="1311"/>
      <c r="F3" s="1311"/>
      <c r="G3" s="1311"/>
      <c r="H3" s="1311"/>
      <c r="I3" s="1311"/>
      <c r="J3" s="1311"/>
      <c r="K3" s="1311"/>
      <c r="L3" s="1311"/>
      <c r="M3" s="1311"/>
      <c r="N3" s="1311"/>
      <c r="O3" s="1311"/>
      <c r="P3" s="1311"/>
      <c r="Q3" s="1311"/>
      <c r="R3" s="1311"/>
      <c r="S3" s="1311"/>
      <c r="U3" s="1304" t="s">
        <v>128</v>
      </c>
    </row>
    <row r="4" spans="1:28" ht="20.100000000000001" customHeight="1" x14ac:dyDescent="0.3">
      <c r="B4" s="120"/>
      <c r="C4" s="120"/>
      <c r="D4" s="575"/>
      <c r="E4" s="1338" t="s">
        <v>133</v>
      </c>
      <c r="F4" s="1306" t="s">
        <v>125</v>
      </c>
      <c r="G4" s="1334"/>
      <c r="H4" s="1334"/>
      <c r="I4" s="1334"/>
      <c r="J4" s="1334"/>
      <c r="K4" s="1334"/>
      <c r="L4" s="1334"/>
      <c r="M4" s="1334"/>
      <c r="N4" s="1334"/>
      <c r="O4" s="1334"/>
      <c r="P4" s="1334"/>
      <c r="Q4" s="1335"/>
      <c r="R4" s="1336"/>
      <c r="S4" s="1337"/>
      <c r="U4" s="1304"/>
      <c r="W4" s="120"/>
      <c r="X4" s="120"/>
    </row>
    <row r="5" spans="1:28" s="124" customFormat="1" ht="24" customHeight="1" x14ac:dyDescent="0.25">
      <c r="A5" s="1288" t="s">
        <v>129</v>
      </c>
      <c r="B5" s="1288" t="s">
        <v>130</v>
      </c>
      <c r="C5" s="1288" t="s">
        <v>131</v>
      </c>
      <c r="D5" s="1300" t="s">
        <v>132</v>
      </c>
      <c r="E5" s="1339"/>
      <c r="F5" s="131">
        <v>1</v>
      </c>
      <c r="G5" s="131">
        <v>2</v>
      </c>
      <c r="H5" s="131">
        <v>3</v>
      </c>
      <c r="I5" s="131">
        <v>4</v>
      </c>
      <c r="J5" s="131">
        <v>5</v>
      </c>
      <c r="K5" s="131">
        <v>6</v>
      </c>
      <c r="L5" s="131">
        <v>7</v>
      </c>
      <c r="M5" s="131">
        <v>8</v>
      </c>
      <c r="N5" s="131">
        <v>9</v>
      </c>
      <c r="O5" s="131">
        <v>10</v>
      </c>
      <c r="P5" s="131">
        <v>11</v>
      </c>
      <c r="Q5" s="131">
        <v>12</v>
      </c>
      <c r="R5" s="1332" t="s">
        <v>951</v>
      </c>
      <c r="S5" s="1329" t="s">
        <v>1355</v>
      </c>
      <c r="U5" s="1304"/>
      <c r="W5" s="1288" t="s">
        <v>134</v>
      </c>
      <c r="X5" s="1288" t="s">
        <v>135</v>
      </c>
      <c r="Z5" s="1288" t="s">
        <v>136</v>
      </c>
      <c r="AA5" s="1288" t="s">
        <v>137</v>
      </c>
      <c r="AB5" s="1325" t="s">
        <v>138</v>
      </c>
    </row>
    <row r="6" spans="1:28" ht="14.25" x14ac:dyDescent="0.3">
      <c r="A6" s="1289"/>
      <c r="B6" s="1289"/>
      <c r="C6" s="1289"/>
      <c r="D6" s="1301"/>
      <c r="E6" s="1339"/>
      <c r="F6" s="165">
        <v>47515</v>
      </c>
      <c r="G6" s="165">
        <v>47543</v>
      </c>
      <c r="H6" s="165">
        <v>47574</v>
      </c>
      <c r="I6" s="165">
        <v>47604</v>
      </c>
      <c r="J6" s="165">
        <v>47635</v>
      </c>
      <c r="K6" s="165">
        <v>47665</v>
      </c>
      <c r="L6" s="165">
        <v>47696</v>
      </c>
      <c r="M6" s="165">
        <v>47727</v>
      </c>
      <c r="N6" s="165">
        <v>47757</v>
      </c>
      <c r="O6" s="165">
        <v>47788</v>
      </c>
      <c r="P6" s="165">
        <v>47818</v>
      </c>
      <c r="Q6" s="165">
        <v>47849</v>
      </c>
      <c r="R6" s="1333"/>
      <c r="S6" s="1330"/>
      <c r="U6" s="1305"/>
      <c r="W6" s="1289"/>
      <c r="X6" s="1289"/>
      <c r="Z6" s="1289"/>
      <c r="AA6" s="1289"/>
      <c r="AB6" s="1326"/>
    </row>
    <row r="7" spans="1:28" ht="14.25" customHeight="1" x14ac:dyDescent="0.3">
      <c r="A7" s="1290"/>
      <c r="B7" s="1290"/>
      <c r="C7" s="1290"/>
      <c r="D7" s="1302"/>
      <c r="E7" s="1340"/>
      <c r="F7" s="132">
        <v>152</v>
      </c>
      <c r="G7" s="132">
        <v>168</v>
      </c>
      <c r="H7" s="132">
        <v>176</v>
      </c>
      <c r="I7" s="132">
        <v>176</v>
      </c>
      <c r="J7" s="132">
        <v>160</v>
      </c>
      <c r="K7" s="132">
        <v>176</v>
      </c>
      <c r="L7" s="132">
        <v>176</v>
      </c>
      <c r="M7" s="132">
        <v>160</v>
      </c>
      <c r="N7" s="132">
        <v>176</v>
      </c>
      <c r="O7" s="132">
        <v>144</v>
      </c>
      <c r="P7" s="132">
        <v>168</v>
      </c>
      <c r="Q7" s="132">
        <v>168</v>
      </c>
      <c r="R7" s="164">
        <f>SUM(F7:Q7)</f>
        <v>2000</v>
      </c>
      <c r="S7" s="1331"/>
      <c r="U7" s="336">
        <f>AVERAGE(F7:Q7)</f>
        <v>166.66666666666666</v>
      </c>
      <c r="W7" s="1290"/>
      <c r="X7" s="1290"/>
      <c r="Z7" s="1290"/>
      <c r="AA7" s="1290"/>
      <c r="AB7" s="1327"/>
    </row>
    <row r="8" spans="1:28" s="124" customFormat="1" ht="13.5" customHeight="1" x14ac:dyDescent="0.25">
      <c r="A8" s="233">
        <v>1</v>
      </c>
      <c r="B8" s="234" t="s">
        <v>139</v>
      </c>
      <c r="C8" s="235"/>
      <c r="D8" s="576"/>
      <c r="E8" s="521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318"/>
      <c r="W8" s="235"/>
      <c r="X8" s="235"/>
      <c r="Z8" s="235"/>
      <c r="AA8" s="235"/>
      <c r="AB8" s="726"/>
    </row>
    <row r="9" spans="1:28" ht="14.25" x14ac:dyDescent="0.3">
      <c r="A9" s="275">
        <v>1.1000000000000001</v>
      </c>
      <c r="B9" s="276" t="s">
        <v>139</v>
      </c>
      <c r="C9" s="444">
        <f>'9. Infrastructure Staff Loading'!C9</f>
        <v>0</v>
      </c>
      <c r="D9" s="577">
        <f>'9. Infrastructure Staff Loading'!D9</f>
        <v>0</v>
      </c>
      <c r="E9" s="570">
        <f>'9. Infrastructure Staff Loading'!E9</f>
        <v>0</v>
      </c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280">
        <f>SUM(F9:Q9)</f>
        <v>0</v>
      </c>
      <c r="S9" s="319">
        <f>D9*R9</f>
        <v>0</v>
      </c>
      <c r="W9" s="147">
        <f>X9/$U$7</f>
        <v>0</v>
      </c>
      <c r="X9" s="147">
        <f>R9/12</f>
        <v>0</v>
      </c>
      <c r="Z9" s="147">
        <f>IF($E9="Y",$R9,0)</f>
        <v>0</v>
      </c>
      <c r="AA9" s="147">
        <f>IF($E9="N",$R9,0)</f>
        <v>0</v>
      </c>
      <c r="AB9" s="727" t="e">
        <f>Z9/(Z9+AA9)</f>
        <v>#DIV/0!</v>
      </c>
    </row>
    <row r="10" spans="1:28" ht="14.25" x14ac:dyDescent="0.3">
      <c r="A10" s="275"/>
      <c r="B10" s="276"/>
      <c r="C10" s="444">
        <f>'9. Infrastructure Staff Loading'!C10</f>
        <v>0</v>
      </c>
      <c r="D10" s="577">
        <f>'9. Infrastructure Staff Loading'!D10</f>
        <v>0</v>
      </c>
      <c r="E10" s="570">
        <f>'9. Infrastructure Staff Loading'!E10</f>
        <v>0</v>
      </c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280">
        <f>SUM(F10:Q10)</f>
        <v>0</v>
      </c>
      <c r="S10" s="319">
        <f>D10*R10</f>
        <v>0</v>
      </c>
      <c r="W10" s="147">
        <f>X10/$U$7</f>
        <v>0</v>
      </c>
      <c r="X10" s="147">
        <f>R10/12</f>
        <v>0</v>
      </c>
      <c r="Z10" s="147">
        <f t="shared" ref="Z10:Z13" si="0">IF($E10="Y",$R10,0)</f>
        <v>0</v>
      </c>
      <c r="AA10" s="147">
        <f t="shared" ref="AA10:AA13" si="1">IF($E10="N",$R10,0)</f>
        <v>0</v>
      </c>
      <c r="AB10" s="727" t="e">
        <f t="shared" ref="AB10:AB13" si="2">Z10/(Z10+AA10)</f>
        <v>#DIV/0!</v>
      </c>
    </row>
    <row r="11" spans="1:28" ht="14.25" x14ac:dyDescent="0.3">
      <c r="A11" s="275"/>
      <c r="B11" s="276"/>
      <c r="C11" s="444">
        <f>'9. Infrastructure Staff Loading'!C11</f>
        <v>0</v>
      </c>
      <c r="D11" s="577">
        <f>'9. Infrastructure Staff Loading'!D11</f>
        <v>0</v>
      </c>
      <c r="E11" s="570">
        <f>'9. Infrastructure Staff Loading'!E11</f>
        <v>0</v>
      </c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  <c r="R11" s="280">
        <f>SUM(F11:Q11)</f>
        <v>0</v>
      </c>
      <c r="S11" s="319">
        <f>D11*R11</f>
        <v>0</v>
      </c>
      <c r="W11" s="147">
        <f>X11/$U$7</f>
        <v>0</v>
      </c>
      <c r="X11" s="147">
        <f>R11/12</f>
        <v>0</v>
      </c>
      <c r="Z11" s="147">
        <f t="shared" si="0"/>
        <v>0</v>
      </c>
      <c r="AA11" s="147">
        <f t="shared" si="1"/>
        <v>0</v>
      </c>
      <c r="AB11" s="727" t="e">
        <f t="shared" si="2"/>
        <v>#DIV/0!</v>
      </c>
    </row>
    <row r="12" spans="1:28" ht="14.25" x14ac:dyDescent="0.3">
      <c r="A12" s="275"/>
      <c r="B12" s="276"/>
      <c r="C12" s="444">
        <f>'9. Infrastructure Staff Loading'!C12</f>
        <v>0</v>
      </c>
      <c r="D12" s="577">
        <f>'9. Infrastructure Staff Loading'!D12</f>
        <v>0</v>
      </c>
      <c r="E12" s="570">
        <f>'9. Infrastructure Staff Loading'!E12</f>
        <v>0</v>
      </c>
      <c r="F12" s="149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280">
        <f>SUM(F12:Q12)</f>
        <v>0</v>
      </c>
      <c r="S12" s="319">
        <f>D12*R12</f>
        <v>0</v>
      </c>
      <c r="W12" s="147">
        <f>X12/$U$7</f>
        <v>0</v>
      </c>
      <c r="X12" s="147">
        <f>R12/12</f>
        <v>0</v>
      </c>
      <c r="Z12" s="147">
        <f t="shared" si="0"/>
        <v>0</v>
      </c>
      <c r="AA12" s="147">
        <f t="shared" si="1"/>
        <v>0</v>
      </c>
      <c r="AB12" s="727" t="e">
        <f t="shared" si="2"/>
        <v>#DIV/0!</v>
      </c>
    </row>
    <row r="13" spans="1:28" ht="14.25" x14ac:dyDescent="0.3">
      <c r="A13" s="275"/>
      <c r="B13" s="276"/>
      <c r="C13" s="444">
        <f>'9. Infrastructure Staff Loading'!C13</f>
        <v>0</v>
      </c>
      <c r="D13" s="577">
        <f>'9. Infrastructure Staff Loading'!D13</f>
        <v>0</v>
      </c>
      <c r="E13" s="570">
        <f>'9. Infrastructure Staff Loading'!E13</f>
        <v>0</v>
      </c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280">
        <f>SUM(F13:Q13)</f>
        <v>0</v>
      </c>
      <c r="S13" s="319">
        <f>D13*R13</f>
        <v>0</v>
      </c>
      <c r="W13" s="147">
        <f>X13/$U$7</f>
        <v>0</v>
      </c>
      <c r="X13" s="147">
        <f>R13/12</f>
        <v>0</v>
      </c>
      <c r="Z13" s="147">
        <f t="shared" si="0"/>
        <v>0</v>
      </c>
      <c r="AA13" s="147">
        <f t="shared" si="1"/>
        <v>0</v>
      </c>
      <c r="AB13" s="727" t="e">
        <f t="shared" si="2"/>
        <v>#DIV/0!</v>
      </c>
    </row>
    <row r="14" spans="1:28" s="125" customFormat="1" ht="14.25" thickBot="1" x14ac:dyDescent="0.3">
      <c r="A14" s="224"/>
      <c r="B14" s="225" t="s">
        <v>140</v>
      </c>
      <c r="C14" s="226"/>
      <c r="D14" s="578"/>
      <c r="E14" s="714"/>
      <c r="F14" s="229">
        <f>SUM(F9:F13)</f>
        <v>0</v>
      </c>
      <c r="G14" s="229">
        <f t="shared" ref="G14:Q14" si="3">SUM(G9:G13)</f>
        <v>0</v>
      </c>
      <c r="H14" s="229">
        <f t="shared" si="3"/>
        <v>0</v>
      </c>
      <c r="I14" s="229">
        <f t="shared" si="3"/>
        <v>0</v>
      </c>
      <c r="J14" s="229">
        <f t="shared" si="3"/>
        <v>0</v>
      </c>
      <c r="K14" s="229">
        <f t="shared" si="3"/>
        <v>0</v>
      </c>
      <c r="L14" s="229">
        <f t="shared" si="3"/>
        <v>0</v>
      </c>
      <c r="M14" s="229">
        <f t="shared" si="3"/>
        <v>0</v>
      </c>
      <c r="N14" s="229">
        <f t="shared" si="3"/>
        <v>0</v>
      </c>
      <c r="O14" s="229">
        <f t="shared" si="3"/>
        <v>0</v>
      </c>
      <c r="P14" s="229">
        <f t="shared" si="3"/>
        <v>0</v>
      </c>
      <c r="Q14" s="229">
        <f t="shared" si="3"/>
        <v>0</v>
      </c>
      <c r="R14" s="229">
        <f>SUM(R9:R13)</f>
        <v>0</v>
      </c>
      <c r="S14" s="320">
        <f>SUM(S9:S13)</f>
        <v>0</v>
      </c>
      <c r="W14" s="227">
        <f>SUM(W9:W13)</f>
        <v>0</v>
      </c>
      <c r="X14" s="227">
        <f>SUM(X9:X13)</f>
        <v>0</v>
      </c>
      <c r="Z14" s="227">
        <f>SUM(Z9:Z13)</f>
        <v>0</v>
      </c>
      <c r="AA14" s="227">
        <f>SUM(AA9:AA13)</f>
        <v>0</v>
      </c>
      <c r="AB14" s="728" t="e">
        <f>Z14/(Z14+AA14)</f>
        <v>#DIV/0!</v>
      </c>
    </row>
    <row r="15" spans="1:28" ht="12.75" customHeight="1" x14ac:dyDescent="0.3">
      <c r="A15" s="277">
        <v>1.2</v>
      </c>
      <c r="B15" s="278" t="s">
        <v>141</v>
      </c>
      <c r="C15" s="444">
        <f>'9. Infrastructure Staff Loading'!C15</f>
        <v>0</v>
      </c>
      <c r="D15" s="577">
        <f>'9. Infrastructure Staff Loading'!D15</f>
        <v>0</v>
      </c>
      <c r="E15" s="570">
        <f>'9. Infrastructure Staff Loading'!E15</f>
        <v>0</v>
      </c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281">
        <f>SUM(F15:Q15)</f>
        <v>0</v>
      </c>
      <c r="S15" s="321">
        <f>D15*R15</f>
        <v>0</v>
      </c>
      <c r="W15" s="147">
        <f>X15/$U$7</f>
        <v>0</v>
      </c>
      <c r="X15" s="147">
        <f>R15/12</f>
        <v>0</v>
      </c>
      <c r="Z15" s="147">
        <f>IF($E15="Y",$R15,0)</f>
        <v>0</v>
      </c>
      <c r="AA15" s="147">
        <f>IF($E15="N",$R15,0)</f>
        <v>0</v>
      </c>
      <c r="AB15" s="727" t="e">
        <f>Z15/(Z15+AA15)</f>
        <v>#DIV/0!</v>
      </c>
    </row>
    <row r="16" spans="1:28" ht="12.75" customHeight="1" x14ac:dyDescent="0.3">
      <c r="A16" s="275"/>
      <c r="B16" s="279"/>
      <c r="C16" s="444">
        <f>'9. Infrastructure Staff Loading'!C16</f>
        <v>0</v>
      </c>
      <c r="D16" s="577">
        <f>'9. Infrastructure Staff Loading'!D16</f>
        <v>0</v>
      </c>
      <c r="E16" s="570">
        <f>'9. Infrastructure Staff Loading'!E16</f>
        <v>0</v>
      </c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281">
        <f>SUM(F16:Q16)</f>
        <v>0</v>
      </c>
      <c r="S16" s="321">
        <f>D16*R16</f>
        <v>0</v>
      </c>
      <c r="W16" s="147">
        <f>X16/$U$7</f>
        <v>0</v>
      </c>
      <c r="X16" s="147">
        <f>R16/12</f>
        <v>0</v>
      </c>
      <c r="Z16" s="147">
        <f t="shared" ref="Z16:Z19" si="4">IF($E16="Y",$R16,0)</f>
        <v>0</v>
      </c>
      <c r="AA16" s="147">
        <f t="shared" ref="AA16:AA19" si="5">IF($E16="N",$R16,0)</f>
        <v>0</v>
      </c>
      <c r="AB16" s="727" t="e">
        <f t="shared" ref="AB16:AB19" si="6">Z16/(Z16+AA16)</f>
        <v>#DIV/0!</v>
      </c>
    </row>
    <row r="17" spans="1:28" ht="12.75" customHeight="1" x14ac:dyDescent="0.3">
      <c r="A17" s="275"/>
      <c r="B17" s="279"/>
      <c r="C17" s="444">
        <f>'9. Infrastructure Staff Loading'!C17</f>
        <v>0</v>
      </c>
      <c r="D17" s="577">
        <f>'9. Infrastructure Staff Loading'!D17</f>
        <v>0</v>
      </c>
      <c r="E17" s="570">
        <f>'9. Infrastructure Staff Loading'!E17</f>
        <v>0</v>
      </c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  <c r="R17" s="281">
        <f>SUM(F17:Q17)</f>
        <v>0</v>
      </c>
      <c r="S17" s="321">
        <f>D17*R17</f>
        <v>0</v>
      </c>
      <c r="W17" s="147">
        <f>X17/$U$7</f>
        <v>0</v>
      </c>
      <c r="X17" s="147">
        <f>R17/12</f>
        <v>0</v>
      </c>
      <c r="Z17" s="147">
        <f t="shared" si="4"/>
        <v>0</v>
      </c>
      <c r="AA17" s="147">
        <f t="shared" si="5"/>
        <v>0</v>
      </c>
      <c r="AB17" s="727" t="e">
        <f t="shared" si="6"/>
        <v>#DIV/0!</v>
      </c>
    </row>
    <row r="18" spans="1:28" ht="12.75" customHeight="1" x14ac:dyDescent="0.3">
      <c r="A18" s="275"/>
      <c r="B18" s="279"/>
      <c r="C18" s="444">
        <f>'9. Infrastructure Staff Loading'!C18</f>
        <v>0</v>
      </c>
      <c r="D18" s="577">
        <f>'9. Infrastructure Staff Loading'!D18</f>
        <v>0</v>
      </c>
      <c r="E18" s="570">
        <f>'9. Infrastructure Staff Loading'!E18</f>
        <v>0</v>
      </c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281">
        <f>SUM(F18:Q18)</f>
        <v>0</v>
      </c>
      <c r="S18" s="321">
        <f>D18*R18</f>
        <v>0</v>
      </c>
      <c r="W18" s="147">
        <f>X18/$U$7</f>
        <v>0</v>
      </c>
      <c r="X18" s="147">
        <f>R18/12</f>
        <v>0</v>
      </c>
      <c r="Z18" s="147">
        <f t="shared" si="4"/>
        <v>0</v>
      </c>
      <c r="AA18" s="147">
        <f t="shared" si="5"/>
        <v>0</v>
      </c>
      <c r="AB18" s="727" t="e">
        <f t="shared" si="6"/>
        <v>#DIV/0!</v>
      </c>
    </row>
    <row r="19" spans="1:28" ht="12.75" customHeight="1" x14ac:dyDescent="0.3">
      <c r="A19" s="275"/>
      <c r="B19" s="279"/>
      <c r="C19" s="444">
        <f>'9. Infrastructure Staff Loading'!C19</f>
        <v>0</v>
      </c>
      <c r="D19" s="577">
        <f>'9. Infrastructure Staff Loading'!D19</f>
        <v>0</v>
      </c>
      <c r="E19" s="570">
        <f>'9. Infrastructure Staff Loading'!E19</f>
        <v>0</v>
      </c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281">
        <f>SUM(F19:Q19)</f>
        <v>0</v>
      </c>
      <c r="S19" s="321">
        <f>D19*R19</f>
        <v>0</v>
      </c>
      <c r="W19" s="147">
        <f>X19/$U$7</f>
        <v>0</v>
      </c>
      <c r="X19" s="147">
        <f>R19/12</f>
        <v>0</v>
      </c>
      <c r="Z19" s="147">
        <f t="shared" si="4"/>
        <v>0</v>
      </c>
      <c r="AA19" s="147">
        <f t="shared" si="5"/>
        <v>0</v>
      </c>
      <c r="AB19" s="727" t="e">
        <f t="shared" si="6"/>
        <v>#DIV/0!</v>
      </c>
    </row>
    <row r="20" spans="1:28" ht="12.75" customHeight="1" thickBot="1" x14ac:dyDescent="0.35">
      <c r="A20" s="224"/>
      <c r="B20" s="225" t="s">
        <v>142</v>
      </c>
      <c r="C20" s="230"/>
      <c r="D20" s="720"/>
      <c r="E20" s="715"/>
      <c r="F20" s="229">
        <f>SUM(F15:F19)</f>
        <v>0</v>
      </c>
      <c r="G20" s="229">
        <f t="shared" ref="G20:S20" si="7">SUM(G15:G19)</f>
        <v>0</v>
      </c>
      <c r="H20" s="229">
        <f t="shared" si="7"/>
        <v>0</v>
      </c>
      <c r="I20" s="229">
        <f t="shared" si="7"/>
        <v>0</v>
      </c>
      <c r="J20" s="229">
        <f t="shared" si="7"/>
        <v>0</v>
      </c>
      <c r="K20" s="229">
        <f t="shared" si="7"/>
        <v>0</v>
      </c>
      <c r="L20" s="229">
        <f t="shared" si="7"/>
        <v>0</v>
      </c>
      <c r="M20" s="229">
        <f t="shared" si="7"/>
        <v>0</v>
      </c>
      <c r="N20" s="229">
        <f t="shared" si="7"/>
        <v>0</v>
      </c>
      <c r="O20" s="229">
        <f t="shared" si="7"/>
        <v>0</v>
      </c>
      <c r="P20" s="229">
        <f t="shared" si="7"/>
        <v>0</v>
      </c>
      <c r="Q20" s="229">
        <f t="shared" si="7"/>
        <v>0</v>
      </c>
      <c r="R20" s="229">
        <f t="shared" si="7"/>
        <v>0</v>
      </c>
      <c r="S20" s="320">
        <f t="shared" si="7"/>
        <v>0</v>
      </c>
      <c r="W20" s="231">
        <f>SUM(W15:W19)</f>
        <v>0</v>
      </c>
      <c r="X20" s="231">
        <f>SUM(X15:X19)</f>
        <v>0</v>
      </c>
      <c r="Z20" s="227">
        <f>SUM(Z15:Z19)</f>
        <v>0</v>
      </c>
      <c r="AA20" s="227">
        <f>SUM(AA15:AA19)</f>
        <v>0</v>
      </c>
      <c r="AB20" s="728" t="e">
        <f>Z20/(Z20+AA20)</f>
        <v>#DIV/0!</v>
      </c>
    </row>
    <row r="21" spans="1:28" ht="14.25" x14ac:dyDescent="0.3">
      <c r="A21" s="277">
        <v>1.3</v>
      </c>
      <c r="B21" s="278" t="s">
        <v>143</v>
      </c>
      <c r="C21" s="444">
        <f>'9. Infrastructure Staff Loading'!C21</f>
        <v>0</v>
      </c>
      <c r="D21" s="577">
        <f>'9. Infrastructure Staff Loading'!D21</f>
        <v>0</v>
      </c>
      <c r="E21" s="570">
        <f>'9. Infrastructure Staff Loading'!E21</f>
        <v>0</v>
      </c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281">
        <f>SUM(F21:Q21)</f>
        <v>0</v>
      </c>
      <c r="S21" s="321">
        <f>D21*R21</f>
        <v>0</v>
      </c>
      <c r="W21" s="147">
        <f>X21/$U$7</f>
        <v>0</v>
      </c>
      <c r="X21" s="147">
        <f>R21/12</f>
        <v>0</v>
      </c>
      <c r="Z21" s="147">
        <f>IF($E21="Y",$R21,0)</f>
        <v>0</v>
      </c>
      <c r="AA21" s="147">
        <f>IF($E21="N",$R21,0)</f>
        <v>0</v>
      </c>
      <c r="AB21" s="727" t="e">
        <f>Z21/(Z21+AA21)</f>
        <v>#DIV/0!</v>
      </c>
    </row>
    <row r="22" spans="1:28" ht="14.25" x14ac:dyDescent="0.3">
      <c r="A22" s="275"/>
      <c r="B22" s="279"/>
      <c r="C22" s="444">
        <f>'9. Infrastructure Staff Loading'!C22</f>
        <v>0</v>
      </c>
      <c r="D22" s="577">
        <f>'9. Infrastructure Staff Loading'!D22</f>
        <v>0</v>
      </c>
      <c r="E22" s="570">
        <f>'9. Infrastructure Staff Loading'!E22</f>
        <v>0</v>
      </c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281">
        <f>SUM(F22:Q22)</f>
        <v>0</v>
      </c>
      <c r="S22" s="321">
        <f>D22*R22</f>
        <v>0</v>
      </c>
      <c r="W22" s="147">
        <f>X22/$U$7</f>
        <v>0</v>
      </c>
      <c r="X22" s="147">
        <f>R22/12</f>
        <v>0</v>
      </c>
      <c r="Z22" s="147">
        <f t="shared" ref="Z22:Z25" si="8">IF($E22="Y",$R22,0)</f>
        <v>0</v>
      </c>
      <c r="AA22" s="147">
        <f t="shared" ref="AA22:AA25" si="9">IF($E22="N",$R22,0)</f>
        <v>0</v>
      </c>
      <c r="AB22" s="727" t="e">
        <f t="shared" ref="AB22:AB25" si="10">Z22/(Z22+AA22)</f>
        <v>#DIV/0!</v>
      </c>
    </row>
    <row r="23" spans="1:28" ht="14.25" x14ac:dyDescent="0.3">
      <c r="A23" s="275"/>
      <c r="B23" s="279"/>
      <c r="C23" s="444">
        <f>'9. Infrastructure Staff Loading'!C23</f>
        <v>0</v>
      </c>
      <c r="D23" s="577">
        <f>'9. Infrastructure Staff Loading'!D23</f>
        <v>0</v>
      </c>
      <c r="E23" s="570">
        <f>'9. Infrastructure Staff Loading'!E23</f>
        <v>0</v>
      </c>
      <c r="F23" s="149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281">
        <f>SUM(F23:Q23)</f>
        <v>0</v>
      </c>
      <c r="S23" s="321">
        <f>D23*R23</f>
        <v>0</v>
      </c>
      <c r="W23" s="147">
        <f>X23/$U$7</f>
        <v>0</v>
      </c>
      <c r="X23" s="147">
        <f>R23/12</f>
        <v>0</v>
      </c>
      <c r="Z23" s="147">
        <f t="shared" si="8"/>
        <v>0</v>
      </c>
      <c r="AA23" s="147">
        <f t="shared" si="9"/>
        <v>0</v>
      </c>
      <c r="AB23" s="727" t="e">
        <f t="shared" si="10"/>
        <v>#DIV/0!</v>
      </c>
    </row>
    <row r="24" spans="1:28" ht="14.25" x14ac:dyDescent="0.3">
      <c r="A24" s="275"/>
      <c r="B24" s="279"/>
      <c r="C24" s="444">
        <f>'9. Infrastructure Staff Loading'!C24</f>
        <v>0</v>
      </c>
      <c r="D24" s="577">
        <f>'9. Infrastructure Staff Loading'!D24</f>
        <v>0</v>
      </c>
      <c r="E24" s="570">
        <f>'9. Infrastructure Staff Loading'!E24</f>
        <v>0</v>
      </c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281">
        <f>SUM(F24:Q24)</f>
        <v>0</v>
      </c>
      <c r="S24" s="321">
        <f>D24*R24</f>
        <v>0</v>
      </c>
      <c r="W24" s="147">
        <f>X24/$U$7</f>
        <v>0</v>
      </c>
      <c r="X24" s="147">
        <f>R24/12</f>
        <v>0</v>
      </c>
      <c r="Z24" s="147">
        <f t="shared" si="8"/>
        <v>0</v>
      </c>
      <c r="AA24" s="147">
        <f t="shared" si="9"/>
        <v>0</v>
      </c>
      <c r="AB24" s="727" t="e">
        <f t="shared" si="10"/>
        <v>#DIV/0!</v>
      </c>
    </row>
    <row r="25" spans="1:28" ht="14.25" x14ac:dyDescent="0.3">
      <c r="A25" s="275"/>
      <c r="B25" s="279"/>
      <c r="C25" s="444">
        <f>'9. Infrastructure Staff Loading'!C25</f>
        <v>0</v>
      </c>
      <c r="D25" s="577">
        <f>'9. Infrastructure Staff Loading'!D25</f>
        <v>0</v>
      </c>
      <c r="E25" s="570">
        <f>'9. Infrastructure Staff Loading'!E25</f>
        <v>0</v>
      </c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281">
        <f>SUM(F25:Q25)</f>
        <v>0</v>
      </c>
      <c r="S25" s="321">
        <f>D25*R25</f>
        <v>0</v>
      </c>
      <c r="W25" s="147">
        <f>X25/$U$7</f>
        <v>0</v>
      </c>
      <c r="X25" s="147">
        <f>R25/12</f>
        <v>0</v>
      </c>
      <c r="Z25" s="147">
        <f t="shared" si="8"/>
        <v>0</v>
      </c>
      <c r="AA25" s="147">
        <f t="shared" si="9"/>
        <v>0</v>
      </c>
      <c r="AB25" s="727" t="e">
        <f t="shared" si="10"/>
        <v>#DIV/0!</v>
      </c>
    </row>
    <row r="26" spans="1:28" ht="15" thickBot="1" x14ac:dyDescent="0.35">
      <c r="A26" s="224"/>
      <c r="B26" s="225" t="s">
        <v>144</v>
      </c>
      <c r="C26" s="230"/>
      <c r="D26" s="720"/>
      <c r="E26" s="715"/>
      <c r="F26" s="229">
        <f>SUM(F21:F25)</f>
        <v>0</v>
      </c>
      <c r="G26" s="229">
        <f t="shared" ref="G26:Q26" si="11">SUM(G21:G25)</f>
        <v>0</v>
      </c>
      <c r="H26" s="229">
        <f t="shared" si="11"/>
        <v>0</v>
      </c>
      <c r="I26" s="229">
        <f t="shared" si="11"/>
        <v>0</v>
      </c>
      <c r="J26" s="229">
        <f t="shared" si="11"/>
        <v>0</v>
      </c>
      <c r="K26" s="229">
        <f t="shared" si="11"/>
        <v>0</v>
      </c>
      <c r="L26" s="229">
        <f t="shared" si="11"/>
        <v>0</v>
      </c>
      <c r="M26" s="229">
        <f t="shared" si="11"/>
        <v>0</v>
      </c>
      <c r="N26" s="229">
        <f t="shared" si="11"/>
        <v>0</v>
      </c>
      <c r="O26" s="229">
        <f t="shared" si="11"/>
        <v>0</v>
      </c>
      <c r="P26" s="229">
        <f t="shared" si="11"/>
        <v>0</v>
      </c>
      <c r="Q26" s="229">
        <f t="shared" si="11"/>
        <v>0</v>
      </c>
      <c r="R26" s="229">
        <f>SUM(R21:R25)</f>
        <v>0</v>
      </c>
      <c r="S26" s="320">
        <f>SUM(S21:S25)</f>
        <v>0</v>
      </c>
      <c r="W26" s="231">
        <f>SUM(W21:W25)</f>
        <v>0</v>
      </c>
      <c r="X26" s="231">
        <f>SUM(X21:X25)</f>
        <v>0</v>
      </c>
      <c r="Z26" s="227">
        <f>SUM(Z21:Z25)</f>
        <v>0</v>
      </c>
      <c r="AA26" s="227">
        <f>SUM(AA21:AA25)</f>
        <v>0</v>
      </c>
      <c r="AB26" s="728" t="e">
        <f>Z26/(Z26+AA26)</f>
        <v>#DIV/0!</v>
      </c>
    </row>
    <row r="27" spans="1:28" ht="14.25" x14ac:dyDescent="0.3">
      <c r="A27" s="277">
        <v>1.4</v>
      </c>
      <c r="B27" s="278" t="s">
        <v>145</v>
      </c>
      <c r="C27" s="444">
        <f>'9. Infrastructure Staff Loading'!C27</f>
        <v>0</v>
      </c>
      <c r="D27" s="577">
        <f>'9. Infrastructure Staff Loading'!D27</f>
        <v>0</v>
      </c>
      <c r="E27" s="570">
        <f>'9. Infrastructure Staff Loading'!E27</f>
        <v>0</v>
      </c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281">
        <f>SUM(F27:Q27)</f>
        <v>0</v>
      </c>
      <c r="S27" s="321">
        <f>D27*R27</f>
        <v>0</v>
      </c>
      <c r="W27" s="147">
        <f>X27/$U$7</f>
        <v>0</v>
      </c>
      <c r="X27" s="147">
        <f>R27/12</f>
        <v>0</v>
      </c>
      <c r="Z27" s="147">
        <f>IF($E27="Y",$R27,0)</f>
        <v>0</v>
      </c>
      <c r="AA27" s="147">
        <f>IF($E27="N",$R27,0)</f>
        <v>0</v>
      </c>
      <c r="AB27" s="727" t="e">
        <f>Z27/(Z27+AA27)</f>
        <v>#DIV/0!</v>
      </c>
    </row>
    <row r="28" spans="1:28" ht="14.25" x14ac:dyDescent="0.3">
      <c r="A28" s="275"/>
      <c r="B28" s="279"/>
      <c r="C28" s="444">
        <f>'9. Infrastructure Staff Loading'!C28</f>
        <v>0</v>
      </c>
      <c r="D28" s="577">
        <f>'9. Infrastructure Staff Loading'!D28</f>
        <v>0</v>
      </c>
      <c r="E28" s="570">
        <f>'9. Infrastructure Staff Loading'!E28</f>
        <v>0</v>
      </c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281">
        <f>SUM(F28:Q28)</f>
        <v>0</v>
      </c>
      <c r="S28" s="321">
        <f>D28*R28</f>
        <v>0</v>
      </c>
      <c r="W28" s="147">
        <f>X28/$U$7</f>
        <v>0</v>
      </c>
      <c r="X28" s="147">
        <f>R28/12</f>
        <v>0</v>
      </c>
      <c r="Z28" s="147">
        <f t="shared" ref="Z28:Z31" si="12">IF($E28="Y",$R28,0)</f>
        <v>0</v>
      </c>
      <c r="AA28" s="147">
        <f t="shared" ref="AA28:AA31" si="13">IF($E28="N",$R28,0)</f>
        <v>0</v>
      </c>
      <c r="AB28" s="727" t="e">
        <f t="shared" ref="AB28:AB31" si="14">Z28/(Z28+AA28)</f>
        <v>#DIV/0!</v>
      </c>
    </row>
    <row r="29" spans="1:28" ht="14.25" x14ac:dyDescent="0.3">
      <c r="A29" s="275"/>
      <c r="B29" s="279"/>
      <c r="C29" s="444">
        <f>'9. Infrastructure Staff Loading'!C29</f>
        <v>0</v>
      </c>
      <c r="D29" s="577">
        <f>'9. Infrastructure Staff Loading'!D29</f>
        <v>0</v>
      </c>
      <c r="E29" s="570">
        <f>'9. Infrastructure Staff Loading'!E29</f>
        <v>0</v>
      </c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281">
        <f>SUM(F29:Q29)</f>
        <v>0</v>
      </c>
      <c r="S29" s="321">
        <f>D29*R29</f>
        <v>0</v>
      </c>
      <c r="W29" s="147">
        <f>X29/$U$7</f>
        <v>0</v>
      </c>
      <c r="X29" s="147">
        <f>R29/12</f>
        <v>0</v>
      </c>
      <c r="Z29" s="147">
        <f t="shared" si="12"/>
        <v>0</v>
      </c>
      <c r="AA29" s="147">
        <f t="shared" si="13"/>
        <v>0</v>
      </c>
      <c r="AB29" s="727" t="e">
        <f t="shared" si="14"/>
        <v>#DIV/0!</v>
      </c>
    </row>
    <row r="30" spans="1:28" ht="14.25" x14ac:dyDescent="0.3">
      <c r="A30" s="275"/>
      <c r="B30" s="279"/>
      <c r="C30" s="444">
        <f>'9. Infrastructure Staff Loading'!C30</f>
        <v>0</v>
      </c>
      <c r="D30" s="577">
        <f>'9. Infrastructure Staff Loading'!D30</f>
        <v>0</v>
      </c>
      <c r="E30" s="570">
        <f>'9. Infrastructure Staff Loading'!E30</f>
        <v>0</v>
      </c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281">
        <f>SUM(F30:Q30)</f>
        <v>0</v>
      </c>
      <c r="S30" s="321">
        <f>D30*R30</f>
        <v>0</v>
      </c>
      <c r="W30" s="147">
        <f>X30/$U$7</f>
        <v>0</v>
      </c>
      <c r="X30" s="147">
        <f>R30/12</f>
        <v>0</v>
      </c>
      <c r="Z30" s="147">
        <f t="shared" si="12"/>
        <v>0</v>
      </c>
      <c r="AA30" s="147">
        <f t="shared" si="13"/>
        <v>0</v>
      </c>
      <c r="AB30" s="727" t="e">
        <f t="shared" si="14"/>
        <v>#DIV/0!</v>
      </c>
    </row>
    <row r="31" spans="1:28" ht="14.25" x14ac:dyDescent="0.3">
      <c r="A31" s="275"/>
      <c r="B31" s="279"/>
      <c r="C31" s="444">
        <f>'9. Infrastructure Staff Loading'!C31</f>
        <v>0</v>
      </c>
      <c r="D31" s="577">
        <f>'9. Infrastructure Staff Loading'!D31</f>
        <v>0</v>
      </c>
      <c r="E31" s="570">
        <f>'9. Infrastructure Staff Loading'!E31</f>
        <v>0</v>
      </c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  <c r="R31" s="281">
        <f>SUM(F31:Q31)</f>
        <v>0</v>
      </c>
      <c r="S31" s="321">
        <f>D31*R31</f>
        <v>0</v>
      </c>
      <c r="W31" s="147">
        <f>X31/$U$7</f>
        <v>0</v>
      </c>
      <c r="X31" s="147">
        <f>R31/12</f>
        <v>0</v>
      </c>
      <c r="Z31" s="147">
        <f t="shared" si="12"/>
        <v>0</v>
      </c>
      <c r="AA31" s="147">
        <f t="shared" si="13"/>
        <v>0</v>
      </c>
      <c r="AB31" s="727" t="e">
        <f t="shared" si="14"/>
        <v>#DIV/0!</v>
      </c>
    </row>
    <row r="32" spans="1:28" ht="15" thickBot="1" x14ac:dyDescent="0.35">
      <c r="A32" s="247"/>
      <c r="B32" s="248" t="s">
        <v>146</v>
      </c>
      <c r="C32" s="249"/>
      <c r="D32" s="721"/>
      <c r="E32" s="716"/>
      <c r="F32" s="252">
        <f>SUM(F27:F31)</f>
        <v>0</v>
      </c>
      <c r="G32" s="252">
        <f t="shared" ref="G32:Q32" si="15">SUM(G27:G31)</f>
        <v>0</v>
      </c>
      <c r="H32" s="252">
        <f t="shared" si="15"/>
        <v>0</v>
      </c>
      <c r="I32" s="252">
        <f t="shared" si="15"/>
        <v>0</v>
      </c>
      <c r="J32" s="252">
        <f t="shared" si="15"/>
        <v>0</v>
      </c>
      <c r="K32" s="252">
        <f t="shared" si="15"/>
        <v>0</v>
      </c>
      <c r="L32" s="252">
        <f t="shared" si="15"/>
        <v>0</v>
      </c>
      <c r="M32" s="252">
        <f t="shared" si="15"/>
        <v>0</v>
      </c>
      <c r="N32" s="252">
        <f t="shared" si="15"/>
        <v>0</v>
      </c>
      <c r="O32" s="252">
        <f t="shared" si="15"/>
        <v>0</v>
      </c>
      <c r="P32" s="252">
        <f t="shared" si="15"/>
        <v>0</v>
      </c>
      <c r="Q32" s="252">
        <f t="shared" si="15"/>
        <v>0</v>
      </c>
      <c r="R32" s="252">
        <f>SUM(R27:R31)</f>
        <v>0</v>
      </c>
      <c r="S32" s="322">
        <f>SUM(S27:S31)</f>
        <v>0</v>
      </c>
      <c r="W32" s="250">
        <f>SUM(W27:W31)</f>
        <v>0</v>
      </c>
      <c r="X32" s="250">
        <f>SUM(X27:X31)</f>
        <v>0</v>
      </c>
      <c r="Z32" s="227">
        <f>SUM(Z27:Z31)</f>
        <v>0</v>
      </c>
      <c r="AA32" s="227">
        <f>SUM(AA27:AA31)</f>
        <v>0</v>
      </c>
      <c r="AB32" s="728" t="e">
        <f>Z32/(Z32+AA32)</f>
        <v>#DIV/0!</v>
      </c>
    </row>
    <row r="33" spans="1:28" s="125" customFormat="1" ht="14.25" thickBot="1" x14ac:dyDescent="0.3">
      <c r="A33" s="253"/>
      <c r="B33" s="254" t="s">
        <v>140</v>
      </c>
      <c r="C33" s="255"/>
      <c r="D33" s="439"/>
      <c r="E33" s="253"/>
      <c r="F33" s="256">
        <f>SUM(F14,F20,F26,F32)</f>
        <v>0</v>
      </c>
      <c r="G33" s="256">
        <f t="shared" ref="G33:Q33" si="16">SUM(G14,G20,G26,G32)</f>
        <v>0</v>
      </c>
      <c r="H33" s="256">
        <f t="shared" si="16"/>
        <v>0</v>
      </c>
      <c r="I33" s="256">
        <f t="shared" si="16"/>
        <v>0</v>
      </c>
      <c r="J33" s="256">
        <f t="shared" si="16"/>
        <v>0</v>
      </c>
      <c r="K33" s="256">
        <f t="shared" si="16"/>
        <v>0</v>
      </c>
      <c r="L33" s="256">
        <f t="shared" si="16"/>
        <v>0</v>
      </c>
      <c r="M33" s="256">
        <f t="shared" si="16"/>
        <v>0</v>
      </c>
      <c r="N33" s="256">
        <f t="shared" si="16"/>
        <v>0</v>
      </c>
      <c r="O33" s="256">
        <f t="shared" si="16"/>
        <v>0</v>
      </c>
      <c r="P33" s="256">
        <f t="shared" si="16"/>
        <v>0</v>
      </c>
      <c r="Q33" s="256">
        <f t="shared" si="16"/>
        <v>0</v>
      </c>
      <c r="R33" s="256">
        <f>SUM(R14,R20,R26,R32)</f>
        <v>0</v>
      </c>
      <c r="S33" s="323">
        <f>SUM(S14,S20,S26,S32)</f>
        <v>0</v>
      </c>
      <c r="W33" s="256">
        <f>SUM(W14,W20,W26,W32)</f>
        <v>0</v>
      </c>
      <c r="X33" s="256">
        <f>SUM(X14,X20,X26,X32)</f>
        <v>0</v>
      </c>
      <c r="Z33" s="256">
        <f>SUM(Z14,Z20,Z26,Z32)</f>
        <v>0</v>
      </c>
      <c r="AA33" s="256">
        <f>SUM(AA14,AA20,AA26,AA32)</f>
        <v>0</v>
      </c>
      <c r="AB33" s="729" t="e">
        <f>Z33/(Z33+AA33)</f>
        <v>#DIV/0!</v>
      </c>
    </row>
    <row r="34" spans="1:28" ht="9.9499999999999993" customHeight="1" x14ac:dyDescent="0.3">
      <c r="A34" s="219"/>
      <c r="B34" s="220"/>
      <c r="C34" s="221"/>
      <c r="D34" s="581"/>
      <c r="E34" s="528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324"/>
      <c r="W34" s="221"/>
      <c r="X34" s="221"/>
      <c r="Z34" s="221"/>
      <c r="AA34" s="221"/>
      <c r="AB34" s="730"/>
    </row>
    <row r="35" spans="1:28" s="124" customFormat="1" ht="13.5" customHeight="1" x14ac:dyDescent="0.25">
      <c r="A35" s="237">
        <v>2</v>
      </c>
      <c r="B35" s="238" t="s">
        <v>147</v>
      </c>
      <c r="C35" s="239"/>
      <c r="D35" s="722"/>
      <c r="E35" s="717"/>
      <c r="F35" s="240"/>
      <c r="G35" s="240"/>
      <c r="H35" s="240"/>
      <c r="I35" s="240"/>
      <c r="J35" s="240"/>
      <c r="K35" s="240"/>
      <c r="L35" s="240"/>
      <c r="M35" s="240"/>
      <c r="N35" s="240"/>
      <c r="O35" s="240"/>
      <c r="P35" s="240"/>
      <c r="Q35" s="240"/>
      <c r="R35" s="236"/>
      <c r="S35" s="325"/>
      <c r="W35" s="239"/>
      <c r="X35" s="239"/>
      <c r="Z35" s="239"/>
      <c r="AA35" s="239"/>
      <c r="AB35" s="731"/>
    </row>
    <row r="36" spans="1:28" ht="13.5" customHeight="1" x14ac:dyDescent="0.3">
      <c r="A36" s="275">
        <v>2.1</v>
      </c>
      <c r="B36" s="276" t="s">
        <v>148</v>
      </c>
      <c r="C36" s="444">
        <f>'9. Infrastructure Staff Loading'!C36</f>
        <v>0</v>
      </c>
      <c r="D36" s="577">
        <f>'9. Infrastructure Staff Loading'!D36</f>
        <v>0</v>
      </c>
      <c r="E36" s="570">
        <f>'9. Infrastructure Staff Loading'!E36</f>
        <v>0</v>
      </c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280">
        <f t="shared" ref="R36:R42" si="17">SUM(F36:Q36)</f>
        <v>0</v>
      </c>
      <c r="S36" s="319">
        <f>D36*R36</f>
        <v>0</v>
      </c>
      <c r="W36" s="147">
        <f>X36/$U$7</f>
        <v>0</v>
      </c>
      <c r="X36" s="147">
        <f>R36/12</f>
        <v>0</v>
      </c>
      <c r="Z36" s="147">
        <f>IF($E36="Y",$R36,0)</f>
        <v>0</v>
      </c>
      <c r="AA36" s="147">
        <f>IF($E36="N",$R36,0)</f>
        <v>0</v>
      </c>
      <c r="AB36" s="727" t="e">
        <f>Z36/(Z36+AA36)</f>
        <v>#DIV/0!</v>
      </c>
    </row>
    <row r="37" spans="1:28" ht="14.25" x14ac:dyDescent="0.3">
      <c r="A37" s="275"/>
      <c r="B37" s="276"/>
      <c r="C37" s="444">
        <f>'9. Infrastructure Staff Loading'!C37</f>
        <v>0</v>
      </c>
      <c r="D37" s="577">
        <f>'9. Infrastructure Staff Loading'!D37</f>
        <v>0</v>
      </c>
      <c r="E37" s="570">
        <f>'9. Infrastructure Staff Loading'!E37</f>
        <v>0</v>
      </c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280">
        <f t="shared" si="17"/>
        <v>0</v>
      </c>
      <c r="S37" s="319">
        <f>D37*R37</f>
        <v>0</v>
      </c>
      <c r="W37" s="147">
        <f>X37/$U$7</f>
        <v>0</v>
      </c>
      <c r="X37" s="147">
        <f>R37/12</f>
        <v>0</v>
      </c>
      <c r="Z37" s="147">
        <f t="shared" ref="Z37:Z40" si="18">IF($E37="Y",$R37,0)</f>
        <v>0</v>
      </c>
      <c r="AA37" s="147">
        <f t="shared" ref="AA37:AA40" si="19">IF($E37="N",$R37,0)</f>
        <v>0</v>
      </c>
      <c r="AB37" s="727" t="e">
        <f t="shared" ref="AB37:AB40" si="20">Z37/(Z37+AA37)</f>
        <v>#DIV/0!</v>
      </c>
    </row>
    <row r="38" spans="1:28" ht="14.25" x14ac:dyDescent="0.3">
      <c r="A38" s="275"/>
      <c r="B38" s="276"/>
      <c r="C38" s="444">
        <f>'9. Infrastructure Staff Loading'!C38</f>
        <v>0</v>
      </c>
      <c r="D38" s="577">
        <f>'9. Infrastructure Staff Loading'!D38</f>
        <v>0</v>
      </c>
      <c r="E38" s="570">
        <f>'9. Infrastructure Staff Loading'!E38</f>
        <v>0</v>
      </c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280">
        <f>SUM(F38:Q38)</f>
        <v>0</v>
      </c>
      <c r="S38" s="319">
        <f>D38*R38</f>
        <v>0</v>
      </c>
      <c r="W38" s="147">
        <f>X38/$U$7</f>
        <v>0</v>
      </c>
      <c r="X38" s="147">
        <f>R38/12</f>
        <v>0</v>
      </c>
      <c r="Z38" s="147">
        <f t="shared" si="18"/>
        <v>0</v>
      </c>
      <c r="AA38" s="147">
        <f t="shared" si="19"/>
        <v>0</v>
      </c>
      <c r="AB38" s="727" t="e">
        <f t="shared" si="20"/>
        <v>#DIV/0!</v>
      </c>
    </row>
    <row r="39" spans="1:28" ht="14.25" x14ac:dyDescent="0.3">
      <c r="A39" s="275"/>
      <c r="B39" s="276"/>
      <c r="C39" s="444">
        <f>'9. Infrastructure Staff Loading'!C39</f>
        <v>0</v>
      </c>
      <c r="D39" s="577">
        <f>'9. Infrastructure Staff Loading'!D39</f>
        <v>0</v>
      </c>
      <c r="E39" s="570">
        <f>'9. Infrastructure Staff Loading'!E39</f>
        <v>0</v>
      </c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280">
        <f t="shared" si="17"/>
        <v>0</v>
      </c>
      <c r="S39" s="319">
        <f>D39*R39</f>
        <v>0</v>
      </c>
      <c r="W39" s="147">
        <f>X39/$U$7</f>
        <v>0</v>
      </c>
      <c r="X39" s="147">
        <f>R39/12</f>
        <v>0</v>
      </c>
      <c r="Z39" s="147">
        <f t="shared" si="18"/>
        <v>0</v>
      </c>
      <c r="AA39" s="147">
        <f t="shared" si="19"/>
        <v>0</v>
      </c>
      <c r="AB39" s="727" t="e">
        <f t="shared" si="20"/>
        <v>#DIV/0!</v>
      </c>
    </row>
    <row r="40" spans="1:28" ht="14.25" x14ac:dyDescent="0.3">
      <c r="A40" s="275"/>
      <c r="B40" s="276"/>
      <c r="C40" s="444">
        <f>'9. Infrastructure Staff Loading'!C40</f>
        <v>0</v>
      </c>
      <c r="D40" s="577">
        <f>'9. Infrastructure Staff Loading'!D40</f>
        <v>0</v>
      </c>
      <c r="E40" s="570">
        <f>'9. Infrastructure Staff Loading'!E40</f>
        <v>0</v>
      </c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280">
        <f t="shared" si="17"/>
        <v>0</v>
      </c>
      <c r="S40" s="319">
        <f>D40*R40</f>
        <v>0</v>
      </c>
      <c r="W40" s="147">
        <f>X40/$U$7</f>
        <v>0</v>
      </c>
      <c r="X40" s="147">
        <f>R40/12</f>
        <v>0</v>
      </c>
      <c r="Z40" s="147">
        <f t="shared" si="18"/>
        <v>0</v>
      </c>
      <c r="AA40" s="147">
        <f t="shared" si="19"/>
        <v>0</v>
      </c>
      <c r="AB40" s="727" t="e">
        <f t="shared" si="20"/>
        <v>#DIV/0!</v>
      </c>
    </row>
    <row r="41" spans="1:28" s="125" customFormat="1" ht="15" thickBot="1" x14ac:dyDescent="0.35">
      <c r="A41" s="224"/>
      <c r="B41" s="225" t="s">
        <v>149</v>
      </c>
      <c r="C41" s="226"/>
      <c r="D41" s="578"/>
      <c r="E41" s="714"/>
      <c r="F41" s="229">
        <f>SUM(F36:F40)</f>
        <v>0</v>
      </c>
      <c r="G41" s="229">
        <f t="shared" ref="G41:R41" si="21">SUM(G36:G40)</f>
        <v>0</v>
      </c>
      <c r="H41" s="229">
        <f t="shared" si="21"/>
        <v>0</v>
      </c>
      <c r="I41" s="229">
        <f t="shared" si="21"/>
        <v>0</v>
      </c>
      <c r="J41" s="229">
        <f t="shared" si="21"/>
        <v>0</v>
      </c>
      <c r="K41" s="229">
        <f t="shared" si="21"/>
        <v>0</v>
      </c>
      <c r="L41" s="229">
        <f t="shared" si="21"/>
        <v>0</v>
      </c>
      <c r="M41" s="229">
        <f t="shared" si="21"/>
        <v>0</v>
      </c>
      <c r="N41" s="229">
        <f t="shared" si="21"/>
        <v>0</v>
      </c>
      <c r="O41" s="229">
        <f t="shared" si="21"/>
        <v>0</v>
      </c>
      <c r="P41" s="229">
        <f t="shared" si="21"/>
        <v>0</v>
      </c>
      <c r="Q41" s="229">
        <f t="shared" si="21"/>
        <v>0</v>
      </c>
      <c r="R41" s="229">
        <f t="shared" si="21"/>
        <v>0</v>
      </c>
      <c r="S41" s="320">
        <f>SUM(S36:S40)</f>
        <v>0</v>
      </c>
      <c r="W41" s="231">
        <f>SUM(W36:W40)</f>
        <v>0</v>
      </c>
      <c r="X41" s="231">
        <f>SUM(X36:X40)</f>
        <v>0</v>
      </c>
      <c r="Z41" s="227">
        <f>SUM(Z36:Z40)</f>
        <v>0</v>
      </c>
      <c r="AA41" s="227">
        <f>SUM(AA36:AA40)</f>
        <v>0</v>
      </c>
      <c r="AB41" s="728" t="e">
        <f>Z41/(Z41+AA41)</f>
        <v>#DIV/0!</v>
      </c>
    </row>
    <row r="42" spans="1:28" ht="14.25" x14ac:dyDescent="0.3">
      <c r="A42" s="275">
        <v>2.2000000000000002</v>
      </c>
      <c r="B42" s="276" t="s">
        <v>150</v>
      </c>
      <c r="C42" s="444">
        <f>'9. Infrastructure Staff Loading'!C42</f>
        <v>0</v>
      </c>
      <c r="D42" s="577">
        <f>'9. Infrastructure Staff Loading'!D42</f>
        <v>0</v>
      </c>
      <c r="E42" s="570">
        <f>'9. Infrastructure Staff Loading'!E42</f>
        <v>0</v>
      </c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  <c r="R42" s="280">
        <f t="shared" si="17"/>
        <v>0</v>
      </c>
      <c r="S42" s="319">
        <f>D42*R42</f>
        <v>0</v>
      </c>
      <c r="W42" s="147">
        <f>X42/$U$7</f>
        <v>0</v>
      </c>
      <c r="X42" s="147">
        <f>R42/12</f>
        <v>0</v>
      </c>
      <c r="Z42" s="147">
        <f>IF($E42="Y",$R42,0)</f>
        <v>0</v>
      </c>
      <c r="AA42" s="147">
        <f>IF($E42="N",$R42,0)</f>
        <v>0</v>
      </c>
      <c r="AB42" s="727" t="e">
        <f>Z42/(Z42+AA42)</f>
        <v>#DIV/0!</v>
      </c>
    </row>
    <row r="43" spans="1:28" ht="14.25" x14ac:dyDescent="0.3">
      <c r="A43" s="275"/>
      <c r="B43" s="276"/>
      <c r="C43" s="444">
        <f>'9. Infrastructure Staff Loading'!C43</f>
        <v>0</v>
      </c>
      <c r="D43" s="577">
        <f>'9. Infrastructure Staff Loading'!D43</f>
        <v>0</v>
      </c>
      <c r="E43" s="570">
        <f>'9. Infrastructure Staff Loading'!E43</f>
        <v>0</v>
      </c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280">
        <f>SUM(F43:Q43)</f>
        <v>0</v>
      </c>
      <c r="S43" s="319">
        <f>D43*R43</f>
        <v>0</v>
      </c>
      <c r="W43" s="147">
        <f>X43/$U$7</f>
        <v>0</v>
      </c>
      <c r="X43" s="147">
        <f>R43/12</f>
        <v>0</v>
      </c>
      <c r="Z43" s="147">
        <f t="shared" ref="Z43:Z46" si="22">IF($E43="Y",$R43,0)</f>
        <v>0</v>
      </c>
      <c r="AA43" s="147">
        <f t="shared" ref="AA43:AA46" si="23">IF($E43="N",$R43,0)</f>
        <v>0</v>
      </c>
      <c r="AB43" s="727" t="e">
        <f t="shared" ref="AB43:AB46" si="24">Z43/(Z43+AA43)</f>
        <v>#DIV/0!</v>
      </c>
    </row>
    <row r="44" spans="1:28" ht="14.25" x14ac:dyDescent="0.3">
      <c r="A44" s="275"/>
      <c r="B44" s="276"/>
      <c r="C44" s="444">
        <f>'9. Infrastructure Staff Loading'!C44</f>
        <v>0</v>
      </c>
      <c r="D44" s="577">
        <f>'9. Infrastructure Staff Loading'!D44</f>
        <v>0</v>
      </c>
      <c r="E44" s="570">
        <f>'9. Infrastructure Staff Loading'!E44</f>
        <v>0</v>
      </c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280">
        <f>SUM(F44:Q44)</f>
        <v>0</v>
      </c>
      <c r="S44" s="319">
        <f>D44*R44</f>
        <v>0</v>
      </c>
      <c r="W44" s="147">
        <f>X44/$U$7</f>
        <v>0</v>
      </c>
      <c r="X44" s="147">
        <f>R44/12</f>
        <v>0</v>
      </c>
      <c r="Z44" s="147">
        <f t="shared" si="22"/>
        <v>0</v>
      </c>
      <c r="AA44" s="147">
        <f t="shared" si="23"/>
        <v>0</v>
      </c>
      <c r="AB44" s="727" t="e">
        <f t="shared" si="24"/>
        <v>#DIV/0!</v>
      </c>
    </row>
    <row r="45" spans="1:28" ht="14.25" x14ac:dyDescent="0.3">
      <c r="A45" s="275"/>
      <c r="B45" s="276"/>
      <c r="C45" s="444">
        <f>'9. Infrastructure Staff Loading'!C45</f>
        <v>0</v>
      </c>
      <c r="D45" s="577">
        <f>'9. Infrastructure Staff Loading'!D45</f>
        <v>0</v>
      </c>
      <c r="E45" s="570">
        <f>'9. Infrastructure Staff Loading'!E45</f>
        <v>0</v>
      </c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280">
        <f>SUM(F45:Q45)</f>
        <v>0</v>
      </c>
      <c r="S45" s="319">
        <f>D45*R45</f>
        <v>0</v>
      </c>
      <c r="W45" s="147">
        <f>X45/$U$7</f>
        <v>0</v>
      </c>
      <c r="X45" s="147">
        <f>R45/12</f>
        <v>0</v>
      </c>
      <c r="Z45" s="147">
        <f t="shared" si="22"/>
        <v>0</v>
      </c>
      <c r="AA45" s="147">
        <f t="shared" si="23"/>
        <v>0</v>
      </c>
      <c r="AB45" s="727" t="e">
        <f t="shared" si="24"/>
        <v>#DIV/0!</v>
      </c>
    </row>
    <row r="46" spans="1:28" ht="14.25" x14ac:dyDescent="0.3">
      <c r="A46" s="275"/>
      <c r="B46" s="276"/>
      <c r="C46" s="444">
        <f>'9. Infrastructure Staff Loading'!C46</f>
        <v>0</v>
      </c>
      <c r="D46" s="577">
        <f>'9. Infrastructure Staff Loading'!D46</f>
        <v>0</v>
      </c>
      <c r="E46" s="570">
        <f>'9. Infrastructure Staff Loading'!E46</f>
        <v>0</v>
      </c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280">
        <f>SUM(F46:Q46)</f>
        <v>0</v>
      </c>
      <c r="S46" s="319">
        <f>D46*R46</f>
        <v>0</v>
      </c>
      <c r="W46" s="147">
        <f>X46/$U$7</f>
        <v>0</v>
      </c>
      <c r="X46" s="147">
        <f>R46/12</f>
        <v>0</v>
      </c>
      <c r="Z46" s="147">
        <f t="shared" si="22"/>
        <v>0</v>
      </c>
      <c r="AA46" s="147">
        <f t="shared" si="23"/>
        <v>0</v>
      </c>
      <c r="AB46" s="727" t="e">
        <f t="shared" si="24"/>
        <v>#DIV/0!</v>
      </c>
    </row>
    <row r="47" spans="1:28" s="125" customFormat="1" ht="15" thickBot="1" x14ac:dyDescent="0.35">
      <c r="A47" s="224"/>
      <c r="B47" s="225" t="s">
        <v>151</v>
      </c>
      <c r="C47" s="226"/>
      <c r="D47" s="578"/>
      <c r="E47" s="714"/>
      <c r="F47" s="229">
        <f>SUM(F42:F46)</f>
        <v>0</v>
      </c>
      <c r="G47" s="229">
        <f t="shared" ref="G47:R47" si="25">SUM(G42:G46)</f>
        <v>0</v>
      </c>
      <c r="H47" s="229">
        <f t="shared" si="25"/>
        <v>0</v>
      </c>
      <c r="I47" s="229">
        <f t="shared" si="25"/>
        <v>0</v>
      </c>
      <c r="J47" s="229">
        <f t="shared" si="25"/>
        <v>0</v>
      </c>
      <c r="K47" s="229">
        <f t="shared" si="25"/>
        <v>0</v>
      </c>
      <c r="L47" s="229">
        <f t="shared" si="25"/>
        <v>0</v>
      </c>
      <c r="M47" s="229">
        <f t="shared" si="25"/>
        <v>0</v>
      </c>
      <c r="N47" s="229">
        <f t="shared" si="25"/>
        <v>0</v>
      </c>
      <c r="O47" s="229">
        <f t="shared" si="25"/>
        <v>0</v>
      </c>
      <c r="P47" s="229">
        <f t="shared" si="25"/>
        <v>0</v>
      </c>
      <c r="Q47" s="229">
        <f t="shared" si="25"/>
        <v>0</v>
      </c>
      <c r="R47" s="229">
        <f t="shared" si="25"/>
        <v>0</v>
      </c>
      <c r="S47" s="320">
        <f>SUM(S42:S46)</f>
        <v>0</v>
      </c>
      <c r="W47" s="231">
        <f>SUM(W42:W46)</f>
        <v>0</v>
      </c>
      <c r="X47" s="250">
        <f>SUM(X42:X46)</f>
        <v>0</v>
      </c>
      <c r="Z47" s="227">
        <f>SUM(Z42:Z46)</f>
        <v>0</v>
      </c>
      <c r="AA47" s="227">
        <f>SUM(AA42:AA46)</f>
        <v>0</v>
      </c>
      <c r="AB47" s="728" t="e">
        <f>Z47/(Z47+AA47)</f>
        <v>#DIV/0!</v>
      </c>
    </row>
    <row r="48" spans="1:28" s="125" customFormat="1" ht="14.25" thickBot="1" x14ac:dyDescent="0.3">
      <c r="A48" s="253"/>
      <c r="B48" s="254" t="s">
        <v>152</v>
      </c>
      <c r="C48" s="255"/>
      <c r="D48" s="439"/>
      <c r="E48" s="253"/>
      <c r="F48" s="256">
        <f t="shared" ref="F48:S48" si="26">SUM(,F47,F41)</f>
        <v>0</v>
      </c>
      <c r="G48" s="256">
        <f t="shared" si="26"/>
        <v>0</v>
      </c>
      <c r="H48" s="256">
        <f t="shared" si="26"/>
        <v>0</v>
      </c>
      <c r="I48" s="256">
        <f t="shared" si="26"/>
        <v>0</v>
      </c>
      <c r="J48" s="256">
        <f t="shared" si="26"/>
        <v>0</v>
      </c>
      <c r="K48" s="256">
        <f t="shared" si="26"/>
        <v>0</v>
      </c>
      <c r="L48" s="256">
        <f t="shared" si="26"/>
        <v>0</v>
      </c>
      <c r="M48" s="256">
        <f t="shared" si="26"/>
        <v>0</v>
      </c>
      <c r="N48" s="256">
        <f t="shared" si="26"/>
        <v>0</v>
      </c>
      <c r="O48" s="256">
        <f t="shared" si="26"/>
        <v>0</v>
      </c>
      <c r="P48" s="256">
        <f t="shared" si="26"/>
        <v>0</v>
      </c>
      <c r="Q48" s="256">
        <f t="shared" si="26"/>
        <v>0</v>
      </c>
      <c r="R48" s="256">
        <f t="shared" si="26"/>
        <v>0</v>
      </c>
      <c r="S48" s="323">
        <f t="shared" si="26"/>
        <v>0</v>
      </c>
      <c r="W48" s="256">
        <f>SUM(W47,W41)</f>
        <v>0</v>
      </c>
      <c r="X48" s="387">
        <f>SUM(X47,X41)</f>
        <v>0</v>
      </c>
      <c r="Z48" s="256">
        <f>SUM(Z29,Z35,Z41,Z47)</f>
        <v>0</v>
      </c>
      <c r="AA48" s="256">
        <f>SUM(AA29,AA35,AA41,AA47)</f>
        <v>0</v>
      </c>
      <c r="AB48" s="729" t="e">
        <f>Z48/(Z48+AA48)</f>
        <v>#DIV/0!</v>
      </c>
    </row>
    <row r="49" spans="1:28" ht="9.9499999999999993" customHeight="1" x14ac:dyDescent="0.3">
      <c r="A49" s="144"/>
      <c r="B49" s="152"/>
      <c r="C49" s="153"/>
      <c r="D49" s="723"/>
      <c r="E49" s="144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326"/>
      <c r="W49" s="154"/>
      <c r="X49" s="154"/>
      <c r="Z49" s="154"/>
      <c r="AA49" s="154"/>
      <c r="AB49" s="732"/>
    </row>
    <row r="50" spans="1:28" s="124" customFormat="1" x14ac:dyDescent="0.25">
      <c r="A50" s="233">
        <v>3</v>
      </c>
      <c r="B50" s="241" t="s">
        <v>153</v>
      </c>
      <c r="C50" s="235"/>
      <c r="D50" s="576"/>
      <c r="E50" s="521"/>
      <c r="F50" s="240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0"/>
      <c r="R50" s="236"/>
      <c r="S50" s="318"/>
      <c r="W50" s="235"/>
      <c r="X50" s="235"/>
      <c r="Z50" s="235"/>
      <c r="AA50" s="235"/>
      <c r="AB50" s="726"/>
    </row>
    <row r="51" spans="1:28" ht="14.25" x14ac:dyDescent="0.3">
      <c r="A51" s="275">
        <v>3.1</v>
      </c>
      <c r="B51" s="276" t="s">
        <v>154</v>
      </c>
      <c r="C51" s="444">
        <f>'9. Infrastructure Staff Loading'!C51</f>
        <v>0</v>
      </c>
      <c r="D51" s="577">
        <f>'9. Infrastructure Staff Loading'!D51</f>
        <v>0</v>
      </c>
      <c r="E51" s="570">
        <f>'9. Infrastructure Staff Loading'!E51</f>
        <v>0</v>
      </c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280">
        <f>SUM(F51:Q51)</f>
        <v>0</v>
      </c>
      <c r="S51" s="319">
        <f>D51*R51</f>
        <v>0</v>
      </c>
      <c r="W51" s="147">
        <f>X51/$U$7</f>
        <v>0</v>
      </c>
      <c r="X51" s="147">
        <f>R51/12</f>
        <v>0</v>
      </c>
      <c r="Z51" s="147">
        <f>IF($E51="Y",$R51,0)</f>
        <v>0</v>
      </c>
      <c r="AA51" s="147">
        <f>IF($E51="N",$R51,0)</f>
        <v>0</v>
      </c>
      <c r="AB51" s="727" t="e">
        <f>Z51/(Z51+AA51)</f>
        <v>#DIV/0!</v>
      </c>
    </row>
    <row r="52" spans="1:28" ht="14.25" x14ac:dyDescent="0.3">
      <c r="A52" s="275"/>
      <c r="B52" s="276"/>
      <c r="C52" s="444">
        <f>'9. Infrastructure Staff Loading'!C52</f>
        <v>0</v>
      </c>
      <c r="D52" s="577">
        <f>'9. Infrastructure Staff Loading'!D52</f>
        <v>0</v>
      </c>
      <c r="E52" s="570">
        <f>'9. Infrastructure Staff Loading'!E52</f>
        <v>0</v>
      </c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280">
        <f>SUM(F52:Q52)</f>
        <v>0</v>
      </c>
      <c r="S52" s="319">
        <f>D52*R52</f>
        <v>0</v>
      </c>
      <c r="W52" s="147">
        <f>X52/$U$7</f>
        <v>0</v>
      </c>
      <c r="X52" s="147">
        <f>R52/12</f>
        <v>0</v>
      </c>
      <c r="Z52" s="147">
        <f t="shared" ref="Z52:Z55" si="27">IF($E52="Y",$R52,0)</f>
        <v>0</v>
      </c>
      <c r="AA52" s="147">
        <f t="shared" ref="AA52:AA55" si="28">IF($E52="N",$R52,0)</f>
        <v>0</v>
      </c>
      <c r="AB52" s="727" t="e">
        <f t="shared" ref="AB52:AB55" si="29">Z52/(Z52+AA52)</f>
        <v>#DIV/0!</v>
      </c>
    </row>
    <row r="53" spans="1:28" ht="14.25" x14ac:dyDescent="0.3">
      <c r="A53" s="275"/>
      <c r="B53" s="276"/>
      <c r="C53" s="444">
        <f>'9. Infrastructure Staff Loading'!C53</f>
        <v>0</v>
      </c>
      <c r="D53" s="577">
        <f>'9. Infrastructure Staff Loading'!D53</f>
        <v>0</v>
      </c>
      <c r="E53" s="570">
        <f>'9. Infrastructure Staff Loading'!E53</f>
        <v>0</v>
      </c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280">
        <f>SUM(F53:Q53)</f>
        <v>0</v>
      </c>
      <c r="S53" s="319">
        <f>D53*R53</f>
        <v>0</v>
      </c>
      <c r="W53" s="147">
        <f>X53/$U$7</f>
        <v>0</v>
      </c>
      <c r="X53" s="147">
        <f>R53/12</f>
        <v>0</v>
      </c>
      <c r="Z53" s="147">
        <f t="shared" si="27"/>
        <v>0</v>
      </c>
      <c r="AA53" s="147">
        <f t="shared" si="28"/>
        <v>0</v>
      </c>
      <c r="AB53" s="727" t="e">
        <f t="shared" si="29"/>
        <v>#DIV/0!</v>
      </c>
    </row>
    <row r="54" spans="1:28" ht="14.25" x14ac:dyDescent="0.3">
      <c r="A54" s="275"/>
      <c r="B54" s="276"/>
      <c r="C54" s="444">
        <f>'9. Infrastructure Staff Loading'!C54</f>
        <v>0</v>
      </c>
      <c r="D54" s="577">
        <f>'9. Infrastructure Staff Loading'!D54</f>
        <v>0</v>
      </c>
      <c r="E54" s="570">
        <f>'9. Infrastructure Staff Loading'!E54</f>
        <v>0</v>
      </c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280">
        <f>SUM(F54:Q54)</f>
        <v>0</v>
      </c>
      <c r="S54" s="319">
        <f>D54*R54</f>
        <v>0</v>
      </c>
      <c r="W54" s="147">
        <f>X54/$U$7</f>
        <v>0</v>
      </c>
      <c r="X54" s="147">
        <f>R54/12</f>
        <v>0</v>
      </c>
      <c r="Z54" s="147">
        <f t="shared" si="27"/>
        <v>0</v>
      </c>
      <c r="AA54" s="147">
        <f t="shared" si="28"/>
        <v>0</v>
      </c>
      <c r="AB54" s="727" t="e">
        <f t="shared" si="29"/>
        <v>#DIV/0!</v>
      </c>
    </row>
    <row r="55" spans="1:28" ht="14.25" x14ac:dyDescent="0.3">
      <c r="A55" s="275"/>
      <c r="B55" s="276"/>
      <c r="C55" s="444">
        <f>'9. Infrastructure Staff Loading'!C55</f>
        <v>0</v>
      </c>
      <c r="D55" s="577">
        <f>'9. Infrastructure Staff Loading'!D55</f>
        <v>0</v>
      </c>
      <c r="E55" s="570">
        <f>'9. Infrastructure Staff Loading'!E55</f>
        <v>0</v>
      </c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280">
        <f>SUM(F55:Q55)</f>
        <v>0</v>
      </c>
      <c r="S55" s="319">
        <f>D55*R55</f>
        <v>0</v>
      </c>
      <c r="W55" s="147">
        <f>X55/$U$7</f>
        <v>0</v>
      </c>
      <c r="X55" s="147">
        <f>R55/12</f>
        <v>0</v>
      </c>
      <c r="Z55" s="147">
        <f t="shared" si="27"/>
        <v>0</v>
      </c>
      <c r="AA55" s="147">
        <f t="shared" si="28"/>
        <v>0</v>
      </c>
      <c r="AB55" s="727" t="e">
        <f t="shared" si="29"/>
        <v>#DIV/0!</v>
      </c>
    </row>
    <row r="56" spans="1:28" s="125" customFormat="1" ht="15" thickBot="1" x14ac:dyDescent="0.35">
      <c r="A56" s="224"/>
      <c r="B56" s="225" t="s">
        <v>155</v>
      </c>
      <c r="C56" s="226"/>
      <c r="D56" s="578"/>
      <c r="E56" s="714"/>
      <c r="F56" s="229">
        <f>SUM(F51:F55)</f>
        <v>0</v>
      </c>
      <c r="G56" s="229">
        <f t="shared" ref="G56:R56" si="30">SUM(G51:G55)</f>
        <v>0</v>
      </c>
      <c r="H56" s="229">
        <f t="shared" si="30"/>
        <v>0</v>
      </c>
      <c r="I56" s="229">
        <f t="shared" si="30"/>
        <v>0</v>
      </c>
      <c r="J56" s="229">
        <f t="shared" si="30"/>
        <v>0</v>
      </c>
      <c r="K56" s="229">
        <f t="shared" si="30"/>
        <v>0</v>
      </c>
      <c r="L56" s="229">
        <f t="shared" si="30"/>
        <v>0</v>
      </c>
      <c r="M56" s="229">
        <f t="shared" si="30"/>
        <v>0</v>
      </c>
      <c r="N56" s="229">
        <f t="shared" si="30"/>
        <v>0</v>
      </c>
      <c r="O56" s="229">
        <f t="shared" si="30"/>
        <v>0</v>
      </c>
      <c r="P56" s="229">
        <f t="shared" si="30"/>
        <v>0</v>
      </c>
      <c r="Q56" s="229">
        <f t="shared" si="30"/>
        <v>0</v>
      </c>
      <c r="R56" s="229">
        <f t="shared" si="30"/>
        <v>0</v>
      </c>
      <c r="S56" s="320">
        <f>SUM(S51:S55)</f>
        <v>0</v>
      </c>
      <c r="W56" s="231">
        <f>SUM(W51:W55)</f>
        <v>0</v>
      </c>
      <c r="X56" s="231">
        <f>SUM(X51:X55)</f>
        <v>0</v>
      </c>
      <c r="Z56" s="227">
        <f>SUM(Z51:Z55)</f>
        <v>0</v>
      </c>
      <c r="AA56" s="227">
        <f>SUM(AA51:AA55)</f>
        <v>0</v>
      </c>
      <c r="AB56" s="728" t="e">
        <f>Z56/(Z56+AA56)</f>
        <v>#DIV/0!</v>
      </c>
    </row>
    <row r="57" spans="1:28" ht="14.25" x14ac:dyDescent="0.3">
      <c r="A57" s="275"/>
      <c r="B57" s="276"/>
      <c r="C57" s="444"/>
      <c r="D57" s="577"/>
      <c r="E57" s="570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280"/>
      <c r="S57" s="319"/>
      <c r="W57" s="147"/>
      <c r="X57" s="147"/>
      <c r="Z57" s="147"/>
      <c r="AA57" s="147"/>
      <c r="AB57" s="727"/>
    </row>
    <row r="58" spans="1:28" s="125" customFormat="1" ht="14.25" x14ac:dyDescent="0.3">
      <c r="A58" s="275">
        <v>3.2</v>
      </c>
      <c r="B58" s="276" t="s">
        <v>156</v>
      </c>
      <c r="C58" s="444">
        <f>'9. Infrastructure Staff Loading'!C58</f>
        <v>0</v>
      </c>
      <c r="D58" s="577">
        <f>'9. Infrastructure Staff Loading'!D58</f>
        <v>0</v>
      </c>
      <c r="E58" s="570">
        <f>'9. Infrastructure Staff Loading'!E58</f>
        <v>0</v>
      </c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280">
        <f t="shared" ref="R58:R76" si="31">SUM(F58:Q58)</f>
        <v>0</v>
      </c>
      <c r="S58" s="319">
        <f>D58*R58</f>
        <v>0</v>
      </c>
      <c r="W58" s="147">
        <f>X58/$U$7</f>
        <v>0</v>
      </c>
      <c r="X58" s="147">
        <f>R58/12</f>
        <v>0</v>
      </c>
      <c r="Z58" s="147">
        <f>IF($E58="Y",$R58,0)</f>
        <v>0</v>
      </c>
      <c r="AA58" s="147">
        <f>IF($E58="N",$R58,0)</f>
        <v>0</v>
      </c>
      <c r="AB58" s="727" t="e">
        <f>Z58/(Z58+AA58)</f>
        <v>#DIV/0!</v>
      </c>
    </row>
    <row r="59" spans="1:28" ht="14.25" x14ac:dyDescent="0.3">
      <c r="A59" s="275"/>
      <c r="B59" s="276"/>
      <c r="C59" s="444">
        <f>'9. Infrastructure Staff Loading'!C59</f>
        <v>0</v>
      </c>
      <c r="D59" s="577">
        <f>'9. Infrastructure Staff Loading'!D59</f>
        <v>0</v>
      </c>
      <c r="E59" s="570">
        <f>'9. Infrastructure Staff Loading'!E59</f>
        <v>0</v>
      </c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280">
        <f t="shared" si="31"/>
        <v>0</v>
      </c>
      <c r="S59" s="319">
        <f>D59*R59</f>
        <v>0</v>
      </c>
      <c r="W59" s="147">
        <f>X59/$U$7</f>
        <v>0</v>
      </c>
      <c r="X59" s="147">
        <f>R59/12</f>
        <v>0</v>
      </c>
      <c r="Z59" s="147">
        <f t="shared" ref="Z59:Z62" si="32">IF($E59="Y",$R59,0)</f>
        <v>0</v>
      </c>
      <c r="AA59" s="147">
        <f t="shared" ref="AA59:AA62" si="33">IF($E59="N",$R59,0)</f>
        <v>0</v>
      </c>
      <c r="AB59" s="727" t="e">
        <f t="shared" ref="AB59:AB62" si="34">Z59/(Z59+AA59)</f>
        <v>#DIV/0!</v>
      </c>
    </row>
    <row r="60" spans="1:28" ht="14.25" x14ac:dyDescent="0.3">
      <c r="A60" s="275"/>
      <c r="B60" s="276"/>
      <c r="C60" s="444">
        <f>'9. Infrastructure Staff Loading'!C60</f>
        <v>0</v>
      </c>
      <c r="D60" s="577">
        <f>'9. Infrastructure Staff Loading'!D60</f>
        <v>0</v>
      </c>
      <c r="E60" s="570">
        <f>'9. Infrastructure Staff Loading'!E60</f>
        <v>0</v>
      </c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280">
        <f>SUM(F60:Q60)</f>
        <v>0</v>
      </c>
      <c r="S60" s="319">
        <f>D60*R60</f>
        <v>0</v>
      </c>
      <c r="W60" s="147">
        <f>X60/$U$7</f>
        <v>0</v>
      </c>
      <c r="X60" s="147">
        <f>R60/12</f>
        <v>0</v>
      </c>
      <c r="Z60" s="147">
        <f t="shared" si="32"/>
        <v>0</v>
      </c>
      <c r="AA60" s="147">
        <f t="shared" si="33"/>
        <v>0</v>
      </c>
      <c r="AB60" s="727" t="e">
        <f t="shared" si="34"/>
        <v>#DIV/0!</v>
      </c>
    </row>
    <row r="61" spans="1:28" ht="14.25" x14ac:dyDescent="0.3">
      <c r="A61" s="275"/>
      <c r="B61" s="276"/>
      <c r="C61" s="444">
        <f>'9. Infrastructure Staff Loading'!C61</f>
        <v>0</v>
      </c>
      <c r="D61" s="577">
        <f>'9. Infrastructure Staff Loading'!D61</f>
        <v>0</v>
      </c>
      <c r="E61" s="570">
        <f>'9. Infrastructure Staff Loading'!E61</f>
        <v>0</v>
      </c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280">
        <f t="shared" si="31"/>
        <v>0</v>
      </c>
      <c r="S61" s="319">
        <f>D61*R61</f>
        <v>0</v>
      </c>
      <c r="W61" s="147">
        <f>X61/$U$7</f>
        <v>0</v>
      </c>
      <c r="X61" s="147">
        <f>R61/12</f>
        <v>0</v>
      </c>
      <c r="Z61" s="147">
        <f t="shared" si="32"/>
        <v>0</v>
      </c>
      <c r="AA61" s="147">
        <f t="shared" si="33"/>
        <v>0</v>
      </c>
      <c r="AB61" s="727" t="e">
        <f t="shared" si="34"/>
        <v>#DIV/0!</v>
      </c>
    </row>
    <row r="62" spans="1:28" ht="14.25" x14ac:dyDescent="0.3">
      <c r="A62" s="275"/>
      <c r="B62" s="276"/>
      <c r="C62" s="444">
        <f>'9. Infrastructure Staff Loading'!C62</f>
        <v>0</v>
      </c>
      <c r="D62" s="577">
        <f>'9. Infrastructure Staff Loading'!D62</f>
        <v>0</v>
      </c>
      <c r="E62" s="570">
        <f>'9. Infrastructure Staff Loading'!E62</f>
        <v>0</v>
      </c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280">
        <f t="shared" si="31"/>
        <v>0</v>
      </c>
      <c r="S62" s="319">
        <f>D62*R62</f>
        <v>0</v>
      </c>
      <c r="W62" s="147">
        <f>X62/$U$7</f>
        <v>0</v>
      </c>
      <c r="X62" s="147">
        <f>R62/12</f>
        <v>0</v>
      </c>
      <c r="Z62" s="147">
        <f t="shared" si="32"/>
        <v>0</v>
      </c>
      <c r="AA62" s="147">
        <f t="shared" si="33"/>
        <v>0</v>
      </c>
      <c r="AB62" s="727" t="e">
        <f t="shared" si="34"/>
        <v>#DIV/0!</v>
      </c>
    </row>
    <row r="63" spans="1:28" s="125" customFormat="1" ht="15" thickBot="1" x14ac:dyDescent="0.35">
      <c r="A63" s="224"/>
      <c r="B63" s="225" t="s">
        <v>157</v>
      </c>
      <c r="C63" s="226"/>
      <c r="D63" s="578"/>
      <c r="E63" s="714"/>
      <c r="F63" s="229">
        <f>SUM(F58:F62)</f>
        <v>0</v>
      </c>
      <c r="G63" s="229">
        <f t="shared" ref="G63:R63" si="35">SUM(G58:G62)</f>
        <v>0</v>
      </c>
      <c r="H63" s="229">
        <f t="shared" si="35"/>
        <v>0</v>
      </c>
      <c r="I63" s="229">
        <f t="shared" si="35"/>
        <v>0</v>
      </c>
      <c r="J63" s="229">
        <f t="shared" si="35"/>
        <v>0</v>
      </c>
      <c r="K63" s="229">
        <f t="shared" si="35"/>
        <v>0</v>
      </c>
      <c r="L63" s="229">
        <f t="shared" si="35"/>
        <v>0</v>
      </c>
      <c r="M63" s="229">
        <f t="shared" si="35"/>
        <v>0</v>
      </c>
      <c r="N63" s="229">
        <f t="shared" si="35"/>
        <v>0</v>
      </c>
      <c r="O63" s="229">
        <f t="shared" si="35"/>
        <v>0</v>
      </c>
      <c r="P63" s="229">
        <f t="shared" si="35"/>
        <v>0</v>
      </c>
      <c r="Q63" s="229">
        <f t="shared" si="35"/>
        <v>0</v>
      </c>
      <c r="R63" s="229">
        <f t="shared" si="35"/>
        <v>0</v>
      </c>
      <c r="S63" s="320">
        <f>SUM(S58:S62)</f>
        <v>0</v>
      </c>
      <c r="W63" s="231">
        <f>SUM(W58:W62)</f>
        <v>0</v>
      </c>
      <c r="X63" s="231">
        <f>SUM(X58:X62)</f>
        <v>0</v>
      </c>
      <c r="Z63" s="227">
        <f>SUM(Z58:Z62)</f>
        <v>0</v>
      </c>
      <c r="AA63" s="227">
        <f>SUM(AA58:AA62)</f>
        <v>0</v>
      </c>
      <c r="AB63" s="728" t="e">
        <f>Z63/(Z63+AA63)</f>
        <v>#DIV/0!</v>
      </c>
    </row>
    <row r="64" spans="1:28" s="125" customFormat="1" ht="14.25" x14ac:dyDescent="0.3">
      <c r="A64" s="275"/>
      <c r="B64" s="276"/>
      <c r="C64" s="444"/>
      <c r="D64" s="577"/>
      <c r="E64" s="570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280"/>
      <c r="S64" s="319"/>
      <c r="W64" s="147"/>
      <c r="X64" s="147"/>
      <c r="Z64" s="147"/>
      <c r="AA64" s="147"/>
      <c r="AB64" s="727"/>
    </row>
    <row r="65" spans="1:28" ht="14.25" x14ac:dyDescent="0.3">
      <c r="A65" s="275">
        <v>3.3</v>
      </c>
      <c r="B65" s="276" t="s">
        <v>158</v>
      </c>
      <c r="C65" s="444">
        <f>'9. Infrastructure Staff Loading'!C65</f>
        <v>0</v>
      </c>
      <c r="D65" s="577">
        <f>'9. Infrastructure Staff Loading'!D65</f>
        <v>0</v>
      </c>
      <c r="E65" s="570">
        <f>'9. Infrastructure Staff Loading'!E65</f>
        <v>0</v>
      </c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280">
        <f t="shared" si="31"/>
        <v>0</v>
      </c>
      <c r="S65" s="319">
        <f t="shared" ref="S65:S74" si="36">D65*R65</f>
        <v>0</v>
      </c>
      <c r="W65" s="147">
        <f>X65/$U$7</f>
        <v>0</v>
      </c>
      <c r="X65" s="147">
        <f>R65/12</f>
        <v>0</v>
      </c>
      <c r="Z65" s="147">
        <f>IF($E65="Y",$R65,0)</f>
        <v>0</v>
      </c>
      <c r="AA65" s="147">
        <f>IF($E65="N",$R65,0)</f>
        <v>0</v>
      </c>
      <c r="AB65" s="727" t="e">
        <f>Z65/(Z65+AA65)</f>
        <v>#DIV/0!</v>
      </c>
    </row>
    <row r="66" spans="1:28" ht="14.25" x14ac:dyDescent="0.3">
      <c r="A66" s="275"/>
      <c r="B66" s="276"/>
      <c r="C66" s="444">
        <f>'9. Infrastructure Staff Loading'!C66</f>
        <v>0</v>
      </c>
      <c r="D66" s="577">
        <f>'9. Infrastructure Staff Loading'!D66</f>
        <v>0</v>
      </c>
      <c r="E66" s="570">
        <f>'9. Infrastructure Staff Loading'!E66</f>
        <v>0</v>
      </c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280">
        <f>SUM(F66:Q66)</f>
        <v>0</v>
      </c>
      <c r="S66" s="319">
        <f t="shared" si="36"/>
        <v>0</v>
      </c>
      <c r="W66" s="147">
        <f>X66/$U$7</f>
        <v>0</v>
      </c>
      <c r="X66" s="147">
        <f>R66/12</f>
        <v>0</v>
      </c>
      <c r="Z66" s="147">
        <f t="shared" ref="Z66:Z69" si="37">IF($E66="Y",$R66,0)</f>
        <v>0</v>
      </c>
      <c r="AA66" s="147">
        <f t="shared" ref="AA66:AA69" si="38">IF($E66="N",$R66,0)</f>
        <v>0</v>
      </c>
      <c r="AB66" s="727" t="e">
        <f t="shared" ref="AB66:AB69" si="39">Z66/(Z66+AA66)</f>
        <v>#DIV/0!</v>
      </c>
    </row>
    <row r="67" spans="1:28" ht="14.25" x14ac:dyDescent="0.3">
      <c r="A67" s="275"/>
      <c r="B67" s="276"/>
      <c r="C67" s="444">
        <f>'9. Infrastructure Staff Loading'!C67</f>
        <v>0</v>
      </c>
      <c r="D67" s="577">
        <f>'9. Infrastructure Staff Loading'!D67</f>
        <v>0</v>
      </c>
      <c r="E67" s="570">
        <f>'9. Infrastructure Staff Loading'!E67</f>
        <v>0</v>
      </c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280">
        <f t="shared" si="31"/>
        <v>0</v>
      </c>
      <c r="S67" s="319">
        <f>D67*R67</f>
        <v>0</v>
      </c>
      <c r="W67" s="147">
        <f>X67/$U$7</f>
        <v>0</v>
      </c>
      <c r="X67" s="147">
        <f>R67/12</f>
        <v>0</v>
      </c>
      <c r="Z67" s="147">
        <f t="shared" si="37"/>
        <v>0</v>
      </c>
      <c r="AA67" s="147">
        <f t="shared" si="38"/>
        <v>0</v>
      </c>
      <c r="AB67" s="727" t="e">
        <f t="shared" si="39"/>
        <v>#DIV/0!</v>
      </c>
    </row>
    <row r="68" spans="1:28" ht="14.25" x14ac:dyDescent="0.3">
      <c r="A68" s="275"/>
      <c r="B68" s="276"/>
      <c r="C68" s="444">
        <f>'9. Infrastructure Staff Loading'!C68</f>
        <v>0</v>
      </c>
      <c r="D68" s="577">
        <f>'9. Infrastructure Staff Loading'!D68</f>
        <v>0</v>
      </c>
      <c r="E68" s="570">
        <f>'9. Infrastructure Staff Loading'!E68</f>
        <v>0</v>
      </c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280">
        <f>SUM(F68:Q68)</f>
        <v>0</v>
      </c>
      <c r="S68" s="319">
        <f t="shared" si="36"/>
        <v>0</v>
      </c>
      <c r="W68" s="147">
        <f>X68/$U$7</f>
        <v>0</v>
      </c>
      <c r="X68" s="147">
        <f>R68/12</f>
        <v>0</v>
      </c>
      <c r="Z68" s="147">
        <f t="shared" si="37"/>
        <v>0</v>
      </c>
      <c r="AA68" s="147">
        <f t="shared" si="38"/>
        <v>0</v>
      </c>
      <c r="AB68" s="727" t="e">
        <f t="shared" si="39"/>
        <v>#DIV/0!</v>
      </c>
    </row>
    <row r="69" spans="1:28" ht="14.25" x14ac:dyDescent="0.3">
      <c r="A69" s="275"/>
      <c r="B69" s="276"/>
      <c r="C69" s="444">
        <f>'9. Infrastructure Staff Loading'!C69</f>
        <v>0</v>
      </c>
      <c r="D69" s="577">
        <f>'9. Infrastructure Staff Loading'!D69</f>
        <v>0</v>
      </c>
      <c r="E69" s="570">
        <f>'9. Infrastructure Staff Loading'!E69</f>
        <v>0</v>
      </c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280">
        <f>SUM(F69:Q69)</f>
        <v>0</v>
      </c>
      <c r="S69" s="319">
        <f t="shared" si="36"/>
        <v>0</v>
      </c>
      <c r="W69" s="147">
        <f>X69/$U$7</f>
        <v>0</v>
      </c>
      <c r="X69" s="147">
        <f>R69/12</f>
        <v>0</v>
      </c>
      <c r="Z69" s="147">
        <f t="shared" si="37"/>
        <v>0</v>
      </c>
      <c r="AA69" s="147">
        <f t="shared" si="38"/>
        <v>0</v>
      </c>
      <c r="AB69" s="727" t="e">
        <f t="shared" si="39"/>
        <v>#DIV/0!</v>
      </c>
    </row>
    <row r="70" spans="1:28" s="125" customFormat="1" ht="15" thickBot="1" x14ac:dyDescent="0.35">
      <c r="A70" s="224"/>
      <c r="B70" s="225" t="s">
        <v>159</v>
      </c>
      <c r="C70" s="226"/>
      <c r="D70" s="578"/>
      <c r="E70" s="714"/>
      <c r="F70" s="229">
        <f>SUM(F65:F69)</f>
        <v>0</v>
      </c>
      <c r="G70" s="229">
        <f t="shared" ref="G70:R70" si="40">SUM(G65:G69)</f>
        <v>0</v>
      </c>
      <c r="H70" s="229">
        <f t="shared" si="40"/>
        <v>0</v>
      </c>
      <c r="I70" s="229">
        <f t="shared" si="40"/>
        <v>0</v>
      </c>
      <c r="J70" s="229">
        <f t="shared" si="40"/>
        <v>0</v>
      </c>
      <c r="K70" s="229">
        <f t="shared" si="40"/>
        <v>0</v>
      </c>
      <c r="L70" s="229">
        <f t="shared" si="40"/>
        <v>0</v>
      </c>
      <c r="M70" s="229">
        <f t="shared" si="40"/>
        <v>0</v>
      </c>
      <c r="N70" s="229">
        <f t="shared" si="40"/>
        <v>0</v>
      </c>
      <c r="O70" s="229">
        <f t="shared" si="40"/>
        <v>0</v>
      </c>
      <c r="P70" s="229">
        <f t="shared" si="40"/>
        <v>0</v>
      </c>
      <c r="Q70" s="229">
        <f t="shared" si="40"/>
        <v>0</v>
      </c>
      <c r="R70" s="229">
        <f t="shared" si="40"/>
        <v>0</v>
      </c>
      <c r="S70" s="320">
        <f>SUM(S65:S69)</f>
        <v>0</v>
      </c>
      <c r="W70" s="231">
        <f>SUM(W65:W69)</f>
        <v>0</v>
      </c>
      <c r="X70" s="231">
        <f>SUM(X65:X69)</f>
        <v>0</v>
      </c>
      <c r="Z70" s="227">
        <f>SUM(Z65:Z69)</f>
        <v>0</v>
      </c>
      <c r="AA70" s="227">
        <f>SUM(AA65:AA69)</f>
        <v>0</v>
      </c>
      <c r="AB70" s="728" t="e">
        <f>Z70/(Z70+AA70)</f>
        <v>#DIV/0!</v>
      </c>
    </row>
    <row r="71" spans="1:28" ht="14.25" x14ac:dyDescent="0.3">
      <c r="A71" s="275"/>
      <c r="B71" s="276"/>
      <c r="C71" s="444"/>
      <c r="D71" s="577"/>
      <c r="E71" s="570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280"/>
      <c r="S71" s="319"/>
      <c r="W71" s="147"/>
      <c r="X71" s="147"/>
      <c r="Z71" s="147"/>
      <c r="AA71" s="147"/>
      <c r="AB71" s="727"/>
    </row>
    <row r="72" spans="1:28" s="125" customFormat="1" ht="14.25" x14ac:dyDescent="0.3">
      <c r="A72" s="275">
        <v>3.4</v>
      </c>
      <c r="B72" s="276" t="s">
        <v>160</v>
      </c>
      <c r="C72" s="444">
        <f>'9. Infrastructure Staff Loading'!C72</f>
        <v>0</v>
      </c>
      <c r="D72" s="577">
        <f>'9. Infrastructure Staff Loading'!D72</f>
        <v>0</v>
      </c>
      <c r="E72" s="570">
        <f>'9. Infrastructure Staff Loading'!E72</f>
        <v>0</v>
      </c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280">
        <f t="shared" si="31"/>
        <v>0</v>
      </c>
      <c r="S72" s="319">
        <f t="shared" si="36"/>
        <v>0</v>
      </c>
      <c r="W72" s="147">
        <f>X72/$U$7</f>
        <v>0</v>
      </c>
      <c r="X72" s="147">
        <f>R72/12</f>
        <v>0</v>
      </c>
      <c r="Z72" s="147">
        <f>IF($E72="Y",$R72,0)</f>
        <v>0</v>
      </c>
      <c r="AA72" s="147">
        <f>IF($E72="N",$R72,0)</f>
        <v>0</v>
      </c>
      <c r="AB72" s="727" t="e">
        <f>Z72/(Z72+AA72)</f>
        <v>#DIV/0!</v>
      </c>
    </row>
    <row r="73" spans="1:28" ht="14.25" x14ac:dyDescent="0.3">
      <c r="A73" s="275"/>
      <c r="B73" s="276"/>
      <c r="C73" s="444">
        <f>'9. Infrastructure Staff Loading'!C73</f>
        <v>0</v>
      </c>
      <c r="D73" s="577">
        <f>'9. Infrastructure Staff Loading'!D73</f>
        <v>0</v>
      </c>
      <c r="E73" s="570">
        <f>'9. Infrastructure Staff Loading'!E73</f>
        <v>0</v>
      </c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280">
        <f t="shared" si="31"/>
        <v>0</v>
      </c>
      <c r="S73" s="319">
        <f>D73*R73</f>
        <v>0</v>
      </c>
      <c r="W73" s="147">
        <f>X73/$U$7</f>
        <v>0</v>
      </c>
      <c r="X73" s="147">
        <f>R73/12</f>
        <v>0</v>
      </c>
      <c r="Z73" s="147">
        <f t="shared" ref="Z73:Z76" si="41">IF($E73="Y",$R73,0)</f>
        <v>0</v>
      </c>
      <c r="AA73" s="147">
        <f t="shared" ref="AA73:AA76" si="42">IF($E73="N",$R73,0)</f>
        <v>0</v>
      </c>
      <c r="AB73" s="727" t="e">
        <f t="shared" ref="AB73:AB76" si="43">Z73/(Z73+AA73)</f>
        <v>#DIV/0!</v>
      </c>
    </row>
    <row r="74" spans="1:28" ht="14.25" x14ac:dyDescent="0.3">
      <c r="A74" s="275"/>
      <c r="B74" s="276"/>
      <c r="C74" s="444">
        <f>'9. Infrastructure Staff Loading'!C74</f>
        <v>0</v>
      </c>
      <c r="D74" s="577">
        <f>'9. Infrastructure Staff Loading'!D74</f>
        <v>0</v>
      </c>
      <c r="E74" s="570">
        <f>'9. Infrastructure Staff Loading'!E74</f>
        <v>0</v>
      </c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  <c r="R74" s="280">
        <f>SUM(F74:Q74)</f>
        <v>0</v>
      </c>
      <c r="S74" s="319">
        <f t="shared" si="36"/>
        <v>0</v>
      </c>
      <c r="W74" s="147">
        <f>X74/$U$7</f>
        <v>0</v>
      </c>
      <c r="X74" s="147">
        <f>R74/12</f>
        <v>0</v>
      </c>
      <c r="Z74" s="147">
        <f t="shared" si="41"/>
        <v>0</v>
      </c>
      <c r="AA74" s="147">
        <f t="shared" si="42"/>
        <v>0</v>
      </c>
      <c r="AB74" s="727" t="e">
        <f t="shared" si="43"/>
        <v>#DIV/0!</v>
      </c>
    </row>
    <row r="75" spans="1:28" ht="14.25" x14ac:dyDescent="0.3">
      <c r="A75" s="275"/>
      <c r="B75" s="276"/>
      <c r="C75" s="444">
        <f>'9. Infrastructure Staff Loading'!C75</f>
        <v>0</v>
      </c>
      <c r="D75" s="577">
        <f>'9. Infrastructure Staff Loading'!D75</f>
        <v>0</v>
      </c>
      <c r="E75" s="570">
        <f>'9. Infrastructure Staff Loading'!E75</f>
        <v>0</v>
      </c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280">
        <f t="shared" si="31"/>
        <v>0</v>
      </c>
      <c r="S75" s="319">
        <f>D75*R75</f>
        <v>0</v>
      </c>
      <c r="W75" s="147">
        <f>X75/$U$7</f>
        <v>0</v>
      </c>
      <c r="X75" s="147">
        <f>R75/12</f>
        <v>0</v>
      </c>
      <c r="Z75" s="147">
        <f t="shared" si="41"/>
        <v>0</v>
      </c>
      <c r="AA75" s="147">
        <f t="shared" si="42"/>
        <v>0</v>
      </c>
      <c r="AB75" s="727" t="e">
        <f t="shared" si="43"/>
        <v>#DIV/0!</v>
      </c>
    </row>
    <row r="76" spans="1:28" ht="14.25" x14ac:dyDescent="0.3">
      <c r="A76" s="275"/>
      <c r="B76" s="276"/>
      <c r="C76" s="444">
        <f>'9. Infrastructure Staff Loading'!C76</f>
        <v>0</v>
      </c>
      <c r="D76" s="577">
        <f>'9. Infrastructure Staff Loading'!D76</f>
        <v>0</v>
      </c>
      <c r="E76" s="570">
        <f>'9. Infrastructure Staff Loading'!E76</f>
        <v>0</v>
      </c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280">
        <f t="shared" si="31"/>
        <v>0</v>
      </c>
      <c r="S76" s="319">
        <f>D76*R76</f>
        <v>0</v>
      </c>
      <c r="W76" s="147">
        <f>X76/$U$7</f>
        <v>0</v>
      </c>
      <c r="X76" s="147">
        <f>R76/12</f>
        <v>0</v>
      </c>
      <c r="Z76" s="147">
        <f t="shared" si="41"/>
        <v>0</v>
      </c>
      <c r="AA76" s="147">
        <f t="shared" si="42"/>
        <v>0</v>
      </c>
      <c r="AB76" s="727" t="e">
        <f t="shared" si="43"/>
        <v>#DIV/0!</v>
      </c>
    </row>
    <row r="77" spans="1:28" s="125" customFormat="1" ht="15" thickBot="1" x14ac:dyDescent="0.35">
      <c r="A77" s="224"/>
      <c r="B77" s="225" t="s">
        <v>161</v>
      </c>
      <c r="C77" s="226"/>
      <c r="D77" s="578"/>
      <c r="E77" s="714"/>
      <c r="F77" s="229">
        <f>SUM(F72:F76)</f>
        <v>0</v>
      </c>
      <c r="G77" s="229">
        <f t="shared" ref="G77:R77" si="44">SUM(G72:G76)</f>
        <v>0</v>
      </c>
      <c r="H77" s="229">
        <f t="shared" si="44"/>
        <v>0</v>
      </c>
      <c r="I77" s="229">
        <f t="shared" si="44"/>
        <v>0</v>
      </c>
      <c r="J77" s="229">
        <f t="shared" si="44"/>
        <v>0</v>
      </c>
      <c r="K77" s="229">
        <f t="shared" si="44"/>
        <v>0</v>
      </c>
      <c r="L77" s="229">
        <f t="shared" si="44"/>
        <v>0</v>
      </c>
      <c r="M77" s="229">
        <f t="shared" si="44"/>
        <v>0</v>
      </c>
      <c r="N77" s="229">
        <f t="shared" si="44"/>
        <v>0</v>
      </c>
      <c r="O77" s="229">
        <f t="shared" si="44"/>
        <v>0</v>
      </c>
      <c r="P77" s="229">
        <f t="shared" si="44"/>
        <v>0</v>
      </c>
      <c r="Q77" s="229">
        <f t="shared" si="44"/>
        <v>0</v>
      </c>
      <c r="R77" s="229">
        <f t="shared" si="44"/>
        <v>0</v>
      </c>
      <c r="S77" s="320">
        <f>SUM(S72:S76)</f>
        <v>0</v>
      </c>
      <c r="W77" s="231">
        <f>SUM(W72:W76)</f>
        <v>0</v>
      </c>
      <c r="X77" s="231">
        <f>SUM(X72:X76)</f>
        <v>0</v>
      </c>
      <c r="Z77" s="227">
        <f>SUM(Z72:Z76)</f>
        <v>0</v>
      </c>
      <c r="AA77" s="227">
        <f>SUM(AA72:AA76)</f>
        <v>0</v>
      </c>
      <c r="AB77" s="728" t="e">
        <f>Z77/(Z77+AA77)</f>
        <v>#DIV/0!</v>
      </c>
    </row>
    <row r="78" spans="1:28" s="125" customFormat="1" ht="14.25" x14ac:dyDescent="0.3">
      <c r="A78" s="144"/>
      <c r="B78" s="145"/>
      <c r="C78" s="155"/>
      <c r="D78" s="724"/>
      <c r="E78" s="718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326"/>
      <c r="W78" s="147"/>
      <c r="X78" s="147"/>
      <c r="Z78" s="147"/>
      <c r="AA78" s="147"/>
      <c r="AB78" s="727"/>
    </row>
    <row r="79" spans="1:28" s="125" customFormat="1" ht="14.25" thickBot="1" x14ac:dyDescent="0.3">
      <c r="A79" s="253"/>
      <c r="B79" s="254" t="s">
        <v>155</v>
      </c>
      <c r="C79" s="255"/>
      <c r="D79" s="439"/>
      <c r="E79" s="253"/>
      <c r="F79" s="256">
        <f>SUM(F56,F63,F70,F77)</f>
        <v>0</v>
      </c>
      <c r="G79" s="256">
        <f t="shared" ref="G79:S79" si="45">SUM(G56,G63,G70,G77)</f>
        <v>0</v>
      </c>
      <c r="H79" s="256">
        <f t="shared" si="45"/>
        <v>0</v>
      </c>
      <c r="I79" s="256">
        <f t="shared" si="45"/>
        <v>0</v>
      </c>
      <c r="J79" s="256">
        <f t="shared" si="45"/>
        <v>0</v>
      </c>
      <c r="K79" s="256">
        <f t="shared" si="45"/>
        <v>0</v>
      </c>
      <c r="L79" s="256">
        <f t="shared" si="45"/>
        <v>0</v>
      </c>
      <c r="M79" s="256">
        <f t="shared" si="45"/>
        <v>0</v>
      </c>
      <c r="N79" s="256">
        <f t="shared" si="45"/>
        <v>0</v>
      </c>
      <c r="O79" s="256">
        <f t="shared" si="45"/>
        <v>0</v>
      </c>
      <c r="P79" s="256">
        <f t="shared" si="45"/>
        <v>0</v>
      </c>
      <c r="Q79" s="256">
        <f t="shared" si="45"/>
        <v>0</v>
      </c>
      <c r="R79" s="256">
        <f t="shared" si="45"/>
        <v>0</v>
      </c>
      <c r="S79" s="323">
        <f t="shared" si="45"/>
        <v>0</v>
      </c>
      <c r="W79" s="256">
        <f>SUM(W56,W63,W70,W77)</f>
        <v>0</v>
      </c>
      <c r="X79" s="256">
        <f>SUM(X56,X63,X70,X77)</f>
        <v>0</v>
      </c>
      <c r="Z79" s="256">
        <f>SUM(Z56,Z63,Z70,Z77)</f>
        <v>0</v>
      </c>
      <c r="AA79" s="256">
        <f>SUM(AA56,AA63,AA70,AA77)</f>
        <v>0</v>
      </c>
      <c r="AB79" s="729" t="e">
        <f>Z79/(Z79+AA79)</f>
        <v>#DIV/0!</v>
      </c>
    </row>
    <row r="80" spans="1:28" ht="9.9499999999999993" customHeight="1" x14ac:dyDescent="0.3">
      <c r="A80" s="157"/>
      <c r="B80" s="145"/>
      <c r="C80" s="146"/>
      <c r="D80" s="585"/>
      <c r="E80" s="157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326"/>
      <c r="W80" s="146"/>
      <c r="X80" s="146"/>
      <c r="Z80" s="146"/>
      <c r="AA80" s="146"/>
      <c r="AB80" s="727"/>
    </row>
    <row r="81" spans="1:28" s="124" customFormat="1" ht="13.5" customHeight="1" x14ac:dyDescent="0.25">
      <c r="A81" s="233">
        <v>4</v>
      </c>
      <c r="B81" s="242" t="s">
        <v>162</v>
      </c>
      <c r="C81" s="235"/>
      <c r="D81" s="576"/>
      <c r="E81" s="521"/>
      <c r="F81" s="240"/>
      <c r="G81" s="240"/>
      <c r="H81" s="240"/>
      <c r="I81" s="240"/>
      <c r="J81" s="240"/>
      <c r="K81" s="240"/>
      <c r="L81" s="240"/>
      <c r="M81" s="240"/>
      <c r="N81" s="240"/>
      <c r="O81" s="240"/>
      <c r="P81" s="240"/>
      <c r="Q81" s="240"/>
      <c r="R81" s="236"/>
      <c r="S81" s="318"/>
      <c r="W81" s="235"/>
      <c r="X81" s="235"/>
      <c r="Z81" s="235"/>
      <c r="AA81" s="235"/>
      <c r="AB81" s="726"/>
    </row>
    <row r="82" spans="1:28" ht="13.5" customHeight="1" x14ac:dyDescent="0.3">
      <c r="A82" s="275">
        <v>4.0999999999999996</v>
      </c>
      <c r="B82" s="276" t="s">
        <v>163</v>
      </c>
      <c r="C82" s="444">
        <f>'9. Infrastructure Staff Loading'!C82</f>
        <v>0</v>
      </c>
      <c r="D82" s="577">
        <f>'9. Infrastructure Staff Loading'!D82</f>
        <v>0</v>
      </c>
      <c r="E82" s="570">
        <f>'9. Infrastructure Staff Loading'!E82</f>
        <v>0</v>
      </c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280">
        <f>SUM(F82:Q82)</f>
        <v>0</v>
      </c>
      <c r="S82" s="319">
        <f>D82*R82</f>
        <v>0</v>
      </c>
      <c r="W82" s="147">
        <f>X82/$U$7</f>
        <v>0</v>
      </c>
      <c r="X82" s="147">
        <f>R82/12</f>
        <v>0</v>
      </c>
      <c r="Z82" s="147">
        <f>IF($E82="Y",$R82,0)</f>
        <v>0</v>
      </c>
      <c r="AA82" s="147">
        <f>IF($E82="N",$R82,0)</f>
        <v>0</v>
      </c>
      <c r="AB82" s="727" t="e">
        <f>Z82/(Z82+AA82)</f>
        <v>#DIV/0!</v>
      </c>
    </row>
    <row r="83" spans="1:28" ht="14.25" x14ac:dyDescent="0.3">
      <c r="A83" s="275"/>
      <c r="B83" s="276"/>
      <c r="C83" s="444">
        <f>'9. Infrastructure Staff Loading'!C83</f>
        <v>0</v>
      </c>
      <c r="D83" s="577">
        <f>'9. Infrastructure Staff Loading'!D83</f>
        <v>0</v>
      </c>
      <c r="E83" s="570">
        <f>'9. Infrastructure Staff Loading'!E83</f>
        <v>0</v>
      </c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280">
        <f>SUM(F83:Q83)</f>
        <v>0</v>
      </c>
      <c r="S83" s="319">
        <f>D83*R83</f>
        <v>0</v>
      </c>
      <c r="W83" s="147">
        <f>X83/$U$7</f>
        <v>0</v>
      </c>
      <c r="X83" s="147">
        <f>R83/12</f>
        <v>0</v>
      </c>
      <c r="Z83" s="147">
        <f t="shared" ref="Z83:Z86" si="46">IF($E83="Y",$R83,0)</f>
        <v>0</v>
      </c>
      <c r="AA83" s="147">
        <f t="shared" ref="AA83:AA86" si="47">IF($E83="N",$R83,0)</f>
        <v>0</v>
      </c>
      <c r="AB83" s="727" t="e">
        <f t="shared" ref="AB83:AB86" si="48">Z83/(Z83+AA83)</f>
        <v>#DIV/0!</v>
      </c>
    </row>
    <row r="84" spans="1:28" ht="14.25" x14ac:dyDescent="0.3">
      <c r="A84" s="275"/>
      <c r="B84" s="276"/>
      <c r="C84" s="444">
        <f>'9. Infrastructure Staff Loading'!C84</f>
        <v>0</v>
      </c>
      <c r="D84" s="577">
        <f>'9. Infrastructure Staff Loading'!D84</f>
        <v>0</v>
      </c>
      <c r="E84" s="570">
        <f>'9. Infrastructure Staff Loading'!E84</f>
        <v>0</v>
      </c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280">
        <f>SUM(F84:Q84)</f>
        <v>0</v>
      </c>
      <c r="S84" s="319">
        <f>D84*R84</f>
        <v>0</v>
      </c>
      <c r="W84" s="147">
        <f>X84/$U$7</f>
        <v>0</v>
      </c>
      <c r="X84" s="147">
        <f>R84/12</f>
        <v>0</v>
      </c>
      <c r="Z84" s="147">
        <f t="shared" si="46"/>
        <v>0</v>
      </c>
      <c r="AA84" s="147">
        <f t="shared" si="47"/>
        <v>0</v>
      </c>
      <c r="AB84" s="727" t="e">
        <f t="shared" si="48"/>
        <v>#DIV/0!</v>
      </c>
    </row>
    <row r="85" spans="1:28" ht="14.25" x14ac:dyDescent="0.3">
      <c r="A85" s="275"/>
      <c r="B85" s="276"/>
      <c r="C85" s="444">
        <f>'9. Infrastructure Staff Loading'!C85</f>
        <v>0</v>
      </c>
      <c r="D85" s="577">
        <f>'9. Infrastructure Staff Loading'!D85</f>
        <v>0</v>
      </c>
      <c r="E85" s="570">
        <f>'9. Infrastructure Staff Loading'!E85</f>
        <v>0</v>
      </c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280">
        <f>SUM(F85:Q85)</f>
        <v>0</v>
      </c>
      <c r="S85" s="319">
        <f>D85*R85</f>
        <v>0</v>
      </c>
      <c r="W85" s="147">
        <f>X85/$U$7</f>
        <v>0</v>
      </c>
      <c r="X85" s="147">
        <f>R85/12</f>
        <v>0</v>
      </c>
      <c r="Z85" s="147">
        <f t="shared" si="46"/>
        <v>0</v>
      </c>
      <c r="AA85" s="147">
        <f t="shared" si="47"/>
        <v>0</v>
      </c>
      <c r="AB85" s="727" t="e">
        <f t="shared" si="48"/>
        <v>#DIV/0!</v>
      </c>
    </row>
    <row r="86" spans="1:28" ht="14.25" x14ac:dyDescent="0.3">
      <c r="A86" s="275"/>
      <c r="B86" s="276"/>
      <c r="C86" s="444">
        <f>'9. Infrastructure Staff Loading'!C86</f>
        <v>0</v>
      </c>
      <c r="D86" s="577">
        <f>'9. Infrastructure Staff Loading'!D86</f>
        <v>0</v>
      </c>
      <c r="E86" s="570">
        <f>'9. Infrastructure Staff Loading'!E86</f>
        <v>0</v>
      </c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280">
        <f>SUM(F86:Q86)</f>
        <v>0</v>
      </c>
      <c r="S86" s="319">
        <f>D86*R86</f>
        <v>0</v>
      </c>
      <c r="W86" s="147">
        <f>X86/$U$7</f>
        <v>0</v>
      </c>
      <c r="X86" s="147">
        <f>R86/12</f>
        <v>0</v>
      </c>
      <c r="Z86" s="147">
        <f t="shared" si="46"/>
        <v>0</v>
      </c>
      <c r="AA86" s="147">
        <f t="shared" si="47"/>
        <v>0</v>
      </c>
      <c r="AB86" s="727" t="e">
        <f t="shared" si="48"/>
        <v>#DIV/0!</v>
      </c>
    </row>
    <row r="87" spans="1:28" s="125" customFormat="1" ht="15" thickBot="1" x14ac:dyDescent="0.35">
      <c r="A87" s="224"/>
      <c r="B87" s="225" t="s">
        <v>164</v>
      </c>
      <c r="C87" s="226"/>
      <c r="D87" s="578"/>
      <c r="E87" s="714"/>
      <c r="F87" s="229">
        <f>SUM(F82:F86)</f>
        <v>0</v>
      </c>
      <c r="G87" s="229">
        <f t="shared" ref="G87:R87" si="49">SUM(G82:G86)</f>
        <v>0</v>
      </c>
      <c r="H87" s="229">
        <f t="shared" si="49"/>
        <v>0</v>
      </c>
      <c r="I87" s="229">
        <f t="shared" si="49"/>
        <v>0</v>
      </c>
      <c r="J87" s="229">
        <f t="shared" si="49"/>
        <v>0</v>
      </c>
      <c r="K87" s="229">
        <f t="shared" si="49"/>
        <v>0</v>
      </c>
      <c r="L87" s="229">
        <f t="shared" si="49"/>
        <v>0</v>
      </c>
      <c r="M87" s="229">
        <f t="shared" si="49"/>
        <v>0</v>
      </c>
      <c r="N87" s="229">
        <f t="shared" si="49"/>
        <v>0</v>
      </c>
      <c r="O87" s="229">
        <f t="shared" si="49"/>
        <v>0</v>
      </c>
      <c r="P87" s="229">
        <f t="shared" si="49"/>
        <v>0</v>
      </c>
      <c r="Q87" s="229">
        <f t="shared" si="49"/>
        <v>0</v>
      </c>
      <c r="R87" s="229">
        <f t="shared" si="49"/>
        <v>0</v>
      </c>
      <c r="S87" s="320">
        <f>SUM(S82:S86)</f>
        <v>0</v>
      </c>
      <c r="W87" s="231">
        <f>SUM(W82:W86)</f>
        <v>0</v>
      </c>
      <c r="X87" s="229">
        <f>SUM(X82:X86)</f>
        <v>0</v>
      </c>
      <c r="Z87" s="227">
        <f>SUM(Z82:Z86)</f>
        <v>0</v>
      </c>
      <c r="AA87" s="227">
        <f>SUM(AA82:AA86)</f>
        <v>0</v>
      </c>
      <c r="AB87" s="728" t="e">
        <f>Z87/(Z87+AA87)</f>
        <v>#DIV/0!</v>
      </c>
    </row>
    <row r="88" spans="1:28" ht="13.5" customHeight="1" x14ac:dyDescent="0.3">
      <c r="A88" s="275"/>
      <c r="B88" s="276"/>
      <c r="C88" s="444"/>
      <c r="D88" s="577"/>
      <c r="E88" s="570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280"/>
      <c r="S88" s="319"/>
      <c r="W88" s="147"/>
      <c r="X88" s="147"/>
      <c r="Z88" s="147"/>
      <c r="AA88" s="147"/>
      <c r="AB88" s="727"/>
    </row>
    <row r="89" spans="1:28" s="125" customFormat="1" ht="14.25" x14ac:dyDescent="0.3">
      <c r="A89" s="275">
        <v>4.2</v>
      </c>
      <c r="B89" s="276" t="s">
        <v>165</v>
      </c>
      <c r="C89" s="444">
        <f>'9. Infrastructure Staff Loading'!C89</f>
        <v>0</v>
      </c>
      <c r="D89" s="577">
        <f>'9. Infrastructure Staff Loading'!D89</f>
        <v>0</v>
      </c>
      <c r="E89" s="570">
        <f>'9. Infrastructure Staff Loading'!E89</f>
        <v>0</v>
      </c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280">
        <f>SUM(F89:Q89)</f>
        <v>0</v>
      </c>
      <c r="S89" s="319">
        <f>D89*R89</f>
        <v>0</v>
      </c>
      <c r="W89" s="147">
        <f>X89/$U$7</f>
        <v>0</v>
      </c>
      <c r="X89" s="147">
        <f>R89/12</f>
        <v>0</v>
      </c>
      <c r="Z89" s="147">
        <f>IF($E89="Y",$R89,0)</f>
        <v>0</v>
      </c>
      <c r="AA89" s="147">
        <f>IF($E89="N",$R89,0)</f>
        <v>0</v>
      </c>
      <c r="AB89" s="727" t="e">
        <f>Z89/(Z89+AA89)</f>
        <v>#DIV/0!</v>
      </c>
    </row>
    <row r="90" spans="1:28" ht="14.25" x14ac:dyDescent="0.3">
      <c r="A90" s="275"/>
      <c r="B90" s="276"/>
      <c r="C90" s="444">
        <f>'9. Infrastructure Staff Loading'!C90</f>
        <v>0</v>
      </c>
      <c r="D90" s="577">
        <f>'9. Infrastructure Staff Loading'!D90</f>
        <v>0</v>
      </c>
      <c r="E90" s="570">
        <f>'9. Infrastructure Staff Loading'!E90</f>
        <v>0</v>
      </c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280">
        <f>SUM(F90:Q90)</f>
        <v>0</v>
      </c>
      <c r="S90" s="319">
        <f>D90*R90</f>
        <v>0</v>
      </c>
      <c r="W90" s="147">
        <f>X90/$U$7</f>
        <v>0</v>
      </c>
      <c r="X90" s="147">
        <f>R90/12</f>
        <v>0</v>
      </c>
      <c r="Z90" s="147">
        <f t="shared" ref="Z90:Z93" si="50">IF($E90="Y",$R90,0)</f>
        <v>0</v>
      </c>
      <c r="AA90" s="147">
        <f t="shared" ref="AA90:AA93" si="51">IF($E90="N",$R90,0)</f>
        <v>0</v>
      </c>
      <c r="AB90" s="727" t="e">
        <f t="shared" ref="AB90:AB93" si="52">Z90/(Z90+AA90)</f>
        <v>#DIV/0!</v>
      </c>
    </row>
    <row r="91" spans="1:28" ht="14.25" x14ac:dyDescent="0.3">
      <c r="A91" s="275"/>
      <c r="B91" s="276"/>
      <c r="C91" s="444">
        <f>'9. Infrastructure Staff Loading'!C91</f>
        <v>0</v>
      </c>
      <c r="D91" s="577">
        <f>'9. Infrastructure Staff Loading'!D91</f>
        <v>0</v>
      </c>
      <c r="E91" s="570">
        <f>'9. Infrastructure Staff Loading'!E91</f>
        <v>0</v>
      </c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280">
        <f>SUM(F91:Q91)</f>
        <v>0</v>
      </c>
      <c r="S91" s="319">
        <f>D91*R91</f>
        <v>0</v>
      </c>
      <c r="W91" s="147">
        <f>X91/$U$7</f>
        <v>0</v>
      </c>
      <c r="X91" s="147">
        <f>R91/12</f>
        <v>0</v>
      </c>
      <c r="Z91" s="147">
        <f t="shared" si="50"/>
        <v>0</v>
      </c>
      <c r="AA91" s="147">
        <f t="shared" si="51"/>
        <v>0</v>
      </c>
      <c r="AB91" s="727" t="e">
        <f t="shared" si="52"/>
        <v>#DIV/0!</v>
      </c>
    </row>
    <row r="92" spans="1:28" ht="14.25" x14ac:dyDescent="0.3">
      <c r="A92" s="275"/>
      <c r="B92" s="276"/>
      <c r="C92" s="444">
        <f>'9. Infrastructure Staff Loading'!C92</f>
        <v>0</v>
      </c>
      <c r="D92" s="577">
        <f>'9. Infrastructure Staff Loading'!D92</f>
        <v>0</v>
      </c>
      <c r="E92" s="570">
        <f>'9. Infrastructure Staff Loading'!E92</f>
        <v>0</v>
      </c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280">
        <f>SUM(F92:Q92)</f>
        <v>0</v>
      </c>
      <c r="S92" s="319">
        <f>D92*R92</f>
        <v>0</v>
      </c>
      <c r="W92" s="147">
        <f>X92/$U$7</f>
        <v>0</v>
      </c>
      <c r="X92" s="147">
        <f>R92/12</f>
        <v>0</v>
      </c>
      <c r="Z92" s="147">
        <f t="shared" si="50"/>
        <v>0</v>
      </c>
      <c r="AA92" s="147">
        <f t="shared" si="51"/>
        <v>0</v>
      </c>
      <c r="AB92" s="727" t="e">
        <f t="shared" si="52"/>
        <v>#DIV/0!</v>
      </c>
    </row>
    <row r="93" spans="1:28" ht="14.25" x14ac:dyDescent="0.3">
      <c r="A93" s="275"/>
      <c r="B93" s="276"/>
      <c r="C93" s="444">
        <f>'9. Infrastructure Staff Loading'!C93</f>
        <v>0</v>
      </c>
      <c r="D93" s="577">
        <f>'9. Infrastructure Staff Loading'!D93</f>
        <v>0</v>
      </c>
      <c r="E93" s="570">
        <f>'9. Infrastructure Staff Loading'!E93</f>
        <v>0</v>
      </c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280">
        <f>SUM(F93:Q93)</f>
        <v>0</v>
      </c>
      <c r="S93" s="319">
        <f>D93*R93</f>
        <v>0</v>
      </c>
      <c r="W93" s="147">
        <f>X93/$U$7</f>
        <v>0</v>
      </c>
      <c r="X93" s="147">
        <f>R93/12</f>
        <v>0</v>
      </c>
      <c r="Z93" s="147">
        <f t="shared" si="50"/>
        <v>0</v>
      </c>
      <c r="AA93" s="147">
        <f t="shared" si="51"/>
        <v>0</v>
      </c>
      <c r="AB93" s="727" t="e">
        <f t="shared" si="52"/>
        <v>#DIV/0!</v>
      </c>
    </row>
    <row r="94" spans="1:28" s="125" customFormat="1" ht="15" thickBot="1" x14ac:dyDescent="0.35">
      <c r="A94" s="224"/>
      <c r="B94" s="225" t="s">
        <v>166</v>
      </c>
      <c r="C94" s="226"/>
      <c r="D94" s="578"/>
      <c r="E94" s="714"/>
      <c r="F94" s="229">
        <f>SUM(F89:F93)</f>
        <v>0</v>
      </c>
      <c r="G94" s="229">
        <f t="shared" ref="G94:R94" si="53">SUM(G89:G93)</f>
        <v>0</v>
      </c>
      <c r="H94" s="229">
        <f t="shared" si="53"/>
        <v>0</v>
      </c>
      <c r="I94" s="229">
        <f t="shared" si="53"/>
        <v>0</v>
      </c>
      <c r="J94" s="229">
        <f t="shared" si="53"/>
        <v>0</v>
      </c>
      <c r="K94" s="229">
        <f t="shared" si="53"/>
        <v>0</v>
      </c>
      <c r="L94" s="229">
        <f t="shared" si="53"/>
        <v>0</v>
      </c>
      <c r="M94" s="229">
        <f t="shared" si="53"/>
        <v>0</v>
      </c>
      <c r="N94" s="229">
        <f t="shared" si="53"/>
        <v>0</v>
      </c>
      <c r="O94" s="229">
        <f t="shared" si="53"/>
        <v>0</v>
      </c>
      <c r="P94" s="229">
        <f t="shared" si="53"/>
        <v>0</v>
      </c>
      <c r="Q94" s="229">
        <f t="shared" si="53"/>
        <v>0</v>
      </c>
      <c r="R94" s="229">
        <f t="shared" si="53"/>
        <v>0</v>
      </c>
      <c r="S94" s="320">
        <f>SUM(S89:S93)</f>
        <v>0</v>
      </c>
      <c r="W94" s="231">
        <f>SUM(W89:W93)</f>
        <v>0</v>
      </c>
      <c r="X94" s="229">
        <f>SUM(X89:X93)</f>
        <v>0</v>
      </c>
      <c r="Z94" s="227">
        <f>SUM(Z89:Z93)</f>
        <v>0</v>
      </c>
      <c r="AA94" s="227">
        <f>SUM(AA89:AA93)</f>
        <v>0</v>
      </c>
      <c r="AB94" s="728" t="e">
        <f>Z94/(Z94+AA94)</f>
        <v>#DIV/0!</v>
      </c>
    </row>
    <row r="95" spans="1:28" s="125" customFormat="1" ht="14.25" x14ac:dyDescent="0.3">
      <c r="A95" s="144"/>
      <c r="B95" s="145"/>
      <c r="C95" s="146"/>
      <c r="D95" s="585"/>
      <c r="E95" s="157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/>
      <c r="S95" s="326"/>
      <c r="W95" s="147"/>
      <c r="X95" s="147"/>
      <c r="Z95" s="147"/>
      <c r="AA95" s="147"/>
      <c r="AB95" s="727"/>
    </row>
    <row r="96" spans="1:28" s="125" customFormat="1" ht="14.25" thickBot="1" x14ac:dyDescent="0.3">
      <c r="A96" s="253"/>
      <c r="B96" s="254" t="s">
        <v>167</v>
      </c>
      <c r="C96" s="255"/>
      <c r="D96" s="439"/>
      <c r="E96" s="253"/>
      <c r="F96" s="256">
        <f t="shared" ref="F96:S96" si="54">SUM(F87,F94)</f>
        <v>0</v>
      </c>
      <c r="G96" s="256">
        <f t="shared" si="54"/>
        <v>0</v>
      </c>
      <c r="H96" s="256">
        <f t="shared" si="54"/>
        <v>0</v>
      </c>
      <c r="I96" s="256">
        <f t="shared" si="54"/>
        <v>0</v>
      </c>
      <c r="J96" s="256">
        <f t="shared" si="54"/>
        <v>0</v>
      </c>
      <c r="K96" s="256">
        <f t="shared" si="54"/>
        <v>0</v>
      </c>
      <c r="L96" s="256">
        <f t="shared" si="54"/>
        <v>0</v>
      </c>
      <c r="M96" s="256">
        <f t="shared" si="54"/>
        <v>0</v>
      </c>
      <c r="N96" s="256">
        <f t="shared" si="54"/>
        <v>0</v>
      </c>
      <c r="O96" s="256">
        <f t="shared" si="54"/>
        <v>0</v>
      </c>
      <c r="P96" s="256">
        <f t="shared" si="54"/>
        <v>0</v>
      </c>
      <c r="Q96" s="256">
        <f t="shared" si="54"/>
        <v>0</v>
      </c>
      <c r="R96" s="256">
        <f t="shared" si="54"/>
        <v>0</v>
      </c>
      <c r="S96" s="323">
        <f t="shared" si="54"/>
        <v>0</v>
      </c>
      <c r="W96" s="256">
        <f>SUM(W87,W94)</f>
        <v>0</v>
      </c>
      <c r="X96" s="256">
        <f>SUM(X87,X94)</f>
        <v>0</v>
      </c>
      <c r="Z96" s="256">
        <f>SUM(Z87,Z94)</f>
        <v>0</v>
      </c>
      <c r="AA96" s="256">
        <f>SUM(AA87,AA94)</f>
        <v>0</v>
      </c>
      <c r="AB96" s="729" t="e">
        <f>Z96/(Z96+AA96)</f>
        <v>#DIV/0!</v>
      </c>
    </row>
    <row r="97" spans="1:28" ht="9.9499999999999993" customHeight="1" x14ac:dyDescent="0.3">
      <c r="A97" s="157"/>
      <c r="B97" s="145"/>
      <c r="C97" s="146"/>
      <c r="D97" s="585"/>
      <c r="E97" s="157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326"/>
      <c r="W97" s="146"/>
      <c r="X97" s="146"/>
      <c r="Z97" s="146"/>
      <c r="AA97" s="146"/>
      <c r="AB97" s="727"/>
    </row>
    <row r="98" spans="1:28" s="124" customFormat="1" ht="13.5" customHeight="1" x14ac:dyDescent="0.25">
      <c r="A98" s="233">
        <v>5</v>
      </c>
      <c r="B98" s="242" t="s">
        <v>168</v>
      </c>
      <c r="C98" s="235"/>
      <c r="D98" s="576"/>
      <c r="E98" s="521"/>
      <c r="F98" s="240"/>
      <c r="G98" s="240"/>
      <c r="H98" s="240"/>
      <c r="I98" s="240"/>
      <c r="J98" s="240"/>
      <c r="K98" s="240"/>
      <c r="L98" s="240"/>
      <c r="M98" s="240"/>
      <c r="N98" s="240"/>
      <c r="O98" s="240"/>
      <c r="P98" s="240"/>
      <c r="Q98" s="240"/>
      <c r="R98" s="236"/>
      <c r="S98" s="318"/>
      <c r="W98" s="235"/>
      <c r="X98" s="235"/>
      <c r="Z98" s="235"/>
      <c r="AA98" s="235"/>
      <c r="AB98" s="726"/>
    </row>
    <row r="99" spans="1:28" ht="13.5" customHeight="1" x14ac:dyDescent="0.3">
      <c r="A99" s="275">
        <v>5.0999999999999996</v>
      </c>
      <c r="B99" s="276" t="s">
        <v>169</v>
      </c>
      <c r="C99" s="444">
        <f>'9. Infrastructure Staff Loading'!C99</f>
        <v>0</v>
      </c>
      <c r="D99" s="577">
        <f>'9. Infrastructure Staff Loading'!D99</f>
        <v>0</v>
      </c>
      <c r="E99" s="570">
        <f>'9. Infrastructure Staff Loading'!E99</f>
        <v>0</v>
      </c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280">
        <f>SUM(F99:Q99)</f>
        <v>0</v>
      </c>
      <c r="S99" s="319">
        <f>D99*R99</f>
        <v>0</v>
      </c>
      <c r="W99" s="147">
        <f>X99/$U$7</f>
        <v>0</v>
      </c>
      <c r="X99" s="147">
        <f>R99/12</f>
        <v>0</v>
      </c>
      <c r="Z99" s="147">
        <f>IF($E99="Y",$R99,0)</f>
        <v>0</v>
      </c>
      <c r="AA99" s="147">
        <f>IF($E99="N",$R99,0)</f>
        <v>0</v>
      </c>
      <c r="AB99" s="727" t="e">
        <f>Z99/(Z99+AA99)</f>
        <v>#DIV/0!</v>
      </c>
    </row>
    <row r="100" spans="1:28" ht="14.25" x14ac:dyDescent="0.3">
      <c r="A100" s="275"/>
      <c r="B100" s="276"/>
      <c r="C100" s="444">
        <f>'9. Infrastructure Staff Loading'!C100</f>
        <v>0</v>
      </c>
      <c r="D100" s="577">
        <f>'9. Infrastructure Staff Loading'!D100</f>
        <v>0</v>
      </c>
      <c r="E100" s="570">
        <f>'9. Infrastructure Staff Loading'!E100</f>
        <v>0</v>
      </c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280">
        <f>SUM(F100:Q100)</f>
        <v>0</v>
      </c>
      <c r="S100" s="319">
        <f>D100*R100</f>
        <v>0</v>
      </c>
      <c r="W100" s="147">
        <f>X100/$U$7</f>
        <v>0</v>
      </c>
      <c r="X100" s="147">
        <f>R100/12</f>
        <v>0</v>
      </c>
      <c r="Z100" s="147">
        <f t="shared" ref="Z100:Z103" si="55">IF($E100="Y",$R100,0)</f>
        <v>0</v>
      </c>
      <c r="AA100" s="147">
        <f t="shared" ref="AA100:AA103" si="56">IF($E100="N",$R100,0)</f>
        <v>0</v>
      </c>
      <c r="AB100" s="727" t="e">
        <f t="shared" ref="AB100:AB103" si="57">Z100/(Z100+AA100)</f>
        <v>#DIV/0!</v>
      </c>
    </row>
    <row r="101" spans="1:28" ht="14.25" x14ac:dyDescent="0.3">
      <c r="A101" s="275"/>
      <c r="B101" s="276"/>
      <c r="C101" s="444">
        <f>'9. Infrastructure Staff Loading'!C101</f>
        <v>0</v>
      </c>
      <c r="D101" s="577">
        <f>'9. Infrastructure Staff Loading'!D101</f>
        <v>0</v>
      </c>
      <c r="E101" s="570">
        <f>'9. Infrastructure Staff Loading'!E101</f>
        <v>0</v>
      </c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  <c r="R101" s="280">
        <f>SUM(F101:Q101)</f>
        <v>0</v>
      </c>
      <c r="S101" s="319">
        <f>D101*R101</f>
        <v>0</v>
      </c>
      <c r="W101" s="147">
        <f>X101/$U$7</f>
        <v>0</v>
      </c>
      <c r="X101" s="147">
        <f>R101/12</f>
        <v>0</v>
      </c>
      <c r="Z101" s="147">
        <f t="shared" si="55"/>
        <v>0</v>
      </c>
      <c r="AA101" s="147">
        <f t="shared" si="56"/>
        <v>0</v>
      </c>
      <c r="AB101" s="727" t="e">
        <f t="shared" si="57"/>
        <v>#DIV/0!</v>
      </c>
    </row>
    <row r="102" spans="1:28" ht="14.25" x14ac:dyDescent="0.3">
      <c r="A102" s="275"/>
      <c r="B102" s="276"/>
      <c r="C102" s="444">
        <f>'9. Infrastructure Staff Loading'!C102</f>
        <v>0</v>
      </c>
      <c r="D102" s="577">
        <f>'9. Infrastructure Staff Loading'!D102</f>
        <v>0</v>
      </c>
      <c r="E102" s="570">
        <f>'9. Infrastructure Staff Loading'!E102</f>
        <v>0</v>
      </c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280">
        <f>SUM(F102:Q102)</f>
        <v>0</v>
      </c>
      <c r="S102" s="319">
        <f>D102*R102</f>
        <v>0</v>
      </c>
      <c r="W102" s="147">
        <f>X102/$U$7</f>
        <v>0</v>
      </c>
      <c r="X102" s="147">
        <f>R102/12</f>
        <v>0</v>
      </c>
      <c r="Z102" s="147">
        <f t="shared" si="55"/>
        <v>0</v>
      </c>
      <c r="AA102" s="147">
        <f t="shared" si="56"/>
        <v>0</v>
      </c>
      <c r="AB102" s="727" t="e">
        <f t="shared" si="57"/>
        <v>#DIV/0!</v>
      </c>
    </row>
    <row r="103" spans="1:28" ht="14.25" x14ac:dyDescent="0.3">
      <c r="A103" s="275"/>
      <c r="B103" s="276"/>
      <c r="C103" s="444">
        <f>'9. Infrastructure Staff Loading'!C103</f>
        <v>0</v>
      </c>
      <c r="D103" s="577">
        <f>'9. Infrastructure Staff Loading'!D103</f>
        <v>0</v>
      </c>
      <c r="E103" s="570">
        <f>'9. Infrastructure Staff Loading'!E103</f>
        <v>0</v>
      </c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280">
        <f>SUM(F103:Q103)</f>
        <v>0</v>
      </c>
      <c r="S103" s="319">
        <f>D103*R103</f>
        <v>0</v>
      </c>
      <c r="W103" s="147">
        <f>X103/$U$7</f>
        <v>0</v>
      </c>
      <c r="X103" s="147">
        <f>R103/12</f>
        <v>0</v>
      </c>
      <c r="Z103" s="147">
        <f t="shared" si="55"/>
        <v>0</v>
      </c>
      <c r="AA103" s="147">
        <f t="shared" si="56"/>
        <v>0</v>
      </c>
      <c r="AB103" s="727" t="e">
        <f t="shared" si="57"/>
        <v>#DIV/0!</v>
      </c>
    </row>
    <row r="104" spans="1:28" s="125" customFormat="1" ht="15" thickBot="1" x14ac:dyDescent="0.35">
      <c r="A104" s="224"/>
      <c r="B104" s="225" t="s">
        <v>170</v>
      </c>
      <c r="C104" s="226"/>
      <c r="D104" s="578"/>
      <c r="E104" s="714"/>
      <c r="F104" s="229">
        <f>SUM(F99:F103)</f>
        <v>0</v>
      </c>
      <c r="G104" s="229">
        <f t="shared" ref="G104:R104" si="58">SUM(G99:G103)</f>
        <v>0</v>
      </c>
      <c r="H104" s="229">
        <f t="shared" si="58"/>
        <v>0</v>
      </c>
      <c r="I104" s="229">
        <f t="shared" si="58"/>
        <v>0</v>
      </c>
      <c r="J104" s="229">
        <f t="shared" si="58"/>
        <v>0</v>
      </c>
      <c r="K104" s="229">
        <f t="shared" si="58"/>
        <v>0</v>
      </c>
      <c r="L104" s="229">
        <f t="shared" si="58"/>
        <v>0</v>
      </c>
      <c r="M104" s="229">
        <f t="shared" si="58"/>
        <v>0</v>
      </c>
      <c r="N104" s="229">
        <f t="shared" si="58"/>
        <v>0</v>
      </c>
      <c r="O104" s="229">
        <f t="shared" si="58"/>
        <v>0</v>
      </c>
      <c r="P104" s="229">
        <f t="shared" si="58"/>
        <v>0</v>
      </c>
      <c r="Q104" s="229">
        <f t="shared" si="58"/>
        <v>0</v>
      </c>
      <c r="R104" s="229">
        <f t="shared" si="58"/>
        <v>0</v>
      </c>
      <c r="S104" s="320">
        <f>SUM(S99:S103)</f>
        <v>0</v>
      </c>
      <c r="W104" s="231">
        <f>SUM(W99:W103)</f>
        <v>0</v>
      </c>
      <c r="X104" s="229">
        <f>SUM(X99:X103)</f>
        <v>0</v>
      </c>
      <c r="Z104" s="227">
        <f>SUM(Z99:Z103)</f>
        <v>0</v>
      </c>
      <c r="AA104" s="227">
        <f>SUM(AA99:AA103)</f>
        <v>0</v>
      </c>
      <c r="AB104" s="728" t="e">
        <f>Z104/(Z104+AA104)</f>
        <v>#DIV/0!</v>
      </c>
    </row>
    <row r="105" spans="1:28" ht="13.5" customHeight="1" x14ac:dyDescent="0.3">
      <c r="A105" s="275"/>
      <c r="B105" s="276"/>
      <c r="C105" s="444"/>
      <c r="D105" s="577"/>
      <c r="E105" s="570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280"/>
      <c r="S105" s="319"/>
      <c r="W105" s="147"/>
      <c r="X105" s="147"/>
      <c r="Z105" s="147"/>
      <c r="AA105" s="147"/>
      <c r="AB105" s="727"/>
    </row>
    <row r="106" spans="1:28" s="125" customFormat="1" ht="14.25" x14ac:dyDescent="0.3">
      <c r="A106" s="275">
        <v>5.2</v>
      </c>
      <c r="B106" s="276" t="s">
        <v>168</v>
      </c>
      <c r="C106" s="444">
        <f>'9. Infrastructure Staff Loading'!C106</f>
        <v>0</v>
      </c>
      <c r="D106" s="577">
        <f>'9. Infrastructure Staff Loading'!D106</f>
        <v>0</v>
      </c>
      <c r="E106" s="570">
        <f>'9. Infrastructure Staff Loading'!E106</f>
        <v>0</v>
      </c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280">
        <f>SUM(F106:Q106)</f>
        <v>0</v>
      </c>
      <c r="S106" s="319">
        <f>D106*R106</f>
        <v>0</v>
      </c>
      <c r="W106" s="147">
        <f>X106/$U$7</f>
        <v>0</v>
      </c>
      <c r="X106" s="147">
        <f>R106/12</f>
        <v>0</v>
      </c>
      <c r="Z106" s="147">
        <f>IF($E106="Y",$R106,0)</f>
        <v>0</v>
      </c>
      <c r="AA106" s="147">
        <f>IF($E106="N",$R106,0)</f>
        <v>0</v>
      </c>
      <c r="AB106" s="727" t="e">
        <f>Z106/(Z106+AA106)</f>
        <v>#DIV/0!</v>
      </c>
    </row>
    <row r="107" spans="1:28" ht="14.25" x14ac:dyDescent="0.3">
      <c r="A107" s="275"/>
      <c r="B107" s="276"/>
      <c r="C107" s="444">
        <f>'9. Infrastructure Staff Loading'!C107</f>
        <v>0</v>
      </c>
      <c r="D107" s="577">
        <f>'9. Infrastructure Staff Loading'!D107</f>
        <v>0</v>
      </c>
      <c r="E107" s="570">
        <f>'9. Infrastructure Staff Loading'!E107</f>
        <v>0</v>
      </c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  <c r="R107" s="280">
        <f>SUM(F107:Q107)</f>
        <v>0</v>
      </c>
      <c r="S107" s="319">
        <f>D107*R107</f>
        <v>0</v>
      </c>
      <c r="W107" s="147">
        <f>X107/$U$7</f>
        <v>0</v>
      </c>
      <c r="X107" s="147">
        <f>R107/12</f>
        <v>0</v>
      </c>
      <c r="Z107" s="147">
        <f t="shared" ref="Z107:Z110" si="59">IF($E107="Y",$R107,0)</f>
        <v>0</v>
      </c>
      <c r="AA107" s="147">
        <f t="shared" ref="AA107:AA110" si="60">IF($E107="N",$R107,0)</f>
        <v>0</v>
      </c>
      <c r="AB107" s="727" t="e">
        <f t="shared" ref="AB107:AB110" si="61">Z107/(Z107+AA107)</f>
        <v>#DIV/0!</v>
      </c>
    </row>
    <row r="108" spans="1:28" ht="14.25" x14ac:dyDescent="0.3">
      <c r="A108" s="275"/>
      <c r="B108" s="276"/>
      <c r="C108" s="444">
        <f>'9. Infrastructure Staff Loading'!C108</f>
        <v>0</v>
      </c>
      <c r="D108" s="577">
        <f>'9. Infrastructure Staff Loading'!D108</f>
        <v>0</v>
      </c>
      <c r="E108" s="570">
        <f>'9. Infrastructure Staff Loading'!E108</f>
        <v>0</v>
      </c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280">
        <f>SUM(F108:Q108)</f>
        <v>0</v>
      </c>
      <c r="S108" s="319">
        <f>D108*R108</f>
        <v>0</v>
      </c>
      <c r="W108" s="147">
        <f>X108/$U$7</f>
        <v>0</v>
      </c>
      <c r="X108" s="147">
        <f>R108/12</f>
        <v>0</v>
      </c>
      <c r="Z108" s="147">
        <f t="shared" si="59"/>
        <v>0</v>
      </c>
      <c r="AA108" s="147">
        <f t="shared" si="60"/>
        <v>0</v>
      </c>
      <c r="AB108" s="727" t="e">
        <f t="shared" si="61"/>
        <v>#DIV/0!</v>
      </c>
    </row>
    <row r="109" spans="1:28" ht="14.25" x14ac:dyDescent="0.3">
      <c r="A109" s="275"/>
      <c r="B109" s="276"/>
      <c r="C109" s="444">
        <f>'9. Infrastructure Staff Loading'!C109</f>
        <v>0</v>
      </c>
      <c r="D109" s="577">
        <f>'9. Infrastructure Staff Loading'!D109</f>
        <v>0</v>
      </c>
      <c r="E109" s="570">
        <f>'9. Infrastructure Staff Loading'!E109</f>
        <v>0</v>
      </c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280">
        <f>SUM(F109:Q109)</f>
        <v>0</v>
      </c>
      <c r="S109" s="319">
        <f>D109*R109</f>
        <v>0</v>
      </c>
      <c r="W109" s="147">
        <f>X109/$U$7</f>
        <v>0</v>
      </c>
      <c r="X109" s="147">
        <f>R109/12</f>
        <v>0</v>
      </c>
      <c r="Z109" s="147">
        <f t="shared" si="59"/>
        <v>0</v>
      </c>
      <c r="AA109" s="147">
        <f t="shared" si="60"/>
        <v>0</v>
      </c>
      <c r="AB109" s="727" t="e">
        <f t="shared" si="61"/>
        <v>#DIV/0!</v>
      </c>
    </row>
    <row r="110" spans="1:28" ht="14.25" x14ac:dyDescent="0.3">
      <c r="A110" s="275"/>
      <c r="B110" s="276"/>
      <c r="C110" s="444">
        <f>'9. Infrastructure Staff Loading'!C110</f>
        <v>0</v>
      </c>
      <c r="D110" s="577">
        <f>'9. Infrastructure Staff Loading'!D110</f>
        <v>0</v>
      </c>
      <c r="E110" s="570">
        <f>'9. Infrastructure Staff Loading'!E110</f>
        <v>0</v>
      </c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  <c r="R110" s="280">
        <f>SUM(F110:Q110)</f>
        <v>0</v>
      </c>
      <c r="S110" s="319">
        <f>D110*R110</f>
        <v>0</v>
      </c>
      <c r="W110" s="147">
        <f>X110/$U$7</f>
        <v>0</v>
      </c>
      <c r="X110" s="147">
        <f>R110/12</f>
        <v>0</v>
      </c>
      <c r="Z110" s="147">
        <f t="shared" si="59"/>
        <v>0</v>
      </c>
      <c r="AA110" s="147">
        <f t="shared" si="60"/>
        <v>0</v>
      </c>
      <c r="AB110" s="727" t="e">
        <f t="shared" si="61"/>
        <v>#DIV/0!</v>
      </c>
    </row>
    <row r="111" spans="1:28" s="125" customFormat="1" ht="15" thickBot="1" x14ac:dyDescent="0.35">
      <c r="A111" s="224"/>
      <c r="B111" s="225" t="s">
        <v>171</v>
      </c>
      <c r="C111" s="226"/>
      <c r="D111" s="578"/>
      <c r="E111" s="714"/>
      <c r="F111" s="229">
        <f>SUM(F106:F110)</f>
        <v>0</v>
      </c>
      <c r="G111" s="229">
        <f t="shared" ref="G111:R111" si="62">SUM(G106:G110)</f>
        <v>0</v>
      </c>
      <c r="H111" s="229">
        <f t="shared" si="62"/>
        <v>0</v>
      </c>
      <c r="I111" s="229">
        <f t="shared" si="62"/>
        <v>0</v>
      </c>
      <c r="J111" s="229">
        <f t="shared" si="62"/>
        <v>0</v>
      </c>
      <c r="K111" s="229">
        <f t="shared" si="62"/>
        <v>0</v>
      </c>
      <c r="L111" s="229">
        <f t="shared" si="62"/>
        <v>0</v>
      </c>
      <c r="M111" s="229">
        <f t="shared" si="62"/>
        <v>0</v>
      </c>
      <c r="N111" s="229">
        <f t="shared" si="62"/>
        <v>0</v>
      </c>
      <c r="O111" s="229">
        <f t="shared" si="62"/>
        <v>0</v>
      </c>
      <c r="P111" s="229">
        <f t="shared" si="62"/>
        <v>0</v>
      </c>
      <c r="Q111" s="229">
        <f t="shared" si="62"/>
        <v>0</v>
      </c>
      <c r="R111" s="229">
        <f t="shared" si="62"/>
        <v>0</v>
      </c>
      <c r="S111" s="320">
        <f>SUM(S106:S110)</f>
        <v>0</v>
      </c>
      <c r="W111" s="231">
        <f>SUM(W106:W110)</f>
        <v>0</v>
      </c>
      <c r="X111" s="229">
        <f>SUM(X106:X110)</f>
        <v>0</v>
      </c>
      <c r="Z111" s="227">
        <f>SUM(Z106:Z110)</f>
        <v>0</v>
      </c>
      <c r="AA111" s="227">
        <f>SUM(AA106:AA110)</f>
        <v>0</v>
      </c>
      <c r="AB111" s="728" t="e">
        <f>Z111/(Z111+AA111)</f>
        <v>#DIV/0!</v>
      </c>
    </row>
    <row r="112" spans="1:28" s="125" customFormat="1" ht="14.25" x14ac:dyDescent="0.3">
      <c r="A112" s="144"/>
      <c r="B112" s="145"/>
      <c r="C112" s="146"/>
      <c r="D112" s="585"/>
      <c r="E112" s="157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/>
      <c r="S112" s="326"/>
      <c r="W112" s="147"/>
      <c r="X112" s="147"/>
      <c r="Z112" s="147"/>
      <c r="AA112" s="147"/>
      <c r="AB112" s="727"/>
    </row>
    <row r="113" spans="1:28" s="125" customFormat="1" ht="14.25" thickBot="1" x14ac:dyDescent="0.3">
      <c r="A113" s="253"/>
      <c r="B113" s="254" t="s">
        <v>171</v>
      </c>
      <c r="C113" s="255"/>
      <c r="D113" s="439"/>
      <c r="E113" s="253"/>
      <c r="F113" s="256">
        <f t="shared" ref="F113:S113" si="63">SUM(F104,F111)</f>
        <v>0</v>
      </c>
      <c r="G113" s="256">
        <f t="shared" si="63"/>
        <v>0</v>
      </c>
      <c r="H113" s="256">
        <f t="shared" si="63"/>
        <v>0</v>
      </c>
      <c r="I113" s="256">
        <f t="shared" si="63"/>
        <v>0</v>
      </c>
      <c r="J113" s="256">
        <f t="shared" si="63"/>
        <v>0</v>
      </c>
      <c r="K113" s="256">
        <f t="shared" si="63"/>
        <v>0</v>
      </c>
      <c r="L113" s="256">
        <f t="shared" si="63"/>
        <v>0</v>
      </c>
      <c r="M113" s="256">
        <f t="shared" si="63"/>
        <v>0</v>
      </c>
      <c r="N113" s="256">
        <f t="shared" si="63"/>
        <v>0</v>
      </c>
      <c r="O113" s="256">
        <f t="shared" si="63"/>
        <v>0</v>
      </c>
      <c r="P113" s="256">
        <f t="shared" si="63"/>
        <v>0</v>
      </c>
      <c r="Q113" s="256">
        <f t="shared" si="63"/>
        <v>0</v>
      </c>
      <c r="R113" s="256">
        <f t="shared" si="63"/>
        <v>0</v>
      </c>
      <c r="S113" s="323">
        <f t="shared" si="63"/>
        <v>0</v>
      </c>
      <c r="W113" s="256">
        <f>SUM(W104,W111)</f>
        <v>0</v>
      </c>
      <c r="X113" s="256">
        <f>SUM(X104,X111)</f>
        <v>0</v>
      </c>
      <c r="Z113" s="256">
        <f>SUM(Z104,Z111)</f>
        <v>0</v>
      </c>
      <c r="AA113" s="256">
        <f>SUM(AA104,AA111)</f>
        <v>0</v>
      </c>
      <c r="AB113" s="729" t="e">
        <f>Z113/(Z113+AA113)</f>
        <v>#DIV/0!</v>
      </c>
    </row>
    <row r="114" spans="1:28" ht="9.9499999999999993" customHeight="1" x14ac:dyDescent="0.3">
      <c r="A114" s="157"/>
      <c r="B114" s="145"/>
      <c r="C114" s="146"/>
      <c r="D114" s="585"/>
      <c r="E114" s="157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  <c r="R114" s="149"/>
      <c r="S114" s="326"/>
      <c r="W114" s="146"/>
      <c r="X114" s="146"/>
      <c r="Z114" s="146"/>
      <c r="AA114" s="146"/>
      <c r="AB114" s="727"/>
    </row>
    <row r="115" spans="1:28" s="124" customFormat="1" ht="13.5" customHeight="1" x14ac:dyDescent="0.25">
      <c r="A115" s="233">
        <v>6</v>
      </c>
      <c r="B115" s="242" t="s">
        <v>172</v>
      </c>
      <c r="C115" s="235"/>
      <c r="D115" s="576"/>
      <c r="E115" s="521"/>
      <c r="F115" s="240"/>
      <c r="G115" s="240"/>
      <c r="H115" s="240"/>
      <c r="I115" s="240"/>
      <c r="J115" s="240"/>
      <c r="K115" s="240"/>
      <c r="L115" s="240"/>
      <c r="M115" s="240"/>
      <c r="N115" s="240"/>
      <c r="O115" s="240"/>
      <c r="P115" s="240"/>
      <c r="Q115" s="240"/>
      <c r="R115" s="236"/>
      <c r="S115" s="318"/>
      <c r="W115" s="235"/>
      <c r="X115" s="235"/>
      <c r="Z115" s="235"/>
      <c r="AA115" s="235"/>
      <c r="AB115" s="726"/>
    </row>
    <row r="116" spans="1:28" ht="13.5" customHeight="1" x14ac:dyDescent="0.3">
      <c r="A116" s="275">
        <v>6.1</v>
      </c>
      <c r="B116" s="276" t="s">
        <v>173</v>
      </c>
      <c r="C116" s="444">
        <f>'9. Infrastructure Staff Loading'!C116</f>
        <v>0</v>
      </c>
      <c r="D116" s="577">
        <f>'9. Infrastructure Staff Loading'!D116</f>
        <v>0</v>
      </c>
      <c r="E116" s="570">
        <f>'9. Infrastructure Staff Loading'!E116</f>
        <v>0</v>
      </c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280">
        <f>SUM(F116:Q116)</f>
        <v>0</v>
      </c>
      <c r="S116" s="319">
        <f>D116*R116</f>
        <v>0</v>
      </c>
      <c r="W116" s="147">
        <f>X116/$U$7</f>
        <v>0</v>
      </c>
      <c r="X116" s="147">
        <f>R116/12</f>
        <v>0</v>
      </c>
      <c r="Z116" s="147">
        <f>IF($E116="Y",$R116,0)</f>
        <v>0</v>
      </c>
      <c r="AA116" s="147">
        <f>IF($E116="N",$R116,0)</f>
        <v>0</v>
      </c>
      <c r="AB116" s="727" t="e">
        <f>Z116/(Z116+AA116)</f>
        <v>#DIV/0!</v>
      </c>
    </row>
    <row r="117" spans="1:28" ht="14.25" x14ac:dyDescent="0.3">
      <c r="A117" s="275"/>
      <c r="B117" s="276"/>
      <c r="C117" s="444">
        <f>'9. Infrastructure Staff Loading'!C117</f>
        <v>0</v>
      </c>
      <c r="D117" s="577">
        <f>'9. Infrastructure Staff Loading'!D117</f>
        <v>0</v>
      </c>
      <c r="E117" s="570">
        <f>'9. Infrastructure Staff Loading'!E117</f>
        <v>0</v>
      </c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280">
        <f>SUM(F117:Q117)</f>
        <v>0</v>
      </c>
      <c r="S117" s="319">
        <f>D117*R117</f>
        <v>0</v>
      </c>
      <c r="W117" s="147">
        <f>X117/$U$7</f>
        <v>0</v>
      </c>
      <c r="X117" s="147">
        <f>R117/12</f>
        <v>0</v>
      </c>
      <c r="Z117" s="147">
        <f t="shared" ref="Z117:Z120" si="64">IF($E117="Y",$R117,0)</f>
        <v>0</v>
      </c>
      <c r="AA117" s="147">
        <f t="shared" ref="AA117:AA120" si="65">IF($E117="N",$R117,0)</f>
        <v>0</v>
      </c>
      <c r="AB117" s="727" t="e">
        <f t="shared" ref="AB117:AB120" si="66">Z117/(Z117+AA117)</f>
        <v>#DIV/0!</v>
      </c>
    </row>
    <row r="118" spans="1:28" ht="14.25" x14ac:dyDescent="0.3">
      <c r="A118" s="275"/>
      <c r="B118" s="276"/>
      <c r="C118" s="444">
        <f>'9. Infrastructure Staff Loading'!C118</f>
        <v>0</v>
      </c>
      <c r="D118" s="577">
        <f>'9. Infrastructure Staff Loading'!D118</f>
        <v>0</v>
      </c>
      <c r="E118" s="570">
        <f>'9. Infrastructure Staff Loading'!E118</f>
        <v>0</v>
      </c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280">
        <f>SUM(F118:Q118)</f>
        <v>0</v>
      </c>
      <c r="S118" s="319">
        <f>D118*R118</f>
        <v>0</v>
      </c>
      <c r="W118" s="147">
        <f>X118/$U$7</f>
        <v>0</v>
      </c>
      <c r="X118" s="147">
        <f>R118/12</f>
        <v>0</v>
      </c>
      <c r="Z118" s="147">
        <f t="shared" si="64"/>
        <v>0</v>
      </c>
      <c r="AA118" s="147">
        <f t="shared" si="65"/>
        <v>0</v>
      </c>
      <c r="AB118" s="727" t="e">
        <f t="shared" si="66"/>
        <v>#DIV/0!</v>
      </c>
    </row>
    <row r="119" spans="1:28" ht="14.25" x14ac:dyDescent="0.3">
      <c r="A119" s="275"/>
      <c r="B119" s="276"/>
      <c r="C119" s="444">
        <f>'9. Infrastructure Staff Loading'!C119</f>
        <v>0</v>
      </c>
      <c r="D119" s="577">
        <f>'9. Infrastructure Staff Loading'!D119</f>
        <v>0</v>
      </c>
      <c r="E119" s="570">
        <f>'9. Infrastructure Staff Loading'!E119</f>
        <v>0</v>
      </c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280">
        <f>SUM(F119:Q119)</f>
        <v>0</v>
      </c>
      <c r="S119" s="319">
        <f>D119*R119</f>
        <v>0</v>
      </c>
      <c r="W119" s="147">
        <f>X119/$U$7</f>
        <v>0</v>
      </c>
      <c r="X119" s="147">
        <f>R119/12</f>
        <v>0</v>
      </c>
      <c r="Z119" s="147">
        <f t="shared" si="64"/>
        <v>0</v>
      </c>
      <c r="AA119" s="147">
        <f t="shared" si="65"/>
        <v>0</v>
      </c>
      <c r="AB119" s="727" t="e">
        <f t="shared" si="66"/>
        <v>#DIV/0!</v>
      </c>
    </row>
    <row r="120" spans="1:28" ht="14.25" x14ac:dyDescent="0.3">
      <c r="A120" s="275"/>
      <c r="B120" s="276"/>
      <c r="C120" s="444">
        <f>'9. Infrastructure Staff Loading'!C120</f>
        <v>0</v>
      </c>
      <c r="D120" s="577">
        <f>'9. Infrastructure Staff Loading'!D120</f>
        <v>0</v>
      </c>
      <c r="E120" s="570">
        <f>'9. Infrastructure Staff Loading'!E120</f>
        <v>0</v>
      </c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280">
        <f>SUM(F120:Q120)</f>
        <v>0</v>
      </c>
      <c r="S120" s="319">
        <f>D120*R120</f>
        <v>0</v>
      </c>
      <c r="W120" s="147">
        <f>X120/$U$7</f>
        <v>0</v>
      </c>
      <c r="X120" s="147">
        <f>R120/12</f>
        <v>0</v>
      </c>
      <c r="Z120" s="147">
        <f t="shared" si="64"/>
        <v>0</v>
      </c>
      <c r="AA120" s="147">
        <f t="shared" si="65"/>
        <v>0</v>
      </c>
      <c r="AB120" s="727" t="e">
        <f t="shared" si="66"/>
        <v>#DIV/0!</v>
      </c>
    </row>
    <row r="121" spans="1:28" s="125" customFormat="1" ht="15" thickBot="1" x14ac:dyDescent="0.35">
      <c r="A121" s="224"/>
      <c r="B121" s="225" t="s">
        <v>174</v>
      </c>
      <c r="C121" s="226"/>
      <c r="D121" s="578"/>
      <c r="E121" s="714"/>
      <c r="F121" s="229">
        <f>SUM(F116:F120)</f>
        <v>0</v>
      </c>
      <c r="G121" s="229">
        <f t="shared" ref="G121:R121" si="67">SUM(G116:G120)</f>
        <v>0</v>
      </c>
      <c r="H121" s="229">
        <f t="shared" si="67"/>
        <v>0</v>
      </c>
      <c r="I121" s="229">
        <f t="shared" si="67"/>
        <v>0</v>
      </c>
      <c r="J121" s="229">
        <f t="shared" si="67"/>
        <v>0</v>
      </c>
      <c r="K121" s="229">
        <f t="shared" si="67"/>
        <v>0</v>
      </c>
      <c r="L121" s="229">
        <f t="shared" si="67"/>
        <v>0</v>
      </c>
      <c r="M121" s="229">
        <f t="shared" si="67"/>
        <v>0</v>
      </c>
      <c r="N121" s="229">
        <f t="shared" si="67"/>
        <v>0</v>
      </c>
      <c r="O121" s="229">
        <f t="shared" si="67"/>
        <v>0</v>
      </c>
      <c r="P121" s="229">
        <f t="shared" si="67"/>
        <v>0</v>
      </c>
      <c r="Q121" s="229">
        <f t="shared" si="67"/>
        <v>0</v>
      </c>
      <c r="R121" s="229">
        <f t="shared" si="67"/>
        <v>0</v>
      </c>
      <c r="S121" s="320">
        <f>SUM(S116:S120)</f>
        <v>0</v>
      </c>
      <c r="W121" s="231">
        <f>SUM(W116:W120)</f>
        <v>0</v>
      </c>
      <c r="X121" s="229">
        <f>SUM(X116:X120)</f>
        <v>0</v>
      </c>
      <c r="Z121" s="227">
        <f>SUM(Z116:Z120)</f>
        <v>0</v>
      </c>
      <c r="AA121" s="227">
        <f>SUM(AA116:AA120)</f>
        <v>0</v>
      </c>
      <c r="AB121" s="728" t="e">
        <f>Z121/(Z121+AA121)</f>
        <v>#DIV/0!</v>
      </c>
    </row>
    <row r="122" spans="1:28" ht="13.5" customHeight="1" x14ac:dyDescent="0.3">
      <c r="A122" s="275"/>
      <c r="B122" s="276"/>
      <c r="C122" s="444"/>
      <c r="D122" s="577"/>
      <c r="E122" s="570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  <c r="R122" s="280"/>
      <c r="S122" s="319"/>
      <c r="W122" s="147"/>
      <c r="X122" s="147"/>
      <c r="Z122" s="147"/>
      <c r="AA122" s="147"/>
      <c r="AB122" s="727"/>
    </row>
    <row r="123" spans="1:28" s="125" customFormat="1" ht="14.25" x14ac:dyDescent="0.3">
      <c r="A123" s="275">
        <v>6.2</v>
      </c>
      <c r="B123" s="276" t="s">
        <v>175</v>
      </c>
      <c r="C123" s="444">
        <f>'9. Infrastructure Staff Loading'!C123</f>
        <v>0</v>
      </c>
      <c r="D123" s="577">
        <f>'9. Infrastructure Staff Loading'!D123</f>
        <v>0</v>
      </c>
      <c r="E123" s="570">
        <f>'9. Infrastructure Staff Loading'!E123</f>
        <v>0</v>
      </c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  <c r="R123" s="280">
        <f>SUM(F123:Q123)</f>
        <v>0</v>
      </c>
      <c r="S123" s="319">
        <f>D123*R123</f>
        <v>0</v>
      </c>
      <c r="W123" s="147">
        <f>X123/$U$7</f>
        <v>0</v>
      </c>
      <c r="X123" s="147">
        <f>R123/12</f>
        <v>0</v>
      </c>
      <c r="Z123" s="147">
        <f>IF($E123="Y",$R123,0)</f>
        <v>0</v>
      </c>
      <c r="AA123" s="147">
        <f>IF($E123="N",$R123,0)</f>
        <v>0</v>
      </c>
      <c r="AB123" s="727" t="e">
        <f>Z123/(Z123+AA123)</f>
        <v>#DIV/0!</v>
      </c>
    </row>
    <row r="124" spans="1:28" ht="14.25" x14ac:dyDescent="0.3">
      <c r="A124" s="275"/>
      <c r="B124" s="276"/>
      <c r="C124" s="444">
        <f>'9. Infrastructure Staff Loading'!C124</f>
        <v>0</v>
      </c>
      <c r="D124" s="577">
        <f>'9. Infrastructure Staff Loading'!D124</f>
        <v>0</v>
      </c>
      <c r="E124" s="570">
        <f>'9. Infrastructure Staff Loading'!E124</f>
        <v>0</v>
      </c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  <c r="R124" s="280">
        <f>SUM(F124:Q124)</f>
        <v>0</v>
      </c>
      <c r="S124" s="319">
        <f>D124*R124</f>
        <v>0</v>
      </c>
      <c r="W124" s="147">
        <f>X124/$U$7</f>
        <v>0</v>
      </c>
      <c r="X124" s="147">
        <f>R124/12</f>
        <v>0</v>
      </c>
      <c r="Z124" s="147">
        <f t="shared" ref="Z124:Z127" si="68">IF($E124="Y",$R124,0)</f>
        <v>0</v>
      </c>
      <c r="AA124" s="147">
        <f t="shared" ref="AA124:AA127" si="69">IF($E124="N",$R124,0)</f>
        <v>0</v>
      </c>
      <c r="AB124" s="727" t="e">
        <f t="shared" ref="AB124:AB127" si="70">Z124/(Z124+AA124)</f>
        <v>#DIV/0!</v>
      </c>
    </row>
    <row r="125" spans="1:28" ht="14.25" x14ac:dyDescent="0.3">
      <c r="A125" s="275"/>
      <c r="B125" s="276"/>
      <c r="C125" s="444">
        <f>'9. Infrastructure Staff Loading'!C125</f>
        <v>0</v>
      </c>
      <c r="D125" s="577">
        <f>'9. Infrastructure Staff Loading'!D125</f>
        <v>0</v>
      </c>
      <c r="E125" s="570">
        <f>'9. Infrastructure Staff Loading'!E125</f>
        <v>0</v>
      </c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  <c r="R125" s="280">
        <f>SUM(F125:Q125)</f>
        <v>0</v>
      </c>
      <c r="S125" s="319">
        <f>D125*R125</f>
        <v>0</v>
      </c>
      <c r="W125" s="147">
        <f>X125/$U$7</f>
        <v>0</v>
      </c>
      <c r="X125" s="147">
        <f>R125/12</f>
        <v>0</v>
      </c>
      <c r="Z125" s="147">
        <f t="shared" si="68"/>
        <v>0</v>
      </c>
      <c r="AA125" s="147">
        <f t="shared" si="69"/>
        <v>0</v>
      </c>
      <c r="AB125" s="727" t="e">
        <f t="shared" si="70"/>
        <v>#DIV/0!</v>
      </c>
    </row>
    <row r="126" spans="1:28" ht="14.25" x14ac:dyDescent="0.3">
      <c r="A126" s="275"/>
      <c r="B126" s="276"/>
      <c r="C126" s="444">
        <f>'9. Infrastructure Staff Loading'!C126</f>
        <v>0</v>
      </c>
      <c r="D126" s="577">
        <f>'9. Infrastructure Staff Loading'!D126</f>
        <v>0</v>
      </c>
      <c r="E126" s="570">
        <f>'9. Infrastructure Staff Loading'!E126</f>
        <v>0</v>
      </c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  <c r="R126" s="280">
        <f>SUM(F126:Q126)</f>
        <v>0</v>
      </c>
      <c r="S126" s="319">
        <f>D126*R126</f>
        <v>0</v>
      </c>
      <c r="W126" s="147">
        <f>X126/$U$7</f>
        <v>0</v>
      </c>
      <c r="X126" s="147">
        <f>R126/12</f>
        <v>0</v>
      </c>
      <c r="Z126" s="147">
        <f t="shared" si="68"/>
        <v>0</v>
      </c>
      <c r="AA126" s="147">
        <f t="shared" si="69"/>
        <v>0</v>
      </c>
      <c r="AB126" s="727" t="e">
        <f t="shared" si="70"/>
        <v>#DIV/0!</v>
      </c>
    </row>
    <row r="127" spans="1:28" ht="14.25" x14ac:dyDescent="0.3">
      <c r="A127" s="275"/>
      <c r="B127" s="276"/>
      <c r="C127" s="444">
        <f>'9. Infrastructure Staff Loading'!C127</f>
        <v>0</v>
      </c>
      <c r="D127" s="577">
        <f>'9. Infrastructure Staff Loading'!D127</f>
        <v>0</v>
      </c>
      <c r="E127" s="570">
        <f>'9. Infrastructure Staff Loading'!E127</f>
        <v>0</v>
      </c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280">
        <f>SUM(F127:Q127)</f>
        <v>0</v>
      </c>
      <c r="S127" s="319">
        <f>D127*R127</f>
        <v>0</v>
      </c>
      <c r="W127" s="147">
        <f>X127/$U$7</f>
        <v>0</v>
      </c>
      <c r="X127" s="147">
        <f>R127/12</f>
        <v>0</v>
      </c>
      <c r="Z127" s="147">
        <f t="shared" si="68"/>
        <v>0</v>
      </c>
      <c r="AA127" s="147">
        <f t="shared" si="69"/>
        <v>0</v>
      </c>
      <c r="AB127" s="727" t="e">
        <f t="shared" si="70"/>
        <v>#DIV/0!</v>
      </c>
    </row>
    <row r="128" spans="1:28" s="125" customFormat="1" ht="15" thickBot="1" x14ac:dyDescent="0.35">
      <c r="A128" s="224"/>
      <c r="B128" s="225" t="s">
        <v>176</v>
      </c>
      <c r="C128" s="226"/>
      <c r="D128" s="578"/>
      <c r="E128" s="714"/>
      <c r="F128" s="229">
        <f>SUM(F123:F127)</f>
        <v>0</v>
      </c>
      <c r="G128" s="229">
        <f t="shared" ref="G128:R128" si="71">SUM(G123:G127)</f>
        <v>0</v>
      </c>
      <c r="H128" s="229">
        <f t="shared" si="71"/>
        <v>0</v>
      </c>
      <c r="I128" s="229">
        <f t="shared" si="71"/>
        <v>0</v>
      </c>
      <c r="J128" s="229">
        <f t="shared" si="71"/>
        <v>0</v>
      </c>
      <c r="K128" s="229">
        <f t="shared" si="71"/>
        <v>0</v>
      </c>
      <c r="L128" s="229">
        <f t="shared" si="71"/>
        <v>0</v>
      </c>
      <c r="M128" s="229">
        <f t="shared" si="71"/>
        <v>0</v>
      </c>
      <c r="N128" s="229">
        <f t="shared" si="71"/>
        <v>0</v>
      </c>
      <c r="O128" s="229">
        <f t="shared" si="71"/>
        <v>0</v>
      </c>
      <c r="P128" s="229">
        <f t="shared" si="71"/>
        <v>0</v>
      </c>
      <c r="Q128" s="229">
        <f t="shared" si="71"/>
        <v>0</v>
      </c>
      <c r="R128" s="229">
        <f t="shared" si="71"/>
        <v>0</v>
      </c>
      <c r="S128" s="320">
        <f>SUM(S123:S127)</f>
        <v>0</v>
      </c>
      <c r="W128" s="231">
        <f>SUM(W123:W127)</f>
        <v>0</v>
      </c>
      <c r="X128" s="229">
        <f>SUM(X123:X127)</f>
        <v>0</v>
      </c>
      <c r="Z128" s="227">
        <f>SUM(Z123:Z127)</f>
        <v>0</v>
      </c>
      <c r="AA128" s="227">
        <f>SUM(AA123:AA127)</f>
        <v>0</v>
      </c>
      <c r="AB128" s="728" t="e">
        <f>Z128/(Z128+AA128)</f>
        <v>#DIV/0!</v>
      </c>
    </row>
    <row r="129" spans="1:28" ht="13.5" customHeight="1" x14ac:dyDescent="0.3">
      <c r="A129" s="275"/>
      <c r="B129" s="276"/>
      <c r="C129" s="444"/>
      <c r="D129" s="577"/>
      <c r="E129" s="570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  <c r="R129" s="280"/>
      <c r="S129" s="319"/>
      <c r="W129" s="147"/>
      <c r="X129" s="147"/>
      <c r="Z129" s="147"/>
      <c r="AA129" s="147"/>
      <c r="AB129" s="727"/>
    </row>
    <row r="130" spans="1:28" s="125" customFormat="1" ht="14.25" x14ac:dyDescent="0.3">
      <c r="A130" s="275">
        <v>6.3</v>
      </c>
      <c r="B130" s="276" t="s">
        <v>177</v>
      </c>
      <c r="C130" s="444">
        <f>'9. Infrastructure Staff Loading'!C130</f>
        <v>0</v>
      </c>
      <c r="D130" s="577">
        <f>'9. Infrastructure Staff Loading'!D130</f>
        <v>0</v>
      </c>
      <c r="E130" s="570">
        <f>'9. Infrastructure Staff Loading'!E130</f>
        <v>0</v>
      </c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R130" s="280">
        <f>SUM(F130:Q130)</f>
        <v>0</v>
      </c>
      <c r="S130" s="319">
        <f>D130*R130</f>
        <v>0</v>
      </c>
      <c r="W130" s="147">
        <f>X130/$U$7</f>
        <v>0</v>
      </c>
      <c r="X130" s="147">
        <f>R130/12</f>
        <v>0</v>
      </c>
      <c r="Z130" s="147">
        <f>IF($E130="Y",$R130,0)</f>
        <v>0</v>
      </c>
      <c r="AA130" s="147">
        <f>IF($E130="N",$R130,0)</f>
        <v>0</v>
      </c>
      <c r="AB130" s="727" t="e">
        <f>Z130/(Z130+AA130)</f>
        <v>#DIV/0!</v>
      </c>
    </row>
    <row r="131" spans="1:28" ht="14.25" x14ac:dyDescent="0.3">
      <c r="A131" s="275"/>
      <c r="B131" s="276"/>
      <c r="C131" s="444">
        <f>'9. Infrastructure Staff Loading'!C131</f>
        <v>0</v>
      </c>
      <c r="D131" s="577">
        <f>'9. Infrastructure Staff Loading'!D131</f>
        <v>0</v>
      </c>
      <c r="E131" s="570">
        <f>'9. Infrastructure Staff Loading'!E131</f>
        <v>0</v>
      </c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  <c r="R131" s="280">
        <f>SUM(F131:Q131)</f>
        <v>0</v>
      </c>
      <c r="S131" s="319">
        <f>D131*R131</f>
        <v>0</v>
      </c>
      <c r="W131" s="147">
        <f>X131/$U$7</f>
        <v>0</v>
      </c>
      <c r="X131" s="147">
        <f>R131/12</f>
        <v>0</v>
      </c>
      <c r="Z131" s="147">
        <f t="shared" ref="Z131:Z134" si="72">IF($E131="Y",$R131,0)</f>
        <v>0</v>
      </c>
      <c r="AA131" s="147">
        <f t="shared" ref="AA131:AA134" si="73">IF($E131="N",$R131,0)</f>
        <v>0</v>
      </c>
      <c r="AB131" s="727" t="e">
        <f t="shared" ref="AB131:AB134" si="74">Z131/(Z131+AA131)</f>
        <v>#DIV/0!</v>
      </c>
    </row>
    <row r="132" spans="1:28" ht="14.25" x14ac:dyDescent="0.3">
      <c r="A132" s="275"/>
      <c r="B132" s="276"/>
      <c r="C132" s="444">
        <f>'9. Infrastructure Staff Loading'!C132</f>
        <v>0</v>
      </c>
      <c r="D132" s="577">
        <f>'9. Infrastructure Staff Loading'!D132</f>
        <v>0</v>
      </c>
      <c r="E132" s="570">
        <f>'9. Infrastructure Staff Loading'!E132</f>
        <v>0</v>
      </c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  <c r="R132" s="280">
        <f>SUM(F132:Q132)</f>
        <v>0</v>
      </c>
      <c r="S132" s="319">
        <f>D132*R132</f>
        <v>0</v>
      </c>
      <c r="W132" s="147">
        <f>X132/$U$7</f>
        <v>0</v>
      </c>
      <c r="X132" s="147">
        <f>R132/12</f>
        <v>0</v>
      </c>
      <c r="Z132" s="147">
        <f t="shared" si="72"/>
        <v>0</v>
      </c>
      <c r="AA132" s="147">
        <f t="shared" si="73"/>
        <v>0</v>
      </c>
      <c r="AB132" s="727" t="e">
        <f t="shared" si="74"/>
        <v>#DIV/0!</v>
      </c>
    </row>
    <row r="133" spans="1:28" ht="14.25" x14ac:dyDescent="0.3">
      <c r="A133" s="275"/>
      <c r="B133" s="276"/>
      <c r="C133" s="444">
        <f>'9. Infrastructure Staff Loading'!C133</f>
        <v>0</v>
      </c>
      <c r="D133" s="577">
        <f>'9. Infrastructure Staff Loading'!D133</f>
        <v>0</v>
      </c>
      <c r="E133" s="570">
        <f>'9. Infrastructure Staff Loading'!E133</f>
        <v>0</v>
      </c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280">
        <f>SUM(F133:Q133)</f>
        <v>0</v>
      </c>
      <c r="S133" s="319">
        <f>D133*R133</f>
        <v>0</v>
      </c>
      <c r="W133" s="147">
        <f>X133/$U$7</f>
        <v>0</v>
      </c>
      <c r="X133" s="147">
        <f>R133/12</f>
        <v>0</v>
      </c>
      <c r="Z133" s="147">
        <f t="shared" si="72"/>
        <v>0</v>
      </c>
      <c r="AA133" s="147">
        <f t="shared" si="73"/>
        <v>0</v>
      </c>
      <c r="AB133" s="727" t="e">
        <f t="shared" si="74"/>
        <v>#DIV/0!</v>
      </c>
    </row>
    <row r="134" spans="1:28" ht="14.25" x14ac:dyDescent="0.3">
      <c r="A134" s="275"/>
      <c r="B134" s="276"/>
      <c r="C134" s="444">
        <f>'9. Infrastructure Staff Loading'!C134</f>
        <v>0</v>
      </c>
      <c r="D134" s="577">
        <f>'9. Infrastructure Staff Loading'!D134</f>
        <v>0</v>
      </c>
      <c r="E134" s="570">
        <f>'9. Infrastructure Staff Loading'!E134</f>
        <v>0</v>
      </c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280">
        <f>SUM(F134:Q134)</f>
        <v>0</v>
      </c>
      <c r="S134" s="319">
        <f>D134*R134</f>
        <v>0</v>
      </c>
      <c r="W134" s="147">
        <f>X134/$U$7</f>
        <v>0</v>
      </c>
      <c r="X134" s="147">
        <f>R134/12</f>
        <v>0</v>
      </c>
      <c r="Z134" s="147">
        <f t="shared" si="72"/>
        <v>0</v>
      </c>
      <c r="AA134" s="147">
        <f t="shared" si="73"/>
        <v>0</v>
      </c>
      <c r="AB134" s="727" t="e">
        <f t="shared" si="74"/>
        <v>#DIV/0!</v>
      </c>
    </row>
    <row r="135" spans="1:28" s="125" customFormat="1" ht="15" thickBot="1" x14ac:dyDescent="0.35">
      <c r="A135" s="224"/>
      <c r="B135" s="225" t="s">
        <v>178</v>
      </c>
      <c r="C135" s="226"/>
      <c r="D135" s="578"/>
      <c r="E135" s="714"/>
      <c r="F135" s="229">
        <f>SUM(F130:F134)</f>
        <v>0</v>
      </c>
      <c r="G135" s="229">
        <f t="shared" ref="G135:R135" si="75">SUM(G130:G134)</f>
        <v>0</v>
      </c>
      <c r="H135" s="229">
        <f t="shared" si="75"/>
        <v>0</v>
      </c>
      <c r="I135" s="229">
        <f t="shared" si="75"/>
        <v>0</v>
      </c>
      <c r="J135" s="229">
        <f t="shared" si="75"/>
        <v>0</v>
      </c>
      <c r="K135" s="229">
        <f t="shared" si="75"/>
        <v>0</v>
      </c>
      <c r="L135" s="229">
        <f t="shared" si="75"/>
        <v>0</v>
      </c>
      <c r="M135" s="229">
        <f t="shared" si="75"/>
        <v>0</v>
      </c>
      <c r="N135" s="229">
        <f t="shared" si="75"/>
        <v>0</v>
      </c>
      <c r="O135" s="229">
        <f t="shared" si="75"/>
        <v>0</v>
      </c>
      <c r="P135" s="229">
        <f t="shared" si="75"/>
        <v>0</v>
      </c>
      <c r="Q135" s="229">
        <f t="shared" si="75"/>
        <v>0</v>
      </c>
      <c r="R135" s="229">
        <f t="shared" si="75"/>
        <v>0</v>
      </c>
      <c r="S135" s="320">
        <f>SUM(S130:S134)</f>
        <v>0</v>
      </c>
      <c r="W135" s="231">
        <f>SUM(W130:W134)</f>
        <v>0</v>
      </c>
      <c r="X135" s="229">
        <f>SUM(X130:X134)</f>
        <v>0</v>
      </c>
      <c r="Z135" s="227">
        <f>SUM(Z130:Z134)</f>
        <v>0</v>
      </c>
      <c r="AA135" s="227">
        <f>SUM(AA130:AA134)</f>
        <v>0</v>
      </c>
      <c r="AB135" s="728" t="e">
        <f>Z135/(Z135+AA135)</f>
        <v>#DIV/0!</v>
      </c>
    </row>
    <row r="136" spans="1:28" ht="13.5" customHeight="1" x14ac:dyDescent="0.3">
      <c r="A136" s="275"/>
      <c r="B136" s="276"/>
      <c r="C136" s="444"/>
      <c r="D136" s="577"/>
      <c r="E136" s="570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  <c r="R136" s="280"/>
      <c r="S136" s="319"/>
      <c r="W136" s="147"/>
      <c r="X136" s="147"/>
      <c r="Z136" s="147"/>
      <c r="AA136" s="147"/>
      <c r="AB136" s="727"/>
    </row>
    <row r="137" spans="1:28" s="125" customFormat="1" ht="14.25" x14ac:dyDescent="0.3">
      <c r="A137" s="275">
        <v>6.4</v>
      </c>
      <c r="B137" s="276" t="s">
        <v>179</v>
      </c>
      <c r="C137" s="444">
        <f>'9. Infrastructure Staff Loading'!C137</f>
        <v>0</v>
      </c>
      <c r="D137" s="577">
        <f>'9. Infrastructure Staff Loading'!D137</f>
        <v>0</v>
      </c>
      <c r="E137" s="570">
        <f>'9. Infrastructure Staff Loading'!E137</f>
        <v>0</v>
      </c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280">
        <f>SUM(F137:Q137)</f>
        <v>0</v>
      </c>
      <c r="S137" s="319">
        <f>D137*R137</f>
        <v>0</v>
      </c>
      <c r="W137" s="147">
        <f>X137/$U$7</f>
        <v>0</v>
      </c>
      <c r="X137" s="147">
        <f>R137/12</f>
        <v>0</v>
      </c>
      <c r="Z137" s="147">
        <f>IF($E137="Y",$R137,0)</f>
        <v>0</v>
      </c>
      <c r="AA137" s="147">
        <f>IF($E137="N",$R137,0)</f>
        <v>0</v>
      </c>
      <c r="AB137" s="727" t="e">
        <f>Z137/(Z137+AA137)</f>
        <v>#DIV/0!</v>
      </c>
    </row>
    <row r="138" spans="1:28" ht="14.25" x14ac:dyDescent="0.3">
      <c r="A138" s="275"/>
      <c r="B138" s="276"/>
      <c r="C138" s="444">
        <f>'9. Infrastructure Staff Loading'!C138</f>
        <v>0</v>
      </c>
      <c r="D138" s="577">
        <f>'9. Infrastructure Staff Loading'!D138</f>
        <v>0</v>
      </c>
      <c r="E138" s="570">
        <f>'9. Infrastructure Staff Loading'!E138</f>
        <v>0</v>
      </c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  <c r="R138" s="280">
        <f>SUM(F138:Q138)</f>
        <v>0</v>
      </c>
      <c r="S138" s="319">
        <f>D138*R138</f>
        <v>0</v>
      </c>
      <c r="W138" s="147">
        <f>X138/$U$7</f>
        <v>0</v>
      </c>
      <c r="X138" s="147">
        <f>R138/12</f>
        <v>0</v>
      </c>
      <c r="Z138" s="147">
        <f t="shared" ref="Z138:Z141" si="76">IF($E138="Y",$R138,0)</f>
        <v>0</v>
      </c>
      <c r="AA138" s="147">
        <f t="shared" ref="AA138:AA141" si="77">IF($E138="N",$R138,0)</f>
        <v>0</v>
      </c>
      <c r="AB138" s="727" t="e">
        <f t="shared" ref="AB138:AB141" si="78">Z138/(Z138+AA138)</f>
        <v>#DIV/0!</v>
      </c>
    </row>
    <row r="139" spans="1:28" ht="14.25" x14ac:dyDescent="0.3">
      <c r="A139" s="275"/>
      <c r="B139" s="276"/>
      <c r="C139" s="444">
        <f>'9. Infrastructure Staff Loading'!C139</f>
        <v>0</v>
      </c>
      <c r="D139" s="577">
        <f>'9. Infrastructure Staff Loading'!D139</f>
        <v>0</v>
      </c>
      <c r="E139" s="570">
        <f>'9. Infrastructure Staff Loading'!E139</f>
        <v>0</v>
      </c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  <c r="R139" s="280">
        <f>SUM(F139:Q139)</f>
        <v>0</v>
      </c>
      <c r="S139" s="319">
        <f>D139*R139</f>
        <v>0</v>
      </c>
      <c r="W139" s="147">
        <f>X139/$U$7</f>
        <v>0</v>
      </c>
      <c r="X139" s="147">
        <f>R139/12</f>
        <v>0</v>
      </c>
      <c r="Z139" s="147">
        <f t="shared" si="76"/>
        <v>0</v>
      </c>
      <c r="AA139" s="147">
        <f t="shared" si="77"/>
        <v>0</v>
      </c>
      <c r="AB139" s="727" t="e">
        <f t="shared" si="78"/>
        <v>#DIV/0!</v>
      </c>
    </row>
    <row r="140" spans="1:28" ht="14.25" x14ac:dyDescent="0.3">
      <c r="A140" s="275"/>
      <c r="B140" s="276"/>
      <c r="C140" s="444">
        <f>'9. Infrastructure Staff Loading'!C140</f>
        <v>0</v>
      </c>
      <c r="D140" s="577">
        <f>'9. Infrastructure Staff Loading'!D140</f>
        <v>0</v>
      </c>
      <c r="E140" s="570">
        <f>'9. Infrastructure Staff Loading'!E140</f>
        <v>0</v>
      </c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R140" s="280">
        <f>SUM(F140:Q140)</f>
        <v>0</v>
      </c>
      <c r="S140" s="319">
        <f>D140*R140</f>
        <v>0</v>
      </c>
      <c r="W140" s="147">
        <f>X140/$U$7</f>
        <v>0</v>
      </c>
      <c r="X140" s="147">
        <f>R140/12</f>
        <v>0</v>
      </c>
      <c r="Z140" s="147">
        <f t="shared" si="76"/>
        <v>0</v>
      </c>
      <c r="AA140" s="147">
        <f t="shared" si="77"/>
        <v>0</v>
      </c>
      <c r="AB140" s="727" t="e">
        <f t="shared" si="78"/>
        <v>#DIV/0!</v>
      </c>
    </row>
    <row r="141" spans="1:28" ht="14.25" x14ac:dyDescent="0.3">
      <c r="A141" s="275"/>
      <c r="B141" s="276"/>
      <c r="C141" s="444">
        <f>'9. Infrastructure Staff Loading'!C141</f>
        <v>0</v>
      </c>
      <c r="D141" s="577">
        <f>'9. Infrastructure Staff Loading'!D141</f>
        <v>0</v>
      </c>
      <c r="E141" s="570">
        <f>'9. Infrastructure Staff Loading'!E141</f>
        <v>0</v>
      </c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  <c r="R141" s="280">
        <f>SUM(F141:Q141)</f>
        <v>0</v>
      </c>
      <c r="S141" s="319">
        <f>D141*R141</f>
        <v>0</v>
      </c>
      <c r="W141" s="147">
        <f>X141/$U$7</f>
        <v>0</v>
      </c>
      <c r="X141" s="147">
        <f>R141/12</f>
        <v>0</v>
      </c>
      <c r="Z141" s="147">
        <f t="shared" si="76"/>
        <v>0</v>
      </c>
      <c r="AA141" s="147">
        <f t="shared" si="77"/>
        <v>0</v>
      </c>
      <c r="AB141" s="727" t="e">
        <f t="shared" si="78"/>
        <v>#DIV/0!</v>
      </c>
    </row>
    <row r="142" spans="1:28" s="125" customFormat="1" ht="15" thickBot="1" x14ac:dyDescent="0.35">
      <c r="A142" s="224"/>
      <c r="B142" s="225" t="s">
        <v>180</v>
      </c>
      <c r="C142" s="226"/>
      <c r="D142" s="578"/>
      <c r="E142" s="714"/>
      <c r="F142" s="229">
        <f>SUM(F137:F141)</f>
        <v>0</v>
      </c>
      <c r="G142" s="229">
        <f t="shared" ref="G142:R142" si="79">SUM(G137:G141)</f>
        <v>0</v>
      </c>
      <c r="H142" s="229">
        <f t="shared" si="79"/>
        <v>0</v>
      </c>
      <c r="I142" s="229">
        <f t="shared" si="79"/>
        <v>0</v>
      </c>
      <c r="J142" s="229">
        <f t="shared" si="79"/>
        <v>0</v>
      </c>
      <c r="K142" s="229">
        <f t="shared" si="79"/>
        <v>0</v>
      </c>
      <c r="L142" s="229">
        <f t="shared" si="79"/>
        <v>0</v>
      </c>
      <c r="M142" s="229">
        <f t="shared" si="79"/>
        <v>0</v>
      </c>
      <c r="N142" s="229">
        <f t="shared" si="79"/>
        <v>0</v>
      </c>
      <c r="O142" s="229">
        <f t="shared" si="79"/>
        <v>0</v>
      </c>
      <c r="P142" s="229">
        <f t="shared" si="79"/>
        <v>0</v>
      </c>
      <c r="Q142" s="229">
        <f t="shared" si="79"/>
        <v>0</v>
      </c>
      <c r="R142" s="229">
        <f t="shared" si="79"/>
        <v>0</v>
      </c>
      <c r="S142" s="320">
        <f>SUM(S137:S141)</f>
        <v>0</v>
      </c>
      <c r="W142" s="231">
        <f>SUM(W137:W141)</f>
        <v>0</v>
      </c>
      <c r="X142" s="229">
        <f>SUM(X137:X141)</f>
        <v>0</v>
      </c>
      <c r="Z142" s="227">
        <f>SUM(Z137:Z141)</f>
        <v>0</v>
      </c>
      <c r="AA142" s="227">
        <f>SUM(AA137:AA141)</f>
        <v>0</v>
      </c>
      <c r="AB142" s="728" t="e">
        <f>Z142/(Z142+AA142)</f>
        <v>#DIV/0!</v>
      </c>
    </row>
    <row r="143" spans="1:28" ht="13.5" customHeight="1" x14ac:dyDescent="0.3">
      <c r="A143" s="275"/>
      <c r="B143" s="276"/>
      <c r="C143" s="444"/>
      <c r="D143" s="577"/>
      <c r="E143" s="570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  <c r="R143" s="280"/>
      <c r="S143" s="319"/>
      <c r="W143" s="147"/>
      <c r="X143" s="147"/>
      <c r="Z143" s="147"/>
      <c r="AA143" s="147"/>
      <c r="AB143" s="727"/>
    </row>
    <row r="144" spans="1:28" s="125" customFormat="1" ht="14.25" x14ac:dyDescent="0.3">
      <c r="A144" s="275">
        <v>6.5</v>
      </c>
      <c r="B144" s="276" t="s">
        <v>181</v>
      </c>
      <c r="C144" s="444">
        <f>'9. Infrastructure Staff Loading'!C144</f>
        <v>0</v>
      </c>
      <c r="D144" s="577">
        <f>'9. Infrastructure Staff Loading'!D144</f>
        <v>0</v>
      </c>
      <c r="E144" s="570">
        <f>'9. Infrastructure Staff Loading'!E144</f>
        <v>0</v>
      </c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280">
        <f>SUM(F144:Q144)</f>
        <v>0</v>
      </c>
      <c r="S144" s="319">
        <f>D144*R144</f>
        <v>0</v>
      </c>
      <c r="W144" s="147">
        <f>X144/$U$7</f>
        <v>0</v>
      </c>
      <c r="X144" s="147">
        <f>R144/12</f>
        <v>0</v>
      </c>
      <c r="Z144" s="147">
        <f>IF($E144="Y",$R144,0)</f>
        <v>0</v>
      </c>
      <c r="AA144" s="147">
        <f>IF($E144="N",$R144,0)</f>
        <v>0</v>
      </c>
      <c r="AB144" s="727" t="e">
        <f>Z144/(Z144+AA144)</f>
        <v>#DIV/0!</v>
      </c>
    </row>
    <row r="145" spans="1:28" ht="14.25" x14ac:dyDescent="0.3">
      <c r="A145" s="275"/>
      <c r="B145" s="276"/>
      <c r="C145" s="444">
        <f>'9. Infrastructure Staff Loading'!C145</f>
        <v>0</v>
      </c>
      <c r="D145" s="577">
        <f>'9. Infrastructure Staff Loading'!D145</f>
        <v>0</v>
      </c>
      <c r="E145" s="570">
        <f>'9. Infrastructure Staff Loading'!E145</f>
        <v>0</v>
      </c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  <c r="R145" s="280">
        <f>SUM(F145:Q145)</f>
        <v>0</v>
      </c>
      <c r="S145" s="319">
        <f>D145*R145</f>
        <v>0</v>
      </c>
      <c r="W145" s="147">
        <f>X145/$U$7</f>
        <v>0</v>
      </c>
      <c r="X145" s="147">
        <f>R145/12</f>
        <v>0</v>
      </c>
      <c r="Z145" s="147">
        <f t="shared" ref="Z145:Z148" si="80">IF($E145="Y",$R145,0)</f>
        <v>0</v>
      </c>
      <c r="AA145" s="147">
        <f t="shared" ref="AA145:AA148" si="81">IF($E145="N",$R145,0)</f>
        <v>0</v>
      </c>
      <c r="AB145" s="727" t="e">
        <f t="shared" ref="AB145:AB148" si="82">Z145/(Z145+AA145)</f>
        <v>#DIV/0!</v>
      </c>
    </row>
    <row r="146" spans="1:28" ht="14.25" x14ac:dyDescent="0.3">
      <c r="A146" s="275"/>
      <c r="B146" s="276"/>
      <c r="C146" s="444">
        <f>'9. Infrastructure Staff Loading'!C146</f>
        <v>0</v>
      </c>
      <c r="D146" s="577">
        <f>'9. Infrastructure Staff Loading'!D146</f>
        <v>0</v>
      </c>
      <c r="E146" s="570">
        <f>'9. Infrastructure Staff Loading'!E146</f>
        <v>0</v>
      </c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  <c r="R146" s="280">
        <f>SUM(F146:Q146)</f>
        <v>0</v>
      </c>
      <c r="S146" s="319">
        <f>D146*R146</f>
        <v>0</v>
      </c>
      <c r="W146" s="147">
        <f>X146/$U$7</f>
        <v>0</v>
      </c>
      <c r="X146" s="147">
        <f>R146/12</f>
        <v>0</v>
      </c>
      <c r="Z146" s="147">
        <f t="shared" si="80"/>
        <v>0</v>
      </c>
      <c r="AA146" s="147">
        <f t="shared" si="81"/>
        <v>0</v>
      </c>
      <c r="AB146" s="727" t="e">
        <f t="shared" si="82"/>
        <v>#DIV/0!</v>
      </c>
    </row>
    <row r="147" spans="1:28" ht="14.25" x14ac:dyDescent="0.3">
      <c r="A147" s="275"/>
      <c r="B147" s="276"/>
      <c r="C147" s="444">
        <f>'9. Infrastructure Staff Loading'!C147</f>
        <v>0</v>
      </c>
      <c r="D147" s="577">
        <f>'9. Infrastructure Staff Loading'!D147</f>
        <v>0</v>
      </c>
      <c r="E147" s="570">
        <f>'9. Infrastructure Staff Loading'!E147</f>
        <v>0</v>
      </c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280">
        <f>SUM(F147:Q147)</f>
        <v>0</v>
      </c>
      <c r="S147" s="319">
        <f>D147*R147</f>
        <v>0</v>
      </c>
      <c r="W147" s="147">
        <f>X147/$U$7</f>
        <v>0</v>
      </c>
      <c r="X147" s="147">
        <f>R147/12</f>
        <v>0</v>
      </c>
      <c r="Z147" s="147">
        <f t="shared" si="80"/>
        <v>0</v>
      </c>
      <c r="AA147" s="147">
        <f t="shared" si="81"/>
        <v>0</v>
      </c>
      <c r="AB147" s="727" t="e">
        <f t="shared" si="82"/>
        <v>#DIV/0!</v>
      </c>
    </row>
    <row r="148" spans="1:28" ht="14.25" x14ac:dyDescent="0.3">
      <c r="A148" s="275"/>
      <c r="B148" s="276"/>
      <c r="C148" s="444">
        <f>'9. Infrastructure Staff Loading'!C148</f>
        <v>0</v>
      </c>
      <c r="D148" s="577">
        <f>'9. Infrastructure Staff Loading'!D148</f>
        <v>0</v>
      </c>
      <c r="E148" s="570">
        <f>'9. Infrastructure Staff Loading'!E148</f>
        <v>0</v>
      </c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280">
        <f>SUM(F148:Q148)</f>
        <v>0</v>
      </c>
      <c r="S148" s="319">
        <f>D148*R148</f>
        <v>0</v>
      </c>
      <c r="W148" s="147">
        <f>X148/$U$7</f>
        <v>0</v>
      </c>
      <c r="X148" s="147">
        <f>R148/12</f>
        <v>0</v>
      </c>
      <c r="Z148" s="147">
        <f t="shared" si="80"/>
        <v>0</v>
      </c>
      <c r="AA148" s="147">
        <f t="shared" si="81"/>
        <v>0</v>
      </c>
      <c r="AB148" s="727" t="e">
        <f t="shared" si="82"/>
        <v>#DIV/0!</v>
      </c>
    </row>
    <row r="149" spans="1:28" s="125" customFormat="1" ht="15" thickBot="1" x14ac:dyDescent="0.35">
      <c r="A149" s="224"/>
      <c r="B149" s="225" t="s">
        <v>182</v>
      </c>
      <c r="C149" s="226"/>
      <c r="D149" s="578"/>
      <c r="E149" s="714"/>
      <c r="F149" s="229">
        <f>SUM(F144:F148)</f>
        <v>0</v>
      </c>
      <c r="G149" s="229">
        <f t="shared" ref="G149:R149" si="83">SUM(G144:G148)</f>
        <v>0</v>
      </c>
      <c r="H149" s="229">
        <f t="shared" si="83"/>
        <v>0</v>
      </c>
      <c r="I149" s="229">
        <f t="shared" si="83"/>
        <v>0</v>
      </c>
      <c r="J149" s="229">
        <f t="shared" si="83"/>
        <v>0</v>
      </c>
      <c r="K149" s="229">
        <f t="shared" si="83"/>
        <v>0</v>
      </c>
      <c r="L149" s="229">
        <f t="shared" si="83"/>
        <v>0</v>
      </c>
      <c r="M149" s="229">
        <f t="shared" si="83"/>
        <v>0</v>
      </c>
      <c r="N149" s="229">
        <f t="shared" si="83"/>
        <v>0</v>
      </c>
      <c r="O149" s="229">
        <f t="shared" si="83"/>
        <v>0</v>
      </c>
      <c r="P149" s="229">
        <f t="shared" si="83"/>
        <v>0</v>
      </c>
      <c r="Q149" s="229">
        <f t="shared" si="83"/>
        <v>0</v>
      </c>
      <c r="R149" s="229">
        <f t="shared" si="83"/>
        <v>0</v>
      </c>
      <c r="S149" s="320">
        <f>SUM(S144:S148)</f>
        <v>0</v>
      </c>
      <c r="W149" s="231">
        <f>SUM(W144:W148)</f>
        <v>0</v>
      </c>
      <c r="X149" s="229">
        <f>SUM(X144:X148)</f>
        <v>0</v>
      </c>
      <c r="Z149" s="227">
        <f>SUM(Z144:Z148)</f>
        <v>0</v>
      </c>
      <c r="AA149" s="227">
        <f>SUM(AA144:AA148)</f>
        <v>0</v>
      </c>
      <c r="AB149" s="728" t="e">
        <f>Z149/(Z149+AA149)</f>
        <v>#DIV/0!</v>
      </c>
    </row>
    <row r="150" spans="1:28" s="125" customFormat="1" ht="14.25" x14ac:dyDescent="0.3">
      <c r="A150" s="144"/>
      <c r="B150" s="145"/>
      <c r="C150" s="146"/>
      <c r="D150" s="585"/>
      <c r="E150" s="157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  <c r="R150" s="149"/>
      <c r="S150" s="326"/>
      <c r="W150" s="147"/>
      <c r="X150" s="147"/>
      <c r="Z150" s="147"/>
      <c r="AA150" s="147"/>
      <c r="AB150" s="727"/>
    </row>
    <row r="151" spans="1:28" s="125" customFormat="1" ht="14.25" thickBot="1" x14ac:dyDescent="0.3">
      <c r="A151" s="253"/>
      <c r="B151" s="254" t="s">
        <v>183</v>
      </c>
      <c r="C151" s="255"/>
      <c r="D151" s="439"/>
      <c r="E151" s="253"/>
      <c r="F151" s="256">
        <f>SUM(F121,F128,F135,F142,F149)</f>
        <v>0</v>
      </c>
      <c r="G151" s="256">
        <f t="shared" ref="G151:S151" si="84">SUM(G121,G128,G135,G142,G149)</f>
        <v>0</v>
      </c>
      <c r="H151" s="256">
        <f t="shared" si="84"/>
        <v>0</v>
      </c>
      <c r="I151" s="256">
        <f t="shared" si="84"/>
        <v>0</v>
      </c>
      <c r="J151" s="256">
        <f t="shared" si="84"/>
        <v>0</v>
      </c>
      <c r="K151" s="256">
        <f t="shared" si="84"/>
        <v>0</v>
      </c>
      <c r="L151" s="256">
        <f t="shared" si="84"/>
        <v>0</v>
      </c>
      <c r="M151" s="256">
        <f t="shared" si="84"/>
        <v>0</v>
      </c>
      <c r="N151" s="256">
        <f t="shared" si="84"/>
        <v>0</v>
      </c>
      <c r="O151" s="256">
        <f t="shared" si="84"/>
        <v>0</v>
      </c>
      <c r="P151" s="256">
        <f t="shared" si="84"/>
        <v>0</v>
      </c>
      <c r="Q151" s="256">
        <f t="shared" si="84"/>
        <v>0</v>
      </c>
      <c r="R151" s="256">
        <f t="shared" si="84"/>
        <v>0</v>
      </c>
      <c r="S151" s="256">
        <f t="shared" si="84"/>
        <v>0</v>
      </c>
      <c r="W151" s="256">
        <f t="shared" ref="W151:X151" si="85">SUM(W121,W128,W135,W142,W149)</f>
        <v>0</v>
      </c>
      <c r="X151" s="256">
        <f t="shared" si="85"/>
        <v>0</v>
      </c>
      <c r="Z151" s="256">
        <f t="shared" ref="Z151:AA151" si="86">SUM(Z121,Z128,Z135,Z142,Z149)</f>
        <v>0</v>
      </c>
      <c r="AA151" s="256">
        <f t="shared" si="86"/>
        <v>0</v>
      </c>
      <c r="AB151" s="729" t="e">
        <f>Z151/(Z151+AA151)</f>
        <v>#DIV/0!</v>
      </c>
    </row>
    <row r="152" spans="1:28" ht="9.9499999999999993" customHeight="1" x14ac:dyDescent="0.3">
      <c r="A152" s="157"/>
      <c r="B152" s="145"/>
      <c r="C152" s="146"/>
      <c r="D152" s="585"/>
      <c r="E152" s="157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  <c r="R152" s="149"/>
      <c r="S152" s="326"/>
      <c r="W152" s="146"/>
      <c r="X152" s="146"/>
      <c r="Z152" s="154"/>
      <c r="AA152" s="154"/>
      <c r="AB152" s="732"/>
    </row>
    <row r="153" spans="1:28" s="124" customFormat="1" ht="13.5" customHeight="1" x14ac:dyDescent="0.25">
      <c r="A153" s="233">
        <v>7</v>
      </c>
      <c r="B153" s="242" t="s">
        <v>184</v>
      </c>
      <c r="C153" s="235"/>
      <c r="D153" s="576"/>
      <c r="E153" s="521"/>
      <c r="F153" s="240"/>
      <c r="G153" s="240"/>
      <c r="H153" s="240"/>
      <c r="I153" s="240"/>
      <c r="J153" s="240"/>
      <c r="K153" s="240"/>
      <c r="L153" s="240"/>
      <c r="M153" s="240"/>
      <c r="N153" s="240"/>
      <c r="O153" s="240"/>
      <c r="P153" s="240"/>
      <c r="Q153" s="240"/>
      <c r="R153" s="236"/>
      <c r="S153" s="318"/>
      <c r="W153" s="235"/>
      <c r="X153" s="235"/>
      <c r="Z153" s="235"/>
      <c r="AA153" s="235"/>
      <c r="AB153" s="726"/>
    </row>
    <row r="154" spans="1:28" ht="13.5" customHeight="1" x14ac:dyDescent="0.3">
      <c r="A154" s="275">
        <v>7.1</v>
      </c>
      <c r="B154" s="276" t="s">
        <v>185</v>
      </c>
      <c r="C154" s="444">
        <f>'9. Infrastructure Staff Loading'!C154</f>
        <v>0</v>
      </c>
      <c r="D154" s="577">
        <f>'9. Infrastructure Staff Loading'!D154</f>
        <v>0</v>
      </c>
      <c r="E154" s="570">
        <f>'9. Infrastructure Staff Loading'!E154</f>
        <v>0</v>
      </c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  <c r="R154" s="280">
        <f>SUM(F154:Q154)</f>
        <v>0</v>
      </c>
      <c r="S154" s="319">
        <f>D154*R154</f>
        <v>0</v>
      </c>
      <c r="W154" s="147">
        <f>X154/$U$7</f>
        <v>0</v>
      </c>
      <c r="X154" s="147">
        <f>R154/12</f>
        <v>0</v>
      </c>
      <c r="Z154" s="147">
        <f>IF($E154="Y",$R154,0)</f>
        <v>0</v>
      </c>
      <c r="AA154" s="147">
        <f>IF($E154="N",$R154,0)</f>
        <v>0</v>
      </c>
      <c r="AB154" s="727" t="e">
        <f>Z154/(Z154+AA154)</f>
        <v>#DIV/0!</v>
      </c>
    </row>
    <row r="155" spans="1:28" ht="14.25" x14ac:dyDescent="0.3">
      <c r="A155" s="275"/>
      <c r="B155" s="276"/>
      <c r="C155" s="444">
        <f>'9. Infrastructure Staff Loading'!C155</f>
        <v>0</v>
      </c>
      <c r="D155" s="577">
        <f>'9. Infrastructure Staff Loading'!D155</f>
        <v>0</v>
      </c>
      <c r="E155" s="570">
        <f>'9. Infrastructure Staff Loading'!E155</f>
        <v>0</v>
      </c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  <c r="R155" s="280">
        <f>SUM(F155:Q155)</f>
        <v>0</v>
      </c>
      <c r="S155" s="319">
        <f>D155*R155</f>
        <v>0</v>
      </c>
      <c r="W155" s="147">
        <f>X155/$U$7</f>
        <v>0</v>
      </c>
      <c r="X155" s="147">
        <f>R155/12</f>
        <v>0</v>
      </c>
      <c r="Z155" s="147">
        <f t="shared" ref="Z155:Z158" si="87">IF($E155="Y",$R155,0)</f>
        <v>0</v>
      </c>
      <c r="AA155" s="147">
        <f t="shared" ref="AA155:AA158" si="88">IF($E155="N",$R155,0)</f>
        <v>0</v>
      </c>
      <c r="AB155" s="727" t="e">
        <f t="shared" ref="AB155:AB158" si="89">Z155/(Z155+AA155)</f>
        <v>#DIV/0!</v>
      </c>
    </row>
    <row r="156" spans="1:28" ht="14.25" x14ac:dyDescent="0.3">
      <c r="A156" s="275"/>
      <c r="B156" s="276"/>
      <c r="C156" s="444">
        <f>'9. Infrastructure Staff Loading'!C156</f>
        <v>0</v>
      </c>
      <c r="D156" s="577">
        <f>'9. Infrastructure Staff Loading'!D156</f>
        <v>0</v>
      </c>
      <c r="E156" s="570">
        <f>'9. Infrastructure Staff Loading'!E156</f>
        <v>0</v>
      </c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  <c r="R156" s="280">
        <f>SUM(F156:Q156)</f>
        <v>0</v>
      </c>
      <c r="S156" s="319">
        <f>D156*R156</f>
        <v>0</v>
      </c>
      <c r="W156" s="147">
        <f>X156/$U$7</f>
        <v>0</v>
      </c>
      <c r="X156" s="147">
        <f>R156/12</f>
        <v>0</v>
      </c>
      <c r="Z156" s="147">
        <f t="shared" si="87"/>
        <v>0</v>
      </c>
      <c r="AA156" s="147">
        <f t="shared" si="88"/>
        <v>0</v>
      </c>
      <c r="AB156" s="727" t="e">
        <f t="shared" si="89"/>
        <v>#DIV/0!</v>
      </c>
    </row>
    <row r="157" spans="1:28" ht="14.25" x14ac:dyDescent="0.3">
      <c r="A157" s="275"/>
      <c r="B157" s="276"/>
      <c r="C157" s="444">
        <f>'9. Infrastructure Staff Loading'!C157</f>
        <v>0</v>
      </c>
      <c r="D157" s="577">
        <f>'9. Infrastructure Staff Loading'!D157</f>
        <v>0</v>
      </c>
      <c r="E157" s="570">
        <f>'9. Infrastructure Staff Loading'!E157</f>
        <v>0</v>
      </c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  <c r="R157" s="280">
        <f>SUM(F157:Q157)</f>
        <v>0</v>
      </c>
      <c r="S157" s="319">
        <f>D157*R157</f>
        <v>0</v>
      </c>
      <c r="W157" s="147">
        <f>X157/$U$7</f>
        <v>0</v>
      </c>
      <c r="X157" s="147">
        <f>R157/12</f>
        <v>0</v>
      </c>
      <c r="Z157" s="147">
        <f t="shared" si="87"/>
        <v>0</v>
      </c>
      <c r="AA157" s="147">
        <f t="shared" si="88"/>
        <v>0</v>
      </c>
      <c r="AB157" s="727" t="e">
        <f t="shared" si="89"/>
        <v>#DIV/0!</v>
      </c>
    </row>
    <row r="158" spans="1:28" ht="14.25" x14ac:dyDescent="0.3">
      <c r="A158" s="275"/>
      <c r="B158" s="276"/>
      <c r="C158" s="444">
        <f>'9. Infrastructure Staff Loading'!C158</f>
        <v>0</v>
      </c>
      <c r="D158" s="577">
        <f>'9. Infrastructure Staff Loading'!D158</f>
        <v>0</v>
      </c>
      <c r="E158" s="570">
        <f>'9. Infrastructure Staff Loading'!E158</f>
        <v>0</v>
      </c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  <c r="R158" s="280">
        <f>SUM(F158:Q158)</f>
        <v>0</v>
      </c>
      <c r="S158" s="319">
        <f>D158*R158</f>
        <v>0</v>
      </c>
      <c r="W158" s="147">
        <f>X158/$U$7</f>
        <v>0</v>
      </c>
      <c r="X158" s="147">
        <f>R158/12</f>
        <v>0</v>
      </c>
      <c r="Z158" s="147">
        <f t="shared" si="87"/>
        <v>0</v>
      </c>
      <c r="AA158" s="147">
        <f t="shared" si="88"/>
        <v>0</v>
      </c>
      <c r="AB158" s="727" t="e">
        <f t="shared" si="89"/>
        <v>#DIV/0!</v>
      </c>
    </row>
    <row r="159" spans="1:28" s="125" customFormat="1" ht="15" thickBot="1" x14ac:dyDescent="0.35">
      <c r="A159" s="224"/>
      <c r="B159" s="225" t="s">
        <v>186</v>
      </c>
      <c r="C159" s="226"/>
      <c r="D159" s="578"/>
      <c r="E159" s="714"/>
      <c r="F159" s="229">
        <f>SUM(F154:F158)</f>
        <v>0</v>
      </c>
      <c r="G159" s="229">
        <f t="shared" ref="G159:R159" si="90">SUM(G154:G158)</f>
        <v>0</v>
      </c>
      <c r="H159" s="229">
        <f t="shared" si="90"/>
        <v>0</v>
      </c>
      <c r="I159" s="229">
        <f t="shared" si="90"/>
        <v>0</v>
      </c>
      <c r="J159" s="229">
        <f t="shared" si="90"/>
        <v>0</v>
      </c>
      <c r="K159" s="229">
        <f t="shared" si="90"/>
        <v>0</v>
      </c>
      <c r="L159" s="229">
        <f t="shared" si="90"/>
        <v>0</v>
      </c>
      <c r="M159" s="229">
        <f t="shared" si="90"/>
        <v>0</v>
      </c>
      <c r="N159" s="229">
        <f t="shared" si="90"/>
        <v>0</v>
      </c>
      <c r="O159" s="229">
        <f t="shared" si="90"/>
        <v>0</v>
      </c>
      <c r="P159" s="229">
        <f t="shared" si="90"/>
        <v>0</v>
      </c>
      <c r="Q159" s="229">
        <f t="shared" si="90"/>
        <v>0</v>
      </c>
      <c r="R159" s="229">
        <f t="shared" si="90"/>
        <v>0</v>
      </c>
      <c r="S159" s="320">
        <f>SUM(S154:S158)</f>
        <v>0</v>
      </c>
      <c r="W159" s="231">
        <f>SUM(W154:W158)</f>
        <v>0</v>
      </c>
      <c r="X159" s="229">
        <f>SUM(X154:X158)</f>
        <v>0</v>
      </c>
      <c r="Z159" s="227">
        <f>SUM(Z154:Z158)</f>
        <v>0</v>
      </c>
      <c r="AA159" s="227">
        <f>SUM(AA154:AA158)</f>
        <v>0</v>
      </c>
      <c r="AB159" s="728" t="e">
        <f>Z159/(Z159+AA159)</f>
        <v>#DIV/0!</v>
      </c>
    </row>
    <row r="160" spans="1:28" ht="13.5" customHeight="1" x14ac:dyDescent="0.3">
      <c r="A160" s="275"/>
      <c r="B160" s="276"/>
      <c r="C160" s="444"/>
      <c r="D160" s="577"/>
      <c r="E160" s="570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280"/>
      <c r="S160" s="319"/>
      <c r="W160" s="147"/>
      <c r="X160" s="147"/>
      <c r="Z160" s="147"/>
      <c r="AA160" s="147"/>
      <c r="AB160" s="727"/>
    </row>
    <row r="161" spans="1:28" s="125" customFormat="1" ht="14.25" x14ac:dyDescent="0.3">
      <c r="A161" s="275">
        <v>7.2</v>
      </c>
      <c r="B161" s="276" t="s">
        <v>187</v>
      </c>
      <c r="C161" s="444">
        <f>'9. Infrastructure Staff Loading'!C161</f>
        <v>0</v>
      </c>
      <c r="D161" s="577">
        <f>'9. Infrastructure Staff Loading'!D161</f>
        <v>0</v>
      </c>
      <c r="E161" s="570">
        <f>'9. Infrastructure Staff Loading'!E161</f>
        <v>0</v>
      </c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  <c r="R161" s="280">
        <f>SUM(F161:Q161)</f>
        <v>0</v>
      </c>
      <c r="S161" s="319">
        <f>D161*R161</f>
        <v>0</v>
      </c>
      <c r="W161" s="147">
        <f>X161/$U$7</f>
        <v>0</v>
      </c>
      <c r="X161" s="147">
        <f>R161/12</f>
        <v>0</v>
      </c>
      <c r="Z161" s="147">
        <f>IF($E161="Y",$R161,0)</f>
        <v>0</v>
      </c>
      <c r="AA161" s="147">
        <f>IF($E161="N",$R161,0)</f>
        <v>0</v>
      </c>
      <c r="AB161" s="727" t="e">
        <f>Z161/(Z161+AA161)</f>
        <v>#DIV/0!</v>
      </c>
    </row>
    <row r="162" spans="1:28" ht="14.25" x14ac:dyDescent="0.3">
      <c r="A162" s="275"/>
      <c r="B162" s="276"/>
      <c r="C162" s="444">
        <f>'9. Infrastructure Staff Loading'!C162</f>
        <v>0</v>
      </c>
      <c r="D162" s="577">
        <f>'9. Infrastructure Staff Loading'!D162</f>
        <v>0</v>
      </c>
      <c r="E162" s="570">
        <f>'9. Infrastructure Staff Loading'!E162</f>
        <v>0</v>
      </c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  <c r="R162" s="280">
        <f>SUM(F162:Q162)</f>
        <v>0</v>
      </c>
      <c r="S162" s="319">
        <f>D162*R162</f>
        <v>0</v>
      </c>
      <c r="W162" s="147">
        <f>X162/$U$7</f>
        <v>0</v>
      </c>
      <c r="X162" s="147">
        <f>R162/12</f>
        <v>0</v>
      </c>
      <c r="Z162" s="147">
        <f t="shared" ref="Z162:Z165" si="91">IF($E162="Y",$R162,0)</f>
        <v>0</v>
      </c>
      <c r="AA162" s="147">
        <f t="shared" ref="AA162:AA165" si="92">IF($E162="N",$R162,0)</f>
        <v>0</v>
      </c>
      <c r="AB162" s="727" t="e">
        <f t="shared" ref="AB162:AB165" si="93">Z162/(Z162+AA162)</f>
        <v>#DIV/0!</v>
      </c>
    </row>
    <row r="163" spans="1:28" ht="14.25" x14ac:dyDescent="0.3">
      <c r="A163" s="275"/>
      <c r="B163" s="276"/>
      <c r="C163" s="444">
        <f>'9. Infrastructure Staff Loading'!C163</f>
        <v>0</v>
      </c>
      <c r="D163" s="577">
        <f>'9. Infrastructure Staff Loading'!D163</f>
        <v>0</v>
      </c>
      <c r="E163" s="570">
        <f>'9. Infrastructure Staff Loading'!E163</f>
        <v>0</v>
      </c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280">
        <f>SUM(F163:Q163)</f>
        <v>0</v>
      </c>
      <c r="S163" s="319">
        <f>D163*R163</f>
        <v>0</v>
      </c>
      <c r="W163" s="147">
        <f>X163/$U$7</f>
        <v>0</v>
      </c>
      <c r="X163" s="147">
        <f>R163/12</f>
        <v>0</v>
      </c>
      <c r="Z163" s="147">
        <f t="shared" si="91"/>
        <v>0</v>
      </c>
      <c r="AA163" s="147">
        <f t="shared" si="92"/>
        <v>0</v>
      </c>
      <c r="AB163" s="727" t="e">
        <f t="shared" si="93"/>
        <v>#DIV/0!</v>
      </c>
    </row>
    <row r="164" spans="1:28" ht="14.25" x14ac:dyDescent="0.3">
      <c r="A164" s="275"/>
      <c r="B164" s="276"/>
      <c r="C164" s="444">
        <f>'9. Infrastructure Staff Loading'!C164</f>
        <v>0</v>
      </c>
      <c r="D164" s="577">
        <f>'9. Infrastructure Staff Loading'!D164</f>
        <v>0</v>
      </c>
      <c r="E164" s="570">
        <f>'9. Infrastructure Staff Loading'!E164</f>
        <v>0</v>
      </c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  <c r="R164" s="280">
        <f>SUM(F164:Q164)</f>
        <v>0</v>
      </c>
      <c r="S164" s="319">
        <f>D164*R164</f>
        <v>0</v>
      </c>
      <c r="W164" s="147">
        <f>X164/$U$7</f>
        <v>0</v>
      </c>
      <c r="X164" s="147">
        <f>R164/12</f>
        <v>0</v>
      </c>
      <c r="Z164" s="147">
        <f t="shared" si="91"/>
        <v>0</v>
      </c>
      <c r="AA164" s="147">
        <f t="shared" si="92"/>
        <v>0</v>
      </c>
      <c r="AB164" s="727" t="e">
        <f t="shared" si="93"/>
        <v>#DIV/0!</v>
      </c>
    </row>
    <row r="165" spans="1:28" ht="14.25" x14ac:dyDescent="0.3">
      <c r="A165" s="275"/>
      <c r="B165" s="276"/>
      <c r="C165" s="444">
        <f>'9. Infrastructure Staff Loading'!C165</f>
        <v>0</v>
      </c>
      <c r="D165" s="577">
        <f>'9. Infrastructure Staff Loading'!D165</f>
        <v>0</v>
      </c>
      <c r="E165" s="570">
        <f>'9. Infrastructure Staff Loading'!E165</f>
        <v>0</v>
      </c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  <c r="R165" s="280">
        <f>SUM(F165:Q165)</f>
        <v>0</v>
      </c>
      <c r="S165" s="319">
        <f>D165*R165</f>
        <v>0</v>
      </c>
      <c r="W165" s="147">
        <f>X165/$U$7</f>
        <v>0</v>
      </c>
      <c r="X165" s="147">
        <f>R165/12</f>
        <v>0</v>
      </c>
      <c r="Z165" s="147">
        <f t="shared" si="91"/>
        <v>0</v>
      </c>
      <c r="AA165" s="147">
        <f t="shared" si="92"/>
        <v>0</v>
      </c>
      <c r="AB165" s="727" t="e">
        <f t="shared" si="93"/>
        <v>#DIV/0!</v>
      </c>
    </row>
    <row r="166" spans="1:28" s="125" customFormat="1" ht="15" thickBot="1" x14ac:dyDescent="0.35">
      <c r="A166" s="224"/>
      <c r="B166" s="225" t="s">
        <v>188</v>
      </c>
      <c r="C166" s="226"/>
      <c r="D166" s="578"/>
      <c r="E166" s="714"/>
      <c r="F166" s="229">
        <f>SUM(F161:F165)</f>
        <v>0</v>
      </c>
      <c r="G166" s="229">
        <f t="shared" ref="G166:R166" si="94">SUM(G161:G165)</f>
        <v>0</v>
      </c>
      <c r="H166" s="229">
        <f t="shared" si="94"/>
        <v>0</v>
      </c>
      <c r="I166" s="229">
        <f t="shared" si="94"/>
        <v>0</v>
      </c>
      <c r="J166" s="229">
        <f t="shared" si="94"/>
        <v>0</v>
      </c>
      <c r="K166" s="229">
        <f t="shared" si="94"/>
        <v>0</v>
      </c>
      <c r="L166" s="229">
        <f t="shared" si="94"/>
        <v>0</v>
      </c>
      <c r="M166" s="229">
        <f t="shared" si="94"/>
        <v>0</v>
      </c>
      <c r="N166" s="229">
        <f t="shared" si="94"/>
        <v>0</v>
      </c>
      <c r="O166" s="229">
        <f t="shared" si="94"/>
        <v>0</v>
      </c>
      <c r="P166" s="229">
        <f t="shared" si="94"/>
        <v>0</v>
      </c>
      <c r="Q166" s="229">
        <f t="shared" si="94"/>
        <v>0</v>
      </c>
      <c r="R166" s="229">
        <f t="shared" si="94"/>
        <v>0</v>
      </c>
      <c r="S166" s="320">
        <f>SUM(S161:S165)</f>
        <v>0</v>
      </c>
      <c r="W166" s="231">
        <f>SUM(W161:W165)</f>
        <v>0</v>
      </c>
      <c r="X166" s="229">
        <f>SUM(X161:X165)</f>
        <v>0</v>
      </c>
      <c r="Z166" s="227">
        <f>SUM(Z161:Z165)</f>
        <v>0</v>
      </c>
      <c r="AA166" s="227">
        <f>SUM(AA161:AA165)</f>
        <v>0</v>
      </c>
      <c r="AB166" s="728" t="e">
        <f>Z166/(Z166+AA166)</f>
        <v>#DIV/0!</v>
      </c>
    </row>
    <row r="167" spans="1:28" s="125" customFormat="1" ht="14.25" x14ac:dyDescent="0.3">
      <c r="A167" s="247"/>
      <c r="B167" s="248"/>
      <c r="C167" s="437"/>
      <c r="D167" s="586"/>
      <c r="E167" s="719"/>
      <c r="F167" s="252"/>
      <c r="G167" s="252"/>
      <c r="H167" s="252"/>
      <c r="I167" s="252"/>
      <c r="J167" s="252"/>
      <c r="K167" s="252"/>
      <c r="L167" s="252"/>
      <c r="M167" s="252"/>
      <c r="N167" s="252"/>
      <c r="O167" s="252"/>
      <c r="P167" s="252"/>
      <c r="Q167" s="252"/>
      <c r="R167" s="252"/>
      <c r="S167" s="322"/>
      <c r="W167" s="250"/>
      <c r="X167" s="252"/>
      <c r="Z167" s="147"/>
      <c r="AA167" s="147"/>
      <c r="AB167" s="727"/>
    </row>
    <row r="168" spans="1:28" s="125" customFormat="1" ht="14.25" x14ac:dyDescent="0.3">
      <c r="A168" s="275">
        <v>7.3</v>
      </c>
      <c r="B168" s="276" t="s">
        <v>189</v>
      </c>
      <c r="C168" s="444">
        <f>'9. Infrastructure Staff Loading'!C168</f>
        <v>0</v>
      </c>
      <c r="D168" s="577">
        <f>'9. Infrastructure Staff Loading'!D168</f>
        <v>0</v>
      </c>
      <c r="E168" s="570">
        <f>'9. Infrastructure Staff Loading'!E168</f>
        <v>0</v>
      </c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  <c r="R168" s="280">
        <f>SUM(F168:Q168)</f>
        <v>0</v>
      </c>
      <c r="S168" s="319">
        <f>D168*R168</f>
        <v>0</v>
      </c>
      <c r="W168" s="147">
        <f>X168/$U$7</f>
        <v>0</v>
      </c>
      <c r="X168" s="147">
        <f>R168/12</f>
        <v>0</v>
      </c>
      <c r="Z168" s="147">
        <f>IF($E168="Y",$R168,0)</f>
        <v>0</v>
      </c>
      <c r="AA168" s="147">
        <f>IF($E168="N",$R168,0)</f>
        <v>0</v>
      </c>
      <c r="AB168" s="727" t="e">
        <f>Z168/(Z168+AA168)</f>
        <v>#DIV/0!</v>
      </c>
    </row>
    <row r="169" spans="1:28" ht="14.25" x14ac:dyDescent="0.3">
      <c r="A169" s="275"/>
      <c r="B169" s="276"/>
      <c r="C169" s="444">
        <f>'9. Infrastructure Staff Loading'!C169</f>
        <v>0</v>
      </c>
      <c r="D169" s="577">
        <f>'9. Infrastructure Staff Loading'!D169</f>
        <v>0</v>
      </c>
      <c r="E169" s="570">
        <f>'9. Infrastructure Staff Loading'!E169</f>
        <v>0</v>
      </c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  <c r="R169" s="280">
        <f>SUM(F169:Q169)</f>
        <v>0</v>
      </c>
      <c r="S169" s="319">
        <f>D169*R169</f>
        <v>0</v>
      </c>
      <c r="W169" s="147">
        <f>X169/$U$7</f>
        <v>0</v>
      </c>
      <c r="X169" s="147">
        <f>R169/12</f>
        <v>0</v>
      </c>
      <c r="Z169" s="147">
        <f t="shared" ref="Z169:Z172" si="95">IF($E169="Y",$R169,0)</f>
        <v>0</v>
      </c>
      <c r="AA169" s="147">
        <f t="shared" ref="AA169:AA172" si="96">IF($E169="N",$R169,0)</f>
        <v>0</v>
      </c>
      <c r="AB169" s="727" t="e">
        <f t="shared" ref="AB169:AB172" si="97">Z169/(Z169+AA169)</f>
        <v>#DIV/0!</v>
      </c>
    </row>
    <row r="170" spans="1:28" ht="14.25" x14ac:dyDescent="0.3">
      <c r="A170" s="275"/>
      <c r="B170" s="276"/>
      <c r="C170" s="444">
        <f>'9. Infrastructure Staff Loading'!C170</f>
        <v>0</v>
      </c>
      <c r="D170" s="577">
        <f>'9. Infrastructure Staff Loading'!D170</f>
        <v>0</v>
      </c>
      <c r="E170" s="570">
        <f>'9. Infrastructure Staff Loading'!E170</f>
        <v>0</v>
      </c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  <c r="R170" s="280">
        <f>SUM(F170:Q170)</f>
        <v>0</v>
      </c>
      <c r="S170" s="319">
        <f>D170*R170</f>
        <v>0</v>
      </c>
      <c r="W170" s="147">
        <f>X170/$U$7</f>
        <v>0</v>
      </c>
      <c r="X170" s="147">
        <f>R170/12</f>
        <v>0</v>
      </c>
      <c r="Z170" s="147">
        <f t="shared" si="95"/>
        <v>0</v>
      </c>
      <c r="AA170" s="147">
        <f t="shared" si="96"/>
        <v>0</v>
      </c>
      <c r="AB170" s="727" t="e">
        <f t="shared" si="97"/>
        <v>#DIV/0!</v>
      </c>
    </row>
    <row r="171" spans="1:28" ht="14.25" x14ac:dyDescent="0.3">
      <c r="A171" s="275"/>
      <c r="B171" s="276"/>
      <c r="C171" s="444">
        <f>'9. Infrastructure Staff Loading'!C171</f>
        <v>0</v>
      </c>
      <c r="D171" s="577">
        <f>'9. Infrastructure Staff Loading'!D171</f>
        <v>0</v>
      </c>
      <c r="E171" s="570">
        <f>'9. Infrastructure Staff Loading'!E171</f>
        <v>0</v>
      </c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280">
        <f>SUM(F171:Q171)</f>
        <v>0</v>
      </c>
      <c r="S171" s="319">
        <f>D171*R171</f>
        <v>0</v>
      </c>
      <c r="W171" s="147">
        <f>X171/$U$7</f>
        <v>0</v>
      </c>
      <c r="X171" s="147">
        <f>R171/12</f>
        <v>0</v>
      </c>
      <c r="Z171" s="147">
        <f t="shared" si="95"/>
        <v>0</v>
      </c>
      <c r="AA171" s="147">
        <f t="shared" si="96"/>
        <v>0</v>
      </c>
      <c r="AB171" s="727" t="e">
        <f t="shared" si="97"/>
        <v>#DIV/0!</v>
      </c>
    </row>
    <row r="172" spans="1:28" ht="14.25" x14ac:dyDescent="0.3">
      <c r="A172" s="275"/>
      <c r="B172" s="276"/>
      <c r="C172" s="444">
        <f>'9. Infrastructure Staff Loading'!C172</f>
        <v>0</v>
      </c>
      <c r="D172" s="577">
        <f>'9. Infrastructure Staff Loading'!D172</f>
        <v>0</v>
      </c>
      <c r="E172" s="570">
        <f>'9. Infrastructure Staff Loading'!E172</f>
        <v>0</v>
      </c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280">
        <f>SUM(F172:Q172)</f>
        <v>0</v>
      </c>
      <c r="S172" s="319">
        <f>D172*R172</f>
        <v>0</v>
      </c>
      <c r="W172" s="147">
        <f>X172/$U$7</f>
        <v>0</v>
      </c>
      <c r="X172" s="147">
        <f>R172/12</f>
        <v>0</v>
      </c>
      <c r="Z172" s="147">
        <f t="shared" si="95"/>
        <v>0</v>
      </c>
      <c r="AA172" s="147">
        <f t="shared" si="96"/>
        <v>0</v>
      </c>
      <c r="AB172" s="727" t="e">
        <f t="shared" si="97"/>
        <v>#DIV/0!</v>
      </c>
    </row>
    <row r="173" spans="1:28" s="125" customFormat="1" ht="15" thickBot="1" x14ac:dyDescent="0.35">
      <c r="A173" s="224"/>
      <c r="B173" s="225" t="s">
        <v>190</v>
      </c>
      <c r="C173" s="226"/>
      <c r="D173" s="578"/>
      <c r="E173" s="714"/>
      <c r="F173" s="229">
        <f>SUM(F168:F172)</f>
        <v>0</v>
      </c>
      <c r="G173" s="229">
        <f t="shared" ref="G173:R173" si="98">SUM(G168:G172)</f>
        <v>0</v>
      </c>
      <c r="H173" s="229">
        <f t="shared" si="98"/>
        <v>0</v>
      </c>
      <c r="I173" s="229">
        <f t="shared" si="98"/>
        <v>0</v>
      </c>
      <c r="J173" s="229">
        <f t="shared" si="98"/>
        <v>0</v>
      </c>
      <c r="K173" s="229">
        <f t="shared" si="98"/>
        <v>0</v>
      </c>
      <c r="L173" s="229">
        <f t="shared" si="98"/>
        <v>0</v>
      </c>
      <c r="M173" s="229">
        <f t="shared" si="98"/>
        <v>0</v>
      </c>
      <c r="N173" s="229">
        <f t="shared" si="98"/>
        <v>0</v>
      </c>
      <c r="O173" s="229">
        <f t="shared" si="98"/>
        <v>0</v>
      </c>
      <c r="P173" s="229">
        <f t="shared" si="98"/>
        <v>0</v>
      </c>
      <c r="Q173" s="229">
        <f t="shared" si="98"/>
        <v>0</v>
      </c>
      <c r="R173" s="229">
        <f t="shared" si="98"/>
        <v>0</v>
      </c>
      <c r="S173" s="320">
        <f>SUM(S168:S172)</f>
        <v>0</v>
      </c>
      <c r="W173" s="231">
        <f>SUM(W168:W172)</f>
        <v>0</v>
      </c>
      <c r="X173" s="229">
        <f>SUM(X168:X172)</f>
        <v>0</v>
      </c>
      <c r="Z173" s="227">
        <f>SUM(Z168:Z172)</f>
        <v>0</v>
      </c>
      <c r="AA173" s="227">
        <f>SUM(AA168:AA172)</f>
        <v>0</v>
      </c>
      <c r="AB173" s="728" t="e">
        <f>Z173/(Z173+AA173)</f>
        <v>#DIV/0!</v>
      </c>
    </row>
    <row r="174" spans="1:28" s="125" customFormat="1" ht="14.25" x14ac:dyDescent="0.3">
      <c r="A174" s="247"/>
      <c r="B174" s="248"/>
      <c r="C174" s="437"/>
      <c r="D174" s="586"/>
      <c r="E174" s="719"/>
      <c r="F174" s="252"/>
      <c r="G174" s="252"/>
      <c r="H174" s="252"/>
      <c r="I174" s="252"/>
      <c r="J174" s="252"/>
      <c r="K174" s="252"/>
      <c r="L174" s="252"/>
      <c r="M174" s="252"/>
      <c r="N174" s="252"/>
      <c r="O174" s="252"/>
      <c r="P174" s="252"/>
      <c r="Q174" s="252"/>
      <c r="R174" s="252"/>
      <c r="S174" s="322"/>
      <c r="W174" s="250"/>
      <c r="X174" s="252"/>
      <c r="Z174" s="147"/>
      <c r="AA174" s="147"/>
      <c r="AB174" s="727"/>
    </row>
    <row r="175" spans="1:28" s="125" customFormat="1" ht="14.25" x14ac:dyDescent="0.3">
      <c r="A175" s="275">
        <v>7.4</v>
      </c>
      <c r="B175" s="276" t="s">
        <v>947</v>
      </c>
      <c r="C175" s="444">
        <f>'9. Infrastructure Staff Loading'!C175</f>
        <v>0</v>
      </c>
      <c r="D175" s="577">
        <f>'9. Infrastructure Staff Loading'!D175</f>
        <v>0</v>
      </c>
      <c r="E175" s="570">
        <f>'9. Infrastructure Staff Loading'!E175</f>
        <v>0</v>
      </c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  <c r="R175" s="280">
        <f>SUM(F175:Q175)</f>
        <v>0</v>
      </c>
      <c r="S175" s="319">
        <f>D175*R175</f>
        <v>0</v>
      </c>
      <c r="W175" s="147">
        <f>X175/$U$7</f>
        <v>0</v>
      </c>
      <c r="X175" s="147">
        <f>R175/12</f>
        <v>0</v>
      </c>
      <c r="Z175" s="147">
        <f>IF($E175="Y",$R175,0)</f>
        <v>0</v>
      </c>
      <c r="AA175" s="147">
        <f>IF($E175="N",$R175,0)</f>
        <v>0</v>
      </c>
      <c r="AB175" s="727" t="e">
        <f>Z175/(Z175+AA175)</f>
        <v>#DIV/0!</v>
      </c>
    </row>
    <row r="176" spans="1:28" ht="14.25" x14ac:dyDescent="0.3">
      <c r="A176" s="275"/>
      <c r="B176" s="276"/>
      <c r="C176" s="444">
        <f>'9. Infrastructure Staff Loading'!C176</f>
        <v>0</v>
      </c>
      <c r="D176" s="577">
        <f>'9. Infrastructure Staff Loading'!D176</f>
        <v>0</v>
      </c>
      <c r="E176" s="570">
        <f>'9. Infrastructure Staff Loading'!E176</f>
        <v>0</v>
      </c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  <c r="R176" s="280">
        <f>SUM(F176:Q176)</f>
        <v>0</v>
      </c>
      <c r="S176" s="319">
        <f>D176*R176</f>
        <v>0</v>
      </c>
      <c r="W176" s="147">
        <f>X176/$U$7</f>
        <v>0</v>
      </c>
      <c r="X176" s="147">
        <f>R176/12</f>
        <v>0</v>
      </c>
      <c r="Z176" s="147">
        <f t="shared" ref="Z176:Z179" si="99">IF($E176="Y",$R176,0)</f>
        <v>0</v>
      </c>
      <c r="AA176" s="147">
        <f t="shared" ref="AA176:AA179" si="100">IF($E176="N",$R176,0)</f>
        <v>0</v>
      </c>
      <c r="AB176" s="727" t="e">
        <f t="shared" ref="AB176:AB179" si="101">Z176/(Z176+AA176)</f>
        <v>#DIV/0!</v>
      </c>
    </row>
    <row r="177" spans="1:28" ht="14.25" x14ac:dyDescent="0.3">
      <c r="A177" s="275"/>
      <c r="B177" s="276"/>
      <c r="C177" s="444">
        <f>'9. Infrastructure Staff Loading'!C177</f>
        <v>0</v>
      </c>
      <c r="D177" s="577">
        <f>'9. Infrastructure Staff Loading'!D177</f>
        <v>0</v>
      </c>
      <c r="E177" s="570">
        <f>'9. Infrastructure Staff Loading'!E177</f>
        <v>0</v>
      </c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  <c r="R177" s="280">
        <f>SUM(F177:Q177)</f>
        <v>0</v>
      </c>
      <c r="S177" s="319">
        <f>D177*R177</f>
        <v>0</v>
      </c>
      <c r="W177" s="147">
        <f>X177/$U$7</f>
        <v>0</v>
      </c>
      <c r="X177" s="147">
        <f>R177/12</f>
        <v>0</v>
      </c>
      <c r="Z177" s="147">
        <f t="shared" si="99"/>
        <v>0</v>
      </c>
      <c r="AA177" s="147">
        <f t="shared" si="100"/>
        <v>0</v>
      </c>
      <c r="AB177" s="727" t="e">
        <f t="shared" si="101"/>
        <v>#DIV/0!</v>
      </c>
    </row>
    <row r="178" spans="1:28" ht="14.25" x14ac:dyDescent="0.3">
      <c r="A178" s="275"/>
      <c r="B178" s="276"/>
      <c r="C178" s="444">
        <f>'9. Infrastructure Staff Loading'!C178</f>
        <v>0</v>
      </c>
      <c r="D178" s="577">
        <f>'9. Infrastructure Staff Loading'!D178</f>
        <v>0</v>
      </c>
      <c r="E178" s="570">
        <f>'9. Infrastructure Staff Loading'!E178</f>
        <v>0</v>
      </c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280">
        <f>SUM(F178:Q178)</f>
        <v>0</v>
      </c>
      <c r="S178" s="319">
        <f>D178*R178</f>
        <v>0</v>
      </c>
      <c r="W178" s="147">
        <f>X178/$U$7</f>
        <v>0</v>
      </c>
      <c r="X178" s="147">
        <f>R178/12</f>
        <v>0</v>
      </c>
      <c r="Z178" s="147">
        <f t="shared" si="99"/>
        <v>0</v>
      </c>
      <c r="AA178" s="147">
        <f t="shared" si="100"/>
        <v>0</v>
      </c>
      <c r="AB178" s="727" t="e">
        <f t="shared" si="101"/>
        <v>#DIV/0!</v>
      </c>
    </row>
    <row r="179" spans="1:28" ht="14.25" x14ac:dyDescent="0.3">
      <c r="A179" s="275"/>
      <c r="B179" s="276"/>
      <c r="C179" s="444">
        <f>'9. Infrastructure Staff Loading'!C179</f>
        <v>0</v>
      </c>
      <c r="D179" s="577">
        <f>'9. Infrastructure Staff Loading'!D179</f>
        <v>0</v>
      </c>
      <c r="E179" s="570">
        <f>'9. Infrastructure Staff Loading'!E179</f>
        <v>0</v>
      </c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  <c r="R179" s="280">
        <f>SUM(F179:Q179)</f>
        <v>0</v>
      </c>
      <c r="S179" s="319">
        <f>D179*R179</f>
        <v>0</v>
      </c>
      <c r="W179" s="147">
        <f>X179/$U$7</f>
        <v>0</v>
      </c>
      <c r="X179" s="147">
        <f>R179/12</f>
        <v>0</v>
      </c>
      <c r="Z179" s="147">
        <f t="shared" si="99"/>
        <v>0</v>
      </c>
      <c r="AA179" s="147">
        <f t="shared" si="100"/>
        <v>0</v>
      </c>
      <c r="AB179" s="727" t="e">
        <f t="shared" si="101"/>
        <v>#DIV/0!</v>
      </c>
    </row>
    <row r="180" spans="1:28" s="125" customFormat="1" ht="15" thickBot="1" x14ac:dyDescent="0.35">
      <c r="A180" s="224"/>
      <c r="B180" s="225" t="s">
        <v>948</v>
      </c>
      <c r="C180" s="226"/>
      <c r="D180" s="590"/>
      <c r="E180" s="224"/>
      <c r="F180" s="229">
        <f>SUM(F175:F179)</f>
        <v>0</v>
      </c>
      <c r="G180" s="229">
        <f t="shared" ref="G180:R180" si="102">SUM(G175:G179)</f>
        <v>0</v>
      </c>
      <c r="H180" s="229">
        <f t="shared" si="102"/>
        <v>0</v>
      </c>
      <c r="I180" s="229">
        <f t="shared" si="102"/>
        <v>0</v>
      </c>
      <c r="J180" s="229">
        <f t="shared" si="102"/>
        <v>0</v>
      </c>
      <c r="K180" s="229">
        <f t="shared" si="102"/>
        <v>0</v>
      </c>
      <c r="L180" s="229">
        <f t="shared" si="102"/>
        <v>0</v>
      </c>
      <c r="M180" s="229">
        <f t="shared" si="102"/>
        <v>0</v>
      </c>
      <c r="N180" s="229">
        <f t="shared" si="102"/>
        <v>0</v>
      </c>
      <c r="O180" s="229">
        <f t="shared" si="102"/>
        <v>0</v>
      </c>
      <c r="P180" s="229">
        <f t="shared" si="102"/>
        <v>0</v>
      </c>
      <c r="Q180" s="229">
        <f t="shared" si="102"/>
        <v>0</v>
      </c>
      <c r="R180" s="229">
        <f t="shared" si="102"/>
        <v>0</v>
      </c>
      <c r="S180" s="320">
        <f>SUM(S175:S179)</f>
        <v>0</v>
      </c>
      <c r="W180" s="231">
        <f>SUM(W175:W179)</f>
        <v>0</v>
      </c>
      <c r="X180" s="229">
        <f>SUM(X175:X179)</f>
        <v>0</v>
      </c>
      <c r="Z180" s="227">
        <f>SUM(Z175:Z179)</f>
        <v>0</v>
      </c>
      <c r="AA180" s="227">
        <f>SUM(AA175:AA179)</f>
        <v>0</v>
      </c>
      <c r="AB180" s="728" t="e">
        <f>Z180/(Z180+AA180)</f>
        <v>#DIV/0!</v>
      </c>
    </row>
    <row r="181" spans="1:28" s="125" customFormat="1" ht="14.25" x14ac:dyDescent="0.3">
      <c r="A181" s="144"/>
      <c r="B181" s="145"/>
      <c r="C181" s="447"/>
      <c r="D181" s="591"/>
      <c r="E181" s="572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326"/>
      <c r="W181" s="147"/>
      <c r="X181" s="147"/>
      <c r="Z181" s="147"/>
      <c r="AA181" s="147"/>
      <c r="AB181" s="727"/>
    </row>
    <row r="182" spans="1:28" s="125" customFormat="1" ht="14.25" thickBot="1" x14ac:dyDescent="0.3">
      <c r="A182" s="253"/>
      <c r="B182" s="254" t="s">
        <v>193</v>
      </c>
      <c r="C182" s="448"/>
      <c r="D182" s="592"/>
      <c r="E182" s="573"/>
      <c r="F182" s="256">
        <f>SUM(F159,F166, F173, F180)</f>
        <v>0</v>
      </c>
      <c r="G182" s="256">
        <f t="shared" ref="G182:S182" si="103">SUM(G159,G166, G173, G180)</f>
        <v>0</v>
      </c>
      <c r="H182" s="256">
        <f t="shared" si="103"/>
        <v>0</v>
      </c>
      <c r="I182" s="256">
        <f t="shared" si="103"/>
        <v>0</v>
      </c>
      <c r="J182" s="256">
        <f t="shared" si="103"/>
        <v>0</v>
      </c>
      <c r="K182" s="256">
        <f t="shared" si="103"/>
        <v>0</v>
      </c>
      <c r="L182" s="256">
        <f t="shared" si="103"/>
        <v>0</v>
      </c>
      <c r="M182" s="256">
        <f t="shared" si="103"/>
        <v>0</v>
      </c>
      <c r="N182" s="256">
        <f t="shared" si="103"/>
        <v>0</v>
      </c>
      <c r="O182" s="256">
        <f t="shared" si="103"/>
        <v>0</v>
      </c>
      <c r="P182" s="256">
        <f t="shared" si="103"/>
        <v>0</v>
      </c>
      <c r="Q182" s="256">
        <f t="shared" si="103"/>
        <v>0</v>
      </c>
      <c r="R182" s="256">
        <f t="shared" si="103"/>
        <v>0</v>
      </c>
      <c r="S182" s="439">
        <f t="shared" si="103"/>
        <v>0</v>
      </c>
      <c r="W182" s="256">
        <f t="shared" ref="W182:X182" si="104">SUM(W159,W166, W173, W180)</f>
        <v>0</v>
      </c>
      <c r="X182" s="256">
        <f t="shared" si="104"/>
        <v>0</v>
      </c>
      <c r="Z182" s="256">
        <f>SUM(Z159,Z166,Z173,Z180)</f>
        <v>0</v>
      </c>
      <c r="AA182" s="256">
        <f>SUM(AA159,AA166,AA173,AA180)</f>
        <v>0</v>
      </c>
      <c r="AB182" s="729" t="e">
        <f>Z182/(Z182+AA182)</f>
        <v>#DIV/0!</v>
      </c>
    </row>
    <row r="183" spans="1:28" ht="9.9499999999999993" customHeight="1" x14ac:dyDescent="0.3">
      <c r="A183" s="157"/>
      <c r="B183" s="145"/>
      <c r="C183" s="447"/>
      <c r="D183" s="591"/>
      <c r="E183" s="572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  <c r="R183" s="149"/>
      <c r="S183" s="326"/>
      <c r="W183" s="146"/>
      <c r="X183" s="146"/>
      <c r="Z183" s="147"/>
      <c r="AA183" s="147"/>
      <c r="AB183" s="727"/>
    </row>
    <row r="184" spans="1:28" ht="12.75" hidden="1" customHeight="1" x14ac:dyDescent="0.3">
      <c r="A184" s="157"/>
      <c r="B184" s="152"/>
      <c r="C184" s="447"/>
      <c r="D184" s="591"/>
      <c r="E184" s="572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  <c r="R184" s="149"/>
      <c r="S184" s="326"/>
      <c r="W184" s="150"/>
      <c r="X184" s="150"/>
      <c r="Z184" s="246">
        <f>SUM(Z33,Z48,Z79,Z96,Z113,Z151,Z182)</f>
        <v>0</v>
      </c>
      <c r="AA184" s="246">
        <f>SUM(AA33,AA48,AA79,AA96,AA113,AA151,AA182)</f>
        <v>0</v>
      </c>
      <c r="AB184" s="733" t="e">
        <f>Z184/(Z184+AA184)</f>
        <v>#DIV/0!</v>
      </c>
    </row>
    <row r="185" spans="1:28" s="125" customFormat="1" ht="12" hidden="1" customHeight="1" x14ac:dyDescent="0.3">
      <c r="A185" s="144">
        <v>6.2</v>
      </c>
      <c r="B185" s="152"/>
      <c r="C185" s="447"/>
      <c r="D185" s="591"/>
      <c r="E185" s="572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327"/>
      <c r="W185" s="158"/>
      <c r="X185" s="158"/>
      <c r="AB185" s="734"/>
    </row>
    <row r="186" spans="1:28" ht="13.15" hidden="1" customHeight="1" x14ac:dyDescent="0.3">
      <c r="A186" s="157"/>
      <c r="B186" s="145"/>
      <c r="C186" s="129"/>
      <c r="D186" s="593"/>
      <c r="E186" s="574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/>
      <c r="S186" s="326"/>
      <c r="W186" s="159"/>
      <c r="X186" s="159"/>
    </row>
    <row r="187" spans="1:28" s="129" customFormat="1" x14ac:dyDescent="0.25">
      <c r="A187" s="243"/>
      <c r="B187" s="244" t="s">
        <v>194</v>
      </c>
      <c r="C187" s="244"/>
      <c r="D187" s="440"/>
      <c r="E187" s="243"/>
      <c r="F187" s="246">
        <f>SUM(F33,F48,F79,F96,F113,F151,F182)</f>
        <v>0</v>
      </c>
      <c r="G187" s="246">
        <f t="shared" ref="G187:S187" si="105">SUM(G33,G48,G79,G96,G113,G151,G182)</f>
        <v>0</v>
      </c>
      <c r="H187" s="246">
        <f t="shared" si="105"/>
        <v>0</v>
      </c>
      <c r="I187" s="246">
        <f t="shared" si="105"/>
        <v>0</v>
      </c>
      <c r="J187" s="246">
        <f t="shared" si="105"/>
        <v>0</v>
      </c>
      <c r="K187" s="246">
        <f t="shared" si="105"/>
        <v>0</v>
      </c>
      <c r="L187" s="246">
        <f t="shared" si="105"/>
        <v>0</v>
      </c>
      <c r="M187" s="246">
        <f t="shared" si="105"/>
        <v>0</v>
      </c>
      <c r="N187" s="246">
        <f t="shared" si="105"/>
        <v>0</v>
      </c>
      <c r="O187" s="246">
        <f t="shared" si="105"/>
        <v>0</v>
      </c>
      <c r="P187" s="246">
        <f t="shared" si="105"/>
        <v>0</v>
      </c>
      <c r="Q187" s="246">
        <f t="shared" si="105"/>
        <v>0</v>
      </c>
      <c r="R187" s="246">
        <f t="shared" si="105"/>
        <v>0</v>
      </c>
      <c r="S187" s="440">
        <f t="shared" si="105"/>
        <v>0</v>
      </c>
      <c r="W187" s="246">
        <f t="shared" ref="W187:X187" si="106">SUM(W33,W48,W79,W96,W113,W151,W182)</f>
        <v>0</v>
      </c>
      <c r="X187" s="246">
        <f t="shared" si="106"/>
        <v>0</v>
      </c>
      <c r="Z187" s="246">
        <f t="shared" ref="Z187:AA187" si="107">SUM(Z33,Z48,Z79,Z96,Z113,Z151,Z182)</f>
        <v>0</v>
      </c>
      <c r="AA187" s="246">
        <f t="shared" si="107"/>
        <v>0</v>
      </c>
      <c r="AB187" s="733" t="e">
        <f>Z187/(Z187+AA187)</f>
        <v>#DIV/0!</v>
      </c>
    </row>
    <row r="188" spans="1:28" ht="14.25" x14ac:dyDescent="0.3">
      <c r="A188" s="160"/>
      <c r="B188" s="161"/>
      <c r="C188" s="162"/>
      <c r="D188" s="588"/>
      <c r="E188" s="568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328"/>
      <c r="W188" s="162"/>
      <c r="X188" s="162"/>
    </row>
    <row r="189" spans="1:28" ht="14.25" customHeight="1" x14ac:dyDescent="0.3">
      <c r="A189" s="160"/>
      <c r="B189" s="161"/>
      <c r="C189" s="162"/>
      <c r="D189" s="588"/>
      <c r="E189" s="568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297" t="s">
        <v>195</v>
      </c>
      <c r="R189" s="1298"/>
      <c r="S189" s="329" t="e">
        <f>S187/R187</f>
        <v>#DIV/0!</v>
      </c>
      <c r="W189" s="162"/>
      <c r="X189" s="162"/>
    </row>
    <row r="190" spans="1:28" x14ac:dyDescent="0.3">
      <c r="W190" s="127"/>
      <c r="X190" s="127"/>
    </row>
    <row r="191" spans="1:28" ht="14.25" x14ac:dyDescent="0.3">
      <c r="A191" s="19"/>
      <c r="B191" s="1216" t="s">
        <v>40</v>
      </c>
      <c r="C191" s="1217"/>
      <c r="D191" s="594"/>
      <c r="E191" s="7"/>
    </row>
    <row r="192" spans="1:28" x14ac:dyDescent="0.3">
      <c r="A192" s="21">
        <v>1</v>
      </c>
      <c r="B192" s="1227"/>
      <c r="C192" s="1228"/>
      <c r="D192" s="595"/>
      <c r="E192" s="441"/>
    </row>
    <row r="193" spans="1:5" x14ac:dyDescent="0.3">
      <c r="A193" s="22">
        <v>2</v>
      </c>
      <c r="B193" s="1225"/>
      <c r="C193" s="1226"/>
      <c r="D193" s="596"/>
      <c r="E193" s="442"/>
    </row>
    <row r="194" spans="1:5" x14ac:dyDescent="0.3">
      <c r="A194" s="22">
        <v>3</v>
      </c>
      <c r="B194" s="1225"/>
      <c r="C194" s="1226"/>
      <c r="D194" s="596"/>
      <c r="E194" s="442"/>
    </row>
    <row r="195" spans="1:5" x14ac:dyDescent="0.3">
      <c r="A195" s="22">
        <v>4</v>
      </c>
      <c r="B195" s="1225"/>
      <c r="C195" s="1226"/>
      <c r="D195" s="596"/>
      <c r="E195" s="442"/>
    </row>
    <row r="196" spans="1:5" x14ac:dyDescent="0.3">
      <c r="A196" s="22">
        <v>5</v>
      </c>
      <c r="B196" s="1225"/>
      <c r="C196" s="1226"/>
      <c r="D196" s="596"/>
      <c r="E196" s="442"/>
    </row>
    <row r="197" spans="1:5" x14ac:dyDescent="0.3">
      <c r="A197" s="22">
        <v>6</v>
      </c>
      <c r="B197" s="1225"/>
      <c r="C197" s="1226"/>
      <c r="D197" s="596"/>
      <c r="E197" s="442"/>
    </row>
    <row r="198" spans="1:5" x14ac:dyDescent="0.3">
      <c r="A198" s="22">
        <v>7</v>
      </c>
      <c r="B198" s="1227"/>
      <c r="C198" s="1228"/>
      <c r="D198" s="595"/>
      <c r="E198" s="441"/>
    </row>
    <row r="199" spans="1:5" x14ac:dyDescent="0.3">
      <c r="A199" s="22">
        <v>8</v>
      </c>
      <c r="B199" s="1225"/>
      <c r="C199" s="1226"/>
      <c r="D199" s="596"/>
      <c r="E199" s="442"/>
    </row>
    <row r="200" spans="1:5" x14ac:dyDescent="0.3">
      <c r="A200" s="22">
        <v>9</v>
      </c>
      <c r="B200" s="1225"/>
      <c r="C200" s="1226"/>
      <c r="D200" s="596"/>
      <c r="E200" s="442"/>
    </row>
    <row r="201" spans="1:5" x14ac:dyDescent="0.3">
      <c r="A201" s="22">
        <v>10</v>
      </c>
      <c r="B201" s="1225"/>
      <c r="C201" s="1226"/>
      <c r="D201" s="596"/>
      <c r="E201" s="442"/>
    </row>
  </sheetData>
  <mergeCells count="19">
    <mergeCell ref="Q189:R189"/>
    <mergeCell ref="A1:S1"/>
    <mergeCell ref="A2:S2"/>
    <mergeCell ref="A3:S3"/>
    <mergeCell ref="U3:U6"/>
    <mergeCell ref="F4:Q4"/>
    <mergeCell ref="R4:S4"/>
    <mergeCell ref="A5:A7"/>
    <mergeCell ref="B5:B7"/>
    <mergeCell ref="C5:C7"/>
    <mergeCell ref="D5:D7"/>
    <mergeCell ref="E4:E7"/>
    <mergeCell ref="AA5:AA7"/>
    <mergeCell ref="AB5:AB7"/>
    <mergeCell ref="Z5:Z7"/>
    <mergeCell ref="R5:R6"/>
    <mergeCell ref="S5:S7"/>
    <mergeCell ref="W5:W7"/>
    <mergeCell ref="X5:X7"/>
  </mergeCells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R14:S14 W14:X14 R20:S20 W20:X20 R26:S26 W26:X26 R41:S41 W41:X41 Z14:AA14 Z20:AA20 Z26:AA26 Z41:AA41" formula="1"/>
    <ignoredError sqref="S189 AB9:AB33 AB36:AB48 AB51:AB56 AB58:AB63 AB65:AB70 AB72:AB77 AB79 AB82:AB87 AB89:AB94 AB96 AB99:AB104 AB106:AB111 AB113 AB116:AB121 AB123:AB128 AB130:AB135 AB137:AB142 AB144:AB149 AB151 AB154:AB159 AB161:AB166 AB168:AB173 AB175:AB180 AB182 AB184 AB187" evalErro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DCD4D-492A-41BF-9737-8F2A72F9E6A3}">
  <sheetPr>
    <tabColor theme="2"/>
  </sheetPr>
  <dimension ref="A1:HS135"/>
  <sheetViews>
    <sheetView zoomScale="95" zoomScaleNormal="95" zoomScaleSheetLayoutView="178" workbookViewId="0">
      <pane xSplit="2" ySplit="5" topLeftCell="C6" activePane="bottomRight" state="frozen"/>
      <selection pane="topRight" activeCell="B4" sqref="B4"/>
      <selection pane="bottomLeft" activeCell="B4" sqref="B4"/>
      <selection pane="bottomRight" activeCell="C14" sqref="C14"/>
    </sheetView>
  </sheetViews>
  <sheetFormatPr defaultColWidth="9.140625" defaultRowHeight="14.25" x14ac:dyDescent="0.3"/>
  <cols>
    <col min="1" max="1" width="5.7109375" style="77" customWidth="1"/>
    <col min="2" max="2" width="55.7109375" style="32" customWidth="1"/>
    <col min="3" max="3" width="16.7109375" style="78" customWidth="1"/>
    <col min="4" max="4" width="14.7109375" style="78" customWidth="1"/>
    <col min="5" max="6" width="15.7109375" style="32" customWidth="1"/>
    <col min="7" max="7" width="17" style="32" customWidth="1"/>
    <col min="8" max="10" width="13.7109375" style="32" customWidth="1"/>
    <col min="11" max="16384" width="9.140625" style="32"/>
  </cols>
  <sheetData>
    <row r="1" spans="1:8" s="26" customFormat="1" ht="20.100000000000001" customHeight="1" x14ac:dyDescent="0.3">
      <c r="A1" s="1286" t="s">
        <v>962</v>
      </c>
      <c r="B1" s="1286"/>
      <c r="C1" s="1286"/>
      <c r="D1" s="1286"/>
      <c r="E1" s="1286"/>
      <c r="F1" s="1286"/>
      <c r="G1" s="1286"/>
    </row>
    <row r="2" spans="1:8" s="26" customFormat="1" ht="24" customHeight="1" x14ac:dyDescent="0.3">
      <c r="A2" s="1287" t="s">
        <v>963</v>
      </c>
      <c r="B2" s="1287"/>
      <c r="C2" s="1287"/>
      <c r="D2" s="1287"/>
      <c r="E2" s="1287"/>
      <c r="F2" s="1287"/>
      <c r="G2" s="1287"/>
    </row>
    <row r="3" spans="1:8" s="26" customFormat="1" ht="24" customHeight="1" x14ac:dyDescent="0.3">
      <c r="A3" s="1224"/>
      <c r="B3" s="1287" t="s">
        <v>964</v>
      </c>
      <c r="C3" s="1287"/>
      <c r="D3" s="1287"/>
      <c r="E3" s="1287"/>
      <c r="F3" s="1287"/>
      <c r="G3" s="1287"/>
    </row>
    <row r="4" spans="1:8" s="26" customFormat="1" ht="23.25" customHeight="1" thickBot="1" x14ac:dyDescent="0.35">
      <c r="A4" s="27"/>
      <c r="B4" s="1286" t="s">
        <v>965</v>
      </c>
      <c r="C4" s="1324"/>
      <c r="D4" s="1324"/>
      <c r="E4" s="1324"/>
      <c r="F4" s="1324"/>
      <c r="G4" s="1324"/>
    </row>
    <row r="5" spans="1:8" s="28" customFormat="1" ht="79.900000000000006" customHeight="1" thickBot="1" x14ac:dyDescent="0.3">
      <c r="A5" s="99" t="s">
        <v>67</v>
      </c>
      <c r="B5" s="99" t="s">
        <v>966</v>
      </c>
      <c r="C5" s="101" t="s">
        <v>967</v>
      </c>
      <c r="D5" s="181" t="s">
        <v>968</v>
      </c>
      <c r="E5" s="97" t="s">
        <v>936</v>
      </c>
      <c r="F5" s="97" t="s">
        <v>969</v>
      </c>
      <c r="G5" s="101" t="s">
        <v>970</v>
      </c>
    </row>
    <row r="6" spans="1:8" s="28" customFormat="1" ht="9.9499999999999993" customHeight="1" x14ac:dyDescent="0.25">
      <c r="A6" s="177"/>
      <c r="B6" s="178"/>
      <c r="C6" s="1240"/>
      <c r="D6" s="180"/>
      <c r="E6" s="180"/>
      <c r="F6" s="1347"/>
      <c r="G6" s="1348"/>
    </row>
    <row r="7" spans="1:8" x14ac:dyDescent="0.3">
      <c r="A7" s="91"/>
      <c r="B7" s="92" t="s">
        <v>939</v>
      </c>
      <c r="C7" s="268">
        <f>'9.6 Infra Base Year 6 Staff'!S33</f>
        <v>0</v>
      </c>
      <c r="D7" s="182"/>
      <c r="E7" s="31">
        <f>$G7*(3/12)</f>
        <v>0</v>
      </c>
      <c r="F7" s="31">
        <f>$G7*(9/12)</f>
        <v>0</v>
      </c>
      <c r="G7" s="31">
        <f t="shared" ref="G7:G13" si="0">SUM(C7,(C7*D7))</f>
        <v>0</v>
      </c>
      <c r="H7" s="36"/>
    </row>
    <row r="8" spans="1:8" x14ac:dyDescent="0.3">
      <c r="A8" s="91"/>
      <c r="B8" s="92" t="s">
        <v>152</v>
      </c>
      <c r="C8" s="268">
        <f>'9.6 Infra Base Year 6 Staff'!S48</f>
        <v>0</v>
      </c>
      <c r="D8" s="182"/>
      <c r="E8" s="31">
        <f t="shared" ref="E8:E13" si="1">$G8*(3/12)</f>
        <v>0</v>
      </c>
      <c r="F8" s="31">
        <f t="shared" ref="F8:F13" si="2">$G8*(9/12)</f>
        <v>0</v>
      </c>
      <c r="G8" s="31">
        <f t="shared" si="0"/>
        <v>0</v>
      </c>
      <c r="H8" s="36"/>
    </row>
    <row r="9" spans="1:8" x14ac:dyDescent="0.3">
      <c r="A9" s="93"/>
      <c r="B9" s="92" t="s">
        <v>155</v>
      </c>
      <c r="C9" s="268">
        <f>'9.6 Infra Base Year 6 Staff'!S79</f>
        <v>0</v>
      </c>
      <c r="D9" s="182"/>
      <c r="E9" s="31">
        <f t="shared" si="1"/>
        <v>0</v>
      </c>
      <c r="F9" s="31">
        <f t="shared" si="2"/>
        <v>0</v>
      </c>
      <c r="G9" s="31">
        <f t="shared" si="0"/>
        <v>0</v>
      </c>
      <c r="H9" s="36"/>
    </row>
    <row r="10" spans="1:8" x14ac:dyDescent="0.3">
      <c r="A10" s="93"/>
      <c r="B10" s="92" t="s">
        <v>167</v>
      </c>
      <c r="C10" s="268">
        <f>'9.6 Infra Base Year 6 Staff'!S96</f>
        <v>0</v>
      </c>
      <c r="D10" s="182"/>
      <c r="E10" s="31">
        <f t="shared" si="1"/>
        <v>0</v>
      </c>
      <c r="F10" s="31">
        <f t="shared" si="2"/>
        <v>0</v>
      </c>
      <c r="G10" s="31">
        <f t="shared" si="0"/>
        <v>0</v>
      </c>
      <c r="H10" s="36"/>
    </row>
    <row r="11" spans="1:8" x14ac:dyDescent="0.3">
      <c r="A11" s="93"/>
      <c r="B11" s="92" t="s">
        <v>941</v>
      </c>
      <c r="C11" s="268">
        <f>'9.6 Infra Base Year 6 Staff'!S113</f>
        <v>0</v>
      </c>
      <c r="D11" s="182"/>
      <c r="E11" s="31">
        <f t="shared" si="1"/>
        <v>0</v>
      </c>
      <c r="F11" s="31">
        <f t="shared" si="2"/>
        <v>0</v>
      </c>
      <c r="G11" s="31">
        <f t="shared" si="0"/>
        <v>0</v>
      </c>
      <c r="H11" s="36"/>
    </row>
    <row r="12" spans="1:8" x14ac:dyDescent="0.3">
      <c r="A12" s="93"/>
      <c r="B12" s="92" t="s">
        <v>183</v>
      </c>
      <c r="C12" s="268">
        <f>'9.6 Infra Base Year 6 Staff'!S151</f>
        <v>0</v>
      </c>
      <c r="D12" s="182"/>
      <c r="E12" s="31">
        <f t="shared" si="1"/>
        <v>0</v>
      </c>
      <c r="F12" s="31">
        <f t="shared" si="2"/>
        <v>0</v>
      </c>
      <c r="G12" s="31">
        <f t="shared" ref="G12" si="3">SUM(C12,(C12*D12))</f>
        <v>0</v>
      </c>
      <c r="H12" s="36"/>
    </row>
    <row r="13" spans="1:8" x14ac:dyDescent="0.3">
      <c r="A13" s="93"/>
      <c r="B13" s="92" t="s">
        <v>184</v>
      </c>
      <c r="C13" s="268">
        <f>'9.6 Infra Base Year 6 Staff'!S182</f>
        <v>0</v>
      </c>
      <c r="D13" s="182"/>
      <c r="E13" s="31">
        <f t="shared" si="1"/>
        <v>0</v>
      </c>
      <c r="F13" s="31">
        <f t="shared" si="2"/>
        <v>0</v>
      </c>
      <c r="G13" s="31">
        <f t="shared" si="0"/>
        <v>0</v>
      </c>
      <c r="H13" s="36"/>
    </row>
    <row r="14" spans="1:8" ht="15.75" x14ac:dyDescent="0.3">
      <c r="A14" s="40"/>
      <c r="B14" s="41" t="s">
        <v>971</v>
      </c>
      <c r="C14" s="168">
        <f>SUM(C7:C13)</f>
        <v>0</v>
      </c>
      <c r="D14" s="168"/>
      <c r="E14" s="90">
        <f>SUM(E7:E13)</f>
        <v>0</v>
      </c>
      <c r="F14" s="90">
        <f>SUM(F7:F13)</f>
        <v>0</v>
      </c>
      <c r="G14" s="90">
        <f>SUM(G7:G13)</f>
        <v>0</v>
      </c>
      <c r="H14" s="36"/>
    </row>
    <row r="15" spans="1:8" ht="9.9499999999999993" customHeight="1" x14ac:dyDescent="0.3">
      <c r="A15" s="91"/>
      <c r="B15" s="92"/>
      <c r="C15" s="383"/>
      <c r="D15" s="380"/>
      <c r="E15" s="258"/>
      <c r="F15" s="1345"/>
      <c r="G15" s="1346"/>
      <c r="H15" s="36"/>
    </row>
    <row r="16" spans="1:8" ht="15.75" x14ac:dyDescent="0.3">
      <c r="A16" s="177"/>
      <c r="B16" s="178" t="s">
        <v>972</v>
      </c>
      <c r="C16" s="384"/>
      <c r="D16" s="381"/>
      <c r="E16" s="259"/>
      <c r="F16" s="1343"/>
      <c r="G16" s="1344"/>
      <c r="H16" s="36"/>
    </row>
    <row r="17" spans="1:8" x14ac:dyDescent="0.3">
      <c r="A17" s="91"/>
      <c r="B17" s="92" t="s">
        <v>973</v>
      </c>
      <c r="C17" s="268">
        <f>'6. Infrastructure SW'!N35</f>
        <v>0</v>
      </c>
      <c r="D17" s="735"/>
      <c r="E17" s="31">
        <f>$G17</f>
        <v>0</v>
      </c>
      <c r="F17" s="31">
        <v>0</v>
      </c>
      <c r="G17" s="31">
        <f>SUM(C17,(C17*D17))</f>
        <v>0</v>
      </c>
      <c r="H17" s="36"/>
    </row>
    <row r="18" spans="1:8" x14ac:dyDescent="0.3">
      <c r="A18" s="91"/>
      <c r="B18" s="92" t="s">
        <v>974</v>
      </c>
      <c r="C18" s="268">
        <f>'6. Infrastructure SW'!N307</f>
        <v>0</v>
      </c>
      <c r="D18" s="735"/>
      <c r="E18" s="31">
        <f>$G18</f>
        <v>0</v>
      </c>
      <c r="F18" s="31">
        <v>0</v>
      </c>
      <c r="G18" s="31">
        <f>SUM(C18,(C18*D18))</f>
        <v>0</v>
      </c>
      <c r="H18" s="36"/>
    </row>
    <row r="19" spans="1:8" ht="15.75" x14ac:dyDescent="0.3">
      <c r="A19" s="40"/>
      <c r="B19" s="41" t="s">
        <v>975</v>
      </c>
      <c r="C19" s="168">
        <f>SUM(C17:C18)</f>
        <v>0</v>
      </c>
      <c r="D19" s="168"/>
      <c r="E19" s="90">
        <f>SUM(E17:E18)</f>
        <v>0</v>
      </c>
      <c r="F19" s="90">
        <f>SUM(F17:F18)</f>
        <v>0</v>
      </c>
      <c r="G19" s="90">
        <f>SUM(G17:G18)</f>
        <v>0</v>
      </c>
      <c r="H19" s="36"/>
    </row>
    <row r="20" spans="1:8" ht="9.9499999999999993" customHeight="1" x14ac:dyDescent="0.3">
      <c r="A20" s="91"/>
      <c r="B20" s="94"/>
      <c r="C20" s="383"/>
      <c r="D20" s="380"/>
      <c r="E20" s="258"/>
      <c r="F20" s="1345"/>
      <c r="G20" s="1346"/>
      <c r="H20" s="36"/>
    </row>
    <row r="21" spans="1:8" ht="15.75" x14ac:dyDescent="0.3">
      <c r="A21" s="177"/>
      <c r="B21" s="178" t="s">
        <v>976</v>
      </c>
      <c r="C21" s="384"/>
      <c r="D21" s="381"/>
      <c r="E21" s="259"/>
      <c r="F21" s="1343"/>
      <c r="G21" s="1344"/>
      <c r="H21" s="36"/>
    </row>
    <row r="22" spans="1:8" ht="14.45" customHeight="1" x14ac:dyDescent="0.3">
      <c r="A22" s="104"/>
      <c r="B22" s="92" t="s">
        <v>977</v>
      </c>
      <c r="C22" s="268">
        <f>SUM('5. Infrastructure HW'!Q51)</f>
        <v>0</v>
      </c>
      <c r="D22" s="182"/>
      <c r="E22" s="31">
        <f>G22</f>
        <v>0</v>
      </c>
      <c r="F22" s="31">
        <v>0</v>
      </c>
      <c r="G22" s="31">
        <f>SUM(C22,(C22*D22))</f>
        <v>0</v>
      </c>
      <c r="H22" s="36"/>
    </row>
    <row r="23" spans="1:8" ht="14.25" customHeight="1" x14ac:dyDescent="0.3">
      <c r="A23" s="91"/>
      <c r="B23" s="92" t="s">
        <v>978</v>
      </c>
      <c r="C23" s="268">
        <f>SUM('5. Infrastructure HW'!Q77)</f>
        <v>0</v>
      </c>
      <c r="D23" s="182"/>
      <c r="E23" s="31">
        <f>SUM('5. Infrastructure HW'!Q77,('5. Infrastructure HW'!Q77*D23))</f>
        <v>0</v>
      </c>
      <c r="F23" s="31">
        <f>SUM('5. Infrastructure HW'!R77,('5. Infrastructure HW'!R77*D23))</f>
        <v>0</v>
      </c>
      <c r="G23" s="31">
        <f>SUM(C23,(C23*D23))</f>
        <v>0</v>
      </c>
      <c r="H23" s="36"/>
    </row>
    <row r="24" spans="1:8" ht="15.75" x14ac:dyDescent="0.3">
      <c r="A24" s="40"/>
      <c r="B24" s="41" t="s">
        <v>979</v>
      </c>
      <c r="C24" s="168">
        <f>SUM(C22:C23)</f>
        <v>0</v>
      </c>
      <c r="D24" s="168"/>
      <c r="E24" s="90">
        <f>SUM(E22:E23)</f>
        <v>0</v>
      </c>
      <c r="F24" s="90">
        <f>SUM(F22:F23)</f>
        <v>0</v>
      </c>
      <c r="G24" s="90">
        <f>SUM(G22:G23)</f>
        <v>0</v>
      </c>
      <c r="H24" s="36"/>
    </row>
    <row r="25" spans="1:8" ht="9.9499999999999993" customHeight="1" x14ac:dyDescent="0.3">
      <c r="A25" s="91"/>
      <c r="B25" s="94"/>
      <c r="C25" s="385"/>
      <c r="D25" s="382"/>
      <c r="E25" s="260"/>
      <c r="F25" s="1345"/>
      <c r="G25" s="1346"/>
      <c r="H25" s="36"/>
    </row>
    <row r="26" spans="1:8" ht="15.75" x14ac:dyDescent="0.3">
      <c r="A26" s="177"/>
      <c r="B26" s="178" t="s">
        <v>980</v>
      </c>
      <c r="C26" s="384"/>
      <c r="D26" s="381"/>
      <c r="E26" s="259"/>
      <c r="F26" s="1343"/>
      <c r="G26" s="1344"/>
      <c r="H26" s="36"/>
    </row>
    <row r="27" spans="1:8" ht="14.45" customHeight="1" x14ac:dyDescent="0.3">
      <c r="A27" s="104"/>
      <c r="B27" s="92" t="s">
        <v>981</v>
      </c>
      <c r="C27" s="268">
        <f>'7. Infrastructure Telecom'!P14*(12/9)</f>
        <v>0</v>
      </c>
      <c r="D27" s="182"/>
      <c r="E27" s="31">
        <f>$C27*(3/12)</f>
        <v>0</v>
      </c>
      <c r="F27" s="31">
        <f>$G27*(9/12)</f>
        <v>0</v>
      </c>
      <c r="G27" s="31">
        <f>SUM(C27,(C27*D27))</f>
        <v>0</v>
      </c>
      <c r="H27" s="36"/>
    </row>
    <row r="28" spans="1:8" ht="14.45" customHeight="1" x14ac:dyDescent="0.3">
      <c r="A28" s="91"/>
      <c r="B28" s="92" t="s">
        <v>982</v>
      </c>
      <c r="C28" s="268">
        <f>'7. Infrastructure Telecom'!P319*(12/9)</f>
        <v>0</v>
      </c>
      <c r="D28" s="182"/>
      <c r="E28" s="31">
        <f>$C28*(3/12)</f>
        <v>0</v>
      </c>
      <c r="F28" s="31">
        <f>$G28*(9/12)</f>
        <v>0</v>
      </c>
      <c r="G28" s="31">
        <f>SUM(C28,(C28*D28))</f>
        <v>0</v>
      </c>
      <c r="H28" s="36"/>
    </row>
    <row r="29" spans="1:8" ht="14.25" customHeight="1" x14ac:dyDescent="0.3">
      <c r="A29" s="40"/>
      <c r="B29" s="41" t="s">
        <v>983</v>
      </c>
      <c r="C29" s="168">
        <f>SUM(C27:C28)</f>
        <v>0</v>
      </c>
      <c r="D29" s="168"/>
      <c r="E29" s="90">
        <f>SUM(E27:E28)</f>
        <v>0</v>
      </c>
      <c r="F29" s="90">
        <f>SUM(F27:F28)</f>
        <v>0</v>
      </c>
      <c r="G29" s="90">
        <f>SUM(G27:G28)</f>
        <v>0</v>
      </c>
      <c r="H29" s="36"/>
    </row>
    <row r="30" spans="1:8" ht="9.9499999999999993" customHeight="1" x14ac:dyDescent="0.3">
      <c r="A30" s="91"/>
      <c r="B30" s="94"/>
      <c r="C30" s="385"/>
      <c r="D30" s="382"/>
      <c r="E30" s="260"/>
      <c r="F30" s="1234"/>
      <c r="G30" s="1235"/>
      <c r="H30" s="36"/>
    </row>
    <row r="31" spans="1:8" ht="15.75" x14ac:dyDescent="0.3">
      <c r="A31" s="177"/>
      <c r="B31" s="178" t="s">
        <v>984</v>
      </c>
      <c r="C31" s="384"/>
      <c r="D31" s="381"/>
      <c r="E31" s="259"/>
      <c r="F31" s="1343"/>
      <c r="G31" s="1344"/>
      <c r="H31" s="36"/>
    </row>
    <row r="32" spans="1:8" x14ac:dyDescent="0.3">
      <c r="A32" s="91"/>
      <c r="B32" s="92" t="s">
        <v>985</v>
      </c>
      <c r="C32" s="268">
        <f>'18. Infra Other'!L10</f>
        <v>0</v>
      </c>
      <c r="D32" s="182"/>
      <c r="E32" s="31">
        <f>$G32</f>
        <v>0</v>
      </c>
      <c r="F32" s="31">
        <v>0</v>
      </c>
      <c r="G32" s="31">
        <f>SUM(C32,(C32*D32))</f>
        <v>0</v>
      </c>
      <c r="H32" s="36"/>
    </row>
    <row r="33" spans="1:227" x14ac:dyDescent="0.3">
      <c r="A33" s="91"/>
      <c r="B33" s="92" t="s">
        <v>986</v>
      </c>
      <c r="C33" s="268">
        <f>'18. Infra Other'!L16</f>
        <v>0</v>
      </c>
      <c r="D33" s="182"/>
      <c r="E33" s="31">
        <f t="shared" ref="E33:E34" si="4">$G33</f>
        <v>0</v>
      </c>
      <c r="F33" s="31">
        <v>0</v>
      </c>
      <c r="G33" s="31">
        <f>SUM(C33,(C33*D33))</f>
        <v>0</v>
      </c>
      <c r="H33" s="36"/>
    </row>
    <row r="34" spans="1:227" x14ac:dyDescent="0.3">
      <c r="A34" s="91"/>
      <c r="B34" s="92" t="s">
        <v>987</v>
      </c>
      <c r="C34" s="268">
        <f>'18. Infra Other'!L22</f>
        <v>0</v>
      </c>
      <c r="D34" s="182"/>
      <c r="E34" s="31">
        <f t="shared" si="4"/>
        <v>0</v>
      </c>
      <c r="F34" s="31">
        <v>0</v>
      </c>
      <c r="G34" s="31">
        <f>SUM(C34,(C34*D34))</f>
        <v>0</v>
      </c>
      <c r="H34" s="36"/>
    </row>
    <row r="35" spans="1:227" ht="15.75" x14ac:dyDescent="0.3">
      <c r="A35" s="40"/>
      <c r="B35" s="41" t="s">
        <v>988</v>
      </c>
      <c r="C35" s="168">
        <f>SUM(C32:C34)</f>
        <v>0</v>
      </c>
      <c r="D35" s="168"/>
      <c r="E35" s="168">
        <f>SUM(E32:E34)</f>
        <v>0</v>
      </c>
      <c r="F35" s="168">
        <f>SUM(F32:F34)</f>
        <v>0</v>
      </c>
      <c r="G35" s="168">
        <f>SUM(G32:G34)</f>
        <v>0</v>
      </c>
      <c r="H35" s="36"/>
    </row>
    <row r="36" spans="1:227" ht="9.9499999999999993" customHeight="1" x14ac:dyDescent="0.3">
      <c r="A36" s="91"/>
      <c r="B36" s="92"/>
      <c r="C36" s="383"/>
      <c r="D36" s="380"/>
      <c r="E36" s="258"/>
      <c r="F36" s="1341"/>
      <c r="G36" s="1342"/>
    </row>
    <row r="37" spans="1:227" s="43" customFormat="1" ht="16.5" customHeight="1" x14ac:dyDescent="0.3">
      <c r="A37" s="40"/>
      <c r="B37" s="41" t="s">
        <v>989</v>
      </c>
      <c r="C37" s="168">
        <f>SUM(C14,C19,C24,C29,C35)</f>
        <v>0</v>
      </c>
      <c r="D37" s="168"/>
      <c r="E37" s="168">
        <f>SUM(E14,E19,E24,E29,E35)</f>
        <v>0</v>
      </c>
      <c r="F37" s="168">
        <f>SUM(F14,F19,F24,F29,F35)</f>
        <v>0</v>
      </c>
      <c r="G37" s="168">
        <f>SUM(G14,G19,G24,G29,G35)</f>
        <v>0</v>
      </c>
    </row>
    <row r="38" spans="1:227" ht="22.5" customHeight="1" x14ac:dyDescent="0.3">
      <c r="A38" s="45"/>
      <c r="B38" s="46"/>
      <c r="C38" s="48"/>
      <c r="D38" s="48"/>
      <c r="E38" s="51"/>
      <c r="F38" s="51"/>
    </row>
    <row r="39" spans="1:227" ht="12.2" customHeight="1" x14ac:dyDescent="0.3">
      <c r="A39" s="45"/>
      <c r="B39" s="47"/>
      <c r="C39" s="52"/>
      <c r="D39" s="52"/>
      <c r="E39" s="51"/>
      <c r="F39" s="51"/>
    </row>
    <row r="40" spans="1:227" x14ac:dyDescent="0.3">
      <c r="A40" s="55"/>
      <c r="B40" s="56"/>
      <c r="C40" s="57"/>
      <c r="D40" s="57"/>
      <c r="E40" s="59"/>
      <c r="F40" s="59"/>
      <c r="G40" s="17"/>
      <c r="H40" s="58"/>
      <c r="I40" s="50"/>
      <c r="J40" s="50"/>
      <c r="K40" s="50"/>
      <c r="L40" s="50"/>
      <c r="M40" s="50"/>
      <c r="N40" s="50"/>
      <c r="O40" s="59"/>
      <c r="P40" s="60"/>
      <c r="Q40" s="17"/>
      <c r="R40" s="17"/>
      <c r="S40" s="58"/>
      <c r="T40" s="50"/>
      <c r="U40" s="50"/>
      <c r="V40" s="50"/>
      <c r="W40" s="50"/>
      <c r="X40" s="50"/>
      <c r="Y40" s="50"/>
      <c r="Z40" s="59"/>
      <c r="AA40" s="60"/>
      <c r="AB40" s="17"/>
      <c r="AC40" s="17"/>
      <c r="AD40" s="58"/>
      <c r="AE40" s="50"/>
      <c r="AF40" s="50"/>
      <c r="AG40" s="50"/>
      <c r="AH40" s="50"/>
      <c r="AI40" s="50"/>
      <c r="AJ40" s="50"/>
      <c r="AK40" s="59"/>
      <c r="AL40" s="60"/>
      <c r="AM40" s="17"/>
      <c r="AN40" s="17"/>
      <c r="AO40" s="58"/>
      <c r="AP40" s="50"/>
      <c r="AQ40" s="50"/>
      <c r="AR40" s="50"/>
      <c r="AS40" s="50"/>
      <c r="AT40" s="50"/>
      <c r="AU40" s="50"/>
      <c r="AV40" s="59"/>
      <c r="AW40" s="60"/>
      <c r="AX40" s="17"/>
      <c r="AY40" s="17"/>
      <c r="AZ40" s="58"/>
      <c r="BA40" s="50"/>
      <c r="BB40" s="50"/>
      <c r="BC40" s="50"/>
      <c r="BD40" s="50"/>
      <c r="BE40" s="50"/>
      <c r="BF40" s="50"/>
      <c r="BG40" s="59"/>
      <c r="BH40" s="60"/>
      <c r="BI40" s="17"/>
      <c r="BJ40" s="17"/>
      <c r="BK40" s="58"/>
      <c r="BL40" s="50"/>
      <c r="BM40" s="50"/>
      <c r="BN40" s="50"/>
      <c r="BO40" s="50"/>
      <c r="BP40" s="50"/>
      <c r="BQ40" s="50"/>
      <c r="BR40" s="59"/>
      <c r="BS40" s="60"/>
      <c r="BT40" s="17"/>
      <c r="BU40" s="17"/>
      <c r="BV40" s="58"/>
      <c r="BW40" s="50"/>
      <c r="BX40" s="50"/>
      <c r="BY40" s="50"/>
      <c r="BZ40" s="50"/>
      <c r="CA40" s="50"/>
      <c r="CB40" s="50"/>
      <c r="CC40" s="59"/>
      <c r="CD40" s="60"/>
      <c r="CE40" s="17"/>
      <c r="CF40" s="17"/>
      <c r="CG40" s="58"/>
      <c r="CH40" s="50"/>
      <c r="CI40" s="50"/>
      <c r="CJ40" s="50"/>
      <c r="CK40" s="50"/>
      <c r="CL40" s="50"/>
      <c r="CM40" s="50"/>
      <c r="CN40" s="59"/>
      <c r="CO40" s="60"/>
      <c r="CP40" s="17"/>
      <c r="CQ40" s="17"/>
      <c r="CR40" s="58"/>
      <c r="CS40" s="50"/>
      <c r="CT40" s="50"/>
      <c r="CU40" s="50"/>
      <c r="CV40" s="50"/>
      <c r="CW40" s="50"/>
      <c r="CX40" s="50"/>
      <c r="CY40" s="59"/>
      <c r="CZ40" s="60"/>
      <c r="DA40" s="17"/>
      <c r="DB40" s="17"/>
      <c r="DC40" s="58"/>
      <c r="DD40" s="50"/>
      <c r="DE40" s="50"/>
      <c r="DF40" s="50"/>
      <c r="DG40" s="50"/>
      <c r="DH40" s="50"/>
      <c r="DI40" s="50"/>
      <c r="DJ40" s="59"/>
      <c r="DK40" s="60"/>
      <c r="DL40" s="17"/>
      <c r="DM40" s="17"/>
      <c r="DN40" s="58"/>
      <c r="DO40" s="50"/>
      <c r="DP40" s="50"/>
      <c r="DQ40" s="50"/>
      <c r="DR40" s="50"/>
      <c r="DS40" s="50"/>
      <c r="DT40" s="50"/>
      <c r="DU40" s="59"/>
      <c r="DV40" s="60"/>
      <c r="DW40" s="17"/>
      <c r="DX40" s="17"/>
      <c r="DY40" s="58"/>
      <c r="DZ40" s="50"/>
      <c r="EA40" s="50"/>
      <c r="EB40" s="50"/>
      <c r="EC40" s="50"/>
      <c r="ED40" s="50"/>
      <c r="EE40" s="50"/>
      <c r="EF40" s="59"/>
      <c r="EG40" s="60"/>
      <c r="EH40" s="17"/>
      <c r="EI40" s="17"/>
      <c r="EJ40" s="58"/>
      <c r="EK40" s="50"/>
      <c r="EL40" s="50"/>
      <c r="EM40" s="50"/>
      <c r="EN40" s="50"/>
      <c r="EO40" s="50"/>
      <c r="EP40" s="50"/>
      <c r="EQ40" s="59"/>
      <c r="ER40" s="60"/>
      <c r="ES40" s="17"/>
      <c r="ET40" s="17"/>
      <c r="EU40" s="58"/>
      <c r="EV40" s="50"/>
      <c r="EW40" s="50"/>
      <c r="EX40" s="50"/>
      <c r="EY40" s="50"/>
      <c r="EZ40" s="50"/>
      <c r="FA40" s="50"/>
      <c r="FB40" s="59"/>
      <c r="FC40" s="60"/>
      <c r="FD40" s="17"/>
      <c r="FE40" s="17"/>
      <c r="FF40" s="58"/>
      <c r="FG40" s="50"/>
      <c r="FH40" s="50"/>
      <c r="FI40" s="50"/>
      <c r="FJ40" s="50"/>
      <c r="FK40" s="50"/>
      <c r="FL40" s="50"/>
      <c r="FM40" s="59"/>
      <c r="FN40" s="60"/>
      <c r="FO40" s="17"/>
      <c r="FP40" s="17"/>
      <c r="FQ40" s="58"/>
      <c r="FR40" s="50"/>
      <c r="FS40" s="50"/>
      <c r="FT40" s="50"/>
      <c r="FU40" s="50"/>
      <c r="FV40" s="50"/>
      <c r="FW40" s="50"/>
      <c r="FX40" s="59"/>
      <c r="FY40" s="60"/>
      <c r="FZ40" s="17"/>
      <c r="GA40" s="17"/>
      <c r="GB40" s="58"/>
      <c r="GC40" s="50"/>
      <c r="GD40" s="50"/>
      <c r="GE40" s="50"/>
      <c r="GF40" s="50"/>
      <c r="GG40" s="50"/>
      <c r="GH40" s="50"/>
      <c r="GI40" s="59"/>
      <c r="GJ40" s="60"/>
      <c r="GK40" s="17"/>
      <c r="GL40" s="17"/>
      <c r="GM40" s="58"/>
      <c r="GN40" s="50"/>
      <c r="GO40" s="50"/>
      <c r="GP40" s="50"/>
      <c r="GQ40" s="50"/>
      <c r="GR40" s="50"/>
      <c r="GS40" s="50"/>
      <c r="GT40" s="59"/>
      <c r="GU40" s="60"/>
      <c r="GV40" s="17"/>
      <c r="GW40" s="17"/>
      <c r="GX40" s="58"/>
      <c r="GY40" s="50"/>
      <c r="GZ40" s="50"/>
      <c r="HA40" s="50"/>
      <c r="HB40" s="50"/>
      <c r="HC40" s="50"/>
      <c r="HD40" s="50"/>
      <c r="HE40" s="59"/>
      <c r="HF40" s="60"/>
      <c r="HG40" s="17"/>
      <c r="HH40" s="17"/>
      <c r="HI40" s="58"/>
      <c r="HJ40" s="50"/>
      <c r="HK40" s="50"/>
      <c r="HL40" s="50"/>
      <c r="HM40" s="50"/>
      <c r="HN40" s="50"/>
      <c r="HO40" s="50"/>
      <c r="HP40" s="59"/>
      <c r="HQ40" s="60"/>
      <c r="HR40" s="17"/>
      <c r="HS40" s="17"/>
    </row>
    <row r="41" spans="1:227" x14ac:dyDescent="0.3">
      <c r="A41" s="61"/>
      <c r="B41" s="1221" t="s">
        <v>40</v>
      </c>
      <c r="C41" s="57"/>
      <c r="D41" s="57"/>
      <c r="E41" s="59"/>
      <c r="F41" s="59"/>
      <c r="G41" s="17"/>
      <c r="H41" s="58"/>
      <c r="I41" s="50"/>
      <c r="J41" s="50"/>
      <c r="K41" s="50"/>
      <c r="L41" s="50"/>
      <c r="M41" s="50"/>
      <c r="N41" s="50"/>
      <c r="O41" s="59"/>
      <c r="P41" s="60"/>
      <c r="Q41" s="17"/>
      <c r="R41" s="17"/>
      <c r="S41" s="58"/>
      <c r="T41" s="50"/>
      <c r="U41" s="50"/>
      <c r="V41" s="50"/>
      <c r="W41" s="50"/>
      <c r="X41" s="50"/>
      <c r="Y41" s="50"/>
      <c r="Z41" s="59"/>
      <c r="AA41" s="60"/>
      <c r="AB41" s="17"/>
      <c r="AC41" s="17"/>
      <c r="AD41" s="58"/>
      <c r="AE41" s="50"/>
      <c r="AF41" s="50"/>
      <c r="AG41" s="50"/>
      <c r="AH41" s="50"/>
      <c r="AI41" s="50"/>
      <c r="AJ41" s="50"/>
      <c r="AK41" s="59"/>
      <c r="AL41" s="60"/>
      <c r="AM41" s="17"/>
      <c r="AN41" s="17"/>
      <c r="AO41" s="58"/>
      <c r="AP41" s="50"/>
      <c r="AQ41" s="50"/>
      <c r="AR41" s="50"/>
      <c r="AS41" s="50"/>
      <c r="AT41" s="50"/>
      <c r="AU41" s="50"/>
      <c r="AV41" s="59"/>
      <c r="AW41" s="60"/>
      <c r="AX41" s="17"/>
      <c r="AY41" s="17"/>
      <c r="AZ41" s="58"/>
      <c r="BA41" s="50"/>
      <c r="BB41" s="50"/>
      <c r="BC41" s="50"/>
      <c r="BD41" s="50"/>
      <c r="BE41" s="50"/>
      <c r="BF41" s="50"/>
      <c r="BG41" s="59"/>
      <c r="BH41" s="60"/>
      <c r="BI41" s="17"/>
      <c r="BJ41" s="17"/>
      <c r="BK41" s="58"/>
      <c r="BL41" s="50"/>
      <c r="BM41" s="50"/>
      <c r="BN41" s="50"/>
      <c r="BO41" s="50"/>
      <c r="BP41" s="50"/>
      <c r="BQ41" s="50"/>
      <c r="BR41" s="59"/>
      <c r="BS41" s="60"/>
      <c r="BT41" s="17"/>
      <c r="BU41" s="17"/>
      <c r="BV41" s="58"/>
      <c r="BW41" s="50"/>
      <c r="BX41" s="50"/>
      <c r="BY41" s="50"/>
      <c r="BZ41" s="50"/>
      <c r="CA41" s="50"/>
      <c r="CB41" s="50"/>
      <c r="CC41" s="59"/>
      <c r="CD41" s="60"/>
      <c r="CE41" s="17"/>
      <c r="CF41" s="17"/>
      <c r="CG41" s="58"/>
      <c r="CH41" s="50"/>
      <c r="CI41" s="50"/>
      <c r="CJ41" s="50"/>
      <c r="CK41" s="50"/>
      <c r="CL41" s="50"/>
      <c r="CM41" s="50"/>
      <c r="CN41" s="59"/>
      <c r="CO41" s="60"/>
      <c r="CP41" s="17"/>
      <c r="CQ41" s="17"/>
      <c r="CR41" s="58"/>
      <c r="CS41" s="50"/>
      <c r="CT41" s="50"/>
      <c r="CU41" s="50"/>
      <c r="CV41" s="50"/>
      <c r="CW41" s="50"/>
      <c r="CX41" s="50"/>
      <c r="CY41" s="59"/>
      <c r="CZ41" s="60"/>
      <c r="DA41" s="17"/>
      <c r="DB41" s="17"/>
      <c r="DC41" s="58"/>
      <c r="DD41" s="50"/>
      <c r="DE41" s="50"/>
      <c r="DF41" s="50"/>
      <c r="DG41" s="50"/>
      <c r="DH41" s="50"/>
      <c r="DI41" s="50"/>
      <c r="DJ41" s="59"/>
      <c r="DK41" s="60"/>
      <c r="DL41" s="17"/>
      <c r="DM41" s="17"/>
      <c r="DN41" s="58"/>
      <c r="DO41" s="50"/>
      <c r="DP41" s="50"/>
      <c r="DQ41" s="50"/>
      <c r="DR41" s="50"/>
      <c r="DS41" s="50"/>
      <c r="DT41" s="50"/>
      <c r="DU41" s="59"/>
      <c r="DV41" s="60"/>
      <c r="DW41" s="17"/>
      <c r="DX41" s="17"/>
      <c r="DY41" s="58"/>
      <c r="DZ41" s="50"/>
      <c r="EA41" s="50"/>
      <c r="EB41" s="50"/>
      <c r="EC41" s="50"/>
      <c r="ED41" s="50"/>
      <c r="EE41" s="50"/>
      <c r="EF41" s="59"/>
      <c r="EG41" s="60"/>
      <c r="EH41" s="17"/>
      <c r="EI41" s="17"/>
      <c r="EJ41" s="58"/>
      <c r="EK41" s="50"/>
      <c r="EL41" s="50"/>
      <c r="EM41" s="50"/>
      <c r="EN41" s="50"/>
      <c r="EO41" s="50"/>
      <c r="EP41" s="50"/>
      <c r="EQ41" s="59"/>
      <c r="ER41" s="60"/>
      <c r="ES41" s="17"/>
      <c r="ET41" s="17"/>
      <c r="EU41" s="58"/>
      <c r="EV41" s="50"/>
      <c r="EW41" s="50"/>
      <c r="EX41" s="50"/>
      <c r="EY41" s="50"/>
      <c r="EZ41" s="50"/>
      <c r="FA41" s="50"/>
      <c r="FB41" s="59"/>
      <c r="FC41" s="60"/>
      <c r="FD41" s="17"/>
      <c r="FE41" s="17"/>
      <c r="FF41" s="58"/>
      <c r="FG41" s="50"/>
      <c r="FH41" s="50"/>
      <c r="FI41" s="50"/>
      <c r="FJ41" s="50"/>
      <c r="FK41" s="50"/>
      <c r="FL41" s="50"/>
      <c r="FM41" s="59"/>
      <c r="FN41" s="60"/>
      <c r="FO41" s="17"/>
      <c r="FP41" s="17"/>
      <c r="FQ41" s="58"/>
      <c r="FR41" s="50"/>
      <c r="FS41" s="50"/>
      <c r="FT41" s="50"/>
      <c r="FU41" s="50"/>
      <c r="FV41" s="50"/>
      <c r="FW41" s="50"/>
      <c r="FX41" s="59"/>
      <c r="FY41" s="60"/>
      <c r="FZ41" s="17"/>
      <c r="GA41" s="17"/>
      <c r="GB41" s="58"/>
      <c r="GC41" s="50"/>
      <c r="GD41" s="50"/>
      <c r="GE41" s="50"/>
      <c r="GF41" s="50"/>
      <c r="GG41" s="50"/>
      <c r="GH41" s="50"/>
      <c r="GI41" s="59"/>
      <c r="GJ41" s="60"/>
      <c r="GK41" s="17"/>
      <c r="GL41" s="17"/>
      <c r="GM41" s="58"/>
      <c r="GN41" s="50"/>
      <c r="GO41" s="50"/>
      <c r="GP41" s="50"/>
      <c r="GQ41" s="50"/>
      <c r="GR41" s="50"/>
      <c r="GS41" s="50"/>
      <c r="GT41" s="59"/>
      <c r="GU41" s="60"/>
      <c r="GV41" s="17"/>
      <c r="GW41" s="17"/>
      <c r="GX41" s="58"/>
      <c r="GY41" s="50"/>
      <c r="GZ41" s="50"/>
      <c r="HA41" s="50"/>
      <c r="HB41" s="50"/>
      <c r="HC41" s="50"/>
      <c r="HD41" s="50"/>
      <c r="HE41" s="59"/>
      <c r="HF41" s="60"/>
      <c r="HG41" s="17"/>
      <c r="HH41" s="17"/>
      <c r="HI41" s="58"/>
      <c r="HJ41" s="50"/>
      <c r="HK41" s="50"/>
      <c r="HL41" s="50"/>
      <c r="HM41" s="50"/>
      <c r="HN41" s="50"/>
      <c r="HO41" s="50"/>
      <c r="HP41" s="59"/>
      <c r="HQ41" s="60"/>
      <c r="HR41" s="17"/>
      <c r="HS41" s="17"/>
    </row>
    <row r="42" spans="1:227" x14ac:dyDescent="0.3">
      <c r="A42" s="96">
        <v>1</v>
      </c>
      <c r="B42" s="1218"/>
      <c r="C42" s="57"/>
      <c r="D42" s="57"/>
      <c r="E42" s="59"/>
      <c r="F42" s="59"/>
      <c r="G42" s="17"/>
      <c r="H42" s="58"/>
      <c r="I42" s="50"/>
      <c r="J42" s="50"/>
      <c r="K42" s="50"/>
      <c r="L42" s="50"/>
      <c r="M42" s="50"/>
      <c r="N42" s="50"/>
      <c r="O42" s="59"/>
      <c r="P42" s="60"/>
      <c r="Q42" s="17"/>
      <c r="R42" s="17"/>
      <c r="S42" s="58"/>
      <c r="T42" s="50"/>
      <c r="U42" s="50"/>
      <c r="V42" s="50"/>
      <c r="W42" s="50"/>
      <c r="X42" s="50"/>
      <c r="Y42" s="50"/>
      <c r="Z42" s="59"/>
      <c r="AA42" s="60"/>
      <c r="AB42" s="17"/>
      <c r="AC42" s="17"/>
      <c r="AD42" s="58"/>
      <c r="AE42" s="50"/>
      <c r="AF42" s="50"/>
      <c r="AG42" s="50"/>
      <c r="AH42" s="50"/>
      <c r="AI42" s="50"/>
      <c r="AJ42" s="50"/>
      <c r="AK42" s="59"/>
      <c r="AL42" s="60"/>
      <c r="AM42" s="17"/>
      <c r="AN42" s="17"/>
      <c r="AO42" s="58"/>
      <c r="AP42" s="50"/>
      <c r="AQ42" s="50"/>
      <c r="AR42" s="50"/>
      <c r="AS42" s="50"/>
      <c r="AT42" s="50"/>
      <c r="AU42" s="50"/>
      <c r="AV42" s="59"/>
      <c r="AW42" s="60"/>
      <c r="AX42" s="17"/>
      <c r="AY42" s="17"/>
      <c r="AZ42" s="58"/>
      <c r="BA42" s="50"/>
      <c r="BB42" s="50"/>
      <c r="BC42" s="50"/>
      <c r="BD42" s="50"/>
      <c r="BE42" s="50"/>
      <c r="BF42" s="50"/>
      <c r="BG42" s="59"/>
      <c r="BH42" s="60"/>
      <c r="BI42" s="17"/>
      <c r="BJ42" s="17"/>
      <c r="BK42" s="58"/>
      <c r="BL42" s="50"/>
      <c r="BM42" s="50"/>
      <c r="BN42" s="50"/>
      <c r="BO42" s="50"/>
      <c r="BP42" s="50"/>
      <c r="BQ42" s="50"/>
      <c r="BR42" s="59"/>
      <c r="BS42" s="60"/>
      <c r="BT42" s="17"/>
      <c r="BU42" s="17"/>
      <c r="BV42" s="58"/>
      <c r="BW42" s="50"/>
      <c r="BX42" s="50"/>
      <c r="BY42" s="50"/>
      <c r="BZ42" s="50"/>
      <c r="CA42" s="50"/>
      <c r="CB42" s="50"/>
      <c r="CC42" s="59"/>
      <c r="CD42" s="60"/>
      <c r="CE42" s="17"/>
      <c r="CF42" s="17"/>
      <c r="CG42" s="58"/>
      <c r="CH42" s="50"/>
      <c r="CI42" s="50"/>
      <c r="CJ42" s="50"/>
      <c r="CK42" s="50"/>
      <c r="CL42" s="50"/>
      <c r="CM42" s="50"/>
      <c r="CN42" s="59"/>
      <c r="CO42" s="60"/>
      <c r="CP42" s="17"/>
      <c r="CQ42" s="17"/>
      <c r="CR42" s="58"/>
      <c r="CS42" s="50"/>
      <c r="CT42" s="50"/>
      <c r="CU42" s="50"/>
      <c r="CV42" s="50"/>
      <c r="CW42" s="50"/>
      <c r="CX42" s="50"/>
      <c r="CY42" s="59"/>
      <c r="CZ42" s="60"/>
      <c r="DA42" s="17"/>
      <c r="DB42" s="17"/>
      <c r="DC42" s="58"/>
      <c r="DD42" s="50"/>
      <c r="DE42" s="50"/>
      <c r="DF42" s="50"/>
      <c r="DG42" s="50"/>
      <c r="DH42" s="50"/>
      <c r="DI42" s="50"/>
      <c r="DJ42" s="59"/>
      <c r="DK42" s="60"/>
      <c r="DL42" s="17"/>
      <c r="DM42" s="17"/>
      <c r="DN42" s="58"/>
      <c r="DO42" s="50"/>
      <c r="DP42" s="50"/>
      <c r="DQ42" s="50"/>
      <c r="DR42" s="50"/>
      <c r="DS42" s="50"/>
      <c r="DT42" s="50"/>
      <c r="DU42" s="59"/>
      <c r="DV42" s="60"/>
      <c r="DW42" s="17"/>
      <c r="DX42" s="17"/>
      <c r="DY42" s="58"/>
      <c r="DZ42" s="50"/>
      <c r="EA42" s="50"/>
      <c r="EB42" s="50"/>
      <c r="EC42" s="50"/>
      <c r="ED42" s="50"/>
      <c r="EE42" s="50"/>
      <c r="EF42" s="59"/>
      <c r="EG42" s="60"/>
      <c r="EH42" s="17"/>
      <c r="EI42" s="17"/>
      <c r="EJ42" s="58"/>
      <c r="EK42" s="50"/>
      <c r="EL42" s="50"/>
      <c r="EM42" s="50"/>
      <c r="EN42" s="50"/>
      <c r="EO42" s="50"/>
      <c r="EP42" s="50"/>
      <c r="EQ42" s="59"/>
      <c r="ER42" s="60"/>
      <c r="ES42" s="17"/>
      <c r="ET42" s="17"/>
      <c r="EU42" s="58"/>
      <c r="EV42" s="50"/>
      <c r="EW42" s="50"/>
      <c r="EX42" s="50"/>
      <c r="EY42" s="50"/>
      <c r="EZ42" s="50"/>
      <c r="FA42" s="50"/>
      <c r="FB42" s="59"/>
      <c r="FC42" s="60"/>
      <c r="FD42" s="17"/>
      <c r="FE42" s="17"/>
      <c r="FF42" s="58"/>
      <c r="FG42" s="50"/>
      <c r="FH42" s="50"/>
      <c r="FI42" s="50"/>
      <c r="FJ42" s="50"/>
      <c r="FK42" s="50"/>
      <c r="FL42" s="50"/>
      <c r="FM42" s="59"/>
      <c r="FN42" s="60"/>
      <c r="FO42" s="17"/>
      <c r="FP42" s="17"/>
      <c r="FQ42" s="58"/>
      <c r="FR42" s="50"/>
      <c r="FS42" s="50"/>
      <c r="FT42" s="50"/>
      <c r="FU42" s="50"/>
      <c r="FV42" s="50"/>
      <c r="FW42" s="50"/>
      <c r="FX42" s="59"/>
      <c r="FY42" s="60"/>
      <c r="FZ42" s="17"/>
      <c r="GA42" s="17"/>
      <c r="GB42" s="58"/>
      <c r="GC42" s="50"/>
      <c r="GD42" s="50"/>
      <c r="GE42" s="50"/>
      <c r="GF42" s="50"/>
      <c r="GG42" s="50"/>
      <c r="GH42" s="50"/>
      <c r="GI42" s="59"/>
      <c r="GJ42" s="60"/>
      <c r="GK42" s="17"/>
      <c r="GL42" s="17"/>
      <c r="GM42" s="58"/>
      <c r="GN42" s="50"/>
      <c r="GO42" s="50"/>
      <c r="GP42" s="50"/>
      <c r="GQ42" s="50"/>
      <c r="GR42" s="50"/>
      <c r="GS42" s="50"/>
      <c r="GT42" s="59"/>
      <c r="GU42" s="60"/>
      <c r="GV42" s="17"/>
      <c r="GW42" s="17"/>
      <c r="GX42" s="58"/>
      <c r="GY42" s="50"/>
      <c r="GZ42" s="50"/>
      <c r="HA42" s="50"/>
      <c r="HB42" s="50"/>
      <c r="HC42" s="50"/>
      <c r="HD42" s="50"/>
      <c r="HE42" s="59"/>
      <c r="HF42" s="60"/>
      <c r="HG42" s="17"/>
      <c r="HH42" s="17"/>
      <c r="HI42" s="58"/>
      <c r="HJ42" s="50"/>
      <c r="HK42" s="50"/>
      <c r="HL42" s="50"/>
      <c r="HM42" s="50"/>
      <c r="HN42" s="50"/>
      <c r="HO42" s="50"/>
      <c r="HP42" s="59"/>
      <c r="HQ42" s="60"/>
      <c r="HR42" s="17"/>
      <c r="HS42" s="17"/>
    </row>
    <row r="43" spans="1:227" x14ac:dyDescent="0.3">
      <c r="A43" s="96">
        <v>2</v>
      </c>
      <c r="B43" s="1218"/>
      <c r="C43" s="57"/>
      <c r="D43" s="57"/>
      <c r="E43" s="59"/>
      <c r="F43" s="59"/>
      <c r="G43" s="17"/>
      <c r="H43" s="58"/>
      <c r="I43" s="50"/>
      <c r="J43" s="50"/>
      <c r="K43" s="50"/>
      <c r="L43" s="50"/>
      <c r="M43" s="50"/>
      <c r="N43" s="50"/>
      <c r="O43" s="59"/>
      <c r="P43" s="60"/>
      <c r="Q43" s="17"/>
      <c r="R43" s="17"/>
      <c r="S43" s="58"/>
      <c r="T43" s="50"/>
      <c r="U43" s="50"/>
      <c r="V43" s="50"/>
      <c r="W43" s="50"/>
      <c r="X43" s="50"/>
      <c r="Y43" s="50"/>
      <c r="Z43" s="59"/>
      <c r="AA43" s="60"/>
      <c r="AB43" s="17"/>
      <c r="AC43" s="17"/>
      <c r="AD43" s="58"/>
      <c r="AE43" s="50"/>
      <c r="AF43" s="50"/>
      <c r="AG43" s="50"/>
      <c r="AH43" s="50"/>
      <c r="AI43" s="50"/>
      <c r="AJ43" s="50"/>
      <c r="AK43" s="59"/>
      <c r="AL43" s="60"/>
      <c r="AM43" s="17"/>
      <c r="AN43" s="17"/>
      <c r="AO43" s="58"/>
      <c r="AP43" s="50"/>
      <c r="AQ43" s="50"/>
      <c r="AR43" s="50"/>
      <c r="AS43" s="50"/>
      <c r="AT43" s="50"/>
      <c r="AU43" s="50"/>
      <c r="AV43" s="59"/>
      <c r="AW43" s="60"/>
      <c r="AX43" s="17"/>
      <c r="AY43" s="17"/>
      <c r="AZ43" s="58"/>
      <c r="BA43" s="50"/>
      <c r="BB43" s="50"/>
      <c r="BC43" s="50"/>
      <c r="BD43" s="50"/>
      <c r="BE43" s="50"/>
      <c r="BF43" s="50"/>
      <c r="BG43" s="59"/>
      <c r="BH43" s="60"/>
      <c r="BI43" s="17"/>
      <c r="BJ43" s="17"/>
      <c r="BK43" s="58"/>
      <c r="BL43" s="50"/>
      <c r="BM43" s="50"/>
      <c r="BN43" s="50"/>
      <c r="BO43" s="50"/>
      <c r="BP43" s="50"/>
      <c r="BQ43" s="50"/>
      <c r="BR43" s="59"/>
      <c r="BS43" s="60"/>
      <c r="BT43" s="17"/>
      <c r="BU43" s="17"/>
      <c r="BV43" s="58"/>
      <c r="BW43" s="50"/>
      <c r="BX43" s="50"/>
      <c r="BY43" s="50"/>
      <c r="BZ43" s="50"/>
      <c r="CA43" s="50"/>
      <c r="CB43" s="50"/>
      <c r="CC43" s="59"/>
      <c r="CD43" s="60"/>
      <c r="CE43" s="17"/>
      <c r="CF43" s="17"/>
      <c r="CG43" s="58"/>
      <c r="CH43" s="50"/>
      <c r="CI43" s="50"/>
      <c r="CJ43" s="50"/>
      <c r="CK43" s="50"/>
      <c r="CL43" s="50"/>
      <c r="CM43" s="50"/>
      <c r="CN43" s="59"/>
      <c r="CO43" s="60"/>
      <c r="CP43" s="17"/>
      <c r="CQ43" s="17"/>
      <c r="CR43" s="58"/>
      <c r="CS43" s="50"/>
      <c r="CT43" s="50"/>
      <c r="CU43" s="50"/>
      <c r="CV43" s="50"/>
      <c r="CW43" s="50"/>
      <c r="CX43" s="50"/>
      <c r="CY43" s="59"/>
      <c r="CZ43" s="60"/>
      <c r="DA43" s="17"/>
      <c r="DB43" s="17"/>
      <c r="DC43" s="58"/>
      <c r="DD43" s="50"/>
      <c r="DE43" s="50"/>
      <c r="DF43" s="50"/>
      <c r="DG43" s="50"/>
      <c r="DH43" s="50"/>
      <c r="DI43" s="50"/>
      <c r="DJ43" s="59"/>
      <c r="DK43" s="60"/>
      <c r="DL43" s="17"/>
      <c r="DM43" s="17"/>
      <c r="DN43" s="58"/>
      <c r="DO43" s="50"/>
      <c r="DP43" s="50"/>
      <c r="DQ43" s="50"/>
      <c r="DR43" s="50"/>
      <c r="DS43" s="50"/>
      <c r="DT43" s="50"/>
      <c r="DU43" s="59"/>
      <c r="DV43" s="60"/>
      <c r="DW43" s="17"/>
      <c r="DX43" s="17"/>
      <c r="DY43" s="58"/>
      <c r="DZ43" s="50"/>
      <c r="EA43" s="50"/>
      <c r="EB43" s="50"/>
      <c r="EC43" s="50"/>
      <c r="ED43" s="50"/>
      <c r="EE43" s="50"/>
      <c r="EF43" s="59"/>
      <c r="EG43" s="60"/>
      <c r="EH43" s="17"/>
      <c r="EI43" s="17"/>
      <c r="EJ43" s="58"/>
      <c r="EK43" s="50"/>
      <c r="EL43" s="50"/>
      <c r="EM43" s="50"/>
      <c r="EN43" s="50"/>
      <c r="EO43" s="50"/>
      <c r="EP43" s="50"/>
      <c r="EQ43" s="59"/>
      <c r="ER43" s="60"/>
      <c r="ES43" s="17"/>
      <c r="ET43" s="17"/>
      <c r="EU43" s="58"/>
      <c r="EV43" s="50"/>
      <c r="EW43" s="50"/>
      <c r="EX43" s="50"/>
      <c r="EY43" s="50"/>
      <c r="EZ43" s="50"/>
      <c r="FA43" s="50"/>
      <c r="FB43" s="59"/>
      <c r="FC43" s="60"/>
      <c r="FD43" s="17"/>
      <c r="FE43" s="17"/>
      <c r="FF43" s="58"/>
      <c r="FG43" s="50"/>
      <c r="FH43" s="50"/>
      <c r="FI43" s="50"/>
      <c r="FJ43" s="50"/>
      <c r="FK43" s="50"/>
      <c r="FL43" s="50"/>
      <c r="FM43" s="59"/>
      <c r="FN43" s="60"/>
      <c r="FO43" s="17"/>
      <c r="FP43" s="17"/>
      <c r="FQ43" s="58"/>
      <c r="FR43" s="50"/>
      <c r="FS43" s="50"/>
      <c r="FT43" s="50"/>
      <c r="FU43" s="50"/>
      <c r="FV43" s="50"/>
      <c r="FW43" s="50"/>
      <c r="FX43" s="59"/>
      <c r="FY43" s="60"/>
      <c r="FZ43" s="17"/>
      <c r="GA43" s="17"/>
      <c r="GB43" s="58"/>
      <c r="GC43" s="50"/>
      <c r="GD43" s="50"/>
      <c r="GE43" s="50"/>
      <c r="GF43" s="50"/>
      <c r="GG43" s="50"/>
      <c r="GH43" s="50"/>
      <c r="GI43" s="59"/>
      <c r="GJ43" s="60"/>
      <c r="GK43" s="17"/>
      <c r="GL43" s="17"/>
      <c r="GM43" s="58"/>
      <c r="GN43" s="50"/>
      <c r="GO43" s="50"/>
      <c r="GP43" s="50"/>
      <c r="GQ43" s="50"/>
      <c r="GR43" s="50"/>
      <c r="GS43" s="50"/>
      <c r="GT43" s="59"/>
      <c r="GU43" s="60"/>
      <c r="GV43" s="17"/>
      <c r="GW43" s="17"/>
      <c r="GX43" s="58"/>
      <c r="GY43" s="50"/>
      <c r="GZ43" s="50"/>
      <c r="HA43" s="50"/>
      <c r="HB43" s="50"/>
      <c r="HC43" s="50"/>
      <c r="HD43" s="50"/>
      <c r="HE43" s="59"/>
      <c r="HF43" s="60"/>
      <c r="HG43" s="17"/>
      <c r="HH43" s="17"/>
      <c r="HI43" s="58"/>
      <c r="HJ43" s="50"/>
      <c r="HK43" s="50"/>
      <c r="HL43" s="50"/>
      <c r="HM43" s="50"/>
      <c r="HN43" s="50"/>
      <c r="HO43" s="50"/>
      <c r="HP43" s="59"/>
      <c r="HQ43" s="60"/>
      <c r="HR43" s="17"/>
      <c r="HS43" s="17"/>
    </row>
    <row r="44" spans="1:227" x14ac:dyDescent="0.3">
      <c r="A44" s="96">
        <v>3</v>
      </c>
      <c r="B44" s="1218"/>
      <c r="C44" s="57"/>
      <c r="D44" s="57"/>
      <c r="E44" s="59"/>
      <c r="F44" s="59"/>
      <c r="G44" s="17"/>
      <c r="H44" s="58"/>
      <c r="I44" s="50"/>
      <c r="J44" s="50"/>
      <c r="K44" s="50"/>
      <c r="L44" s="50"/>
      <c r="M44" s="50"/>
      <c r="N44" s="50"/>
      <c r="O44" s="59"/>
      <c r="P44" s="60"/>
      <c r="Q44" s="17"/>
      <c r="R44" s="17"/>
      <c r="S44" s="58"/>
      <c r="T44" s="50"/>
      <c r="U44" s="50"/>
      <c r="V44" s="50"/>
      <c r="W44" s="50"/>
      <c r="X44" s="50"/>
      <c r="Y44" s="50"/>
      <c r="Z44" s="59"/>
      <c r="AA44" s="60"/>
      <c r="AB44" s="17"/>
      <c r="AC44" s="17"/>
      <c r="AD44" s="58"/>
      <c r="AE44" s="50"/>
      <c r="AF44" s="50"/>
      <c r="AG44" s="50"/>
      <c r="AH44" s="50"/>
      <c r="AI44" s="50"/>
      <c r="AJ44" s="50"/>
      <c r="AK44" s="59"/>
      <c r="AL44" s="60"/>
      <c r="AM44" s="17"/>
      <c r="AN44" s="17"/>
      <c r="AO44" s="58"/>
      <c r="AP44" s="50"/>
      <c r="AQ44" s="50"/>
      <c r="AR44" s="50"/>
      <c r="AS44" s="50"/>
      <c r="AT44" s="50"/>
      <c r="AU44" s="50"/>
      <c r="AV44" s="59"/>
      <c r="AW44" s="60"/>
      <c r="AX44" s="17"/>
      <c r="AY44" s="17"/>
      <c r="AZ44" s="58"/>
      <c r="BA44" s="50"/>
      <c r="BB44" s="50"/>
      <c r="BC44" s="50"/>
      <c r="BD44" s="50"/>
      <c r="BE44" s="50"/>
      <c r="BF44" s="50"/>
      <c r="BG44" s="59"/>
      <c r="BH44" s="60"/>
      <c r="BI44" s="17"/>
      <c r="BJ44" s="17"/>
      <c r="BK44" s="58"/>
      <c r="BL44" s="50"/>
      <c r="BM44" s="50"/>
      <c r="BN44" s="50"/>
      <c r="BO44" s="50"/>
      <c r="BP44" s="50"/>
      <c r="BQ44" s="50"/>
      <c r="BR44" s="59"/>
      <c r="BS44" s="60"/>
      <c r="BT44" s="17"/>
      <c r="BU44" s="17"/>
      <c r="BV44" s="58"/>
      <c r="BW44" s="50"/>
      <c r="BX44" s="50"/>
      <c r="BY44" s="50"/>
      <c r="BZ44" s="50"/>
      <c r="CA44" s="50"/>
      <c r="CB44" s="50"/>
      <c r="CC44" s="59"/>
      <c r="CD44" s="60"/>
      <c r="CE44" s="17"/>
      <c r="CF44" s="17"/>
      <c r="CG44" s="58"/>
      <c r="CH44" s="50"/>
      <c r="CI44" s="50"/>
      <c r="CJ44" s="50"/>
      <c r="CK44" s="50"/>
      <c r="CL44" s="50"/>
      <c r="CM44" s="50"/>
      <c r="CN44" s="59"/>
      <c r="CO44" s="60"/>
      <c r="CP44" s="17"/>
      <c r="CQ44" s="17"/>
      <c r="CR44" s="58"/>
      <c r="CS44" s="50"/>
      <c r="CT44" s="50"/>
      <c r="CU44" s="50"/>
      <c r="CV44" s="50"/>
      <c r="CW44" s="50"/>
      <c r="CX44" s="50"/>
      <c r="CY44" s="59"/>
      <c r="CZ44" s="60"/>
      <c r="DA44" s="17"/>
      <c r="DB44" s="17"/>
      <c r="DC44" s="58"/>
      <c r="DD44" s="50"/>
      <c r="DE44" s="50"/>
      <c r="DF44" s="50"/>
      <c r="DG44" s="50"/>
      <c r="DH44" s="50"/>
      <c r="DI44" s="50"/>
      <c r="DJ44" s="59"/>
      <c r="DK44" s="60"/>
      <c r="DL44" s="17"/>
      <c r="DM44" s="17"/>
      <c r="DN44" s="58"/>
      <c r="DO44" s="50"/>
      <c r="DP44" s="50"/>
      <c r="DQ44" s="50"/>
      <c r="DR44" s="50"/>
      <c r="DS44" s="50"/>
      <c r="DT44" s="50"/>
      <c r="DU44" s="59"/>
      <c r="DV44" s="60"/>
      <c r="DW44" s="17"/>
      <c r="DX44" s="17"/>
      <c r="DY44" s="58"/>
      <c r="DZ44" s="50"/>
      <c r="EA44" s="50"/>
      <c r="EB44" s="50"/>
      <c r="EC44" s="50"/>
      <c r="ED44" s="50"/>
      <c r="EE44" s="50"/>
      <c r="EF44" s="59"/>
      <c r="EG44" s="60"/>
      <c r="EH44" s="17"/>
      <c r="EI44" s="17"/>
      <c r="EJ44" s="58"/>
      <c r="EK44" s="50"/>
      <c r="EL44" s="50"/>
      <c r="EM44" s="50"/>
      <c r="EN44" s="50"/>
      <c r="EO44" s="50"/>
      <c r="EP44" s="50"/>
      <c r="EQ44" s="59"/>
      <c r="ER44" s="60"/>
      <c r="ES44" s="17"/>
      <c r="ET44" s="17"/>
      <c r="EU44" s="58"/>
      <c r="EV44" s="50"/>
      <c r="EW44" s="50"/>
      <c r="EX44" s="50"/>
      <c r="EY44" s="50"/>
      <c r="EZ44" s="50"/>
      <c r="FA44" s="50"/>
      <c r="FB44" s="59"/>
      <c r="FC44" s="60"/>
      <c r="FD44" s="17"/>
      <c r="FE44" s="17"/>
      <c r="FF44" s="58"/>
      <c r="FG44" s="50"/>
      <c r="FH44" s="50"/>
      <c r="FI44" s="50"/>
      <c r="FJ44" s="50"/>
      <c r="FK44" s="50"/>
      <c r="FL44" s="50"/>
      <c r="FM44" s="59"/>
      <c r="FN44" s="60"/>
      <c r="FO44" s="17"/>
      <c r="FP44" s="17"/>
      <c r="FQ44" s="58"/>
      <c r="FR44" s="50"/>
      <c r="FS44" s="50"/>
      <c r="FT44" s="50"/>
      <c r="FU44" s="50"/>
      <c r="FV44" s="50"/>
      <c r="FW44" s="50"/>
      <c r="FX44" s="59"/>
      <c r="FY44" s="60"/>
      <c r="FZ44" s="17"/>
      <c r="GA44" s="17"/>
      <c r="GB44" s="58"/>
      <c r="GC44" s="50"/>
      <c r="GD44" s="50"/>
      <c r="GE44" s="50"/>
      <c r="GF44" s="50"/>
      <c r="GG44" s="50"/>
      <c r="GH44" s="50"/>
      <c r="GI44" s="59"/>
      <c r="GJ44" s="60"/>
      <c r="GK44" s="17"/>
      <c r="GL44" s="17"/>
      <c r="GM44" s="58"/>
      <c r="GN44" s="50"/>
      <c r="GO44" s="50"/>
      <c r="GP44" s="50"/>
      <c r="GQ44" s="50"/>
      <c r="GR44" s="50"/>
      <c r="GS44" s="50"/>
      <c r="GT44" s="59"/>
      <c r="GU44" s="60"/>
      <c r="GV44" s="17"/>
      <c r="GW44" s="17"/>
      <c r="GX44" s="58"/>
      <c r="GY44" s="50"/>
      <c r="GZ44" s="50"/>
      <c r="HA44" s="50"/>
      <c r="HB44" s="50"/>
      <c r="HC44" s="50"/>
      <c r="HD44" s="50"/>
      <c r="HE44" s="59"/>
      <c r="HF44" s="60"/>
      <c r="HG44" s="17"/>
      <c r="HH44" s="17"/>
      <c r="HI44" s="58"/>
      <c r="HJ44" s="50"/>
      <c r="HK44" s="50"/>
      <c r="HL44" s="50"/>
      <c r="HM44" s="50"/>
      <c r="HN44" s="50"/>
      <c r="HO44" s="50"/>
      <c r="HP44" s="59"/>
      <c r="HQ44" s="60"/>
      <c r="HR44" s="17"/>
      <c r="HS44" s="17"/>
    </row>
    <row r="45" spans="1:227" x14ac:dyDescent="0.3">
      <c r="A45" s="96">
        <v>4</v>
      </c>
      <c r="B45" s="1218"/>
      <c r="C45" s="57"/>
      <c r="D45" s="57"/>
      <c r="E45" s="59"/>
      <c r="F45" s="59"/>
      <c r="G45" s="17"/>
      <c r="H45" s="58"/>
      <c r="I45" s="50"/>
      <c r="J45" s="50"/>
      <c r="K45" s="50"/>
      <c r="L45" s="50"/>
      <c r="M45" s="50"/>
      <c r="N45" s="50"/>
      <c r="O45" s="59"/>
      <c r="P45" s="60"/>
      <c r="Q45" s="17"/>
      <c r="R45" s="17"/>
      <c r="S45" s="58"/>
      <c r="T45" s="50"/>
      <c r="U45" s="50"/>
      <c r="V45" s="50"/>
      <c r="W45" s="50"/>
      <c r="X45" s="50"/>
      <c r="Y45" s="50"/>
      <c r="Z45" s="59"/>
      <c r="AA45" s="60"/>
      <c r="AB45" s="17"/>
      <c r="AC45" s="17"/>
      <c r="AD45" s="58"/>
      <c r="AE45" s="50"/>
      <c r="AF45" s="50"/>
      <c r="AG45" s="50"/>
      <c r="AH45" s="50"/>
      <c r="AI45" s="50"/>
      <c r="AJ45" s="50"/>
      <c r="AK45" s="59"/>
      <c r="AL45" s="60"/>
      <c r="AM45" s="17"/>
      <c r="AN45" s="17"/>
      <c r="AO45" s="58"/>
      <c r="AP45" s="50"/>
      <c r="AQ45" s="50"/>
      <c r="AR45" s="50"/>
      <c r="AS45" s="50"/>
      <c r="AT45" s="50"/>
      <c r="AU45" s="50"/>
      <c r="AV45" s="59"/>
      <c r="AW45" s="60"/>
      <c r="AX45" s="17"/>
      <c r="AY45" s="17"/>
      <c r="AZ45" s="58"/>
      <c r="BA45" s="50"/>
      <c r="BB45" s="50"/>
      <c r="BC45" s="50"/>
      <c r="BD45" s="50"/>
      <c r="BE45" s="50"/>
      <c r="BF45" s="50"/>
      <c r="BG45" s="59"/>
      <c r="BH45" s="60"/>
      <c r="BI45" s="17"/>
      <c r="BJ45" s="17"/>
      <c r="BK45" s="58"/>
      <c r="BL45" s="50"/>
      <c r="BM45" s="50"/>
      <c r="BN45" s="50"/>
      <c r="BO45" s="50"/>
      <c r="BP45" s="50"/>
      <c r="BQ45" s="50"/>
      <c r="BR45" s="59"/>
      <c r="BS45" s="60"/>
      <c r="BT45" s="17"/>
      <c r="BU45" s="17"/>
      <c r="BV45" s="58"/>
      <c r="BW45" s="50"/>
      <c r="BX45" s="50"/>
      <c r="BY45" s="50"/>
      <c r="BZ45" s="50"/>
      <c r="CA45" s="50"/>
      <c r="CB45" s="50"/>
      <c r="CC45" s="59"/>
      <c r="CD45" s="60"/>
      <c r="CE45" s="17"/>
      <c r="CF45" s="17"/>
      <c r="CG45" s="58"/>
      <c r="CH45" s="50"/>
      <c r="CI45" s="50"/>
      <c r="CJ45" s="50"/>
      <c r="CK45" s="50"/>
      <c r="CL45" s="50"/>
      <c r="CM45" s="50"/>
      <c r="CN45" s="59"/>
      <c r="CO45" s="60"/>
      <c r="CP45" s="17"/>
      <c r="CQ45" s="17"/>
      <c r="CR45" s="58"/>
      <c r="CS45" s="50"/>
      <c r="CT45" s="50"/>
      <c r="CU45" s="50"/>
      <c r="CV45" s="50"/>
      <c r="CW45" s="50"/>
      <c r="CX45" s="50"/>
      <c r="CY45" s="59"/>
      <c r="CZ45" s="60"/>
      <c r="DA45" s="17"/>
      <c r="DB45" s="17"/>
      <c r="DC45" s="58"/>
      <c r="DD45" s="50"/>
      <c r="DE45" s="50"/>
      <c r="DF45" s="50"/>
      <c r="DG45" s="50"/>
      <c r="DH45" s="50"/>
      <c r="DI45" s="50"/>
      <c r="DJ45" s="59"/>
      <c r="DK45" s="60"/>
      <c r="DL45" s="17"/>
      <c r="DM45" s="17"/>
      <c r="DN45" s="58"/>
      <c r="DO45" s="50"/>
      <c r="DP45" s="50"/>
      <c r="DQ45" s="50"/>
      <c r="DR45" s="50"/>
      <c r="DS45" s="50"/>
      <c r="DT45" s="50"/>
      <c r="DU45" s="59"/>
      <c r="DV45" s="60"/>
      <c r="DW45" s="17"/>
      <c r="DX45" s="17"/>
      <c r="DY45" s="58"/>
      <c r="DZ45" s="50"/>
      <c r="EA45" s="50"/>
      <c r="EB45" s="50"/>
      <c r="EC45" s="50"/>
      <c r="ED45" s="50"/>
      <c r="EE45" s="50"/>
      <c r="EF45" s="59"/>
      <c r="EG45" s="60"/>
      <c r="EH45" s="17"/>
      <c r="EI45" s="17"/>
      <c r="EJ45" s="58"/>
      <c r="EK45" s="50"/>
      <c r="EL45" s="50"/>
      <c r="EM45" s="50"/>
      <c r="EN45" s="50"/>
      <c r="EO45" s="50"/>
      <c r="EP45" s="50"/>
      <c r="EQ45" s="59"/>
      <c r="ER45" s="60"/>
      <c r="ES45" s="17"/>
      <c r="ET45" s="17"/>
      <c r="EU45" s="58"/>
      <c r="EV45" s="50"/>
      <c r="EW45" s="50"/>
      <c r="EX45" s="50"/>
      <c r="EY45" s="50"/>
      <c r="EZ45" s="50"/>
      <c r="FA45" s="50"/>
      <c r="FB45" s="59"/>
      <c r="FC45" s="60"/>
      <c r="FD45" s="17"/>
      <c r="FE45" s="17"/>
      <c r="FF45" s="58"/>
      <c r="FG45" s="50"/>
      <c r="FH45" s="50"/>
      <c r="FI45" s="50"/>
      <c r="FJ45" s="50"/>
      <c r="FK45" s="50"/>
      <c r="FL45" s="50"/>
      <c r="FM45" s="59"/>
      <c r="FN45" s="60"/>
      <c r="FO45" s="17"/>
      <c r="FP45" s="17"/>
      <c r="FQ45" s="58"/>
      <c r="FR45" s="50"/>
      <c r="FS45" s="50"/>
      <c r="FT45" s="50"/>
      <c r="FU45" s="50"/>
      <c r="FV45" s="50"/>
      <c r="FW45" s="50"/>
      <c r="FX45" s="59"/>
      <c r="FY45" s="60"/>
      <c r="FZ45" s="17"/>
      <c r="GA45" s="17"/>
      <c r="GB45" s="58"/>
      <c r="GC45" s="50"/>
      <c r="GD45" s="50"/>
      <c r="GE45" s="50"/>
      <c r="GF45" s="50"/>
      <c r="GG45" s="50"/>
      <c r="GH45" s="50"/>
      <c r="GI45" s="59"/>
      <c r="GJ45" s="60"/>
      <c r="GK45" s="17"/>
      <c r="GL45" s="17"/>
      <c r="GM45" s="58"/>
      <c r="GN45" s="50"/>
      <c r="GO45" s="50"/>
      <c r="GP45" s="50"/>
      <c r="GQ45" s="50"/>
      <c r="GR45" s="50"/>
      <c r="GS45" s="50"/>
      <c r="GT45" s="59"/>
      <c r="GU45" s="60"/>
      <c r="GV45" s="17"/>
      <c r="GW45" s="17"/>
      <c r="GX45" s="58"/>
      <c r="GY45" s="50"/>
      <c r="GZ45" s="50"/>
      <c r="HA45" s="50"/>
      <c r="HB45" s="50"/>
      <c r="HC45" s="50"/>
      <c r="HD45" s="50"/>
      <c r="HE45" s="59"/>
      <c r="HF45" s="60"/>
      <c r="HG45" s="17"/>
      <c r="HH45" s="17"/>
      <c r="HI45" s="58"/>
      <c r="HJ45" s="50"/>
      <c r="HK45" s="50"/>
      <c r="HL45" s="50"/>
      <c r="HM45" s="50"/>
      <c r="HN45" s="50"/>
      <c r="HO45" s="50"/>
      <c r="HP45" s="59"/>
      <c r="HQ45" s="60"/>
      <c r="HR45" s="17"/>
      <c r="HS45" s="17"/>
    </row>
    <row r="46" spans="1:227" x14ac:dyDescent="0.3">
      <c r="A46" s="96">
        <v>5</v>
      </c>
      <c r="B46" s="1218"/>
      <c r="C46" s="57"/>
      <c r="D46" s="57"/>
      <c r="E46" s="59"/>
      <c r="F46" s="59"/>
      <c r="G46" s="17"/>
      <c r="H46" s="58"/>
      <c r="I46" s="50"/>
      <c r="J46" s="50"/>
      <c r="K46" s="50"/>
      <c r="L46" s="50"/>
      <c r="M46" s="50"/>
      <c r="N46" s="50"/>
      <c r="O46" s="59"/>
      <c r="P46" s="60"/>
      <c r="Q46" s="17"/>
      <c r="R46" s="17"/>
      <c r="S46" s="58"/>
      <c r="T46" s="50"/>
      <c r="U46" s="50"/>
      <c r="V46" s="50"/>
      <c r="W46" s="50"/>
      <c r="X46" s="50"/>
      <c r="Y46" s="50"/>
      <c r="Z46" s="59"/>
      <c r="AA46" s="60"/>
      <c r="AB46" s="17"/>
      <c r="AC46" s="17"/>
      <c r="AD46" s="58"/>
      <c r="AE46" s="50"/>
      <c r="AF46" s="50"/>
      <c r="AG46" s="50"/>
      <c r="AH46" s="50"/>
      <c r="AI46" s="50"/>
      <c r="AJ46" s="50"/>
      <c r="AK46" s="59"/>
      <c r="AL46" s="60"/>
      <c r="AM46" s="17"/>
      <c r="AN46" s="17"/>
      <c r="AO46" s="58"/>
      <c r="AP46" s="50"/>
      <c r="AQ46" s="50"/>
      <c r="AR46" s="50"/>
      <c r="AS46" s="50"/>
      <c r="AT46" s="50"/>
      <c r="AU46" s="50"/>
      <c r="AV46" s="59"/>
      <c r="AW46" s="60"/>
      <c r="AX46" s="17"/>
      <c r="AY46" s="17"/>
      <c r="AZ46" s="58"/>
      <c r="BA46" s="50"/>
      <c r="BB46" s="50"/>
      <c r="BC46" s="50"/>
      <c r="BD46" s="50"/>
      <c r="BE46" s="50"/>
      <c r="BF46" s="50"/>
      <c r="BG46" s="59"/>
      <c r="BH46" s="60"/>
      <c r="BI46" s="17"/>
      <c r="BJ46" s="17"/>
      <c r="BK46" s="58"/>
      <c r="BL46" s="50"/>
      <c r="BM46" s="50"/>
      <c r="BN46" s="50"/>
      <c r="BO46" s="50"/>
      <c r="BP46" s="50"/>
      <c r="BQ46" s="50"/>
      <c r="BR46" s="59"/>
      <c r="BS46" s="60"/>
      <c r="BT46" s="17"/>
      <c r="BU46" s="17"/>
      <c r="BV46" s="58"/>
      <c r="BW46" s="50"/>
      <c r="BX46" s="50"/>
      <c r="BY46" s="50"/>
      <c r="BZ46" s="50"/>
      <c r="CA46" s="50"/>
      <c r="CB46" s="50"/>
      <c r="CC46" s="59"/>
      <c r="CD46" s="60"/>
      <c r="CE46" s="17"/>
      <c r="CF46" s="17"/>
      <c r="CG46" s="58"/>
      <c r="CH46" s="50"/>
      <c r="CI46" s="50"/>
      <c r="CJ46" s="50"/>
      <c r="CK46" s="50"/>
      <c r="CL46" s="50"/>
      <c r="CM46" s="50"/>
      <c r="CN46" s="59"/>
      <c r="CO46" s="60"/>
      <c r="CP46" s="17"/>
      <c r="CQ46" s="17"/>
      <c r="CR46" s="58"/>
      <c r="CS46" s="50"/>
      <c r="CT46" s="50"/>
      <c r="CU46" s="50"/>
      <c r="CV46" s="50"/>
      <c r="CW46" s="50"/>
      <c r="CX46" s="50"/>
      <c r="CY46" s="59"/>
      <c r="CZ46" s="60"/>
      <c r="DA46" s="17"/>
      <c r="DB46" s="17"/>
      <c r="DC46" s="58"/>
      <c r="DD46" s="50"/>
      <c r="DE46" s="50"/>
      <c r="DF46" s="50"/>
      <c r="DG46" s="50"/>
      <c r="DH46" s="50"/>
      <c r="DI46" s="50"/>
      <c r="DJ46" s="59"/>
      <c r="DK46" s="60"/>
      <c r="DL46" s="17"/>
      <c r="DM46" s="17"/>
      <c r="DN46" s="58"/>
      <c r="DO46" s="50"/>
      <c r="DP46" s="50"/>
      <c r="DQ46" s="50"/>
      <c r="DR46" s="50"/>
      <c r="DS46" s="50"/>
      <c r="DT46" s="50"/>
      <c r="DU46" s="59"/>
      <c r="DV46" s="60"/>
      <c r="DW46" s="17"/>
      <c r="DX46" s="17"/>
      <c r="DY46" s="58"/>
      <c r="DZ46" s="50"/>
      <c r="EA46" s="50"/>
      <c r="EB46" s="50"/>
      <c r="EC46" s="50"/>
      <c r="ED46" s="50"/>
      <c r="EE46" s="50"/>
      <c r="EF46" s="59"/>
      <c r="EG46" s="60"/>
      <c r="EH46" s="17"/>
      <c r="EI46" s="17"/>
      <c r="EJ46" s="58"/>
      <c r="EK46" s="50"/>
      <c r="EL46" s="50"/>
      <c r="EM46" s="50"/>
      <c r="EN46" s="50"/>
      <c r="EO46" s="50"/>
      <c r="EP46" s="50"/>
      <c r="EQ46" s="59"/>
      <c r="ER46" s="60"/>
      <c r="ES46" s="17"/>
      <c r="ET46" s="17"/>
      <c r="EU46" s="58"/>
      <c r="EV46" s="50"/>
      <c r="EW46" s="50"/>
      <c r="EX46" s="50"/>
      <c r="EY46" s="50"/>
      <c r="EZ46" s="50"/>
      <c r="FA46" s="50"/>
      <c r="FB46" s="59"/>
      <c r="FC46" s="60"/>
      <c r="FD46" s="17"/>
      <c r="FE46" s="17"/>
      <c r="FF46" s="58"/>
      <c r="FG46" s="50"/>
      <c r="FH46" s="50"/>
      <c r="FI46" s="50"/>
      <c r="FJ46" s="50"/>
      <c r="FK46" s="50"/>
      <c r="FL46" s="50"/>
      <c r="FM46" s="59"/>
      <c r="FN46" s="60"/>
      <c r="FO46" s="17"/>
      <c r="FP46" s="17"/>
      <c r="FQ46" s="58"/>
      <c r="FR46" s="50"/>
      <c r="FS46" s="50"/>
      <c r="FT46" s="50"/>
      <c r="FU46" s="50"/>
      <c r="FV46" s="50"/>
      <c r="FW46" s="50"/>
      <c r="FX46" s="59"/>
      <c r="FY46" s="60"/>
      <c r="FZ46" s="17"/>
      <c r="GA46" s="17"/>
      <c r="GB46" s="58"/>
      <c r="GC46" s="50"/>
      <c r="GD46" s="50"/>
      <c r="GE46" s="50"/>
      <c r="GF46" s="50"/>
      <c r="GG46" s="50"/>
      <c r="GH46" s="50"/>
      <c r="GI46" s="59"/>
      <c r="GJ46" s="60"/>
      <c r="GK46" s="17"/>
      <c r="GL46" s="17"/>
      <c r="GM46" s="58"/>
      <c r="GN46" s="50"/>
      <c r="GO46" s="50"/>
      <c r="GP46" s="50"/>
      <c r="GQ46" s="50"/>
      <c r="GR46" s="50"/>
      <c r="GS46" s="50"/>
      <c r="GT46" s="59"/>
      <c r="GU46" s="60"/>
      <c r="GV46" s="17"/>
      <c r="GW46" s="17"/>
      <c r="GX46" s="58"/>
      <c r="GY46" s="50"/>
      <c r="GZ46" s="50"/>
      <c r="HA46" s="50"/>
      <c r="HB46" s="50"/>
      <c r="HC46" s="50"/>
      <c r="HD46" s="50"/>
      <c r="HE46" s="59"/>
      <c r="HF46" s="60"/>
      <c r="HG46" s="17"/>
      <c r="HH46" s="17"/>
      <c r="HI46" s="58"/>
      <c r="HJ46" s="50"/>
      <c r="HK46" s="50"/>
      <c r="HL46" s="50"/>
      <c r="HM46" s="50"/>
      <c r="HN46" s="50"/>
      <c r="HO46" s="50"/>
      <c r="HP46" s="59"/>
      <c r="HQ46" s="60"/>
      <c r="HR46" s="17"/>
      <c r="HS46" s="17"/>
    </row>
    <row r="47" spans="1:227" x14ac:dyDescent="0.3">
      <c r="A47" s="55"/>
      <c r="B47" s="62"/>
      <c r="C47" s="57"/>
      <c r="D47" s="57"/>
      <c r="E47" s="59"/>
      <c r="F47" s="59"/>
      <c r="G47" s="17"/>
      <c r="H47" s="58"/>
      <c r="I47" s="50"/>
      <c r="J47" s="50"/>
      <c r="K47" s="50"/>
      <c r="L47" s="50"/>
      <c r="M47" s="50"/>
      <c r="N47" s="50"/>
      <c r="O47" s="59"/>
      <c r="P47" s="60"/>
      <c r="Q47" s="17"/>
      <c r="R47" s="17"/>
      <c r="S47" s="58"/>
      <c r="T47" s="50"/>
      <c r="U47" s="50"/>
      <c r="V47" s="50"/>
      <c r="W47" s="50"/>
      <c r="X47" s="50"/>
      <c r="Y47" s="50"/>
      <c r="Z47" s="59"/>
      <c r="AA47" s="60"/>
      <c r="AB47" s="17"/>
      <c r="AC47" s="17"/>
      <c r="AD47" s="58"/>
      <c r="AE47" s="50"/>
      <c r="AF47" s="50"/>
      <c r="AG47" s="50"/>
      <c r="AH47" s="50"/>
      <c r="AI47" s="50"/>
      <c r="AJ47" s="50"/>
      <c r="AK47" s="59"/>
      <c r="AL47" s="60"/>
      <c r="AM47" s="17"/>
      <c r="AN47" s="17"/>
      <c r="AO47" s="58"/>
      <c r="AP47" s="50"/>
      <c r="AQ47" s="50"/>
      <c r="AR47" s="50"/>
      <c r="AS47" s="50"/>
      <c r="AT47" s="50"/>
      <c r="AU47" s="50"/>
      <c r="AV47" s="59"/>
      <c r="AW47" s="60"/>
      <c r="AX47" s="17"/>
      <c r="AY47" s="17"/>
      <c r="AZ47" s="58"/>
      <c r="BA47" s="50"/>
      <c r="BB47" s="50"/>
      <c r="BC47" s="50"/>
      <c r="BD47" s="50"/>
      <c r="BE47" s="50"/>
      <c r="BF47" s="50"/>
      <c r="BG47" s="59"/>
      <c r="BH47" s="60"/>
      <c r="BI47" s="17"/>
      <c r="BJ47" s="17"/>
      <c r="BK47" s="58"/>
      <c r="BL47" s="50"/>
      <c r="BM47" s="50"/>
      <c r="BN47" s="50"/>
      <c r="BO47" s="50"/>
      <c r="BP47" s="50"/>
      <c r="BQ47" s="50"/>
      <c r="BR47" s="59"/>
      <c r="BS47" s="60"/>
      <c r="BT47" s="17"/>
      <c r="BU47" s="17"/>
      <c r="BV47" s="58"/>
      <c r="BW47" s="50"/>
      <c r="BX47" s="50"/>
      <c r="BY47" s="50"/>
      <c r="BZ47" s="50"/>
      <c r="CA47" s="50"/>
      <c r="CB47" s="50"/>
      <c r="CC47" s="59"/>
      <c r="CD47" s="60"/>
      <c r="CE47" s="17"/>
      <c r="CF47" s="17"/>
      <c r="CG47" s="58"/>
      <c r="CH47" s="50"/>
      <c r="CI47" s="50"/>
      <c r="CJ47" s="50"/>
      <c r="CK47" s="50"/>
      <c r="CL47" s="50"/>
      <c r="CM47" s="50"/>
      <c r="CN47" s="59"/>
      <c r="CO47" s="60"/>
      <c r="CP47" s="17"/>
      <c r="CQ47" s="17"/>
      <c r="CR47" s="58"/>
      <c r="CS47" s="50"/>
      <c r="CT47" s="50"/>
      <c r="CU47" s="50"/>
      <c r="CV47" s="50"/>
      <c r="CW47" s="50"/>
      <c r="CX47" s="50"/>
      <c r="CY47" s="59"/>
      <c r="CZ47" s="60"/>
      <c r="DA47" s="17"/>
      <c r="DB47" s="17"/>
      <c r="DC47" s="58"/>
      <c r="DD47" s="50"/>
      <c r="DE47" s="50"/>
      <c r="DF47" s="50"/>
      <c r="DG47" s="50"/>
      <c r="DH47" s="50"/>
      <c r="DI47" s="50"/>
      <c r="DJ47" s="59"/>
      <c r="DK47" s="60"/>
      <c r="DL47" s="17"/>
      <c r="DM47" s="17"/>
      <c r="DN47" s="58"/>
      <c r="DO47" s="50"/>
      <c r="DP47" s="50"/>
      <c r="DQ47" s="50"/>
      <c r="DR47" s="50"/>
      <c r="DS47" s="50"/>
      <c r="DT47" s="50"/>
      <c r="DU47" s="59"/>
      <c r="DV47" s="60"/>
      <c r="DW47" s="17"/>
      <c r="DX47" s="17"/>
      <c r="DY47" s="58"/>
      <c r="DZ47" s="50"/>
      <c r="EA47" s="50"/>
      <c r="EB47" s="50"/>
      <c r="EC47" s="50"/>
      <c r="ED47" s="50"/>
      <c r="EE47" s="50"/>
      <c r="EF47" s="59"/>
      <c r="EG47" s="60"/>
      <c r="EH47" s="17"/>
      <c r="EI47" s="17"/>
      <c r="EJ47" s="58"/>
      <c r="EK47" s="50"/>
      <c r="EL47" s="50"/>
      <c r="EM47" s="50"/>
      <c r="EN47" s="50"/>
      <c r="EO47" s="50"/>
      <c r="EP47" s="50"/>
      <c r="EQ47" s="59"/>
      <c r="ER47" s="60"/>
      <c r="ES47" s="17"/>
      <c r="ET47" s="17"/>
      <c r="EU47" s="58"/>
      <c r="EV47" s="50"/>
      <c r="EW47" s="50"/>
      <c r="EX47" s="50"/>
      <c r="EY47" s="50"/>
      <c r="EZ47" s="50"/>
      <c r="FA47" s="50"/>
      <c r="FB47" s="59"/>
      <c r="FC47" s="60"/>
      <c r="FD47" s="17"/>
      <c r="FE47" s="17"/>
      <c r="FF47" s="58"/>
      <c r="FG47" s="50"/>
      <c r="FH47" s="50"/>
      <c r="FI47" s="50"/>
      <c r="FJ47" s="50"/>
      <c r="FK47" s="50"/>
      <c r="FL47" s="50"/>
      <c r="FM47" s="59"/>
      <c r="FN47" s="60"/>
      <c r="FO47" s="17"/>
      <c r="FP47" s="17"/>
      <c r="FQ47" s="58"/>
      <c r="FR47" s="50"/>
      <c r="FS47" s="50"/>
      <c r="FT47" s="50"/>
      <c r="FU47" s="50"/>
      <c r="FV47" s="50"/>
      <c r="FW47" s="50"/>
      <c r="FX47" s="59"/>
      <c r="FY47" s="60"/>
      <c r="FZ47" s="17"/>
      <c r="GA47" s="17"/>
      <c r="GB47" s="58"/>
      <c r="GC47" s="50"/>
      <c r="GD47" s="50"/>
      <c r="GE47" s="50"/>
      <c r="GF47" s="50"/>
      <c r="GG47" s="50"/>
      <c r="GH47" s="50"/>
      <c r="GI47" s="59"/>
      <c r="GJ47" s="60"/>
      <c r="GK47" s="17"/>
      <c r="GL47" s="17"/>
      <c r="GM47" s="58"/>
      <c r="GN47" s="50"/>
      <c r="GO47" s="50"/>
      <c r="GP47" s="50"/>
      <c r="GQ47" s="50"/>
      <c r="GR47" s="50"/>
      <c r="GS47" s="50"/>
      <c r="GT47" s="59"/>
      <c r="GU47" s="60"/>
      <c r="GV47" s="17"/>
      <c r="GW47" s="17"/>
      <c r="GX47" s="58"/>
      <c r="GY47" s="50"/>
      <c r="GZ47" s="50"/>
      <c r="HA47" s="50"/>
      <c r="HB47" s="50"/>
      <c r="HC47" s="50"/>
      <c r="HD47" s="50"/>
      <c r="HE47" s="59"/>
      <c r="HF47" s="60"/>
      <c r="HG47" s="17"/>
      <c r="HH47" s="17"/>
      <c r="HI47" s="58"/>
      <c r="HJ47" s="50"/>
      <c r="HK47" s="50"/>
      <c r="HL47" s="50"/>
      <c r="HM47" s="50"/>
      <c r="HN47" s="50"/>
      <c r="HO47" s="50"/>
      <c r="HP47" s="59"/>
      <c r="HQ47" s="60"/>
      <c r="HR47" s="17"/>
      <c r="HS47" s="17"/>
    </row>
    <row r="48" spans="1:227" x14ac:dyDescent="0.3">
      <c r="A48" s="55"/>
      <c r="B48" s="63"/>
      <c r="C48" s="57"/>
      <c r="D48" s="57"/>
      <c r="E48" s="59"/>
      <c r="F48" s="59"/>
      <c r="G48" s="17"/>
      <c r="H48" s="58"/>
      <c r="I48" s="50"/>
      <c r="J48" s="50"/>
      <c r="K48" s="50"/>
      <c r="L48" s="50"/>
      <c r="M48" s="50"/>
      <c r="N48" s="50"/>
      <c r="O48" s="59"/>
      <c r="P48" s="60"/>
      <c r="Q48" s="17"/>
      <c r="R48" s="17"/>
      <c r="S48" s="58"/>
      <c r="T48" s="50"/>
      <c r="U48" s="50"/>
      <c r="V48" s="50"/>
      <c r="W48" s="50"/>
      <c r="X48" s="50"/>
      <c r="Y48" s="50"/>
      <c r="Z48" s="59"/>
      <c r="AA48" s="60"/>
      <c r="AB48" s="17"/>
      <c r="AC48" s="17"/>
      <c r="AD48" s="58"/>
      <c r="AE48" s="50"/>
      <c r="AF48" s="50"/>
      <c r="AG48" s="50"/>
      <c r="AH48" s="50"/>
      <c r="AI48" s="50"/>
      <c r="AJ48" s="50"/>
      <c r="AK48" s="59"/>
      <c r="AL48" s="60"/>
      <c r="AM48" s="17"/>
      <c r="AN48" s="17"/>
      <c r="AO48" s="58"/>
      <c r="AP48" s="50"/>
      <c r="AQ48" s="50"/>
      <c r="AR48" s="50"/>
      <c r="AS48" s="50"/>
      <c r="AT48" s="50"/>
      <c r="AU48" s="50"/>
      <c r="AV48" s="59"/>
      <c r="AW48" s="60"/>
      <c r="AX48" s="17"/>
      <c r="AY48" s="17"/>
      <c r="AZ48" s="58"/>
      <c r="BA48" s="50"/>
      <c r="BB48" s="50"/>
      <c r="BC48" s="50"/>
      <c r="BD48" s="50"/>
      <c r="BE48" s="50"/>
      <c r="BF48" s="50"/>
      <c r="BG48" s="59"/>
      <c r="BH48" s="60"/>
      <c r="BI48" s="17"/>
      <c r="BJ48" s="17"/>
      <c r="BK48" s="58"/>
      <c r="BL48" s="50"/>
      <c r="BM48" s="50"/>
      <c r="BN48" s="50"/>
      <c r="BO48" s="50"/>
      <c r="BP48" s="50"/>
      <c r="BQ48" s="50"/>
      <c r="BR48" s="59"/>
      <c r="BS48" s="60"/>
      <c r="BT48" s="17"/>
      <c r="BU48" s="17"/>
      <c r="BV48" s="58"/>
      <c r="BW48" s="50"/>
      <c r="BX48" s="50"/>
      <c r="BY48" s="50"/>
      <c r="BZ48" s="50"/>
      <c r="CA48" s="50"/>
      <c r="CB48" s="50"/>
      <c r="CC48" s="59"/>
      <c r="CD48" s="60"/>
      <c r="CE48" s="17"/>
      <c r="CF48" s="17"/>
      <c r="CG48" s="58"/>
      <c r="CH48" s="50"/>
      <c r="CI48" s="50"/>
      <c r="CJ48" s="50"/>
      <c r="CK48" s="50"/>
      <c r="CL48" s="50"/>
      <c r="CM48" s="50"/>
      <c r="CN48" s="59"/>
      <c r="CO48" s="60"/>
      <c r="CP48" s="17"/>
      <c r="CQ48" s="17"/>
      <c r="CR48" s="58"/>
      <c r="CS48" s="50"/>
      <c r="CT48" s="50"/>
      <c r="CU48" s="50"/>
      <c r="CV48" s="50"/>
      <c r="CW48" s="50"/>
      <c r="CX48" s="50"/>
      <c r="CY48" s="59"/>
      <c r="CZ48" s="60"/>
      <c r="DA48" s="17"/>
      <c r="DB48" s="17"/>
      <c r="DC48" s="58"/>
      <c r="DD48" s="50"/>
      <c r="DE48" s="50"/>
      <c r="DF48" s="50"/>
      <c r="DG48" s="50"/>
      <c r="DH48" s="50"/>
      <c r="DI48" s="50"/>
      <c r="DJ48" s="59"/>
      <c r="DK48" s="60"/>
      <c r="DL48" s="17"/>
      <c r="DM48" s="17"/>
      <c r="DN48" s="58"/>
      <c r="DO48" s="50"/>
      <c r="DP48" s="50"/>
      <c r="DQ48" s="50"/>
      <c r="DR48" s="50"/>
      <c r="DS48" s="50"/>
      <c r="DT48" s="50"/>
      <c r="DU48" s="59"/>
      <c r="DV48" s="60"/>
      <c r="DW48" s="17"/>
      <c r="DX48" s="17"/>
      <c r="DY48" s="58"/>
      <c r="DZ48" s="50"/>
      <c r="EA48" s="50"/>
      <c r="EB48" s="50"/>
      <c r="EC48" s="50"/>
      <c r="ED48" s="50"/>
      <c r="EE48" s="50"/>
      <c r="EF48" s="59"/>
      <c r="EG48" s="60"/>
      <c r="EH48" s="17"/>
      <c r="EI48" s="17"/>
      <c r="EJ48" s="58"/>
      <c r="EK48" s="50"/>
      <c r="EL48" s="50"/>
      <c r="EM48" s="50"/>
      <c r="EN48" s="50"/>
      <c r="EO48" s="50"/>
      <c r="EP48" s="50"/>
      <c r="EQ48" s="59"/>
      <c r="ER48" s="60"/>
      <c r="ES48" s="17"/>
      <c r="ET48" s="17"/>
      <c r="EU48" s="58"/>
      <c r="EV48" s="50"/>
      <c r="EW48" s="50"/>
      <c r="EX48" s="50"/>
      <c r="EY48" s="50"/>
      <c r="EZ48" s="50"/>
      <c r="FA48" s="50"/>
      <c r="FB48" s="59"/>
      <c r="FC48" s="60"/>
      <c r="FD48" s="17"/>
      <c r="FE48" s="17"/>
      <c r="FF48" s="58"/>
      <c r="FG48" s="50"/>
      <c r="FH48" s="50"/>
      <c r="FI48" s="50"/>
      <c r="FJ48" s="50"/>
      <c r="FK48" s="50"/>
      <c r="FL48" s="50"/>
      <c r="FM48" s="59"/>
      <c r="FN48" s="60"/>
      <c r="FO48" s="17"/>
      <c r="FP48" s="17"/>
      <c r="FQ48" s="58"/>
      <c r="FR48" s="50"/>
      <c r="FS48" s="50"/>
      <c r="FT48" s="50"/>
      <c r="FU48" s="50"/>
      <c r="FV48" s="50"/>
      <c r="FW48" s="50"/>
      <c r="FX48" s="59"/>
      <c r="FY48" s="60"/>
      <c r="FZ48" s="17"/>
      <c r="GA48" s="17"/>
      <c r="GB48" s="58"/>
      <c r="GC48" s="50"/>
      <c r="GD48" s="50"/>
      <c r="GE48" s="50"/>
      <c r="GF48" s="50"/>
      <c r="GG48" s="50"/>
      <c r="GH48" s="50"/>
      <c r="GI48" s="59"/>
      <c r="GJ48" s="60"/>
      <c r="GK48" s="17"/>
      <c r="GL48" s="17"/>
      <c r="GM48" s="58"/>
      <c r="GN48" s="50"/>
      <c r="GO48" s="50"/>
      <c r="GP48" s="50"/>
      <c r="GQ48" s="50"/>
      <c r="GR48" s="50"/>
      <c r="GS48" s="50"/>
      <c r="GT48" s="59"/>
      <c r="GU48" s="60"/>
      <c r="GV48" s="17"/>
      <c r="GW48" s="17"/>
      <c r="GX48" s="58"/>
      <c r="GY48" s="50"/>
      <c r="GZ48" s="50"/>
      <c r="HA48" s="50"/>
      <c r="HB48" s="50"/>
      <c r="HC48" s="50"/>
      <c r="HD48" s="50"/>
      <c r="HE48" s="59"/>
      <c r="HF48" s="60"/>
      <c r="HG48" s="17"/>
      <c r="HH48" s="17"/>
      <c r="HI48" s="58"/>
      <c r="HJ48" s="50"/>
      <c r="HK48" s="50"/>
      <c r="HL48" s="50"/>
      <c r="HM48" s="50"/>
      <c r="HN48" s="50"/>
      <c r="HO48" s="50"/>
      <c r="HP48" s="59"/>
      <c r="HQ48" s="60"/>
      <c r="HR48" s="17"/>
      <c r="HS48" s="17"/>
    </row>
    <row r="49" spans="1:227" x14ac:dyDescent="0.3">
      <c r="A49" s="55"/>
      <c r="B49" s="56"/>
      <c r="C49" s="57"/>
      <c r="D49" s="57"/>
      <c r="E49" s="59"/>
      <c r="F49" s="59"/>
      <c r="G49" s="17"/>
      <c r="H49" s="58"/>
      <c r="I49" s="50"/>
      <c r="J49" s="50"/>
      <c r="K49" s="50"/>
      <c r="L49" s="50"/>
      <c r="M49" s="50"/>
      <c r="N49" s="50"/>
      <c r="O49" s="59"/>
      <c r="P49" s="60"/>
      <c r="Q49" s="17"/>
      <c r="R49" s="17"/>
      <c r="S49" s="58"/>
      <c r="T49" s="50"/>
      <c r="U49" s="50"/>
      <c r="V49" s="50"/>
      <c r="W49" s="50"/>
      <c r="X49" s="50"/>
      <c r="Y49" s="50"/>
      <c r="Z49" s="59"/>
      <c r="AA49" s="60"/>
      <c r="AB49" s="17"/>
      <c r="AC49" s="17"/>
      <c r="AD49" s="58"/>
      <c r="AE49" s="50"/>
      <c r="AF49" s="50"/>
      <c r="AG49" s="50"/>
      <c r="AH49" s="50"/>
      <c r="AI49" s="50"/>
      <c r="AJ49" s="50"/>
      <c r="AK49" s="59"/>
      <c r="AL49" s="60"/>
      <c r="AM49" s="17"/>
      <c r="AN49" s="17"/>
      <c r="AO49" s="58"/>
      <c r="AP49" s="50"/>
      <c r="AQ49" s="50"/>
      <c r="AR49" s="50"/>
      <c r="AS49" s="50"/>
      <c r="AT49" s="50"/>
      <c r="AU49" s="50"/>
      <c r="AV49" s="59"/>
      <c r="AW49" s="60"/>
      <c r="AX49" s="17"/>
      <c r="AY49" s="17"/>
      <c r="AZ49" s="58"/>
      <c r="BA49" s="50"/>
      <c r="BB49" s="50"/>
      <c r="BC49" s="50"/>
      <c r="BD49" s="50"/>
      <c r="BE49" s="50"/>
      <c r="BF49" s="50"/>
      <c r="BG49" s="59"/>
      <c r="BH49" s="60"/>
      <c r="BI49" s="17"/>
      <c r="BJ49" s="17"/>
      <c r="BK49" s="58"/>
      <c r="BL49" s="50"/>
      <c r="BM49" s="50"/>
      <c r="BN49" s="50"/>
      <c r="BO49" s="50"/>
      <c r="BP49" s="50"/>
      <c r="BQ49" s="50"/>
      <c r="BR49" s="59"/>
      <c r="BS49" s="60"/>
      <c r="BT49" s="17"/>
      <c r="BU49" s="17"/>
      <c r="BV49" s="58"/>
      <c r="BW49" s="50"/>
      <c r="BX49" s="50"/>
      <c r="BY49" s="50"/>
      <c r="BZ49" s="50"/>
      <c r="CA49" s="50"/>
      <c r="CB49" s="50"/>
      <c r="CC49" s="59"/>
      <c r="CD49" s="60"/>
      <c r="CE49" s="17"/>
      <c r="CF49" s="17"/>
      <c r="CG49" s="58"/>
      <c r="CH49" s="50"/>
      <c r="CI49" s="50"/>
      <c r="CJ49" s="50"/>
      <c r="CK49" s="50"/>
      <c r="CL49" s="50"/>
      <c r="CM49" s="50"/>
      <c r="CN49" s="59"/>
      <c r="CO49" s="60"/>
      <c r="CP49" s="17"/>
      <c r="CQ49" s="17"/>
      <c r="CR49" s="58"/>
      <c r="CS49" s="50"/>
      <c r="CT49" s="50"/>
      <c r="CU49" s="50"/>
      <c r="CV49" s="50"/>
      <c r="CW49" s="50"/>
      <c r="CX49" s="50"/>
      <c r="CY49" s="59"/>
      <c r="CZ49" s="60"/>
      <c r="DA49" s="17"/>
      <c r="DB49" s="17"/>
      <c r="DC49" s="58"/>
      <c r="DD49" s="50"/>
      <c r="DE49" s="50"/>
      <c r="DF49" s="50"/>
      <c r="DG49" s="50"/>
      <c r="DH49" s="50"/>
      <c r="DI49" s="50"/>
      <c r="DJ49" s="59"/>
      <c r="DK49" s="60"/>
      <c r="DL49" s="17"/>
      <c r="DM49" s="17"/>
      <c r="DN49" s="58"/>
      <c r="DO49" s="50"/>
      <c r="DP49" s="50"/>
      <c r="DQ49" s="50"/>
      <c r="DR49" s="50"/>
      <c r="DS49" s="50"/>
      <c r="DT49" s="50"/>
      <c r="DU49" s="59"/>
      <c r="DV49" s="60"/>
      <c r="DW49" s="17"/>
      <c r="DX49" s="17"/>
      <c r="DY49" s="58"/>
      <c r="DZ49" s="50"/>
      <c r="EA49" s="50"/>
      <c r="EB49" s="50"/>
      <c r="EC49" s="50"/>
      <c r="ED49" s="50"/>
      <c r="EE49" s="50"/>
      <c r="EF49" s="59"/>
      <c r="EG49" s="60"/>
      <c r="EH49" s="17"/>
      <c r="EI49" s="17"/>
      <c r="EJ49" s="58"/>
      <c r="EK49" s="50"/>
      <c r="EL49" s="50"/>
      <c r="EM49" s="50"/>
      <c r="EN49" s="50"/>
      <c r="EO49" s="50"/>
      <c r="EP49" s="50"/>
      <c r="EQ49" s="59"/>
      <c r="ER49" s="60"/>
      <c r="ES49" s="17"/>
      <c r="ET49" s="17"/>
      <c r="EU49" s="58"/>
      <c r="EV49" s="50"/>
      <c r="EW49" s="50"/>
      <c r="EX49" s="50"/>
      <c r="EY49" s="50"/>
      <c r="EZ49" s="50"/>
      <c r="FA49" s="50"/>
      <c r="FB49" s="59"/>
      <c r="FC49" s="60"/>
      <c r="FD49" s="17"/>
      <c r="FE49" s="17"/>
      <c r="FF49" s="58"/>
      <c r="FG49" s="50"/>
      <c r="FH49" s="50"/>
      <c r="FI49" s="50"/>
      <c r="FJ49" s="50"/>
      <c r="FK49" s="50"/>
      <c r="FL49" s="50"/>
      <c r="FM49" s="59"/>
      <c r="FN49" s="60"/>
      <c r="FO49" s="17"/>
      <c r="FP49" s="17"/>
      <c r="FQ49" s="58"/>
      <c r="FR49" s="50"/>
      <c r="FS49" s="50"/>
      <c r="FT49" s="50"/>
      <c r="FU49" s="50"/>
      <c r="FV49" s="50"/>
      <c r="FW49" s="50"/>
      <c r="FX49" s="59"/>
      <c r="FY49" s="60"/>
      <c r="FZ49" s="17"/>
      <c r="GA49" s="17"/>
      <c r="GB49" s="58"/>
      <c r="GC49" s="50"/>
      <c r="GD49" s="50"/>
      <c r="GE49" s="50"/>
      <c r="GF49" s="50"/>
      <c r="GG49" s="50"/>
      <c r="GH49" s="50"/>
      <c r="GI49" s="59"/>
      <c r="GJ49" s="60"/>
      <c r="GK49" s="17"/>
      <c r="GL49" s="17"/>
      <c r="GM49" s="58"/>
      <c r="GN49" s="50"/>
      <c r="GO49" s="50"/>
      <c r="GP49" s="50"/>
      <c r="GQ49" s="50"/>
      <c r="GR49" s="50"/>
      <c r="GS49" s="50"/>
      <c r="GT49" s="59"/>
      <c r="GU49" s="60"/>
      <c r="GV49" s="17"/>
      <c r="GW49" s="17"/>
      <c r="GX49" s="58"/>
      <c r="GY49" s="50"/>
      <c r="GZ49" s="50"/>
      <c r="HA49" s="50"/>
      <c r="HB49" s="50"/>
      <c r="HC49" s="50"/>
      <c r="HD49" s="50"/>
      <c r="HE49" s="59"/>
      <c r="HF49" s="60"/>
      <c r="HG49" s="17"/>
      <c r="HH49" s="17"/>
      <c r="HI49" s="58"/>
      <c r="HJ49" s="50"/>
      <c r="HK49" s="50"/>
      <c r="HL49" s="50"/>
      <c r="HM49" s="50"/>
      <c r="HN49" s="50"/>
      <c r="HO49" s="50"/>
      <c r="HP49" s="59"/>
      <c r="HQ49" s="60"/>
      <c r="HR49" s="17"/>
      <c r="HS49" s="17"/>
    </row>
    <row r="50" spans="1:227" x14ac:dyDescent="0.3">
      <c r="A50" s="55"/>
      <c r="B50" s="56"/>
      <c r="C50" s="57"/>
      <c r="D50" s="57"/>
      <c r="E50" s="59"/>
      <c r="F50" s="59"/>
      <c r="G50" s="17"/>
      <c r="H50" s="58"/>
      <c r="I50" s="50"/>
      <c r="J50" s="50"/>
      <c r="K50" s="50"/>
      <c r="L50" s="50"/>
      <c r="M50" s="50"/>
      <c r="N50" s="50"/>
      <c r="O50" s="59"/>
      <c r="P50" s="60"/>
      <c r="Q50" s="17"/>
      <c r="R50" s="17"/>
      <c r="S50" s="58"/>
      <c r="T50" s="50"/>
      <c r="U50" s="50"/>
      <c r="V50" s="50"/>
      <c r="W50" s="50"/>
      <c r="X50" s="50"/>
      <c r="Y50" s="50"/>
      <c r="Z50" s="59"/>
      <c r="AA50" s="60"/>
      <c r="AB50" s="17"/>
      <c r="AC50" s="17"/>
      <c r="AD50" s="58"/>
      <c r="AE50" s="50"/>
      <c r="AF50" s="50"/>
      <c r="AG50" s="50"/>
      <c r="AH50" s="50"/>
      <c r="AI50" s="50"/>
      <c r="AJ50" s="50"/>
      <c r="AK50" s="59"/>
      <c r="AL50" s="60"/>
      <c r="AM50" s="17"/>
      <c r="AN50" s="17"/>
      <c r="AO50" s="58"/>
      <c r="AP50" s="50"/>
      <c r="AQ50" s="50"/>
      <c r="AR50" s="50"/>
      <c r="AS50" s="50"/>
      <c r="AT50" s="50"/>
      <c r="AU50" s="50"/>
      <c r="AV50" s="59"/>
      <c r="AW50" s="60"/>
      <c r="AX50" s="17"/>
      <c r="AY50" s="17"/>
      <c r="AZ50" s="58"/>
      <c r="BA50" s="50"/>
      <c r="BB50" s="50"/>
      <c r="BC50" s="50"/>
      <c r="BD50" s="50"/>
      <c r="BE50" s="50"/>
      <c r="BF50" s="50"/>
      <c r="BG50" s="59"/>
      <c r="BH50" s="60"/>
      <c r="BI50" s="17"/>
      <c r="BJ50" s="17"/>
      <c r="BK50" s="58"/>
      <c r="BL50" s="50"/>
      <c r="BM50" s="50"/>
      <c r="BN50" s="50"/>
      <c r="BO50" s="50"/>
      <c r="BP50" s="50"/>
      <c r="BQ50" s="50"/>
      <c r="BR50" s="59"/>
      <c r="BS50" s="60"/>
      <c r="BT50" s="17"/>
      <c r="BU50" s="17"/>
      <c r="BV50" s="58"/>
      <c r="BW50" s="50"/>
      <c r="BX50" s="50"/>
      <c r="BY50" s="50"/>
      <c r="BZ50" s="50"/>
      <c r="CA50" s="50"/>
      <c r="CB50" s="50"/>
      <c r="CC50" s="59"/>
      <c r="CD50" s="60"/>
      <c r="CE50" s="17"/>
      <c r="CF50" s="17"/>
      <c r="CG50" s="58"/>
      <c r="CH50" s="50"/>
      <c r="CI50" s="50"/>
      <c r="CJ50" s="50"/>
      <c r="CK50" s="50"/>
      <c r="CL50" s="50"/>
      <c r="CM50" s="50"/>
      <c r="CN50" s="59"/>
      <c r="CO50" s="60"/>
      <c r="CP50" s="17"/>
      <c r="CQ50" s="17"/>
      <c r="CR50" s="58"/>
      <c r="CS50" s="50"/>
      <c r="CT50" s="50"/>
      <c r="CU50" s="50"/>
      <c r="CV50" s="50"/>
      <c r="CW50" s="50"/>
      <c r="CX50" s="50"/>
      <c r="CY50" s="59"/>
      <c r="CZ50" s="60"/>
      <c r="DA50" s="17"/>
      <c r="DB50" s="17"/>
      <c r="DC50" s="58"/>
      <c r="DD50" s="50"/>
      <c r="DE50" s="50"/>
      <c r="DF50" s="50"/>
      <c r="DG50" s="50"/>
      <c r="DH50" s="50"/>
      <c r="DI50" s="50"/>
      <c r="DJ50" s="59"/>
      <c r="DK50" s="60"/>
      <c r="DL50" s="17"/>
      <c r="DM50" s="17"/>
      <c r="DN50" s="58"/>
      <c r="DO50" s="50"/>
      <c r="DP50" s="50"/>
      <c r="DQ50" s="50"/>
      <c r="DR50" s="50"/>
      <c r="DS50" s="50"/>
      <c r="DT50" s="50"/>
      <c r="DU50" s="59"/>
      <c r="DV50" s="60"/>
      <c r="DW50" s="17"/>
      <c r="DX50" s="17"/>
      <c r="DY50" s="58"/>
      <c r="DZ50" s="50"/>
      <c r="EA50" s="50"/>
      <c r="EB50" s="50"/>
      <c r="EC50" s="50"/>
      <c r="ED50" s="50"/>
      <c r="EE50" s="50"/>
      <c r="EF50" s="59"/>
      <c r="EG50" s="60"/>
      <c r="EH50" s="17"/>
      <c r="EI50" s="17"/>
      <c r="EJ50" s="58"/>
      <c r="EK50" s="50"/>
      <c r="EL50" s="50"/>
      <c r="EM50" s="50"/>
      <c r="EN50" s="50"/>
      <c r="EO50" s="50"/>
      <c r="EP50" s="50"/>
      <c r="EQ50" s="59"/>
      <c r="ER50" s="60"/>
      <c r="ES50" s="17"/>
      <c r="ET50" s="17"/>
      <c r="EU50" s="58"/>
      <c r="EV50" s="50"/>
      <c r="EW50" s="50"/>
      <c r="EX50" s="50"/>
      <c r="EY50" s="50"/>
      <c r="EZ50" s="50"/>
      <c r="FA50" s="50"/>
      <c r="FB50" s="59"/>
      <c r="FC50" s="60"/>
      <c r="FD50" s="17"/>
      <c r="FE50" s="17"/>
      <c r="FF50" s="58"/>
      <c r="FG50" s="50"/>
      <c r="FH50" s="50"/>
      <c r="FI50" s="50"/>
      <c r="FJ50" s="50"/>
      <c r="FK50" s="50"/>
      <c r="FL50" s="50"/>
      <c r="FM50" s="59"/>
      <c r="FN50" s="60"/>
      <c r="FO50" s="17"/>
      <c r="FP50" s="17"/>
      <c r="FQ50" s="58"/>
      <c r="FR50" s="50"/>
      <c r="FS50" s="50"/>
      <c r="FT50" s="50"/>
      <c r="FU50" s="50"/>
      <c r="FV50" s="50"/>
      <c r="FW50" s="50"/>
      <c r="FX50" s="59"/>
      <c r="FY50" s="60"/>
      <c r="FZ50" s="17"/>
      <c r="GA50" s="17"/>
      <c r="GB50" s="58"/>
      <c r="GC50" s="50"/>
      <c r="GD50" s="50"/>
      <c r="GE50" s="50"/>
      <c r="GF50" s="50"/>
      <c r="GG50" s="50"/>
      <c r="GH50" s="50"/>
      <c r="GI50" s="59"/>
      <c r="GJ50" s="60"/>
      <c r="GK50" s="17"/>
      <c r="GL50" s="17"/>
      <c r="GM50" s="58"/>
      <c r="GN50" s="50"/>
      <c r="GO50" s="50"/>
      <c r="GP50" s="50"/>
      <c r="GQ50" s="50"/>
      <c r="GR50" s="50"/>
      <c r="GS50" s="50"/>
      <c r="GT50" s="59"/>
      <c r="GU50" s="60"/>
      <c r="GV50" s="17"/>
      <c r="GW50" s="17"/>
      <c r="GX50" s="58"/>
      <c r="GY50" s="50"/>
      <c r="GZ50" s="50"/>
      <c r="HA50" s="50"/>
      <c r="HB50" s="50"/>
      <c r="HC50" s="50"/>
      <c r="HD50" s="50"/>
      <c r="HE50" s="59"/>
      <c r="HF50" s="60"/>
      <c r="HG50" s="17"/>
      <c r="HH50" s="17"/>
      <c r="HI50" s="58"/>
      <c r="HJ50" s="50"/>
      <c r="HK50" s="50"/>
      <c r="HL50" s="50"/>
      <c r="HM50" s="50"/>
      <c r="HN50" s="50"/>
      <c r="HO50" s="50"/>
      <c r="HP50" s="59"/>
      <c r="HQ50" s="60"/>
      <c r="HR50" s="17"/>
      <c r="HS50" s="17"/>
    </row>
    <row r="51" spans="1:227" x14ac:dyDescent="0.3">
      <c r="A51" s="55"/>
      <c r="B51" s="56"/>
      <c r="C51" s="57"/>
      <c r="D51" s="57"/>
      <c r="E51" s="59"/>
      <c r="F51" s="59"/>
      <c r="G51" s="17"/>
      <c r="H51" s="58"/>
      <c r="I51" s="50"/>
      <c r="J51" s="50"/>
      <c r="K51" s="50"/>
      <c r="L51" s="50"/>
      <c r="M51" s="50"/>
      <c r="N51" s="50"/>
      <c r="O51" s="59"/>
      <c r="P51" s="60"/>
      <c r="Q51" s="17"/>
      <c r="R51" s="17"/>
      <c r="S51" s="58"/>
      <c r="T51" s="50"/>
      <c r="U51" s="50"/>
      <c r="V51" s="50"/>
      <c r="W51" s="50"/>
      <c r="X51" s="50"/>
      <c r="Y51" s="50"/>
      <c r="Z51" s="59"/>
      <c r="AA51" s="60"/>
      <c r="AB51" s="17"/>
      <c r="AC51" s="17"/>
      <c r="AD51" s="58"/>
      <c r="AE51" s="50"/>
      <c r="AF51" s="50"/>
      <c r="AG51" s="50"/>
      <c r="AH51" s="50"/>
      <c r="AI51" s="50"/>
      <c r="AJ51" s="50"/>
      <c r="AK51" s="59"/>
      <c r="AL51" s="60"/>
      <c r="AM51" s="17"/>
      <c r="AN51" s="17"/>
      <c r="AO51" s="58"/>
      <c r="AP51" s="50"/>
      <c r="AQ51" s="50"/>
      <c r="AR51" s="50"/>
      <c r="AS51" s="50"/>
      <c r="AT51" s="50"/>
      <c r="AU51" s="50"/>
      <c r="AV51" s="59"/>
      <c r="AW51" s="60"/>
      <c r="AX51" s="17"/>
      <c r="AY51" s="17"/>
      <c r="AZ51" s="58"/>
      <c r="BA51" s="50"/>
      <c r="BB51" s="50"/>
      <c r="BC51" s="50"/>
      <c r="BD51" s="50"/>
      <c r="BE51" s="50"/>
      <c r="BF51" s="50"/>
      <c r="BG51" s="59"/>
      <c r="BH51" s="60"/>
      <c r="BI51" s="17"/>
      <c r="BJ51" s="17"/>
      <c r="BK51" s="58"/>
      <c r="BL51" s="50"/>
      <c r="BM51" s="50"/>
      <c r="BN51" s="50"/>
      <c r="BO51" s="50"/>
      <c r="BP51" s="50"/>
      <c r="BQ51" s="50"/>
      <c r="BR51" s="59"/>
      <c r="BS51" s="60"/>
      <c r="BT51" s="17"/>
      <c r="BU51" s="17"/>
      <c r="BV51" s="58"/>
      <c r="BW51" s="50"/>
      <c r="BX51" s="50"/>
      <c r="BY51" s="50"/>
      <c r="BZ51" s="50"/>
      <c r="CA51" s="50"/>
      <c r="CB51" s="50"/>
      <c r="CC51" s="59"/>
      <c r="CD51" s="60"/>
      <c r="CE51" s="17"/>
      <c r="CF51" s="17"/>
      <c r="CG51" s="58"/>
      <c r="CH51" s="50"/>
      <c r="CI51" s="50"/>
      <c r="CJ51" s="50"/>
      <c r="CK51" s="50"/>
      <c r="CL51" s="50"/>
      <c r="CM51" s="50"/>
      <c r="CN51" s="59"/>
      <c r="CO51" s="60"/>
      <c r="CP51" s="17"/>
      <c r="CQ51" s="17"/>
      <c r="CR51" s="58"/>
      <c r="CS51" s="50"/>
      <c r="CT51" s="50"/>
      <c r="CU51" s="50"/>
      <c r="CV51" s="50"/>
      <c r="CW51" s="50"/>
      <c r="CX51" s="50"/>
      <c r="CY51" s="59"/>
      <c r="CZ51" s="60"/>
      <c r="DA51" s="17"/>
      <c r="DB51" s="17"/>
      <c r="DC51" s="58"/>
      <c r="DD51" s="50"/>
      <c r="DE51" s="50"/>
      <c r="DF51" s="50"/>
      <c r="DG51" s="50"/>
      <c r="DH51" s="50"/>
      <c r="DI51" s="50"/>
      <c r="DJ51" s="59"/>
      <c r="DK51" s="60"/>
      <c r="DL51" s="17"/>
      <c r="DM51" s="17"/>
      <c r="DN51" s="58"/>
      <c r="DO51" s="50"/>
      <c r="DP51" s="50"/>
      <c r="DQ51" s="50"/>
      <c r="DR51" s="50"/>
      <c r="DS51" s="50"/>
      <c r="DT51" s="50"/>
      <c r="DU51" s="59"/>
      <c r="DV51" s="60"/>
      <c r="DW51" s="17"/>
      <c r="DX51" s="17"/>
      <c r="DY51" s="58"/>
      <c r="DZ51" s="50"/>
      <c r="EA51" s="50"/>
      <c r="EB51" s="50"/>
      <c r="EC51" s="50"/>
      <c r="ED51" s="50"/>
      <c r="EE51" s="50"/>
      <c r="EF51" s="59"/>
      <c r="EG51" s="60"/>
      <c r="EH51" s="17"/>
      <c r="EI51" s="17"/>
      <c r="EJ51" s="58"/>
      <c r="EK51" s="50"/>
      <c r="EL51" s="50"/>
      <c r="EM51" s="50"/>
      <c r="EN51" s="50"/>
      <c r="EO51" s="50"/>
      <c r="EP51" s="50"/>
      <c r="EQ51" s="59"/>
      <c r="ER51" s="60"/>
      <c r="ES51" s="17"/>
      <c r="ET51" s="17"/>
      <c r="EU51" s="58"/>
      <c r="EV51" s="50"/>
      <c r="EW51" s="50"/>
      <c r="EX51" s="50"/>
      <c r="EY51" s="50"/>
      <c r="EZ51" s="50"/>
      <c r="FA51" s="50"/>
      <c r="FB51" s="59"/>
      <c r="FC51" s="60"/>
      <c r="FD51" s="17"/>
      <c r="FE51" s="17"/>
      <c r="FF51" s="58"/>
      <c r="FG51" s="50"/>
      <c r="FH51" s="50"/>
      <c r="FI51" s="50"/>
      <c r="FJ51" s="50"/>
      <c r="FK51" s="50"/>
      <c r="FL51" s="50"/>
      <c r="FM51" s="59"/>
      <c r="FN51" s="60"/>
      <c r="FO51" s="17"/>
      <c r="FP51" s="17"/>
      <c r="FQ51" s="58"/>
      <c r="FR51" s="50"/>
      <c r="FS51" s="50"/>
      <c r="FT51" s="50"/>
      <c r="FU51" s="50"/>
      <c r="FV51" s="50"/>
      <c r="FW51" s="50"/>
      <c r="FX51" s="59"/>
      <c r="FY51" s="60"/>
      <c r="FZ51" s="17"/>
      <c r="GA51" s="17"/>
      <c r="GB51" s="58"/>
      <c r="GC51" s="50"/>
      <c r="GD51" s="50"/>
      <c r="GE51" s="50"/>
      <c r="GF51" s="50"/>
      <c r="GG51" s="50"/>
      <c r="GH51" s="50"/>
      <c r="GI51" s="59"/>
      <c r="GJ51" s="60"/>
      <c r="GK51" s="17"/>
      <c r="GL51" s="17"/>
      <c r="GM51" s="58"/>
      <c r="GN51" s="50"/>
      <c r="GO51" s="50"/>
      <c r="GP51" s="50"/>
      <c r="GQ51" s="50"/>
      <c r="GR51" s="50"/>
      <c r="GS51" s="50"/>
      <c r="GT51" s="59"/>
      <c r="GU51" s="60"/>
      <c r="GV51" s="17"/>
      <c r="GW51" s="17"/>
      <c r="GX51" s="58"/>
      <c r="GY51" s="50"/>
      <c r="GZ51" s="50"/>
      <c r="HA51" s="50"/>
      <c r="HB51" s="50"/>
      <c r="HC51" s="50"/>
      <c r="HD51" s="50"/>
      <c r="HE51" s="59"/>
      <c r="HF51" s="60"/>
      <c r="HG51" s="17"/>
      <c r="HH51" s="17"/>
      <c r="HI51" s="58"/>
      <c r="HJ51" s="50"/>
      <c r="HK51" s="50"/>
      <c r="HL51" s="50"/>
      <c r="HM51" s="50"/>
      <c r="HN51" s="50"/>
      <c r="HO51" s="50"/>
      <c r="HP51" s="59"/>
      <c r="HQ51" s="60"/>
      <c r="HR51" s="17"/>
      <c r="HS51" s="17"/>
    </row>
    <row r="52" spans="1:227" x14ac:dyDescent="0.3">
      <c r="A52" s="55"/>
      <c r="B52" s="56"/>
      <c r="C52" s="57"/>
      <c r="D52" s="57"/>
      <c r="E52" s="59"/>
      <c r="F52" s="59"/>
      <c r="G52" s="17"/>
      <c r="H52" s="58"/>
      <c r="I52" s="50"/>
      <c r="J52" s="50"/>
      <c r="K52" s="50"/>
      <c r="L52" s="50"/>
      <c r="M52" s="50"/>
      <c r="N52" s="50"/>
      <c r="O52" s="59"/>
      <c r="P52" s="60"/>
      <c r="Q52" s="17"/>
      <c r="R52" s="17"/>
      <c r="S52" s="58"/>
      <c r="T52" s="50"/>
      <c r="U52" s="50"/>
      <c r="V52" s="50"/>
      <c r="W52" s="50"/>
      <c r="X52" s="50"/>
      <c r="Y52" s="50"/>
      <c r="Z52" s="59"/>
      <c r="AA52" s="60"/>
      <c r="AB52" s="17"/>
      <c r="AC52" s="17"/>
      <c r="AD52" s="58"/>
      <c r="AE52" s="50"/>
      <c r="AF52" s="50"/>
      <c r="AG52" s="50"/>
      <c r="AH52" s="50"/>
      <c r="AI52" s="50"/>
      <c r="AJ52" s="50"/>
      <c r="AK52" s="59"/>
      <c r="AL52" s="60"/>
      <c r="AM52" s="17"/>
      <c r="AN52" s="17"/>
      <c r="AO52" s="58"/>
      <c r="AP52" s="50"/>
      <c r="AQ52" s="50"/>
      <c r="AR52" s="50"/>
      <c r="AS52" s="50"/>
      <c r="AT52" s="50"/>
      <c r="AU52" s="50"/>
      <c r="AV52" s="59"/>
      <c r="AW52" s="60"/>
      <c r="AX52" s="17"/>
      <c r="AY52" s="17"/>
      <c r="AZ52" s="58"/>
      <c r="BA52" s="50"/>
      <c r="BB52" s="50"/>
      <c r="BC52" s="50"/>
      <c r="BD52" s="50"/>
      <c r="BE52" s="50"/>
      <c r="BF52" s="50"/>
      <c r="BG52" s="59"/>
      <c r="BH52" s="60"/>
      <c r="BI52" s="17"/>
      <c r="BJ52" s="17"/>
      <c r="BK52" s="58"/>
      <c r="BL52" s="50"/>
      <c r="BM52" s="50"/>
      <c r="BN52" s="50"/>
      <c r="BO52" s="50"/>
      <c r="BP52" s="50"/>
      <c r="BQ52" s="50"/>
      <c r="BR52" s="59"/>
      <c r="BS52" s="60"/>
      <c r="BT52" s="17"/>
      <c r="BU52" s="17"/>
      <c r="BV52" s="58"/>
      <c r="BW52" s="50"/>
      <c r="BX52" s="50"/>
      <c r="BY52" s="50"/>
      <c r="BZ52" s="50"/>
      <c r="CA52" s="50"/>
      <c r="CB52" s="50"/>
      <c r="CC52" s="59"/>
      <c r="CD52" s="60"/>
      <c r="CE52" s="17"/>
      <c r="CF52" s="17"/>
      <c r="CG52" s="58"/>
      <c r="CH52" s="50"/>
      <c r="CI52" s="50"/>
      <c r="CJ52" s="50"/>
      <c r="CK52" s="50"/>
      <c r="CL52" s="50"/>
      <c r="CM52" s="50"/>
      <c r="CN52" s="59"/>
      <c r="CO52" s="60"/>
      <c r="CP52" s="17"/>
      <c r="CQ52" s="17"/>
      <c r="CR52" s="58"/>
      <c r="CS52" s="50"/>
      <c r="CT52" s="50"/>
      <c r="CU52" s="50"/>
      <c r="CV52" s="50"/>
      <c r="CW52" s="50"/>
      <c r="CX52" s="50"/>
      <c r="CY52" s="59"/>
      <c r="CZ52" s="60"/>
      <c r="DA52" s="17"/>
      <c r="DB52" s="17"/>
      <c r="DC52" s="58"/>
      <c r="DD52" s="50"/>
      <c r="DE52" s="50"/>
      <c r="DF52" s="50"/>
      <c r="DG52" s="50"/>
      <c r="DH52" s="50"/>
      <c r="DI52" s="50"/>
      <c r="DJ52" s="59"/>
      <c r="DK52" s="60"/>
      <c r="DL52" s="17"/>
      <c r="DM52" s="17"/>
      <c r="DN52" s="58"/>
      <c r="DO52" s="50"/>
      <c r="DP52" s="50"/>
      <c r="DQ52" s="50"/>
      <c r="DR52" s="50"/>
      <c r="DS52" s="50"/>
      <c r="DT52" s="50"/>
      <c r="DU52" s="59"/>
      <c r="DV52" s="60"/>
      <c r="DW52" s="17"/>
      <c r="DX52" s="17"/>
      <c r="DY52" s="58"/>
      <c r="DZ52" s="50"/>
      <c r="EA52" s="50"/>
      <c r="EB52" s="50"/>
      <c r="EC52" s="50"/>
      <c r="ED52" s="50"/>
      <c r="EE52" s="50"/>
      <c r="EF52" s="59"/>
      <c r="EG52" s="60"/>
      <c r="EH52" s="17"/>
      <c r="EI52" s="17"/>
      <c r="EJ52" s="58"/>
      <c r="EK52" s="50"/>
      <c r="EL52" s="50"/>
      <c r="EM52" s="50"/>
      <c r="EN52" s="50"/>
      <c r="EO52" s="50"/>
      <c r="EP52" s="50"/>
      <c r="EQ52" s="59"/>
      <c r="ER52" s="60"/>
      <c r="ES52" s="17"/>
      <c r="ET52" s="17"/>
      <c r="EU52" s="58"/>
      <c r="EV52" s="50"/>
      <c r="EW52" s="50"/>
      <c r="EX52" s="50"/>
      <c r="EY52" s="50"/>
      <c r="EZ52" s="50"/>
      <c r="FA52" s="50"/>
      <c r="FB52" s="59"/>
      <c r="FC52" s="60"/>
      <c r="FD52" s="17"/>
      <c r="FE52" s="17"/>
      <c r="FF52" s="58"/>
      <c r="FG52" s="50"/>
      <c r="FH52" s="50"/>
      <c r="FI52" s="50"/>
      <c r="FJ52" s="50"/>
      <c r="FK52" s="50"/>
      <c r="FL52" s="50"/>
      <c r="FM52" s="59"/>
      <c r="FN52" s="60"/>
      <c r="FO52" s="17"/>
      <c r="FP52" s="17"/>
      <c r="FQ52" s="58"/>
      <c r="FR52" s="50"/>
      <c r="FS52" s="50"/>
      <c r="FT52" s="50"/>
      <c r="FU52" s="50"/>
      <c r="FV52" s="50"/>
      <c r="FW52" s="50"/>
      <c r="FX52" s="59"/>
      <c r="FY52" s="60"/>
      <c r="FZ52" s="17"/>
      <c r="GA52" s="17"/>
      <c r="GB52" s="58"/>
      <c r="GC52" s="50"/>
      <c r="GD52" s="50"/>
      <c r="GE52" s="50"/>
      <c r="GF52" s="50"/>
      <c r="GG52" s="50"/>
      <c r="GH52" s="50"/>
      <c r="GI52" s="59"/>
      <c r="GJ52" s="60"/>
      <c r="GK52" s="17"/>
      <c r="GL52" s="17"/>
      <c r="GM52" s="58"/>
      <c r="GN52" s="50"/>
      <c r="GO52" s="50"/>
      <c r="GP52" s="50"/>
      <c r="GQ52" s="50"/>
      <c r="GR52" s="50"/>
      <c r="GS52" s="50"/>
      <c r="GT52" s="59"/>
      <c r="GU52" s="60"/>
      <c r="GV52" s="17"/>
      <c r="GW52" s="17"/>
      <c r="GX52" s="58"/>
      <c r="GY52" s="50"/>
      <c r="GZ52" s="50"/>
      <c r="HA52" s="50"/>
      <c r="HB52" s="50"/>
      <c r="HC52" s="50"/>
      <c r="HD52" s="50"/>
      <c r="HE52" s="59"/>
      <c r="HF52" s="60"/>
      <c r="HG52" s="17"/>
      <c r="HH52" s="17"/>
      <c r="HI52" s="58"/>
      <c r="HJ52" s="50"/>
      <c r="HK52" s="50"/>
      <c r="HL52" s="50"/>
      <c r="HM52" s="50"/>
      <c r="HN52" s="50"/>
      <c r="HO52" s="50"/>
      <c r="HP52" s="59"/>
      <c r="HQ52" s="60"/>
      <c r="HR52" s="17"/>
      <c r="HS52" s="17"/>
    </row>
    <row r="53" spans="1:227" x14ac:dyDescent="0.3">
      <c r="A53" s="55"/>
      <c r="B53" s="62"/>
      <c r="C53" s="57"/>
      <c r="D53" s="57"/>
      <c r="E53" s="59"/>
      <c r="F53" s="59"/>
      <c r="G53" s="17"/>
      <c r="H53" s="58"/>
      <c r="I53" s="50"/>
      <c r="J53" s="50"/>
      <c r="K53" s="50"/>
      <c r="L53" s="50"/>
      <c r="M53" s="50"/>
      <c r="N53" s="50"/>
      <c r="O53" s="59"/>
      <c r="P53" s="60"/>
      <c r="Q53" s="17"/>
      <c r="R53" s="17"/>
      <c r="S53" s="58"/>
      <c r="T53" s="50"/>
      <c r="U53" s="50"/>
      <c r="V53" s="50"/>
      <c r="W53" s="50"/>
      <c r="X53" s="50"/>
      <c r="Y53" s="50"/>
      <c r="Z53" s="59"/>
      <c r="AA53" s="60"/>
      <c r="AB53" s="17"/>
      <c r="AC53" s="17"/>
      <c r="AD53" s="58"/>
      <c r="AE53" s="50"/>
      <c r="AF53" s="50"/>
      <c r="AG53" s="50"/>
      <c r="AH53" s="50"/>
      <c r="AI53" s="50"/>
      <c r="AJ53" s="50"/>
      <c r="AK53" s="59"/>
      <c r="AL53" s="60"/>
      <c r="AM53" s="17"/>
      <c r="AN53" s="17"/>
      <c r="AO53" s="58"/>
      <c r="AP53" s="50"/>
      <c r="AQ53" s="50"/>
      <c r="AR53" s="50"/>
      <c r="AS53" s="50"/>
      <c r="AT53" s="50"/>
      <c r="AU53" s="50"/>
      <c r="AV53" s="59"/>
      <c r="AW53" s="60"/>
      <c r="AX53" s="17"/>
      <c r="AY53" s="17"/>
      <c r="AZ53" s="58"/>
      <c r="BA53" s="50"/>
      <c r="BB53" s="50"/>
      <c r="BC53" s="50"/>
      <c r="BD53" s="50"/>
      <c r="BE53" s="50"/>
      <c r="BF53" s="50"/>
      <c r="BG53" s="59"/>
      <c r="BH53" s="60"/>
      <c r="BI53" s="17"/>
      <c r="BJ53" s="17"/>
      <c r="BK53" s="58"/>
      <c r="BL53" s="50"/>
      <c r="BM53" s="50"/>
      <c r="BN53" s="50"/>
      <c r="BO53" s="50"/>
      <c r="BP53" s="50"/>
      <c r="BQ53" s="50"/>
      <c r="BR53" s="59"/>
      <c r="BS53" s="60"/>
      <c r="BT53" s="17"/>
      <c r="BU53" s="17"/>
      <c r="BV53" s="58"/>
      <c r="BW53" s="50"/>
      <c r="BX53" s="50"/>
      <c r="BY53" s="50"/>
      <c r="BZ53" s="50"/>
      <c r="CA53" s="50"/>
      <c r="CB53" s="50"/>
      <c r="CC53" s="59"/>
      <c r="CD53" s="60"/>
      <c r="CE53" s="17"/>
      <c r="CF53" s="17"/>
      <c r="CG53" s="58"/>
      <c r="CH53" s="50"/>
      <c r="CI53" s="50"/>
      <c r="CJ53" s="50"/>
      <c r="CK53" s="50"/>
      <c r="CL53" s="50"/>
      <c r="CM53" s="50"/>
      <c r="CN53" s="59"/>
      <c r="CO53" s="60"/>
      <c r="CP53" s="17"/>
      <c r="CQ53" s="17"/>
      <c r="CR53" s="58"/>
      <c r="CS53" s="50"/>
      <c r="CT53" s="50"/>
      <c r="CU53" s="50"/>
      <c r="CV53" s="50"/>
      <c r="CW53" s="50"/>
      <c r="CX53" s="50"/>
      <c r="CY53" s="59"/>
      <c r="CZ53" s="60"/>
      <c r="DA53" s="17"/>
      <c r="DB53" s="17"/>
      <c r="DC53" s="58"/>
      <c r="DD53" s="50"/>
      <c r="DE53" s="50"/>
      <c r="DF53" s="50"/>
      <c r="DG53" s="50"/>
      <c r="DH53" s="50"/>
      <c r="DI53" s="50"/>
      <c r="DJ53" s="59"/>
      <c r="DK53" s="60"/>
      <c r="DL53" s="17"/>
      <c r="DM53" s="17"/>
      <c r="DN53" s="58"/>
      <c r="DO53" s="50"/>
      <c r="DP53" s="50"/>
      <c r="DQ53" s="50"/>
      <c r="DR53" s="50"/>
      <c r="DS53" s="50"/>
      <c r="DT53" s="50"/>
      <c r="DU53" s="59"/>
      <c r="DV53" s="60"/>
      <c r="DW53" s="17"/>
      <c r="DX53" s="17"/>
      <c r="DY53" s="58"/>
      <c r="DZ53" s="50"/>
      <c r="EA53" s="50"/>
      <c r="EB53" s="50"/>
      <c r="EC53" s="50"/>
      <c r="ED53" s="50"/>
      <c r="EE53" s="50"/>
      <c r="EF53" s="59"/>
      <c r="EG53" s="60"/>
      <c r="EH53" s="17"/>
      <c r="EI53" s="17"/>
      <c r="EJ53" s="58"/>
      <c r="EK53" s="50"/>
      <c r="EL53" s="50"/>
      <c r="EM53" s="50"/>
      <c r="EN53" s="50"/>
      <c r="EO53" s="50"/>
      <c r="EP53" s="50"/>
      <c r="EQ53" s="59"/>
      <c r="ER53" s="60"/>
      <c r="ES53" s="17"/>
      <c r="ET53" s="17"/>
      <c r="EU53" s="58"/>
      <c r="EV53" s="50"/>
      <c r="EW53" s="50"/>
      <c r="EX53" s="50"/>
      <c r="EY53" s="50"/>
      <c r="EZ53" s="50"/>
      <c r="FA53" s="50"/>
      <c r="FB53" s="59"/>
      <c r="FC53" s="60"/>
      <c r="FD53" s="17"/>
      <c r="FE53" s="17"/>
      <c r="FF53" s="58"/>
      <c r="FG53" s="50"/>
      <c r="FH53" s="50"/>
      <c r="FI53" s="50"/>
      <c r="FJ53" s="50"/>
      <c r="FK53" s="50"/>
      <c r="FL53" s="50"/>
      <c r="FM53" s="59"/>
      <c r="FN53" s="60"/>
      <c r="FO53" s="17"/>
      <c r="FP53" s="17"/>
      <c r="FQ53" s="58"/>
      <c r="FR53" s="50"/>
      <c r="FS53" s="50"/>
      <c r="FT53" s="50"/>
      <c r="FU53" s="50"/>
      <c r="FV53" s="50"/>
      <c r="FW53" s="50"/>
      <c r="FX53" s="59"/>
      <c r="FY53" s="60"/>
      <c r="FZ53" s="17"/>
      <c r="GA53" s="17"/>
      <c r="GB53" s="58"/>
      <c r="GC53" s="50"/>
      <c r="GD53" s="50"/>
      <c r="GE53" s="50"/>
      <c r="GF53" s="50"/>
      <c r="GG53" s="50"/>
      <c r="GH53" s="50"/>
      <c r="GI53" s="59"/>
      <c r="GJ53" s="60"/>
      <c r="GK53" s="17"/>
      <c r="GL53" s="17"/>
      <c r="GM53" s="58"/>
      <c r="GN53" s="50"/>
      <c r="GO53" s="50"/>
      <c r="GP53" s="50"/>
      <c r="GQ53" s="50"/>
      <c r="GR53" s="50"/>
      <c r="GS53" s="50"/>
      <c r="GT53" s="59"/>
      <c r="GU53" s="60"/>
      <c r="GV53" s="17"/>
      <c r="GW53" s="17"/>
      <c r="GX53" s="58"/>
      <c r="GY53" s="50"/>
      <c r="GZ53" s="50"/>
      <c r="HA53" s="50"/>
      <c r="HB53" s="50"/>
      <c r="HC53" s="50"/>
      <c r="HD53" s="50"/>
      <c r="HE53" s="59"/>
      <c r="HF53" s="60"/>
      <c r="HG53" s="17"/>
      <c r="HH53" s="17"/>
      <c r="HI53" s="58"/>
      <c r="HJ53" s="50"/>
      <c r="HK53" s="50"/>
      <c r="HL53" s="50"/>
      <c r="HM53" s="50"/>
      <c r="HN53" s="50"/>
      <c r="HO53" s="50"/>
      <c r="HP53" s="59"/>
      <c r="HQ53" s="60"/>
      <c r="HR53" s="17"/>
      <c r="HS53" s="17"/>
    </row>
    <row r="54" spans="1:227" x14ac:dyDescent="0.3">
      <c r="A54" s="55"/>
      <c r="B54" s="62"/>
      <c r="C54" s="57"/>
      <c r="D54" s="57"/>
      <c r="E54" s="59"/>
      <c r="F54" s="59"/>
      <c r="G54" s="17"/>
      <c r="H54" s="58"/>
      <c r="I54" s="50"/>
      <c r="J54" s="50"/>
      <c r="K54" s="50"/>
      <c r="L54" s="50"/>
      <c r="M54" s="50"/>
      <c r="N54" s="50"/>
      <c r="O54" s="59"/>
      <c r="P54" s="60"/>
      <c r="Q54" s="17"/>
      <c r="R54" s="17"/>
      <c r="S54" s="58"/>
      <c r="T54" s="50"/>
      <c r="U54" s="50"/>
      <c r="V54" s="50"/>
      <c r="W54" s="50"/>
      <c r="X54" s="50"/>
      <c r="Y54" s="50"/>
      <c r="Z54" s="59"/>
      <c r="AA54" s="60"/>
      <c r="AB54" s="17"/>
      <c r="AC54" s="17"/>
      <c r="AD54" s="58"/>
      <c r="AE54" s="50"/>
      <c r="AF54" s="50"/>
      <c r="AG54" s="50"/>
      <c r="AH54" s="50"/>
      <c r="AI54" s="50"/>
      <c r="AJ54" s="50"/>
      <c r="AK54" s="59"/>
      <c r="AL54" s="60"/>
      <c r="AM54" s="17"/>
      <c r="AN54" s="17"/>
      <c r="AO54" s="58"/>
      <c r="AP54" s="50"/>
      <c r="AQ54" s="50"/>
      <c r="AR54" s="50"/>
      <c r="AS54" s="50"/>
      <c r="AT54" s="50"/>
      <c r="AU54" s="50"/>
      <c r="AV54" s="59"/>
      <c r="AW54" s="60"/>
      <c r="AX54" s="17"/>
      <c r="AY54" s="17"/>
      <c r="AZ54" s="58"/>
      <c r="BA54" s="50"/>
      <c r="BB54" s="50"/>
      <c r="BC54" s="50"/>
      <c r="BD54" s="50"/>
      <c r="BE54" s="50"/>
      <c r="BF54" s="50"/>
      <c r="BG54" s="59"/>
      <c r="BH54" s="60"/>
      <c r="BI54" s="17"/>
      <c r="BJ54" s="17"/>
      <c r="BK54" s="58"/>
      <c r="BL54" s="50"/>
      <c r="BM54" s="50"/>
      <c r="BN54" s="50"/>
      <c r="BO54" s="50"/>
      <c r="BP54" s="50"/>
      <c r="BQ54" s="50"/>
      <c r="BR54" s="59"/>
      <c r="BS54" s="60"/>
      <c r="BT54" s="17"/>
      <c r="BU54" s="17"/>
      <c r="BV54" s="58"/>
      <c r="BW54" s="50"/>
      <c r="BX54" s="50"/>
      <c r="BY54" s="50"/>
      <c r="BZ54" s="50"/>
      <c r="CA54" s="50"/>
      <c r="CB54" s="50"/>
      <c r="CC54" s="59"/>
      <c r="CD54" s="60"/>
      <c r="CE54" s="17"/>
      <c r="CF54" s="17"/>
      <c r="CG54" s="58"/>
      <c r="CH54" s="50"/>
      <c r="CI54" s="50"/>
      <c r="CJ54" s="50"/>
      <c r="CK54" s="50"/>
      <c r="CL54" s="50"/>
      <c r="CM54" s="50"/>
      <c r="CN54" s="59"/>
      <c r="CO54" s="60"/>
      <c r="CP54" s="17"/>
      <c r="CQ54" s="17"/>
      <c r="CR54" s="58"/>
      <c r="CS54" s="50"/>
      <c r="CT54" s="50"/>
      <c r="CU54" s="50"/>
      <c r="CV54" s="50"/>
      <c r="CW54" s="50"/>
      <c r="CX54" s="50"/>
      <c r="CY54" s="59"/>
      <c r="CZ54" s="60"/>
      <c r="DA54" s="17"/>
      <c r="DB54" s="17"/>
      <c r="DC54" s="58"/>
      <c r="DD54" s="50"/>
      <c r="DE54" s="50"/>
      <c r="DF54" s="50"/>
      <c r="DG54" s="50"/>
      <c r="DH54" s="50"/>
      <c r="DI54" s="50"/>
      <c r="DJ54" s="59"/>
      <c r="DK54" s="60"/>
      <c r="DL54" s="17"/>
      <c r="DM54" s="17"/>
      <c r="DN54" s="58"/>
      <c r="DO54" s="50"/>
      <c r="DP54" s="50"/>
      <c r="DQ54" s="50"/>
      <c r="DR54" s="50"/>
      <c r="DS54" s="50"/>
      <c r="DT54" s="50"/>
      <c r="DU54" s="59"/>
      <c r="DV54" s="60"/>
      <c r="DW54" s="17"/>
      <c r="DX54" s="17"/>
      <c r="DY54" s="58"/>
      <c r="DZ54" s="50"/>
      <c r="EA54" s="50"/>
      <c r="EB54" s="50"/>
      <c r="EC54" s="50"/>
      <c r="ED54" s="50"/>
      <c r="EE54" s="50"/>
      <c r="EF54" s="59"/>
      <c r="EG54" s="60"/>
      <c r="EH54" s="17"/>
      <c r="EI54" s="17"/>
      <c r="EJ54" s="58"/>
      <c r="EK54" s="50"/>
      <c r="EL54" s="50"/>
      <c r="EM54" s="50"/>
      <c r="EN54" s="50"/>
      <c r="EO54" s="50"/>
      <c r="EP54" s="50"/>
      <c r="EQ54" s="59"/>
      <c r="ER54" s="60"/>
      <c r="ES54" s="17"/>
      <c r="ET54" s="17"/>
      <c r="EU54" s="58"/>
      <c r="EV54" s="50"/>
      <c r="EW54" s="50"/>
      <c r="EX54" s="50"/>
      <c r="EY54" s="50"/>
      <c r="EZ54" s="50"/>
      <c r="FA54" s="50"/>
      <c r="FB54" s="59"/>
      <c r="FC54" s="60"/>
      <c r="FD54" s="17"/>
      <c r="FE54" s="17"/>
      <c r="FF54" s="58"/>
      <c r="FG54" s="50"/>
      <c r="FH54" s="50"/>
      <c r="FI54" s="50"/>
      <c r="FJ54" s="50"/>
      <c r="FK54" s="50"/>
      <c r="FL54" s="50"/>
      <c r="FM54" s="59"/>
      <c r="FN54" s="60"/>
      <c r="FO54" s="17"/>
      <c r="FP54" s="17"/>
      <c r="FQ54" s="58"/>
      <c r="FR54" s="50"/>
      <c r="FS54" s="50"/>
      <c r="FT54" s="50"/>
      <c r="FU54" s="50"/>
      <c r="FV54" s="50"/>
      <c r="FW54" s="50"/>
      <c r="FX54" s="59"/>
      <c r="FY54" s="60"/>
      <c r="FZ54" s="17"/>
      <c r="GA54" s="17"/>
      <c r="GB54" s="58"/>
      <c r="GC54" s="50"/>
      <c r="GD54" s="50"/>
      <c r="GE54" s="50"/>
      <c r="GF54" s="50"/>
      <c r="GG54" s="50"/>
      <c r="GH54" s="50"/>
      <c r="GI54" s="59"/>
      <c r="GJ54" s="60"/>
      <c r="GK54" s="17"/>
      <c r="GL54" s="17"/>
      <c r="GM54" s="58"/>
      <c r="GN54" s="50"/>
      <c r="GO54" s="50"/>
      <c r="GP54" s="50"/>
      <c r="GQ54" s="50"/>
      <c r="GR54" s="50"/>
      <c r="GS54" s="50"/>
      <c r="GT54" s="59"/>
      <c r="GU54" s="60"/>
      <c r="GV54" s="17"/>
      <c r="GW54" s="17"/>
      <c r="GX54" s="58"/>
      <c r="GY54" s="50"/>
      <c r="GZ54" s="50"/>
      <c r="HA54" s="50"/>
      <c r="HB54" s="50"/>
      <c r="HC54" s="50"/>
      <c r="HD54" s="50"/>
      <c r="HE54" s="59"/>
      <c r="HF54" s="60"/>
      <c r="HG54" s="17"/>
      <c r="HH54" s="17"/>
      <c r="HI54" s="58"/>
      <c r="HJ54" s="50"/>
      <c r="HK54" s="50"/>
      <c r="HL54" s="50"/>
      <c r="HM54" s="50"/>
      <c r="HN54" s="50"/>
      <c r="HO54" s="50"/>
      <c r="HP54" s="59"/>
      <c r="HQ54" s="60"/>
      <c r="HR54" s="17"/>
      <c r="HS54" s="17"/>
    </row>
    <row r="55" spans="1:227" x14ac:dyDescent="0.3">
      <c r="A55" s="55"/>
      <c r="B55" s="56"/>
      <c r="C55" s="57"/>
      <c r="D55" s="57"/>
      <c r="E55" s="59"/>
      <c r="F55" s="59"/>
      <c r="G55" s="17"/>
      <c r="H55" s="58"/>
      <c r="I55" s="50"/>
      <c r="J55" s="50"/>
      <c r="K55" s="50"/>
      <c r="L55" s="50"/>
      <c r="M55" s="50"/>
      <c r="N55" s="50"/>
      <c r="O55" s="59"/>
      <c r="P55" s="60"/>
      <c r="Q55" s="17"/>
      <c r="R55" s="17"/>
      <c r="S55" s="58"/>
      <c r="T55" s="50"/>
      <c r="U55" s="50"/>
      <c r="V55" s="50"/>
      <c r="W55" s="50"/>
      <c r="X55" s="50"/>
      <c r="Y55" s="50"/>
      <c r="Z55" s="59"/>
      <c r="AA55" s="60"/>
      <c r="AB55" s="17"/>
      <c r="AC55" s="17"/>
      <c r="AD55" s="58"/>
      <c r="AE55" s="50"/>
      <c r="AF55" s="50"/>
      <c r="AG55" s="50"/>
      <c r="AH55" s="50"/>
      <c r="AI55" s="50"/>
      <c r="AJ55" s="50"/>
      <c r="AK55" s="59"/>
      <c r="AL55" s="60"/>
      <c r="AM55" s="17"/>
      <c r="AN55" s="17"/>
      <c r="AO55" s="58"/>
      <c r="AP55" s="50"/>
      <c r="AQ55" s="50"/>
      <c r="AR55" s="50"/>
      <c r="AS55" s="50"/>
      <c r="AT55" s="50"/>
      <c r="AU55" s="50"/>
      <c r="AV55" s="59"/>
      <c r="AW55" s="60"/>
      <c r="AX55" s="17"/>
      <c r="AY55" s="17"/>
      <c r="AZ55" s="58"/>
      <c r="BA55" s="50"/>
      <c r="BB55" s="50"/>
      <c r="BC55" s="50"/>
      <c r="BD55" s="50"/>
      <c r="BE55" s="50"/>
      <c r="BF55" s="50"/>
      <c r="BG55" s="59"/>
      <c r="BH55" s="60"/>
      <c r="BI55" s="17"/>
      <c r="BJ55" s="17"/>
      <c r="BK55" s="58"/>
      <c r="BL55" s="50"/>
      <c r="BM55" s="50"/>
      <c r="BN55" s="50"/>
      <c r="BO55" s="50"/>
      <c r="BP55" s="50"/>
      <c r="BQ55" s="50"/>
      <c r="BR55" s="59"/>
      <c r="BS55" s="60"/>
      <c r="BT55" s="17"/>
      <c r="BU55" s="17"/>
      <c r="BV55" s="58"/>
      <c r="BW55" s="50"/>
      <c r="BX55" s="50"/>
      <c r="BY55" s="50"/>
      <c r="BZ55" s="50"/>
      <c r="CA55" s="50"/>
      <c r="CB55" s="50"/>
      <c r="CC55" s="59"/>
      <c r="CD55" s="60"/>
      <c r="CE55" s="17"/>
      <c r="CF55" s="17"/>
      <c r="CG55" s="58"/>
      <c r="CH55" s="50"/>
      <c r="CI55" s="50"/>
      <c r="CJ55" s="50"/>
      <c r="CK55" s="50"/>
      <c r="CL55" s="50"/>
      <c r="CM55" s="50"/>
      <c r="CN55" s="59"/>
      <c r="CO55" s="60"/>
      <c r="CP55" s="17"/>
      <c r="CQ55" s="17"/>
      <c r="CR55" s="58"/>
      <c r="CS55" s="50"/>
      <c r="CT55" s="50"/>
      <c r="CU55" s="50"/>
      <c r="CV55" s="50"/>
      <c r="CW55" s="50"/>
      <c r="CX55" s="50"/>
      <c r="CY55" s="59"/>
      <c r="CZ55" s="60"/>
      <c r="DA55" s="17"/>
      <c r="DB55" s="17"/>
      <c r="DC55" s="58"/>
      <c r="DD55" s="50"/>
      <c r="DE55" s="50"/>
      <c r="DF55" s="50"/>
      <c r="DG55" s="50"/>
      <c r="DH55" s="50"/>
      <c r="DI55" s="50"/>
      <c r="DJ55" s="59"/>
      <c r="DK55" s="60"/>
      <c r="DL55" s="17"/>
      <c r="DM55" s="17"/>
      <c r="DN55" s="58"/>
      <c r="DO55" s="50"/>
      <c r="DP55" s="50"/>
      <c r="DQ55" s="50"/>
      <c r="DR55" s="50"/>
      <c r="DS55" s="50"/>
      <c r="DT55" s="50"/>
      <c r="DU55" s="59"/>
      <c r="DV55" s="60"/>
      <c r="DW55" s="17"/>
      <c r="DX55" s="17"/>
      <c r="DY55" s="58"/>
      <c r="DZ55" s="50"/>
      <c r="EA55" s="50"/>
      <c r="EB55" s="50"/>
      <c r="EC55" s="50"/>
      <c r="ED55" s="50"/>
      <c r="EE55" s="50"/>
      <c r="EF55" s="59"/>
      <c r="EG55" s="60"/>
      <c r="EH55" s="17"/>
      <c r="EI55" s="17"/>
      <c r="EJ55" s="58"/>
      <c r="EK55" s="50"/>
      <c r="EL55" s="50"/>
      <c r="EM55" s="50"/>
      <c r="EN55" s="50"/>
      <c r="EO55" s="50"/>
      <c r="EP55" s="50"/>
      <c r="EQ55" s="59"/>
      <c r="ER55" s="60"/>
      <c r="ES55" s="17"/>
      <c r="ET55" s="17"/>
      <c r="EU55" s="58"/>
      <c r="EV55" s="50"/>
      <c r="EW55" s="50"/>
      <c r="EX55" s="50"/>
      <c r="EY55" s="50"/>
      <c r="EZ55" s="50"/>
      <c r="FA55" s="50"/>
      <c r="FB55" s="59"/>
      <c r="FC55" s="60"/>
      <c r="FD55" s="17"/>
      <c r="FE55" s="17"/>
      <c r="FF55" s="58"/>
      <c r="FG55" s="50"/>
      <c r="FH55" s="50"/>
      <c r="FI55" s="50"/>
      <c r="FJ55" s="50"/>
      <c r="FK55" s="50"/>
      <c r="FL55" s="50"/>
      <c r="FM55" s="59"/>
      <c r="FN55" s="60"/>
      <c r="FO55" s="17"/>
      <c r="FP55" s="17"/>
      <c r="FQ55" s="58"/>
      <c r="FR55" s="50"/>
      <c r="FS55" s="50"/>
      <c r="FT55" s="50"/>
      <c r="FU55" s="50"/>
      <c r="FV55" s="50"/>
      <c r="FW55" s="50"/>
      <c r="FX55" s="59"/>
      <c r="FY55" s="60"/>
      <c r="FZ55" s="17"/>
      <c r="GA55" s="17"/>
      <c r="GB55" s="58"/>
      <c r="GC55" s="50"/>
      <c r="GD55" s="50"/>
      <c r="GE55" s="50"/>
      <c r="GF55" s="50"/>
      <c r="GG55" s="50"/>
      <c r="GH55" s="50"/>
      <c r="GI55" s="59"/>
      <c r="GJ55" s="60"/>
      <c r="GK55" s="17"/>
      <c r="GL55" s="17"/>
      <c r="GM55" s="58"/>
      <c r="GN55" s="50"/>
      <c r="GO55" s="50"/>
      <c r="GP55" s="50"/>
      <c r="GQ55" s="50"/>
      <c r="GR55" s="50"/>
      <c r="GS55" s="50"/>
      <c r="GT55" s="59"/>
      <c r="GU55" s="60"/>
      <c r="GV55" s="17"/>
      <c r="GW55" s="17"/>
      <c r="GX55" s="58"/>
      <c r="GY55" s="50"/>
      <c r="GZ55" s="50"/>
      <c r="HA55" s="50"/>
      <c r="HB55" s="50"/>
      <c r="HC55" s="50"/>
      <c r="HD55" s="50"/>
      <c r="HE55" s="59"/>
      <c r="HF55" s="60"/>
      <c r="HG55" s="17"/>
      <c r="HH55" s="17"/>
      <c r="HI55" s="58"/>
      <c r="HJ55" s="50"/>
      <c r="HK55" s="50"/>
      <c r="HL55" s="50"/>
      <c r="HM55" s="50"/>
      <c r="HN55" s="50"/>
      <c r="HO55" s="50"/>
      <c r="HP55" s="59"/>
      <c r="HQ55" s="60"/>
      <c r="HR55" s="17"/>
      <c r="HS55" s="17"/>
    </row>
    <row r="56" spans="1:227" x14ac:dyDescent="0.3">
      <c r="A56" s="55"/>
      <c r="B56" s="56"/>
      <c r="C56" s="57"/>
      <c r="D56" s="57"/>
      <c r="E56" s="59"/>
      <c r="F56" s="59"/>
      <c r="G56" s="17"/>
      <c r="H56" s="58"/>
      <c r="I56" s="50"/>
      <c r="J56" s="50"/>
      <c r="K56" s="50"/>
      <c r="L56" s="50"/>
      <c r="M56" s="50"/>
      <c r="N56" s="50"/>
      <c r="O56" s="59"/>
      <c r="P56" s="60"/>
      <c r="Q56" s="17"/>
      <c r="R56" s="17"/>
      <c r="S56" s="58"/>
      <c r="T56" s="50"/>
      <c r="U56" s="50"/>
      <c r="V56" s="50"/>
      <c r="W56" s="50"/>
      <c r="X56" s="50"/>
      <c r="Y56" s="50"/>
      <c r="Z56" s="59"/>
      <c r="AA56" s="60"/>
      <c r="AB56" s="17"/>
      <c r="AC56" s="17"/>
      <c r="AD56" s="58"/>
      <c r="AE56" s="50"/>
      <c r="AF56" s="50"/>
      <c r="AG56" s="50"/>
      <c r="AH56" s="50"/>
      <c r="AI56" s="50"/>
      <c r="AJ56" s="50"/>
      <c r="AK56" s="59"/>
      <c r="AL56" s="60"/>
      <c r="AM56" s="17"/>
      <c r="AN56" s="17"/>
      <c r="AO56" s="58"/>
      <c r="AP56" s="50"/>
      <c r="AQ56" s="50"/>
      <c r="AR56" s="50"/>
      <c r="AS56" s="50"/>
      <c r="AT56" s="50"/>
      <c r="AU56" s="50"/>
      <c r="AV56" s="59"/>
      <c r="AW56" s="60"/>
      <c r="AX56" s="17"/>
      <c r="AY56" s="17"/>
      <c r="AZ56" s="58"/>
      <c r="BA56" s="50"/>
      <c r="BB56" s="50"/>
      <c r="BC56" s="50"/>
      <c r="BD56" s="50"/>
      <c r="BE56" s="50"/>
      <c r="BF56" s="50"/>
      <c r="BG56" s="59"/>
      <c r="BH56" s="60"/>
      <c r="BI56" s="17"/>
      <c r="BJ56" s="17"/>
      <c r="BK56" s="58"/>
      <c r="BL56" s="50"/>
      <c r="BM56" s="50"/>
      <c r="BN56" s="50"/>
      <c r="BO56" s="50"/>
      <c r="BP56" s="50"/>
      <c r="BQ56" s="50"/>
      <c r="BR56" s="59"/>
      <c r="BS56" s="60"/>
      <c r="BT56" s="17"/>
      <c r="BU56" s="17"/>
      <c r="BV56" s="58"/>
      <c r="BW56" s="50"/>
      <c r="BX56" s="50"/>
      <c r="BY56" s="50"/>
      <c r="BZ56" s="50"/>
      <c r="CA56" s="50"/>
      <c r="CB56" s="50"/>
      <c r="CC56" s="59"/>
      <c r="CD56" s="60"/>
      <c r="CE56" s="17"/>
      <c r="CF56" s="17"/>
      <c r="CG56" s="58"/>
      <c r="CH56" s="50"/>
      <c r="CI56" s="50"/>
      <c r="CJ56" s="50"/>
      <c r="CK56" s="50"/>
      <c r="CL56" s="50"/>
      <c r="CM56" s="50"/>
      <c r="CN56" s="59"/>
      <c r="CO56" s="60"/>
      <c r="CP56" s="17"/>
      <c r="CQ56" s="17"/>
      <c r="CR56" s="58"/>
      <c r="CS56" s="50"/>
      <c r="CT56" s="50"/>
      <c r="CU56" s="50"/>
      <c r="CV56" s="50"/>
      <c r="CW56" s="50"/>
      <c r="CX56" s="50"/>
      <c r="CY56" s="59"/>
      <c r="CZ56" s="60"/>
      <c r="DA56" s="17"/>
      <c r="DB56" s="17"/>
      <c r="DC56" s="58"/>
      <c r="DD56" s="50"/>
      <c r="DE56" s="50"/>
      <c r="DF56" s="50"/>
      <c r="DG56" s="50"/>
      <c r="DH56" s="50"/>
      <c r="DI56" s="50"/>
      <c r="DJ56" s="59"/>
      <c r="DK56" s="60"/>
      <c r="DL56" s="17"/>
      <c r="DM56" s="17"/>
      <c r="DN56" s="58"/>
      <c r="DO56" s="50"/>
      <c r="DP56" s="50"/>
      <c r="DQ56" s="50"/>
      <c r="DR56" s="50"/>
      <c r="DS56" s="50"/>
      <c r="DT56" s="50"/>
      <c r="DU56" s="59"/>
      <c r="DV56" s="60"/>
      <c r="DW56" s="17"/>
      <c r="DX56" s="17"/>
      <c r="DY56" s="58"/>
      <c r="DZ56" s="50"/>
      <c r="EA56" s="50"/>
      <c r="EB56" s="50"/>
      <c r="EC56" s="50"/>
      <c r="ED56" s="50"/>
      <c r="EE56" s="50"/>
      <c r="EF56" s="59"/>
      <c r="EG56" s="60"/>
      <c r="EH56" s="17"/>
      <c r="EI56" s="17"/>
      <c r="EJ56" s="58"/>
      <c r="EK56" s="50"/>
      <c r="EL56" s="50"/>
      <c r="EM56" s="50"/>
      <c r="EN56" s="50"/>
      <c r="EO56" s="50"/>
      <c r="EP56" s="50"/>
      <c r="EQ56" s="59"/>
      <c r="ER56" s="60"/>
      <c r="ES56" s="17"/>
      <c r="ET56" s="17"/>
      <c r="EU56" s="58"/>
      <c r="EV56" s="50"/>
      <c r="EW56" s="50"/>
      <c r="EX56" s="50"/>
      <c r="EY56" s="50"/>
      <c r="EZ56" s="50"/>
      <c r="FA56" s="50"/>
      <c r="FB56" s="59"/>
      <c r="FC56" s="60"/>
      <c r="FD56" s="17"/>
      <c r="FE56" s="17"/>
      <c r="FF56" s="58"/>
      <c r="FG56" s="50"/>
      <c r="FH56" s="50"/>
      <c r="FI56" s="50"/>
      <c r="FJ56" s="50"/>
      <c r="FK56" s="50"/>
      <c r="FL56" s="50"/>
      <c r="FM56" s="59"/>
      <c r="FN56" s="60"/>
      <c r="FO56" s="17"/>
      <c r="FP56" s="17"/>
      <c r="FQ56" s="58"/>
      <c r="FR56" s="50"/>
      <c r="FS56" s="50"/>
      <c r="FT56" s="50"/>
      <c r="FU56" s="50"/>
      <c r="FV56" s="50"/>
      <c r="FW56" s="50"/>
      <c r="FX56" s="59"/>
      <c r="FY56" s="60"/>
      <c r="FZ56" s="17"/>
      <c r="GA56" s="17"/>
      <c r="GB56" s="58"/>
      <c r="GC56" s="50"/>
      <c r="GD56" s="50"/>
      <c r="GE56" s="50"/>
      <c r="GF56" s="50"/>
      <c r="GG56" s="50"/>
      <c r="GH56" s="50"/>
      <c r="GI56" s="59"/>
      <c r="GJ56" s="60"/>
      <c r="GK56" s="17"/>
      <c r="GL56" s="17"/>
      <c r="GM56" s="58"/>
      <c r="GN56" s="50"/>
      <c r="GO56" s="50"/>
      <c r="GP56" s="50"/>
      <c r="GQ56" s="50"/>
      <c r="GR56" s="50"/>
      <c r="GS56" s="50"/>
      <c r="GT56" s="59"/>
      <c r="GU56" s="60"/>
      <c r="GV56" s="17"/>
      <c r="GW56" s="17"/>
      <c r="GX56" s="58"/>
      <c r="GY56" s="50"/>
      <c r="GZ56" s="50"/>
      <c r="HA56" s="50"/>
      <c r="HB56" s="50"/>
      <c r="HC56" s="50"/>
      <c r="HD56" s="50"/>
      <c r="HE56" s="59"/>
      <c r="HF56" s="60"/>
      <c r="HG56" s="17"/>
      <c r="HH56" s="17"/>
      <c r="HI56" s="58"/>
      <c r="HJ56" s="50"/>
      <c r="HK56" s="50"/>
      <c r="HL56" s="50"/>
      <c r="HM56" s="50"/>
      <c r="HN56" s="50"/>
      <c r="HO56" s="50"/>
      <c r="HP56" s="59"/>
      <c r="HQ56" s="60"/>
      <c r="HR56" s="17"/>
      <c r="HS56" s="17"/>
    </row>
    <row r="57" spans="1:227" x14ac:dyDescent="0.3">
      <c r="A57" s="55"/>
      <c r="B57" s="56"/>
      <c r="C57" s="57"/>
      <c r="D57" s="57"/>
      <c r="E57" s="59"/>
      <c r="F57" s="59"/>
      <c r="G57" s="17"/>
      <c r="H57" s="58"/>
      <c r="I57" s="50"/>
      <c r="J57" s="50"/>
      <c r="K57" s="50"/>
      <c r="L57" s="50"/>
      <c r="M57" s="50"/>
      <c r="N57" s="50"/>
      <c r="O57" s="59"/>
      <c r="P57" s="60"/>
      <c r="Q57" s="17"/>
      <c r="R57" s="17"/>
      <c r="S57" s="58"/>
      <c r="T57" s="50"/>
      <c r="U57" s="50"/>
      <c r="V57" s="50"/>
      <c r="W57" s="50"/>
      <c r="X57" s="50"/>
      <c r="Y57" s="50"/>
      <c r="Z57" s="59"/>
      <c r="AA57" s="60"/>
      <c r="AB57" s="17"/>
      <c r="AC57" s="17"/>
      <c r="AD57" s="58"/>
      <c r="AE57" s="50"/>
      <c r="AF57" s="50"/>
      <c r="AG57" s="50"/>
      <c r="AH57" s="50"/>
      <c r="AI57" s="50"/>
      <c r="AJ57" s="50"/>
      <c r="AK57" s="59"/>
      <c r="AL57" s="60"/>
      <c r="AM57" s="17"/>
      <c r="AN57" s="17"/>
      <c r="AO57" s="58"/>
      <c r="AP57" s="50"/>
      <c r="AQ57" s="50"/>
      <c r="AR57" s="50"/>
      <c r="AS57" s="50"/>
      <c r="AT57" s="50"/>
      <c r="AU57" s="50"/>
      <c r="AV57" s="59"/>
      <c r="AW57" s="60"/>
      <c r="AX57" s="17"/>
      <c r="AY57" s="17"/>
      <c r="AZ57" s="58"/>
      <c r="BA57" s="50"/>
      <c r="BB57" s="50"/>
      <c r="BC57" s="50"/>
      <c r="BD57" s="50"/>
      <c r="BE57" s="50"/>
      <c r="BF57" s="50"/>
      <c r="BG57" s="59"/>
      <c r="BH57" s="60"/>
      <c r="BI57" s="17"/>
      <c r="BJ57" s="17"/>
      <c r="BK57" s="58"/>
      <c r="BL57" s="50"/>
      <c r="BM57" s="50"/>
      <c r="BN57" s="50"/>
      <c r="BO57" s="50"/>
      <c r="BP57" s="50"/>
      <c r="BQ57" s="50"/>
      <c r="BR57" s="59"/>
      <c r="BS57" s="60"/>
      <c r="BT57" s="17"/>
      <c r="BU57" s="17"/>
      <c r="BV57" s="58"/>
      <c r="BW57" s="50"/>
      <c r="BX57" s="50"/>
      <c r="BY57" s="50"/>
      <c r="BZ57" s="50"/>
      <c r="CA57" s="50"/>
      <c r="CB57" s="50"/>
      <c r="CC57" s="59"/>
      <c r="CD57" s="60"/>
      <c r="CE57" s="17"/>
      <c r="CF57" s="17"/>
      <c r="CG57" s="58"/>
      <c r="CH57" s="50"/>
      <c r="CI57" s="50"/>
      <c r="CJ57" s="50"/>
      <c r="CK57" s="50"/>
      <c r="CL57" s="50"/>
      <c r="CM57" s="50"/>
      <c r="CN57" s="59"/>
      <c r="CO57" s="60"/>
      <c r="CP57" s="17"/>
      <c r="CQ57" s="17"/>
      <c r="CR57" s="58"/>
      <c r="CS57" s="50"/>
      <c r="CT57" s="50"/>
      <c r="CU57" s="50"/>
      <c r="CV57" s="50"/>
      <c r="CW57" s="50"/>
      <c r="CX57" s="50"/>
      <c r="CY57" s="59"/>
      <c r="CZ57" s="60"/>
      <c r="DA57" s="17"/>
      <c r="DB57" s="17"/>
      <c r="DC57" s="58"/>
      <c r="DD57" s="50"/>
      <c r="DE57" s="50"/>
      <c r="DF57" s="50"/>
      <c r="DG57" s="50"/>
      <c r="DH57" s="50"/>
      <c r="DI57" s="50"/>
      <c r="DJ57" s="59"/>
      <c r="DK57" s="60"/>
      <c r="DL57" s="17"/>
      <c r="DM57" s="17"/>
      <c r="DN57" s="58"/>
      <c r="DO57" s="50"/>
      <c r="DP57" s="50"/>
      <c r="DQ57" s="50"/>
      <c r="DR57" s="50"/>
      <c r="DS57" s="50"/>
      <c r="DT57" s="50"/>
      <c r="DU57" s="59"/>
      <c r="DV57" s="60"/>
      <c r="DW57" s="17"/>
      <c r="DX57" s="17"/>
      <c r="DY57" s="58"/>
      <c r="DZ57" s="50"/>
      <c r="EA57" s="50"/>
      <c r="EB57" s="50"/>
      <c r="EC57" s="50"/>
      <c r="ED57" s="50"/>
      <c r="EE57" s="50"/>
      <c r="EF57" s="59"/>
      <c r="EG57" s="60"/>
      <c r="EH57" s="17"/>
      <c r="EI57" s="17"/>
      <c r="EJ57" s="58"/>
      <c r="EK57" s="50"/>
      <c r="EL57" s="50"/>
      <c r="EM57" s="50"/>
      <c r="EN57" s="50"/>
      <c r="EO57" s="50"/>
      <c r="EP57" s="50"/>
      <c r="EQ57" s="59"/>
      <c r="ER57" s="60"/>
      <c r="ES57" s="17"/>
      <c r="ET57" s="17"/>
      <c r="EU57" s="58"/>
      <c r="EV57" s="50"/>
      <c r="EW57" s="50"/>
      <c r="EX57" s="50"/>
      <c r="EY57" s="50"/>
      <c r="EZ57" s="50"/>
      <c r="FA57" s="50"/>
      <c r="FB57" s="59"/>
      <c r="FC57" s="60"/>
      <c r="FD57" s="17"/>
      <c r="FE57" s="17"/>
      <c r="FF57" s="58"/>
      <c r="FG57" s="50"/>
      <c r="FH57" s="50"/>
      <c r="FI57" s="50"/>
      <c r="FJ57" s="50"/>
      <c r="FK57" s="50"/>
      <c r="FL57" s="50"/>
      <c r="FM57" s="59"/>
      <c r="FN57" s="60"/>
      <c r="FO57" s="17"/>
      <c r="FP57" s="17"/>
      <c r="FQ57" s="58"/>
      <c r="FR57" s="50"/>
      <c r="FS57" s="50"/>
      <c r="FT57" s="50"/>
      <c r="FU57" s="50"/>
      <c r="FV57" s="50"/>
      <c r="FW57" s="50"/>
      <c r="FX57" s="59"/>
      <c r="FY57" s="60"/>
      <c r="FZ57" s="17"/>
      <c r="GA57" s="17"/>
      <c r="GB57" s="58"/>
      <c r="GC57" s="50"/>
      <c r="GD57" s="50"/>
      <c r="GE57" s="50"/>
      <c r="GF57" s="50"/>
      <c r="GG57" s="50"/>
      <c r="GH57" s="50"/>
      <c r="GI57" s="59"/>
      <c r="GJ57" s="60"/>
      <c r="GK57" s="17"/>
      <c r="GL57" s="17"/>
      <c r="GM57" s="58"/>
      <c r="GN57" s="50"/>
      <c r="GO57" s="50"/>
      <c r="GP57" s="50"/>
      <c r="GQ57" s="50"/>
      <c r="GR57" s="50"/>
      <c r="GS57" s="50"/>
      <c r="GT57" s="59"/>
      <c r="GU57" s="60"/>
      <c r="GV57" s="17"/>
      <c r="GW57" s="17"/>
      <c r="GX57" s="58"/>
      <c r="GY57" s="50"/>
      <c r="GZ57" s="50"/>
      <c r="HA57" s="50"/>
      <c r="HB57" s="50"/>
      <c r="HC57" s="50"/>
      <c r="HD57" s="50"/>
      <c r="HE57" s="59"/>
      <c r="HF57" s="60"/>
      <c r="HG57" s="17"/>
      <c r="HH57" s="17"/>
      <c r="HI57" s="58"/>
      <c r="HJ57" s="50"/>
      <c r="HK57" s="50"/>
      <c r="HL57" s="50"/>
      <c r="HM57" s="50"/>
      <c r="HN57" s="50"/>
      <c r="HO57" s="50"/>
      <c r="HP57" s="59"/>
      <c r="HQ57" s="60"/>
      <c r="HR57" s="17"/>
      <c r="HS57" s="17"/>
    </row>
    <row r="58" spans="1:227" x14ac:dyDescent="0.3">
      <c r="A58" s="55"/>
      <c r="B58" s="62"/>
      <c r="C58" s="57"/>
      <c r="D58" s="57"/>
      <c r="E58" s="59"/>
      <c r="F58" s="59"/>
      <c r="G58" s="17"/>
      <c r="H58" s="58"/>
      <c r="I58" s="50"/>
      <c r="J58" s="50"/>
      <c r="K58" s="50"/>
      <c r="L58" s="50"/>
      <c r="M58" s="50"/>
      <c r="N58" s="50"/>
      <c r="O58" s="59"/>
      <c r="P58" s="60"/>
      <c r="Q58" s="17"/>
      <c r="R58" s="17"/>
      <c r="S58" s="58"/>
      <c r="T58" s="50"/>
      <c r="U58" s="50"/>
      <c r="V58" s="50"/>
      <c r="W58" s="50"/>
      <c r="X58" s="50"/>
      <c r="Y58" s="50"/>
      <c r="Z58" s="59"/>
      <c r="AA58" s="60"/>
      <c r="AB58" s="17"/>
      <c r="AC58" s="17"/>
      <c r="AD58" s="58"/>
      <c r="AE58" s="50"/>
      <c r="AF58" s="50"/>
      <c r="AG58" s="50"/>
      <c r="AH58" s="50"/>
      <c r="AI58" s="50"/>
      <c r="AJ58" s="50"/>
      <c r="AK58" s="59"/>
      <c r="AL58" s="60"/>
      <c r="AM58" s="17"/>
      <c r="AN58" s="17"/>
      <c r="AO58" s="58"/>
      <c r="AP58" s="50"/>
      <c r="AQ58" s="50"/>
      <c r="AR58" s="50"/>
      <c r="AS58" s="50"/>
      <c r="AT58" s="50"/>
      <c r="AU58" s="50"/>
      <c r="AV58" s="59"/>
      <c r="AW58" s="60"/>
      <c r="AX58" s="17"/>
      <c r="AY58" s="17"/>
      <c r="AZ58" s="58"/>
      <c r="BA58" s="50"/>
      <c r="BB58" s="50"/>
      <c r="BC58" s="50"/>
      <c r="BD58" s="50"/>
      <c r="BE58" s="50"/>
      <c r="BF58" s="50"/>
      <c r="BG58" s="59"/>
      <c r="BH58" s="60"/>
      <c r="BI58" s="17"/>
      <c r="BJ58" s="17"/>
      <c r="BK58" s="58"/>
      <c r="BL58" s="50"/>
      <c r="BM58" s="50"/>
      <c r="BN58" s="50"/>
      <c r="BO58" s="50"/>
      <c r="BP58" s="50"/>
      <c r="BQ58" s="50"/>
      <c r="BR58" s="59"/>
      <c r="BS58" s="60"/>
      <c r="BT58" s="17"/>
      <c r="BU58" s="17"/>
      <c r="BV58" s="58"/>
      <c r="BW58" s="50"/>
      <c r="BX58" s="50"/>
      <c r="BY58" s="50"/>
      <c r="BZ58" s="50"/>
      <c r="CA58" s="50"/>
      <c r="CB58" s="50"/>
      <c r="CC58" s="59"/>
      <c r="CD58" s="60"/>
      <c r="CE58" s="17"/>
      <c r="CF58" s="17"/>
      <c r="CG58" s="58"/>
      <c r="CH58" s="50"/>
      <c r="CI58" s="50"/>
      <c r="CJ58" s="50"/>
      <c r="CK58" s="50"/>
      <c r="CL58" s="50"/>
      <c r="CM58" s="50"/>
      <c r="CN58" s="59"/>
      <c r="CO58" s="60"/>
      <c r="CP58" s="17"/>
      <c r="CQ58" s="17"/>
      <c r="CR58" s="58"/>
      <c r="CS58" s="50"/>
      <c r="CT58" s="50"/>
      <c r="CU58" s="50"/>
      <c r="CV58" s="50"/>
      <c r="CW58" s="50"/>
      <c r="CX58" s="50"/>
      <c r="CY58" s="59"/>
      <c r="CZ58" s="60"/>
      <c r="DA58" s="17"/>
      <c r="DB58" s="17"/>
      <c r="DC58" s="58"/>
      <c r="DD58" s="50"/>
      <c r="DE58" s="50"/>
      <c r="DF58" s="50"/>
      <c r="DG58" s="50"/>
      <c r="DH58" s="50"/>
      <c r="DI58" s="50"/>
      <c r="DJ58" s="59"/>
      <c r="DK58" s="60"/>
      <c r="DL58" s="17"/>
      <c r="DM58" s="17"/>
      <c r="DN58" s="58"/>
      <c r="DO58" s="50"/>
      <c r="DP58" s="50"/>
      <c r="DQ58" s="50"/>
      <c r="DR58" s="50"/>
      <c r="DS58" s="50"/>
      <c r="DT58" s="50"/>
      <c r="DU58" s="59"/>
      <c r="DV58" s="60"/>
      <c r="DW58" s="17"/>
      <c r="DX58" s="17"/>
      <c r="DY58" s="58"/>
      <c r="DZ58" s="50"/>
      <c r="EA58" s="50"/>
      <c r="EB58" s="50"/>
      <c r="EC58" s="50"/>
      <c r="ED58" s="50"/>
      <c r="EE58" s="50"/>
      <c r="EF58" s="59"/>
      <c r="EG58" s="60"/>
      <c r="EH58" s="17"/>
      <c r="EI58" s="17"/>
      <c r="EJ58" s="58"/>
      <c r="EK58" s="50"/>
      <c r="EL58" s="50"/>
      <c r="EM58" s="50"/>
      <c r="EN58" s="50"/>
      <c r="EO58" s="50"/>
      <c r="EP58" s="50"/>
      <c r="EQ58" s="59"/>
      <c r="ER58" s="60"/>
      <c r="ES58" s="17"/>
      <c r="ET58" s="17"/>
      <c r="EU58" s="58"/>
      <c r="EV58" s="50"/>
      <c r="EW58" s="50"/>
      <c r="EX58" s="50"/>
      <c r="EY58" s="50"/>
      <c r="EZ58" s="50"/>
      <c r="FA58" s="50"/>
      <c r="FB58" s="59"/>
      <c r="FC58" s="60"/>
      <c r="FD58" s="17"/>
      <c r="FE58" s="17"/>
      <c r="FF58" s="58"/>
      <c r="FG58" s="50"/>
      <c r="FH58" s="50"/>
      <c r="FI58" s="50"/>
      <c r="FJ58" s="50"/>
      <c r="FK58" s="50"/>
      <c r="FL58" s="50"/>
      <c r="FM58" s="59"/>
      <c r="FN58" s="60"/>
      <c r="FO58" s="17"/>
      <c r="FP58" s="17"/>
      <c r="FQ58" s="58"/>
      <c r="FR58" s="50"/>
      <c r="FS58" s="50"/>
      <c r="FT58" s="50"/>
      <c r="FU58" s="50"/>
      <c r="FV58" s="50"/>
      <c r="FW58" s="50"/>
      <c r="FX58" s="59"/>
      <c r="FY58" s="60"/>
      <c r="FZ58" s="17"/>
      <c r="GA58" s="17"/>
      <c r="GB58" s="58"/>
      <c r="GC58" s="50"/>
      <c r="GD58" s="50"/>
      <c r="GE58" s="50"/>
      <c r="GF58" s="50"/>
      <c r="GG58" s="50"/>
      <c r="GH58" s="50"/>
      <c r="GI58" s="59"/>
      <c r="GJ58" s="60"/>
      <c r="GK58" s="17"/>
      <c r="GL58" s="17"/>
      <c r="GM58" s="58"/>
      <c r="GN58" s="50"/>
      <c r="GO58" s="50"/>
      <c r="GP58" s="50"/>
      <c r="GQ58" s="50"/>
      <c r="GR58" s="50"/>
      <c r="GS58" s="50"/>
      <c r="GT58" s="59"/>
      <c r="GU58" s="60"/>
      <c r="GV58" s="17"/>
      <c r="GW58" s="17"/>
      <c r="GX58" s="58"/>
      <c r="GY58" s="50"/>
      <c r="GZ58" s="50"/>
      <c r="HA58" s="50"/>
      <c r="HB58" s="50"/>
      <c r="HC58" s="50"/>
      <c r="HD58" s="50"/>
      <c r="HE58" s="59"/>
      <c r="HF58" s="60"/>
      <c r="HG58" s="17"/>
      <c r="HH58" s="17"/>
      <c r="HI58" s="58"/>
      <c r="HJ58" s="50"/>
      <c r="HK58" s="50"/>
      <c r="HL58" s="50"/>
      <c r="HM58" s="50"/>
      <c r="HN58" s="50"/>
      <c r="HO58" s="50"/>
      <c r="HP58" s="59"/>
      <c r="HQ58" s="60"/>
      <c r="HR58" s="17"/>
      <c r="HS58" s="17"/>
    </row>
    <row r="59" spans="1:227" x14ac:dyDescent="0.3">
      <c r="A59" s="55"/>
      <c r="B59" s="62"/>
      <c r="C59" s="57"/>
      <c r="D59" s="57"/>
      <c r="E59" s="59"/>
      <c r="F59" s="59"/>
      <c r="G59" s="17"/>
      <c r="H59" s="58"/>
      <c r="I59" s="50"/>
      <c r="J59" s="50"/>
      <c r="K59" s="50"/>
      <c r="L59" s="50"/>
      <c r="M59" s="50"/>
      <c r="N59" s="50"/>
      <c r="O59" s="59"/>
      <c r="P59" s="60"/>
      <c r="Q59" s="17"/>
      <c r="R59" s="17"/>
      <c r="S59" s="58"/>
      <c r="T59" s="50"/>
      <c r="U59" s="50"/>
      <c r="V59" s="50"/>
      <c r="W59" s="50"/>
      <c r="X59" s="50"/>
      <c r="Y59" s="50"/>
      <c r="Z59" s="59"/>
      <c r="AA59" s="60"/>
      <c r="AB59" s="17"/>
      <c r="AC59" s="17"/>
      <c r="AD59" s="58"/>
      <c r="AE59" s="50"/>
      <c r="AF59" s="50"/>
      <c r="AG59" s="50"/>
      <c r="AH59" s="50"/>
      <c r="AI59" s="50"/>
      <c r="AJ59" s="50"/>
      <c r="AK59" s="59"/>
      <c r="AL59" s="60"/>
      <c r="AM59" s="17"/>
      <c r="AN59" s="17"/>
      <c r="AO59" s="58"/>
      <c r="AP59" s="50"/>
      <c r="AQ59" s="50"/>
      <c r="AR59" s="50"/>
      <c r="AS59" s="50"/>
      <c r="AT59" s="50"/>
      <c r="AU59" s="50"/>
      <c r="AV59" s="59"/>
      <c r="AW59" s="60"/>
      <c r="AX59" s="17"/>
      <c r="AY59" s="17"/>
      <c r="AZ59" s="58"/>
      <c r="BA59" s="50"/>
      <c r="BB59" s="50"/>
      <c r="BC59" s="50"/>
      <c r="BD59" s="50"/>
      <c r="BE59" s="50"/>
      <c r="BF59" s="50"/>
      <c r="BG59" s="59"/>
      <c r="BH59" s="60"/>
      <c r="BI59" s="17"/>
      <c r="BJ59" s="17"/>
      <c r="BK59" s="58"/>
      <c r="BL59" s="50"/>
      <c r="BM59" s="50"/>
      <c r="BN59" s="50"/>
      <c r="BO59" s="50"/>
      <c r="BP59" s="50"/>
      <c r="BQ59" s="50"/>
      <c r="BR59" s="59"/>
      <c r="BS59" s="60"/>
      <c r="BT59" s="17"/>
      <c r="BU59" s="17"/>
      <c r="BV59" s="58"/>
      <c r="BW59" s="50"/>
      <c r="BX59" s="50"/>
      <c r="BY59" s="50"/>
      <c r="BZ59" s="50"/>
      <c r="CA59" s="50"/>
      <c r="CB59" s="50"/>
      <c r="CC59" s="59"/>
      <c r="CD59" s="60"/>
      <c r="CE59" s="17"/>
      <c r="CF59" s="17"/>
      <c r="CG59" s="58"/>
      <c r="CH59" s="50"/>
      <c r="CI59" s="50"/>
      <c r="CJ59" s="50"/>
      <c r="CK59" s="50"/>
      <c r="CL59" s="50"/>
      <c r="CM59" s="50"/>
      <c r="CN59" s="59"/>
      <c r="CO59" s="60"/>
      <c r="CP59" s="17"/>
      <c r="CQ59" s="17"/>
      <c r="CR59" s="58"/>
      <c r="CS59" s="50"/>
      <c r="CT59" s="50"/>
      <c r="CU59" s="50"/>
      <c r="CV59" s="50"/>
      <c r="CW59" s="50"/>
      <c r="CX59" s="50"/>
      <c r="CY59" s="59"/>
      <c r="CZ59" s="60"/>
      <c r="DA59" s="17"/>
      <c r="DB59" s="17"/>
      <c r="DC59" s="58"/>
      <c r="DD59" s="50"/>
      <c r="DE59" s="50"/>
      <c r="DF59" s="50"/>
      <c r="DG59" s="50"/>
      <c r="DH59" s="50"/>
      <c r="DI59" s="50"/>
      <c r="DJ59" s="59"/>
      <c r="DK59" s="60"/>
      <c r="DL59" s="17"/>
      <c r="DM59" s="17"/>
      <c r="DN59" s="58"/>
      <c r="DO59" s="50"/>
      <c r="DP59" s="50"/>
      <c r="DQ59" s="50"/>
      <c r="DR59" s="50"/>
      <c r="DS59" s="50"/>
      <c r="DT59" s="50"/>
      <c r="DU59" s="59"/>
      <c r="DV59" s="60"/>
      <c r="DW59" s="17"/>
      <c r="DX59" s="17"/>
      <c r="DY59" s="58"/>
      <c r="DZ59" s="50"/>
      <c r="EA59" s="50"/>
      <c r="EB59" s="50"/>
      <c r="EC59" s="50"/>
      <c r="ED59" s="50"/>
      <c r="EE59" s="50"/>
      <c r="EF59" s="59"/>
      <c r="EG59" s="60"/>
      <c r="EH59" s="17"/>
      <c r="EI59" s="17"/>
      <c r="EJ59" s="58"/>
      <c r="EK59" s="50"/>
      <c r="EL59" s="50"/>
      <c r="EM59" s="50"/>
      <c r="EN59" s="50"/>
      <c r="EO59" s="50"/>
      <c r="EP59" s="50"/>
      <c r="EQ59" s="59"/>
      <c r="ER59" s="60"/>
      <c r="ES59" s="17"/>
      <c r="ET59" s="17"/>
      <c r="EU59" s="58"/>
      <c r="EV59" s="50"/>
      <c r="EW59" s="50"/>
      <c r="EX59" s="50"/>
      <c r="EY59" s="50"/>
      <c r="EZ59" s="50"/>
      <c r="FA59" s="50"/>
      <c r="FB59" s="59"/>
      <c r="FC59" s="60"/>
      <c r="FD59" s="17"/>
      <c r="FE59" s="17"/>
      <c r="FF59" s="58"/>
      <c r="FG59" s="50"/>
      <c r="FH59" s="50"/>
      <c r="FI59" s="50"/>
      <c r="FJ59" s="50"/>
      <c r="FK59" s="50"/>
      <c r="FL59" s="50"/>
      <c r="FM59" s="59"/>
      <c r="FN59" s="60"/>
      <c r="FO59" s="17"/>
      <c r="FP59" s="17"/>
      <c r="FQ59" s="58"/>
      <c r="FR59" s="50"/>
      <c r="FS59" s="50"/>
      <c r="FT59" s="50"/>
      <c r="FU59" s="50"/>
      <c r="FV59" s="50"/>
      <c r="FW59" s="50"/>
      <c r="FX59" s="59"/>
      <c r="FY59" s="60"/>
      <c r="FZ59" s="17"/>
      <c r="GA59" s="17"/>
      <c r="GB59" s="58"/>
      <c r="GC59" s="50"/>
      <c r="GD59" s="50"/>
      <c r="GE59" s="50"/>
      <c r="GF59" s="50"/>
      <c r="GG59" s="50"/>
      <c r="GH59" s="50"/>
      <c r="GI59" s="59"/>
      <c r="GJ59" s="60"/>
      <c r="GK59" s="17"/>
      <c r="GL59" s="17"/>
      <c r="GM59" s="58"/>
      <c r="GN59" s="50"/>
      <c r="GO59" s="50"/>
      <c r="GP59" s="50"/>
      <c r="GQ59" s="50"/>
      <c r="GR59" s="50"/>
      <c r="GS59" s="50"/>
      <c r="GT59" s="59"/>
      <c r="GU59" s="60"/>
      <c r="GV59" s="17"/>
      <c r="GW59" s="17"/>
      <c r="GX59" s="58"/>
      <c r="GY59" s="50"/>
      <c r="GZ59" s="50"/>
      <c r="HA59" s="50"/>
      <c r="HB59" s="50"/>
      <c r="HC59" s="50"/>
      <c r="HD59" s="50"/>
      <c r="HE59" s="59"/>
      <c r="HF59" s="60"/>
      <c r="HG59" s="17"/>
      <c r="HH59" s="17"/>
      <c r="HI59" s="58"/>
      <c r="HJ59" s="50"/>
      <c r="HK59" s="50"/>
      <c r="HL59" s="50"/>
      <c r="HM59" s="50"/>
      <c r="HN59" s="50"/>
      <c r="HO59" s="50"/>
      <c r="HP59" s="59"/>
      <c r="HQ59" s="60"/>
      <c r="HR59" s="17"/>
      <c r="HS59" s="17"/>
    </row>
    <row r="60" spans="1:227" x14ac:dyDescent="0.3">
      <c r="A60" s="55"/>
      <c r="B60" s="56"/>
      <c r="C60" s="57"/>
      <c r="D60" s="57"/>
      <c r="E60" s="59"/>
      <c r="F60" s="59"/>
      <c r="G60" s="17"/>
      <c r="H60" s="58"/>
      <c r="I60" s="50"/>
      <c r="J60" s="50"/>
      <c r="K60" s="50"/>
      <c r="L60" s="50"/>
      <c r="M60" s="50"/>
      <c r="N60" s="50"/>
      <c r="O60" s="59"/>
      <c r="P60" s="60"/>
      <c r="Q60" s="17"/>
      <c r="R60" s="17"/>
      <c r="S60" s="58"/>
      <c r="T60" s="50"/>
      <c r="U60" s="50"/>
      <c r="V60" s="50"/>
      <c r="W60" s="50"/>
      <c r="X60" s="50"/>
      <c r="Y60" s="50"/>
      <c r="Z60" s="59"/>
      <c r="AA60" s="60"/>
      <c r="AB60" s="17"/>
      <c r="AC60" s="17"/>
      <c r="AD60" s="58"/>
      <c r="AE60" s="50"/>
      <c r="AF60" s="50"/>
      <c r="AG60" s="50"/>
      <c r="AH60" s="50"/>
      <c r="AI60" s="50"/>
      <c r="AJ60" s="50"/>
      <c r="AK60" s="59"/>
      <c r="AL60" s="60"/>
      <c r="AM60" s="17"/>
      <c r="AN60" s="17"/>
      <c r="AO60" s="58"/>
      <c r="AP60" s="50"/>
      <c r="AQ60" s="50"/>
      <c r="AR60" s="50"/>
      <c r="AS60" s="50"/>
      <c r="AT60" s="50"/>
      <c r="AU60" s="50"/>
      <c r="AV60" s="59"/>
      <c r="AW60" s="60"/>
      <c r="AX60" s="17"/>
      <c r="AY60" s="17"/>
      <c r="AZ60" s="58"/>
      <c r="BA60" s="50"/>
      <c r="BB60" s="50"/>
      <c r="BC60" s="50"/>
      <c r="BD60" s="50"/>
      <c r="BE60" s="50"/>
      <c r="BF60" s="50"/>
      <c r="BG60" s="59"/>
      <c r="BH60" s="60"/>
      <c r="BI60" s="17"/>
      <c r="BJ60" s="17"/>
      <c r="BK60" s="58"/>
      <c r="BL60" s="50"/>
      <c r="BM60" s="50"/>
      <c r="BN60" s="50"/>
      <c r="BO60" s="50"/>
      <c r="BP60" s="50"/>
      <c r="BQ60" s="50"/>
      <c r="BR60" s="59"/>
      <c r="BS60" s="60"/>
      <c r="BT60" s="17"/>
      <c r="BU60" s="17"/>
      <c r="BV60" s="58"/>
      <c r="BW60" s="50"/>
      <c r="BX60" s="50"/>
      <c r="BY60" s="50"/>
      <c r="BZ60" s="50"/>
      <c r="CA60" s="50"/>
      <c r="CB60" s="50"/>
      <c r="CC60" s="59"/>
      <c r="CD60" s="60"/>
      <c r="CE60" s="17"/>
      <c r="CF60" s="17"/>
      <c r="CG60" s="58"/>
      <c r="CH60" s="50"/>
      <c r="CI60" s="50"/>
      <c r="CJ60" s="50"/>
      <c r="CK60" s="50"/>
      <c r="CL60" s="50"/>
      <c r="CM60" s="50"/>
      <c r="CN60" s="59"/>
      <c r="CO60" s="60"/>
      <c r="CP60" s="17"/>
      <c r="CQ60" s="17"/>
      <c r="CR60" s="58"/>
      <c r="CS60" s="50"/>
      <c r="CT60" s="50"/>
      <c r="CU60" s="50"/>
      <c r="CV60" s="50"/>
      <c r="CW60" s="50"/>
      <c r="CX60" s="50"/>
      <c r="CY60" s="59"/>
      <c r="CZ60" s="60"/>
      <c r="DA60" s="17"/>
      <c r="DB60" s="17"/>
      <c r="DC60" s="58"/>
      <c r="DD60" s="50"/>
      <c r="DE60" s="50"/>
      <c r="DF60" s="50"/>
      <c r="DG60" s="50"/>
      <c r="DH60" s="50"/>
      <c r="DI60" s="50"/>
      <c r="DJ60" s="59"/>
      <c r="DK60" s="60"/>
      <c r="DL60" s="17"/>
      <c r="DM60" s="17"/>
      <c r="DN60" s="58"/>
      <c r="DO60" s="50"/>
      <c r="DP60" s="50"/>
      <c r="DQ60" s="50"/>
      <c r="DR60" s="50"/>
      <c r="DS60" s="50"/>
      <c r="DT60" s="50"/>
      <c r="DU60" s="59"/>
      <c r="DV60" s="60"/>
      <c r="DW60" s="17"/>
      <c r="DX60" s="17"/>
      <c r="DY60" s="58"/>
      <c r="DZ60" s="50"/>
      <c r="EA60" s="50"/>
      <c r="EB60" s="50"/>
      <c r="EC60" s="50"/>
      <c r="ED60" s="50"/>
      <c r="EE60" s="50"/>
      <c r="EF60" s="59"/>
      <c r="EG60" s="60"/>
      <c r="EH60" s="17"/>
      <c r="EI60" s="17"/>
      <c r="EJ60" s="58"/>
      <c r="EK60" s="50"/>
      <c r="EL60" s="50"/>
      <c r="EM60" s="50"/>
      <c r="EN60" s="50"/>
      <c r="EO60" s="50"/>
      <c r="EP60" s="50"/>
      <c r="EQ60" s="59"/>
      <c r="ER60" s="60"/>
      <c r="ES60" s="17"/>
      <c r="ET60" s="17"/>
      <c r="EU60" s="58"/>
      <c r="EV60" s="50"/>
      <c r="EW60" s="50"/>
      <c r="EX60" s="50"/>
      <c r="EY60" s="50"/>
      <c r="EZ60" s="50"/>
      <c r="FA60" s="50"/>
      <c r="FB60" s="59"/>
      <c r="FC60" s="60"/>
      <c r="FD60" s="17"/>
      <c r="FE60" s="17"/>
      <c r="FF60" s="58"/>
      <c r="FG60" s="50"/>
      <c r="FH60" s="50"/>
      <c r="FI60" s="50"/>
      <c r="FJ60" s="50"/>
      <c r="FK60" s="50"/>
      <c r="FL60" s="50"/>
      <c r="FM60" s="59"/>
      <c r="FN60" s="60"/>
      <c r="FO60" s="17"/>
      <c r="FP60" s="17"/>
      <c r="FQ60" s="58"/>
      <c r="FR60" s="50"/>
      <c r="FS60" s="50"/>
      <c r="FT60" s="50"/>
      <c r="FU60" s="50"/>
      <c r="FV60" s="50"/>
      <c r="FW60" s="50"/>
      <c r="FX60" s="59"/>
      <c r="FY60" s="60"/>
      <c r="FZ60" s="17"/>
      <c r="GA60" s="17"/>
      <c r="GB60" s="58"/>
      <c r="GC60" s="50"/>
      <c r="GD60" s="50"/>
      <c r="GE60" s="50"/>
      <c r="GF60" s="50"/>
      <c r="GG60" s="50"/>
      <c r="GH60" s="50"/>
      <c r="GI60" s="59"/>
      <c r="GJ60" s="60"/>
      <c r="GK60" s="17"/>
      <c r="GL60" s="17"/>
      <c r="GM60" s="58"/>
      <c r="GN60" s="50"/>
      <c r="GO60" s="50"/>
      <c r="GP60" s="50"/>
      <c r="GQ60" s="50"/>
      <c r="GR60" s="50"/>
      <c r="GS60" s="50"/>
      <c r="GT60" s="59"/>
      <c r="GU60" s="60"/>
      <c r="GV60" s="17"/>
      <c r="GW60" s="17"/>
      <c r="GX60" s="58"/>
      <c r="GY60" s="50"/>
      <c r="GZ60" s="50"/>
      <c r="HA60" s="50"/>
      <c r="HB60" s="50"/>
      <c r="HC60" s="50"/>
      <c r="HD60" s="50"/>
      <c r="HE60" s="59"/>
      <c r="HF60" s="60"/>
      <c r="HG60" s="17"/>
      <c r="HH60" s="17"/>
      <c r="HI60" s="58"/>
      <c r="HJ60" s="50"/>
      <c r="HK60" s="50"/>
      <c r="HL60" s="50"/>
      <c r="HM60" s="50"/>
      <c r="HN60" s="50"/>
      <c r="HO60" s="50"/>
      <c r="HP60" s="59"/>
      <c r="HQ60" s="60"/>
      <c r="HR60" s="17"/>
      <c r="HS60" s="17"/>
    </row>
    <row r="61" spans="1:227" x14ac:dyDescent="0.3">
      <c r="A61" s="65"/>
      <c r="B61" s="66"/>
      <c r="C61" s="67"/>
      <c r="D61" s="67"/>
      <c r="E61" s="59"/>
      <c r="F61" s="59"/>
      <c r="G61" s="17"/>
      <c r="H61" s="58"/>
      <c r="I61" s="50"/>
      <c r="J61" s="50"/>
      <c r="K61" s="50"/>
      <c r="L61" s="50"/>
      <c r="M61" s="50"/>
      <c r="N61" s="50"/>
      <c r="O61" s="59"/>
      <c r="P61" s="60"/>
      <c r="Q61" s="17"/>
      <c r="R61" s="17"/>
      <c r="S61" s="58"/>
      <c r="T61" s="50"/>
      <c r="U61" s="50"/>
      <c r="V61" s="50"/>
      <c r="W61" s="50"/>
      <c r="X61" s="50"/>
      <c r="Y61" s="50"/>
      <c r="Z61" s="59"/>
      <c r="AA61" s="60"/>
      <c r="AB61" s="17"/>
      <c r="AC61" s="17"/>
      <c r="AD61" s="58"/>
      <c r="AE61" s="50"/>
      <c r="AF61" s="50"/>
      <c r="AG61" s="50"/>
      <c r="AH61" s="50"/>
      <c r="AI61" s="50"/>
      <c r="AJ61" s="50"/>
      <c r="AK61" s="59"/>
      <c r="AL61" s="60"/>
      <c r="AM61" s="17"/>
      <c r="AN61" s="17"/>
      <c r="AO61" s="58"/>
      <c r="AP61" s="50"/>
      <c r="AQ61" s="50"/>
      <c r="AR61" s="50"/>
      <c r="AS61" s="50"/>
      <c r="AT61" s="50"/>
      <c r="AU61" s="50"/>
      <c r="AV61" s="59"/>
      <c r="AW61" s="60"/>
      <c r="AX61" s="17"/>
      <c r="AY61" s="17"/>
      <c r="AZ61" s="58"/>
      <c r="BA61" s="50"/>
      <c r="BB61" s="50"/>
      <c r="BC61" s="50"/>
      <c r="BD61" s="50"/>
      <c r="BE61" s="50"/>
      <c r="BF61" s="50"/>
      <c r="BG61" s="59"/>
      <c r="BH61" s="60"/>
      <c r="BI61" s="17"/>
      <c r="BJ61" s="17"/>
      <c r="BK61" s="58"/>
      <c r="BL61" s="50"/>
      <c r="BM61" s="50"/>
      <c r="BN61" s="50"/>
      <c r="BO61" s="50"/>
      <c r="BP61" s="50"/>
      <c r="BQ61" s="50"/>
      <c r="BR61" s="59"/>
      <c r="BS61" s="60"/>
      <c r="BT61" s="17"/>
      <c r="BU61" s="17"/>
      <c r="BV61" s="58"/>
      <c r="BW61" s="50"/>
      <c r="BX61" s="50"/>
      <c r="BY61" s="50"/>
      <c r="BZ61" s="50"/>
      <c r="CA61" s="50"/>
      <c r="CB61" s="50"/>
      <c r="CC61" s="59"/>
      <c r="CD61" s="60"/>
      <c r="CE61" s="17"/>
      <c r="CF61" s="17"/>
      <c r="CG61" s="58"/>
      <c r="CH61" s="50"/>
      <c r="CI61" s="50"/>
      <c r="CJ61" s="50"/>
      <c r="CK61" s="50"/>
      <c r="CL61" s="50"/>
      <c r="CM61" s="50"/>
      <c r="CN61" s="59"/>
      <c r="CO61" s="60"/>
      <c r="CP61" s="17"/>
      <c r="CQ61" s="17"/>
      <c r="CR61" s="58"/>
      <c r="CS61" s="50"/>
      <c r="CT61" s="50"/>
      <c r="CU61" s="50"/>
      <c r="CV61" s="50"/>
      <c r="CW61" s="50"/>
      <c r="CX61" s="50"/>
      <c r="CY61" s="59"/>
      <c r="CZ61" s="60"/>
      <c r="DA61" s="17"/>
      <c r="DB61" s="17"/>
      <c r="DC61" s="58"/>
      <c r="DD61" s="50"/>
      <c r="DE61" s="50"/>
      <c r="DF61" s="50"/>
      <c r="DG61" s="50"/>
      <c r="DH61" s="50"/>
      <c r="DI61" s="50"/>
      <c r="DJ61" s="59"/>
      <c r="DK61" s="60"/>
      <c r="DL61" s="17"/>
      <c r="DM61" s="17"/>
      <c r="DN61" s="58"/>
      <c r="DO61" s="50"/>
      <c r="DP61" s="50"/>
      <c r="DQ61" s="50"/>
      <c r="DR61" s="50"/>
      <c r="DS61" s="50"/>
      <c r="DT61" s="50"/>
      <c r="DU61" s="59"/>
      <c r="DV61" s="60"/>
      <c r="DW61" s="17"/>
      <c r="DX61" s="17"/>
      <c r="DY61" s="58"/>
      <c r="DZ61" s="50"/>
      <c r="EA61" s="50"/>
      <c r="EB61" s="50"/>
      <c r="EC61" s="50"/>
      <c r="ED61" s="50"/>
      <c r="EE61" s="50"/>
      <c r="EF61" s="59"/>
      <c r="EG61" s="60"/>
      <c r="EH61" s="17"/>
      <c r="EI61" s="17"/>
      <c r="EJ61" s="58"/>
      <c r="EK61" s="50"/>
      <c r="EL61" s="50"/>
      <c r="EM61" s="50"/>
      <c r="EN61" s="50"/>
      <c r="EO61" s="50"/>
      <c r="EP61" s="50"/>
      <c r="EQ61" s="59"/>
      <c r="ER61" s="60"/>
      <c r="ES61" s="17"/>
      <c r="ET61" s="17"/>
      <c r="EU61" s="58"/>
      <c r="EV61" s="50"/>
      <c r="EW61" s="50"/>
      <c r="EX61" s="50"/>
      <c r="EY61" s="50"/>
      <c r="EZ61" s="50"/>
      <c r="FA61" s="50"/>
      <c r="FB61" s="59"/>
      <c r="FC61" s="60"/>
      <c r="FD61" s="17"/>
      <c r="FE61" s="17"/>
      <c r="FF61" s="58"/>
      <c r="FG61" s="50"/>
      <c r="FH61" s="50"/>
      <c r="FI61" s="50"/>
      <c r="FJ61" s="50"/>
      <c r="FK61" s="50"/>
      <c r="FL61" s="50"/>
      <c r="FM61" s="59"/>
      <c r="FN61" s="60"/>
      <c r="FO61" s="17"/>
      <c r="FP61" s="17"/>
      <c r="FQ61" s="58"/>
      <c r="FR61" s="50"/>
      <c r="FS61" s="50"/>
      <c r="FT61" s="50"/>
      <c r="FU61" s="50"/>
      <c r="FV61" s="50"/>
      <c r="FW61" s="50"/>
      <c r="FX61" s="59"/>
      <c r="FY61" s="60"/>
      <c r="FZ61" s="17"/>
      <c r="GA61" s="17"/>
      <c r="GB61" s="58"/>
      <c r="GC61" s="50"/>
      <c r="GD61" s="50"/>
      <c r="GE61" s="50"/>
      <c r="GF61" s="50"/>
      <c r="GG61" s="50"/>
      <c r="GH61" s="50"/>
      <c r="GI61" s="59"/>
      <c r="GJ61" s="60"/>
      <c r="GK61" s="17"/>
      <c r="GL61" s="17"/>
      <c r="GM61" s="58"/>
      <c r="GN61" s="50"/>
      <c r="GO61" s="50"/>
      <c r="GP61" s="50"/>
      <c r="GQ61" s="50"/>
      <c r="GR61" s="50"/>
      <c r="GS61" s="50"/>
      <c r="GT61" s="59"/>
      <c r="GU61" s="60"/>
      <c r="GV61" s="17"/>
      <c r="GW61" s="17"/>
      <c r="GX61" s="58"/>
      <c r="GY61" s="50"/>
      <c r="GZ61" s="50"/>
      <c r="HA61" s="50"/>
      <c r="HB61" s="50"/>
      <c r="HC61" s="50"/>
      <c r="HD61" s="50"/>
      <c r="HE61" s="59"/>
      <c r="HF61" s="60"/>
      <c r="HG61" s="17"/>
      <c r="HH61" s="17"/>
      <c r="HI61" s="58"/>
      <c r="HJ61" s="50"/>
      <c r="HK61" s="50"/>
      <c r="HL61" s="50"/>
      <c r="HM61" s="50"/>
      <c r="HN61" s="50"/>
      <c r="HO61" s="50"/>
      <c r="HP61" s="59"/>
      <c r="HQ61" s="60"/>
      <c r="HR61" s="17"/>
      <c r="HS61" s="17"/>
    </row>
    <row r="62" spans="1:227" x14ac:dyDescent="0.3">
      <c r="A62" s="65"/>
      <c r="B62" s="66"/>
      <c r="C62" s="67"/>
      <c r="D62" s="67"/>
      <c r="E62" s="59"/>
      <c r="F62" s="59"/>
      <c r="G62" s="17"/>
      <c r="H62" s="58"/>
      <c r="I62" s="50"/>
      <c r="J62" s="50"/>
      <c r="K62" s="50"/>
      <c r="L62" s="50"/>
      <c r="M62" s="50"/>
      <c r="N62" s="50"/>
      <c r="O62" s="59"/>
      <c r="P62" s="60"/>
      <c r="Q62" s="17"/>
      <c r="R62" s="17"/>
      <c r="S62" s="58"/>
      <c r="T62" s="50"/>
      <c r="U62" s="50"/>
      <c r="V62" s="50"/>
      <c r="W62" s="50"/>
      <c r="X62" s="50"/>
      <c r="Y62" s="50"/>
      <c r="Z62" s="59"/>
      <c r="AA62" s="60"/>
      <c r="AB62" s="17"/>
      <c r="AC62" s="17"/>
      <c r="AD62" s="58"/>
      <c r="AE62" s="50"/>
      <c r="AF62" s="50"/>
      <c r="AG62" s="50"/>
      <c r="AH62" s="50"/>
      <c r="AI62" s="50"/>
      <c r="AJ62" s="50"/>
      <c r="AK62" s="59"/>
      <c r="AL62" s="60"/>
      <c r="AM62" s="17"/>
      <c r="AN62" s="17"/>
      <c r="AO62" s="58"/>
      <c r="AP62" s="50"/>
      <c r="AQ62" s="50"/>
      <c r="AR62" s="50"/>
      <c r="AS62" s="50"/>
      <c r="AT62" s="50"/>
      <c r="AU62" s="50"/>
      <c r="AV62" s="59"/>
      <c r="AW62" s="60"/>
      <c r="AX62" s="17"/>
      <c r="AY62" s="17"/>
      <c r="AZ62" s="58"/>
      <c r="BA62" s="50"/>
      <c r="BB62" s="50"/>
      <c r="BC62" s="50"/>
      <c r="BD62" s="50"/>
      <c r="BE62" s="50"/>
      <c r="BF62" s="50"/>
      <c r="BG62" s="59"/>
      <c r="BH62" s="60"/>
      <c r="BI62" s="17"/>
      <c r="BJ62" s="17"/>
      <c r="BK62" s="58"/>
      <c r="BL62" s="50"/>
      <c r="BM62" s="50"/>
      <c r="BN62" s="50"/>
      <c r="BO62" s="50"/>
      <c r="BP62" s="50"/>
      <c r="BQ62" s="50"/>
      <c r="BR62" s="59"/>
      <c r="BS62" s="60"/>
      <c r="BT62" s="17"/>
      <c r="BU62" s="17"/>
      <c r="BV62" s="58"/>
      <c r="BW62" s="50"/>
      <c r="BX62" s="50"/>
      <c r="BY62" s="50"/>
      <c r="BZ62" s="50"/>
      <c r="CA62" s="50"/>
      <c r="CB62" s="50"/>
      <c r="CC62" s="59"/>
      <c r="CD62" s="60"/>
      <c r="CE62" s="17"/>
      <c r="CF62" s="17"/>
      <c r="CG62" s="58"/>
      <c r="CH62" s="50"/>
      <c r="CI62" s="50"/>
      <c r="CJ62" s="50"/>
      <c r="CK62" s="50"/>
      <c r="CL62" s="50"/>
      <c r="CM62" s="50"/>
      <c r="CN62" s="59"/>
      <c r="CO62" s="60"/>
      <c r="CP62" s="17"/>
      <c r="CQ62" s="17"/>
      <c r="CR62" s="58"/>
      <c r="CS62" s="50"/>
      <c r="CT62" s="50"/>
      <c r="CU62" s="50"/>
      <c r="CV62" s="50"/>
      <c r="CW62" s="50"/>
      <c r="CX62" s="50"/>
      <c r="CY62" s="59"/>
      <c r="CZ62" s="60"/>
      <c r="DA62" s="17"/>
      <c r="DB62" s="17"/>
      <c r="DC62" s="58"/>
      <c r="DD62" s="50"/>
      <c r="DE62" s="50"/>
      <c r="DF62" s="50"/>
      <c r="DG62" s="50"/>
      <c r="DH62" s="50"/>
      <c r="DI62" s="50"/>
      <c r="DJ62" s="59"/>
      <c r="DK62" s="60"/>
      <c r="DL62" s="17"/>
      <c r="DM62" s="17"/>
      <c r="DN62" s="58"/>
      <c r="DO62" s="50"/>
      <c r="DP62" s="50"/>
      <c r="DQ62" s="50"/>
      <c r="DR62" s="50"/>
      <c r="DS62" s="50"/>
      <c r="DT62" s="50"/>
      <c r="DU62" s="59"/>
      <c r="DV62" s="60"/>
      <c r="DW62" s="17"/>
      <c r="DX62" s="17"/>
      <c r="DY62" s="58"/>
      <c r="DZ62" s="50"/>
      <c r="EA62" s="50"/>
      <c r="EB62" s="50"/>
      <c r="EC62" s="50"/>
      <c r="ED62" s="50"/>
      <c r="EE62" s="50"/>
      <c r="EF62" s="59"/>
      <c r="EG62" s="60"/>
      <c r="EH62" s="17"/>
      <c r="EI62" s="17"/>
      <c r="EJ62" s="58"/>
      <c r="EK62" s="50"/>
      <c r="EL62" s="50"/>
      <c r="EM62" s="50"/>
      <c r="EN62" s="50"/>
      <c r="EO62" s="50"/>
      <c r="EP62" s="50"/>
      <c r="EQ62" s="59"/>
      <c r="ER62" s="60"/>
      <c r="ES62" s="17"/>
      <c r="ET62" s="17"/>
      <c r="EU62" s="58"/>
      <c r="EV62" s="50"/>
      <c r="EW62" s="50"/>
      <c r="EX62" s="50"/>
      <c r="EY62" s="50"/>
      <c r="EZ62" s="50"/>
      <c r="FA62" s="50"/>
      <c r="FB62" s="59"/>
      <c r="FC62" s="60"/>
      <c r="FD62" s="17"/>
      <c r="FE62" s="17"/>
      <c r="FF62" s="58"/>
      <c r="FG62" s="50"/>
      <c r="FH62" s="50"/>
      <c r="FI62" s="50"/>
      <c r="FJ62" s="50"/>
      <c r="FK62" s="50"/>
      <c r="FL62" s="50"/>
      <c r="FM62" s="59"/>
      <c r="FN62" s="60"/>
      <c r="FO62" s="17"/>
      <c r="FP62" s="17"/>
      <c r="FQ62" s="58"/>
      <c r="FR62" s="50"/>
      <c r="FS62" s="50"/>
      <c r="FT62" s="50"/>
      <c r="FU62" s="50"/>
      <c r="FV62" s="50"/>
      <c r="FW62" s="50"/>
      <c r="FX62" s="59"/>
      <c r="FY62" s="60"/>
      <c r="FZ62" s="17"/>
      <c r="GA62" s="17"/>
      <c r="GB62" s="58"/>
      <c r="GC62" s="50"/>
      <c r="GD62" s="50"/>
      <c r="GE62" s="50"/>
      <c r="GF62" s="50"/>
      <c r="GG62" s="50"/>
      <c r="GH62" s="50"/>
      <c r="GI62" s="59"/>
      <c r="GJ62" s="60"/>
      <c r="GK62" s="17"/>
      <c r="GL62" s="17"/>
      <c r="GM62" s="58"/>
      <c r="GN62" s="50"/>
      <c r="GO62" s="50"/>
      <c r="GP62" s="50"/>
      <c r="GQ62" s="50"/>
      <c r="GR62" s="50"/>
      <c r="GS62" s="50"/>
      <c r="GT62" s="59"/>
      <c r="GU62" s="60"/>
      <c r="GV62" s="17"/>
      <c r="GW62" s="17"/>
      <c r="GX62" s="58"/>
      <c r="GY62" s="50"/>
      <c r="GZ62" s="50"/>
      <c r="HA62" s="50"/>
      <c r="HB62" s="50"/>
      <c r="HC62" s="50"/>
      <c r="HD62" s="50"/>
      <c r="HE62" s="59"/>
      <c r="HF62" s="60"/>
      <c r="HG62" s="17"/>
      <c r="HH62" s="17"/>
      <c r="HI62" s="58"/>
      <c r="HJ62" s="50"/>
      <c r="HK62" s="50"/>
      <c r="HL62" s="50"/>
      <c r="HM62" s="50"/>
      <c r="HN62" s="50"/>
      <c r="HO62" s="50"/>
      <c r="HP62" s="59"/>
      <c r="HQ62" s="60"/>
      <c r="HR62" s="17"/>
      <c r="HS62" s="17"/>
    </row>
    <row r="63" spans="1:227" x14ac:dyDescent="0.3">
      <c r="A63" s="65"/>
      <c r="B63" s="66"/>
      <c r="C63" s="67"/>
      <c r="D63" s="67"/>
      <c r="E63" s="59"/>
      <c r="F63" s="59"/>
      <c r="G63" s="17"/>
      <c r="H63" s="58"/>
      <c r="I63" s="50"/>
      <c r="J63" s="50"/>
      <c r="K63" s="50"/>
      <c r="L63" s="50"/>
      <c r="M63" s="50"/>
      <c r="N63" s="50"/>
      <c r="O63" s="59"/>
      <c r="P63" s="60"/>
      <c r="Q63" s="17"/>
      <c r="R63" s="17"/>
      <c r="S63" s="58"/>
      <c r="T63" s="50"/>
      <c r="U63" s="50"/>
      <c r="V63" s="50"/>
      <c r="W63" s="50"/>
      <c r="X63" s="50"/>
      <c r="Y63" s="50"/>
      <c r="Z63" s="59"/>
      <c r="AA63" s="60"/>
      <c r="AB63" s="17"/>
      <c r="AC63" s="17"/>
      <c r="AD63" s="58"/>
      <c r="AE63" s="50"/>
      <c r="AF63" s="50"/>
      <c r="AG63" s="50"/>
      <c r="AH63" s="50"/>
      <c r="AI63" s="50"/>
      <c r="AJ63" s="50"/>
      <c r="AK63" s="59"/>
      <c r="AL63" s="60"/>
      <c r="AM63" s="17"/>
      <c r="AN63" s="17"/>
      <c r="AO63" s="58"/>
      <c r="AP63" s="50"/>
      <c r="AQ63" s="50"/>
      <c r="AR63" s="50"/>
      <c r="AS63" s="50"/>
      <c r="AT63" s="50"/>
      <c r="AU63" s="50"/>
      <c r="AV63" s="59"/>
      <c r="AW63" s="60"/>
      <c r="AX63" s="17"/>
      <c r="AY63" s="17"/>
      <c r="AZ63" s="58"/>
      <c r="BA63" s="50"/>
      <c r="BB63" s="50"/>
      <c r="BC63" s="50"/>
      <c r="BD63" s="50"/>
      <c r="BE63" s="50"/>
      <c r="BF63" s="50"/>
      <c r="BG63" s="59"/>
      <c r="BH63" s="60"/>
      <c r="BI63" s="17"/>
      <c r="BJ63" s="17"/>
      <c r="BK63" s="58"/>
      <c r="BL63" s="50"/>
      <c r="BM63" s="50"/>
      <c r="BN63" s="50"/>
      <c r="BO63" s="50"/>
      <c r="BP63" s="50"/>
      <c r="BQ63" s="50"/>
      <c r="BR63" s="59"/>
      <c r="BS63" s="60"/>
      <c r="BT63" s="17"/>
      <c r="BU63" s="17"/>
      <c r="BV63" s="58"/>
      <c r="BW63" s="50"/>
      <c r="BX63" s="50"/>
      <c r="BY63" s="50"/>
      <c r="BZ63" s="50"/>
      <c r="CA63" s="50"/>
      <c r="CB63" s="50"/>
      <c r="CC63" s="59"/>
      <c r="CD63" s="60"/>
      <c r="CE63" s="17"/>
      <c r="CF63" s="17"/>
      <c r="CG63" s="58"/>
      <c r="CH63" s="50"/>
      <c r="CI63" s="50"/>
      <c r="CJ63" s="50"/>
      <c r="CK63" s="50"/>
      <c r="CL63" s="50"/>
      <c r="CM63" s="50"/>
      <c r="CN63" s="59"/>
      <c r="CO63" s="60"/>
      <c r="CP63" s="17"/>
      <c r="CQ63" s="17"/>
      <c r="CR63" s="58"/>
      <c r="CS63" s="50"/>
      <c r="CT63" s="50"/>
      <c r="CU63" s="50"/>
      <c r="CV63" s="50"/>
      <c r="CW63" s="50"/>
      <c r="CX63" s="50"/>
      <c r="CY63" s="59"/>
      <c r="CZ63" s="60"/>
      <c r="DA63" s="17"/>
      <c r="DB63" s="17"/>
      <c r="DC63" s="58"/>
      <c r="DD63" s="50"/>
      <c r="DE63" s="50"/>
      <c r="DF63" s="50"/>
      <c r="DG63" s="50"/>
      <c r="DH63" s="50"/>
      <c r="DI63" s="50"/>
      <c r="DJ63" s="59"/>
      <c r="DK63" s="60"/>
      <c r="DL63" s="17"/>
      <c r="DM63" s="17"/>
      <c r="DN63" s="58"/>
      <c r="DO63" s="50"/>
      <c r="DP63" s="50"/>
      <c r="DQ63" s="50"/>
      <c r="DR63" s="50"/>
      <c r="DS63" s="50"/>
      <c r="DT63" s="50"/>
      <c r="DU63" s="59"/>
      <c r="DV63" s="60"/>
      <c r="DW63" s="17"/>
      <c r="DX63" s="17"/>
      <c r="DY63" s="58"/>
      <c r="DZ63" s="50"/>
      <c r="EA63" s="50"/>
      <c r="EB63" s="50"/>
      <c r="EC63" s="50"/>
      <c r="ED63" s="50"/>
      <c r="EE63" s="50"/>
      <c r="EF63" s="59"/>
      <c r="EG63" s="60"/>
      <c r="EH63" s="17"/>
      <c r="EI63" s="17"/>
      <c r="EJ63" s="58"/>
      <c r="EK63" s="50"/>
      <c r="EL63" s="50"/>
      <c r="EM63" s="50"/>
      <c r="EN63" s="50"/>
      <c r="EO63" s="50"/>
      <c r="EP63" s="50"/>
      <c r="EQ63" s="59"/>
      <c r="ER63" s="60"/>
      <c r="ES63" s="17"/>
      <c r="ET63" s="17"/>
      <c r="EU63" s="58"/>
      <c r="EV63" s="50"/>
      <c r="EW63" s="50"/>
      <c r="EX63" s="50"/>
      <c r="EY63" s="50"/>
      <c r="EZ63" s="50"/>
      <c r="FA63" s="50"/>
      <c r="FB63" s="59"/>
      <c r="FC63" s="60"/>
      <c r="FD63" s="17"/>
      <c r="FE63" s="17"/>
      <c r="FF63" s="58"/>
      <c r="FG63" s="50"/>
      <c r="FH63" s="50"/>
      <c r="FI63" s="50"/>
      <c r="FJ63" s="50"/>
      <c r="FK63" s="50"/>
      <c r="FL63" s="50"/>
      <c r="FM63" s="59"/>
      <c r="FN63" s="60"/>
      <c r="FO63" s="17"/>
      <c r="FP63" s="17"/>
      <c r="FQ63" s="58"/>
      <c r="FR63" s="50"/>
      <c r="FS63" s="50"/>
      <c r="FT63" s="50"/>
      <c r="FU63" s="50"/>
      <c r="FV63" s="50"/>
      <c r="FW63" s="50"/>
      <c r="FX63" s="59"/>
      <c r="FY63" s="60"/>
      <c r="FZ63" s="17"/>
      <c r="GA63" s="17"/>
      <c r="GB63" s="58"/>
      <c r="GC63" s="50"/>
      <c r="GD63" s="50"/>
      <c r="GE63" s="50"/>
      <c r="GF63" s="50"/>
      <c r="GG63" s="50"/>
      <c r="GH63" s="50"/>
      <c r="GI63" s="59"/>
      <c r="GJ63" s="60"/>
      <c r="GK63" s="17"/>
      <c r="GL63" s="17"/>
      <c r="GM63" s="58"/>
      <c r="GN63" s="50"/>
      <c r="GO63" s="50"/>
      <c r="GP63" s="50"/>
      <c r="GQ63" s="50"/>
      <c r="GR63" s="50"/>
      <c r="GS63" s="50"/>
      <c r="GT63" s="59"/>
      <c r="GU63" s="60"/>
      <c r="GV63" s="17"/>
      <c r="GW63" s="17"/>
      <c r="GX63" s="58"/>
      <c r="GY63" s="50"/>
      <c r="GZ63" s="50"/>
      <c r="HA63" s="50"/>
      <c r="HB63" s="50"/>
      <c r="HC63" s="50"/>
      <c r="HD63" s="50"/>
      <c r="HE63" s="59"/>
      <c r="HF63" s="60"/>
      <c r="HG63" s="17"/>
      <c r="HH63" s="17"/>
      <c r="HI63" s="58"/>
      <c r="HJ63" s="50"/>
      <c r="HK63" s="50"/>
      <c r="HL63" s="50"/>
      <c r="HM63" s="50"/>
      <c r="HN63" s="50"/>
      <c r="HO63" s="50"/>
      <c r="HP63" s="59"/>
      <c r="HQ63" s="60"/>
      <c r="HR63" s="17"/>
      <c r="HS63" s="17"/>
    </row>
    <row r="64" spans="1:227" x14ac:dyDescent="0.3">
      <c r="A64" s="65"/>
      <c r="B64" s="69"/>
      <c r="C64" s="67"/>
      <c r="D64" s="67"/>
      <c r="E64" s="59"/>
      <c r="F64" s="59"/>
      <c r="G64" s="17"/>
      <c r="H64" s="58"/>
      <c r="I64" s="50"/>
      <c r="J64" s="50"/>
      <c r="K64" s="50"/>
      <c r="L64" s="50"/>
      <c r="M64" s="50"/>
      <c r="N64" s="50"/>
      <c r="O64" s="59"/>
      <c r="P64" s="60"/>
      <c r="Q64" s="17"/>
      <c r="R64" s="17"/>
      <c r="S64" s="58"/>
      <c r="T64" s="50"/>
      <c r="U64" s="50"/>
      <c r="V64" s="50"/>
      <c r="W64" s="50"/>
      <c r="X64" s="50"/>
      <c r="Y64" s="50"/>
      <c r="Z64" s="59"/>
      <c r="AA64" s="60"/>
      <c r="AB64" s="17"/>
      <c r="AC64" s="17"/>
      <c r="AD64" s="58"/>
      <c r="AE64" s="50"/>
      <c r="AF64" s="50"/>
      <c r="AG64" s="50"/>
      <c r="AH64" s="50"/>
      <c r="AI64" s="50"/>
      <c r="AJ64" s="50"/>
      <c r="AK64" s="59"/>
      <c r="AL64" s="60"/>
      <c r="AM64" s="17"/>
      <c r="AN64" s="17"/>
      <c r="AO64" s="58"/>
      <c r="AP64" s="50"/>
      <c r="AQ64" s="50"/>
      <c r="AR64" s="50"/>
      <c r="AS64" s="50"/>
      <c r="AT64" s="50"/>
      <c r="AU64" s="50"/>
      <c r="AV64" s="59"/>
      <c r="AW64" s="60"/>
      <c r="AX64" s="17"/>
      <c r="AY64" s="17"/>
      <c r="AZ64" s="58"/>
      <c r="BA64" s="50"/>
      <c r="BB64" s="50"/>
      <c r="BC64" s="50"/>
      <c r="BD64" s="50"/>
      <c r="BE64" s="50"/>
      <c r="BF64" s="50"/>
      <c r="BG64" s="59"/>
      <c r="BH64" s="60"/>
      <c r="BI64" s="17"/>
      <c r="BJ64" s="17"/>
      <c r="BK64" s="58"/>
      <c r="BL64" s="50"/>
      <c r="BM64" s="50"/>
      <c r="BN64" s="50"/>
      <c r="BO64" s="50"/>
      <c r="BP64" s="50"/>
      <c r="BQ64" s="50"/>
      <c r="BR64" s="59"/>
      <c r="BS64" s="60"/>
      <c r="BT64" s="17"/>
      <c r="BU64" s="17"/>
      <c r="BV64" s="58"/>
      <c r="BW64" s="50"/>
      <c r="BX64" s="50"/>
      <c r="BY64" s="50"/>
      <c r="BZ64" s="50"/>
      <c r="CA64" s="50"/>
      <c r="CB64" s="50"/>
      <c r="CC64" s="59"/>
      <c r="CD64" s="60"/>
      <c r="CE64" s="17"/>
      <c r="CF64" s="17"/>
      <c r="CG64" s="58"/>
      <c r="CH64" s="50"/>
      <c r="CI64" s="50"/>
      <c r="CJ64" s="50"/>
      <c r="CK64" s="50"/>
      <c r="CL64" s="50"/>
      <c r="CM64" s="50"/>
      <c r="CN64" s="59"/>
      <c r="CO64" s="60"/>
      <c r="CP64" s="17"/>
      <c r="CQ64" s="17"/>
      <c r="CR64" s="58"/>
      <c r="CS64" s="50"/>
      <c r="CT64" s="50"/>
      <c r="CU64" s="50"/>
      <c r="CV64" s="50"/>
      <c r="CW64" s="50"/>
      <c r="CX64" s="50"/>
      <c r="CY64" s="59"/>
      <c r="CZ64" s="60"/>
      <c r="DA64" s="17"/>
      <c r="DB64" s="17"/>
      <c r="DC64" s="58"/>
      <c r="DD64" s="50"/>
      <c r="DE64" s="50"/>
      <c r="DF64" s="50"/>
      <c r="DG64" s="50"/>
      <c r="DH64" s="50"/>
      <c r="DI64" s="50"/>
      <c r="DJ64" s="59"/>
      <c r="DK64" s="60"/>
      <c r="DL64" s="17"/>
      <c r="DM64" s="17"/>
      <c r="DN64" s="58"/>
      <c r="DO64" s="50"/>
      <c r="DP64" s="50"/>
      <c r="DQ64" s="50"/>
      <c r="DR64" s="50"/>
      <c r="DS64" s="50"/>
      <c r="DT64" s="50"/>
      <c r="DU64" s="59"/>
      <c r="DV64" s="60"/>
      <c r="DW64" s="17"/>
      <c r="DX64" s="17"/>
      <c r="DY64" s="58"/>
      <c r="DZ64" s="50"/>
      <c r="EA64" s="50"/>
      <c r="EB64" s="50"/>
      <c r="EC64" s="50"/>
      <c r="ED64" s="50"/>
      <c r="EE64" s="50"/>
      <c r="EF64" s="59"/>
      <c r="EG64" s="60"/>
      <c r="EH64" s="17"/>
      <c r="EI64" s="17"/>
      <c r="EJ64" s="58"/>
      <c r="EK64" s="50"/>
      <c r="EL64" s="50"/>
      <c r="EM64" s="50"/>
      <c r="EN64" s="50"/>
      <c r="EO64" s="50"/>
      <c r="EP64" s="50"/>
      <c r="EQ64" s="59"/>
      <c r="ER64" s="60"/>
      <c r="ES64" s="17"/>
      <c r="ET64" s="17"/>
      <c r="EU64" s="58"/>
      <c r="EV64" s="50"/>
      <c r="EW64" s="50"/>
      <c r="EX64" s="50"/>
      <c r="EY64" s="50"/>
      <c r="EZ64" s="50"/>
      <c r="FA64" s="50"/>
      <c r="FB64" s="59"/>
      <c r="FC64" s="60"/>
      <c r="FD64" s="17"/>
      <c r="FE64" s="17"/>
      <c r="FF64" s="58"/>
      <c r="FG64" s="50"/>
      <c r="FH64" s="50"/>
      <c r="FI64" s="50"/>
      <c r="FJ64" s="50"/>
      <c r="FK64" s="50"/>
      <c r="FL64" s="50"/>
      <c r="FM64" s="59"/>
      <c r="FN64" s="60"/>
      <c r="FO64" s="17"/>
      <c r="FP64" s="17"/>
      <c r="FQ64" s="58"/>
      <c r="FR64" s="50"/>
      <c r="FS64" s="50"/>
      <c r="FT64" s="50"/>
      <c r="FU64" s="50"/>
      <c r="FV64" s="50"/>
      <c r="FW64" s="50"/>
      <c r="FX64" s="59"/>
      <c r="FY64" s="60"/>
      <c r="FZ64" s="17"/>
      <c r="GA64" s="17"/>
      <c r="GB64" s="58"/>
      <c r="GC64" s="50"/>
      <c r="GD64" s="50"/>
      <c r="GE64" s="50"/>
      <c r="GF64" s="50"/>
      <c r="GG64" s="50"/>
      <c r="GH64" s="50"/>
      <c r="GI64" s="59"/>
      <c r="GJ64" s="60"/>
      <c r="GK64" s="17"/>
      <c r="GL64" s="17"/>
      <c r="GM64" s="58"/>
      <c r="GN64" s="50"/>
      <c r="GO64" s="50"/>
      <c r="GP64" s="50"/>
      <c r="GQ64" s="50"/>
      <c r="GR64" s="50"/>
      <c r="GS64" s="50"/>
      <c r="GT64" s="59"/>
      <c r="GU64" s="60"/>
      <c r="GV64" s="17"/>
      <c r="GW64" s="17"/>
      <c r="GX64" s="58"/>
      <c r="GY64" s="50"/>
      <c r="GZ64" s="50"/>
      <c r="HA64" s="50"/>
      <c r="HB64" s="50"/>
      <c r="HC64" s="50"/>
      <c r="HD64" s="50"/>
      <c r="HE64" s="59"/>
      <c r="HF64" s="60"/>
      <c r="HG64" s="17"/>
      <c r="HH64" s="17"/>
      <c r="HI64" s="58"/>
      <c r="HJ64" s="50"/>
      <c r="HK64" s="50"/>
      <c r="HL64" s="50"/>
      <c r="HM64" s="50"/>
      <c r="HN64" s="50"/>
      <c r="HO64" s="50"/>
      <c r="HP64" s="59"/>
      <c r="HQ64" s="60"/>
      <c r="HR64" s="17"/>
      <c r="HS64" s="17"/>
    </row>
    <row r="65" spans="1:227" x14ac:dyDescent="0.3">
      <c r="A65" s="65"/>
      <c r="B65" s="69"/>
      <c r="C65" s="67"/>
      <c r="D65" s="67"/>
      <c r="E65" s="59"/>
      <c r="F65" s="59"/>
      <c r="G65" s="17"/>
      <c r="H65" s="58"/>
      <c r="I65" s="50"/>
      <c r="J65" s="50"/>
      <c r="K65" s="50"/>
      <c r="L65" s="50"/>
      <c r="M65" s="50"/>
      <c r="N65" s="50"/>
      <c r="O65" s="59"/>
      <c r="P65" s="60"/>
      <c r="Q65" s="17"/>
      <c r="R65" s="17"/>
      <c r="S65" s="58"/>
      <c r="T65" s="50"/>
      <c r="U65" s="50"/>
      <c r="V65" s="50"/>
      <c r="W65" s="50"/>
      <c r="X65" s="50"/>
      <c r="Y65" s="50"/>
      <c r="Z65" s="59"/>
      <c r="AA65" s="60"/>
      <c r="AB65" s="17"/>
      <c r="AC65" s="17"/>
      <c r="AD65" s="58"/>
      <c r="AE65" s="50"/>
      <c r="AF65" s="50"/>
      <c r="AG65" s="50"/>
      <c r="AH65" s="50"/>
      <c r="AI65" s="50"/>
      <c r="AJ65" s="50"/>
      <c r="AK65" s="59"/>
      <c r="AL65" s="60"/>
      <c r="AM65" s="17"/>
      <c r="AN65" s="17"/>
      <c r="AO65" s="58"/>
      <c r="AP65" s="50"/>
      <c r="AQ65" s="50"/>
      <c r="AR65" s="50"/>
      <c r="AS65" s="50"/>
      <c r="AT65" s="50"/>
      <c r="AU65" s="50"/>
      <c r="AV65" s="59"/>
      <c r="AW65" s="60"/>
      <c r="AX65" s="17"/>
      <c r="AY65" s="17"/>
      <c r="AZ65" s="58"/>
      <c r="BA65" s="50"/>
      <c r="BB65" s="50"/>
      <c r="BC65" s="50"/>
      <c r="BD65" s="50"/>
      <c r="BE65" s="50"/>
      <c r="BF65" s="50"/>
      <c r="BG65" s="59"/>
      <c r="BH65" s="60"/>
      <c r="BI65" s="17"/>
      <c r="BJ65" s="17"/>
      <c r="BK65" s="58"/>
      <c r="BL65" s="50"/>
      <c r="BM65" s="50"/>
      <c r="BN65" s="50"/>
      <c r="BO65" s="50"/>
      <c r="BP65" s="50"/>
      <c r="BQ65" s="50"/>
      <c r="BR65" s="59"/>
      <c r="BS65" s="60"/>
      <c r="BT65" s="17"/>
      <c r="BU65" s="17"/>
      <c r="BV65" s="58"/>
      <c r="BW65" s="50"/>
      <c r="BX65" s="50"/>
      <c r="BY65" s="50"/>
      <c r="BZ65" s="50"/>
      <c r="CA65" s="50"/>
      <c r="CB65" s="50"/>
      <c r="CC65" s="59"/>
      <c r="CD65" s="60"/>
      <c r="CE65" s="17"/>
      <c r="CF65" s="17"/>
      <c r="CG65" s="58"/>
      <c r="CH65" s="50"/>
      <c r="CI65" s="50"/>
      <c r="CJ65" s="50"/>
      <c r="CK65" s="50"/>
      <c r="CL65" s="50"/>
      <c r="CM65" s="50"/>
      <c r="CN65" s="59"/>
      <c r="CO65" s="60"/>
      <c r="CP65" s="17"/>
      <c r="CQ65" s="17"/>
      <c r="CR65" s="58"/>
      <c r="CS65" s="50"/>
      <c r="CT65" s="50"/>
      <c r="CU65" s="50"/>
      <c r="CV65" s="50"/>
      <c r="CW65" s="50"/>
      <c r="CX65" s="50"/>
      <c r="CY65" s="59"/>
      <c r="CZ65" s="60"/>
      <c r="DA65" s="17"/>
      <c r="DB65" s="17"/>
      <c r="DC65" s="58"/>
      <c r="DD65" s="50"/>
      <c r="DE65" s="50"/>
      <c r="DF65" s="50"/>
      <c r="DG65" s="50"/>
      <c r="DH65" s="50"/>
      <c r="DI65" s="50"/>
      <c r="DJ65" s="59"/>
      <c r="DK65" s="60"/>
      <c r="DL65" s="17"/>
      <c r="DM65" s="17"/>
      <c r="DN65" s="58"/>
      <c r="DO65" s="50"/>
      <c r="DP65" s="50"/>
      <c r="DQ65" s="50"/>
      <c r="DR65" s="50"/>
      <c r="DS65" s="50"/>
      <c r="DT65" s="50"/>
      <c r="DU65" s="59"/>
      <c r="DV65" s="60"/>
      <c r="DW65" s="17"/>
      <c r="DX65" s="17"/>
      <c r="DY65" s="58"/>
      <c r="DZ65" s="50"/>
      <c r="EA65" s="50"/>
      <c r="EB65" s="50"/>
      <c r="EC65" s="50"/>
      <c r="ED65" s="50"/>
      <c r="EE65" s="50"/>
      <c r="EF65" s="59"/>
      <c r="EG65" s="60"/>
      <c r="EH65" s="17"/>
      <c r="EI65" s="17"/>
      <c r="EJ65" s="58"/>
      <c r="EK65" s="50"/>
      <c r="EL65" s="50"/>
      <c r="EM65" s="50"/>
      <c r="EN65" s="50"/>
      <c r="EO65" s="50"/>
      <c r="EP65" s="50"/>
      <c r="EQ65" s="59"/>
      <c r="ER65" s="60"/>
      <c r="ES65" s="17"/>
      <c r="ET65" s="17"/>
      <c r="EU65" s="58"/>
      <c r="EV65" s="50"/>
      <c r="EW65" s="50"/>
      <c r="EX65" s="50"/>
      <c r="EY65" s="50"/>
      <c r="EZ65" s="50"/>
      <c r="FA65" s="50"/>
      <c r="FB65" s="59"/>
      <c r="FC65" s="60"/>
      <c r="FD65" s="17"/>
      <c r="FE65" s="17"/>
      <c r="FF65" s="58"/>
      <c r="FG65" s="50"/>
      <c r="FH65" s="50"/>
      <c r="FI65" s="50"/>
      <c r="FJ65" s="50"/>
      <c r="FK65" s="50"/>
      <c r="FL65" s="50"/>
      <c r="FM65" s="59"/>
      <c r="FN65" s="60"/>
      <c r="FO65" s="17"/>
      <c r="FP65" s="17"/>
      <c r="FQ65" s="58"/>
      <c r="FR65" s="50"/>
      <c r="FS65" s="50"/>
      <c r="FT65" s="50"/>
      <c r="FU65" s="50"/>
      <c r="FV65" s="50"/>
      <c r="FW65" s="50"/>
      <c r="FX65" s="59"/>
      <c r="FY65" s="60"/>
      <c r="FZ65" s="17"/>
      <c r="GA65" s="17"/>
      <c r="GB65" s="58"/>
      <c r="GC65" s="50"/>
      <c r="GD65" s="50"/>
      <c r="GE65" s="50"/>
      <c r="GF65" s="50"/>
      <c r="GG65" s="50"/>
      <c r="GH65" s="50"/>
      <c r="GI65" s="59"/>
      <c r="GJ65" s="60"/>
      <c r="GK65" s="17"/>
      <c r="GL65" s="17"/>
      <c r="GM65" s="58"/>
      <c r="GN65" s="50"/>
      <c r="GO65" s="50"/>
      <c r="GP65" s="50"/>
      <c r="GQ65" s="50"/>
      <c r="GR65" s="50"/>
      <c r="GS65" s="50"/>
      <c r="GT65" s="59"/>
      <c r="GU65" s="60"/>
      <c r="GV65" s="17"/>
      <c r="GW65" s="17"/>
      <c r="GX65" s="58"/>
      <c r="GY65" s="50"/>
      <c r="GZ65" s="50"/>
      <c r="HA65" s="50"/>
      <c r="HB65" s="50"/>
      <c r="HC65" s="50"/>
      <c r="HD65" s="50"/>
      <c r="HE65" s="59"/>
      <c r="HF65" s="60"/>
      <c r="HG65" s="17"/>
      <c r="HH65" s="17"/>
      <c r="HI65" s="58"/>
      <c r="HJ65" s="50"/>
      <c r="HK65" s="50"/>
      <c r="HL65" s="50"/>
      <c r="HM65" s="50"/>
      <c r="HN65" s="50"/>
      <c r="HO65" s="50"/>
      <c r="HP65" s="59"/>
      <c r="HQ65" s="60"/>
      <c r="HR65" s="17"/>
      <c r="HS65" s="17"/>
    </row>
    <row r="66" spans="1:227" x14ac:dyDescent="0.3">
      <c r="A66" s="65"/>
      <c r="B66" s="66"/>
      <c r="C66" s="67"/>
      <c r="D66" s="67"/>
      <c r="E66" s="59"/>
      <c r="F66" s="59"/>
      <c r="G66" s="17"/>
      <c r="H66" s="58"/>
      <c r="I66" s="50"/>
      <c r="J66" s="50"/>
      <c r="K66" s="50"/>
      <c r="L66" s="50"/>
      <c r="M66" s="50"/>
      <c r="N66" s="50"/>
      <c r="O66" s="59"/>
      <c r="P66" s="60"/>
      <c r="Q66" s="17"/>
      <c r="R66" s="17"/>
      <c r="S66" s="58"/>
      <c r="T66" s="50"/>
      <c r="U66" s="50"/>
      <c r="V66" s="50"/>
      <c r="W66" s="50"/>
      <c r="X66" s="50"/>
      <c r="Y66" s="50"/>
      <c r="Z66" s="59"/>
      <c r="AA66" s="60"/>
      <c r="AB66" s="17"/>
      <c r="AC66" s="17"/>
      <c r="AD66" s="58"/>
      <c r="AE66" s="50"/>
      <c r="AF66" s="50"/>
      <c r="AG66" s="50"/>
      <c r="AH66" s="50"/>
      <c r="AI66" s="50"/>
      <c r="AJ66" s="50"/>
      <c r="AK66" s="59"/>
      <c r="AL66" s="60"/>
      <c r="AM66" s="17"/>
      <c r="AN66" s="17"/>
      <c r="AO66" s="58"/>
      <c r="AP66" s="50"/>
      <c r="AQ66" s="50"/>
      <c r="AR66" s="50"/>
      <c r="AS66" s="50"/>
      <c r="AT66" s="50"/>
      <c r="AU66" s="50"/>
      <c r="AV66" s="59"/>
      <c r="AW66" s="60"/>
      <c r="AX66" s="17"/>
      <c r="AY66" s="17"/>
      <c r="AZ66" s="58"/>
      <c r="BA66" s="50"/>
      <c r="BB66" s="50"/>
      <c r="BC66" s="50"/>
      <c r="BD66" s="50"/>
      <c r="BE66" s="50"/>
      <c r="BF66" s="50"/>
      <c r="BG66" s="59"/>
      <c r="BH66" s="60"/>
      <c r="BI66" s="17"/>
      <c r="BJ66" s="17"/>
      <c r="BK66" s="58"/>
      <c r="BL66" s="50"/>
      <c r="BM66" s="50"/>
      <c r="BN66" s="50"/>
      <c r="BO66" s="50"/>
      <c r="BP66" s="50"/>
      <c r="BQ66" s="50"/>
      <c r="BR66" s="59"/>
      <c r="BS66" s="60"/>
      <c r="BT66" s="17"/>
      <c r="BU66" s="17"/>
      <c r="BV66" s="58"/>
      <c r="BW66" s="50"/>
      <c r="BX66" s="50"/>
      <c r="BY66" s="50"/>
      <c r="BZ66" s="50"/>
      <c r="CA66" s="50"/>
      <c r="CB66" s="50"/>
      <c r="CC66" s="59"/>
      <c r="CD66" s="60"/>
      <c r="CE66" s="17"/>
      <c r="CF66" s="17"/>
      <c r="CG66" s="58"/>
      <c r="CH66" s="50"/>
      <c r="CI66" s="50"/>
      <c r="CJ66" s="50"/>
      <c r="CK66" s="50"/>
      <c r="CL66" s="50"/>
      <c r="CM66" s="50"/>
      <c r="CN66" s="59"/>
      <c r="CO66" s="60"/>
      <c r="CP66" s="17"/>
      <c r="CQ66" s="17"/>
      <c r="CR66" s="58"/>
      <c r="CS66" s="50"/>
      <c r="CT66" s="50"/>
      <c r="CU66" s="50"/>
      <c r="CV66" s="50"/>
      <c r="CW66" s="50"/>
      <c r="CX66" s="50"/>
      <c r="CY66" s="59"/>
      <c r="CZ66" s="60"/>
      <c r="DA66" s="17"/>
      <c r="DB66" s="17"/>
      <c r="DC66" s="58"/>
      <c r="DD66" s="50"/>
      <c r="DE66" s="50"/>
      <c r="DF66" s="50"/>
      <c r="DG66" s="50"/>
      <c r="DH66" s="50"/>
      <c r="DI66" s="50"/>
      <c r="DJ66" s="59"/>
      <c r="DK66" s="60"/>
      <c r="DL66" s="17"/>
      <c r="DM66" s="17"/>
      <c r="DN66" s="58"/>
      <c r="DO66" s="50"/>
      <c r="DP66" s="50"/>
      <c r="DQ66" s="50"/>
      <c r="DR66" s="50"/>
      <c r="DS66" s="50"/>
      <c r="DT66" s="50"/>
      <c r="DU66" s="59"/>
      <c r="DV66" s="60"/>
      <c r="DW66" s="17"/>
      <c r="DX66" s="17"/>
      <c r="DY66" s="58"/>
      <c r="DZ66" s="50"/>
      <c r="EA66" s="50"/>
      <c r="EB66" s="50"/>
      <c r="EC66" s="50"/>
      <c r="ED66" s="50"/>
      <c r="EE66" s="50"/>
      <c r="EF66" s="59"/>
      <c r="EG66" s="60"/>
      <c r="EH66" s="17"/>
      <c r="EI66" s="17"/>
      <c r="EJ66" s="58"/>
      <c r="EK66" s="50"/>
      <c r="EL66" s="50"/>
      <c r="EM66" s="50"/>
      <c r="EN66" s="50"/>
      <c r="EO66" s="50"/>
      <c r="EP66" s="50"/>
      <c r="EQ66" s="59"/>
      <c r="ER66" s="60"/>
      <c r="ES66" s="17"/>
      <c r="ET66" s="17"/>
      <c r="EU66" s="58"/>
      <c r="EV66" s="50"/>
      <c r="EW66" s="50"/>
      <c r="EX66" s="50"/>
      <c r="EY66" s="50"/>
      <c r="EZ66" s="50"/>
      <c r="FA66" s="50"/>
      <c r="FB66" s="59"/>
      <c r="FC66" s="60"/>
      <c r="FD66" s="17"/>
      <c r="FE66" s="17"/>
      <c r="FF66" s="58"/>
      <c r="FG66" s="50"/>
      <c r="FH66" s="50"/>
      <c r="FI66" s="50"/>
      <c r="FJ66" s="50"/>
      <c r="FK66" s="50"/>
      <c r="FL66" s="50"/>
      <c r="FM66" s="59"/>
      <c r="FN66" s="60"/>
      <c r="FO66" s="17"/>
      <c r="FP66" s="17"/>
      <c r="FQ66" s="58"/>
      <c r="FR66" s="50"/>
      <c r="FS66" s="50"/>
      <c r="FT66" s="50"/>
      <c r="FU66" s="50"/>
      <c r="FV66" s="50"/>
      <c r="FW66" s="50"/>
      <c r="FX66" s="59"/>
      <c r="FY66" s="60"/>
      <c r="FZ66" s="17"/>
      <c r="GA66" s="17"/>
      <c r="GB66" s="58"/>
      <c r="GC66" s="50"/>
      <c r="GD66" s="50"/>
      <c r="GE66" s="50"/>
      <c r="GF66" s="50"/>
      <c r="GG66" s="50"/>
      <c r="GH66" s="50"/>
      <c r="GI66" s="59"/>
      <c r="GJ66" s="60"/>
      <c r="GK66" s="17"/>
      <c r="GL66" s="17"/>
      <c r="GM66" s="58"/>
      <c r="GN66" s="50"/>
      <c r="GO66" s="50"/>
      <c r="GP66" s="50"/>
      <c r="GQ66" s="50"/>
      <c r="GR66" s="50"/>
      <c r="GS66" s="50"/>
      <c r="GT66" s="59"/>
      <c r="GU66" s="60"/>
      <c r="GV66" s="17"/>
      <c r="GW66" s="17"/>
      <c r="GX66" s="58"/>
      <c r="GY66" s="50"/>
      <c r="GZ66" s="50"/>
      <c r="HA66" s="50"/>
      <c r="HB66" s="50"/>
      <c r="HC66" s="50"/>
      <c r="HD66" s="50"/>
      <c r="HE66" s="59"/>
      <c r="HF66" s="60"/>
      <c r="HG66" s="17"/>
      <c r="HH66" s="17"/>
      <c r="HI66" s="58"/>
      <c r="HJ66" s="50"/>
      <c r="HK66" s="50"/>
      <c r="HL66" s="50"/>
      <c r="HM66" s="50"/>
      <c r="HN66" s="50"/>
      <c r="HO66" s="50"/>
      <c r="HP66" s="59"/>
      <c r="HQ66" s="60"/>
      <c r="HR66" s="17"/>
      <c r="HS66" s="17"/>
    </row>
    <row r="67" spans="1:227" x14ac:dyDescent="0.3">
      <c r="A67" s="65"/>
      <c r="B67" s="66"/>
      <c r="C67" s="67"/>
      <c r="D67" s="67"/>
      <c r="E67" s="59"/>
      <c r="F67" s="59"/>
      <c r="G67" s="17"/>
      <c r="H67" s="58"/>
      <c r="I67" s="50"/>
      <c r="J67" s="50"/>
      <c r="K67" s="50"/>
      <c r="L67" s="50"/>
      <c r="M67" s="50"/>
      <c r="N67" s="50"/>
      <c r="O67" s="59"/>
      <c r="P67" s="60"/>
      <c r="Q67" s="17"/>
      <c r="R67" s="17"/>
      <c r="S67" s="58"/>
      <c r="T67" s="50"/>
      <c r="U67" s="50"/>
      <c r="V67" s="50"/>
      <c r="W67" s="50"/>
      <c r="X67" s="50"/>
      <c r="Y67" s="50"/>
      <c r="Z67" s="59"/>
      <c r="AA67" s="60"/>
      <c r="AB67" s="17"/>
      <c r="AC67" s="17"/>
      <c r="AD67" s="58"/>
      <c r="AE67" s="50"/>
      <c r="AF67" s="50"/>
      <c r="AG67" s="50"/>
      <c r="AH67" s="50"/>
      <c r="AI67" s="50"/>
      <c r="AJ67" s="50"/>
      <c r="AK67" s="59"/>
      <c r="AL67" s="60"/>
      <c r="AM67" s="17"/>
      <c r="AN67" s="17"/>
      <c r="AO67" s="58"/>
      <c r="AP67" s="50"/>
      <c r="AQ67" s="50"/>
      <c r="AR67" s="50"/>
      <c r="AS67" s="50"/>
      <c r="AT67" s="50"/>
      <c r="AU67" s="50"/>
      <c r="AV67" s="59"/>
      <c r="AW67" s="60"/>
      <c r="AX67" s="17"/>
      <c r="AY67" s="17"/>
      <c r="AZ67" s="58"/>
      <c r="BA67" s="50"/>
      <c r="BB67" s="50"/>
      <c r="BC67" s="50"/>
      <c r="BD67" s="50"/>
      <c r="BE67" s="50"/>
      <c r="BF67" s="50"/>
      <c r="BG67" s="59"/>
      <c r="BH67" s="60"/>
      <c r="BI67" s="17"/>
      <c r="BJ67" s="17"/>
      <c r="BK67" s="58"/>
      <c r="BL67" s="50"/>
      <c r="BM67" s="50"/>
      <c r="BN67" s="50"/>
      <c r="BO67" s="50"/>
      <c r="BP67" s="50"/>
      <c r="BQ67" s="50"/>
      <c r="BR67" s="59"/>
      <c r="BS67" s="60"/>
      <c r="BT67" s="17"/>
      <c r="BU67" s="17"/>
      <c r="BV67" s="58"/>
      <c r="BW67" s="50"/>
      <c r="BX67" s="50"/>
      <c r="BY67" s="50"/>
      <c r="BZ67" s="50"/>
      <c r="CA67" s="50"/>
      <c r="CB67" s="50"/>
      <c r="CC67" s="59"/>
      <c r="CD67" s="60"/>
      <c r="CE67" s="17"/>
      <c r="CF67" s="17"/>
      <c r="CG67" s="58"/>
      <c r="CH67" s="50"/>
      <c r="CI67" s="50"/>
      <c r="CJ67" s="50"/>
      <c r="CK67" s="50"/>
      <c r="CL67" s="50"/>
      <c r="CM67" s="50"/>
      <c r="CN67" s="59"/>
      <c r="CO67" s="60"/>
      <c r="CP67" s="17"/>
      <c r="CQ67" s="17"/>
      <c r="CR67" s="58"/>
      <c r="CS67" s="50"/>
      <c r="CT67" s="50"/>
      <c r="CU67" s="50"/>
      <c r="CV67" s="50"/>
      <c r="CW67" s="50"/>
      <c r="CX67" s="50"/>
      <c r="CY67" s="59"/>
      <c r="CZ67" s="60"/>
      <c r="DA67" s="17"/>
      <c r="DB67" s="17"/>
      <c r="DC67" s="58"/>
      <c r="DD67" s="50"/>
      <c r="DE67" s="50"/>
      <c r="DF67" s="50"/>
      <c r="DG67" s="50"/>
      <c r="DH67" s="50"/>
      <c r="DI67" s="50"/>
      <c r="DJ67" s="59"/>
      <c r="DK67" s="60"/>
      <c r="DL67" s="17"/>
      <c r="DM67" s="17"/>
      <c r="DN67" s="58"/>
      <c r="DO67" s="50"/>
      <c r="DP67" s="50"/>
      <c r="DQ67" s="50"/>
      <c r="DR67" s="50"/>
      <c r="DS67" s="50"/>
      <c r="DT67" s="50"/>
      <c r="DU67" s="59"/>
      <c r="DV67" s="60"/>
      <c r="DW67" s="17"/>
      <c r="DX67" s="17"/>
      <c r="DY67" s="58"/>
      <c r="DZ67" s="50"/>
      <c r="EA67" s="50"/>
      <c r="EB67" s="50"/>
      <c r="EC67" s="50"/>
      <c r="ED67" s="50"/>
      <c r="EE67" s="50"/>
      <c r="EF67" s="59"/>
      <c r="EG67" s="60"/>
      <c r="EH67" s="17"/>
      <c r="EI67" s="17"/>
      <c r="EJ67" s="58"/>
      <c r="EK67" s="50"/>
      <c r="EL67" s="50"/>
      <c r="EM67" s="50"/>
      <c r="EN67" s="50"/>
      <c r="EO67" s="50"/>
      <c r="EP67" s="50"/>
      <c r="EQ67" s="59"/>
      <c r="ER67" s="60"/>
      <c r="ES67" s="17"/>
      <c r="ET67" s="17"/>
      <c r="EU67" s="58"/>
      <c r="EV67" s="50"/>
      <c r="EW67" s="50"/>
      <c r="EX67" s="50"/>
      <c r="EY67" s="50"/>
      <c r="EZ67" s="50"/>
      <c r="FA67" s="50"/>
      <c r="FB67" s="59"/>
      <c r="FC67" s="60"/>
      <c r="FD67" s="17"/>
      <c r="FE67" s="17"/>
      <c r="FF67" s="58"/>
      <c r="FG67" s="50"/>
      <c r="FH67" s="50"/>
      <c r="FI67" s="50"/>
      <c r="FJ67" s="50"/>
      <c r="FK67" s="50"/>
      <c r="FL67" s="50"/>
      <c r="FM67" s="59"/>
      <c r="FN67" s="60"/>
      <c r="FO67" s="17"/>
      <c r="FP67" s="17"/>
      <c r="FQ67" s="58"/>
      <c r="FR67" s="50"/>
      <c r="FS67" s="50"/>
      <c r="FT67" s="50"/>
      <c r="FU67" s="50"/>
      <c r="FV67" s="50"/>
      <c r="FW67" s="50"/>
      <c r="FX67" s="59"/>
      <c r="FY67" s="60"/>
      <c r="FZ67" s="17"/>
      <c r="GA67" s="17"/>
      <c r="GB67" s="58"/>
      <c r="GC67" s="50"/>
      <c r="GD67" s="50"/>
      <c r="GE67" s="50"/>
      <c r="GF67" s="50"/>
      <c r="GG67" s="50"/>
      <c r="GH67" s="50"/>
      <c r="GI67" s="59"/>
      <c r="GJ67" s="60"/>
      <c r="GK67" s="17"/>
      <c r="GL67" s="17"/>
      <c r="GM67" s="58"/>
      <c r="GN67" s="50"/>
      <c r="GO67" s="50"/>
      <c r="GP67" s="50"/>
      <c r="GQ67" s="50"/>
      <c r="GR67" s="50"/>
      <c r="GS67" s="50"/>
      <c r="GT67" s="59"/>
      <c r="GU67" s="60"/>
      <c r="GV67" s="17"/>
      <c r="GW67" s="17"/>
      <c r="GX67" s="58"/>
      <c r="GY67" s="50"/>
      <c r="GZ67" s="50"/>
      <c r="HA67" s="50"/>
      <c r="HB67" s="50"/>
      <c r="HC67" s="50"/>
      <c r="HD67" s="50"/>
      <c r="HE67" s="59"/>
      <c r="HF67" s="60"/>
      <c r="HG67" s="17"/>
      <c r="HH67" s="17"/>
      <c r="HI67" s="58"/>
      <c r="HJ67" s="50"/>
      <c r="HK67" s="50"/>
      <c r="HL67" s="50"/>
      <c r="HM67" s="50"/>
      <c r="HN67" s="50"/>
      <c r="HO67" s="50"/>
      <c r="HP67" s="59"/>
      <c r="HQ67" s="60"/>
      <c r="HR67" s="17"/>
      <c r="HS67" s="17"/>
    </row>
    <row r="68" spans="1:227" x14ac:dyDescent="0.3">
      <c r="A68" s="65"/>
      <c r="B68" s="66"/>
      <c r="C68" s="67"/>
      <c r="D68" s="67"/>
      <c r="E68" s="59"/>
      <c r="F68" s="59"/>
      <c r="G68" s="17"/>
      <c r="H68" s="58"/>
      <c r="I68" s="50"/>
      <c r="J68" s="50"/>
      <c r="K68" s="50"/>
      <c r="L68" s="50"/>
      <c r="M68" s="50"/>
      <c r="N68" s="50"/>
      <c r="O68" s="59"/>
      <c r="P68" s="60"/>
      <c r="Q68" s="17"/>
      <c r="R68" s="17"/>
      <c r="S68" s="58"/>
      <c r="T68" s="50"/>
      <c r="U68" s="50"/>
      <c r="V68" s="50"/>
      <c r="W68" s="50"/>
      <c r="X68" s="50"/>
      <c r="Y68" s="50"/>
      <c r="Z68" s="59"/>
      <c r="AA68" s="60"/>
      <c r="AB68" s="17"/>
      <c r="AC68" s="17"/>
      <c r="AD68" s="58"/>
      <c r="AE68" s="50"/>
      <c r="AF68" s="50"/>
      <c r="AG68" s="50"/>
      <c r="AH68" s="50"/>
      <c r="AI68" s="50"/>
      <c r="AJ68" s="50"/>
      <c r="AK68" s="59"/>
      <c r="AL68" s="60"/>
      <c r="AM68" s="17"/>
      <c r="AN68" s="17"/>
      <c r="AO68" s="58"/>
      <c r="AP68" s="50"/>
      <c r="AQ68" s="50"/>
      <c r="AR68" s="50"/>
      <c r="AS68" s="50"/>
      <c r="AT68" s="50"/>
      <c r="AU68" s="50"/>
      <c r="AV68" s="59"/>
      <c r="AW68" s="60"/>
      <c r="AX68" s="17"/>
      <c r="AY68" s="17"/>
      <c r="AZ68" s="58"/>
      <c r="BA68" s="50"/>
      <c r="BB68" s="50"/>
      <c r="BC68" s="50"/>
      <c r="BD68" s="50"/>
      <c r="BE68" s="50"/>
      <c r="BF68" s="50"/>
      <c r="BG68" s="59"/>
      <c r="BH68" s="60"/>
      <c r="BI68" s="17"/>
      <c r="BJ68" s="17"/>
      <c r="BK68" s="58"/>
      <c r="BL68" s="50"/>
      <c r="BM68" s="50"/>
      <c r="BN68" s="50"/>
      <c r="BO68" s="50"/>
      <c r="BP68" s="50"/>
      <c r="BQ68" s="50"/>
      <c r="BR68" s="59"/>
      <c r="BS68" s="60"/>
      <c r="BT68" s="17"/>
      <c r="BU68" s="17"/>
      <c r="BV68" s="58"/>
      <c r="BW68" s="50"/>
      <c r="BX68" s="50"/>
      <c r="BY68" s="50"/>
      <c r="BZ68" s="50"/>
      <c r="CA68" s="50"/>
      <c r="CB68" s="50"/>
      <c r="CC68" s="59"/>
      <c r="CD68" s="60"/>
      <c r="CE68" s="17"/>
      <c r="CF68" s="17"/>
      <c r="CG68" s="58"/>
      <c r="CH68" s="50"/>
      <c r="CI68" s="50"/>
      <c r="CJ68" s="50"/>
      <c r="CK68" s="50"/>
      <c r="CL68" s="50"/>
      <c r="CM68" s="50"/>
      <c r="CN68" s="59"/>
      <c r="CO68" s="60"/>
      <c r="CP68" s="17"/>
      <c r="CQ68" s="17"/>
      <c r="CR68" s="58"/>
      <c r="CS68" s="50"/>
      <c r="CT68" s="50"/>
      <c r="CU68" s="50"/>
      <c r="CV68" s="50"/>
      <c r="CW68" s="50"/>
      <c r="CX68" s="50"/>
      <c r="CY68" s="59"/>
      <c r="CZ68" s="60"/>
      <c r="DA68" s="17"/>
      <c r="DB68" s="17"/>
      <c r="DC68" s="58"/>
      <c r="DD68" s="50"/>
      <c r="DE68" s="50"/>
      <c r="DF68" s="50"/>
      <c r="DG68" s="50"/>
      <c r="DH68" s="50"/>
      <c r="DI68" s="50"/>
      <c r="DJ68" s="59"/>
      <c r="DK68" s="60"/>
      <c r="DL68" s="17"/>
      <c r="DM68" s="17"/>
      <c r="DN68" s="58"/>
      <c r="DO68" s="50"/>
      <c r="DP68" s="50"/>
      <c r="DQ68" s="50"/>
      <c r="DR68" s="50"/>
      <c r="DS68" s="50"/>
      <c r="DT68" s="50"/>
      <c r="DU68" s="59"/>
      <c r="DV68" s="60"/>
      <c r="DW68" s="17"/>
      <c r="DX68" s="17"/>
      <c r="DY68" s="58"/>
      <c r="DZ68" s="50"/>
      <c r="EA68" s="50"/>
      <c r="EB68" s="50"/>
      <c r="EC68" s="50"/>
      <c r="ED68" s="50"/>
      <c r="EE68" s="50"/>
      <c r="EF68" s="59"/>
      <c r="EG68" s="60"/>
      <c r="EH68" s="17"/>
      <c r="EI68" s="17"/>
      <c r="EJ68" s="58"/>
      <c r="EK68" s="50"/>
      <c r="EL68" s="50"/>
      <c r="EM68" s="50"/>
      <c r="EN68" s="50"/>
      <c r="EO68" s="50"/>
      <c r="EP68" s="50"/>
      <c r="EQ68" s="59"/>
      <c r="ER68" s="60"/>
      <c r="ES68" s="17"/>
      <c r="ET68" s="17"/>
      <c r="EU68" s="58"/>
      <c r="EV68" s="50"/>
      <c r="EW68" s="50"/>
      <c r="EX68" s="50"/>
      <c r="EY68" s="50"/>
      <c r="EZ68" s="50"/>
      <c r="FA68" s="50"/>
      <c r="FB68" s="59"/>
      <c r="FC68" s="60"/>
      <c r="FD68" s="17"/>
      <c r="FE68" s="17"/>
      <c r="FF68" s="58"/>
      <c r="FG68" s="50"/>
      <c r="FH68" s="50"/>
      <c r="FI68" s="50"/>
      <c r="FJ68" s="50"/>
      <c r="FK68" s="50"/>
      <c r="FL68" s="50"/>
      <c r="FM68" s="59"/>
      <c r="FN68" s="60"/>
      <c r="FO68" s="17"/>
      <c r="FP68" s="17"/>
      <c r="FQ68" s="58"/>
      <c r="FR68" s="50"/>
      <c r="FS68" s="50"/>
      <c r="FT68" s="50"/>
      <c r="FU68" s="50"/>
      <c r="FV68" s="50"/>
      <c r="FW68" s="50"/>
      <c r="FX68" s="59"/>
      <c r="FY68" s="60"/>
      <c r="FZ68" s="17"/>
      <c r="GA68" s="17"/>
      <c r="GB68" s="58"/>
      <c r="GC68" s="50"/>
      <c r="GD68" s="50"/>
      <c r="GE68" s="50"/>
      <c r="GF68" s="50"/>
      <c r="GG68" s="50"/>
      <c r="GH68" s="50"/>
      <c r="GI68" s="59"/>
      <c r="GJ68" s="60"/>
      <c r="GK68" s="17"/>
      <c r="GL68" s="17"/>
      <c r="GM68" s="58"/>
      <c r="GN68" s="50"/>
      <c r="GO68" s="50"/>
      <c r="GP68" s="50"/>
      <c r="GQ68" s="50"/>
      <c r="GR68" s="50"/>
      <c r="GS68" s="50"/>
      <c r="GT68" s="59"/>
      <c r="GU68" s="60"/>
      <c r="GV68" s="17"/>
      <c r="GW68" s="17"/>
      <c r="GX68" s="58"/>
      <c r="GY68" s="50"/>
      <c r="GZ68" s="50"/>
      <c r="HA68" s="50"/>
      <c r="HB68" s="50"/>
      <c r="HC68" s="50"/>
      <c r="HD68" s="50"/>
      <c r="HE68" s="59"/>
      <c r="HF68" s="60"/>
      <c r="HG68" s="17"/>
      <c r="HH68" s="17"/>
      <c r="HI68" s="58"/>
      <c r="HJ68" s="50"/>
      <c r="HK68" s="50"/>
      <c r="HL68" s="50"/>
      <c r="HM68" s="50"/>
      <c r="HN68" s="50"/>
      <c r="HO68" s="50"/>
      <c r="HP68" s="59"/>
      <c r="HQ68" s="60"/>
      <c r="HR68" s="17"/>
      <c r="HS68" s="17"/>
    </row>
    <row r="69" spans="1:227" x14ac:dyDescent="0.3">
      <c r="A69" s="65"/>
      <c r="B69" s="69"/>
      <c r="C69" s="67"/>
      <c r="D69" s="67"/>
      <c r="E69" s="59"/>
      <c r="F69" s="59"/>
      <c r="G69" s="17"/>
      <c r="H69" s="58"/>
      <c r="I69" s="50"/>
      <c r="J69" s="50"/>
      <c r="K69" s="50"/>
      <c r="L69" s="50"/>
      <c r="M69" s="50"/>
      <c r="N69" s="50"/>
      <c r="O69" s="59"/>
      <c r="P69" s="60"/>
      <c r="Q69" s="17"/>
      <c r="R69" s="17"/>
      <c r="S69" s="58"/>
      <c r="T69" s="50"/>
      <c r="U69" s="50"/>
      <c r="V69" s="50"/>
      <c r="W69" s="50"/>
      <c r="X69" s="50"/>
      <c r="Y69" s="50"/>
      <c r="Z69" s="59"/>
      <c r="AA69" s="60"/>
      <c r="AB69" s="17"/>
      <c r="AC69" s="17"/>
      <c r="AD69" s="58"/>
      <c r="AE69" s="50"/>
      <c r="AF69" s="50"/>
      <c r="AG69" s="50"/>
      <c r="AH69" s="50"/>
      <c r="AI69" s="50"/>
      <c r="AJ69" s="50"/>
      <c r="AK69" s="59"/>
      <c r="AL69" s="60"/>
      <c r="AM69" s="17"/>
      <c r="AN69" s="17"/>
      <c r="AO69" s="58"/>
      <c r="AP69" s="50"/>
      <c r="AQ69" s="50"/>
      <c r="AR69" s="50"/>
      <c r="AS69" s="50"/>
      <c r="AT69" s="50"/>
      <c r="AU69" s="50"/>
      <c r="AV69" s="59"/>
      <c r="AW69" s="60"/>
      <c r="AX69" s="17"/>
      <c r="AY69" s="17"/>
      <c r="AZ69" s="58"/>
      <c r="BA69" s="50"/>
      <c r="BB69" s="50"/>
      <c r="BC69" s="50"/>
      <c r="BD69" s="50"/>
      <c r="BE69" s="50"/>
      <c r="BF69" s="50"/>
      <c r="BG69" s="59"/>
      <c r="BH69" s="60"/>
      <c r="BI69" s="17"/>
      <c r="BJ69" s="17"/>
      <c r="BK69" s="58"/>
      <c r="BL69" s="50"/>
      <c r="BM69" s="50"/>
      <c r="BN69" s="50"/>
      <c r="BO69" s="50"/>
      <c r="BP69" s="50"/>
      <c r="BQ69" s="50"/>
      <c r="BR69" s="59"/>
      <c r="BS69" s="60"/>
      <c r="BT69" s="17"/>
      <c r="BU69" s="17"/>
      <c r="BV69" s="58"/>
      <c r="BW69" s="50"/>
      <c r="BX69" s="50"/>
      <c r="BY69" s="50"/>
      <c r="BZ69" s="50"/>
      <c r="CA69" s="50"/>
      <c r="CB69" s="50"/>
      <c r="CC69" s="59"/>
      <c r="CD69" s="60"/>
      <c r="CE69" s="17"/>
      <c r="CF69" s="17"/>
      <c r="CG69" s="58"/>
      <c r="CH69" s="50"/>
      <c r="CI69" s="50"/>
      <c r="CJ69" s="50"/>
      <c r="CK69" s="50"/>
      <c r="CL69" s="50"/>
      <c r="CM69" s="50"/>
      <c r="CN69" s="59"/>
      <c r="CO69" s="60"/>
      <c r="CP69" s="17"/>
      <c r="CQ69" s="17"/>
      <c r="CR69" s="58"/>
      <c r="CS69" s="50"/>
      <c r="CT69" s="50"/>
      <c r="CU69" s="50"/>
      <c r="CV69" s="50"/>
      <c r="CW69" s="50"/>
      <c r="CX69" s="50"/>
      <c r="CY69" s="59"/>
      <c r="CZ69" s="60"/>
      <c r="DA69" s="17"/>
      <c r="DB69" s="17"/>
      <c r="DC69" s="58"/>
      <c r="DD69" s="50"/>
      <c r="DE69" s="50"/>
      <c r="DF69" s="50"/>
      <c r="DG69" s="50"/>
      <c r="DH69" s="50"/>
      <c r="DI69" s="50"/>
      <c r="DJ69" s="59"/>
      <c r="DK69" s="60"/>
      <c r="DL69" s="17"/>
      <c r="DM69" s="17"/>
      <c r="DN69" s="58"/>
      <c r="DO69" s="50"/>
      <c r="DP69" s="50"/>
      <c r="DQ69" s="50"/>
      <c r="DR69" s="50"/>
      <c r="DS69" s="50"/>
      <c r="DT69" s="50"/>
      <c r="DU69" s="59"/>
      <c r="DV69" s="60"/>
      <c r="DW69" s="17"/>
      <c r="DX69" s="17"/>
      <c r="DY69" s="58"/>
      <c r="DZ69" s="50"/>
      <c r="EA69" s="50"/>
      <c r="EB69" s="50"/>
      <c r="EC69" s="50"/>
      <c r="ED69" s="50"/>
      <c r="EE69" s="50"/>
      <c r="EF69" s="59"/>
      <c r="EG69" s="60"/>
      <c r="EH69" s="17"/>
      <c r="EI69" s="17"/>
      <c r="EJ69" s="58"/>
      <c r="EK69" s="50"/>
      <c r="EL69" s="50"/>
      <c r="EM69" s="50"/>
      <c r="EN69" s="50"/>
      <c r="EO69" s="50"/>
      <c r="EP69" s="50"/>
      <c r="EQ69" s="59"/>
      <c r="ER69" s="60"/>
      <c r="ES69" s="17"/>
      <c r="ET69" s="17"/>
      <c r="EU69" s="58"/>
      <c r="EV69" s="50"/>
      <c r="EW69" s="50"/>
      <c r="EX69" s="50"/>
      <c r="EY69" s="50"/>
      <c r="EZ69" s="50"/>
      <c r="FA69" s="50"/>
      <c r="FB69" s="59"/>
      <c r="FC69" s="60"/>
      <c r="FD69" s="17"/>
      <c r="FE69" s="17"/>
      <c r="FF69" s="58"/>
      <c r="FG69" s="50"/>
      <c r="FH69" s="50"/>
      <c r="FI69" s="50"/>
      <c r="FJ69" s="50"/>
      <c r="FK69" s="50"/>
      <c r="FL69" s="50"/>
      <c r="FM69" s="59"/>
      <c r="FN69" s="60"/>
      <c r="FO69" s="17"/>
      <c r="FP69" s="17"/>
      <c r="FQ69" s="58"/>
      <c r="FR69" s="50"/>
      <c r="FS69" s="50"/>
      <c r="FT69" s="50"/>
      <c r="FU69" s="50"/>
      <c r="FV69" s="50"/>
      <c r="FW69" s="50"/>
      <c r="FX69" s="59"/>
      <c r="FY69" s="60"/>
      <c r="FZ69" s="17"/>
      <c r="GA69" s="17"/>
      <c r="GB69" s="58"/>
      <c r="GC69" s="50"/>
      <c r="GD69" s="50"/>
      <c r="GE69" s="50"/>
      <c r="GF69" s="50"/>
      <c r="GG69" s="50"/>
      <c r="GH69" s="50"/>
      <c r="GI69" s="59"/>
      <c r="GJ69" s="60"/>
      <c r="GK69" s="17"/>
      <c r="GL69" s="17"/>
      <c r="GM69" s="58"/>
      <c r="GN69" s="50"/>
      <c r="GO69" s="50"/>
      <c r="GP69" s="50"/>
      <c r="GQ69" s="50"/>
      <c r="GR69" s="50"/>
      <c r="GS69" s="50"/>
      <c r="GT69" s="59"/>
      <c r="GU69" s="60"/>
      <c r="GV69" s="17"/>
      <c r="GW69" s="17"/>
      <c r="GX69" s="58"/>
      <c r="GY69" s="50"/>
      <c r="GZ69" s="50"/>
      <c r="HA69" s="50"/>
      <c r="HB69" s="50"/>
      <c r="HC69" s="50"/>
      <c r="HD69" s="50"/>
      <c r="HE69" s="59"/>
      <c r="HF69" s="60"/>
      <c r="HG69" s="17"/>
      <c r="HH69" s="17"/>
      <c r="HI69" s="58"/>
      <c r="HJ69" s="50"/>
      <c r="HK69" s="50"/>
      <c r="HL69" s="50"/>
      <c r="HM69" s="50"/>
      <c r="HN69" s="50"/>
      <c r="HO69" s="50"/>
      <c r="HP69" s="59"/>
      <c r="HQ69" s="60"/>
      <c r="HR69" s="17"/>
      <c r="HS69" s="17"/>
    </row>
    <row r="70" spans="1:227" x14ac:dyDescent="0.3">
      <c r="A70" s="65"/>
      <c r="B70" s="69"/>
      <c r="C70" s="67"/>
      <c r="D70" s="67"/>
      <c r="E70" s="59"/>
      <c r="F70" s="59"/>
      <c r="G70" s="17"/>
      <c r="H70" s="58"/>
      <c r="I70" s="50"/>
      <c r="J70" s="50"/>
      <c r="K70" s="50"/>
      <c r="L70" s="50"/>
      <c r="M70" s="50"/>
      <c r="N70" s="50"/>
      <c r="O70" s="59"/>
      <c r="P70" s="60"/>
      <c r="Q70" s="17"/>
      <c r="R70" s="17"/>
      <c r="S70" s="58"/>
      <c r="T70" s="50"/>
      <c r="U70" s="50"/>
      <c r="V70" s="50"/>
      <c r="W70" s="50"/>
      <c r="X70" s="50"/>
      <c r="Y70" s="50"/>
      <c r="Z70" s="59"/>
      <c r="AA70" s="60"/>
      <c r="AB70" s="17"/>
      <c r="AC70" s="17"/>
      <c r="AD70" s="58"/>
      <c r="AE70" s="50"/>
      <c r="AF70" s="50"/>
      <c r="AG70" s="50"/>
      <c r="AH70" s="50"/>
      <c r="AI70" s="50"/>
      <c r="AJ70" s="50"/>
      <c r="AK70" s="59"/>
      <c r="AL70" s="60"/>
      <c r="AM70" s="17"/>
      <c r="AN70" s="17"/>
      <c r="AO70" s="58"/>
      <c r="AP70" s="50"/>
      <c r="AQ70" s="50"/>
      <c r="AR70" s="50"/>
      <c r="AS70" s="50"/>
      <c r="AT70" s="50"/>
      <c r="AU70" s="50"/>
      <c r="AV70" s="59"/>
      <c r="AW70" s="60"/>
      <c r="AX70" s="17"/>
      <c r="AY70" s="17"/>
      <c r="AZ70" s="58"/>
      <c r="BA70" s="50"/>
      <c r="BB70" s="50"/>
      <c r="BC70" s="50"/>
      <c r="BD70" s="50"/>
      <c r="BE70" s="50"/>
      <c r="BF70" s="50"/>
      <c r="BG70" s="59"/>
      <c r="BH70" s="60"/>
      <c r="BI70" s="17"/>
      <c r="BJ70" s="17"/>
      <c r="BK70" s="58"/>
      <c r="BL70" s="50"/>
      <c r="BM70" s="50"/>
      <c r="BN70" s="50"/>
      <c r="BO70" s="50"/>
      <c r="BP70" s="50"/>
      <c r="BQ70" s="50"/>
      <c r="BR70" s="59"/>
      <c r="BS70" s="60"/>
      <c r="BT70" s="17"/>
      <c r="BU70" s="17"/>
      <c r="BV70" s="58"/>
      <c r="BW70" s="50"/>
      <c r="BX70" s="50"/>
      <c r="BY70" s="50"/>
      <c r="BZ70" s="50"/>
      <c r="CA70" s="50"/>
      <c r="CB70" s="50"/>
      <c r="CC70" s="59"/>
      <c r="CD70" s="60"/>
      <c r="CE70" s="17"/>
      <c r="CF70" s="17"/>
      <c r="CG70" s="58"/>
      <c r="CH70" s="50"/>
      <c r="CI70" s="50"/>
      <c r="CJ70" s="50"/>
      <c r="CK70" s="50"/>
      <c r="CL70" s="50"/>
      <c r="CM70" s="50"/>
      <c r="CN70" s="59"/>
      <c r="CO70" s="60"/>
      <c r="CP70" s="17"/>
      <c r="CQ70" s="17"/>
      <c r="CR70" s="58"/>
      <c r="CS70" s="50"/>
      <c r="CT70" s="50"/>
      <c r="CU70" s="50"/>
      <c r="CV70" s="50"/>
      <c r="CW70" s="50"/>
      <c r="CX70" s="50"/>
      <c r="CY70" s="59"/>
      <c r="CZ70" s="60"/>
      <c r="DA70" s="17"/>
      <c r="DB70" s="17"/>
      <c r="DC70" s="58"/>
      <c r="DD70" s="50"/>
      <c r="DE70" s="50"/>
      <c r="DF70" s="50"/>
      <c r="DG70" s="50"/>
      <c r="DH70" s="50"/>
      <c r="DI70" s="50"/>
      <c r="DJ70" s="59"/>
      <c r="DK70" s="60"/>
      <c r="DL70" s="17"/>
      <c r="DM70" s="17"/>
      <c r="DN70" s="58"/>
      <c r="DO70" s="50"/>
      <c r="DP70" s="50"/>
      <c r="DQ70" s="50"/>
      <c r="DR70" s="50"/>
      <c r="DS70" s="50"/>
      <c r="DT70" s="50"/>
      <c r="DU70" s="59"/>
      <c r="DV70" s="60"/>
      <c r="DW70" s="17"/>
      <c r="DX70" s="17"/>
      <c r="DY70" s="58"/>
      <c r="DZ70" s="50"/>
      <c r="EA70" s="50"/>
      <c r="EB70" s="50"/>
      <c r="EC70" s="50"/>
      <c r="ED70" s="50"/>
      <c r="EE70" s="50"/>
      <c r="EF70" s="59"/>
      <c r="EG70" s="60"/>
      <c r="EH70" s="17"/>
      <c r="EI70" s="17"/>
      <c r="EJ70" s="58"/>
      <c r="EK70" s="50"/>
      <c r="EL70" s="50"/>
      <c r="EM70" s="50"/>
      <c r="EN70" s="50"/>
      <c r="EO70" s="50"/>
      <c r="EP70" s="50"/>
      <c r="EQ70" s="59"/>
      <c r="ER70" s="60"/>
      <c r="ES70" s="17"/>
      <c r="ET70" s="17"/>
      <c r="EU70" s="58"/>
      <c r="EV70" s="50"/>
      <c r="EW70" s="50"/>
      <c r="EX70" s="50"/>
      <c r="EY70" s="50"/>
      <c r="EZ70" s="50"/>
      <c r="FA70" s="50"/>
      <c r="FB70" s="59"/>
      <c r="FC70" s="60"/>
      <c r="FD70" s="17"/>
      <c r="FE70" s="17"/>
      <c r="FF70" s="58"/>
      <c r="FG70" s="50"/>
      <c r="FH70" s="50"/>
      <c r="FI70" s="50"/>
      <c r="FJ70" s="50"/>
      <c r="FK70" s="50"/>
      <c r="FL70" s="50"/>
      <c r="FM70" s="59"/>
      <c r="FN70" s="60"/>
      <c r="FO70" s="17"/>
      <c r="FP70" s="17"/>
      <c r="FQ70" s="58"/>
      <c r="FR70" s="50"/>
      <c r="FS70" s="50"/>
      <c r="FT70" s="50"/>
      <c r="FU70" s="50"/>
      <c r="FV70" s="50"/>
      <c r="FW70" s="50"/>
      <c r="FX70" s="59"/>
      <c r="FY70" s="60"/>
      <c r="FZ70" s="17"/>
      <c r="GA70" s="17"/>
      <c r="GB70" s="58"/>
      <c r="GC70" s="50"/>
      <c r="GD70" s="50"/>
      <c r="GE70" s="50"/>
      <c r="GF70" s="50"/>
      <c r="GG70" s="50"/>
      <c r="GH70" s="50"/>
      <c r="GI70" s="59"/>
      <c r="GJ70" s="60"/>
      <c r="GK70" s="17"/>
      <c r="GL70" s="17"/>
      <c r="GM70" s="58"/>
      <c r="GN70" s="50"/>
      <c r="GO70" s="50"/>
      <c r="GP70" s="50"/>
      <c r="GQ70" s="50"/>
      <c r="GR70" s="50"/>
      <c r="GS70" s="50"/>
      <c r="GT70" s="59"/>
      <c r="GU70" s="60"/>
      <c r="GV70" s="17"/>
      <c r="GW70" s="17"/>
      <c r="GX70" s="58"/>
      <c r="GY70" s="50"/>
      <c r="GZ70" s="50"/>
      <c r="HA70" s="50"/>
      <c r="HB70" s="50"/>
      <c r="HC70" s="50"/>
      <c r="HD70" s="50"/>
      <c r="HE70" s="59"/>
      <c r="HF70" s="60"/>
      <c r="HG70" s="17"/>
      <c r="HH70" s="17"/>
      <c r="HI70" s="58"/>
      <c r="HJ70" s="50"/>
      <c r="HK70" s="50"/>
      <c r="HL70" s="50"/>
      <c r="HM70" s="50"/>
      <c r="HN70" s="50"/>
      <c r="HO70" s="50"/>
      <c r="HP70" s="59"/>
      <c r="HQ70" s="60"/>
      <c r="HR70" s="17"/>
      <c r="HS70" s="17"/>
    </row>
    <row r="71" spans="1:227" x14ac:dyDescent="0.3">
      <c r="A71" s="65"/>
      <c r="B71" s="66"/>
      <c r="C71" s="67"/>
      <c r="D71" s="67"/>
      <c r="E71" s="59"/>
      <c r="F71" s="59"/>
      <c r="G71" s="17"/>
      <c r="H71" s="58"/>
      <c r="I71" s="50"/>
      <c r="J71" s="50"/>
      <c r="K71" s="50"/>
      <c r="L71" s="50"/>
      <c r="M71" s="50"/>
      <c r="N71" s="50"/>
      <c r="O71" s="59"/>
      <c r="P71" s="60"/>
      <c r="Q71" s="17"/>
      <c r="R71" s="17"/>
      <c r="S71" s="58"/>
      <c r="T71" s="50"/>
      <c r="U71" s="50"/>
      <c r="V71" s="50"/>
      <c r="W71" s="50"/>
      <c r="X71" s="50"/>
      <c r="Y71" s="50"/>
      <c r="Z71" s="59"/>
      <c r="AA71" s="60"/>
      <c r="AB71" s="17"/>
      <c r="AC71" s="17"/>
      <c r="AD71" s="58"/>
      <c r="AE71" s="50"/>
      <c r="AF71" s="50"/>
      <c r="AG71" s="50"/>
      <c r="AH71" s="50"/>
      <c r="AI71" s="50"/>
      <c r="AJ71" s="50"/>
      <c r="AK71" s="59"/>
      <c r="AL71" s="60"/>
      <c r="AM71" s="17"/>
      <c r="AN71" s="17"/>
      <c r="AO71" s="58"/>
      <c r="AP71" s="50"/>
      <c r="AQ71" s="50"/>
      <c r="AR71" s="50"/>
      <c r="AS71" s="50"/>
      <c r="AT71" s="50"/>
      <c r="AU71" s="50"/>
      <c r="AV71" s="59"/>
      <c r="AW71" s="60"/>
      <c r="AX71" s="17"/>
      <c r="AY71" s="17"/>
      <c r="AZ71" s="58"/>
      <c r="BA71" s="50"/>
      <c r="BB71" s="50"/>
      <c r="BC71" s="50"/>
      <c r="BD71" s="50"/>
      <c r="BE71" s="50"/>
      <c r="BF71" s="50"/>
      <c r="BG71" s="59"/>
      <c r="BH71" s="60"/>
      <c r="BI71" s="17"/>
      <c r="BJ71" s="17"/>
      <c r="BK71" s="58"/>
      <c r="BL71" s="50"/>
      <c r="BM71" s="50"/>
      <c r="BN71" s="50"/>
      <c r="BO71" s="50"/>
      <c r="BP71" s="50"/>
      <c r="BQ71" s="50"/>
      <c r="BR71" s="59"/>
      <c r="BS71" s="60"/>
      <c r="BT71" s="17"/>
      <c r="BU71" s="17"/>
      <c r="BV71" s="58"/>
      <c r="BW71" s="50"/>
      <c r="BX71" s="50"/>
      <c r="BY71" s="50"/>
      <c r="BZ71" s="50"/>
      <c r="CA71" s="50"/>
      <c r="CB71" s="50"/>
      <c r="CC71" s="59"/>
      <c r="CD71" s="60"/>
      <c r="CE71" s="17"/>
      <c r="CF71" s="17"/>
      <c r="CG71" s="58"/>
      <c r="CH71" s="50"/>
      <c r="CI71" s="50"/>
      <c r="CJ71" s="50"/>
      <c r="CK71" s="50"/>
      <c r="CL71" s="50"/>
      <c r="CM71" s="50"/>
      <c r="CN71" s="59"/>
      <c r="CO71" s="60"/>
      <c r="CP71" s="17"/>
      <c r="CQ71" s="17"/>
      <c r="CR71" s="58"/>
      <c r="CS71" s="50"/>
      <c r="CT71" s="50"/>
      <c r="CU71" s="50"/>
      <c r="CV71" s="50"/>
      <c r="CW71" s="50"/>
      <c r="CX71" s="50"/>
      <c r="CY71" s="59"/>
      <c r="CZ71" s="60"/>
      <c r="DA71" s="17"/>
      <c r="DB71" s="17"/>
      <c r="DC71" s="58"/>
      <c r="DD71" s="50"/>
      <c r="DE71" s="50"/>
      <c r="DF71" s="50"/>
      <c r="DG71" s="50"/>
      <c r="DH71" s="50"/>
      <c r="DI71" s="50"/>
      <c r="DJ71" s="59"/>
      <c r="DK71" s="60"/>
      <c r="DL71" s="17"/>
      <c r="DM71" s="17"/>
      <c r="DN71" s="58"/>
      <c r="DO71" s="50"/>
      <c r="DP71" s="50"/>
      <c r="DQ71" s="50"/>
      <c r="DR71" s="50"/>
      <c r="DS71" s="50"/>
      <c r="DT71" s="50"/>
      <c r="DU71" s="59"/>
      <c r="DV71" s="60"/>
      <c r="DW71" s="17"/>
      <c r="DX71" s="17"/>
      <c r="DY71" s="58"/>
      <c r="DZ71" s="50"/>
      <c r="EA71" s="50"/>
      <c r="EB71" s="50"/>
      <c r="EC71" s="50"/>
      <c r="ED71" s="50"/>
      <c r="EE71" s="50"/>
      <c r="EF71" s="59"/>
      <c r="EG71" s="60"/>
      <c r="EH71" s="17"/>
      <c r="EI71" s="17"/>
      <c r="EJ71" s="58"/>
      <c r="EK71" s="50"/>
      <c r="EL71" s="50"/>
      <c r="EM71" s="50"/>
      <c r="EN71" s="50"/>
      <c r="EO71" s="50"/>
      <c r="EP71" s="50"/>
      <c r="EQ71" s="59"/>
      <c r="ER71" s="60"/>
      <c r="ES71" s="17"/>
      <c r="ET71" s="17"/>
      <c r="EU71" s="58"/>
      <c r="EV71" s="50"/>
      <c r="EW71" s="50"/>
      <c r="EX71" s="50"/>
      <c r="EY71" s="50"/>
      <c r="EZ71" s="50"/>
      <c r="FA71" s="50"/>
      <c r="FB71" s="59"/>
      <c r="FC71" s="60"/>
      <c r="FD71" s="17"/>
      <c r="FE71" s="17"/>
      <c r="FF71" s="58"/>
      <c r="FG71" s="50"/>
      <c r="FH71" s="50"/>
      <c r="FI71" s="50"/>
      <c r="FJ71" s="50"/>
      <c r="FK71" s="50"/>
      <c r="FL71" s="50"/>
      <c r="FM71" s="59"/>
      <c r="FN71" s="60"/>
      <c r="FO71" s="17"/>
      <c r="FP71" s="17"/>
      <c r="FQ71" s="58"/>
      <c r="FR71" s="50"/>
      <c r="FS71" s="50"/>
      <c r="FT71" s="50"/>
      <c r="FU71" s="50"/>
      <c r="FV71" s="50"/>
      <c r="FW71" s="50"/>
      <c r="FX71" s="59"/>
      <c r="FY71" s="60"/>
      <c r="FZ71" s="17"/>
      <c r="GA71" s="17"/>
      <c r="GB71" s="58"/>
      <c r="GC71" s="50"/>
      <c r="GD71" s="50"/>
      <c r="GE71" s="50"/>
      <c r="GF71" s="50"/>
      <c r="GG71" s="50"/>
      <c r="GH71" s="50"/>
      <c r="GI71" s="59"/>
      <c r="GJ71" s="60"/>
      <c r="GK71" s="17"/>
      <c r="GL71" s="17"/>
      <c r="GM71" s="58"/>
      <c r="GN71" s="50"/>
      <c r="GO71" s="50"/>
      <c r="GP71" s="50"/>
      <c r="GQ71" s="50"/>
      <c r="GR71" s="50"/>
      <c r="GS71" s="50"/>
      <c r="GT71" s="59"/>
      <c r="GU71" s="60"/>
      <c r="GV71" s="17"/>
      <c r="GW71" s="17"/>
      <c r="GX71" s="58"/>
      <c r="GY71" s="50"/>
      <c r="GZ71" s="50"/>
      <c r="HA71" s="50"/>
      <c r="HB71" s="50"/>
      <c r="HC71" s="50"/>
      <c r="HD71" s="50"/>
      <c r="HE71" s="59"/>
      <c r="HF71" s="60"/>
      <c r="HG71" s="17"/>
      <c r="HH71" s="17"/>
      <c r="HI71" s="58"/>
      <c r="HJ71" s="50"/>
      <c r="HK71" s="50"/>
      <c r="HL71" s="50"/>
      <c r="HM71" s="50"/>
      <c r="HN71" s="50"/>
      <c r="HO71" s="50"/>
      <c r="HP71" s="59"/>
      <c r="HQ71" s="60"/>
      <c r="HR71" s="17"/>
      <c r="HS71" s="17"/>
    </row>
    <row r="72" spans="1:227" x14ac:dyDescent="0.3">
      <c r="A72" s="65"/>
      <c r="B72" s="66"/>
      <c r="C72" s="67"/>
      <c r="D72" s="67"/>
      <c r="E72" s="59"/>
      <c r="F72" s="59"/>
      <c r="G72" s="17"/>
      <c r="H72" s="58"/>
      <c r="I72" s="50"/>
      <c r="J72" s="50"/>
      <c r="K72" s="50"/>
      <c r="L72" s="50"/>
      <c r="M72" s="50"/>
      <c r="N72" s="50"/>
      <c r="O72" s="59"/>
      <c r="P72" s="60"/>
      <c r="Q72" s="17"/>
      <c r="R72" s="17"/>
      <c r="S72" s="58"/>
      <c r="T72" s="50"/>
      <c r="U72" s="50"/>
      <c r="V72" s="50"/>
      <c r="W72" s="50"/>
      <c r="X72" s="50"/>
      <c r="Y72" s="50"/>
      <c r="Z72" s="59"/>
      <c r="AA72" s="60"/>
      <c r="AB72" s="17"/>
      <c r="AC72" s="17"/>
      <c r="AD72" s="58"/>
      <c r="AE72" s="50"/>
      <c r="AF72" s="50"/>
      <c r="AG72" s="50"/>
      <c r="AH72" s="50"/>
      <c r="AI72" s="50"/>
      <c r="AJ72" s="50"/>
      <c r="AK72" s="59"/>
      <c r="AL72" s="60"/>
      <c r="AM72" s="17"/>
      <c r="AN72" s="17"/>
      <c r="AO72" s="58"/>
      <c r="AP72" s="50"/>
      <c r="AQ72" s="50"/>
      <c r="AR72" s="50"/>
      <c r="AS72" s="50"/>
      <c r="AT72" s="50"/>
      <c r="AU72" s="50"/>
      <c r="AV72" s="59"/>
      <c r="AW72" s="60"/>
      <c r="AX72" s="17"/>
      <c r="AY72" s="17"/>
      <c r="AZ72" s="58"/>
      <c r="BA72" s="50"/>
      <c r="BB72" s="50"/>
      <c r="BC72" s="50"/>
      <c r="BD72" s="50"/>
      <c r="BE72" s="50"/>
      <c r="BF72" s="50"/>
      <c r="BG72" s="59"/>
      <c r="BH72" s="60"/>
      <c r="BI72" s="17"/>
      <c r="BJ72" s="17"/>
      <c r="BK72" s="58"/>
      <c r="BL72" s="50"/>
      <c r="BM72" s="50"/>
      <c r="BN72" s="50"/>
      <c r="BO72" s="50"/>
      <c r="BP72" s="50"/>
      <c r="BQ72" s="50"/>
      <c r="BR72" s="59"/>
      <c r="BS72" s="60"/>
      <c r="BT72" s="17"/>
      <c r="BU72" s="17"/>
      <c r="BV72" s="58"/>
      <c r="BW72" s="50"/>
      <c r="BX72" s="50"/>
      <c r="BY72" s="50"/>
      <c r="BZ72" s="50"/>
      <c r="CA72" s="50"/>
      <c r="CB72" s="50"/>
      <c r="CC72" s="59"/>
      <c r="CD72" s="60"/>
      <c r="CE72" s="17"/>
      <c r="CF72" s="17"/>
      <c r="CG72" s="58"/>
      <c r="CH72" s="50"/>
      <c r="CI72" s="50"/>
      <c r="CJ72" s="50"/>
      <c r="CK72" s="50"/>
      <c r="CL72" s="50"/>
      <c r="CM72" s="50"/>
      <c r="CN72" s="59"/>
      <c r="CO72" s="60"/>
      <c r="CP72" s="17"/>
      <c r="CQ72" s="17"/>
      <c r="CR72" s="58"/>
      <c r="CS72" s="50"/>
      <c r="CT72" s="50"/>
      <c r="CU72" s="50"/>
      <c r="CV72" s="50"/>
      <c r="CW72" s="50"/>
      <c r="CX72" s="50"/>
      <c r="CY72" s="59"/>
      <c r="CZ72" s="60"/>
      <c r="DA72" s="17"/>
      <c r="DB72" s="17"/>
      <c r="DC72" s="58"/>
      <c r="DD72" s="50"/>
      <c r="DE72" s="50"/>
      <c r="DF72" s="50"/>
      <c r="DG72" s="50"/>
      <c r="DH72" s="50"/>
      <c r="DI72" s="50"/>
      <c r="DJ72" s="59"/>
      <c r="DK72" s="60"/>
      <c r="DL72" s="17"/>
      <c r="DM72" s="17"/>
      <c r="DN72" s="58"/>
      <c r="DO72" s="50"/>
      <c r="DP72" s="50"/>
      <c r="DQ72" s="50"/>
      <c r="DR72" s="50"/>
      <c r="DS72" s="50"/>
      <c r="DT72" s="50"/>
      <c r="DU72" s="59"/>
      <c r="DV72" s="60"/>
      <c r="DW72" s="17"/>
      <c r="DX72" s="17"/>
      <c r="DY72" s="58"/>
      <c r="DZ72" s="50"/>
      <c r="EA72" s="50"/>
      <c r="EB72" s="50"/>
      <c r="EC72" s="50"/>
      <c r="ED72" s="50"/>
      <c r="EE72" s="50"/>
      <c r="EF72" s="59"/>
      <c r="EG72" s="60"/>
      <c r="EH72" s="17"/>
      <c r="EI72" s="17"/>
      <c r="EJ72" s="58"/>
      <c r="EK72" s="50"/>
      <c r="EL72" s="50"/>
      <c r="EM72" s="50"/>
      <c r="EN72" s="50"/>
      <c r="EO72" s="50"/>
      <c r="EP72" s="50"/>
      <c r="EQ72" s="59"/>
      <c r="ER72" s="60"/>
      <c r="ES72" s="17"/>
      <c r="ET72" s="17"/>
      <c r="EU72" s="58"/>
      <c r="EV72" s="50"/>
      <c r="EW72" s="50"/>
      <c r="EX72" s="50"/>
      <c r="EY72" s="50"/>
      <c r="EZ72" s="50"/>
      <c r="FA72" s="50"/>
      <c r="FB72" s="59"/>
      <c r="FC72" s="60"/>
      <c r="FD72" s="17"/>
      <c r="FE72" s="17"/>
      <c r="FF72" s="58"/>
      <c r="FG72" s="50"/>
      <c r="FH72" s="50"/>
      <c r="FI72" s="50"/>
      <c r="FJ72" s="50"/>
      <c r="FK72" s="50"/>
      <c r="FL72" s="50"/>
      <c r="FM72" s="59"/>
      <c r="FN72" s="60"/>
      <c r="FO72" s="17"/>
      <c r="FP72" s="17"/>
      <c r="FQ72" s="58"/>
      <c r="FR72" s="50"/>
      <c r="FS72" s="50"/>
      <c r="FT72" s="50"/>
      <c r="FU72" s="50"/>
      <c r="FV72" s="50"/>
      <c r="FW72" s="50"/>
      <c r="FX72" s="59"/>
      <c r="FY72" s="60"/>
      <c r="FZ72" s="17"/>
      <c r="GA72" s="17"/>
      <c r="GB72" s="58"/>
      <c r="GC72" s="50"/>
      <c r="GD72" s="50"/>
      <c r="GE72" s="50"/>
      <c r="GF72" s="50"/>
      <c r="GG72" s="50"/>
      <c r="GH72" s="50"/>
      <c r="GI72" s="59"/>
      <c r="GJ72" s="60"/>
      <c r="GK72" s="17"/>
      <c r="GL72" s="17"/>
      <c r="GM72" s="58"/>
      <c r="GN72" s="50"/>
      <c r="GO72" s="50"/>
      <c r="GP72" s="50"/>
      <c r="GQ72" s="50"/>
      <c r="GR72" s="50"/>
      <c r="GS72" s="50"/>
      <c r="GT72" s="59"/>
      <c r="GU72" s="60"/>
      <c r="GV72" s="17"/>
      <c r="GW72" s="17"/>
      <c r="GX72" s="58"/>
      <c r="GY72" s="50"/>
      <c r="GZ72" s="50"/>
      <c r="HA72" s="50"/>
      <c r="HB72" s="50"/>
      <c r="HC72" s="50"/>
      <c r="HD72" s="50"/>
      <c r="HE72" s="59"/>
      <c r="HF72" s="60"/>
      <c r="HG72" s="17"/>
      <c r="HH72" s="17"/>
      <c r="HI72" s="58"/>
      <c r="HJ72" s="50"/>
      <c r="HK72" s="50"/>
      <c r="HL72" s="50"/>
      <c r="HM72" s="50"/>
      <c r="HN72" s="50"/>
      <c r="HO72" s="50"/>
      <c r="HP72" s="59"/>
      <c r="HQ72" s="60"/>
      <c r="HR72" s="17"/>
      <c r="HS72" s="17"/>
    </row>
    <row r="73" spans="1:227" x14ac:dyDescent="0.3">
      <c r="A73" s="65"/>
      <c r="B73" s="66"/>
      <c r="C73" s="67"/>
      <c r="D73" s="67"/>
      <c r="E73" s="59"/>
      <c r="F73" s="59"/>
      <c r="G73" s="17"/>
      <c r="H73" s="58"/>
      <c r="I73" s="50"/>
      <c r="J73" s="50"/>
      <c r="K73" s="50"/>
      <c r="L73" s="50"/>
      <c r="M73" s="50"/>
      <c r="N73" s="50"/>
      <c r="O73" s="59"/>
      <c r="P73" s="60"/>
      <c r="Q73" s="17"/>
      <c r="R73" s="17"/>
      <c r="S73" s="58"/>
      <c r="T73" s="50"/>
      <c r="U73" s="50"/>
      <c r="V73" s="50"/>
      <c r="W73" s="50"/>
      <c r="X73" s="50"/>
      <c r="Y73" s="50"/>
      <c r="Z73" s="59"/>
      <c r="AA73" s="60"/>
      <c r="AB73" s="17"/>
      <c r="AC73" s="17"/>
      <c r="AD73" s="58"/>
      <c r="AE73" s="50"/>
      <c r="AF73" s="50"/>
      <c r="AG73" s="50"/>
      <c r="AH73" s="50"/>
      <c r="AI73" s="50"/>
      <c r="AJ73" s="50"/>
      <c r="AK73" s="59"/>
      <c r="AL73" s="60"/>
      <c r="AM73" s="17"/>
      <c r="AN73" s="17"/>
      <c r="AO73" s="58"/>
      <c r="AP73" s="50"/>
      <c r="AQ73" s="50"/>
      <c r="AR73" s="50"/>
      <c r="AS73" s="50"/>
      <c r="AT73" s="50"/>
      <c r="AU73" s="50"/>
      <c r="AV73" s="59"/>
      <c r="AW73" s="60"/>
      <c r="AX73" s="17"/>
      <c r="AY73" s="17"/>
      <c r="AZ73" s="58"/>
      <c r="BA73" s="50"/>
      <c r="BB73" s="50"/>
      <c r="BC73" s="50"/>
      <c r="BD73" s="50"/>
      <c r="BE73" s="50"/>
      <c r="BF73" s="50"/>
      <c r="BG73" s="59"/>
      <c r="BH73" s="60"/>
      <c r="BI73" s="17"/>
      <c r="BJ73" s="17"/>
      <c r="BK73" s="58"/>
      <c r="BL73" s="50"/>
      <c r="BM73" s="50"/>
      <c r="BN73" s="50"/>
      <c r="BO73" s="50"/>
      <c r="BP73" s="50"/>
      <c r="BQ73" s="50"/>
      <c r="BR73" s="59"/>
      <c r="BS73" s="60"/>
      <c r="BT73" s="17"/>
      <c r="BU73" s="17"/>
      <c r="BV73" s="58"/>
      <c r="BW73" s="50"/>
      <c r="BX73" s="50"/>
      <c r="BY73" s="50"/>
      <c r="BZ73" s="50"/>
      <c r="CA73" s="50"/>
      <c r="CB73" s="50"/>
      <c r="CC73" s="59"/>
      <c r="CD73" s="60"/>
      <c r="CE73" s="17"/>
      <c r="CF73" s="17"/>
      <c r="CG73" s="58"/>
      <c r="CH73" s="50"/>
      <c r="CI73" s="50"/>
      <c r="CJ73" s="50"/>
      <c r="CK73" s="50"/>
      <c r="CL73" s="50"/>
      <c r="CM73" s="50"/>
      <c r="CN73" s="59"/>
      <c r="CO73" s="60"/>
      <c r="CP73" s="17"/>
      <c r="CQ73" s="17"/>
      <c r="CR73" s="58"/>
      <c r="CS73" s="50"/>
      <c r="CT73" s="50"/>
      <c r="CU73" s="50"/>
      <c r="CV73" s="50"/>
      <c r="CW73" s="50"/>
      <c r="CX73" s="50"/>
      <c r="CY73" s="59"/>
      <c r="CZ73" s="60"/>
      <c r="DA73" s="17"/>
      <c r="DB73" s="17"/>
      <c r="DC73" s="58"/>
      <c r="DD73" s="50"/>
      <c r="DE73" s="50"/>
      <c r="DF73" s="50"/>
      <c r="DG73" s="50"/>
      <c r="DH73" s="50"/>
      <c r="DI73" s="50"/>
      <c r="DJ73" s="59"/>
      <c r="DK73" s="60"/>
      <c r="DL73" s="17"/>
      <c r="DM73" s="17"/>
      <c r="DN73" s="58"/>
      <c r="DO73" s="50"/>
      <c r="DP73" s="50"/>
      <c r="DQ73" s="50"/>
      <c r="DR73" s="50"/>
      <c r="DS73" s="50"/>
      <c r="DT73" s="50"/>
      <c r="DU73" s="59"/>
      <c r="DV73" s="60"/>
      <c r="DW73" s="17"/>
      <c r="DX73" s="17"/>
      <c r="DY73" s="58"/>
      <c r="DZ73" s="50"/>
      <c r="EA73" s="50"/>
      <c r="EB73" s="50"/>
      <c r="EC73" s="50"/>
      <c r="ED73" s="50"/>
      <c r="EE73" s="50"/>
      <c r="EF73" s="59"/>
      <c r="EG73" s="60"/>
      <c r="EH73" s="17"/>
      <c r="EI73" s="17"/>
      <c r="EJ73" s="58"/>
      <c r="EK73" s="50"/>
      <c r="EL73" s="50"/>
      <c r="EM73" s="50"/>
      <c r="EN73" s="50"/>
      <c r="EO73" s="50"/>
      <c r="EP73" s="50"/>
      <c r="EQ73" s="59"/>
      <c r="ER73" s="60"/>
      <c r="ES73" s="17"/>
      <c r="ET73" s="17"/>
      <c r="EU73" s="58"/>
      <c r="EV73" s="50"/>
      <c r="EW73" s="50"/>
      <c r="EX73" s="50"/>
      <c r="EY73" s="50"/>
      <c r="EZ73" s="50"/>
      <c r="FA73" s="50"/>
      <c r="FB73" s="59"/>
      <c r="FC73" s="60"/>
      <c r="FD73" s="17"/>
      <c r="FE73" s="17"/>
      <c r="FF73" s="58"/>
      <c r="FG73" s="50"/>
      <c r="FH73" s="50"/>
      <c r="FI73" s="50"/>
      <c r="FJ73" s="50"/>
      <c r="FK73" s="50"/>
      <c r="FL73" s="50"/>
      <c r="FM73" s="59"/>
      <c r="FN73" s="60"/>
      <c r="FO73" s="17"/>
      <c r="FP73" s="17"/>
      <c r="FQ73" s="58"/>
      <c r="FR73" s="50"/>
      <c r="FS73" s="50"/>
      <c r="FT73" s="50"/>
      <c r="FU73" s="50"/>
      <c r="FV73" s="50"/>
      <c r="FW73" s="50"/>
      <c r="FX73" s="59"/>
      <c r="FY73" s="60"/>
      <c r="FZ73" s="17"/>
      <c r="GA73" s="17"/>
      <c r="GB73" s="58"/>
      <c r="GC73" s="50"/>
      <c r="GD73" s="50"/>
      <c r="GE73" s="50"/>
      <c r="GF73" s="50"/>
      <c r="GG73" s="50"/>
      <c r="GH73" s="50"/>
      <c r="GI73" s="59"/>
      <c r="GJ73" s="60"/>
      <c r="GK73" s="17"/>
      <c r="GL73" s="17"/>
      <c r="GM73" s="58"/>
      <c r="GN73" s="50"/>
      <c r="GO73" s="50"/>
      <c r="GP73" s="50"/>
      <c r="GQ73" s="50"/>
      <c r="GR73" s="50"/>
      <c r="GS73" s="50"/>
      <c r="GT73" s="59"/>
      <c r="GU73" s="60"/>
      <c r="GV73" s="17"/>
      <c r="GW73" s="17"/>
      <c r="GX73" s="58"/>
      <c r="GY73" s="50"/>
      <c r="GZ73" s="50"/>
      <c r="HA73" s="50"/>
      <c r="HB73" s="50"/>
      <c r="HC73" s="50"/>
      <c r="HD73" s="50"/>
      <c r="HE73" s="59"/>
      <c r="HF73" s="60"/>
      <c r="HG73" s="17"/>
      <c r="HH73" s="17"/>
      <c r="HI73" s="58"/>
      <c r="HJ73" s="50"/>
      <c r="HK73" s="50"/>
      <c r="HL73" s="50"/>
      <c r="HM73" s="50"/>
      <c r="HN73" s="50"/>
      <c r="HO73" s="50"/>
      <c r="HP73" s="59"/>
      <c r="HQ73" s="60"/>
      <c r="HR73" s="17"/>
      <c r="HS73" s="17"/>
    </row>
    <row r="74" spans="1:227" x14ac:dyDescent="0.3">
      <c r="A74" s="65"/>
      <c r="B74" s="69"/>
      <c r="C74" s="67"/>
      <c r="D74" s="67"/>
      <c r="E74" s="59"/>
      <c r="F74" s="59"/>
      <c r="G74" s="17"/>
      <c r="H74" s="58"/>
      <c r="I74" s="50"/>
      <c r="J74" s="50"/>
      <c r="K74" s="50"/>
      <c r="L74" s="50"/>
      <c r="M74" s="50"/>
      <c r="N74" s="50"/>
      <c r="O74" s="59"/>
      <c r="P74" s="60"/>
      <c r="Q74" s="17"/>
      <c r="R74" s="17"/>
      <c r="S74" s="58"/>
      <c r="T74" s="50"/>
      <c r="U74" s="50"/>
      <c r="V74" s="50"/>
      <c r="W74" s="50"/>
      <c r="X74" s="50"/>
      <c r="Y74" s="50"/>
      <c r="Z74" s="59"/>
      <c r="AA74" s="60"/>
      <c r="AB74" s="17"/>
      <c r="AC74" s="17"/>
      <c r="AD74" s="58"/>
      <c r="AE74" s="50"/>
      <c r="AF74" s="50"/>
      <c r="AG74" s="50"/>
      <c r="AH74" s="50"/>
      <c r="AI74" s="50"/>
      <c r="AJ74" s="50"/>
      <c r="AK74" s="59"/>
      <c r="AL74" s="60"/>
      <c r="AM74" s="17"/>
      <c r="AN74" s="17"/>
      <c r="AO74" s="58"/>
      <c r="AP74" s="50"/>
      <c r="AQ74" s="50"/>
      <c r="AR74" s="50"/>
      <c r="AS74" s="50"/>
      <c r="AT74" s="50"/>
      <c r="AU74" s="50"/>
      <c r="AV74" s="59"/>
      <c r="AW74" s="60"/>
      <c r="AX74" s="17"/>
      <c r="AY74" s="17"/>
      <c r="AZ74" s="58"/>
      <c r="BA74" s="50"/>
      <c r="BB74" s="50"/>
      <c r="BC74" s="50"/>
      <c r="BD74" s="50"/>
      <c r="BE74" s="50"/>
      <c r="BF74" s="50"/>
      <c r="BG74" s="59"/>
      <c r="BH74" s="60"/>
      <c r="BI74" s="17"/>
      <c r="BJ74" s="17"/>
      <c r="BK74" s="58"/>
      <c r="BL74" s="50"/>
      <c r="BM74" s="50"/>
      <c r="BN74" s="50"/>
      <c r="BO74" s="50"/>
      <c r="BP74" s="50"/>
      <c r="BQ74" s="50"/>
      <c r="BR74" s="59"/>
      <c r="BS74" s="60"/>
      <c r="BT74" s="17"/>
      <c r="BU74" s="17"/>
      <c r="BV74" s="58"/>
      <c r="BW74" s="50"/>
      <c r="BX74" s="50"/>
      <c r="BY74" s="50"/>
      <c r="BZ74" s="50"/>
      <c r="CA74" s="50"/>
      <c r="CB74" s="50"/>
      <c r="CC74" s="59"/>
      <c r="CD74" s="60"/>
      <c r="CE74" s="17"/>
      <c r="CF74" s="17"/>
      <c r="CG74" s="58"/>
      <c r="CH74" s="50"/>
      <c r="CI74" s="50"/>
      <c r="CJ74" s="50"/>
      <c r="CK74" s="50"/>
      <c r="CL74" s="50"/>
      <c r="CM74" s="50"/>
      <c r="CN74" s="59"/>
      <c r="CO74" s="60"/>
      <c r="CP74" s="17"/>
      <c r="CQ74" s="17"/>
      <c r="CR74" s="58"/>
      <c r="CS74" s="50"/>
      <c r="CT74" s="50"/>
      <c r="CU74" s="50"/>
      <c r="CV74" s="50"/>
      <c r="CW74" s="50"/>
      <c r="CX74" s="50"/>
      <c r="CY74" s="59"/>
      <c r="CZ74" s="60"/>
      <c r="DA74" s="17"/>
      <c r="DB74" s="17"/>
      <c r="DC74" s="58"/>
      <c r="DD74" s="50"/>
      <c r="DE74" s="50"/>
      <c r="DF74" s="50"/>
      <c r="DG74" s="50"/>
      <c r="DH74" s="50"/>
      <c r="DI74" s="50"/>
      <c r="DJ74" s="59"/>
      <c r="DK74" s="60"/>
      <c r="DL74" s="17"/>
      <c r="DM74" s="17"/>
      <c r="DN74" s="58"/>
      <c r="DO74" s="50"/>
      <c r="DP74" s="50"/>
      <c r="DQ74" s="50"/>
      <c r="DR74" s="50"/>
      <c r="DS74" s="50"/>
      <c r="DT74" s="50"/>
      <c r="DU74" s="59"/>
      <c r="DV74" s="60"/>
      <c r="DW74" s="17"/>
      <c r="DX74" s="17"/>
      <c r="DY74" s="58"/>
      <c r="DZ74" s="50"/>
      <c r="EA74" s="50"/>
      <c r="EB74" s="50"/>
      <c r="EC74" s="50"/>
      <c r="ED74" s="50"/>
      <c r="EE74" s="50"/>
      <c r="EF74" s="59"/>
      <c r="EG74" s="60"/>
      <c r="EH74" s="17"/>
      <c r="EI74" s="17"/>
      <c r="EJ74" s="58"/>
      <c r="EK74" s="50"/>
      <c r="EL74" s="50"/>
      <c r="EM74" s="50"/>
      <c r="EN74" s="50"/>
      <c r="EO74" s="50"/>
      <c r="EP74" s="50"/>
      <c r="EQ74" s="59"/>
      <c r="ER74" s="60"/>
      <c r="ES74" s="17"/>
      <c r="ET74" s="17"/>
      <c r="EU74" s="58"/>
      <c r="EV74" s="50"/>
      <c r="EW74" s="50"/>
      <c r="EX74" s="50"/>
      <c r="EY74" s="50"/>
      <c r="EZ74" s="50"/>
      <c r="FA74" s="50"/>
      <c r="FB74" s="59"/>
      <c r="FC74" s="60"/>
      <c r="FD74" s="17"/>
      <c r="FE74" s="17"/>
      <c r="FF74" s="58"/>
      <c r="FG74" s="50"/>
      <c r="FH74" s="50"/>
      <c r="FI74" s="50"/>
      <c r="FJ74" s="50"/>
      <c r="FK74" s="50"/>
      <c r="FL74" s="50"/>
      <c r="FM74" s="59"/>
      <c r="FN74" s="60"/>
      <c r="FO74" s="17"/>
      <c r="FP74" s="17"/>
      <c r="FQ74" s="58"/>
      <c r="FR74" s="50"/>
      <c r="FS74" s="50"/>
      <c r="FT74" s="50"/>
      <c r="FU74" s="50"/>
      <c r="FV74" s="50"/>
      <c r="FW74" s="50"/>
      <c r="FX74" s="59"/>
      <c r="FY74" s="60"/>
      <c r="FZ74" s="17"/>
      <c r="GA74" s="17"/>
      <c r="GB74" s="58"/>
      <c r="GC74" s="50"/>
      <c r="GD74" s="50"/>
      <c r="GE74" s="50"/>
      <c r="GF74" s="50"/>
      <c r="GG74" s="50"/>
      <c r="GH74" s="50"/>
      <c r="GI74" s="59"/>
      <c r="GJ74" s="60"/>
      <c r="GK74" s="17"/>
      <c r="GL74" s="17"/>
      <c r="GM74" s="58"/>
      <c r="GN74" s="50"/>
      <c r="GO74" s="50"/>
      <c r="GP74" s="50"/>
      <c r="GQ74" s="50"/>
      <c r="GR74" s="50"/>
      <c r="GS74" s="50"/>
      <c r="GT74" s="59"/>
      <c r="GU74" s="60"/>
      <c r="GV74" s="17"/>
      <c r="GW74" s="17"/>
      <c r="GX74" s="58"/>
      <c r="GY74" s="50"/>
      <c r="GZ74" s="50"/>
      <c r="HA74" s="50"/>
      <c r="HB74" s="50"/>
      <c r="HC74" s="50"/>
      <c r="HD74" s="50"/>
      <c r="HE74" s="59"/>
      <c r="HF74" s="60"/>
      <c r="HG74" s="17"/>
      <c r="HH74" s="17"/>
      <c r="HI74" s="58"/>
      <c r="HJ74" s="50"/>
      <c r="HK74" s="50"/>
      <c r="HL74" s="50"/>
      <c r="HM74" s="50"/>
      <c r="HN74" s="50"/>
      <c r="HO74" s="50"/>
      <c r="HP74" s="59"/>
      <c r="HQ74" s="60"/>
      <c r="HR74" s="17"/>
      <c r="HS74" s="17"/>
    </row>
    <row r="75" spans="1:227" x14ac:dyDescent="0.3">
      <c r="A75" s="65"/>
      <c r="B75" s="66"/>
      <c r="C75" s="67"/>
      <c r="D75" s="67"/>
      <c r="E75" s="59"/>
      <c r="F75" s="59"/>
      <c r="G75" s="17"/>
      <c r="H75" s="58"/>
      <c r="I75" s="50"/>
      <c r="J75" s="50"/>
      <c r="K75" s="50"/>
      <c r="L75" s="50"/>
      <c r="M75" s="50"/>
      <c r="N75" s="50"/>
      <c r="O75" s="59"/>
      <c r="P75" s="60"/>
      <c r="Q75" s="17"/>
      <c r="R75" s="17"/>
      <c r="S75" s="58"/>
      <c r="T75" s="50"/>
      <c r="U75" s="50"/>
      <c r="V75" s="50"/>
      <c r="W75" s="50"/>
      <c r="X75" s="50"/>
      <c r="Y75" s="50"/>
      <c r="Z75" s="59"/>
      <c r="AA75" s="60"/>
      <c r="AB75" s="17"/>
      <c r="AC75" s="17"/>
      <c r="AD75" s="58"/>
      <c r="AE75" s="50"/>
      <c r="AF75" s="50"/>
      <c r="AG75" s="50"/>
      <c r="AH75" s="50"/>
      <c r="AI75" s="50"/>
      <c r="AJ75" s="50"/>
      <c r="AK75" s="59"/>
      <c r="AL75" s="60"/>
      <c r="AM75" s="17"/>
      <c r="AN75" s="17"/>
      <c r="AO75" s="58"/>
      <c r="AP75" s="50"/>
      <c r="AQ75" s="50"/>
      <c r="AR75" s="50"/>
      <c r="AS75" s="50"/>
      <c r="AT75" s="50"/>
      <c r="AU75" s="50"/>
      <c r="AV75" s="59"/>
      <c r="AW75" s="60"/>
      <c r="AX75" s="17"/>
      <c r="AY75" s="17"/>
      <c r="AZ75" s="58"/>
      <c r="BA75" s="50"/>
      <c r="BB75" s="50"/>
      <c r="BC75" s="50"/>
      <c r="BD75" s="50"/>
      <c r="BE75" s="50"/>
      <c r="BF75" s="50"/>
      <c r="BG75" s="59"/>
      <c r="BH75" s="60"/>
      <c r="BI75" s="17"/>
      <c r="BJ75" s="17"/>
      <c r="BK75" s="58"/>
      <c r="BL75" s="50"/>
      <c r="BM75" s="50"/>
      <c r="BN75" s="50"/>
      <c r="BO75" s="50"/>
      <c r="BP75" s="50"/>
      <c r="BQ75" s="50"/>
      <c r="BR75" s="59"/>
      <c r="BS75" s="60"/>
      <c r="BT75" s="17"/>
      <c r="BU75" s="17"/>
      <c r="BV75" s="58"/>
      <c r="BW75" s="50"/>
      <c r="BX75" s="50"/>
      <c r="BY75" s="50"/>
      <c r="BZ75" s="50"/>
      <c r="CA75" s="50"/>
      <c r="CB75" s="50"/>
      <c r="CC75" s="59"/>
      <c r="CD75" s="60"/>
      <c r="CE75" s="17"/>
      <c r="CF75" s="17"/>
      <c r="CG75" s="58"/>
      <c r="CH75" s="50"/>
      <c r="CI75" s="50"/>
      <c r="CJ75" s="50"/>
      <c r="CK75" s="50"/>
      <c r="CL75" s="50"/>
      <c r="CM75" s="50"/>
      <c r="CN75" s="59"/>
      <c r="CO75" s="60"/>
      <c r="CP75" s="17"/>
      <c r="CQ75" s="17"/>
      <c r="CR75" s="58"/>
      <c r="CS75" s="50"/>
      <c r="CT75" s="50"/>
      <c r="CU75" s="50"/>
      <c r="CV75" s="50"/>
      <c r="CW75" s="50"/>
      <c r="CX75" s="50"/>
      <c r="CY75" s="59"/>
      <c r="CZ75" s="60"/>
      <c r="DA75" s="17"/>
      <c r="DB75" s="17"/>
      <c r="DC75" s="58"/>
      <c r="DD75" s="50"/>
      <c r="DE75" s="50"/>
      <c r="DF75" s="50"/>
      <c r="DG75" s="50"/>
      <c r="DH75" s="50"/>
      <c r="DI75" s="50"/>
      <c r="DJ75" s="59"/>
      <c r="DK75" s="60"/>
      <c r="DL75" s="17"/>
      <c r="DM75" s="17"/>
      <c r="DN75" s="58"/>
      <c r="DO75" s="50"/>
      <c r="DP75" s="50"/>
      <c r="DQ75" s="50"/>
      <c r="DR75" s="50"/>
      <c r="DS75" s="50"/>
      <c r="DT75" s="50"/>
      <c r="DU75" s="59"/>
      <c r="DV75" s="60"/>
      <c r="DW75" s="17"/>
      <c r="DX75" s="17"/>
      <c r="DY75" s="58"/>
      <c r="DZ75" s="50"/>
      <c r="EA75" s="50"/>
      <c r="EB75" s="50"/>
      <c r="EC75" s="50"/>
      <c r="ED75" s="50"/>
      <c r="EE75" s="50"/>
      <c r="EF75" s="59"/>
      <c r="EG75" s="60"/>
      <c r="EH75" s="17"/>
      <c r="EI75" s="17"/>
      <c r="EJ75" s="58"/>
      <c r="EK75" s="50"/>
      <c r="EL75" s="50"/>
      <c r="EM75" s="50"/>
      <c r="EN75" s="50"/>
      <c r="EO75" s="50"/>
      <c r="EP75" s="50"/>
      <c r="EQ75" s="59"/>
      <c r="ER75" s="60"/>
      <c r="ES75" s="17"/>
      <c r="ET75" s="17"/>
      <c r="EU75" s="58"/>
      <c r="EV75" s="50"/>
      <c r="EW75" s="50"/>
      <c r="EX75" s="50"/>
      <c r="EY75" s="50"/>
      <c r="EZ75" s="50"/>
      <c r="FA75" s="50"/>
      <c r="FB75" s="59"/>
      <c r="FC75" s="60"/>
      <c r="FD75" s="17"/>
      <c r="FE75" s="17"/>
      <c r="FF75" s="58"/>
      <c r="FG75" s="50"/>
      <c r="FH75" s="50"/>
      <c r="FI75" s="50"/>
      <c r="FJ75" s="50"/>
      <c r="FK75" s="50"/>
      <c r="FL75" s="50"/>
      <c r="FM75" s="59"/>
      <c r="FN75" s="60"/>
      <c r="FO75" s="17"/>
      <c r="FP75" s="17"/>
      <c r="FQ75" s="58"/>
      <c r="FR75" s="50"/>
      <c r="FS75" s="50"/>
      <c r="FT75" s="50"/>
      <c r="FU75" s="50"/>
      <c r="FV75" s="50"/>
      <c r="FW75" s="50"/>
      <c r="FX75" s="59"/>
      <c r="FY75" s="60"/>
      <c r="FZ75" s="17"/>
      <c r="GA75" s="17"/>
      <c r="GB75" s="58"/>
      <c r="GC75" s="50"/>
      <c r="GD75" s="50"/>
      <c r="GE75" s="50"/>
      <c r="GF75" s="50"/>
      <c r="GG75" s="50"/>
      <c r="GH75" s="50"/>
      <c r="GI75" s="59"/>
      <c r="GJ75" s="60"/>
      <c r="GK75" s="17"/>
      <c r="GL75" s="17"/>
      <c r="GM75" s="58"/>
      <c r="GN75" s="50"/>
      <c r="GO75" s="50"/>
      <c r="GP75" s="50"/>
      <c r="GQ75" s="50"/>
      <c r="GR75" s="50"/>
      <c r="GS75" s="50"/>
      <c r="GT75" s="59"/>
      <c r="GU75" s="60"/>
      <c r="GV75" s="17"/>
      <c r="GW75" s="17"/>
      <c r="GX75" s="58"/>
      <c r="GY75" s="50"/>
      <c r="GZ75" s="50"/>
      <c r="HA75" s="50"/>
      <c r="HB75" s="50"/>
      <c r="HC75" s="50"/>
      <c r="HD75" s="50"/>
      <c r="HE75" s="59"/>
      <c r="HF75" s="60"/>
      <c r="HG75" s="17"/>
      <c r="HH75" s="17"/>
      <c r="HI75" s="58"/>
      <c r="HJ75" s="50"/>
      <c r="HK75" s="50"/>
      <c r="HL75" s="50"/>
      <c r="HM75" s="50"/>
      <c r="HN75" s="50"/>
      <c r="HO75" s="50"/>
      <c r="HP75" s="59"/>
      <c r="HQ75" s="60"/>
      <c r="HR75" s="17"/>
      <c r="HS75" s="17"/>
    </row>
    <row r="76" spans="1:227" x14ac:dyDescent="0.3">
      <c r="A76" s="65"/>
      <c r="B76" s="66"/>
      <c r="C76" s="67"/>
      <c r="D76" s="67"/>
      <c r="E76" s="59"/>
      <c r="F76" s="59"/>
      <c r="G76" s="17"/>
      <c r="H76" s="58"/>
      <c r="I76" s="50"/>
      <c r="J76" s="50"/>
      <c r="K76" s="50"/>
      <c r="L76" s="50"/>
      <c r="M76" s="50"/>
      <c r="N76" s="50"/>
      <c r="O76" s="59"/>
      <c r="P76" s="60"/>
      <c r="Q76" s="17"/>
      <c r="R76" s="17"/>
      <c r="S76" s="58"/>
      <c r="T76" s="50"/>
      <c r="U76" s="50"/>
      <c r="V76" s="50"/>
      <c r="W76" s="50"/>
      <c r="X76" s="50"/>
      <c r="Y76" s="50"/>
      <c r="Z76" s="59"/>
      <c r="AA76" s="60"/>
      <c r="AB76" s="17"/>
      <c r="AC76" s="17"/>
      <c r="AD76" s="58"/>
      <c r="AE76" s="50"/>
      <c r="AF76" s="50"/>
      <c r="AG76" s="50"/>
      <c r="AH76" s="50"/>
      <c r="AI76" s="50"/>
      <c r="AJ76" s="50"/>
      <c r="AK76" s="59"/>
      <c r="AL76" s="60"/>
      <c r="AM76" s="17"/>
      <c r="AN76" s="17"/>
      <c r="AO76" s="58"/>
      <c r="AP76" s="50"/>
      <c r="AQ76" s="50"/>
      <c r="AR76" s="50"/>
      <c r="AS76" s="50"/>
      <c r="AT76" s="50"/>
      <c r="AU76" s="50"/>
      <c r="AV76" s="59"/>
      <c r="AW76" s="60"/>
      <c r="AX76" s="17"/>
      <c r="AY76" s="17"/>
      <c r="AZ76" s="58"/>
      <c r="BA76" s="50"/>
      <c r="BB76" s="50"/>
      <c r="BC76" s="50"/>
      <c r="BD76" s="50"/>
      <c r="BE76" s="50"/>
      <c r="BF76" s="50"/>
      <c r="BG76" s="59"/>
      <c r="BH76" s="60"/>
      <c r="BI76" s="17"/>
      <c r="BJ76" s="17"/>
      <c r="BK76" s="58"/>
      <c r="BL76" s="50"/>
      <c r="BM76" s="50"/>
      <c r="BN76" s="50"/>
      <c r="BO76" s="50"/>
      <c r="BP76" s="50"/>
      <c r="BQ76" s="50"/>
      <c r="BR76" s="59"/>
      <c r="BS76" s="60"/>
      <c r="BT76" s="17"/>
      <c r="BU76" s="17"/>
      <c r="BV76" s="58"/>
      <c r="BW76" s="50"/>
      <c r="BX76" s="50"/>
      <c r="BY76" s="50"/>
      <c r="BZ76" s="50"/>
      <c r="CA76" s="50"/>
      <c r="CB76" s="50"/>
      <c r="CC76" s="59"/>
      <c r="CD76" s="60"/>
      <c r="CE76" s="17"/>
      <c r="CF76" s="17"/>
      <c r="CG76" s="58"/>
      <c r="CH76" s="50"/>
      <c r="CI76" s="50"/>
      <c r="CJ76" s="50"/>
      <c r="CK76" s="50"/>
      <c r="CL76" s="50"/>
      <c r="CM76" s="50"/>
      <c r="CN76" s="59"/>
      <c r="CO76" s="60"/>
      <c r="CP76" s="17"/>
      <c r="CQ76" s="17"/>
      <c r="CR76" s="58"/>
      <c r="CS76" s="50"/>
      <c r="CT76" s="50"/>
      <c r="CU76" s="50"/>
      <c r="CV76" s="50"/>
      <c r="CW76" s="50"/>
      <c r="CX76" s="50"/>
      <c r="CY76" s="59"/>
      <c r="CZ76" s="60"/>
      <c r="DA76" s="17"/>
      <c r="DB76" s="17"/>
      <c r="DC76" s="58"/>
      <c r="DD76" s="50"/>
      <c r="DE76" s="50"/>
      <c r="DF76" s="50"/>
      <c r="DG76" s="50"/>
      <c r="DH76" s="50"/>
      <c r="DI76" s="50"/>
      <c r="DJ76" s="59"/>
      <c r="DK76" s="60"/>
      <c r="DL76" s="17"/>
      <c r="DM76" s="17"/>
      <c r="DN76" s="58"/>
      <c r="DO76" s="50"/>
      <c r="DP76" s="50"/>
      <c r="DQ76" s="50"/>
      <c r="DR76" s="50"/>
      <c r="DS76" s="50"/>
      <c r="DT76" s="50"/>
      <c r="DU76" s="59"/>
      <c r="DV76" s="60"/>
      <c r="DW76" s="17"/>
      <c r="DX76" s="17"/>
      <c r="DY76" s="58"/>
      <c r="DZ76" s="50"/>
      <c r="EA76" s="50"/>
      <c r="EB76" s="50"/>
      <c r="EC76" s="50"/>
      <c r="ED76" s="50"/>
      <c r="EE76" s="50"/>
      <c r="EF76" s="59"/>
      <c r="EG76" s="60"/>
      <c r="EH76" s="17"/>
      <c r="EI76" s="17"/>
      <c r="EJ76" s="58"/>
      <c r="EK76" s="50"/>
      <c r="EL76" s="50"/>
      <c r="EM76" s="50"/>
      <c r="EN76" s="50"/>
      <c r="EO76" s="50"/>
      <c r="EP76" s="50"/>
      <c r="EQ76" s="59"/>
      <c r="ER76" s="60"/>
      <c r="ES76" s="17"/>
      <c r="ET76" s="17"/>
      <c r="EU76" s="58"/>
      <c r="EV76" s="50"/>
      <c r="EW76" s="50"/>
      <c r="EX76" s="50"/>
      <c r="EY76" s="50"/>
      <c r="EZ76" s="50"/>
      <c r="FA76" s="50"/>
      <c r="FB76" s="59"/>
      <c r="FC76" s="60"/>
      <c r="FD76" s="17"/>
      <c r="FE76" s="17"/>
      <c r="FF76" s="58"/>
      <c r="FG76" s="50"/>
      <c r="FH76" s="50"/>
      <c r="FI76" s="50"/>
      <c r="FJ76" s="50"/>
      <c r="FK76" s="50"/>
      <c r="FL76" s="50"/>
      <c r="FM76" s="59"/>
      <c r="FN76" s="60"/>
      <c r="FO76" s="17"/>
      <c r="FP76" s="17"/>
      <c r="FQ76" s="58"/>
      <c r="FR76" s="50"/>
      <c r="FS76" s="50"/>
      <c r="FT76" s="50"/>
      <c r="FU76" s="50"/>
      <c r="FV76" s="50"/>
      <c r="FW76" s="50"/>
      <c r="FX76" s="59"/>
      <c r="FY76" s="60"/>
      <c r="FZ76" s="17"/>
      <c r="GA76" s="17"/>
      <c r="GB76" s="58"/>
      <c r="GC76" s="50"/>
      <c r="GD76" s="50"/>
      <c r="GE76" s="50"/>
      <c r="GF76" s="50"/>
      <c r="GG76" s="50"/>
      <c r="GH76" s="50"/>
      <c r="GI76" s="59"/>
      <c r="GJ76" s="60"/>
      <c r="GK76" s="17"/>
      <c r="GL76" s="17"/>
      <c r="GM76" s="58"/>
      <c r="GN76" s="50"/>
      <c r="GO76" s="50"/>
      <c r="GP76" s="50"/>
      <c r="GQ76" s="50"/>
      <c r="GR76" s="50"/>
      <c r="GS76" s="50"/>
      <c r="GT76" s="59"/>
      <c r="GU76" s="60"/>
      <c r="GV76" s="17"/>
      <c r="GW76" s="17"/>
      <c r="GX76" s="58"/>
      <c r="GY76" s="50"/>
      <c r="GZ76" s="50"/>
      <c r="HA76" s="50"/>
      <c r="HB76" s="50"/>
      <c r="HC76" s="50"/>
      <c r="HD76" s="50"/>
      <c r="HE76" s="59"/>
      <c r="HF76" s="60"/>
      <c r="HG76" s="17"/>
      <c r="HH76" s="17"/>
      <c r="HI76" s="58"/>
      <c r="HJ76" s="50"/>
      <c r="HK76" s="50"/>
      <c r="HL76" s="50"/>
      <c r="HM76" s="50"/>
      <c r="HN76" s="50"/>
      <c r="HO76" s="50"/>
      <c r="HP76" s="59"/>
      <c r="HQ76" s="60"/>
      <c r="HR76" s="17"/>
      <c r="HS76" s="17"/>
    </row>
    <row r="77" spans="1:227" x14ac:dyDescent="0.3">
      <c r="A77" s="65"/>
      <c r="B77" s="66"/>
      <c r="C77" s="67"/>
      <c r="D77" s="67"/>
      <c r="E77" s="59"/>
      <c r="F77" s="59"/>
      <c r="G77" s="17"/>
      <c r="H77" s="58"/>
      <c r="I77" s="50"/>
      <c r="J77" s="50"/>
      <c r="K77" s="50"/>
      <c r="L77" s="50"/>
      <c r="M77" s="50"/>
      <c r="N77" s="50"/>
      <c r="O77" s="59"/>
      <c r="P77" s="60"/>
      <c r="Q77" s="17"/>
      <c r="R77" s="17"/>
      <c r="S77" s="58"/>
      <c r="T77" s="50"/>
      <c r="U77" s="50"/>
      <c r="V77" s="50"/>
      <c r="W77" s="50"/>
      <c r="X77" s="50"/>
      <c r="Y77" s="50"/>
      <c r="Z77" s="59"/>
      <c r="AA77" s="60"/>
      <c r="AB77" s="17"/>
      <c r="AC77" s="17"/>
      <c r="AD77" s="58"/>
      <c r="AE77" s="50"/>
      <c r="AF77" s="50"/>
      <c r="AG77" s="50"/>
      <c r="AH77" s="50"/>
      <c r="AI77" s="50"/>
      <c r="AJ77" s="50"/>
      <c r="AK77" s="59"/>
      <c r="AL77" s="60"/>
      <c r="AM77" s="17"/>
      <c r="AN77" s="17"/>
      <c r="AO77" s="58"/>
      <c r="AP77" s="50"/>
      <c r="AQ77" s="50"/>
      <c r="AR77" s="50"/>
      <c r="AS77" s="50"/>
      <c r="AT77" s="50"/>
      <c r="AU77" s="50"/>
      <c r="AV77" s="59"/>
      <c r="AW77" s="60"/>
      <c r="AX77" s="17"/>
      <c r="AY77" s="17"/>
      <c r="AZ77" s="58"/>
      <c r="BA77" s="50"/>
      <c r="BB77" s="50"/>
      <c r="BC77" s="50"/>
      <c r="BD77" s="50"/>
      <c r="BE77" s="50"/>
      <c r="BF77" s="50"/>
      <c r="BG77" s="59"/>
      <c r="BH77" s="60"/>
      <c r="BI77" s="17"/>
      <c r="BJ77" s="17"/>
      <c r="BK77" s="58"/>
      <c r="BL77" s="50"/>
      <c r="BM77" s="50"/>
      <c r="BN77" s="50"/>
      <c r="BO77" s="50"/>
      <c r="BP77" s="50"/>
      <c r="BQ77" s="50"/>
      <c r="BR77" s="59"/>
      <c r="BS77" s="60"/>
      <c r="BT77" s="17"/>
      <c r="BU77" s="17"/>
      <c r="BV77" s="58"/>
      <c r="BW77" s="50"/>
      <c r="BX77" s="50"/>
      <c r="BY77" s="50"/>
      <c r="BZ77" s="50"/>
      <c r="CA77" s="50"/>
      <c r="CB77" s="50"/>
      <c r="CC77" s="59"/>
      <c r="CD77" s="60"/>
      <c r="CE77" s="17"/>
      <c r="CF77" s="17"/>
      <c r="CG77" s="58"/>
      <c r="CH77" s="50"/>
      <c r="CI77" s="50"/>
      <c r="CJ77" s="50"/>
      <c r="CK77" s="50"/>
      <c r="CL77" s="50"/>
      <c r="CM77" s="50"/>
      <c r="CN77" s="59"/>
      <c r="CO77" s="60"/>
      <c r="CP77" s="17"/>
      <c r="CQ77" s="17"/>
      <c r="CR77" s="58"/>
      <c r="CS77" s="50"/>
      <c r="CT77" s="50"/>
      <c r="CU77" s="50"/>
      <c r="CV77" s="50"/>
      <c r="CW77" s="50"/>
      <c r="CX77" s="50"/>
      <c r="CY77" s="59"/>
      <c r="CZ77" s="60"/>
      <c r="DA77" s="17"/>
      <c r="DB77" s="17"/>
      <c r="DC77" s="58"/>
      <c r="DD77" s="50"/>
      <c r="DE77" s="50"/>
      <c r="DF77" s="50"/>
      <c r="DG77" s="50"/>
      <c r="DH77" s="50"/>
      <c r="DI77" s="50"/>
      <c r="DJ77" s="59"/>
      <c r="DK77" s="60"/>
      <c r="DL77" s="17"/>
      <c r="DM77" s="17"/>
      <c r="DN77" s="58"/>
      <c r="DO77" s="50"/>
      <c r="DP77" s="50"/>
      <c r="DQ77" s="50"/>
      <c r="DR77" s="50"/>
      <c r="DS77" s="50"/>
      <c r="DT77" s="50"/>
      <c r="DU77" s="59"/>
      <c r="DV77" s="60"/>
      <c r="DW77" s="17"/>
      <c r="DX77" s="17"/>
      <c r="DY77" s="58"/>
      <c r="DZ77" s="50"/>
      <c r="EA77" s="50"/>
      <c r="EB77" s="50"/>
      <c r="EC77" s="50"/>
      <c r="ED77" s="50"/>
      <c r="EE77" s="50"/>
      <c r="EF77" s="59"/>
      <c r="EG77" s="60"/>
      <c r="EH77" s="17"/>
      <c r="EI77" s="17"/>
      <c r="EJ77" s="58"/>
      <c r="EK77" s="50"/>
      <c r="EL77" s="50"/>
      <c r="EM77" s="50"/>
      <c r="EN77" s="50"/>
      <c r="EO77" s="50"/>
      <c r="EP77" s="50"/>
      <c r="EQ77" s="59"/>
      <c r="ER77" s="60"/>
      <c r="ES77" s="17"/>
      <c r="ET77" s="17"/>
      <c r="EU77" s="58"/>
      <c r="EV77" s="50"/>
      <c r="EW77" s="50"/>
      <c r="EX77" s="50"/>
      <c r="EY77" s="50"/>
      <c r="EZ77" s="50"/>
      <c r="FA77" s="50"/>
      <c r="FB77" s="59"/>
      <c r="FC77" s="60"/>
      <c r="FD77" s="17"/>
      <c r="FE77" s="17"/>
      <c r="FF77" s="58"/>
      <c r="FG77" s="50"/>
      <c r="FH77" s="50"/>
      <c r="FI77" s="50"/>
      <c r="FJ77" s="50"/>
      <c r="FK77" s="50"/>
      <c r="FL77" s="50"/>
      <c r="FM77" s="59"/>
      <c r="FN77" s="60"/>
      <c r="FO77" s="17"/>
      <c r="FP77" s="17"/>
      <c r="FQ77" s="58"/>
      <c r="FR77" s="50"/>
      <c r="FS77" s="50"/>
      <c r="FT77" s="50"/>
      <c r="FU77" s="50"/>
      <c r="FV77" s="50"/>
      <c r="FW77" s="50"/>
      <c r="FX77" s="59"/>
      <c r="FY77" s="60"/>
      <c r="FZ77" s="17"/>
      <c r="GA77" s="17"/>
      <c r="GB77" s="58"/>
      <c r="GC77" s="50"/>
      <c r="GD77" s="50"/>
      <c r="GE77" s="50"/>
      <c r="GF77" s="50"/>
      <c r="GG77" s="50"/>
      <c r="GH77" s="50"/>
      <c r="GI77" s="59"/>
      <c r="GJ77" s="60"/>
      <c r="GK77" s="17"/>
      <c r="GL77" s="17"/>
      <c r="GM77" s="58"/>
      <c r="GN77" s="50"/>
      <c r="GO77" s="50"/>
      <c r="GP77" s="50"/>
      <c r="GQ77" s="50"/>
      <c r="GR77" s="50"/>
      <c r="GS77" s="50"/>
      <c r="GT77" s="59"/>
      <c r="GU77" s="60"/>
      <c r="GV77" s="17"/>
      <c r="GW77" s="17"/>
      <c r="GX77" s="58"/>
      <c r="GY77" s="50"/>
      <c r="GZ77" s="50"/>
      <c r="HA77" s="50"/>
      <c r="HB77" s="50"/>
      <c r="HC77" s="50"/>
      <c r="HD77" s="50"/>
      <c r="HE77" s="59"/>
      <c r="HF77" s="60"/>
      <c r="HG77" s="17"/>
      <c r="HH77" s="17"/>
      <c r="HI77" s="58"/>
      <c r="HJ77" s="50"/>
      <c r="HK77" s="50"/>
      <c r="HL77" s="50"/>
      <c r="HM77" s="50"/>
      <c r="HN77" s="50"/>
      <c r="HO77" s="50"/>
      <c r="HP77" s="59"/>
      <c r="HQ77" s="60"/>
      <c r="HR77" s="17"/>
      <c r="HS77" s="17"/>
    </row>
    <row r="78" spans="1:227" x14ac:dyDescent="0.3">
      <c r="A78" s="65"/>
      <c r="B78" s="66"/>
      <c r="C78" s="67"/>
      <c r="D78" s="67"/>
      <c r="E78" s="59"/>
      <c r="F78" s="59"/>
      <c r="G78" s="17"/>
      <c r="H78" s="58"/>
      <c r="I78" s="50"/>
      <c r="J78" s="50"/>
      <c r="K78" s="50"/>
      <c r="L78" s="50"/>
      <c r="M78" s="50"/>
      <c r="N78" s="50"/>
      <c r="O78" s="59"/>
      <c r="P78" s="60"/>
      <c r="Q78" s="17"/>
      <c r="R78" s="17"/>
      <c r="S78" s="58"/>
      <c r="T78" s="50"/>
      <c r="U78" s="50"/>
      <c r="V78" s="50"/>
      <c r="W78" s="50"/>
      <c r="X78" s="50"/>
      <c r="Y78" s="50"/>
      <c r="Z78" s="59"/>
      <c r="AA78" s="60"/>
      <c r="AB78" s="17"/>
      <c r="AC78" s="17"/>
      <c r="AD78" s="58"/>
      <c r="AE78" s="50"/>
      <c r="AF78" s="50"/>
      <c r="AG78" s="50"/>
      <c r="AH78" s="50"/>
      <c r="AI78" s="50"/>
      <c r="AJ78" s="50"/>
      <c r="AK78" s="59"/>
      <c r="AL78" s="60"/>
      <c r="AM78" s="17"/>
      <c r="AN78" s="17"/>
      <c r="AO78" s="58"/>
      <c r="AP78" s="50"/>
      <c r="AQ78" s="50"/>
      <c r="AR78" s="50"/>
      <c r="AS78" s="50"/>
      <c r="AT78" s="50"/>
      <c r="AU78" s="50"/>
      <c r="AV78" s="59"/>
      <c r="AW78" s="60"/>
      <c r="AX78" s="17"/>
      <c r="AY78" s="17"/>
      <c r="AZ78" s="58"/>
      <c r="BA78" s="50"/>
      <c r="BB78" s="50"/>
      <c r="BC78" s="50"/>
      <c r="BD78" s="50"/>
      <c r="BE78" s="50"/>
      <c r="BF78" s="50"/>
      <c r="BG78" s="59"/>
      <c r="BH78" s="60"/>
      <c r="BI78" s="17"/>
      <c r="BJ78" s="17"/>
      <c r="BK78" s="58"/>
      <c r="BL78" s="50"/>
      <c r="BM78" s="50"/>
      <c r="BN78" s="50"/>
      <c r="BO78" s="50"/>
      <c r="BP78" s="50"/>
      <c r="BQ78" s="50"/>
      <c r="BR78" s="59"/>
      <c r="BS78" s="60"/>
      <c r="BT78" s="17"/>
      <c r="BU78" s="17"/>
      <c r="BV78" s="58"/>
      <c r="BW78" s="50"/>
      <c r="BX78" s="50"/>
      <c r="BY78" s="50"/>
      <c r="BZ78" s="50"/>
      <c r="CA78" s="50"/>
      <c r="CB78" s="50"/>
      <c r="CC78" s="59"/>
      <c r="CD78" s="60"/>
      <c r="CE78" s="17"/>
      <c r="CF78" s="17"/>
      <c r="CG78" s="58"/>
      <c r="CH78" s="50"/>
      <c r="CI78" s="50"/>
      <c r="CJ78" s="50"/>
      <c r="CK78" s="50"/>
      <c r="CL78" s="50"/>
      <c r="CM78" s="50"/>
      <c r="CN78" s="59"/>
      <c r="CO78" s="60"/>
      <c r="CP78" s="17"/>
      <c r="CQ78" s="17"/>
      <c r="CR78" s="58"/>
      <c r="CS78" s="50"/>
      <c r="CT78" s="50"/>
      <c r="CU78" s="50"/>
      <c r="CV78" s="50"/>
      <c r="CW78" s="50"/>
      <c r="CX78" s="50"/>
      <c r="CY78" s="59"/>
      <c r="CZ78" s="60"/>
      <c r="DA78" s="17"/>
      <c r="DB78" s="17"/>
      <c r="DC78" s="58"/>
      <c r="DD78" s="50"/>
      <c r="DE78" s="50"/>
      <c r="DF78" s="50"/>
      <c r="DG78" s="50"/>
      <c r="DH78" s="50"/>
      <c r="DI78" s="50"/>
      <c r="DJ78" s="59"/>
      <c r="DK78" s="60"/>
      <c r="DL78" s="17"/>
      <c r="DM78" s="17"/>
      <c r="DN78" s="58"/>
      <c r="DO78" s="50"/>
      <c r="DP78" s="50"/>
      <c r="DQ78" s="50"/>
      <c r="DR78" s="50"/>
      <c r="DS78" s="50"/>
      <c r="DT78" s="50"/>
      <c r="DU78" s="59"/>
      <c r="DV78" s="60"/>
      <c r="DW78" s="17"/>
      <c r="DX78" s="17"/>
      <c r="DY78" s="58"/>
      <c r="DZ78" s="50"/>
      <c r="EA78" s="50"/>
      <c r="EB78" s="50"/>
      <c r="EC78" s="50"/>
      <c r="ED78" s="50"/>
      <c r="EE78" s="50"/>
      <c r="EF78" s="59"/>
      <c r="EG78" s="60"/>
      <c r="EH78" s="17"/>
      <c r="EI78" s="17"/>
      <c r="EJ78" s="58"/>
      <c r="EK78" s="50"/>
      <c r="EL78" s="50"/>
      <c r="EM78" s="50"/>
      <c r="EN78" s="50"/>
      <c r="EO78" s="50"/>
      <c r="EP78" s="50"/>
      <c r="EQ78" s="59"/>
      <c r="ER78" s="60"/>
      <c r="ES78" s="17"/>
      <c r="ET78" s="17"/>
      <c r="EU78" s="58"/>
      <c r="EV78" s="50"/>
      <c r="EW78" s="50"/>
      <c r="EX78" s="50"/>
      <c r="EY78" s="50"/>
      <c r="EZ78" s="50"/>
      <c r="FA78" s="50"/>
      <c r="FB78" s="59"/>
      <c r="FC78" s="60"/>
      <c r="FD78" s="17"/>
      <c r="FE78" s="17"/>
      <c r="FF78" s="58"/>
      <c r="FG78" s="50"/>
      <c r="FH78" s="50"/>
      <c r="FI78" s="50"/>
      <c r="FJ78" s="50"/>
      <c r="FK78" s="50"/>
      <c r="FL78" s="50"/>
      <c r="FM78" s="59"/>
      <c r="FN78" s="60"/>
      <c r="FO78" s="17"/>
      <c r="FP78" s="17"/>
      <c r="FQ78" s="58"/>
      <c r="FR78" s="50"/>
      <c r="FS78" s="50"/>
      <c r="FT78" s="50"/>
      <c r="FU78" s="50"/>
      <c r="FV78" s="50"/>
      <c r="FW78" s="50"/>
      <c r="FX78" s="59"/>
      <c r="FY78" s="60"/>
      <c r="FZ78" s="17"/>
      <c r="GA78" s="17"/>
      <c r="GB78" s="58"/>
      <c r="GC78" s="50"/>
      <c r="GD78" s="50"/>
      <c r="GE78" s="50"/>
      <c r="GF78" s="50"/>
      <c r="GG78" s="50"/>
      <c r="GH78" s="50"/>
      <c r="GI78" s="59"/>
      <c r="GJ78" s="60"/>
      <c r="GK78" s="17"/>
      <c r="GL78" s="17"/>
      <c r="GM78" s="58"/>
      <c r="GN78" s="50"/>
      <c r="GO78" s="50"/>
      <c r="GP78" s="50"/>
      <c r="GQ78" s="50"/>
      <c r="GR78" s="50"/>
      <c r="GS78" s="50"/>
      <c r="GT78" s="59"/>
      <c r="GU78" s="60"/>
      <c r="GV78" s="17"/>
      <c r="GW78" s="17"/>
      <c r="GX78" s="58"/>
      <c r="GY78" s="50"/>
      <c r="GZ78" s="50"/>
      <c r="HA78" s="50"/>
      <c r="HB78" s="50"/>
      <c r="HC78" s="50"/>
      <c r="HD78" s="50"/>
      <c r="HE78" s="59"/>
      <c r="HF78" s="60"/>
      <c r="HG78" s="17"/>
      <c r="HH78" s="17"/>
      <c r="HI78" s="58"/>
      <c r="HJ78" s="50"/>
      <c r="HK78" s="50"/>
      <c r="HL78" s="50"/>
      <c r="HM78" s="50"/>
      <c r="HN78" s="50"/>
      <c r="HO78" s="50"/>
      <c r="HP78" s="59"/>
      <c r="HQ78" s="60"/>
      <c r="HR78" s="17"/>
      <c r="HS78" s="17"/>
    </row>
    <row r="79" spans="1:227" x14ac:dyDescent="0.3">
      <c r="A79" s="65"/>
      <c r="B79" s="66"/>
      <c r="C79" s="67"/>
      <c r="D79" s="67"/>
      <c r="E79" s="59"/>
      <c r="F79" s="59"/>
      <c r="G79" s="17"/>
      <c r="H79" s="58"/>
      <c r="I79" s="50"/>
      <c r="J79" s="50"/>
      <c r="K79" s="50"/>
      <c r="L79" s="50"/>
      <c r="M79" s="50"/>
      <c r="N79" s="50"/>
      <c r="O79" s="59"/>
      <c r="P79" s="60"/>
      <c r="Q79" s="17"/>
      <c r="R79" s="17"/>
      <c r="S79" s="58"/>
      <c r="T79" s="50"/>
      <c r="U79" s="50"/>
      <c r="V79" s="50"/>
      <c r="W79" s="50"/>
      <c r="X79" s="50"/>
      <c r="Y79" s="50"/>
      <c r="Z79" s="59"/>
      <c r="AA79" s="60"/>
      <c r="AB79" s="17"/>
      <c r="AC79" s="17"/>
      <c r="AD79" s="58"/>
      <c r="AE79" s="50"/>
      <c r="AF79" s="50"/>
      <c r="AG79" s="50"/>
      <c r="AH79" s="50"/>
      <c r="AI79" s="50"/>
      <c r="AJ79" s="50"/>
      <c r="AK79" s="59"/>
      <c r="AL79" s="60"/>
      <c r="AM79" s="17"/>
      <c r="AN79" s="17"/>
      <c r="AO79" s="58"/>
      <c r="AP79" s="50"/>
      <c r="AQ79" s="50"/>
      <c r="AR79" s="50"/>
      <c r="AS79" s="50"/>
      <c r="AT79" s="50"/>
      <c r="AU79" s="50"/>
      <c r="AV79" s="59"/>
      <c r="AW79" s="60"/>
      <c r="AX79" s="17"/>
      <c r="AY79" s="17"/>
      <c r="AZ79" s="58"/>
      <c r="BA79" s="50"/>
      <c r="BB79" s="50"/>
      <c r="BC79" s="50"/>
      <c r="BD79" s="50"/>
      <c r="BE79" s="50"/>
      <c r="BF79" s="50"/>
      <c r="BG79" s="59"/>
      <c r="BH79" s="60"/>
      <c r="BI79" s="17"/>
      <c r="BJ79" s="17"/>
      <c r="BK79" s="58"/>
      <c r="BL79" s="50"/>
      <c r="BM79" s="50"/>
      <c r="BN79" s="50"/>
      <c r="BO79" s="50"/>
      <c r="BP79" s="50"/>
      <c r="BQ79" s="50"/>
      <c r="BR79" s="59"/>
      <c r="BS79" s="60"/>
      <c r="BT79" s="17"/>
      <c r="BU79" s="17"/>
      <c r="BV79" s="58"/>
      <c r="BW79" s="50"/>
      <c r="BX79" s="50"/>
      <c r="BY79" s="50"/>
      <c r="BZ79" s="50"/>
      <c r="CA79" s="50"/>
      <c r="CB79" s="50"/>
      <c r="CC79" s="59"/>
      <c r="CD79" s="60"/>
      <c r="CE79" s="17"/>
      <c r="CF79" s="17"/>
      <c r="CG79" s="58"/>
      <c r="CH79" s="50"/>
      <c r="CI79" s="50"/>
      <c r="CJ79" s="50"/>
      <c r="CK79" s="50"/>
      <c r="CL79" s="50"/>
      <c r="CM79" s="50"/>
      <c r="CN79" s="59"/>
      <c r="CO79" s="60"/>
      <c r="CP79" s="17"/>
      <c r="CQ79" s="17"/>
      <c r="CR79" s="58"/>
      <c r="CS79" s="50"/>
      <c r="CT79" s="50"/>
      <c r="CU79" s="50"/>
      <c r="CV79" s="50"/>
      <c r="CW79" s="50"/>
      <c r="CX79" s="50"/>
      <c r="CY79" s="59"/>
      <c r="CZ79" s="60"/>
      <c r="DA79" s="17"/>
      <c r="DB79" s="17"/>
      <c r="DC79" s="58"/>
      <c r="DD79" s="50"/>
      <c r="DE79" s="50"/>
      <c r="DF79" s="50"/>
      <c r="DG79" s="50"/>
      <c r="DH79" s="50"/>
      <c r="DI79" s="50"/>
      <c r="DJ79" s="59"/>
      <c r="DK79" s="60"/>
      <c r="DL79" s="17"/>
      <c r="DM79" s="17"/>
      <c r="DN79" s="58"/>
      <c r="DO79" s="50"/>
      <c r="DP79" s="50"/>
      <c r="DQ79" s="50"/>
      <c r="DR79" s="50"/>
      <c r="DS79" s="50"/>
      <c r="DT79" s="50"/>
      <c r="DU79" s="59"/>
      <c r="DV79" s="60"/>
      <c r="DW79" s="17"/>
      <c r="DX79" s="17"/>
      <c r="DY79" s="58"/>
      <c r="DZ79" s="50"/>
      <c r="EA79" s="50"/>
      <c r="EB79" s="50"/>
      <c r="EC79" s="50"/>
      <c r="ED79" s="50"/>
      <c r="EE79" s="50"/>
      <c r="EF79" s="59"/>
      <c r="EG79" s="60"/>
      <c r="EH79" s="17"/>
      <c r="EI79" s="17"/>
      <c r="EJ79" s="58"/>
      <c r="EK79" s="50"/>
      <c r="EL79" s="50"/>
      <c r="EM79" s="50"/>
      <c r="EN79" s="50"/>
      <c r="EO79" s="50"/>
      <c r="EP79" s="50"/>
      <c r="EQ79" s="59"/>
      <c r="ER79" s="60"/>
      <c r="ES79" s="17"/>
      <c r="ET79" s="17"/>
      <c r="EU79" s="58"/>
      <c r="EV79" s="50"/>
      <c r="EW79" s="50"/>
      <c r="EX79" s="50"/>
      <c r="EY79" s="50"/>
      <c r="EZ79" s="50"/>
      <c r="FA79" s="50"/>
      <c r="FB79" s="59"/>
      <c r="FC79" s="60"/>
      <c r="FD79" s="17"/>
      <c r="FE79" s="17"/>
      <c r="FF79" s="58"/>
      <c r="FG79" s="50"/>
      <c r="FH79" s="50"/>
      <c r="FI79" s="50"/>
      <c r="FJ79" s="50"/>
      <c r="FK79" s="50"/>
      <c r="FL79" s="50"/>
      <c r="FM79" s="59"/>
      <c r="FN79" s="60"/>
      <c r="FO79" s="17"/>
      <c r="FP79" s="17"/>
      <c r="FQ79" s="58"/>
      <c r="FR79" s="50"/>
      <c r="FS79" s="50"/>
      <c r="FT79" s="50"/>
      <c r="FU79" s="50"/>
      <c r="FV79" s="50"/>
      <c r="FW79" s="50"/>
      <c r="FX79" s="59"/>
      <c r="FY79" s="60"/>
      <c r="FZ79" s="17"/>
      <c r="GA79" s="17"/>
      <c r="GB79" s="58"/>
      <c r="GC79" s="50"/>
      <c r="GD79" s="50"/>
      <c r="GE79" s="50"/>
      <c r="GF79" s="50"/>
      <c r="GG79" s="50"/>
      <c r="GH79" s="50"/>
      <c r="GI79" s="59"/>
      <c r="GJ79" s="60"/>
      <c r="GK79" s="17"/>
      <c r="GL79" s="17"/>
      <c r="GM79" s="58"/>
      <c r="GN79" s="50"/>
      <c r="GO79" s="50"/>
      <c r="GP79" s="50"/>
      <c r="GQ79" s="50"/>
      <c r="GR79" s="50"/>
      <c r="GS79" s="50"/>
      <c r="GT79" s="59"/>
      <c r="GU79" s="60"/>
      <c r="GV79" s="17"/>
      <c r="GW79" s="17"/>
      <c r="GX79" s="58"/>
      <c r="GY79" s="50"/>
      <c r="GZ79" s="50"/>
      <c r="HA79" s="50"/>
      <c r="HB79" s="50"/>
      <c r="HC79" s="50"/>
      <c r="HD79" s="50"/>
      <c r="HE79" s="59"/>
      <c r="HF79" s="60"/>
      <c r="HG79" s="17"/>
      <c r="HH79" s="17"/>
      <c r="HI79" s="58"/>
      <c r="HJ79" s="50"/>
      <c r="HK79" s="50"/>
      <c r="HL79" s="50"/>
      <c r="HM79" s="50"/>
      <c r="HN79" s="50"/>
      <c r="HO79" s="50"/>
      <c r="HP79" s="59"/>
      <c r="HQ79" s="60"/>
      <c r="HR79" s="17"/>
      <c r="HS79" s="17"/>
    </row>
    <row r="80" spans="1:227" x14ac:dyDescent="0.3">
      <c r="A80" s="65"/>
      <c r="B80" s="66"/>
      <c r="C80" s="67"/>
      <c r="D80" s="67"/>
      <c r="E80" s="59"/>
      <c r="F80" s="59"/>
      <c r="G80" s="17"/>
      <c r="H80" s="58"/>
      <c r="I80" s="50"/>
      <c r="J80" s="50"/>
      <c r="K80" s="50"/>
      <c r="L80" s="50"/>
      <c r="M80" s="50"/>
      <c r="N80" s="50"/>
      <c r="O80" s="59"/>
      <c r="P80" s="60"/>
      <c r="Q80" s="17"/>
      <c r="R80" s="17"/>
      <c r="S80" s="58"/>
      <c r="T80" s="50"/>
      <c r="U80" s="50"/>
      <c r="V80" s="50"/>
      <c r="W80" s="50"/>
      <c r="X80" s="50"/>
      <c r="Y80" s="50"/>
      <c r="Z80" s="59"/>
      <c r="AA80" s="60"/>
      <c r="AB80" s="17"/>
      <c r="AC80" s="17"/>
      <c r="AD80" s="58"/>
      <c r="AE80" s="50"/>
      <c r="AF80" s="50"/>
      <c r="AG80" s="50"/>
      <c r="AH80" s="50"/>
      <c r="AI80" s="50"/>
      <c r="AJ80" s="50"/>
      <c r="AK80" s="59"/>
      <c r="AL80" s="60"/>
      <c r="AM80" s="17"/>
      <c r="AN80" s="17"/>
      <c r="AO80" s="58"/>
      <c r="AP80" s="50"/>
      <c r="AQ80" s="50"/>
      <c r="AR80" s="50"/>
      <c r="AS80" s="50"/>
      <c r="AT80" s="50"/>
      <c r="AU80" s="50"/>
      <c r="AV80" s="59"/>
      <c r="AW80" s="60"/>
      <c r="AX80" s="17"/>
      <c r="AY80" s="17"/>
      <c r="AZ80" s="58"/>
      <c r="BA80" s="50"/>
      <c r="BB80" s="50"/>
      <c r="BC80" s="50"/>
      <c r="BD80" s="50"/>
      <c r="BE80" s="50"/>
      <c r="BF80" s="50"/>
      <c r="BG80" s="59"/>
      <c r="BH80" s="60"/>
      <c r="BI80" s="17"/>
      <c r="BJ80" s="17"/>
      <c r="BK80" s="58"/>
      <c r="BL80" s="50"/>
      <c r="BM80" s="50"/>
      <c r="BN80" s="50"/>
      <c r="BO80" s="50"/>
      <c r="BP80" s="50"/>
      <c r="BQ80" s="50"/>
      <c r="BR80" s="59"/>
      <c r="BS80" s="60"/>
      <c r="BT80" s="17"/>
      <c r="BU80" s="17"/>
      <c r="BV80" s="58"/>
      <c r="BW80" s="50"/>
      <c r="BX80" s="50"/>
      <c r="BY80" s="50"/>
      <c r="BZ80" s="50"/>
      <c r="CA80" s="50"/>
      <c r="CB80" s="50"/>
      <c r="CC80" s="59"/>
      <c r="CD80" s="60"/>
      <c r="CE80" s="17"/>
      <c r="CF80" s="17"/>
      <c r="CG80" s="58"/>
      <c r="CH80" s="50"/>
      <c r="CI80" s="50"/>
      <c r="CJ80" s="50"/>
      <c r="CK80" s="50"/>
      <c r="CL80" s="50"/>
      <c r="CM80" s="50"/>
      <c r="CN80" s="59"/>
      <c r="CO80" s="60"/>
      <c r="CP80" s="17"/>
      <c r="CQ80" s="17"/>
      <c r="CR80" s="58"/>
      <c r="CS80" s="50"/>
      <c r="CT80" s="50"/>
      <c r="CU80" s="50"/>
      <c r="CV80" s="50"/>
      <c r="CW80" s="50"/>
      <c r="CX80" s="50"/>
      <c r="CY80" s="59"/>
      <c r="CZ80" s="60"/>
      <c r="DA80" s="17"/>
      <c r="DB80" s="17"/>
      <c r="DC80" s="58"/>
      <c r="DD80" s="50"/>
      <c r="DE80" s="50"/>
      <c r="DF80" s="50"/>
      <c r="DG80" s="50"/>
      <c r="DH80" s="50"/>
      <c r="DI80" s="50"/>
      <c r="DJ80" s="59"/>
      <c r="DK80" s="60"/>
      <c r="DL80" s="17"/>
      <c r="DM80" s="17"/>
      <c r="DN80" s="58"/>
      <c r="DO80" s="50"/>
      <c r="DP80" s="50"/>
      <c r="DQ80" s="50"/>
      <c r="DR80" s="50"/>
      <c r="DS80" s="50"/>
      <c r="DT80" s="50"/>
      <c r="DU80" s="59"/>
      <c r="DV80" s="60"/>
      <c r="DW80" s="17"/>
      <c r="DX80" s="17"/>
      <c r="DY80" s="58"/>
      <c r="DZ80" s="50"/>
      <c r="EA80" s="50"/>
      <c r="EB80" s="50"/>
      <c r="EC80" s="50"/>
      <c r="ED80" s="50"/>
      <c r="EE80" s="50"/>
      <c r="EF80" s="59"/>
      <c r="EG80" s="60"/>
      <c r="EH80" s="17"/>
      <c r="EI80" s="17"/>
      <c r="EJ80" s="58"/>
      <c r="EK80" s="50"/>
      <c r="EL80" s="50"/>
      <c r="EM80" s="50"/>
      <c r="EN80" s="50"/>
      <c r="EO80" s="50"/>
      <c r="EP80" s="50"/>
      <c r="EQ80" s="59"/>
      <c r="ER80" s="60"/>
      <c r="ES80" s="17"/>
      <c r="ET80" s="17"/>
      <c r="EU80" s="58"/>
      <c r="EV80" s="50"/>
      <c r="EW80" s="50"/>
      <c r="EX80" s="50"/>
      <c r="EY80" s="50"/>
      <c r="EZ80" s="50"/>
      <c r="FA80" s="50"/>
      <c r="FB80" s="59"/>
      <c r="FC80" s="60"/>
      <c r="FD80" s="17"/>
      <c r="FE80" s="17"/>
      <c r="FF80" s="58"/>
      <c r="FG80" s="50"/>
      <c r="FH80" s="50"/>
      <c r="FI80" s="50"/>
      <c r="FJ80" s="50"/>
      <c r="FK80" s="50"/>
      <c r="FL80" s="50"/>
      <c r="FM80" s="59"/>
      <c r="FN80" s="60"/>
      <c r="FO80" s="17"/>
      <c r="FP80" s="17"/>
      <c r="FQ80" s="58"/>
      <c r="FR80" s="50"/>
      <c r="FS80" s="50"/>
      <c r="FT80" s="50"/>
      <c r="FU80" s="50"/>
      <c r="FV80" s="50"/>
      <c r="FW80" s="50"/>
      <c r="FX80" s="59"/>
      <c r="FY80" s="60"/>
      <c r="FZ80" s="17"/>
      <c r="GA80" s="17"/>
      <c r="GB80" s="58"/>
      <c r="GC80" s="50"/>
      <c r="GD80" s="50"/>
      <c r="GE80" s="50"/>
      <c r="GF80" s="50"/>
      <c r="GG80" s="50"/>
      <c r="GH80" s="50"/>
      <c r="GI80" s="59"/>
      <c r="GJ80" s="60"/>
      <c r="GK80" s="17"/>
      <c r="GL80" s="17"/>
      <c r="GM80" s="58"/>
      <c r="GN80" s="50"/>
      <c r="GO80" s="50"/>
      <c r="GP80" s="50"/>
      <c r="GQ80" s="50"/>
      <c r="GR80" s="50"/>
      <c r="GS80" s="50"/>
      <c r="GT80" s="59"/>
      <c r="GU80" s="60"/>
      <c r="GV80" s="17"/>
      <c r="GW80" s="17"/>
      <c r="GX80" s="58"/>
      <c r="GY80" s="50"/>
      <c r="GZ80" s="50"/>
      <c r="HA80" s="50"/>
      <c r="HB80" s="50"/>
      <c r="HC80" s="50"/>
      <c r="HD80" s="50"/>
      <c r="HE80" s="59"/>
      <c r="HF80" s="60"/>
      <c r="HG80" s="17"/>
      <c r="HH80" s="17"/>
      <c r="HI80" s="58"/>
      <c r="HJ80" s="50"/>
      <c r="HK80" s="50"/>
      <c r="HL80" s="50"/>
      <c r="HM80" s="50"/>
      <c r="HN80" s="50"/>
      <c r="HO80" s="50"/>
      <c r="HP80" s="59"/>
      <c r="HQ80" s="60"/>
      <c r="HR80" s="17"/>
      <c r="HS80" s="17"/>
    </row>
    <row r="81" spans="1:227" x14ac:dyDescent="0.3">
      <c r="A81" s="65"/>
      <c r="B81" s="69"/>
      <c r="C81" s="67"/>
      <c r="D81" s="67"/>
      <c r="E81" s="59"/>
      <c r="F81" s="59"/>
      <c r="G81" s="17"/>
      <c r="H81" s="58"/>
      <c r="I81" s="50"/>
      <c r="J81" s="50"/>
      <c r="K81" s="50"/>
      <c r="L81" s="50"/>
      <c r="M81" s="50"/>
      <c r="N81" s="50"/>
      <c r="O81" s="59"/>
      <c r="P81" s="60"/>
      <c r="Q81" s="17"/>
      <c r="R81" s="17"/>
      <c r="S81" s="58"/>
      <c r="T81" s="50"/>
      <c r="U81" s="50"/>
      <c r="V81" s="50"/>
      <c r="W81" s="50"/>
      <c r="X81" s="50"/>
      <c r="Y81" s="50"/>
      <c r="Z81" s="59"/>
      <c r="AA81" s="60"/>
      <c r="AB81" s="17"/>
      <c r="AC81" s="17"/>
      <c r="AD81" s="58"/>
      <c r="AE81" s="50"/>
      <c r="AF81" s="50"/>
      <c r="AG81" s="50"/>
      <c r="AH81" s="50"/>
      <c r="AI81" s="50"/>
      <c r="AJ81" s="50"/>
      <c r="AK81" s="59"/>
      <c r="AL81" s="60"/>
      <c r="AM81" s="17"/>
      <c r="AN81" s="17"/>
      <c r="AO81" s="58"/>
      <c r="AP81" s="50"/>
      <c r="AQ81" s="50"/>
      <c r="AR81" s="50"/>
      <c r="AS81" s="50"/>
      <c r="AT81" s="50"/>
      <c r="AU81" s="50"/>
      <c r="AV81" s="59"/>
      <c r="AW81" s="60"/>
      <c r="AX81" s="17"/>
      <c r="AY81" s="17"/>
      <c r="AZ81" s="58"/>
      <c r="BA81" s="50"/>
      <c r="BB81" s="50"/>
      <c r="BC81" s="50"/>
      <c r="BD81" s="50"/>
      <c r="BE81" s="50"/>
      <c r="BF81" s="50"/>
      <c r="BG81" s="59"/>
      <c r="BH81" s="60"/>
      <c r="BI81" s="17"/>
      <c r="BJ81" s="17"/>
      <c r="BK81" s="58"/>
      <c r="BL81" s="50"/>
      <c r="BM81" s="50"/>
      <c r="BN81" s="50"/>
      <c r="BO81" s="50"/>
      <c r="BP81" s="50"/>
      <c r="BQ81" s="50"/>
      <c r="BR81" s="59"/>
      <c r="BS81" s="60"/>
      <c r="BT81" s="17"/>
      <c r="BU81" s="17"/>
      <c r="BV81" s="58"/>
      <c r="BW81" s="50"/>
      <c r="BX81" s="50"/>
      <c r="BY81" s="50"/>
      <c r="BZ81" s="50"/>
      <c r="CA81" s="50"/>
      <c r="CB81" s="50"/>
      <c r="CC81" s="59"/>
      <c r="CD81" s="60"/>
      <c r="CE81" s="17"/>
      <c r="CF81" s="17"/>
      <c r="CG81" s="58"/>
      <c r="CH81" s="50"/>
      <c r="CI81" s="50"/>
      <c r="CJ81" s="50"/>
      <c r="CK81" s="50"/>
      <c r="CL81" s="50"/>
      <c r="CM81" s="50"/>
      <c r="CN81" s="59"/>
      <c r="CO81" s="60"/>
      <c r="CP81" s="17"/>
      <c r="CQ81" s="17"/>
      <c r="CR81" s="58"/>
      <c r="CS81" s="50"/>
      <c r="CT81" s="50"/>
      <c r="CU81" s="50"/>
      <c r="CV81" s="50"/>
      <c r="CW81" s="50"/>
      <c r="CX81" s="50"/>
      <c r="CY81" s="59"/>
      <c r="CZ81" s="60"/>
      <c r="DA81" s="17"/>
      <c r="DB81" s="17"/>
      <c r="DC81" s="58"/>
      <c r="DD81" s="50"/>
      <c r="DE81" s="50"/>
      <c r="DF81" s="50"/>
      <c r="DG81" s="50"/>
      <c r="DH81" s="50"/>
      <c r="DI81" s="50"/>
      <c r="DJ81" s="59"/>
      <c r="DK81" s="60"/>
      <c r="DL81" s="17"/>
      <c r="DM81" s="17"/>
      <c r="DN81" s="58"/>
      <c r="DO81" s="50"/>
      <c r="DP81" s="50"/>
      <c r="DQ81" s="50"/>
      <c r="DR81" s="50"/>
      <c r="DS81" s="50"/>
      <c r="DT81" s="50"/>
      <c r="DU81" s="59"/>
      <c r="DV81" s="60"/>
      <c r="DW81" s="17"/>
      <c r="DX81" s="17"/>
      <c r="DY81" s="58"/>
      <c r="DZ81" s="50"/>
      <c r="EA81" s="50"/>
      <c r="EB81" s="50"/>
      <c r="EC81" s="50"/>
      <c r="ED81" s="50"/>
      <c r="EE81" s="50"/>
      <c r="EF81" s="59"/>
      <c r="EG81" s="60"/>
      <c r="EH81" s="17"/>
      <c r="EI81" s="17"/>
      <c r="EJ81" s="58"/>
      <c r="EK81" s="50"/>
      <c r="EL81" s="50"/>
      <c r="EM81" s="50"/>
      <c r="EN81" s="50"/>
      <c r="EO81" s="50"/>
      <c r="EP81" s="50"/>
      <c r="EQ81" s="59"/>
      <c r="ER81" s="60"/>
      <c r="ES81" s="17"/>
      <c r="ET81" s="17"/>
      <c r="EU81" s="58"/>
      <c r="EV81" s="50"/>
      <c r="EW81" s="50"/>
      <c r="EX81" s="50"/>
      <c r="EY81" s="50"/>
      <c r="EZ81" s="50"/>
      <c r="FA81" s="50"/>
      <c r="FB81" s="59"/>
      <c r="FC81" s="60"/>
      <c r="FD81" s="17"/>
      <c r="FE81" s="17"/>
      <c r="FF81" s="58"/>
      <c r="FG81" s="50"/>
      <c r="FH81" s="50"/>
      <c r="FI81" s="50"/>
      <c r="FJ81" s="50"/>
      <c r="FK81" s="50"/>
      <c r="FL81" s="50"/>
      <c r="FM81" s="59"/>
      <c r="FN81" s="60"/>
      <c r="FO81" s="17"/>
      <c r="FP81" s="17"/>
      <c r="FQ81" s="58"/>
      <c r="FR81" s="50"/>
      <c r="FS81" s="50"/>
      <c r="FT81" s="50"/>
      <c r="FU81" s="50"/>
      <c r="FV81" s="50"/>
      <c r="FW81" s="50"/>
      <c r="FX81" s="59"/>
      <c r="FY81" s="60"/>
      <c r="FZ81" s="17"/>
      <c r="GA81" s="17"/>
      <c r="GB81" s="58"/>
      <c r="GC81" s="50"/>
      <c r="GD81" s="50"/>
      <c r="GE81" s="50"/>
      <c r="GF81" s="50"/>
      <c r="GG81" s="50"/>
      <c r="GH81" s="50"/>
      <c r="GI81" s="59"/>
      <c r="GJ81" s="60"/>
      <c r="GK81" s="17"/>
      <c r="GL81" s="17"/>
      <c r="GM81" s="58"/>
      <c r="GN81" s="50"/>
      <c r="GO81" s="50"/>
      <c r="GP81" s="50"/>
      <c r="GQ81" s="50"/>
      <c r="GR81" s="50"/>
      <c r="GS81" s="50"/>
      <c r="GT81" s="59"/>
      <c r="GU81" s="60"/>
      <c r="GV81" s="17"/>
      <c r="GW81" s="17"/>
      <c r="GX81" s="58"/>
      <c r="GY81" s="50"/>
      <c r="GZ81" s="50"/>
      <c r="HA81" s="50"/>
      <c r="HB81" s="50"/>
      <c r="HC81" s="50"/>
      <c r="HD81" s="50"/>
      <c r="HE81" s="59"/>
      <c r="HF81" s="60"/>
      <c r="HG81" s="17"/>
      <c r="HH81" s="17"/>
      <c r="HI81" s="58"/>
      <c r="HJ81" s="50"/>
      <c r="HK81" s="50"/>
      <c r="HL81" s="50"/>
      <c r="HM81" s="50"/>
      <c r="HN81" s="50"/>
      <c r="HO81" s="50"/>
      <c r="HP81" s="59"/>
      <c r="HQ81" s="60"/>
      <c r="HR81" s="17"/>
      <c r="HS81" s="17"/>
    </row>
    <row r="82" spans="1:227" x14ac:dyDescent="0.3">
      <c r="A82" s="65"/>
      <c r="B82" s="66"/>
      <c r="C82" s="67"/>
      <c r="D82" s="67"/>
      <c r="E82" s="59"/>
      <c r="F82" s="59"/>
      <c r="G82" s="17"/>
      <c r="H82" s="58"/>
      <c r="I82" s="50"/>
      <c r="J82" s="50"/>
      <c r="K82" s="50"/>
      <c r="L82" s="50"/>
      <c r="M82" s="50"/>
      <c r="N82" s="50"/>
      <c r="O82" s="59"/>
      <c r="P82" s="60"/>
      <c r="Q82" s="17"/>
      <c r="R82" s="17"/>
      <c r="S82" s="58"/>
      <c r="T82" s="50"/>
      <c r="U82" s="50"/>
      <c r="V82" s="50"/>
      <c r="W82" s="50"/>
      <c r="X82" s="50"/>
      <c r="Y82" s="50"/>
      <c r="Z82" s="59"/>
      <c r="AA82" s="60"/>
      <c r="AB82" s="17"/>
      <c r="AC82" s="17"/>
      <c r="AD82" s="58"/>
      <c r="AE82" s="50"/>
      <c r="AF82" s="50"/>
      <c r="AG82" s="50"/>
      <c r="AH82" s="50"/>
      <c r="AI82" s="50"/>
      <c r="AJ82" s="50"/>
      <c r="AK82" s="59"/>
      <c r="AL82" s="60"/>
      <c r="AM82" s="17"/>
      <c r="AN82" s="17"/>
      <c r="AO82" s="58"/>
      <c r="AP82" s="50"/>
      <c r="AQ82" s="50"/>
      <c r="AR82" s="50"/>
      <c r="AS82" s="50"/>
      <c r="AT82" s="50"/>
      <c r="AU82" s="50"/>
      <c r="AV82" s="59"/>
      <c r="AW82" s="60"/>
      <c r="AX82" s="17"/>
      <c r="AY82" s="17"/>
      <c r="AZ82" s="58"/>
      <c r="BA82" s="50"/>
      <c r="BB82" s="50"/>
      <c r="BC82" s="50"/>
      <c r="BD82" s="50"/>
      <c r="BE82" s="50"/>
      <c r="BF82" s="50"/>
      <c r="BG82" s="59"/>
      <c r="BH82" s="60"/>
      <c r="BI82" s="17"/>
      <c r="BJ82" s="17"/>
      <c r="BK82" s="58"/>
      <c r="BL82" s="50"/>
      <c r="BM82" s="50"/>
      <c r="BN82" s="50"/>
      <c r="BO82" s="50"/>
      <c r="BP82" s="50"/>
      <c r="BQ82" s="50"/>
      <c r="BR82" s="59"/>
      <c r="BS82" s="60"/>
      <c r="BT82" s="17"/>
      <c r="BU82" s="17"/>
      <c r="BV82" s="58"/>
      <c r="BW82" s="50"/>
      <c r="BX82" s="50"/>
      <c r="BY82" s="50"/>
      <c r="BZ82" s="50"/>
      <c r="CA82" s="50"/>
      <c r="CB82" s="50"/>
      <c r="CC82" s="59"/>
      <c r="CD82" s="60"/>
      <c r="CE82" s="17"/>
      <c r="CF82" s="17"/>
      <c r="CG82" s="58"/>
      <c r="CH82" s="50"/>
      <c r="CI82" s="50"/>
      <c r="CJ82" s="50"/>
      <c r="CK82" s="50"/>
      <c r="CL82" s="50"/>
      <c r="CM82" s="50"/>
      <c r="CN82" s="59"/>
      <c r="CO82" s="60"/>
      <c r="CP82" s="17"/>
      <c r="CQ82" s="17"/>
      <c r="CR82" s="58"/>
      <c r="CS82" s="50"/>
      <c r="CT82" s="50"/>
      <c r="CU82" s="50"/>
      <c r="CV82" s="50"/>
      <c r="CW82" s="50"/>
      <c r="CX82" s="50"/>
      <c r="CY82" s="59"/>
      <c r="CZ82" s="60"/>
      <c r="DA82" s="17"/>
      <c r="DB82" s="17"/>
      <c r="DC82" s="58"/>
      <c r="DD82" s="50"/>
      <c r="DE82" s="50"/>
      <c r="DF82" s="50"/>
      <c r="DG82" s="50"/>
      <c r="DH82" s="50"/>
      <c r="DI82" s="50"/>
      <c r="DJ82" s="59"/>
      <c r="DK82" s="60"/>
      <c r="DL82" s="17"/>
      <c r="DM82" s="17"/>
      <c r="DN82" s="58"/>
      <c r="DO82" s="50"/>
      <c r="DP82" s="50"/>
      <c r="DQ82" s="50"/>
      <c r="DR82" s="50"/>
      <c r="DS82" s="50"/>
      <c r="DT82" s="50"/>
      <c r="DU82" s="59"/>
      <c r="DV82" s="60"/>
      <c r="DW82" s="17"/>
      <c r="DX82" s="17"/>
      <c r="DY82" s="58"/>
      <c r="DZ82" s="50"/>
      <c r="EA82" s="50"/>
      <c r="EB82" s="50"/>
      <c r="EC82" s="50"/>
      <c r="ED82" s="50"/>
      <c r="EE82" s="50"/>
      <c r="EF82" s="59"/>
      <c r="EG82" s="60"/>
      <c r="EH82" s="17"/>
      <c r="EI82" s="17"/>
      <c r="EJ82" s="58"/>
      <c r="EK82" s="50"/>
      <c r="EL82" s="50"/>
      <c r="EM82" s="50"/>
      <c r="EN82" s="50"/>
      <c r="EO82" s="50"/>
      <c r="EP82" s="50"/>
      <c r="EQ82" s="59"/>
      <c r="ER82" s="60"/>
      <c r="ES82" s="17"/>
      <c r="ET82" s="17"/>
      <c r="EU82" s="58"/>
      <c r="EV82" s="50"/>
      <c r="EW82" s="50"/>
      <c r="EX82" s="50"/>
      <c r="EY82" s="50"/>
      <c r="EZ82" s="50"/>
      <c r="FA82" s="50"/>
      <c r="FB82" s="59"/>
      <c r="FC82" s="60"/>
      <c r="FD82" s="17"/>
      <c r="FE82" s="17"/>
      <c r="FF82" s="58"/>
      <c r="FG82" s="50"/>
      <c r="FH82" s="50"/>
      <c r="FI82" s="50"/>
      <c r="FJ82" s="50"/>
      <c r="FK82" s="50"/>
      <c r="FL82" s="50"/>
      <c r="FM82" s="59"/>
      <c r="FN82" s="60"/>
      <c r="FO82" s="17"/>
      <c r="FP82" s="17"/>
      <c r="FQ82" s="58"/>
      <c r="FR82" s="50"/>
      <c r="FS82" s="50"/>
      <c r="FT82" s="50"/>
      <c r="FU82" s="50"/>
      <c r="FV82" s="50"/>
      <c r="FW82" s="50"/>
      <c r="FX82" s="59"/>
      <c r="FY82" s="60"/>
      <c r="FZ82" s="17"/>
      <c r="GA82" s="17"/>
      <c r="GB82" s="58"/>
      <c r="GC82" s="50"/>
      <c r="GD82" s="50"/>
      <c r="GE82" s="50"/>
      <c r="GF82" s="50"/>
      <c r="GG82" s="50"/>
      <c r="GH82" s="50"/>
      <c r="GI82" s="59"/>
      <c r="GJ82" s="60"/>
      <c r="GK82" s="17"/>
      <c r="GL82" s="17"/>
      <c r="GM82" s="58"/>
      <c r="GN82" s="50"/>
      <c r="GO82" s="50"/>
      <c r="GP82" s="50"/>
      <c r="GQ82" s="50"/>
      <c r="GR82" s="50"/>
      <c r="GS82" s="50"/>
      <c r="GT82" s="59"/>
      <c r="GU82" s="60"/>
      <c r="GV82" s="17"/>
      <c r="GW82" s="17"/>
      <c r="GX82" s="58"/>
      <c r="GY82" s="50"/>
      <c r="GZ82" s="50"/>
      <c r="HA82" s="50"/>
      <c r="HB82" s="50"/>
      <c r="HC82" s="50"/>
      <c r="HD82" s="50"/>
      <c r="HE82" s="59"/>
      <c r="HF82" s="60"/>
      <c r="HG82" s="17"/>
      <c r="HH82" s="17"/>
      <c r="HI82" s="58"/>
      <c r="HJ82" s="50"/>
      <c r="HK82" s="50"/>
      <c r="HL82" s="50"/>
      <c r="HM82" s="50"/>
      <c r="HN82" s="50"/>
      <c r="HO82" s="50"/>
      <c r="HP82" s="59"/>
      <c r="HQ82" s="60"/>
      <c r="HR82" s="17"/>
      <c r="HS82" s="17"/>
    </row>
    <row r="83" spans="1:227" x14ac:dyDescent="0.3">
      <c r="A83" s="65"/>
      <c r="B83" s="66"/>
      <c r="C83" s="67"/>
      <c r="D83" s="67"/>
      <c r="E83" s="59"/>
      <c r="F83" s="59"/>
      <c r="G83" s="17"/>
      <c r="H83" s="58"/>
      <c r="I83" s="50"/>
      <c r="J83" s="50"/>
      <c r="K83" s="50"/>
      <c r="L83" s="50"/>
      <c r="M83" s="50"/>
      <c r="N83" s="50"/>
      <c r="O83" s="59"/>
      <c r="P83" s="60"/>
      <c r="Q83" s="17"/>
      <c r="R83" s="17"/>
      <c r="S83" s="58"/>
      <c r="T83" s="50"/>
      <c r="U83" s="50"/>
      <c r="V83" s="50"/>
      <c r="W83" s="50"/>
      <c r="X83" s="50"/>
      <c r="Y83" s="50"/>
      <c r="Z83" s="59"/>
      <c r="AA83" s="60"/>
      <c r="AB83" s="17"/>
      <c r="AC83" s="17"/>
      <c r="AD83" s="58"/>
      <c r="AE83" s="50"/>
      <c r="AF83" s="50"/>
      <c r="AG83" s="50"/>
      <c r="AH83" s="50"/>
      <c r="AI83" s="50"/>
      <c r="AJ83" s="50"/>
      <c r="AK83" s="59"/>
      <c r="AL83" s="60"/>
      <c r="AM83" s="17"/>
      <c r="AN83" s="17"/>
      <c r="AO83" s="58"/>
      <c r="AP83" s="50"/>
      <c r="AQ83" s="50"/>
      <c r="AR83" s="50"/>
      <c r="AS83" s="50"/>
      <c r="AT83" s="50"/>
      <c r="AU83" s="50"/>
      <c r="AV83" s="59"/>
      <c r="AW83" s="60"/>
      <c r="AX83" s="17"/>
      <c r="AY83" s="17"/>
      <c r="AZ83" s="58"/>
      <c r="BA83" s="50"/>
      <c r="BB83" s="50"/>
      <c r="BC83" s="50"/>
      <c r="BD83" s="50"/>
      <c r="BE83" s="50"/>
      <c r="BF83" s="50"/>
      <c r="BG83" s="59"/>
      <c r="BH83" s="60"/>
      <c r="BI83" s="17"/>
      <c r="BJ83" s="17"/>
      <c r="BK83" s="58"/>
      <c r="BL83" s="50"/>
      <c r="BM83" s="50"/>
      <c r="BN83" s="50"/>
      <c r="BO83" s="50"/>
      <c r="BP83" s="50"/>
      <c r="BQ83" s="50"/>
      <c r="BR83" s="59"/>
      <c r="BS83" s="60"/>
      <c r="BT83" s="17"/>
      <c r="BU83" s="17"/>
      <c r="BV83" s="58"/>
      <c r="BW83" s="50"/>
      <c r="BX83" s="50"/>
      <c r="BY83" s="50"/>
      <c r="BZ83" s="50"/>
      <c r="CA83" s="50"/>
      <c r="CB83" s="50"/>
      <c r="CC83" s="59"/>
      <c r="CD83" s="60"/>
      <c r="CE83" s="17"/>
      <c r="CF83" s="17"/>
      <c r="CG83" s="58"/>
      <c r="CH83" s="50"/>
      <c r="CI83" s="50"/>
      <c r="CJ83" s="50"/>
      <c r="CK83" s="50"/>
      <c r="CL83" s="50"/>
      <c r="CM83" s="50"/>
      <c r="CN83" s="59"/>
      <c r="CO83" s="60"/>
      <c r="CP83" s="17"/>
      <c r="CQ83" s="17"/>
      <c r="CR83" s="58"/>
      <c r="CS83" s="50"/>
      <c r="CT83" s="50"/>
      <c r="CU83" s="50"/>
      <c r="CV83" s="50"/>
      <c r="CW83" s="50"/>
      <c r="CX83" s="50"/>
      <c r="CY83" s="59"/>
      <c r="CZ83" s="60"/>
      <c r="DA83" s="17"/>
      <c r="DB83" s="17"/>
      <c r="DC83" s="58"/>
      <c r="DD83" s="50"/>
      <c r="DE83" s="50"/>
      <c r="DF83" s="50"/>
      <c r="DG83" s="50"/>
      <c r="DH83" s="50"/>
      <c r="DI83" s="50"/>
      <c r="DJ83" s="59"/>
      <c r="DK83" s="60"/>
      <c r="DL83" s="17"/>
      <c r="DM83" s="17"/>
      <c r="DN83" s="58"/>
      <c r="DO83" s="50"/>
      <c r="DP83" s="50"/>
      <c r="DQ83" s="50"/>
      <c r="DR83" s="50"/>
      <c r="DS83" s="50"/>
      <c r="DT83" s="50"/>
      <c r="DU83" s="59"/>
      <c r="DV83" s="60"/>
      <c r="DW83" s="17"/>
      <c r="DX83" s="17"/>
      <c r="DY83" s="58"/>
      <c r="DZ83" s="50"/>
      <c r="EA83" s="50"/>
      <c r="EB83" s="50"/>
      <c r="EC83" s="50"/>
      <c r="ED83" s="50"/>
      <c r="EE83" s="50"/>
      <c r="EF83" s="59"/>
      <c r="EG83" s="60"/>
      <c r="EH83" s="17"/>
      <c r="EI83" s="17"/>
      <c r="EJ83" s="58"/>
      <c r="EK83" s="50"/>
      <c r="EL83" s="50"/>
      <c r="EM83" s="50"/>
      <c r="EN83" s="50"/>
      <c r="EO83" s="50"/>
      <c r="EP83" s="50"/>
      <c r="EQ83" s="59"/>
      <c r="ER83" s="60"/>
      <c r="ES83" s="17"/>
      <c r="ET83" s="17"/>
      <c r="EU83" s="58"/>
      <c r="EV83" s="50"/>
      <c r="EW83" s="50"/>
      <c r="EX83" s="50"/>
      <c r="EY83" s="50"/>
      <c r="EZ83" s="50"/>
      <c r="FA83" s="50"/>
      <c r="FB83" s="59"/>
      <c r="FC83" s="60"/>
      <c r="FD83" s="17"/>
      <c r="FE83" s="17"/>
      <c r="FF83" s="58"/>
      <c r="FG83" s="50"/>
      <c r="FH83" s="50"/>
      <c r="FI83" s="50"/>
      <c r="FJ83" s="50"/>
      <c r="FK83" s="50"/>
      <c r="FL83" s="50"/>
      <c r="FM83" s="59"/>
      <c r="FN83" s="60"/>
      <c r="FO83" s="17"/>
      <c r="FP83" s="17"/>
      <c r="FQ83" s="58"/>
      <c r="FR83" s="50"/>
      <c r="FS83" s="50"/>
      <c r="FT83" s="50"/>
      <c r="FU83" s="50"/>
      <c r="FV83" s="50"/>
      <c r="FW83" s="50"/>
      <c r="FX83" s="59"/>
      <c r="FY83" s="60"/>
      <c r="FZ83" s="17"/>
      <c r="GA83" s="17"/>
      <c r="GB83" s="58"/>
      <c r="GC83" s="50"/>
      <c r="GD83" s="50"/>
      <c r="GE83" s="50"/>
      <c r="GF83" s="50"/>
      <c r="GG83" s="50"/>
      <c r="GH83" s="50"/>
      <c r="GI83" s="59"/>
      <c r="GJ83" s="60"/>
      <c r="GK83" s="17"/>
      <c r="GL83" s="17"/>
      <c r="GM83" s="58"/>
      <c r="GN83" s="50"/>
      <c r="GO83" s="50"/>
      <c r="GP83" s="50"/>
      <c r="GQ83" s="50"/>
      <c r="GR83" s="50"/>
      <c r="GS83" s="50"/>
      <c r="GT83" s="59"/>
      <c r="GU83" s="60"/>
      <c r="GV83" s="17"/>
      <c r="GW83" s="17"/>
      <c r="GX83" s="58"/>
      <c r="GY83" s="50"/>
      <c r="GZ83" s="50"/>
      <c r="HA83" s="50"/>
      <c r="HB83" s="50"/>
      <c r="HC83" s="50"/>
      <c r="HD83" s="50"/>
      <c r="HE83" s="59"/>
      <c r="HF83" s="60"/>
      <c r="HG83" s="17"/>
      <c r="HH83" s="17"/>
      <c r="HI83" s="58"/>
      <c r="HJ83" s="50"/>
      <c r="HK83" s="50"/>
      <c r="HL83" s="50"/>
      <c r="HM83" s="50"/>
      <c r="HN83" s="50"/>
      <c r="HO83" s="50"/>
      <c r="HP83" s="59"/>
      <c r="HQ83" s="60"/>
      <c r="HR83" s="17"/>
      <c r="HS83" s="17"/>
    </row>
    <row r="84" spans="1:227" x14ac:dyDescent="0.3">
      <c r="A84" s="65"/>
      <c r="B84" s="66"/>
      <c r="C84" s="67"/>
      <c r="D84" s="67"/>
      <c r="E84" s="59"/>
      <c r="F84" s="59"/>
      <c r="G84" s="17"/>
      <c r="H84" s="58"/>
      <c r="I84" s="50"/>
      <c r="J84" s="50"/>
      <c r="K84" s="50"/>
      <c r="L84" s="50"/>
      <c r="M84" s="50"/>
      <c r="N84" s="50"/>
      <c r="O84" s="59"/>
      <c r="P84" s="60"/>
      <c r="Q84" s="17"/>
      <c r="R84" s="17"/>
      <c r="S84" s="58"/>
      <c r="T84" s="50"/>
      <c r="U84" s="50"/>
      <c r="V84" s="50"/>
      <c r="W84" s="50"/>
      <c r="X84" s="50"/>
      <c r="Y84" s="50"/>
      <c r="Z84" s="59"/>
      <c r="AA84" s="60"/>
      <c r="AB84" s="17"/>
      <c r="AC84" s="17"/>
      <c r="AD84" s="58"/>
      <c r="AE84" s="50"/>
      <c r="AF84" s="50"/>
      <c r="AG84" s="50"/>
      <c r="AH84" s="50"/>
      <c r="AI84" s="50"/>
      <c r="AJ84" s="50"/>
      <c r="AK84" s="59"/>
      <c r="AL84" s="60"/>
      <c r="AM84" s="17"/>
      <c r="AN84" s="17"/>
      <c r="AO84" s="58"/>
      <c r="AP84" s="50"/>
      <c r="AQ84" s="50"/>
      <c r="AR84" s="50"/>
      <c r="AS84" s="50"/>
      <c r="AT84" s="50"/>
      <c r="AU84" s="50"/>
      <c r="AV84" s="59"/>
      <c r="AW84" s="60"/>
      <c r="AX84" s="17"/>
      <c r="AY84" s="17"/>
      <c r="AZ84" s="58"/>
      <c r="BA84" s="50"/>
      <c r="BB84" s="50"/>
      <c r="BC84" s="50"/>
      <c r="BD84" s="50"/>
      <c r="BE84" s="50"/>
      <c r="BF84" s="50"/>
      <c r="BG84" s="59"/>
      <c r="BH84" s="60"/>
      <c r="BI84" s="17"/>
      <c r="BJ84" s="17"/>
      <c r="BK84" s="58"/>
      <c r="BL84" s="50"/>
      <c r="BM84" s="50"/>
      <c r="BN84" s="50"/>
      <c r="BO84" s="50"/>
      <c r="BP84" s="50"/>
      <c r="BQ84" s="50"/>
      <c r="BR84" s="59"/>
      <c r="BS84" s="60"/>
      <c r="BT84" s="17"/>
      <c r="BU84" s="17"/>
      <c r="BV84" s="58"/>
      <c r="BW84" s="50"/>
      <c r="BX84" s="50"/>
      <c r="BY84" s="50"/>
      <c r="BZ84" s="50"/>
      <c r="CA84" s="50"/>
      <c r="CB84" s="50"/>
      <c r="CC84" s="59"/>
      <c r="CD84" s="60"/>
      <c r="CE84" s="17"/>
      <c r="CF84" s="17"/>
      <c r="CG84" s="58"/>
      <c r="CH84" s="50"/>
      <c r="CI84" s="50"/>
      <c r="CJ84" s="50"/>
      <c r="CK84" s="50"/>
      <c r="CL84" s="50"/>
      <c r="CM84" s="50"/>
      <c r="CN84" s="59"/>
      <c r="CO84" s="60"/>
      <c r="CP84" s="17"/>
      <c r="CQ84" s="17"/>
      <c r="CR84" s="58"/>
      <c r="CS84" s="50"/>
      <c r="CT84" s="50"/>
      <c r="CU84" s="50"/>
      <c r="CV84" s="50"/>
      <c r="CW84" s="50"/>
      <c r="CX84" s="50"/>
      <c r="CY84" s="59"/>
      <c r="CZ84" s="60"/>
      <c r="DA84" s="17"/>
      <c r="DB84" s="17"/>
      <c r="DC84" s="58"/>
      <c r="DD84" s="50"/>
      <c r="DE84" s="50"/>
      <c r="DF84" s="50"/>
      <c r="DG84" s="50"/>
      <c r="DH84" s="50"/>
      <c r="DI84" s="50"/>
      <c r="DJ84" s="59"/>
      <c r="DK84" s="60"/>
      <c r="DL84" s="17"/>
      <c r="DM84" s="17"/>
      <c r="DN84" s="58"/>
      <c r="DO84" s="50"/>
      <c r="DP84" s="50"/>
      <c r="DQ84" s="50"/>
      <c r="DR84" s="50"/>
      <c r="DS84" s="50"/>
      <c r="DT84" s="50"/>
      <c r="DU84" s="59"/>
      <c r="DV84" s="60"/>
      <c r="DW84" s="17"/>
      <c r="DX84" s="17"/>
      <c r="DY84" s="58"/>
      <c r="DZ84" s="50"/>
      <c r="EA84" s="50"/>
      <c r="EB84" s="50"/>
      <c r="EC84" s="50"/>
      <c r="ED84" s="50"/>
      <c r="EE84" s="50"/>
      <c r="EF84" s="59"/>
      <c r="EG84" s="60"/>
      <c r="EH84" s="17"/>
      <c r="EI84" s="17"/>
      <c r="EJ84" s="58"/>
      <c r="EK84" s="50"/>
      <c r="EL84" s="50"/>
      <c r="EM84" s="50"/>
      <c r="EN84" s="50"/>
      <c r="EO84" s="50"/>
      <c r="EP84" s="50"/>
      <c r="EQ84" s="59"/>
      <c r="ER84" s="60"/>
      <c r="ES84" s="17"/>
      <c r="ET84" s="17"/>
      <c r="EU84" s="58"/>
      <c r="EV84" s="50"/>
      <c r="EW84" s="50"/>
      <c r="EX84" s="50"/>
      <c r="EY84" s="50"/>
      <c r="EZ84" s="50"/>
      <c r="FA84" s="50"/>
      <c r="FB84" s="59"/>
      <c r="FC84" s="60"/>
      <c r="FD84" s="17"/>
      <c r="FE84" s="17"/>
      <c r="FF84" s="58"/>
      <c r="FG84" s="50"/>
      <c r="FH84" s="50"/>
      <c r="FI84" s="50"/>
      <c r="FJ84" s="50"/>
      <c r="FK84" s="50"/>
      <c r="FL84" s="50"/>
      <c r="FM84" s="59"/>
      <c r="FN84" s="60"/>
      <c r="FO84" s="17"/>
      <c r="FP84" s="17"/>
      <c r="FQ84" s="58"/>
      <c r="FR84" s="50"/>
      <c r="FS84" s="50"/>
      <c r="FT84" s="50"/>
      <c r="FU84" s="50"/>
      <c r="FV84" s="50"/>
      <c r="FW84" s="50"/>
      <c r="FX84" s="59"/>
      <c r="FY84" s="60"/>
      <c r="FZ84" s="17"/>
      <c r="GA84" s="17"/>
      <c r="GB84" s="58"/>
      <c r="GC84" s="50"/>
      <c r="GD84" s="50"/>
      <c r="GE84" s="50"/>
      <c r="GF84" s="50"/>
      <c r="GG84" s="50"/>
      <c r="GH84" s="50"/>
      <c r="GI84" s="59"/>
      <c r="GJ84" s="60"/>
      <c r="GK84" s="17"/>
      <c r="GL84" s="17"/>
      <c r="GM84" s="58"/>
      <c r="GN84" s="50"/>
      <c r="GO84" s="50"/>
      <c r="GP84" s="50"/>
      <c r="GQ84" s="50"/>
      <c r="GR84" s="50"/>
      <c r="GS84" s="50"/>
      <c r="GT84" s="59"/>
      <c r="GU84" s="60"/>
      <c r="GV84" s="17"/>
      <c r="GW84" s="17"/>
      <c r="GX84" s="58"/>
      <c r="GY84" s="50"/>
      <c r="GZ84" s="50"/>
      <c r="HA84" s="50"/>
      <c r="HB84" s="50"/>
      <c r="HC84" s="50"/>
      <c r="HD84" s="50"/>
      <c r="HE84" s="59"/>
      <c r="HF84" s="60"/>
      <c r="HG84" s="17"/>
      <c r="HH84" s="17"/>
      <c r="HI84" s="58"/>
      <c r="HJ84" s="50"/>
      <c r="HK84" s="50"/>
      <c r="HL84" s="50"/>
      <c r="HM84" s="50"/>
      <c r="HN84" s="50"/>
      <c r="HO84" s="50"/>
      <c r="HP84" s="59"/>
      <c r="HQ84" s="60"/>
      <c r="HR84" s="17"/>
      <c r="HS84" s="17"/>
    </row>
    <row r="85" spans="1:227" x14ac:dyDescent="0.3">
      <c r="A85" s="65"/>
      <c r="B85" s="66"/>
      <c r="C85" s="67"/>
      <c r="D85" s="67"/>
      <c r="E85" s="59"/>
      <c r="F85" s="59"/>
      <c r="G85" s="17"/>
      <c r="H85" s="58"/>
      <c r="I85" s="50"/>
      <c r="J85" s="50"/>
      <c r="K85" s="50"/>
      <c r="L85" s="50"/>
      <c r="M85" s="50"/>
      <c r="N85" s="50"/>
      <c r="O85" s="59"/>
      <c r="P85" s="60"/>
      <c r="Q85" s="17"/>
      <c r="R85" s="17"/>
      <c r="S85" s="58"/>
      <c r="T85" s="50"/>
      <c r="U85" s="50"/>
      <c r="V85" s="50"/>
      <c r="W85" s="50"/>
      <c r="X85" s="50"/>
      <c r="Y85" s="50"/>
      <c r="Z85" s="59"/>
      <c r="AA85" s="60"/>
      <c r="AB85" s="17"/>
      <c r="AC85" s="17"/>
      <c r="AD85" s="58"/>
      <c r="AE85" s="50"/>
      <c r="AF85" s="50"/>
      <c r="AG85" s="50"/>
      <c r="AH85" s="50"/>
      <c r="AI85" s="50"/>
      <c r="AJ85" s="50"/>
      <c r="AK85" s="59"/>
      <c r="AL85" s="60"/>
      <c r="AM85" s="17"/>
      <c r="AN85" s="17"/>
      <c r="AO85" s="58"/>
      <c r="AP85" s="50"/>
      <c r="AQ85" s="50"/>
      <c r="AR85" s="50"/>
      <c r="AS85" s="50"/>
      <c r="AT85" s="50"/>
      <c r="AU85" s="50"/>
      <c r="AV85" s="59"/>
      <c r="AW85" s="60"/>
      <c r="AX85" s="17"/>
      <c r="AY85" s="17"/>
      <c r="AZ85" s="58"/>
      <c r="BA85" s="50"/>
      <c r="BB85" s="50"/>
      <c r="BC85" s="50"/>
      <c r="BD85" s="50"/>
      <c r="BE85" s="50"/>
      <c r="BF85" s="50"/>
      <c r="BG85" s="59"/>
      <c r="BH85" s="60"/>
      <c r="BI85" s="17"/>
      <c r="BJ85" s="17"/>
      <c r="BK85" s="58"/>
      <c r="BL85" s="50"/>
      <c r="BM85" s="50"/>
      <c r="BN85" s="50"/>
      <c r="BO85" s="50"/>
      <c r="BP85" s="50"/>
      <c r="BQ85" s="50"/>
      <c r="BR85" s="59"/>
      <c r="BS85" s="60"/>
      <c r="BT85" s="17"/>
      <c r="BU85" s="17"/>
      <c r="BV85" s="58"/>
      <c r="BW85" s="50"/>
      <c r="BX85" s="50"/>
      <c r="BY85" s="50"/>
      <c r="BZ85" s="50"/>
      <c r="CA85" s="50"/>
      <c r="CB85" s="50"/>
      <c r="CC85" s="59"/>
      <c r="CD85" s="60"/>
      <c r="CE85" s="17"/>
      <c r="CF85" s="17"/>
      <c r="CG85" s="58"/>
      <c r="CH85" s="50"/>
      <c r="CI85" s="50"/>
      <c r="CJ85" s="50"/>
      <c r="CK85" s="50"/>
      <c r="CL85" s="50"/>
      <c r="CM85" s="50"/>
      <c r="CN85" s="59"/>
      <c r="CO85" s="60"/>
      <c r="CP85" s="17"/>
      <c r="CQ85" s="17"/>
      <c r="CR85" s="58"/>
      <c r="CS85" s="50"/>
      <c r="CT85" s="50"/>
      <c r="CU85" s="50"/>
      <c r="CV85" s="50"/>
      <c r="CW85" s="50"/>
      <c r="CX85" s="50"/>
      <c r="CY85" s="59"/>
      <c r="CZ85" s="60"/>
      <c r="DA85" s="17"/>
      <c r="DB85" s="17"/>
      <c r="DC85" s="58"/>
      <c r="DD85" s="50"/>
      <c r="DE85" s="50"/>
      <c r="DF85" s="50"/>
      <c r="DG85" s="50"/>
      <c r="DH85" s="50"/>
      <c r="DI85" s="50"/>
      <c r="DJ85" s="59"/>
      <c r="DK85" s="60"/>
      <c r="DL85" s="17"/>
      <c r="DM85" s="17"/>
      <c r="DN85" s="58"/>
      <c r="DO85" s="50"/>
      <c r="DP85" s="50"/>
      <c r="DQ85" s="50"/>
      <c r="DR85" s="50"/>
      <c r="DS85" s="50"/>
      <c r="DT85" s="50"/>
      <c r="DU85" s="59"/>
      <c r="DV85" s="60"/>
      <c r="DW85" s="17"/>
      <c r="DX85" s="17"/>
      <c r="DY85" s="58"/>
      <c r="DZ85" s="50"/>
      <c r="EA85" s="50"/>
      <c r="EB85" s="50"/>
      <c r="EC85" s="50"/>
      <c r="ED85" s="50"/>
      <c r="EE85" s="50"/>
      <c r="EF85" s="59"/>
      <c r="EG85" s="60"/>
      <c r="EH85" s="17"/>
      <c r="EI85" s="17"/>
      <c r="EJ85" s="58"/>
      <c r="EK85" s="50"/>
      <c r="EL85" s="50"/>
      <c r="EM85" s="50"/>
      <c r="EN85" s="50"/>
      <c r="EO85" s="50"/>
      <c r="EP85" s="50"/>
      <c r="EQ85" s="59"/>
      <c r="ER85" s="60"/>
      <c r="ES85" s="17"/>
      <c r="ET85" s="17"/>
      <c r="EU85" s="58"/>
      <c r="EV85" s="50"/>
      <c r="EW85" s="50"/>
      <c r="EX85" s="50"/>
      <c r="EY85" s="50"/>
      <c r="EZ85" s="50"/>
      <c r="FA85" s="50"/>
      <c r="FB85" s="59"/>
      <c r="FC85" s="60"/>
      <c r="FD85" s="17"/>
      <c r="FE85" s="17"/>
      <c r="FF85" s="58"/>
      <c r="FG85" s="50"/>
      <c r="FH85" s="50"/>
      <c r="FI85" s="50"/>
      <c r="FJ85" s="50"/>
      <c r="FK85" s="50"/>
      <c r="FL85" s="50"/>
      <c r="FM85" s="59"/>
      <c r="FN85" s="60"/>
      <c r="FO85" s="17"/>
      <c r="FP85" s="17"/>
      <c r="FQ85" s="58"/>
      <c r="FR85" s="50"/>
      <c r="FS85" s="50"/>
      <c r="FT85" s="50"/>
      <c r="FU85" s="50"/>
      <c r="FV85" s="50"/>
      <c r="FW85" s="50"/>
      <c r="FX85" s="59"/>
      <c r="FY85" s="60"/>
      <c r="FZ85" s="17"/>
      <c r="GA85" s="17"/>
      <c r="GB85" s="58"/>
      <c r="GC85" s="50"/>
      <c r="GD85" s="50"/>
      <c r="GE85" s="50"/>
      <c r="GF85" s="50"/>
      <c r="GG85" s="50"/>
      <c r="GH85" s="50"/>
      <c r="GI85" s="59"/>
      <c r="GJ85" s="60"/>
      <c r="GK85" s="17"/>
      <c r="GL85" s="17"/>
      <c r="GM85" s="58"/>
      <c r="GN85" s="50"/>
      <c r="GO85" s="50"/>
      <c r="GP85" s="50"/>
      <c r="GQ85" s="50"/>
      <c r="GR85" s="50"/>
      <c r="GS85" s="50"/>
      <c r="GT85" s="59"/>
      <c r="GU85" s="60"/>
      <c r="GV85" s="17"/>
      <c r="GW85" s="17"/>
      <c r="GX85" s="58"/>
      <c r="GY85" s="50"/>
      <c r="GZ85" s="50"/>
      <c r="HA85" s="50"/>
      <c r="HB85" s="50"/>
      <c r="HC85" s="50"/>
      <c r="HD85" s="50"/>
      <c r="HE85" s="59"/>
      <c r="HF85" s="60"/>
      <c r="HG85" s="17"/>
      <c r="HH85" s="17"/>
      <c r="HI85" s="58"/>
      <c r="HJ85" s="50"/>
      <c r="HK85" s="50"/>
      <c r="HL85" s="50"/>
      <c r="HM85" s="50"/>
      <c r="HN85" s="50"/>
      <c r="HO85" s="50"/>
      <c r="HP85" s="59"/>
      <c r="HQ85" s="60"/>
      <c r="HR85" s="17"/>
      <c r="HS85" s="17"/>
    </row>
    <row r="86" spans="1:227" x14ac:dyDescent="0.3">
      <c r="A86" s="65"/>
      <c r="B86" s="66"/>
      <c r="C86" s="67"/>
      <c r="D86" s="67"/>
      <c r="E86" s="59"/>
      <c r="F86" s="59"/>
      <c r="G86" s="17"/>
      <c r="H86" s="58"/>
      <c r="I86" s="50"/>
      <c r="J86" s="50"/>
      <c r="K86" s="50"/>
      <c r="L86" s="50"/>
      <c r="M86" s="50"/>
      <c r="N86" s="50"/>
      <c r="O86" s="59"/>
      <c r="P86" s="60"/>
      <c r="Q86" s="17"/>
      <c r="R86" s="17"/>
      <c r="S86" s="58"/>
      <c r="T86" s="50"/>
      <c r="U86" s="50"/>
      <c r="V86" s="50"/>
      <c r="W86" s="50"/>
      <c r="X86" s="50"/>
      <c r="Y86" s="50"/>
      <c r="Z86" s="59"/>
      <c r="AA86" s="60"/>
      <c r="AB86" s="17"/>
      <c r="AC86" s="17"/>
      <c r="AD86" s="58"/>
      <c r="AE86" s="50"/>
      <c r="AF86" s="50"/>
      <c r="AG86" s="50"/>
      <c r="AH86" s="50"/>
      <c r="AI86" s="50"/>
      <c r="AJ86" s="50"/>
      <c r="AK86" s="59"/>
      <c r="AL86" s="60"/>
      <c r="AM86" s="17"/>
      <c r="AN86" s="17"/>
      <c r="AO86" s="58"/>
      <c r="AP86" s="50"/>
      <c r="AQ86" s="50"/>
      <c r="AR86" s="50"/>
      <c r="AS86" s="50"/>
      <c r="AT86" s="50"/>
      <c r="AU86" s="50"/>
      <c r="AV86" s="59"/>
      <c r="AW86" s="60"/>
      <c r="AX86" s="17"/>
      <c r="AY86" s="17"/>
      <c r="AZ86" s="58"/>
      <c r="BA86" s="50"/>
      <c r="BB86" s="50"/>
      <c r="BC86" s="50"/>
      <c r="BD86" s="50"/>
      <c r="BE86" s="50"/>
      <c r="BF86" s="50"/>
      <c r="BG86" s="59"/>
      <c r="BH86" s="60"/>
      <c r="BI86" s="17"/>
      <c r="BJ86" s="17"/>
      <c r="BK86" s="58"/>
      <c r="BL86" s="50"/>
      <c r="BM86" s="50"/>
      <c r="BN86" s="50"/>
      <c r="BO86" s="50"/>
      <c r="BP86" s="50"/>
      <c r="BQ86" s="50"/>
      <c r="BR86" s="59"/>
      <c r="BS86" s="60"/>
      <c r="BT86" s="17"/>
      <c r="BU86" s="17"/>
      <c r="BV86" s="58"/>
      <c r="BW86" s="50"/>
      <c r="BX86" s="50"/>
      <c r="BY86" s="50"/>
      <c r="BZ86" s="50"/>
      <c r="CA86" s="50"/>
      <c r="CB86" s="50"/>
      <c r="CC86" s="59"/>
      <c r="CD86" s="60"/>
      <c r="CE86" s="17"/>
      <c r="CF86" s="17"/>
      <c r="CG86" s="58"/>
      <c r="CH86" s="50"/>
      <c r="CI86" s="50"/>
      <c r="CJ86" s="50"/>
      <c r="CK86" s="50"/>
      <c r="CL86" s="50"/>
      <c r="CM86" s="50"/>
      <c r="CN86" s="59"/>
      <c r="CO86" s="60"/>
      <c r="CP86" s="17"/>
      <c r="CQ86" s="17"/>
      <c r="CR86" s="58"/>
      <c r="CS86" s="50"/>
      <c r="CT86" s="50"/>
      <c r="CU86" s="50"/>
      <c r="CV86" s="50"/>
      <c r="CW86" s="50"/>
      <c r="CX86" s="50"/>
      <c r="CY86" s="59"/>
      <c r="CZ86" s="60"/>
      <c r="DA86" s="17"/>
      <c r="DB86" s="17"/>
      <c r="DC86" s="58"/>
      <c r="DD86" s="50"/>
      <c r="DE86" s="50"/>
      <c r="DF86" s="50"/>
      <c r="DG86" s="50"/>
      <c r="DH86" s="50"/>
      <c r="DI86" s="50"/>
      <c r="DJ86" s="59"/>
      <c r="DK86" s="60"/>
      <c r="DL86" s="17"/>
      <c r="DM86" s="17"/>
      <c r="DN86" s="58"/>
      <c r="DO86" s="50"/>
      <c r="DP86" s="50"/>
      <c r="DQ86" s="50"/>
      <c r="DR86" s="50"/>
      <c r="DS86" s="50"/>
      <c r="DT86" s="50"/>
      <c r="DU86" s="59"/>
      <c r="DV86" s="60"/>
      <c r="DW86" s="17"/>
      <c r="DX86" s="17"/>
      <c r="DY86" s="58"/>
      <c r="DZ86" s="50"/>
      <c r="EA86" s="50"/>
      <c r="EB86" s="50"/>
      <c r="EC86" s="50"/>
      <c r="ED86" s="50"/>
      <c r="EE86" s="50"/>
      <c r="EF86" s="59"/>
      <c r="EG86" s="60"/>
      <c r="EH86" s="17"/>
      <c r="EI86" s="17"/>
      <c r="EJ86" s="58"/>
      <c r="EK86" s="50"/>
      <c r="EL86" s="50"/>
      <c r="EM86" s="50"/>
      <c r="EN86" s="50"/>
      <c r="EO86" s="50"/>
      <c r="EP86" s="50"/>
      <c r="EQ86" s="59"/>
      <c r="ER86" s="60"/>
      <c r="ES86" s="17"/>
      <c r="ET86" s="17"/>
      <c r="EU86" s="58"/>
      <c r="EV86" s="50"/>
      <c r="EW86" s="50"/>
      <c r="EX86" s="50"/>
      <c r="EY86" s="50"/>
      <c r="EZ86" s="50"/>
      <c r="FA86" s="50"/>
      <c r="FB86" s="59"/>
      <c r="FC86" s="60"/>
      <c r="FD86" s="17"/>
      <c r="FE86" s="17"/>
      <c r="FF86" s="58"/>
      <c r="FG86" s="50"/>
      <c r="FH86" s="50"/>
      <c r="FI86" s="50"/>
      <c r="FJ86" s="50"/>
      <c r="FK86" s="50"/>
      <c r="FL86" s="50"/>
      <c r="FM86" s="59"/>
      <c r="FN86" s="60"/>
      <c r="FO86" s="17"/>
      <c r="FP86" s="17"/>
      <c r="FQ86" s="58"/>
      <c r="FR86" s="50"/>
      <c r="FS86" s="50"/>
      <c r="FT86" s="50"/>
      <c r="FU86" s="50"/>
      <c r="FV86" s="50"/>
      <c r="FW86" s="50"/>
      <c r="FX86" s="59"/>
      <c r="FY86" s="60"/>
      <c r="FZ86" s="17"/>
      <c r="GA86" s="17"/>
      <c r="GB86" s="58"/>
      <c r="GC86" s="50"/>
      <c r="GD86" s="50"/>
      <c r="GE86" s="50"/>
      <c r="GF86" s="50"/>
      <c r="GG86" s="50"/>
      <c r="GH86" s="50"/>
      <c r="GI86" s="59"/>
      <c r="GJ86" s="60"/>
      <c r="GK86" s="17"/>
      <c r="GL86" s="17"/>
      <c r="GM86" s="58"/>
      <c r="GN86" s="50"/>
      <c r="GO86" s="50"/>
      <c r="GP86" s="50"/>
      <c r="GQ86" s="50"/>
      <c r="GR86" s="50"/>
      <c r="GS86" s="50"/>
      <c r="GT86" s="59"/>
      <c r="GU86" s="60"/>
      <c r="GV86" s="17"/>
      <c r="GW86" s="17"/>
      <c r="GX86" s="58"/>
      <c r="GY86" s="50"/>
      <c r="GZ86" s="50"/>
      <c r="HA86" s="50"/>
      <c r="HB86" s="50"/>
      <c r="HC86" s="50"/>
      <c r="HD86" s="50"/>
      <c r="HE86" s="59"/>
      <c r="HF86" s="60"/>
      <c r="HG86" s="17"/>
      <c r="HH86" s="17"/>
      <c r="HI86" s="58"/>
      <c r="HJ86" s="50"/>
      <c r="HK86" s="50"/>
      <c r="HL86" s="50"/>
      <c r="HM86" s="50"/>
      <c r="HN86" s="50"/>
      <c r="HO86" s="50"/>
      <c r="HP86" s="59"/>
      <c r="HQ86" s="60"/>
      <c r="HR86" s="17"/>
      <c r="HS86" s="17"/>
    </row>
    <row r="87" spans="1:227" x14ac:dyDescent="0.3">
      <c r="A87" s="65"/>
      <c r="B87" s="66"/>
      <c r="C87" s="67"/>
      <c r="D87" s="67"/>
      <c r="E87" s="59"/>
      <c r="F87" s="59"/>
      <c r="G87" s="17"/>
      <c r="H87" s="58"/>
      <c r="I87" s="50"/>
      <c r="J87" s="50"/>
      <c r="K87" s="50"/>
      <c r="L87" s="50"/>
      <c r="M87" s="50"/>
      <c r="N87" s="50"/>
      <c r="O87" s="59"/>
      <c r="P87" s="60"/>
      <c r="Q87" s="17"/>
      <c r="R87" s="17"/>
      <c r="S87" s="58"/>
      <c r="T87" s="50"/>
      <c r="U87" s="50"/>
      <c r="V87" s="50"/>
      <c r="W87" s="50"/>
      <c r="X87" s="50"/>
      <c r="Y87" s="50"/>
      <c r="Z87" s="59"/>
      <c r="AA87" s="60"/>
      <c r="AB87" s="17"/>
      <c r="AC87" s="17"/>
      <c r="AD87" s="58"/>
      <c r="AE87" s="50"/>
      <c r="AF87" s="50"/>
      <c r="AG87" s="50"/>
      <c r="AH87" s="50"/>
      <c r="AI87" s="50"/>
      <c r="AJ87" s="50"/>
      <c r="AK87" s="59"/>
      <c r="AL87" s="60"/>
      <c r="AM87" s="17"/>
      <c r="AN87" s="17"/>
      <c r="AO87" s="58"/>
      <c r="AP87" s="50"/>
      <c r="AQ87" s="50"/>
      <c r="AR87" s="50"/>
      <c r="AS87" s="50"/>
      <c r="AT87" s="50"/>
      <c r="AU87" s="50"/>
      <c r="AV87" s="59"/>
      <c r="AW87" s="60"/>
      <c r="AX87" s="17"/>
      <c r="AY87" s="17"/>
      <c r="AZ87" s="58"/>
      <c r="BA87" s="50"/>
      <c r="BB87" s="50"/>
      <c r="BC87" s="50"/>
      <c r="BD87" s="50"/>
      <c r="BE87" s="50"/>
      <c r="BF87" s="50"/>
      <c r="BG87" s="59"/>
      <c r="BH87" s="60"/>
      <c r="BI87" s="17"/>
      <c r="BJ87" s="17"/>
      <c r="BK87" s="58"/>
      <c r="BL87" s="50"/>
      <c r="BM87" s="50"/>
      <c r="BN87" s="50"/>
      <c r="BO87" s="50"/>
      <c r="BP87" s="50"/>
      <c r="BQ87" s="50"/>
      <c r="BR87" s="59"/>
      <c r="BS87" s="60"/>
      <c r="BT87" s="17"/>
      <c r="BU87" s="17"/>
      <c r="BV87" s="58"/>
      <c r="BW87" s="50"/>
      <c r="BX87" s="50"/>
      <c r="BY87" s="50"/>
      <c r="BZ87" s="50"/>
      <c r="CA87" s="50"/>
      <c r="CB87" s="50"/>
      <c r="CC87" s="59"/>
      <c r="CD87" s="60"/>
      <c r="CE87" s="17"/>
      <c r="CF87" s="17"/>
      <c r="CG87" s="58"/>
      <c r="CH87" s="50"/>
      <c r="CI87" s="50"/>
      <c r="CJ87" s="50"/>
      <c r="CK87" s="50"/>
      <c r="CL87" s="50"/>
      <c r="CM87" s="50"/>
      <c r="CN87" s="59"/>
      <c r="CO87" s="60"/>
      <c r="CP87" s="17"/>
      <c r="CQ87" s="17"/>
      <c r="CR87" s="58"/>
      <c r="CS87" s="50"/>
      <c r="CT87" s="50"/>
      <c r="CU87" s="50"/>
      <c r="CV87" s="50"/>
      <c r="CW87" s="50"/>
      <c r="CX87" s="50"/>
      <c r="CY87" s="59"/>
      <c r="CZ87" s="60"/>
      <c r="DA87" s="17"/>
      <c r="DB87" s="17"/>
      <c r="DC87" s="58"/>
      <c r="DD87" s="50"/>
      <c r="DE87" s="50"/>
      <c r="DF87" s="50"/>
      <c r="DG87" s="50"/>
      <c r="DH87" s="50"/>
      <c r="DI87" s="50"/>
      <c r="DJ87" s="59"/>
      <c r="DK87" s="60"/>
      <c r="DL87" s="17"/>
      <c r="DM87" s="17"/>
      <c r="DN87" s="58"/>
      <c r="DO87" s="50"/>
      <c r="DP87" s="50"/>
      <c r="DQ87" s="50"/>
      <c r="DR87" s="50"/>
      <c r="DS87" s="50"/>
      <c r="DT87" s="50"/>
      <c r="DU87" s="59"/>
      <c r="DV87" s="60"/>
      <c r="DW87" s="17"/>
      <c r="DX87" s="17"/>
      <c r="DY87" s="58"/>
      <c r="DZ87" s="50"/>
      <c r="EA87" s="50"/>
      <c r="EB87" s="50"/>
      <c r="EC87" s="50"/>
      <c r="ED87" s="50"/>
      <c r="EE87" s="50"/>
      <c r="EF87" s="59"/>
      <c r="EG87" s="60"/>
      <c r="EH87" s="17"/>
      <c r="EI87" s="17"/>
      <c r="EJ87" s="58"/>
      <c r="EK87" s="50"/>
      <c r="EL87" s="50"/>
      <c r="EM87" s="50"/>
      <c r="EN87" s="50"/>
      <c r="EO87" s="50"/>
      <c r="EP87" s="50"/>
      <c r="EQ87" s="59"/>
      <c r="ER87" s="60"/>
      <c r="ES87" s="17"/>
      <c r="ET87" s="17"/>
      <c r="EU87" s="58"/>
      <c r="EV87" s="50"/>
      <c r="EW87" s="50"/>
      <c r="EX87" s="50"/>
      <c r="EY87" s="50"/>
      <c r="EZ87" s="50"/>
      <c r="FA87" s="50"/>
      <c r="FB87" s="59"/>
      <c r="FC87" s="60"/>
      <c r="FD87" s="17"/>
      <c r="FE87" s="17"/>
      <c r="FF87" s="58"/>
      <c r="FG87" s="50"/>
      <c r="FH87" s="50"/>
      <c r="FI87" s="50"/>
      <c r="FJ87" s="50"/>
      <c r="FK87" s="50"/>
      <c r="FL87" s="50"/>
      <c r="FM87" s="59"/>
      <c r="FN87" s="60"/>
      <c r="FO87" s="17"/>
      <c r="FP87" s="17"/>
      <c r="FQ87" s="58"/>
      <c r="FR87" s="50"/>
      <c r="FS87" s="50"/>
      <c r="FT87" s="50"/>
      <c r="FU87" s="50"/>
      <c r="FV87" s="50"/>
      <c r="FW87" s="50"/>
      <c r="FX87" s="59"/>
      <c r="FY87" s="60"/>
      <c r="FZ87" s="17"/>
      <c r="GA87" s="17"/>
      <c r="GB87" s="58"/>
      <c r="GC87" s="50"/>
      <c r="GD87" s="50"/>
      <c r="GE87" s="50"/>
      <c r="GF87" s="50"/>
      <c r="GG87" s="50"/>
      <c r="GH87" s="50"/>
      <c r="GI87" s="59"/>
      <c r="GJ87" s="60"/>
      <c r="GK87" s="17"/>
      <c r="GL87" s="17"/>
      <c r="GM87" s="58"/>
      <c r="GN87" s="50"/>
      <c r="GO87" s="50"/>
      <c r="GP87" s="50"/>
      <c r="GQ87" s="50"/>
      <c r="GR87" s="50"/>
      <c r="GS87" s="50"/>
      <c r="GT87" s="59"/>
      <c r="GU87" s="60"/>
      <c r="GV87" s="17"/>
      <c r="GW87" s="17"/>
      <c r="GX87" s="58"/>
      <c r="GY87" s="50"/>
      <c r="GZ87" s="50"/>
      <c r="HA87" s="50"/>
      <c r="HB87" s="50"/>
      <c r="HC87" s="50"/>
      <c r="HD87" s="50"/>
      <c r="HE87" s="59"/>
      <c r="HF87" s="60"/>
      <c r="HG87" s="17"/>
      <c r="HH87" s="17"/>
      <c r="HI87" s="58"/>
      <c r="HJ87" s="50"/>
      <c r="HK87" s="50"/>
      <c r="HL87" s="50"/>
      <c r="HM87" s="50"/>
      <c r="HN87" s="50"/>
      <c r="HO87" s="50"/>
      <c r="HP87" s="59"/>
      <c r="HQ87" s="60"/>
      <c r="HR87" s="17"/>
      <c r="HS87" s="17"/>
    </row>
    <row r="88" spans="1:227" x14ac:dyDescent="0.3">
      <c r="A88" s="65"/>
      <c r="B88" s="66"/>
      <c r="C88" s="67"/>
      <c r="D88" s="67"/>
      <c r="E88" s="59"/>
      <c r="F88" s="59"/>
      <c r="G88" s="17"/>
      <c r="H88" s="58"/>
      <c r="I88" s="50"/>
      <c r="J88" s="50"/>
      <c r="K88" s="50"/>
      <c r="L88" s="50"/>
      <c r="M88" s="50"/>
      <c r="N88" s="50"/>
      <c r="O88" s="59"/>
      <c r="P88" s="60"/>
      <c r="Q88" s="17"/>
      <c r="R88" s="17"/>
      <c r="S88" s="58"/>
      <c r="T88" s="50"/>
      <c r="U88" s="50"/>
      <c r="V88" s="50"/>
      <c r="W88" s="50"/>
      <c r="X88" s="50"/>
      <c r="Y88" s="50"/>
      <c r="Z88" s="59"/>
      <c r="AA88" s="60"/>
      <c r="AB88" s="17"/>
      <c r="AC88" s="17"/>
      <c r="AD88" s="58"/>
      <c r="AE88" s="50"/>
      <c r="AF88" s="50"/>
      <c r="AG88" s="50"/>
      <c r="AH88" s="50"/>
      <c r="AI88" s="50"/>
      <c r="AJ88" s="50"/>
      <c r="AK88" s="59"/>
      <c r="AL88" s="60"/>
      <c r="AM88" s="17"/>
      <c r="AN88" s="17"/>
      <c r="AO88" s="58"/>
      <c r="AP88" s="50"/>
      <c r="AQ88" s="50"/>
      <c r="AR88" s="50"/>
      <c r="AS88" s="50"/>
      <c r="AT88" s="50"/>
      <c r="AU88" s="50"/>
      <c r="AV88" s="59"/>
      <c r="AW88" s="60"/>
      <c r="AX88" s="17"/>
      <c r="AY88" s="17"/>
      <c r="AZ88" s="58"/>
      <c r="BA88" s="50"/>
      <c r="BB88" s="50"/>
      <c r="BC88" s="50"/>
      <c r="BD88" s="50"/>
      <c r="BE88" s="50"/>
      <c r="BF88" s="50"/>
      <c r="BG88" s="59"/>
      <c r="BH88" s="60"/>
      <c r="BI88" s="17"/>
      <c r="BJ88" s="17"/>
      <c r="BK88" s="58"/>
      <c r="BL88" s="50"/>
      <c r="BM88" s="50"/>
      <c r="BN88" s="50"/>
      <c r="BO88" s="50"/>
      <c r="BP88" s="50"/>
      <c r="BQ88" s="50"/>
      <c r="BR88" s="59"/>
      <c r="BS88" s="60"/>
      <c r="BT88" s="17"/>
      <c r="BU88" s="17"/>
      <c r="BV88" s="58"/>
      <c r="BW88" s="50"/>
      <c r="BX88" s="50"/>
      <c r="BY88" s="50"/>
      <c r="BZ88" s="50"/>
      <c r="CA88" s="50"/>
      <c r="CB88" s="50"/>
      <c r="CC88" s="59"/>
      <c r="CD88" s="60"/>
      <c r="CE88" s="17"/>
      <c r="CF88" s="17"/>
      <c r="CG88" s="58"/>
      <c r="CH88" s="50"/>
      <c r="CI88" s="50"/>
      <c r="CJ88" s="50"/>
      <c r="CK88" s="50"/>
      <c r="CL88" s="50"/>
      <c r="CM88" s="50"/>
      <c r="CN88" s="59"/>
      <c r="CO88" s="60"/>
      <c r="CP88" s="17"/>
      <c r="CQ88" s="17"/>
      <c r="CR88" s="58"/>
      <c r="CS88" s="50"/>
      <c r="CT88" s="50"/>
      <c r="CU88" s="50"/>
      <c r="CV88" s="50"/>
      <c r="CW88" s="50"/>
      <c r="CX88" s="50"/>
      <c r="CY88" s="59"/>
      <c r="CZ88" s="60"/>
      <c r="DA88" s="17"/>
      <c r="DB88" s="17"/>
      <c r="DC88" s="58"/>
      <c r="DD88" s="50"/>
      <c r="DE88" s="50"/>
      <c r="DF88" s="50"/>
      <c r="DG88" s="50"/>
      <c r="DH88" s="50"/>
      <c r="DI88" s="50"/>
      <c r="DJ88" s="59"/>
      <c r="DK88" s="60"/>
      <c r="DL88" s="17"/>
      <c r="DM88" s="17"/>
      <c r="DN88" s="58"/>
      <c r="DO88" s="50"/>
      <c r="DP88" s="50"/>
      <c r="DQ88" s="50"/>
      <c r="DR88" s="50"/>
      <c r="DS88" s="50"/>
      <c r="DT88" s="50"/>
      <c r="DU88" s="59"/>
      <c r="DV88" s="60"/>
      <c r="DW88" s="17"/>
      <c r="DX88" s="17"/>
      <c r="DY88" s="58"/>
      <c r="DZ88" s="50"/>
      <c r="EA88" s="50"/>
      <c r="EB88" s="50"/>
      <c r="EC88" s="50"/>
      <c r="ED88" s="50"/>
      <c r="EE88" s="50"/>
      <c r="EF88" s="59"/>
      <c r="EG88" s="60"/>
      <c r="EH88" s="17"/>
      <c r="EI88" s="17"/>
      <c r="EJ88" s="58"/>
      <c r="EK88" s="50"/>
      <c r="EL88" s="50"/>
      <c r="EM88" s="50"/>
      <c r="EN88" s="50"/>
      <c r="EO88" s="50"/>
      <c r="EP88" s="50"/>
      <c r="EQ88" s="59"/>
      <c r="ER88" s="60"/>
      <c r="ES88" s="17"/>
      <c r="ET88" s="17"/>
      <c r="EU88" s="58"/>
      <c r="EV88" s="50"/>
      <c r="EW88" s="50"/>
      <c r="EX88" s="50"/>
      <c r="EY88" s="50"/>
      <c r="EZ88" s="50"/>
      <c r="FA88" s="50"/>
      <c r="FB88" s="59"/>
      <c r="FC88" s="60"/>
      <c r="FD88" s="17"/>
      <c r="FE88" s="17"/>
      <c r="FF88" s="58"/>
      <c r="FG88" s="50"/>
      <c r="FH88" s="50"/>
      <c r="FI88" s="50"/>
      <c r="FJ88" s="50"/>
      <c r="FK88" s="50"/>
      <c r="FL88" s="50"/>
      <c r="FM88" s="59"/>
      <c r="FN88" s="60"/>
      <c r="FO88" s="17"/>
      <c r="FP88" s="17"/>
      <c r="FQ88" s="58"/>
      <c r="FR88" s="50"/>
      <c r="FS88" s="50"/>
      <c r="FT88" s="50"/>
      <c r="FU88" s="50"/>
      <c r="FV88" s="50"/>
      <c r="FW88" s="50"/>
      <c r="FX88" s="59"/>
      <c r="FY88" s="60"/>
      <c r="FZ88" s="17"/>
      <c r="GA88" s="17"/>
      <c r="GB88" s="58"/>
      <c r="GC88" s="50"/>
      <c r="GD88" s="50"/>
      <c r="GE88" s="50"/>
      <c r="GF88" s="50"/>
      <c r="GG88" s="50"/>
      <c r="GH88" s="50"/>
      <c r="GI88" s="59"/>
      <c r="GJ88" s="60"/>
      <c r="GK88" s="17"/>
      <c r="GL88" s="17"/>
      <c r="GM88" s="58"/>
      <c r="GN88" s="50"/>
      <c r="GO88" s="50"/>
      <c r="GP88" s="50"/>
      <c r="GQ88" s="50"/>
      <c r="GR88" s="50"/>
      <c r="GS88" s="50"/>
      <c r="GT88" s="59"/>
      <c r="GU88" s="60"/>
      <c r="GV88" s="17"/>
      <c r="GW88" s="17"/>
      <c r="GX88" s="58"/>
      <c r="GY88" s="50"/>
      <c r="GZ88" s="50"/>
      <c r="HA88" s="50"/>
      <c r="HB88" s="50"/>
      <c r="HC88" s="50"/>
      <c r="HD88" s="50"/>
      <c r="HE88" s="59"/>
      <c r="HF88" s="60"/>
      <c r="HG88" s="17"/>
      <c r="HH88" s="17"/>
      <c r="HI88" s="58"/>
      <c r="HJ88" s="50"/>
      <c r="HK88" s="50"/>
      <c r="HL88" s="50"/>
      <c r="HM88" s="50"/>
      <c r="HN88" s="50"/>
      <c r="HO88" s="50"/>
      <c r="HP88" s="59"/>
      <c r="HQ88" s="60"/>
      <c r="HR88" s="17"/>
      <c r="HS88" s="17"/>
    </row>
    <row r="89" spans="1:227" x14ac:dyDescent="0.3">
      <c r="A89" s="65"/>
      <c r="B89" s="66"/>
      <c r="C89" s="67"/>
      <c r="D89" s="67"/>
      <c r="E89" s="59"/>
      <c r="F89" s="59"/>
      <c r="G89" s="17"/>
      <c r="H89" s="58"/>
      <c r="I89" s="50"/>
      <c r="J89" s="50"/>
      <c r="K89" s="50"/>
      <c r="L89" s="50"/>
      <c r="M89" s="50"/>
      <c r="N89" s="50"/>
      <c r="O89" s="59"/>
      <c r="P89" s="60"/>
      <c r="Q89" s="17"/>
      <c r="R89" s="17"/>
      <c r="S89" s="58"/>
      <c r="T89" s="50"/>
      <c r="U89" s="50"/>
      <c r="V89" s="50"/>
      <c r="W89" s="50"/>
      <c r="X89" s="50"/>
      <c r="Y89" s="50"/>
      <c r="Z89" s="59"/>
      <c r="AA89" s="60"/>
      <c r="AB89" s="17"/>
      <c r="AC89" s="17"/>
      <c r="AD89" s="58"/>
      <c r="AE89" s="50"/>
      <c r="AF89" s="50"/>
      <c r="AG89" s="50"/>
      <c r="AH89" s="50"/>
      <c r="AI89" s="50"/>
      <c r="AJ89" s="50"/>
      <c r="AK89" s="59"/>
      <c r="AL89" s="60"/>
      <c r="AM89" s="17"/>
      <c r="AN89" s="17"/>
      <c r="AO89" s="58"/>
      <c r="AP89" s="50"/>
      <c r="AQ89" s="50"/>
      <c r="AR89" s="50"/>
      <c r="AS89" s="50"/>
      <c r="AT89" s="50"/>
      <c r="AU89" s="50"/>
      <c r="AV89" s="59"/>
      <c r="AW89" s="60"/>
      <c r="AX89" s="17"/>
      <c r="AY89" s="17"/>
      <c r="AZ89" s="58"/>
      <c r="BA89" s="50"/>
      <c r="BB89" s="50"/>
      <c r="BC89" s="50"/>
      <c r="BD89" s="50"/>
      <c r="BE89" s="50"/>
      <c r="BF89" s="50"/>
      <c r="BG89" s="59"/>
      <c r="BH89" s="60"/>
      <c r="BI89" s="17"/>
      <c r="BJ89" s="17"/>
      <c r="BK89" s="58"/>
      <c r="BL89" s="50"/>
      <c r="BM89" s="50"/>
      <c r="BN89" s="50"/>
      <c r="BO89" s="50"/>
      <c r="BP89" s="50"/>
      <c r="BQ89" s="50"/>
      <c r="BR89" s="59"/>
      <c r="BS89" s="60"/>
      <c r="BT89" s="17"/>
      <c r="BU89" s="17"/>
      <c r="BV89" s="58"/>
      <c r="BW89" s="50"/>
      <c r="BX89" s="50"/>
      <c r="BY89" s="50"/>
      <c r="BZ89" s="50"/>
      <c r="CA89" s="50"/>
      <c r="CB89" s="50"/>
      <c r="CC89" s="59"/>
      <c r="CD89" s="60"/>
      <c r="CE89" s="17"/>
      <c r="CF89" s="17"/>
      <c r="CG89" s="58"/>
      <c r="CH89" s="50"/>
      <c r="CI89" s="50"/>
      <c r="CJ89" s="50"/>
      <c r="CK89" s="50"/>
      <c r="CL89" s="50"/>
      <c r="CM89" s="50"/>
      <c r="CN89" s="59"/>
      <c r="CO89" s="60"/>
      <c r="CP89" s="17"/>
      <c r="CQ89" s="17"/>
      <c r="CR89" s="58"/>
      <c r="CS89" s="50"/>
      <c r="CT89" s="50"/>
      <c r="CU89" s="50"/>
      <c r="CV89" s="50"/>
      <c r="CW89" s="50"/>
      <c r="CX89" s="50"/>
      <c r="CY89" s="59"/>
      <c r="CZ89" s="60"/>
      <c r="DA89" s="17"/>
      <c r="DB89" s="17"/>
      <c r="DC89" s="58"/>
      <c r="DD89" s="50"/>
      <c r="DE89" s="50"/>
      <c r="DF89" s="50"/>
      <c r="DG89" s="50"/>
      <c r="DH89" s="50"/>
      <c r="DI89" s="50"/>
      <c r="DJ89" s="59"/>
      <c r="DK89" s="60"/>
      <c r="DL89" s="17"/>
      <c r="DM89" s="17"/>
      <c r="DN89" s="58"/>
      <c r="DO89" s="50"/>
      <c r="DP89" s="50"/>
      <c r="DQ89" s="50"/>
      <c r="DR89" s="50"/>
      <c r="DS89" s="50"/>
      <c r="DT89" s="50"/>
      <c r="DU89" s="59"/>
      <c r="DV89" s="60"/>
      <c r="DW89" s="17"/>
      <c r="DX89" s="17"/>
      <c r="DY89" s="58"/>
      <c r="DZ89" s="50"/>
      <c r="EA89" s="50"/>
      <c r="EB89" s="50"/>
      <c r="EC89" s="50"/>
      <c r="ED89" s="50"/>
      <c r="EE89" s="50"/>
      <c r="EF89" s="59"/>
      <c r="EG89" s="60"/>
      <c r="EH89" s="17"/>
      <c r="EI89" s="17"/>
      <c r="EJ89" s="58"/>
      <c r="EK89" s="50"/>
      <c r="EL89" s="50"/>
      <c r="EM89" s="50"/>
      <c r="EN89" s="50"/>
      <c r="EO89" s="50"/>
      <c r="EP89" s="50"/>
      <c r="EQ89" s="59"/>
      <c r="ER89" s="60"/>
      <c r="ES89" s="17"/>
      <c r="ET89" s="17"/>
      <c r="EU89" s="58"/>
      <c r="EV89" s="50"/>
      <c r="EW89" s="50"/>
      <c r="EX89" s="50"/>
      <c r="EY89" s="50"/>
      <c r="EZ89" s="50"/>
      <c r="FA89" s="50"/>
      <c r="FB89" s="59"/>
      <c r="FC89" s="60"/>
      <c r="FD89" s="17"/>
      <c r="FE89" s="17"/>
      <c r="FF89" s="58"/>
      <c r="FG89" s="50"/>
      <c r="FH89" s="50"/>
      <c r="FI89" s="50"/>
      <c r="FJ89" s="50"/>
      <c r="FK89" s="50"/>
      <c r="FL89" s="50"/>
      <c r="FM89" s="59"/>
      <c r="FN89" s="60"/>
      <c r="FO89" s="17"/>
      <c r="FP89" s="17"/>
      <c r="FQ89" s="58"/>
      <c r="FR89" s="50"/>
      <c r="FS89" s="50"/>
      <c r="FT89" s="50"/>
      <c r="FU89" s="50"/>
      <c r="FV89" s="50"/>
      <c r="FW89" s="50"/>
      <c r="FX89" s="59"/>
      <c r="FY89" s="60"/>
      <c r="FZ89" s="17"/>
      <c r="GA89" s="17"/>
      <c r="GB89" s="58"/>
      <c r="GC89" s="50"/>
      <c r="GD89" s="50"/>
      <c r="GE89" s="50"/>
      <c r="GF89" s="50"/>
      <c r="GG89" s="50"/>
      <c r="GH89" s="50"/>
      <c r="GI89" s="59"/>
      <c r="GJ89" s="60"/>
      <c r="GK89" s="17"/>
      <c r="GL89" s="17"/>
      <c r="GM89" s="58"/>
      <c r="GN89" s="50"/>
      <c r="GO89" s="50"/>
      <c r="GP89" s="50"/>
      <c r="GQ89" s="50"/>
      <c r="GR89" s="50"/>
      <c r="GS89" s="50"/>
      <c r="GT89" s="59"/>
      <c r="GU89" s="60"/>
      <c r="GV89" s="17"/>
      <c r="GW89" s="17"/>
      <c r="GX89" s="58"/>
      <c r="GY89" s="50"/>
      <c r="GZ89" s="50"/>
      <c r="HA89" s="50"/>
      <c r="HB89" s="50"/>
      <c r="HC89" s="50"/>
      <c r="HD89" s="50"/>
      <c r="HE89" s="59"/>
      <c r="HF89" s="60"/>
      <c r="HG89" s="17"/>
      <c r="HH89" s="17"/>
      <c r="HI89" s="58"/>
      <c r="HJ89" s="50"/>
      <c r="HK89" s="50"/>
      <c r="HL89" s="50"/>
      <c r="HM89" s="50"/>
      <c r="HN89" s="50"/>
      <c r="HO89" s="50"/>
      <c r="HP89" s="59"/>
      <c r="HQ89" s="60"/>
      <c r="HR89" s="17"/>
      <c r="HS89" s="17"/>
    </row>
    <row r="90" spans="1:227" x14ac:dyDescent="0.3">
      <c r="A90" s="65"/>
      <c r="B90" s="66"/>
      <c r="C90" s="67"/>
      <c r="D90" s="67"/>
      <c r="E90" s="59"/>
      <c r="F90" s="59"/>
      <c r="G90" s="17"/>
      <c r="H90" s="58"/>
      <c r="I90" s="50"/>
      <c r="J90" s="50"/>
      <c r="K90" s="50"/>
      <c r="L90" s="50"/>
      <c r="M90" s="50"/>
      <c r="N90" s="50"/>
      <c r="O90" s="59"/>
      <c r="P90" s="60"/>
      <c r="Q90" s="17"/>
      <c r="R90" s="17"/>
      <c r="S90" s="58"/>
      <c r="T90" s="50"/>
      <c r="U90" s="50"/>
      <c r="V90" s="50"/>
      <c r="W90" s="50"/>
      <c r="X90" s="50"/>
      <c r="Y90" s="50"/>
      <c r="Z90" s="59"/>
      <c r="AA90" s="60"/>
      <c r="AB90" s="17"/>
      <c r="AC90" s="17"/>
      <c r="AD90" s="58"/>
      <c r="AE90" s="50"/>
      <c r="AF90" s="50"/>
      <c r="AG90" s="50"/>
      <c r="AH90" s="50"/>
      <c r="AI90" s="50"/>
      <c r="AJ90" s="50"/>
      <c r="AK90" s="59"/>
      <c r="AL90" s="60"/>
      <c r="AM90" s="17"/>
      <c r="AN90" s="17"/>
      <c r="AO90" s="58"/>
      <c r="AP90" s="50"/>
      <c r="AQ90" s="50"/>
      <c r="AR90" s="50"/>
      <c r="AS90" s="50"/>
      <c r="AT90" s="50"/>
      <c r="AU90" s="50"/>
      <c r="AV90" s="59"/>
      <c r="AW90" s="60"/>
      <c r="AX90" s="17"/>
      <c r="AY90" s="17"/>
      <c r="AZ90" s="58"/>
      <c r="BA90" s="50"/>
      <c r="BB90" s="50"/>
      <c r="BC90" s="50"/>
      <c r="BD90" s="50"/>
      <c r="BE90" s="50"/>
      <c r="BF90" s="50"/>
      <c r="BG90" s="59"/>
      <c r="BH90" s="60"/>
      <c r="BI90" s="17"/>
      <c r="BJ90" s="17"/>
      <c r="BK90" s="58"/>
      <c r="BL90" s="50"/>
      <c r="BM90" s="50"/>
      <c r="BN90" s="50"/>
      <c r="BO90" s="50"/>
      <c r="BP90" s="50"/>
      <c r="BQ90" s="50"/>
      <c r="BR90" s="59"/>
      <c r="BS90" s="60"/>
      <c r="BT90" s="17"/>
      <c r="BU90" s="17"/>
      <c r="BV90" s="58"/>
      <c r="BW90" s="50"/>
      <c r="BX90" s="50"/>
      <c r="BY90" s="50"/>
      <c r="BZ90" s="50"/>
      <c r="CA90" s="50"/>
      <c r="CB90" s="50"/>
      <c r="CC90" s="59"/>
      <c r="CD90" s="60"/>
      <c r="CE90" s="17"/>
      <c r="CF90" s="17"/>
      <c r="CG90" s="58"/>
      <c r="CH90" s="50"/>
      <c r="CI90" s="50"/>
      <c r="CJ90" s="50"/>
      <c r="CK90" s="50"/>
      <c r="CL90" s="50"/>
      <c r="CM90" s="50"/>
      <c r="CN90" s="59"/>
      <c r="CO90" s="60"/>
      <c r="CP90" s="17"/>
      <c r="CQ90" s="17"/>
      <c r="CR90" s="58"/>
      <c r="CS90" s="50"/>
      <c r="CT90" s="50"/>
      <c r="CU90" s="50"/>
      <c r="CV90" s="50"/>
      <c r="CW90" s="50"/>
      <c r="CX90" s="50"/>
      <c r="CY90" s="59"/>
      <c r="CZ90" s="60"/>
      <c r="DA90" s="17"/>
      <c r="DB90" s="17"/>
      <c r="DC90" s="58"/>
      <c r="DD90" s="50"/>
      <c r="DE90" s="50"/>
      <c r="DF90" s="50"/>
      <c r="DG90" s="50"/>
      <c r="DH90" s="50"/>
      <c r="DI90" s="50"/>
      <c r="DJ90" s="59"/>
      <c r="DK90" s="60"/>
      <c r="DL90" s="17"/>
      <c r="DM90" s="17"/>
      <c r="DN90" s="58"/>
      <c r="DO90" s="50"/>
      <c r="DP90" s="50"/>
      <c r="DQ90" s="50"/>
      <c r="DR90" s="50"/>
      <c r="DS90" s="50"/>
      <c r="DT90" s="50"/>
      <c r="DU90" s="59"/>
      <c r="DV90" s="60"/>
      <c r="DW90" s="17"/>
      <c r="DX90" s="17"/>
      <c r="DY90" s="58"/>
      <c r="DZ90" s="50"/>
      <c r="EA90" s="50"/>
      <c r="EB90" s="50"/>
      <c r="EC90" s="50"/>
      <c r="ED90" s="50"/>
      <c r="EE90" s="50"/>
      <c r="EF90" s="59"/>
      <c r="EG90" s="60"/>
      <c r="EH90" s="17"/>
      <c r="EI90" s="17"/>
      <c r="EJ90" s="58"/>
      <c r="EK90" s="50"/>
      <c r="EL90" s="50"/>
      <c r="EM90" s="50"/>
      <c r="EN90" s="50"/>
      <c r="EO90" s="50"/>
      <c r="EP90" s="50"/>
      <c r="EQ90" s="59"/>
      <c r="ER90" s="60"/>
      <c r="ES90" s="17"/>
      <c r="ET90" s="17"/>
      <c r="EU90" s="58"/>
      <c r="EV90" s="50"/>
      <c r="EW90" s="50"/>
      <c r="EX90" s="50"/>
      <c r="EY90" s="50"/>
      <c r="EZ90" s="50"/>
      <c r="FA90" s="50"/>
      <c r="FB90" s="59"/>
      <c r="FC90" s="60"/>
      <c r="FD90" s="17"/>
      <c r="FE90" s="17"/>
      <c r="FF90" s="58"/>
      <c r="FG90" s="50"/>
      <c r="FH90" s="50"/>
      <c r="FI90" s="50"/>
      <c r="FJ90" s="50"/>
      <c r="FK90" s="50"/>
      <c r="FL90" s="50"/>
      <c r="FM90" s="59"/>
      <c r="FN90" s="60"/>
      <c r="FO90" s="17"/>
      <c r="FP90" s="17"/>
      <c r="FQ90" s="58"/>
      <c r="FR90" s="50"/>
      <c r="FS90" s="50"/>
      <c r="FT90" s="50"/>
      <c r="FU90" s="50"/>
      <c r="FV90" s="50"/>
      <c r="FW90" s="50"/>
      <c r="FX90" s="59"/>
      <c r="FY90" s="60"/>
      <c r="FZ90" s="17"/>
      <c r="GA90" s="17"/>
      <c r="GB90" s="58"/>
      <c r="GC90" s="50"/>
      <c r="GD90" s="50"/>
      <c r="GE90" s="50"/>
      <c r="GF90" s="50"/>
      <c r="GG90" s="50"/>
      <c r="GH90" s="50"/>
      <c r="GI90" s="59"/>
      <c r="GJ90" s="60"/>
      <c r="GK90" s="17"/>
      <c r="GL90" s="17"/>
      <c r="GM90" s="58"/>
      <c r="GN90" s="50"/>
      <c r="GO90" s="50"/>
      <c r="GP90" s="50"/>
      <c r="GQ90" s="50"/>
      <c r="GR90" s="50"/>
      <c r="GS90" s="50"/>
      <c r="GT90" s="59"/>
      <c r="GU90" s="60"/>
      <c r="GV90" s="17"/>
      <c r="GW90" s="17"/>
      <c r="GX90" s="58"/>
      <c r="GY90" s="50"/>
      <c r="GZ90" s="50"/>
      <c r="HA90" s="50"/>
      <c r="HB90" s="50"/>
      <c r="HC90" s="50"/>
      <c r="HD90" s="50"/>
      <c r="HE90" s="59"/>
      <c r="HF90" s="60"/>
      <c r="HG90" s="17"/>
      <c r="HH90" s="17"/>
      <c r="HI90" s="58"/>
      <c r="HJ90" s="50"/>
      <c r="HK90" s="50"/>
      <c r="HL90" s="50"/>
      <c r="HM90" s="50"/>
      <c r="HN90" s="50"/>
      <c r="HO90" s="50"/>
      <c r="HP90" s="59"/>
      <c r="HQ90" s="60"/>
      <c r="HR90" s="17"/>
      <c r="HS90" s="17"/>
    </row>
    <row r="91" spans="1:227" x14ac:dyDescent="0.3">
      <c r="A91" s="65"/>
      <c r="B91" s="66"/>
      <c r="C91" s="67"/>
      <c r="D91" s="67"/>
      <c r="E91" s="59"/>
      <c r="F91" s="59"/>
      <c r="G91" s="17"/>
      <c r="H91" s="58"/>
      <c r="I91" s="50"/>
      <c r="J91" s="50"/>
      <c r="K91" s="50"/>
      <c r="L91" s="50"/>
      <c r="M91" s="50"/>
      <c r="N91" s="50"/>
      <c r="O91" s="59"/>
      <c r="P91" s="60"/>
      <c r="Q91" s="17"/>
      <c r="R91" s="17"/>
      <c r="S91" s="58"/>
      <c r="T91" s="50"/>
      <c r="U91" s="50"/>
      <c r="V91" s="50"/>
      <c r="W91" s="50"/>
      <c r="X91" s="50"/>
      <c r="Y91" s="50"/>
      <c r="Z91" s="59"/>
      <c r="AA91" s="60"/>
      <c r="AB91" s="17"/>
      <c r="AC91" s="17"/>
      <c r="AD91" s="58"/>
      <c r="AE91" s="50"/>
      <c r="AF91" s="50"/>
      <c r="AG91" s="50"/>
      <c r="AH91" s="50"/>
      <c r="AI91" s="50"/>
      <c r="AJ91" s="50"/>
      <c r="AK91" s="59"/>
      <c r="AL91" s="60"/>
      <c r="AM91" s="17"/>
      <c r="AN91" s="17"/>
      <c r="AO91" s="58"/>
      <c r="AP91" s="50"/>
      <c r="AQ91" s="50"/>
      <c r="AR91" s="50"/>
      <c r="AS91" s="50"/>
      <c r="AT91" s="50"/>
      <c r="AU91" s="50"/>
      <c r="AV91" s="59"/>
      <c r="AW91" s="60"/>
      <c r="AX91" s="17"/>
      <c r="AY91" s="17"/>
      <c r="AZ91" s="58"/>
      <c r="BA91" s="50"/>
      <c r="BB91" s="50"/>
      <c r="BC91" s="50"/>
      <c r="BD91" s="50"/>
      <c r="BE91" s="50"/>
      <c r="BF91" s="50"/>
      <c r="BG91" s="59"/>
      <c r="BH91" s="60"/>
      <c r="BI91" s="17"/>
      <c r="BJ91" s="17"/>
      <c r="BK91" s="58"/>
      <c r="BL91" s="50"/>
      <c r="BM91" s="50"/>
      <c r="BN91" s="50"/>
      <c r="BO91" s="50"/>
      <c r="BP91" s="50"/>
      <c r="BQ91" s="50"/>
      <c r="BR91" s="59"/>
      <c r="BS91" s="60"/>
      <c r="BT91" s="17"/>
      <c r="BU91" s="17"/>
      <c r="BV91" s="58"/>
      <c r="BW91" s="50"/>
      <c r="BX91" s="50"/>
      <c r="BY91" s="50"/>
      <c r="BZ91" s="50"/>
      <c r="CA91" s="50"/>
      <c r="CB91" s="50"/>
      <c r="CC91" s="59"/>
      <c r="CD91" s="60"/>
      <c r="CE91" s="17"/>
      <c r="CF91" s="17"/>
      <c r="CG91" s="58"/>
      <c r="CH91" s="50"/>
      <c r="CI91" s="50"/>
      <c r="CJ91" s="50"/>
      <c r="CK91" s="50"/>
      <c r="CL91" s="50"/>
      <c r="CM91" s="50"/>
      <c r="CN91" s="59"/>
      <c r="CO91" s="60"/>
      <c r="CP91" s="17"/>
      <c r="CQ91" s="17"/>
      <c r="CR91" s="58"/>
      <c r="CS91" s="50"/>
      <c r="CT91" s="50"/>
      <c r="CU91" s="50"/>
      <c r="CV91" s="50"/>
      <c r="CW91" s="50"/>
      <c r="CX91" s="50"/>
      <c r="CY91" s="59"/>
      <c r="CZ91" s="60"/>
      <c r="DA91" s="17"/>
      <c r="DB91" s="17"/>
      <c r="DC91" s="58"/>
      <c r="DD91" s="50"/>
      <c r="DE91" s="50"/>
      <c r="DF91" s="50"/>
      <c r="DG91" s="50"/>
      <c r="DH91" s="50"/>
      <c r="DI91" s="50"/>
      <c r="DJ91" s="59"/>
      <c r="DK91" s="60"/>
      <c r="DL91" s="17"/>
      <c r="DM91" s="17"/>
      <c r="DN91" s="58"/>
      <c r="DO91" s="50"/>
      <c r="DP91" s="50"/>
      <c r="DQ91" s="50"/>
      <c r="DR91" s="50"/>
      <c r="DS91" s="50"/>
      <c r="DT91" s="50"/>
      <c r="DU91" s="59"/>
      <c r="DV91" s="60"/>
      <c r="DW91" s="17"/>
      <c r="DX91" s="17"/>
      <c r="DY91" s="58"/>
      <c r="DZ91" s="50"/>
      <c r="EA91" s="50"/>
      <c r="EB91" s="50"/>
      <c r="EC91" s="50"/>
      <c r="ED91" s="50"/>
      <c r="EE91" s="50"/>
      <c r="EF91" s="59"/>
      <c r="EG91" s="60"/>
      <c r="EH91" s="17"/>
      <c r="EI91" s="17"/>
      <c r="EJ91" s="58"/>
      <c r="EK91" s="50"/>
      <c r="EL91" s="50"/>
      <c r="EM91" s="50"/>
      <c r="EN91" s="50"/>
      <c r="EO91" s="50"/>
      <c r="EP91" s="50"/>
      <c r="EQ91" s="59"/>
      <c r="ER91" s="60"/>
      <c r="ES91" s="17"/>
      <c r="ET91" s="17"/>
      <c r="EU91" s="58"/>
      <c r="EV91" s="50"/>
      <c r="EW91" s="50"/>
      <c r="EX91" s="50"/>
      <c r="EY91" s="50"/>
      <c r="EZ91" s="50"/>
      <c r="FA91" s="50"/>
      <c r="FB91" s="59"/>
      <c r="FC91" s="60"/>
      <c r="FD91" s="17"/>
      <c r="FE91" s="17"/>
      <c r="FF91" s="58"/>
      <c r="FG91" s="50"/>
      <c r="FH91" s="50"/>
      <c r="FI91" s="50"/>
      <c r="FJ91" s="50"/>
      <c r="FK91" s="50"/>
      <c r="FL91" s="50"/>
      <c r="FM91" s="59"/>
      <c r="FN91" s="60"/>
      <c r="FO91" s="17"/>
      <c r="FP91" s="17"/>
      <c r="FQ91" s="58"/>
      <c r="FR91" s="50"/>
      <c r="FS91" s="50"/>
      <c r="FT91" s="50"/>
      <c r="FU91" s="50"/>
      <c r="FV91" s="50"/>
      <c r="FW91" s="50"/>
      <c r="FX91" s="59"/>
      <c r="FY91" s="60"/>
      <c r="FZ91" s="17"/>
      <c r="GA91" s="17"/>
      <c r="GB91" s="58"/>
      <c r="GC91" s="50"/>
      <c r="GD91" s="50"/>
      <c r="GE91" s="50"/>
      <c r="GF91" s="50"/>
      <c r="GG91" s="50"/>
      <c r="GH91" s="50"/>
      <c r="GI91" s="59"/>
      <c r="GJ91" s="60"/>
      <c r="GK91" s="17"/>
      <c r="GL91" s="17"/>
      <c r="GM91" s="58"/>
      <c r="GN91" s="50"/>
      <c r="GO91" s="50"/>
      <c r="GP91" s="50"/>
      <c r="GQ91" s="50"/>
      <c r="GR91" s="50"/>
      <c r="GS91" s="50"/>
      <c r="GT91" s="59"/>
      <c r="GU91" s="60"/>
      <c r="GV91" s="17"/>
      <c r="GW91" s="17"/>
      <c r="GX91" s="58"/>
      <c r="GY91" s="50"/>
      <c r="GZ91" s="50"/>
      <c r="HA91" s="50"/>
      <c r="HB91" s="50"/>
      <c r="HC91" s="50"/>
      <c r="HD91" s="50"/>
      <c r="HE91" s="59"/>
      <c r="HF91" s="60"/>
      <c r="HG91" s="17"/>
      <c r="HH91" s="17"/>
      <c r="HI91" s="58"/>
      <c r="HJ91" s="50"/>
      <c r="HK91" s="50"/>
      <c r="HL91" s="50"/>
      <c r="HM91" s="50"/>
      <c r="HN91" s="50"/>
      <c r="HO91" s="50"/>
      <c r="HP91" s="59"/>
      <c r="HQ91" s="60"/>
      <c r="HR91" s="17"/>
      <c r="HS91" s="17"/>
    </row>
    <row r="92" spans="1:227" x14ac:dyDescent="0.3">
      <c r="A92" s="65"/>
      <c r="B92" s="66"/>
      <c r="C92" s="67"/>
      <c r="D92" s="67"/>
      <c r="E92" s="59"/>
      <c r="F92" s="59"/>
      <c r="G92" s="17"/>
      <c r="H92" s="58"/>
      <c r="I92" s="50"/>
      <c r="J92" s="50"/>
      <c r="K92" s="50"/>
      <c r="L92" s="50"/>
      <c r="M92" s="50"/>
      <c r="N92" s="50"/>
      <c r="O92" s="59"/>
      <c r="P92" s="60"/>
      <c r="Q92" s="17"/>
      <c r="R92" s="17"/>
      <c r="S92" s="58"/>
      <c r="T92" s="50"/>
      <c r="U92" s="50"/>
      <c r="V92" s="50"/>
      <c r="W92" s="50"/>
      <c r="X92" s="50"/>
      <c r="Y92" s="50"/>
      <c r="Z92" s="59"/>
      <c r="AA92" s="60"/>
      <c r="AB92" s="17"/>
      <c r="AC92" s="17"/>
      <c r="AD92" s="58"/>
      <c r="AE92" s="50"/>
      <c r="AF92" s="50"/>
      <c r="AG92" s="50"/>
      <c r="AH92" s="50"/>
      <c r="AI92" s="50"/>
      <c r="AJ92" s="50"/>
      <c r="AK92" s="59"/>
      <c r="AL92" s="60"/>
      <c r="AM92" s="17"/>
      <c r="AN92" s="17"/>
      <c r="AO92" s="58"/>
      <c r="AP92" s="50"/>
      <c r="AQ92" s="50"/>
      <c r="AR92" s="50"/>
      <c r="AS92" s="50"/>
      <c r="AT92" s="50"/>
      <c r="AU92" s="50"/>
      <c r="AV92" s="59"/>
      <c r="AW92" s="60"/>
      <c r="AX92" s="17"/>
      <c r="AY92" s="17"/>
      <c r="AZ92" s="58"/>
      <c r="BA92" s="50"/>
      <c r="BB92" s="50"/>
      <c r="BC92" s="50"/>
      <c r="BD92" s="50"/>
      <c r="BE92" s="50"/>
      <c r="BF92" s="50"/>
      <c r="BG92" s="59"/>
      <c r="BH92" s="60"/>
      <c r="BI92" s="17"/>
      <c r="BJ92" s="17"/>
      <c r="BK92" s="58"/>
      <c r="BL92" s="50"/>
      <c r="BM92" s="50"/>
      <c r="BN92" s="50"/>
      <c r="BO92" s="50"/>
      <c r="BP92" s="50"/>
      <c r="BQ92" s="50"/>
      <c r="BR92" s="59"/>
      <c r="BS92" s="60"/>
      <c r="BT92" s="17"/>
      <c r="BU92" s="17"/>
      <c r="BV92" s="58"/>
      <c r="BW92" s="50"/>
      <c r="BX92" s="50"/>
      <c r="BY92" s="50"/>
      <c r="BZ92" s="50"/>
      <c r="CA92" s="50"/>
      <c r="CB92" s="50"/>
      <c r="CC92" s="59"/>
      <c r="CD92" s="60"/>
      <c r="CE92" s="17"/>
      <c r="CF92" s="17"/>
      <c r="CG92" s="58"/>
      <c r="CH92" s="50"/>
      <c r="CI92" s="50"/>
      <c r="CJ92" s="50"/>
      <c r="CK92" s="50"/>
      <c r="CL92" s="50"/>
      <c r="CM92" s="50"/>
      <c r="CN92" s="59"/>
      <c r="CO92" s="60"/>
      <c r="CP92" s="17"/>
      <c r="CQ92" s="17"/>
      <c r="CR92" s="58"/>
      <c r="CS92" s="50"/>
      <c r="CT92" s="50"/>
      <c r="CU92" s="50"/>
      <c r="CV92" s="50"/>
      <c r="CW92" s="50"/>
      <c r="CX92" s="50"/>
      <c r="CY92" s="59"/>
      <c r="CZ92" s="60"/>
      <c r="DA92" s="17"/>
      <c r="DB92" s="17"/>
      <c r="DC92" s="58"/>
      <c r="DD92" s="50"/>
      <c r="DE92" s="50"/>
      <c r="DF92" s="50"/>
      <c r="DG92" s="50"/>
      <c r="DH92" s="50"/>
      <c r="DI92" s="50"/>
      <c r="DJ92" s="59"/>
      <c r="DK92" s="60"/>
      <c r="DL92" s="17"/>
      <c r="DM92" s="17"/>
      <c r="DN92" s="58"/>
      <c r="DO92" s="50"/>
      <c r="DP92" s="50"/>
      <c r="DQ92" s="50"/>
      <c r="DR92" s="50"/>
      <c r="DS92" s="50"/>
      <c r="DT92" s="50"/>
      <c r="DU92" s="59"/>
      <c r="DV92" s="60"/>
      <c r="DW92" s="17"/>
      <c r="DX92" s="17"/>
      <c r="DY92" s="58"/>
      <c r="DZ92" s="50"/>
      <c r="EA92" s="50"/>
      <c r="EB92" s="50"/>
      <c r="EC92" s="50"/>
      <c r="ED92" s="50"/>
      <c r="EE92" s="50"/>
      <c r="EF92" s="59"/>
      <c r="EG92" s="60"/>
      <c r="EH92" s="17"/>
      <c r="EI92" s="17"/>
      <c r="EJ92" s="58"/>
      <c r="EK92" s="50"/>
      <c r="EL92" s="50"/>
      <c r="EM92" s="50"/>
      <c r="EN92" s="50"/>
      <c r="EO92" s="50"/>
      <c r="EP92" s="50"/>
      <c r="EQ92" s="59"/>
      <c r="ER92" s="60"/>
      <c r="ES92" s="17"/>
      <c r="ET92" s="17"/>
      <c r="EU92" s="58"/>
      <c r="EV92" s="50"/>
      <c r="EW92" s="50"/>
      <c r="EX92" s="50"/>
      <c r="EY92" s="50"/>
      <c r="EZ92" s="50"/>
      <c r="FA92" s="50"/>
      <c r="FB92" s="59"/>
      <c r="FC92" s="60"/>
      <c r="FD92" s="17"/>
      <c r="FE92" s="17"/>
      <c r="FF92" s="58"/>
      <c r="FG92" s="50"/>
      <c r="FH92" s="50"/>
      <c r="FI92" s="50"/>
      <c r="FJ92" s="50"/>
      <c r="FK92" s="50"/>
      <c r="FL92" s="50"/>
      <c r="FM92" s="59"/>
      <c r="FN92" s="60"/>
      <c r="FO92" s="17"/>
      <c r="FP92" s="17"/>
      <c r="FQ92" s="58"/>
      <c r="FR92" s="50"/>
      <c r="FS92" s="50"/>
      <c r="FT92" s="50"/>
      <c r="FU92" s="50"/>
      <c r="FV92" s="50"/>
      <c r="FW92" s="50"/>
      <c r="FX92" s="59"/>
      <c r="FY92" s="60"/>
      <c r="FZ92" s="17"/>
      <c r="GA92" s="17"/>
      <c r="GB92" s="58"/>
      <c r="GC92" s="50"/>
      <c r="GD92" s="50"/>
      <c r="GE92" s="50"/>
      <c r="GF92" s="50"/>
      <c r="GG92" s="50"/>
      <c r="GH92" s="50"/>
      <c r="GI92" s="59"/>
      <c r="GJ92" s="60"/>
      <c r="GK92" s="17"/>
      <c r="GL92" s="17"/>
      <c r="GM92" s="58"/>
      <c r="GN92" s="50"/>
      <c r="GO92" s="50"/>
      <c r="GP92" s="50"/>
      <c r="GQ92" s="50"/>
      <c r="GR92" s="50"/>
      <c r="GS92" s="50"/>
      <c r="GT92" s="59"/>
      <c r="GU92" s="60"/>
      <c r="GV92" s="17"/>
      <c r="GW92" s="17"/>
      <c r="GX92" s="58"/>
      <c r="GY92" s="50"/>
      <c r="GZ92" s="50"/>
      <c r="HA92" s="50"/>
      <c r="HB92" s="50"/>
      <c r="HC92" s="50"/>
      <c r="HD92" s="50"/>
      <c r="HE92" s="59"/>
      <c r="HF92" s="60"/>
      <c r="HG92" s="17"/>
      <c r="HH92" s="17"/>
      <c r="HI92" s="58"/>
      <c r="HJ92" s="50"/>
      <c r="HK92" s="50"/>
      <c r="HL92" s="50"/>
      <c r="HM92" s="50"/>
      <c r="HN92" s="50"/>
      <c r="HO92" s="50"/>
      <c r="HP92" s="59"/>
      <c r="HQ92" s="60"/>
      <c r="HR92" s="17"/>
      <c r="HS92" s="17"/>
    </row>
    <row r="93" spans="1:227" x14ac:dyDescent="0.3">
      <c r="A93" s="65"/>
      <c r="B93" s="66"/>
      <c r="C93" s="67"/>
      <c r="D93" s="67"/>
    </row>
    <row r="94" spans="1:227" x14ac:dyDescent="0.3">
      <c r="A94" s="65"/>
      <c r="B94" s="66"/>
      <c r="C94" s="67"/>
      <c r="D94" s="67"/>
    </row>
    <row r="95" spans="1:227" x14ac:dyDescent="0.3">
      <c r="A95" s="65"/>
      <c r="B95" s="66"/>
      <c r="C95" s="67"/>
      <c r="D95" s="67"/>
    </row>
    <row r="96" spans="1:227" x14ac:dyDescent="0.3">
      <c r="A96" s="65"/>
      <c r="B96" s="66"/>
      <c r="C96" s="67"/>
      <c r="D96" s="67"/>
    </row>
    <row r="97" spans="1:227" x14ac:dyDescent="0.3">
      <c r="A97" s="65"/>
      <c r="B97" s="66"/>
      <c r="C97" s="67"/>
      <c r="D97" s="67"/>
      <c r="E97" s="59"/>
      <c r="F97" s="59"/>
      <c r="G97" s="17"/>
      <c r="H97" s="58"/>
      <c r="I97" s="50"/>
      <c r="J97" s="50"/>
      <c r="K97" s="50"/>
      <c r="L97" s="50"/>
      <c r="M97" s="50"/>
      <c r="N97" s="50"/>
      <c r="O97" s="59"/>
      <c r="P97" s="60"/>
      <c r="Q97" s="17"/>
      <c r="R97" s="17"/>
      <c r="S97" s="58"/>
      <c r="T97" s="50"/>
      <c r="U97" s="50"/>
      <c r="V97" s="50"/>
      <c r="W97" s="50"/>
      <c r="X97" s="50"/>
      <c r="Y97" s="50"/>
      <c r="Z97" s="59"/>
      <c r="AA97" s="60"/>
      <c r="AB97" s="17"/>
      <c r="AC97" s="17"/>
      <c r="AD97" s="58"/>
      <c r="AE97" s="50"/>
      <c r="AF97" s="50"/>
      <c r="AG97" s="50"/>
      <c r="AH97" s="50"/>
      <c r="AI97" s="50"/>
      <c r="AJ97" s="50"/>
      <c r="AK97" s="59"/>
      <c r="AL97" s="60"/>
      <c r="AM97" s="17"/>
      <c r="AN97" s="17"/>
      <c r="AO97" s="58"/>
      <c r="AP97" s="50"/>
      <c r="AQ97" s="50"/>
      <c r="AR97" s="50"/>
      <c r="AS97" s="50"/>
      <c r="AT97" s="50"/>
      <c r="AU97" s="50"/>
      <c r="AV97" s="59"/>
      <c r="AW97" s="60"/>
      <c r="AX97" s="17"/>
      <c r="AY97" s="17"/>
      <c r="AZ97" s="58"/>
      <c r="BA97" s="50"/>
      <c r="BB97" s="50"/>
      <c r="BC97" s="50"/>
      <c r="BD97" s="50"/>
      <c r="BE97" s="50"/>
      <c r="BF97" s="50"/>
      <c r="BG97" s="59"/>
      <c r="BH97" s="60"/>
      <c r="BI97" s="17"/>
      <c r="BJ97" s="17"/>
      <c r="BK97" s="58"/>
      <c r="BL97" s="50"/>
      <c r="BM97" s="50"/>
      <c r="BN97" s="50"/>
      <c r="BO97" s="50"/>
      <c r="BP97" s="50"/>
      <c r="BQ97" s="50"/>
      <c r="BR97" s="59"/>
      <c r="BS97" s="60"/>
      <c r="BT97" s="17"/>
      <c r="BU97" s="17"/>
      <c r="BV97" s="58"/>
      <c r="BW97" s="50"/>
      <c r="BX97" s="50"/>
      <c r="BY97" s="50"/>
      <c r="BZ97" s="50"/>
      <c r="CA97" s="50"/>
      <c r="CB97" s="50"/>
      <c r="CC97" s="59"/>
      <c r="CD97" s="60"/>
      <c r="CE97" s="17"/>
      <c r="CF97" s="17"/>
      <c r="CG97" s="58"/>
      <c r="CH97" s="50"/>
      <c r="CI97" s="50"/>
      <c r="CJ97" s="50"/>
      <c r="CK97" s="50"/>
      <c r="CL97" s="50"/>
      <c r="CM97" s="50"/>
      <c r="CN97" s="59"/>
      <c r="CO97" s="60"/>
      <c r="CP97" s="17"/>
      <c r="CQ97" s="17"/>
      <c r="CR97" s="58"/>
      <c r="CS97" s="50"/>
      <c r="CT97" s="50"/>
      <c r="CU97" s="50"/>
      <c r="CV97" s="50"/>
      <c r="CW97" s="50"/>
      <c r="CX97" s="50"/>
      <c r="CY97" s="59"/>
      <c r="CZ97" s="60"/>
      <c r="DA97" s="17"/>
      <c r="DB97" s="17"/>
      <c r="DC97" s="58"/>
      <c r="DD97" s="50"/>
      <c r="DE97" s="50"/>
      <c r="DF97" s="50"/>
      <c r="DG97" s="50"/>
      <c r="DH97" s="50"/>
      <c r="DI97" s="50"/>
      <c r="DJ97" s="59"/>
      <c r="DK97" s="60"/>
      <c r="DL97" s="17"/>
      <c r="DM97" s="17"/>
      <c r="DN97" s="58"/>
      <c r="DO97" s="50"/>
      <c r="DP97" s="50"/>
      <c r="DQ97" s="50"/>
      <c r="DR97" s="50"/>
      <c r="DS97" s="50"/>
      <c r="DT97" s="50"/>
      <c r="DU97" s="59"/>
      <c r="DV97" s="60"/>
      <c r="DW97" s="17"/>
      <c r="DX97" s="17"/>
      <c r="DY97" s="58"/>
      <c r="DZ97" s="50"/>
      <c r="EA97" s="50"/>
      <c r="EB97" s="50"/>
      <c r="EC97" s="50"/>
      <c r="ED97" s="50"/>
      <c r="EE97" s="50"/>
      <c r="EF97" s="59"/>
      <c r="EG97" s="60"/>
      <c r="EH97" s="17"/>
      <c r="EI97" s="17"/>
      <c r="EJ97" s="58"/>
      <c r="EK97" s="50"/>
      <c r="EL97" s="50"/>
      <c r="EM97" s="50"/>
      <c r="EN97" s="50"/>
      <c r="EO97" s="50"/>
      <c r="EP97" s="50"/>
      <c r="EQ97" s="59"/>
      <c r="ER97" s="60"/>
      <c r="ES97" s="17"/>
      <c r="ET97" s="17"/>
      <c r="EU97" s="58"/>
      <c r="EV97" s="50"/>
      <c r="EW97" s="50"/>
      <c r="EX97" s="50"/>
      <c r="EY97" s="50"/>
      <c r="EZ97" s="50"/>
      <c r="FA97" s="50"/>
      <c r="FB97" s="59"/>
      <c r="FC97" s="60"/>
      <c r="FD97" s="17"/>
      <c r="FE97" s="17"/>
      <c r="FF97" s="58"/>
      <c r="FG97" s="50"/>
      <c r="FH97" s="50"/>
      <c r="FI97" s="50"/>
      <c r="FJ97" s="50"/>
      <c r="FK97" s="50"/>
      <c r="FL97" s="50"/>
      <c r="FM97" s="59"/>
      <c r="FN97" s="60"/>
      <c r="FO97" s="17"/>
      <c r="FP97" s="17"/>
      <c r="FQ97" s="58"/>
      <c r="FR97" s="50"/>
      <c r="FS97" s="50"/>
      <c r="FT97" s="50"/>
      <c r="FU97" s="50"/>
      <c r="FV97" s="50"/>
      <c r="FW97" s="50"/>
      <c r="FX97" s="59"/>
      <c r="FY97" s="60"/>
      <c r="FZ97" s="17"/>
      <c r="GA97" s="17"/>
      <c r="GB97" s="58"/>
      <c r="GC97" s="50"/>
      <c r="GD97" s="50"/>
      <c r="GE97" s="50"/>
      <c r="GF97" s="50"/>
      <c r="GG97" s="50"/>
      <c r="GH97" s="50"/>
      <c r="GI97" s="59"/>
      <c r="GJ97" s="60"/>
      <c r="GK97" s="17"/>
      <c r="GL97" s="17"/>
      <c r="GM97" s="58"/>
      <c r="GN97" s="50"/>
      <c r="GO97" s="50"/>
      <c r="GP97" s="50"/>
      <c r="GQ97" s="50"/>
      <c r="GR97" s="50"/>
      <c r="GS97" s="50"/>
      <c r="GT97" s="59"/>
      <c r="GU97" s="60"/>
      <c r="GV97" s="17"/>
      <c r="GW97" s="17"/>
      <c r="GX97" s="58"/>
      <c r="GY97" s="50"/>
      <c r="GZ97" s="50"/>
      <c r="HA97" s="50"/>
      <c r="HB97" s="50"/>
      <c r="HC97" s="50"/>
      <c r="HD97" s="50"/>
      <c r="HE97" s="59"/>
      <c r="HF97" s="60"/>
      <c r="HG97" s="17"/>
      <c r="HH97" s="17"/>
      <c r="HI97" s="58"/>
      <c r="HJ97" s="50"/>
      <c r="HK97" s="50"/>
      <c r="HL97" s="50"/>
      <c r="HM97" s="50"/>
      <c r="HN97" s="50"/>
      <c r="HO97" s="50"/>
      <c r="HP97" s="59"/>
      <c r="HQ97" s="60"/>
      <c r="HR97" s="17"/>
      <c r="HS97" s="17"/>
    </row>
    <row r="98" spans="1:227" x14ac:dyDescent="0.3">
      <c r="A98" s="65"/>
      <c r="B98" s="66"/>
      <c r="C98" s="67"/>
      <c r="D98" s="67"/>
      <c r="E98" s="59"/>
      <c r="F98" s="59"/>
      <c r="G98" s="17"/>
      <c r="H98" s="58"/>
      <c r="I98" s="50"/>
      <c r="J98" s="50"/>
      <c r="K98" s="50"/>
      <c r="L98" s="50"/>
      <c r="M98" s="50"/>
      <c r="N98" s="50"/>
      <c r="O98" s="59"/>
      <c r="P98" s="60"/>
      <c r="Q98" s="17"/>
      <c r="R98" s="17"/>
      <c r="S98" s="58"/>
      <c r="T98" s="50"/>
      <c r="U98" s="50"/>
      <c r="V98" s="50"/>
      <c r="W98" s="50"/>
      <c r="X98" s="50"/>
      <c r="Y98" s="50"/>
      <c r="Z98" s="59"/>
      <c r="AA98" s="60"/>
      <c r="AB98" s="17"/>
      <c r="AC98" s="17"/>
      <c r="AD98" s="58"/>
      <c r="AE98" s="50"/>
      <c r="AF98" s="50"/>
      <c r="AG98" s="50"/>
      <c r="AH98" s="50"/>
      <c r="AI98" s="50"/>
      <c r="AJ98" s="50"/>
      <c r="AK98" s="59"/>
      <c r="AL98" s="60"/>
      <c r="AM98" s="17"/>
      <c r="AN98" s="17"/>
      <c r="AO98" s="58"/>
      <c r="AP98" s="50"/>
      <c r="AQ98" s="50"/>
      <c r="AR98" s="50"/>
      <c r="AS98" s="50"/>
      <c r="AT98" s="50"/>
      <c r="AU98" s="50"/>
      <c r="AV98" s="59"/>
      <c r="AW98" s="60"/>
      <c r="AX98" s="17"/>
      <c r="AY98" s="17"/>
      <c r="AZ98" s="58"/>
      <c r="BA98" s="50"/>
      <c r="BB98" s="50"/>
      <c r="BC98" s="50"/>
      <c r="BD98" s="50"/>
      <c r="BE98" s="50"/>
      <c r="BF98" s="50"/>
      <c r="BG98" s="59"/>
      <c r="BH98" s="60"/>
      <c r="BI98" s="17"/>
      <c r="BJ98" s="17"/>
      <c r="BK98" s="58"/>
      <c r="BL98" s="50"/>
      <c r="BM98" s="50"/>
      <c r="BN98" s="50"/>
      <c r="BO98" s="50"/>
      <c r="BP98" s="50"/>
      <c r="BQ98" s="50"/>
      <c r="BR98" s="59"/>
      <c r="BS98" s="60"/>
      <c r="BT98" s="17"/>
      <c r="BU98" s="17"/>
      <c r="BV98" s="58"/>
      <c r="BW98" s="50"/>
      <c r="BX98" s="50"/>
      <c r="BY98" s="50"/>
      <c r="BZ98" s="50"/>
      <c r="CA98" s="50"/>
      <c r="CB98" s="50"/>
      <c r="CC98" s="59"/>
      <c r="CD98" s="60"/>
      <c r="CE98" s="17"/>
      <c r="CF98" s="17"/>
      <c r="CG98" s="58"/>
      <c r="CH98" s="50"/>
      <c r="CI98" s="50"/>
      <c r="CJ98" s="50"/>
      <c r="CK98" s="50"/>
      <c r="CL98" s="50"/>
      <c r="CM98" s="50"/>
      <c r="CN98" s="59"/>
      <c r="CO98" s="60"/>
      <c r="CP98" s="17"/>
      <c r="CQ98" s="17"/>
      <c r="CR98" s="58"/>
      <c r="CS98" s="50"/>
      <c r="CT98" s="50"/>
      <c r="CU98" s="50"/>
      <c r="CV98" s="50"/>
      <c r="CW98" s="50"/>
      <c r="CX98" s="50"/>
      <c r="CY98" s="59"/>
      <c r="CZ98" s="60"/>
      <c r="DA98" s="17"/>
      <c r="DB98" s="17"/>
      <c r="DC98" s="58"/>
      <c r="DD98" s="50"/>
      <c r="DE98" s="50"/>
      <c r="DF98" s="50"/>
      <c r="DG98" s="50"/>
      <c r="DH98" s="50"/>
      <c r="DI98" s="50"/>
      <c r="DJ98" s="59"/>
      <c r="DK98" s="60"/>
      <c r="DL98" s="17"/>
      <c r="DM98" s="17"/>
      <c r="DN98" s="58"/>
      <c r="DO98" s="50"/>
      <c r="DP98" s="50"/>
      <c r="DQ98" s="50"/>
      <c r="DR98" s="50"/>
      <c r="DS98" s="50"/>
      <c r="DT98" s="50"/>
      <c r="DU98" s="59"/>
      <c r="DV98" s="60"/>
      <c r="DW98" s="17"/>
      <c r="DX98" s="17"/>
      <c r="DY98" s="58"/>
      <c r="DZ98" s="50"/>
      <c r="EA98" s="50"/>
      <c r="EB98" s="50"/>
      <c r="EC98" s="50"/>
      <c r="ED98" s="50"/>
      <c r="EE98" s="50"/>
      <c r="EF98" s="59"/>
      <c r="EG98" s="60"/>
      <c r="EH98" s="17"/>
      <c r="EI98" s="17"/>
      <c r="EJ98" s="58"/>
      <c r="EK98" s="50"/>
      <c r="EL98" s="50"/>
      <c r="EM98" s="50"/>
      <c r="EN98" s="50"/>
      <c r="EO98" s="50"/>
      <c r="EP98" s="50"/>
      <c r="EQ98" s="59"/>
      <c r="ER98" s="60"/>
      <c r="ES98" s="17"/>
      <c r="ET98" s="17"/>
      <c r="EU98" s="58"/>
      <c r="EV98" s="50"/>
      <c r="EW98" s="50"/>
      <c r="EX98" s="50"/>
      <c r="EY98" s="50"/>
      <c r="EZ98" s="50"/>
      <c r="FA98" s="50"/>
      <c r="FB98" s="59"/>
      <c r="FC98" s="60"/>
      <c r="FD98" s="17"/>
      <c r="FE98" s="17"/>
      <c r="FF98" s="58"/>
      <c r="FG98" s="50"/>
      <c r="FH98" s="50"/>
      <c r="FI98" s="50"/>
      <c r="FJ98" s="50"/>
      <c r="FK98" s="50"/>
      <c r="FL98" s="50"/>
      <c r="FM98" s="59"/>
      <c r="FN98" s="60"/>
      <c r="FO98" s="17"/>
      <c r="FP98" s="17"/>
      <c r="FQ98" s="58"/>
      <c r="FR98" s="50"/>
      <c r="FS98" s="50"/>
      <c r="FT98" s="50"/>
      <c r="FU98" s="50"/>
      <c r="FV98" s="50"/>
      <c r="FW98" s="50"/>
      <c r="FX98" s="59"/>
      <c r="FY98" s="60"/>
      <c r="FZ98" s="17"/>
      <c r="GA98" s="17"/>
      <c r="GB98" s="58"/>
      <c r="GC98" s="50"/>
      <c r="GD98" s="50"/>
      <c r="GE98" s="50"/>
      <c r="GF98" s="50"/>
      <c r="GG98" s="50"/>
      <c r="GH98" s="50"/>
      <c r="GI98" s="59"/>
      <c r="GJ98" s="60"/>
      <c r="GK98" s="17"/>
      <c r="GL98" s="17"/>
      <c r="GM98" s="58"/>
      <c r="GN98" s="50"/>
      <c r="GO98" s="50"/>
      <c r="GP98" s="50"/>
      <c r="GQ98" s="50"/>
      <c r="GR98" s="50"/>
      <c r="GS98" s="50"/>
      <c r="GT98" s="59"/>
      <c r="GU98" s="60"/>
      <c r="GV98" s="17"/>
      <c r="GW98" s="17"/>
      <c r="GX98" s="58"/>
      <c r="GY98" s="50"/>
      <c r="GZ98" s="50"/>
      <c r="HA98" s="50"/>
      <c r="HB98" s="50"/>
      <c r="HC98" s="50"/>
      <c r="HD98" s="50"/>
      <c r="HE98" s="59"/>
      <c r="HF98" s="60"/>
      <c r="HG98" s="17"/>
      <c r="HH98" s="17"/>
      <c r="HI98" s="58"/>
      <c r="HJ98" s="50"/>
      <c r="HK98" s="50"/>
      <c r="HL98" s="50"/>
      <c r="HM98" s="50"/>
      <c r="HN98" s="50"/>
      <c r="HO98" s="50"/>
      <c r="HP98" s="59"/>
      <c r="HQ98" s="60"/>
      <c r="HR98" s="17"/>
      <c r="HS98" s="17"/>
    </row>
    <row r="99" spans="1:227" x14ac:dyDescent="0.3">
      <c r="A99" s="65"/>
      <c r="B99" s="66"/>
      <c r="C99" s="67"/>
      <c r="D99" s="67"/>
      <c r="E99" s="59"/>
      <c r="F99" s="59"/>
      <c r="G99" s="17"/>
      <c r="H99" s="58"/>
      <c r="I99" s="50"/>
      <c r="J99" s="50"/>
      <c r="K99" s="50"/>
      <c r="L99" s="50"/>
      <c r="M99" s="50"/>
      <c r="N99" s="50"/>
      <c r="O99" s="59"/>
      <c r="P99" s="60"/>
      <c r="Q99" s="17"/>
      <c r="R99" s="17"/>
      <c r="S99" s="58"/>
      <c r="T99" s="50"/>
      <c r="U99" s="50"/>
      <c r="V99" s="50"/>
      <c r="W99" s="50"/>
      <c r="X99" s="50"/>
      <c r="Y99" s="50"/>
      <c r="Z99" s="59"/>
      <c r="AA99" s="60"/>
      <c r="AB99" s="17"/>
      <c r="AC99" s="17"/>
      <c r="AD99" s="58"/>
      <c r="AE99" s="50"/>
      <c r="AF99" s="50"/>
      <c r="AG99" s="50"/>
      <c r="AH99" s="50"/>
      <c r="AI99" s="50"/>
      <c r="AJ99" s="50"/>
      <c r="AK99" s="59"/>
      <c r="AL99" s="60"/>
      <c r="AM99" s="17"/>
      <c r="AN99" s="17"/>
      <c r="AO99" s="58"/>
      <c r="AP99" s="50"/>
      <c r="AQ99" s="50"/>
      <c r="AR99" s="50"/>
      <c r="AS99" s="50"/>
      <c r="AT99" s="50"/>
      <c r="AU99" s="50"/>
      <c r="AV99" s="59"/>
      <c r="AW99" s="60"/>
      <c r="AX99" s="17"/>
      <c r="AY99" s="17"/>
      <c r="AZ99" s="58"/>
      <c r="BA99" s="50"/>
      <c r="BB99" s="50"/>
      <c r="BC99" s="50"/>
      <c r="BD99" s="50"/>
      <c r="BE99" s="50"/>
      <c r="BF99" s="50"/>
      <c r="BG99" s="59"/>
      <c r="BH99" s="60"/>
      <c r="BI99" s="17"/>
      <c r="BJ99" s="17"/>
      <c r="BK99" s="58"/>
      <c r="BL99" s="50"/>
      <c r="BM99" s="50"/>
      <c r="BN99" s="50"/>
      <c r="BO99" s="50"/>
      <c r="BP99" s="50"/>
      <c r="BQ99" s="50"/>
      <c r="BR99" s="59"/>
      <c r="BS99" s="60"/>
      <c r="BT99" s="17"/>
      <c r="BU99" s="17"/>
      <c r="BV99" s="58"/>
      <c r="BW99" s="50"/>
      <c r="BX99" s="50"/>
      <c r="BY99" s="50"/>
      <c r="BZ99" s="50"/>
      <c r="CA99" s="50"/>
      <c r="CB99" s="50"/>
      <c r="CC99" s="59"/>
      <c r="CD99" s="60"/>
      <c r="CE99" s="17"/>
      <c r="CF99" s="17"/>
      <c r="CG99" s="58"/>
      <c r="CH99" s="50"/>
      <c r="CI99" s="50"/>
      <c r="CJ99" s="50"/>
      <c r="CK99" s="50"/>
      <c r="CL99" s="50"/>
      <c r="CM99" s="50"/>
      <c r="CN99" s="59"/>
      <c r="CO99" s="60"/>
      <c r="CP99" s="17"/>
      <c r="CQ99" s="17"/>
      <c r="CR99" s="58"/>
      <c r="CS99" s="50"/>
      <c r="CT99" s="50"/>
      <c r="CU99" s="50"/>
      <c r="CV99" s="50"/>
      <c r="CW99" s="50"/>
      <c r="CX99" s="50"/>
      <c r="CY99" s="59"/>
      <c r="CZ99" s="60"/>
      <c r="DA99" s="17"/>
      <c r="DB99" s="17"/>
      <c r="DC99" s="58"/>
      <c r="DD99" s="50"/>
      <c r="DE99" s="50"/>
      <c r="DF99" s="50"/>
      <c r="DG99" s="50"/>
      <c r="DH99" s="50"/>
      <c r="DI99" s="50"/>
      <c r="DJ99" s="59"/>
      <c r="DK99" s="60"/>
      <c r="DL99" s="17"/>
      <c r="DM99" s="17"/>
      <c r="DN99" s="58"/>
      <c r="DO99" s="50"/>
      <c r="DP99" s="50"/>
      <c r="DQ99" s="50"/>
      <c r="DR99" s="50"/>
      <c r="DS99" s="50"/>
      <c r="DT99" s="50"/>
      <c r="DU99" s="59"/>
      <c r="DV99" s="60"/>
      <c r="DW99" s="17"/>
      <c r="DX99" s="17"/>
      <c r="DY99" s="58"/>
      <c r="DZ99" s="50"/>
      <c r="EA99" s="50"/>
      <c r="EB99" s="50"/>
      <c r="EC99" s="50"/>
      <c r="ED99" s="50"/>
      <c r="EE99" s="50"/>
      <c r="EF99" s="59"/>
      <c r="EG99" s="60"/>
      <c r="EH99" s="17"/>
      <c r="EI99" s="17"/>
      <c r="EJ99" s="58"/>
      <c r="EK99" s="50"/>
      <c r="EL99" s="50"/>
      <c r="EM99" s="50"/>
      <c r="EN99" s="50"/>
      <c r="EO99" s="50"/>
      <c r="EP99" s="50"/>
      <c r="EQ99" s="59"/>
      <c r="ER99" s="60"/>
      <c r="ES99" s="17"/>
      <c r="ET99" s="17"/>
      <c r="EU99" s="58"/>
      <c r="EV99" s="50"/>
      <c r="EW99" s="50"/>
      <c r="EX99" s="50"/>
      <c r="EY99" s="50"/>
      <c r="EZ99" s="50"/>
      <c r="FA99" s="50"/>
      <c r="FB99" s="59"/>
      <c r="FC99" s="60"/>
      <c r="FD99" s="17"/>
      <c r="FE99" s="17"/>
      <c r="FF99" s="58"/>
      <c r="FG99" s="50"/>
      <c r="FH99" s="50"/>
      <c r="FI99" s="50"/>
      <c r="FJ99" s="50"/>
      <c r="FK99" s="50"/>
      <c r="FL99" s="50"/>
      <c r="FM99" s="59"/>
      <c r="FN99" s="60"/>
      <c r="FO99" s="17"/>
      <c r="FP99" s="17"/>
      <c r="FQ99" s="58"/>
      <c r="FR99" s="50"/>
      <c r="FS99" s="50"/>
      <c r="FT99" s="50"/>
      <c r="FU99" s="50"/>
      <c r="FV99" s="50"/>
      <c r="FW99" s="50"/>
      <c r="FX99" s="59"/>
      <c r="FY99" s="60"/>
      <c r="FZ99" s="17"/>
      <c r="GA99" s="17"/>
      <c r="GB99" s="58"/>
      <c r="GC99" s="50"/>
      <c r="GD99" s="50"/>
      <c r="GE99" s="50"/>
      <c r="GF99" s="50"/>
      <c r="GG99" s="50"/>
      <c r="GH99" s="50"/>
      <c r="GI99" s="59"/>
      <c r="GJ99" s="60"/>
      <c r="GK99" s="17"/>
      <c r="GL99" s="17"/>
      <c r="GM99" s="58"/>
      <c r="GN99" s="50"/>
      <c r="GO99" s="50"/>
      <c r="GP99" s="50"/>
      <c r="GQ99" s="50"/>
      <c r="GR99" s="50"/>
      <c r="GS99" s="50"/>
      <c r="GT99" s="59"/>
      <c r="GU99" s="60"/>
      <c r="GV99" s="17"/>
      <c r="GW99" s="17"/>
      <c r="GX99" s="58"/>
      <c r="GY99" s="50"/>
      <c r="GZ99" s="50"/>
      <c r="HA99" s="50"/>
      <c r="HB99" s="50"/>
      <c r="HC99" s="50"/>
      <c r="HD99" s="50"/>
      <c r="HE99" s="59"/>
      <c r="HF99" s="60"/>
      <c r="HG99" s="17"/>
      <c r="HH99" s="17"/>
      <c r="HI99" s="58"/>
      <c r="HJ99" s="50"/>
      <c r="HK99" s="50"/>
      <c r="HL99" s="50"/>
      <c r="HM99" s="50"/>
      <c r="HN99" s="50"/>
      <c r="HO99" s="50"/>
      <c r="HP99" s="59"/>
      <c r="HQ99" s="60"/>
      <c r="HR99" s="17"/>
      <c r="HS99" s="17"/>
    </row>
    <row r="100" spans="1:227" x14ac:dyDescent="0.3">
      <c r="A100" s="65"/>
      <c r="B100" s="66"/>
      <c r="C100" s="67"/>
      <c r="D100" s="67"/>
      <c r="E100" s="59"/>
      <c r="F100" s="59"/>
      <c r="G100" s="17"/>
      <c r="H100" s="58"/>
      <c r="I100" s="50"/>
      <c r="J100" s="50"/>
      <c r="K100" s="50"/>
      <c r="L100" s="50"/>
      <c r="M100" s="50"/>
      <c r="N100" s="50"/>
      <c r="O100" s="59"/>
      <c r="P100" s="60"/>
      <c r="Q100" s="17"/>
      <c r="R100" s="17"/>
      <c r="S100" s="58"/>
      <c r="T100" s="50"/>
      <c r="U100" s="50"/>
      <c r="V100" s="50"/>
      <c r="W100" s="50"/>
      <c r="X100" s="50"/>
      <c r="Y100" s="50"/>
      <c r="Z100" s="59"/>
      <c r="AA100" s="60"/>
      <c r="AB100" s="17"/>
      <c r="AC100" s="17"/>
      <c r="AD100" s="58"/>
      <c r="AE100" s="50"/>
      <c r="AF100" s="50"/>
      <c r="AG100" s="50"/>
      <c r="AH100" s="50"/>
      <c r="AI100" s="50"/>
      <c r="AJ100" s="50"/>
      <c r="AK100" s="59"/>
      <c r="AL100" s="60"/>
      <c r="AM100" s="17"/>
      <c r="AN100" s="17"/>
      <c r="AO100" s="58"/>
      <c r="AP100" s="50"/>
      <c r="AQ100" s="50"/>
      <c r="AR100" s="50"/>
      <c r="AS100" s="50"/>
      <c r="AT100" s="50"/>
      <c r="AU100" s="50"/>
      <c r="AV100" s="59"/>
      <c r="AW100" s="60"/>
      <c r="AX100" s="17"/>
      <c r="AY100" s="17"/>
      <c r="AZ100" s="58"/>
      <c r="BA100" s="50"/>
      <c r="BB100" s="50"/>
      <c r="BC100" s="50"/>
      <c r="BD100" s="50"/>
      <c r="BE100" s="50"/>
      <c r="BF100" s="50"/>
      <c r="BG100" s="59"/>
      <c r="BH100" s="60"/>
      <c r="BI100" s="17"/>
      <c r="BJ100" s="17"/>
      <c r="BK100" s="58"/>
      <c r="BL100" s="50"/>
      <c r="BM100" s="50"/>
      <c r="BN100" s="50"/>
      <c r="BO100" s="50"/>
      <c r="BP100" s="50"/>
      <c r="BQ100" s="50"/>
      <c r="BR100" s="59"/>
      <c r="BS100" s="60"/>
      <c r="BT100" s="17"/>
      <c r="BU100" s="17"/>
      <c r="BV100" s="58"/>
      <c r="BW100" s="50"/>
      <c r="BX100" s="50"/>
      <c r="BY100" s="50"/>
      <c r="BZ100" s="50"/>
      <c r="CA100" s="50"/>
      <c r="CB100" s="50"/>
      <c r="CC100" s="59"/>
      <c r="CD100" s="60"/>
      <c r="CE100" s="17"/>
      <c r="CF100" s="17"/>
      <c r="CG100" s="58"/>
      <c r="CH100" s="50"/>
      <c r="CI100" s="50"/>
      <c r="CJ100" s="50"/>
      <c r="CK100" s="50"/>
      <c r="CL100" s="50"/>
      <c r="CM100" s="50"/>
      <c r="CN100" s="59"/>
      <c r="CO100" s="60"/>
      <c r="CP100" s="17"/>
      <c r="CQ100" s="17"/>
      <c r="CR100" s="58"/>
      <c r="CS100" s="50"/>
      <c r="CT100" s="50"/>
      <c r="CU100" s="50"/>
      <c r="CV100" s="50"/>
      <c r="CW100" s="50"/>
      <c r="CX100" s="50"/>
      <c r="CY100" s="59"/>
      <c r="CZ100" s="60"/>
      <c r="DA100" s="17"/>
      <c r="DB100" s="17"/>
      <c r="DC100" s="58"/>
      <c r="DD100" s="50"/>
      <c r="DE100" s="50"/>
      <c r="DF100" s="50"/>
      <c r="DG100" s="50"/>
      <c r="DH100" s="50"/>
      <c r="DI100" s="50"/>
      <c r="DJ100" s="59"/>
      <c r="DK100" s="60"/>
      <c r="DL100" s="17"/>
      <c r="DM100" s="17"/>
      <c r="DN100" s="58"/>
      <c r="DO100" s="50"/>
      <c r="DP100" s="50"/>
      <c r="DQ100" s="50"/>
      <c r="DR100" s="50"/>
      <c r="DS100" s="50"/>
      <c r="DT100" s="50"/>
      <c r="DU100" s="59"/>
      <c r="DV100" s="60"/>
      <c r="DW100" s="17"/>
      <c r="DX100" s="17"/>
      <c r="DY100" s="58"/>
      <c r="DZ100" s="50"/>
      <c r="EA100" s="50"/>
      <c r="EB100" s="50"/>
      <c r="EC100" s="50"/>
      <c r="ED100" s="50"/>
      <c r="EE100" s="50"/>
      <c r="EF100" s="59"/>
      <c r="EG100" s="60"/>
      <c r="EH100" s="17"/>
      <c r="EI100" s="17"/>
      <c r="EJ100" s="58"/>
      <c r="EK100" s="50"/>
      <c r="EL100" s="50"/>
      <c r="EM100" s="50"/>
      <c r="EN100" s="50"/>
      <c r="EO100" s="50"/>
      <c r="EP100" s="50"/>
      <c r="EQ100" s="59"/>
      <c r="ER100" s="60"/>
      <c r="ES100" s="17"/>
      <c r="ET100" s="17"/>
      <c r="EU100" s="58"/>
      <c r="EV100" s="50"/>
      <c r="EW100" s="50"/>
      <c r="EX100" s="50"/>
      <c r="EY100" s="50"/>
      <c r="EZ100" s="50"/>
      <c r="FA100" s="50"/>
      <c r="FB100" s="59"/>
      <c r="FC100" s="60"/>
      <c r="FD100" s="17"/>
      <c r="FE100" s="17"/>
      <c r="FF100" s="58"/>
      <c r="FG100" s="50"/>
      <c r="FH100" s="50"/>
      <c r="FI100" s="50"/>
      <c r="FJ100" s="50"/>
      <c r="FK100" s="50"/>
      <c r="FL100" s="50"/>
      <c r="FM100" s="59"/>
      <c r="FN100" s="60"/>
      <c r="FO100" s="17"/>
      <c r="FP100" s="17"/>
      <c r="FQ100" s="58"/>
      <c r="FR100" s="50"/>
      <c r="FS100" s="50"/>
      <c r="FT100" s="50"/>
      <c r="FU100" s="50"/>
      <c r="FV100" s="50"/>
      <c r="FW100" s="50"/>
      <c r="FX100" s="59"/>
      <c r="FY100" s="60"/>
      <c r="FZ100" s="17"/>
      <c r="GA100" s="17"/>
      <c r="GB100" s="58"/>
      <c r="GC100" s="50"/>
      <c r="GD100" s="50"/>
      <c r="GE100" s="50"/>
      <c r="GF100" s="50"/>
      <c r="GG100" s="50"/>
      <c r="GH100" s="50"/>
      <c r="GI100" s="59"/>
      <c r="GJ100" s="60"/>
      <c r="GK100" s="17"/>
      <c r="GL100" s="17"/>
      <c r="GM100" s="58"/>
      <c r="GN100" s="50"/>
      <c r="GO100" s="50"/>
      <c r="GP100" s="50"/>
      <c r="GQ100" s="50"/>
      <c r="GR100" s="50"/>
      <c r="GS100" s="50"/>
      <c r="GT100" s="59"/>
      <c r="GU100" s="60"/>
      <c r="GV100" s="17"/>
      <c r="GW100" s="17"/>
      <c r="GX100" s="58"/>
      <c r="GY100" s="50"/>
      <c r="GZ100" s="50"/>
      <c r="HA100" s="50"/>
      <c r="HB100" s="50"/>
      <c r="HC100" s="50"/>
      <c r="HD100" s="50"/>
      <c r="HE100" s="59"/>
      <c r="HF100" s="60"/>
      <c r="HG100" s="17"/>
      <c r="HH100" s="17"/>
      <c r="HI100" s="58"/>
      <c r="HJ100" s="50"/>
      <c r="HK100" s="50"/>
      <c r="HL100" s="50"/>
      <c r="HM100" s="50"/>
      <c r="HN100" s="50"/>
      <c r="HO100" s="50"/>
      <c r="HP100" s="59"/>
      <c r="HQ100" s="60"/>
      <c r="HR100" s="17"/>
      <c r="HS100" s="17"/>
    </row>
    <row r="101" spans="1:227" x14ac:dyDescent="0.3">
      <c r="A101" s="65"/>
      <c r="B101" s="70"/>
      <c r="C101" s="71"/>
      <c r="D101" s="71"/>
      <c r="E101" s="59"/>
      <c r="F101" s="59"/>
      <c r="G101" s="17"/>
      <c r="H101" s="58"/>
      <c r="I101" s="50"/>
      <c r="J101" s="50"/>
      <c r="K101" s="50"/>
      <c r="L101" s="50"/>
      <c r="M101" s="50"/>
      <c r="N101" s="50"/>
      <c r="O101" s="59"/>
      <c r="P101" s="60"/>
      <c r="Q101" s="17"/>
      <c r="R101" s="17"/>
      <c r="S101" s="58"/>
      <c r="T101" s="50"/>
      <c r="U101" s="50"/>
      <c r="V101" s="50"/>
      <c r="W101" s="50"/>
      <c r="X101" s="50"/>
      <c r="Y101" s="50"/>
      <c r="Z101" s="59"/>
      <c r="AA101" s="60"/>
      <c r="AB101" s="17"/>
      <c r="AC101" s="17"/>
      <c r="AD101" s="58"/>
      <c r="AE101" s="50"/>
      <c r="AF101" s="50"/>
      <c r="AG101" s="50"/>
      <c r="AH101" s="50"/>
      <c r="AI101" s="50"/>
      <c r="AJ101" s="50"/>
      <c r="AK101" s="59"/>
      <c r="AL101" s="60"/>
      <c r="AM101" s="17"/>
      <c r="AN101" s="17"/>
      <c r="AO101" s="58"/>
      <c r="AP101" s="50"/>
      <c r="AQ101" s="50"/>
      <c r="AR101" s="50"/>
      <c r="AS101" s="50"/>
      <c r="AT101" s="50"/>
      <c r="AU101" s="50"/>
      <c r="AV101" s="59"/>
      <c r="AW101" s="60"/>
      <c r="AX101" s="17"/>
      <c r="AY101" s="17"/>
      <c r="AZ101" s="58"/>
      <c r="BA101" s="50"/>
      <c r="BB101" s="50"/>
      <c r="BC101" s="50"/>
      <c r="BD101" s="50"/>
      <c r="BE101" s="50"/>
      <c r="BF101" s="50"/>
      <c r="BG101" s="59"/>
      <c r="BH101" s="60"/>
      <c r="BI101" s="17"/>
      <c r="BJ101" s="17"/>
      <c r="BK101" s="58"/>
      <c r="BL101" s="50"/>
      <c r="BM101" s="50"/>
      <c r="BN101" s="50"/>
      <c r="BO101" s="50"/>
      <c r="BP101" s="50"/>
      <c r="BQ101" s="50"/>
      <c r="BR101" s="59"/>
      <c r="BS101" s="60"/>
      <c r="BT101" s="17"/>
      <c r="BU101" s="17"/>
      <c r="BV101" s="58"/>
      <c r="BW101" s="50"/>
      <c r="BX101" s="50"/>
      <c r="BY101" s="50"/>
      <c r="BZ101" s="50"/>
      <c r="CA101" s="50"/>
      <c r="CB101" s="50"/>
      <c r="CC101" s="59"/>
      <c r="CD101" s="60"/>
      <c r="CE101" s="17"/>
      <c r="CF101" s="17"/>
      <c r="CG101" s="58"/>
      <c r="CH101" s="50"/>
      <c r="CI101" s="50"/>
      <c r="CJ101" s="50"/>
      <c r="CK101" s="50"/>
      <c r="CL101" s="50"/>
      <c r="CM101" s="50"/>
      <c r="CN101" s="59"/>
      <c r="CO101" s="60"/>
      <c r="CP101" s="17"/>
      <c r="CQ101" s="17"/>
      <c r="CR101" s="58"/>
      <c r="CS101" s="50"/>
      <c r="CT101" s="50"/>
      <c r="CU101" s="50"/>
      <c r="CV101" s="50"/>
      <c r="CW101" s="50"/>
      <c r="CX101" s="50"/>
      <c r="CY101" s="59"/>
      <c r="CZ101" s="60"/>
      <c r="DA101" s="17"/>
      <c r="DB101" s="17"/>
      <c r="DC101" s="58"/>
      <c r="DD101" s="50"/>
      <c r="DE101" s="50"/>
      <c r="DF101" s="50"/>
      <c r="DG101" s="50"/>
      <c r="DH101" s="50"/>
      <c r="DI101" s="50"/>
      <c r="DJ101" s="59"/>
      <c r="DK101" s="60"/>
      <c r="DL101" s="17"/>
      <c r="DM101" s="17"/>
      <c r="DN101" s="58"/>
      <c r="DO101" s="50"/>
      <c r="DP101" s="50"/>
      <c r="DQ101" s="50"/>
      <c r="DR101" s="50"/>
      <c r="DS101" s="50"/>
      <c r="DT101" s="50"/>
      <c r="DU101" s="59"/>
      <c r="DV101" s="60"/>
      <c r="DW101" s="17"/>
      <c r="DX101" s="17"/>
      <c r="DY101" s="58"/>
      <c r="DZ101" s="50"/>
      <c r="EA101" s="50"/>
      <c r="EB101" s="50"/>
      <c r="EC101" s="50"/>
      <c r="ED101" s="50"/>
      <c r="EE101" s="50"/>
      <c r="EF101" s="59"/>
      <c r="EG101" s="60"/>
      <c r="EH101" s="17"/>
      <c r="EI101" s="17"/>
      <c r="EJ101" s="58"/>
      <c r="EK101" s="50"/>
      <c r="EL101" s="50"/>
      <c r="EM101" s="50"/>
      <c r="EN101" s="50"/>
      <c r="EO101" s="50"/>
      <c r="EP101" s="50"/>
      <c r="EQ101" s="59"/>
      <c r="ER101" s="60"/>
      <c r="ES101" s="17"/>
      <c r="ET101" s="17"/>
      <c r="EU101" s="58"/>
      <c r="EV101" s="50"/>
      <c r="EW101" s="50"/>
      <c r="EX101" s="50"/>
      <c r="EY101" s="50"/>
      <c r="EZ101" s="50"/>
      <c r="FA101" s="50"/>
      <c r="FB101" s="59"/>
      <c r="FC101" s="60"/>
      <c r="FD101" s="17"/>
      <c r="FE101" s="17"/>
      <c r="FF101" s="58"/>
      <c r="FG101" s="50"/>
      <c r="FH101" s="50"/>
      <c r="FI101" s="50"/>
      <c r="FJ101" s="50"/>
      <c r="FK101" s="50"/>
      <c r="FL101" s="50"/>
      <c r="FM101" s="59"/>
      <c r="FN101" s="60"/>
      <c r="FO101" s="17"/>
      <c r="FP101" s="17"/>
      <c r="FQ101" s="58"/>
      <c r="FR101" s="50"/>
      <c r="FS101" s="50"/>
      <c r="FT101" s="50"/>
      <c r="FU101" s="50"/>
      <c r="FV101" s="50"/>
      <c r="FW101" s="50"/>
      <c r="FX101" s="59"/>
      <c r="FY101" s="60"/>
      <c r="FZ101" s="17"/>
      <c r="GA101" s="17"/>
      <c r="GB101" s="58"/>
      <c r="GC101" s="50"/>
      <c r="GD101" s="50"/>
      <c r="GE101" s="50"/>
      <c r="GF101" s="50"/>
      <c r="GG101" s="50"/>
      <c r="GH101" s="50"/>
      <c r="GI101" s="59"/>
      <c r="GJ101" s="60"/>
      <c r="GK101" s="17"/>
      <c r="GL101" s="17"/>
      <c r="GM101" s="58"/>
      <c r="GN101" s="50"/>
      <c r="GO101" s="50"/>
      <c r="GP101" s="50"/>
      <c r="GQ101" s="50"/>
      <c r="GR101" s="50"/>
      <c r="GS101" s="50"/>
      <c r="GT101" s="59"/>
      <c r="GU101" s="60"/>
      <c r="GV101" s="17"/>
      <c r="GW101" s="17"/>
      <c r="GX101" s="58"/>
      <c r="GY101" s="50"/>
      <c r="GZ101" s="50"/>
      <c r="HA101" s="50"/>
      <c r="HB101" s="50"/>
      <c r="HC101" s="50"/>
      <c r="HD101" s="50"/>
      <c r="HE101" s="59"/>
      <c r="HF101" s="60"/>
      <c r="HG101" s="17"/>
      <c r="HH101" s="17"/>
      <c r="HI101" s="58"/>
      <c r="HJ101" s="50"/>
      <c r="HK101" s="50"/>
      <c r="HL101" s="50"/>
      <c r="HM101" s="50"/>
      <c r="HN101" s="50"/>
      <c r="HO101" s="50"/>
      <c r="HP101" s="59"/>
      <c r="HQ101" s="60"/>
      <c r="HR101" s="17"/>
      <c r="HS101" s="17"/>
    </row>
    <row r="102" spans="1:227" x14ac:dyDescent="0.3">
      <c r="A102" s="73"/>
      <c r="B102" s="74"/>
      <c r="C102" s="75"/>
      <c r="D102" s="75"/>
      <c r="E102" s="59"/>
      <c r="F102" s="59"/>
      <c r="G102" s="17"/>
      <c r="H102" s="58"/>
      <c r="I102" s="50"/>
      <c r="J102" s="50"/>
      <c r="K102" s="50"/>
      <c r="L102" s="50"/>
      <c r="M102" s="50"/>
      <c r="N102" s="50"/>
      <c r="O102" s="59"/>
      <c r="P102" s="60"/>
      <c r="Q102" s="17"/>
      <c r="R102" s="17"/>
      <c r="S102" s="58"/>
      <c r="T102" s="50"/>
      <c r="U102" s="50"/>
      <c r="V102" s="50"/>
      <c r="W102" s="50"/>
      <c r="X102" s="50"/>
      <c r="Y102" s="50"/>
      <c r="Z102" s="59"/>
      <c r="AA102" s="60"/>
      <c r="AB102" s="17"/>
      <c r="AC102" s="17"/>
      <c r="AD102" s="58"/>
      <c r="AE102" s="50"/>
      <c r="AF102" s="50"/>
      <c r="AG102" s="50"/>
      <c r="AH102" s="50"/>
      <c r="AI102" s="50"/>
      <c r="AJ102" s="50"/>
      <c r="AK102" s="59"/>
      <c r="AL102" s="60"/>
      <c r="AM102" s="17"/>
      <c r="AN102" s="17"/>
      <c r="AO102" s="58"/>
      <c r="AP102" s="50"/>
      <c r="AQ102" s="50"/>
      <c r="AR102" s="50"/>
      <c r="AS102" s="50"/>
      <c r="AT102" s="50"/>
      <c r="AU102" s="50"/>
      <c r="AV102" s="59"/>
      <c r="AW102" s="60"/>
      <c r="AX102" s="17"/>
      <c r="AY102" s="17"/>
      <c r="AZ102" s="58"/>
      <c r="BA102" s="50"/>
      <c r="BB102" s="50"/>
      <c r="BC102" s="50"/>
      <c r="BD102" s="50"/>
      <c r="BE102" s="50"/>
      <c r="BF102" s="50"/>
      <c r="BG102" s="59"/>
      <c r="BH102" s="60"/>
      <c r="BI102" s="17"/>
      <c r="BJ102" s="17"/>
      <c r="BK102" s="58"/>
      <c r="BL102" s="50"/>
      <c r="BM102" s="50"/>
      <c r="BN102" s="50"/>
      <c r="BO102" s="50"/>
      <c r="BP102" s="50"/>
      <c r="BQ102" s="50"/>
      <c r="BR102" s="59"/>
      <c r="BS102" s="60"/>
      <c r="BT102" s="17"/>
      <c r="BU102" s="17"/>
      <c r="BV102" s="58"/>
      <c r="BW102" s="50"/>
      <c r="BX102" s="50"/>
      <c r="BY102" s="50"/>
      <c r="BZ102" s="50"/>
      <c r="CA102" s="50"/>
      <c r="CB102" s="50"/>
      <c r="CC102" s="59"/>
      <c r="CD102" s="60"/>
      <c r="CE102" s="17"/>
      <c r="CF102" s="17"/>
      <c r="CG102" s="58"/>
      <c r="CH102" s="50"/>
      <c r="CI102" s="50"/>
      <c r="CJ102" s="50"/>
      <c r="CK102" s="50"/>
      <c r="CL102" s="50"/>
      <c r="CM102" s="50"/>
      <c r="CN102" s="59"/>
      <c r="CO102" s="60"/>
      <c r="CP102" s="17"/>
      <c r="CQ102" s="17"/>
      <c r="CR102" s="58"/>
      <c r="CS102" s="50"/>
      <c r="CT102" s="50"/>
      <c r="CU102" s="50"/>
      <c r="CV102" s="50"/>
      <c r="CW102" s="50"/>
      <c r="CX102" s="50"/>
      <c r="CY102" s="59"/>
      <c r="CZ102" s="60"/>
      <c r="DA102" s="17"/>
      <c r="DB102" s="17"/>
      <c r="DC102" s="58"/>
      <c r="DD102" s="50"/>
      <c r="DE102" s="50"/>
      <c r="DF102" s="50"/>
      <c r="DG102" s="50"/>
      <c r="DH102" s="50"/>
      <c r="DI102" s="50"/>
      <c r="DJ102" s="59"/>
      <c r="DK102" s="60"/>
      <c r="DL102" s="17"/>
      <c r="DM102" s="17"/>
      <c r="DN102" s="58"/>
      <c r="DO102" s="50"/>
      <c r="DP102" s="50"/>
      <c r="DQ102" s="50"/>
      <c r="DR102" s="50"/>
      <c r="DS102" s="50"/>
      <c r="DT102" s="50"/>
      <c r="DU102" s="59"/>
      <c r="DV102" s="60"/>
      <c r="DW102" s="17"/>
      <c r="DX102" s="17"/>
      <c r="DY102" s="58"/>
      <c r="DZ102" s="50"/>
      <c r="EA102" s="50"/>
      <c r="EB102" s="50"/>
      <c r="EC102" s="50"/>
      <c r="ED102" s="50"/>
      <c r="EE102" s="50"/>
      <c r="EF102" s="59"/>
      <c r="EG102" s="60"/>
      <c r="EH102" s="17"/>
      <c r="EI102" s="17"/>
      <c r="EJ102" s="58"/>
      <c r="EK102" s="50"/>
      <c r="EL102" s="50"/>
      <c r="EM102" s="50"/>
      <c r="EN102" s="50"/>
      <c r="EO102" s="50"/>
      <c r="EP102" s="50"/>
      <c r="EQ102" s="59"/>
      <c r="ER102" s="60"/>
      <c r="ES102" s="17"/>
      <c r="ET102" s="17"/>
      <c r="EU102" s="58"/>
      <c r="EV102" s="50"/>
      <c r="EW102" s="50"/>
      <c r="EX102" s="50"/>
      <c r="EY102" s="50"/>
      <c r="EZ102" s="50"/>
      <c r="FA102" s="50"/>
      <c r="FB102" s="59"/>
      <c r="FC102" s="60"/>
      <c r="FD102" s="17"/>
      <c r="FE102" s="17"/>
      <c r="FF102" s="58"/>
      <c r="FG102" s="50"/>
      <c r="FH102" s="50"/>
      <c r="FI102" s="50"/>
      <c r="FJ102" s="50"/>
      <c r="FK102" s="50"/>
      <c r="FL102" s="50"/>
      <c r="FM102" s="59"/>
      <c r="FN102" s="60"/>
      <c r="FO102" s="17"/>
      <c r="FP102" s="17"/>
      <c r="FQ102" s="58"/>
      <c r="FR102" s="50"/>
      <c r="FS102" s="50"/>
      <c r="FT102" s="50"/>
      <c r="FU102" s="50"/>
      <c r="FV102" s="50"/>
      <c r="FW102" s="50"/>
      <c r="FX102" s="59"/>
      <c r="FY102" s="60"/>
      <c r="FZ102" s="17"/>
      <c r="GA102" s="17"/>
      <c r="GB102" s="58"/>
      <c r="GC102" s="50"/>
      <c r="GD102" s="50"/>
      <c r="GE102" s="50"/>
      <c r="GF102" s="50"/>
      <c r="GG102" s="50"/>
      <c r="GH102" s="50"/>
      <c r="GI102" s="59"/>
      <c r="GJ102" s="60"/>
      <c r="GK102" s="17"/>
      <c r="GL102" s="17"/>
      <c r="GM102" s="58"/>
      <c r="GN102" s="50"/>
      <c r="GO102" s="50"/>
      <c r="GP102" s="50"/>
      <c r="GQ102" s="50"/>
      <c r="GR102" s="50"/>
      <c r="GS102" s="50"/>
      <c r="GT102" s="59"/>
      <c r="GU102" s="60"/>
      <c r="GV102" s="17"/>
      <c r="GW102" s="17"/>
      <c r="GX102" s="58"/>
      <c r="GY102" s="50"/>
      <c r="GZ102" s="50"/>
      <c r="HA102" s="50"/>
      <c r="HB102" s="50"/>
      <c r="HC102" s="50"/>
      <c r="HD102" s="50"/>
      <c r="HE102" s="59"/>
      <c r="HF102" s="60"/>
      <c r="HG102" s="17"/>
      <c r="HH102" s="17"/>
      <c r="HI102" s="58"/>
      <c r="HJ102" s="50"/>
      <c r="HK102" s="50"/>
      <c r="HL102" s="50"/>
      <c r="HM102" s="50"/>
      <c r="HN102" s="50"/>
      <c r="HO102" s="50"/>
      <c r="HP102" s="59"/>
      <c r="HQ102" s="60"/>
      <c r="HR102" s="17"/>
      <c r="HS102" s="17"/>
    </row>
    <row r="103" spans="1:227" x14ac:dyDescent="0.3">
      <c r="B103" s="17"/>
      <c r="C103" s="60"/>
      <c r="D103" s="60"/>
      <c r="E103" s="59"/>
      <c r="F103" s="59"/>
      <c r="G103" s="17"/>
      <c r="H103" s="58"/>
      <c r="I103" s="50"/>
      <c r="J103" s="50"/>
      <c r="K103" s="50"/>
      <c r="L103" s="50"/>
      <c r="M103" s="50"/>
      <c r="N103" s="50"/>
      <c r="O103" s="59"/>
      <c r="P103" s="60"/>
      <c r="Q103" s="17"/>
      <c r="R103" s="17"/>
      <c r="S103" s="58"/>
      <c r="T103" s="50"/>
      <c r="U103" s="50"/>
      <c r="V103" s="50"/>
      <c r="W103" s="50"/>
      <c r="X103" s="50"/>
      <c r="Y103" s="50"/>
      <c r="Z103" s="59"/>
      <c r="AA103" s="60"/>
      <c r="AB103" s="17"/>
      <c r="AC103" s="17"/>
      <c r="AD103" s="58"/>
      <c r="AE103" s="50"/>
      <c r="AF103" s="50"/>
      <c r="AG103" s="50"/>
      <c r="AH103" s="50"/>
      <c r="AI103" s="50"/>
      <c r="AJ103" s="50"/>
      <c r="AK103" s="59"/>
      <c r="AL103" s="60"/>
      <c r="AM103" s="17"/>
      <c r="AN103" s="17"/>
      <c r="AO103" s="58"/>
      <c r="AP103" s="50"/>
      <c r="AQ103" s="50"/>
      <c r="AR103" s="50"/>
      <c r="AS103" s="50"/>
      <c r="AT103" s="50"/>
      <c r="AU103" s="50"/>
      <c r="AV103" s="59"/>
      <c r="AW103" s="60"/>
      <c r="AX103" s="17"/>
      <c r="AY103" s="17"/>
      <c r="AZ103" s="58"/>
      <c r="BA103" s="50"/>
      <c r="BB103" s="50"/>
      <c r="BC103" s="50"/>
      <c r="BD103" s="50"/>
      <c r="BE103" s="50"/>
      <c r="BF103" s="50"/>
      <c r="BG103" s="59"/>
      <c r="BH103" s="60"/>
      <c r="BI103" s="17"/>
      <c r="BJ103" s="17"/>
      <c r="BK103" s="58"/>
      <c r="BL103" s="50"/>
      <c r="BM103" s="50"/>
      <c r="BN103" s="50"/>
      <c r="BO103" s="50"/>
      <c r="BP103" s="50"/>
      <c r="BQ103" s="50"/>
      <c r="BR103" s="59"/>
      <c r="BS103" s="60"/>
      <c r="BT103" s="17"/>
      <c r="BU103" s="17"/>
      <c r="BV103" s="58"/>
      <c r="BW103" s="50"/>
      <c r="BX103" s="50"/>
      <c r="BY103" s="50"/>
      <c r="BZ103" s="50"/>
      <c r="CA103" s="50"/>
      <c r="CB103" s="50"/>
      <c r="CC103" s="59"/>
      <c r="CD103" s="60"/>
      <c r="CE103" s="17"/>
      <c r="CF103" s="17"/>
      <c r="CG103" s="58"/>
      <c r="CH103" s="50"/>
      <c r="CI103" s="50"/>
      <c r="CJ103" s="50"/>
      <c r="CK103" s="50"/>
      <c r="CL103" s="50"/>
      <c r="CM103" s="50"/>
      <c r="CN103" s="59"/>
      <c r="CO103" s="60"/>
      <c r="CP103" s="17"/>
      <c r="CQ103" s="17"/>
      <c r="CR103" s="58"/>
      <c r="CS103" s="50"/>
      <c r="CT103" s="50"/>
      <c r="CU103" s="50"/>
      <c r="CV103" s="50"/>
      <c r="CW103" s="50"/>
      <c r="CX103" s="50"/>
      <c r="CY103" s="59"/>
      <c r="CZ103" s="60"/>
      <c r="DA103" s="17"/>
      <c r="DB103" s="17"/>
      <c r="DC103" s="58"/>
      <c r="DD103" s="50"/>
      <c r="DE103" s="50"/>
      <c r="DF103" s="50"/>
      <c r="DG103" s="50"/>
      <c r="DH103" s="50"/>
      <c r="DI103" s="50"/>
      <c r="DJ103" s="59"/>
      <c r="DK103" s="60"/>
      <c r="DL103" s="17"/>
      <c r="DM103" s="17"/>
      <c r="DN103" s="58"/>
      <c r="DO103" s="50"/>
      <c r="DP103" s="50"/>
      <c r="DQ103" s="50"/>
      <c r="DR103" s="50"/>
      <c r="DS103" s="50"/>
      <c r="DT103" s="50"/>
      <c r="DU103" s="59"/>
      <c r="DV103" s="60"/>
      <c r="DW103" s="17"/>
      <c r="DX103" s="17"/>
      <c r="DY103" s="58"/>
      <c r="DZ103" s="50"/>
      <c r="EA103" s="50"/>
      <c r="EB103" s="50"/>
      <c r="EC103" s="50"/>
      <c r="ED103" s="50"/>
      <c r="EE103" s="50"/>
      <c r="EF103" s="59"/>
      <c r="EG103" s="60"/>
      <c r="EH103" s="17"/>
      <c r="EI103" s="17"/>
      <c r="EJ103" s="58"/>
      <c r="EK103" s="50"/>
      <c r="EL103" s="50"/>
      <c r="EM103" s="50"/>
      <c r="EN103" s="50"/>
      <c r="EO103" s="50"/>
      <c r="EP103" s="50"/>
      <c r="EQ103" s="59"/>
      <c r="ER103" s="60"/>
      <c r="ES103" s="17"/>
      <c r="ET103" s="17"/>
      <c r="EU103" s="58"/>
      <c r="EV103" s="50"/>
      <c r="EW103" s="50"/>
      <c r="EX103" s="50"/>
      <c r="EY103" s="50"/>
      <c r="EZ103" s="50"/>
      <c r="FA103" s="50"/>
      <c r="FB103" s="59"/>
      <c r="FC103" s="60"/>
      <c r="FD103" s="17"/>
      <c r="FE103" s="17"/>
      <c r="FF103" s="58"/>
      <c r="FG103" s="50"/>
      <c r="FH103" s="50"/>
      <c r="FI103" s="50"/>
      <c r="FJ103" s="50"/>
      <c r="FK103" s="50"/>
      <c r="FL103" s="50"/>
      <c r="FM103" s="59"/>
      <c r="FN103" s="60"/>
      <c r="FO103" s="17"/>
      <c r="FP103" s="17"/>
      <c r="FQ103" s="58"/>
      <c r="FR103" s="50"/>
      <c r="FS103" s="50"/>
      <c r="FT103" s="50"/>
      <c r="FU103" s="50"/>
      <c r="FV103" s="50"/>
      <c r="FW103" s="50"/>
      <c r="FX103" s="59"/>
      <c r="FY103" s="60"/>
      <c r="FZ103" s="17"/>
      <c r="GA103" s="17"/>
      <c r="GB103" s="58"/>
      <c r="GC103" s="50"/>
      <c r="GD103" s="50"/>
      <c r="GE103" s="50"/>
      <c r="GF103" s="50"/>
      <c r="GG103" s="50"/>
      <c r="GH103" s="50"/>
      <c r="GI103" s="59"/>
      <c r="GJ103" s="60"/>
      <c r="GK103" s="17"/>
      <c r="GL103" s="17"/>
      <c r="GM103" s="58"/>
      <c r="GN103" s="50"/>
      <c r="GO103" s="50"/>
      <c r="GP103" s="50"/>
      <c r="GQ103" s="50"/>
      <c r="GR103" s="50"/>
      <c r="GS103" s="50"/>
      <c r="GT103" s="59"/>
      <c r="GU103" s="60"/>
      <c r="GV103" s="17"/>
      <c r="GW103" s="17"/>
      <c r="GX103" s="58"/>
      <c r="GY103" s="50"/>
      <c r="GZ103" s="50"/>
      <c r="HA103" s="50"/>
      <c r="HB103" s="50"/>
      <c r="HC103" s="50"/>
      <c r="HD103" s="50"/>
      <c r="HE103" s="59"/>
      <c r="HF103" s="60"/>
      <c r="HG103" s="17"/>
      <c r="HH103" s="17"/>
      <c r="HI103" s="58"/>
      <c r="HJ103" s="50"/>
      <c r="HK103" s="50"/>
      <c r="HL103" s="50"/>
      <c r="HM103" s="50"/>
      <c r="HN103" s="50"/>
      <c r="HO103" s="50"/>
      <c r="HP103" s="59"/>
      <c r="HQ103" s="60"/>
      <c r="HR103" s="17"/>
      <c r="HS103" s="17"/>
    </row>
    <row r="104" spans="1:227" x14ac:dyDescent="0.3">
      <c r="E104" s="59"/>
      <c r="F104" s="59"/>
      <c r="G104" s="17"/>
      <c r="H104" s="58"/>
      <c r="I104" s="50"/>
      <c r="J104" s="50"/>
      <c r="K104" s="50"/>
      <c r="L104" s="50"/>
      <c r="M104" s="50"/>
      <c r="N104" s="50"/>
      <c r="O104" s="59"/>
      <c r="P104" s="60"/>
      <c r="Q104" s="17"/>
      <c r="R104" s="17"/>
      <c r="S104" s="58"/>
      <c r="T104" s="50"/>
      <c r="U104" s="50"/>
      <c r="V104" s="50"/>
      <c r="W104" s="50"/>
      <c r="X104" s="50"/>
      <c r="Y104" s="50"/>
      <c r="Z104" s="59"/>
      <c r="AA104" s="60"/>
      <c r="AB104" s="17"/>
      <c r="AC104" s="17"/>
      <c r="AD104" s="58"/>
      <c r="AE104" s="50"/>
      <c r="AF104" s="50"/>
      <c r="AG104" s="50"/>
      <c r="AH104" s="50"/>
      <c r="AI104" s="50"/>
      <c r="AJ104" s="50"/>
      <c r="AK104" s="59"/>
      <c r="AL104" s="60"/>
      <c r="AM104" s="17"/>
      <c r="AN104" s="17"/>
      <c r="AO104" s="58"/>
      <c r="AP104" s="50"/>
      <c r="AQ104" s="50"/>
      <c r="AR104" s="50"/>
      <c r="AS104" s="50"/>
      <c r="AT104" s="50"/>
      <c r="AU104" s="50"/>
      <c r="AV104" s="59"/>
      <c r="AW104" s="60"/>
      <c r="AX104" s="17"/>
      <c r="AY104" s="17"/>
      <c r="AZ104" s="58"/>
      <c r="BA104" s="50"/>
      <c r="BB104" s="50"/>
      <c r="BC104" s="50"/>
      <c r="BD104" s="50"/>
      <c r="BE104" s="50"/>
      <c r="BF104" s="50"/>
      <c r="BG104" s="59"/>
      <c r="BH104" s="60"/>
      <c r="BI104" s="17"/>
      <c r="BJ104" s="17"/>
      <c r="BK104" s="58"/>
      <c r="BL104" s="50"/>
      <c r="BM104" s="50"/>
      <c r="BN104" s="50"/>
      <c r="BO104" s="50"/>
      <c r="BP104" s="50"/>
      <c r="BQ104" s="50"/>
      <c r="BR104" s="59"/>
      <c r="BS104" s="60"/>
      <c r="BT104" s="17"/>
      <c r="BU104" s="17"/>
      <c r="BV104" s="58"/>
      <c r="BW104" s="50"/>
      <c r="BX104" s="50"/>
      <c r="BY104" s="50"/>
      <c r="BZ104" s="50"/>
      <c r="CA104" s="50"/>
      <c r="CB104" s="50"/>
      <c r="CC104" s="59"/>
      <c r="CD104" s="60"/>
      <c r="CE104" s="17"/>
      <c r="CF104" s="17"/>
      <c r="CG104" s="58"/>
      <c r="CH104" s="50"/>
      <c r="CI104" s="50"/>
      <c r="CJ104" s="50"/>
      <c r="CK104" s="50"/>
      <c r="CL104" s="50"/>
      <c r="CM104" s="50"/>
      <c r="CN104" s="59"/>
      <c r="CO104" s="60"/>
      <c r="CP104" s="17"/>
      <c r="CQ104" s="17"/>
      <c r="CR104" s="58"/>
      <c r="CS104" s="50"/>
      <c r="CT104" s="50"/>
      <c r="CU104" s="50"/>
      <c r="CV104" s="50"/>
      <c r="CW104" s="50"/>
      <c r="CX104" s="50"/>
      <c r="CY104" s="59"/>
      <c r="CZ104" s="60"/>
      <c r="DA104" s="17"/>
      <c r="DB104" s="17"/>
      <c r="DC104" s="58"/>
      <c r="DD104" s="50"/>
      <c r="DE104" s="50"/>
      <c r="DF104" s="50"/>
      <c r="DG104" s="50"/>
      <c r="DH104" s="50"/>
      <c r="DI104" s="50"/>
      <c r="DJ104" s="59"/>
      <c r="DK104" s="60"/>
      <c r="DL104" s="17"/>
      <c r="DM104" s="17"/>
      <c r="DN104" s="58"/>
      <c r="DO104" s="50"/>
      <c r="DP104" s="50"/>
      <c r="DQ104" s="50"/>
      <c r="DR104" s="50"/>
      <c r="DS104" s="50"/>
      <c r="DT104" s="50"/>
      <c r="DU104" s="59"/>
      <c r="DV104" s="60"/>
      <c r="DW104" s="17"/>
      <c r="DX104" s="17"/>
      <c r="DY104" s="58"/>
      <c r="DZ104" s="50"/>
      <c r="EA104" s="50"/>
      <c r="EB104" s="50"/>
      <c r="EC104" s="50"/>
      <c r="ED104" s="50"/>
      <c r="EE104" s="50"/>
      <c r="EF104" s="59"/>
      <c r="EG104" s="60"/>
      <c r="EH104" s="17"/>
      <c r="EI104" s="17"/>
      <c r="EJ104" s="58"/>
      <c r="EK104" s="50"/>
      <c r="EL104" s="50"/>
      <c r="EM104" s="50"/>
      <c r="EN104" s="50"/>
      <c r="EO104" s="50"/>
      <c r="EP104" s="50"/>
      <c r="EQ104" s="59"/>
      <c r="ER104" s="60"/>
      <c r="ES104" s="17"/>
      <c r="ET104" s="17"/>
      <c r="EU104" s="58"/>
      <c r="EV104" s="50"/>
      <c r="EW104" s="50"/>
      <c r="EX104" s="50"/>
      <c r="EY104" s="50"/>
      <c r="EZ104" s="50"/>
      <c r="FA104" s="50"/>
      <c r="FB104" s="59"/>
      <c r="FC104" s="60"/>
      <c r="FD104" s="17"/>
      <c r="FE104" s="17"/>
      <c r="FF104" s="58"/>
      <c r="FG104" s="50"/>
      <c r="FH104" s="50"/>
      <c r="FI104" s="50"/>
      <c r="FJ104" s="50"/>
      <c r="FK104" s="50"/>
      <c r="FL104" s="50"/>
      <c r="FM104" s="59"/>
      <c r="FN104" s="60"/>
      <c r="FO104" s="17"/>
      <c r="FP104" s="17"/>
      <c r="FQ104" s="58"/>
      <c r="FR104" s="50"/>
      <c r="FS104" s="50"/>
      <c r="FT104" s="50"/>
      <c r="FU104" s="50"/>
      <c r="FV104" s="50"/>
      <c r="FW104" s="50"/>
      <c r="FX104" s="59"/>
      <c r="FY104" s="60"/>
      <c r="FZ104" s="17"/>
      <c r="GA104" s="17"/>
      <c r="GB104" s="58"/>
      <c r="GC104" s="50"/>
      <c r="GD104" s="50"/>
      <c r="GE104" s="50"/>
      <c r="GF104" s="50"/>
      <c r="GG104" s="50"/>
      <c r="GH104" s="50"/>
      <c r="GI104" s="59"/>
      <c r="GJ104" s="60"/>
      <c r="GK104" s="17"/>
      <c r="GL104" s="17"/>
      <c r="GM104" s="58"/>
      <c r="GN104" s="50"/>
      <c r="GO104" s="50"/>
      <c r="GP104" s="50"/>
      <c r="GQ104" s="50"/>
      <c r="GR104" s="50"/>
      <c r="GS104" s="50"/>
      <c r="GT104" s="59"/>
      <c r="GU104" s="60"/>
      <c r="GV104" s="17"/>
      <c r="GW104" s="17"/>
      <c r="GX104" s="58"/>
      <c r="GY104" s="50"/>
      <c r="GZ104" s="50"/>
      <c r="HA104" s="50"/>
      <c r="HB104" s="50"/>
      <c r="HC104" s="50"/>
      <c r="HD104" s="50"/>
      <c r="HE104" s="59"/>
      <c r="HF104" s="60"/>
      <c r="HG104" s="17"/>
      <c r="HH104" s="17"/>
      <c r="HI104" s="58"/>
      <c r="HJ104" s="50"/>
      <c r="HK104" s="50"/>
      <c r="HL104" s="50"/>
      <c r="HM104" s="50"/>
      <c r="HN104" s="50"/>
      <c r="HO104" s="50"/>
      <c r="HP104" s="59"/>
      <c r="HQ104" s="60"/>
      <c r="HR104" s="17"/>
      <c r="HS104" s="17"/>
    </row>
    <row r="105" spans="1:227" x14ac:dyDescent="0.3">
      <c r="E105" s="59"/>
      <c r="F105" s="59"/>
      <c r="G105" s="17"/>
      <c r="H105" s="58"/>
      <c r="I105" s="50"/>
      <c r="J105" s="50"/>
      <c r="K105" s="50"/>
      <c r="L105" s="50"/>
      <c r="M105" s="50"/>
      <c r="N105" s="50"/>
      <c r="O105" s="59"/>
      <c r="P105" s="60"/>
      <c r="Q105" s="17"/>
      <c r="R105" s="17"/>
      <c r="S105" s="58"/>
      <c r="T105" s="50"/>
      <c r="U105" s="50"/>
      <c r="V105" s="50"/>
      <c r="W105" s="50"/>
      <c r="X105" s="50"/>
      <c r="Y105" s="50"/>
      <c r="Z105" s="59"/>
      <c r="AA105" s="60"/>
      <c r="AB105" s="17"/>
      <c r="AC105" s="17"/>
      <c r="AD105" s="58"/>
      <c r="AE105" s="50"/>
      <c r="AF105" s="50"/>
      <c r="AG105" s="50"/>
      <c r="AH105" s="50"/>
      <c r="AI105" s="50"/>
      <c r="AJ105" s="50"/>
      <c r="AK105" s="59"/>
      <c r="AL105" s="60"/>
      <c r="AM105" s="17"/>
      <c r="AN105" s="17"/>
      <c r="AO105" s="58"/>
      <c r="AP105" s="50"/>
      <c r="AQ105" s="50"/>
      <c r="AR105" s="50"/>
      <c r="AS105" s="50"/>
      <c r="AT105" s="50"/>
      <c r="AU105" s="50"/>
      <c r="AV105" s="59"/>
      <c r="AW105" s="60"/>
      <c r="AX105" s="17"/>
      <c r="AY105" s="17"/>
      <c r="AZ105" s="58"/>
      <c r="BA105" s="50"/>
      <c r="BB105" s="50"/>
      <c r="BC105" s="50"/>
      <c r="BD105" s="50"/>
      <c r="BE105" s="50"/>
      <c r="BF105" s="50"/>
      <c r="BG105" s="59"/>
      <c r="BH105" s="60"/>
      <c r="BI105" s="17"/>
      <c r="BJ105" s="17"/>
      <c r="BK105" s="58"/>
      <c r="BL105" s="50"/>
      <c r="BM105" s="50"/>
      <c r="BN105" s="50"/>
      <c r="BO105" s="50"/>
      <c r="BP105" s="50"/>
      <c r="BQ105" s="50"/>
      <c r="BR105" s="59"/>
      <c r="BS105" s="60"/>
      <c r="BT105" s="17"/>
      <c r="BU105" s="17"/>
      <c r="BV105" s="58"/>
      <c r="BW105" s="50"/>
      <c r="BX105" s="50"/>
      <c r="BY105" s="50"/>
      <c r="BZ105" s="50"/>
      <c r="CA105" s="50"/>
      <c r="CB105" s="50"/>
      <c r="CC105" s="59"/>
      <c r="CD105" s="60"/>
      <c r="CE105" s="17"/>
      <c r="CF105" s="17"/>
      <c r="CG105" s="58"/>
      <c r="CH105" s="50"/>
      <c r="CI105" s="50"/>
      <c r="CJ105" s="50"/>
      <c r="CK105" s="50"/>
      <c r="CL105" s="50"/>
      <c r="CM105" s="50"/>
      <c r="CN105" s="59"/>
      <c r="CO105" s="60"/>
      <c r="CP105" s="17"/>
      <c r="CQ105" s="17"/>
      <c r="CR105" s="58"/>
      <c r="CS105" s="50"/>
      <c r="CT105" s="50"/>
      <c r="CU105" s="50"/>
      <c r="CV105" s="50"/>
      <c r="CW105" s="50"/>
      <c r="CX105" s="50"/>
      <c r="CY105" s="59"/>
      <c r="CZ105" s="60"/>
      <c r="DA105" s="17"/>
      <c r="DB105" s="17"/>
      <c r="DC105" s="58"/>
      <c r="DD105" s="50"/>
      <c r="DE105" s="50"/>
      <c r="DF105" s="50"/>
      <c r="DG105" s="50"/>
      <c r="DH105" s="50"/>
      <c r="DI105" s="50"/>
      <c r="DJ105" s="59"/>
      <c r="DK105" s="60"/>
      <c r="DL105" s="17"/>
      <c r="DM105" s="17"/>
      <c r="DN105" s="58"/>
      <c r="DO105" s="50"/>
      <c r="DP105" s="50"/>
      <c r="DQ105" s="50"/>
      <c r="DR105" s="50"/>
      <c r="DS105" s="50"/>
      <c r="DT105" s="50"/>
      <c r="DU105" s="59"/>
      <c r="DV105" s="60"/>
      <c r="DW105" s="17"/>
      <c r="DX105" s="17"/>
      <c r="DY105" s="58"/>
      <c r="DZ105" s="50"/>
      <c r="EA105" s="50"/>
      <c r="EB105" s="50"/>
      <c r="EC105" s="50"/>
      <c r="ED105" s="50"/>
      <c r="EE105" s="50"/>
      <c r="EF105" s="59"/>
      <c r="EG105" s="60"/>
      <c r="EH105" s="17"/>
      <c r="EI105" s="17"/>
      <c r="EJ105" s="58"/>
      <c r="EK105" s="50"/>
      <c r="EL105" s="50"/>
      <c r="EM105" s="50"/>
      <c r="EN105" s="50"/>
      <c r="EO105" s="50"/>
      <c r="EP105" s="50"/>
      <c r="EQ105" s="59"/>
      <c r="ER105" s="60"/>
      <c r="ES105" s="17"/>
      <c r="ET105" s="17"/>
      <c r="EU105" s="58"/>
      <c r="EV105" s="50"/>
      <c r="EW105" s="50"/>
      <c r="EX105" s="50"/>
      <c r="EY105" s="50"/>
      <c r="EZ105" s="50"/>
      <c r="FA105" s="50"/>
      <c r="FB105" s="59"/>
      <c r="FC105" s="60"/>
      <c r="FD105" s="17"/>
      <c r="FE105" s="17"/>
      <c r="FF105" s="58"/>
      <c r="FG105" s="50"/>
      <c r="FH105" s="50"/>
      <c r="FI105" s="50"/>
      <c r="FJ105" s="50"/>
      <c r="FK105" s="50"/>
      <c r="FL105" s="50"/>
      <c r="FM105" s="59"/>
      <c r="FN105" s="60"/>
      <c r="FO105" s="17"/>
      <c r="FP105" s="17"/>
      <c r="FQ105" s="58"/>
      <c r="FR105" s="50"/>
      <c r="FS105" s="50"/>
      <c r="FT105" s="50"/>
      <c r="FU105" s="50"/>
      <c r="FV105" s="50"/>
      <c r="FW105" s="50"/>
      <c r="FX105" s="59"/>
      <c r="FY105" s="60"/>
      <c r="FZ105" s="17"/>
      <c r="GA105" s="17"/>
      <c r="GB105" s="58"/>
      <c r="GC105" s="50"/>
      <c r="GD105" s="50"/>
      <c r="GE105" s="50"/>
      <c r="GF105" s="50"/>
      <c r="GG105" s="50"/>
      <c r="GH105" s="50"/>
      <c r="GI105" s="59"/>
      <c r="GJ105" s="60"/>
      <c r="GK105" s="17"/>
      <c r="GL105" s="17"/>
      <c r="GM105" s="58"/>
      <c r="GN105" s="50"/>
      <c r="GO105" s="50"/>
      <c r="GP105" s="50"/>
      <c r="GQ105" s="50"/>
      <c r="GR105" s="50"/>
      <c r="GS105" s="50"/>
      <c r="GT105" s="59"/>
      <c r="GU105" s="60"/>
      <c r="GV105" s="17"/>
      <c r="GW105" s="17"/>
      <c r="GX105" s="58"/>
      <c r="GY105" s="50"/>
      <c r="GZ105" s="50"/>
      <c r="HA105" s="50"/>
      <c r="HB105" s="50"/>
      <c r="HC105" s="50"/>
      <c r="HD105" s="50"/>
      <c r="HE105" s="59"/>
      <c r="HF105" s="60"/>
      <c r="HG105" s="17"/>
      <c r="HH105" s="17"/>
      <c r="HI105" s="58"/>
      <c r="HJ105" s="50"/>
      <c r="HK105" s="50"/>
      <c r="HL105" s="50"/>
      <c r="HM105" s="50"/>
      <c r="HN105" s="50"/>
      <c r="HO105" s="50"/>
      <c r="HP105" s="59"/>
      <c r="HQ105" s="60"/>
      <c r="HR105" s="17"/>
      <c r="HS105" s="17"/>
    </row>
    <row r="112" spans="1:227" s="77" customFormat="1" x14ac:dyDescent="0.3">
      <c r="B112" s="32"/>
      <c r="C112" s="78"/>
      <c r="D112" s="78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</row>
    <row r="113" spans="1:227" s="77" customFormat="1" x14ac:dyDescent="0.3">
      <c r="B113" s="32"/>
      <c r="C113" s="78"/>
      <c r="D113" s="78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</row>
    <row r="114" spans="1:227" s="77" customFormat="1" x14ac:dyDescent="0.3">
      <c r="B114" s="32"/>
      <c r="C114" s="78"/>
      <c r="D114" s="78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32"/>
      <c r="DU114" s="32"/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32"/>
      <c r="EZ114" s="32"/>
      <c r="FA114" s="32"/>
      <c r="FB114" s="32"/>
      <c r="FC114" s="32"/>
      <c r="FD114" s="32"/>
      <c r="FE114" s="32"/>
      <c r="FF114" s="32"/>
      <c r="FG114" s="32"/>
      <c r="FH114" s="32"/>
      <c r="FI114" s="32"/>
      <c r="FJ114" s="32"/>
      <c r="FK114" s="32"/>
      <c r="FL114" s="32"/>
      <c r="FM114" s="32"/>
      <c r="FN114" s="32"/>
      <c r="FO114" s="32"/>
      <c r="FP114" s="32"/>
      <c r="FQ114" s="32"/>
      <c r="FR114" s="32"/>
      <c r="FS114" s="32"/>
      <c r="FT114" s="32"/>
      <c r="FU114" s="32"/>
      <c r="FV114" s="32"/>
      <c r="FW114" s="32"/>
      <c r="FX114" s="32"/>
      <c r="FY114" s="32"/>
      <c r="FZ114" s="32"/>
      <c r="GA114" s="32"/>
      <c r="GB114" s="32"/>
      <c r="GC114" s="32"/>
      <c r="GD114" s="32"/>
      <c r="GE114" s="32"/>
      <c r="GF114" s="32"/>
      <c r="GG114" s="32"/>
      <c r="GH114" s="32"/>
      <c r="GI114" s="32"/>
      <c r="GJ114" s="32"/>
      <c r="GK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</row>
    <row r="115" spans="1:227" s="77" customFormat="1" x14ac:dyDescent="0.3">
      <c r="B115" s="32"/>
      <c r="C115" s="78"/>
      <c r="D115" s="78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</row>
    <row r="116" spans="1:227" s="77" customFormat="1" x14ac:dyDescent="0.3">
      <c r="B116" s="32"/>
      <c r="C116" s="78"/>
      <c r="D116" s="78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</row>
    <row r="117" spans="1:227" s="77" customFormat="1" x14ac:dyDescent="0.3">
      <c r="B117" s="32"/>
      <c r="C117" s="78"/>
      <c r="D117" s="78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</row>
    <row r="118" spans="1:227" s="77" customFormat="1" x14ac:dyDescent="0.3">
      <c r="B118" s="32"/>
      <c r="C118" s="78"/>
      <c r="D118" s="78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</row>
    <row r="119" spans="1:227" s="77" customFormat="1" x14ac:dyDescent="0.3">
      <c r="B119" s="32"/>
      <c r="C119" s="78"/>
      <c r="D119" s="78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</row>
    <row r="120" spans="1:227" s="77" customFormat="1" x14ac:dyDescent="0.3">
      <c r="B120" s="32"/>
      <c r="C120" s="78"/>
      <c r="D120" s="78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</row>
    <row r="121" spans="1:227" s="77" customFormat="1" x14ac:dyDescent="0.3">
      <c r="B121" s="32"/>
      <c r="C121" s="78"/>
      <c r="D121" s="78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</row>
    <row r="122" spans="1:227" s="77" customFormat="1" x14ac:dyDescent="0.3">
      <c r="B122" s="32"/>
      <c r="C122" s="78"/>
      <c r="D122" s="78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</row>
    <row r="123" spans="1:227" s="77" customFormat="1" x14ac:dyDescent="0.3">
      <c r="B123" s="32"/>
      <c r="C123" s="78"/>
      <c r="D123" s="78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</row>
    <row r="124" spans="1:227" s="77" customFormat="1" x14ac:dyDescent="0.3">
      <c r="B124" s="32"/>
      <c r="C124" s="78"/>
      <c r="D124" s="78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</row>
    <row r="125" spans="1:227" s="77" customFormat="1" x14ac:dyDescent="0.3">
      <c r="B125" s="32"/>
      <c r="C125" s="78"/>
      <c r="D125" s="78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</row>
    <row r="126" spans="1:227" s="77" customFormat="1" x14ac:dyDescent="0.3">
      <c r="B126" s="32"/>
      <c r="C126" s="78"/>
      <c r="D126" s="78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</row>
    <row r="127" spans="1:227" s="77" customFormat="1" x14ac:dyDescent="0.3">
      <c r="B127" s="32"/>
      <c r="C127" s="78"/>
      <c r="D127" s="78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</row>
    <row r="128" spans="1:227" s="78" customFormat="1" x14ac:dyDescent="0.3">
      <c r="A128" s="77"/>
      <c r="B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  <c r="DN128" s="32"/>
      <c r="DO128" s="32"/>
      <c r="DP128" s="32"/>
      <c r="DQ128" s="32"/>
      <c r="DR128" s="32"/>
      <c r="DS128" s="32"/>
      <c r="DT128" s="32"/>
      <c r="DU128" s="32"/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32"/>
      <c r="EZ128" s="32"/>
      <c r="FA128" s="32"/>
      <c r="FB128" s="32"/>
      <c r="FC128" s="32"/>
      <c r="FD128" s="32"/>
      <c r="FE128" s="32"/>
      <c r="FF128" s="32"/>
      <c r="FG128" s="32"/>
      <c r="FH128" s="32"/>
      <c r="FI128" s="32"/>
      <c r="FJ128" s="32"/>
      <c r="FK128" s="32"/>
      <c r="FL128" s="32"/>
      <c r="FM128" s="32"/>
      <c r="FN128" s="32"/>
      <c r="FO128" s="32"/>
      <c r="FP128" s="32"/>
      <c r="FQ128" s="32"/>
      <c r="FR128" s="32"/>
      <c r="FS128" s="32"/>
      <c r="FT128" s="32"/>
      <c r="FU128" s="32"/>
      <c r="FV128" s="32"/>
      <c r="FW128" s="32"/>
      <c r="FX128" s="32"/>
      <c r="FY128" s="32"/>
      <c r="FZ128" s="32"/>
      <c r="GA128" s="32"/>
      <c r="GB128" s="32"/>
      <c r="GC128" s="32"/>
      <c r="GD128" s="32"/>
      <c r="GE128" s="32"/>
      <c r="GF128" s="32"/>
      <c r="GG128" s="32"/>
      <c r="GH128" s="32"/>
      <c r="GI128" s="32"/>
      <c r="GJ128" s="32"/>
      <c r="GK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</row>
    <row r="129" spans="1:227" s="78" customFormat="1" x14ac:dyDescent="0.3">
      <c r="A129" s="77"/>
      <c r="B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32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32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32"/>
      <c r="GI129" s="32"/>
      <c r="GJ129" s="32"/>
      <c r="GK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</row>
    <row r="130" spans="1:227" s="78" customFormat="1" x14ac:dyDescent="0.3">
      <c r="A130" s="77"/>
      <c r="B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  <c r="DC130" s="32"/>
      <c r="DD130" s="32"/>
      <c r="DE130" s="32"/>
      <c r="DF130" s="32"/>
      <c r="DG130" s="32"/>
      <c r="DH130" s="32"/>
      <c r="DI130" s="32"/>
      <c r="DJ130" s="32"/>
      <c r="DK130" s="32"/>
      <c r="DL130" s="32"/>
      <c r="DM130" s="32"/>
      <c r="DN130" s="32"/>
      <c r="DO130" s="32"/>
      <c r="DP130" s="32"/>
      <c r="DQ130" s="32"/>
      <c r="DR130" s="32"/>
      <c r="DS130" s="32"/>
      <c r="DT130" s="32"/>
      <c r="DU130" s="32"/>
      <c r="DV130" s="32"/>
      <c r="DW130" s="32"/>
      <c r="DX130" s="32"/>
      <c r="DY130" s="32"/>
      <c r="DZ130" s="32"/>
      <c r="EA130" s="32"/>
      <c r="EB130" s="32"/>
      <c r="EC130" s="32"/>
      <c r="ED130" s="32"/>
      <c r="EE130" s="32"/>
      <c r="EF130" s="32"/>
      <c r="EG130" s="32"/>
      <c r="EH130" s="32"/>
      <c r="EI130" s="32"/>
      <c r="EJ130" s="32"/>
      <c r="EK130" s="32"/>
      <c r="EL130" s="32"/>
      <c r="EM130" s="32"/>
      <c r="EN130" s="32"/>
      <c r="EO130" s="32"/>
      <c r="EP130" s="32"/>
      <c r="EQ130" s="32"/>
      <c r="ER130" s="32"/>
      <c r="ES130" s="32"/>
      <c r="ET130" s="32"/>
      <c r="EU130" s="32"/>
      <c r="EV130" s="32"/>
      <c r="EW130" s="32"/>
      <c r="EX130" s="32"/>
      <c r="EY130" s="32"/>
      <c r="EZ130" s="32"/>
      <c r="FA130" s="32"/>
      <c r="FB130" s="32"/>
      <c r="FC130" s="32"/>
      <c r="FD130" s="32"/>
      <c r="FE130" s="32"/>
      <c r="FF130" s="32"/>
      <c r="FG130" s="32"/>
      <c r="FH130" s="32"/>
      <c r="FI130" s="32"/>
      <c r="FJ130" s="32"/>
      <c r="FK130" s="32"/>
      <c r="FL130" s="32"/>
      <c r="FM130" s="32"/>
      <c r="FN130" s="32"/>
      <c r="FO130" s="32"/>
      <c r="FP130" s="32"/>
      <c r="FQ130" s="32"/>
      <c r="FR130" s="32"/>
      <c r="FS130" s="32"/>
      <c r="FT130" s="32"/>
      <c r="FU130" s="32"/>
      <c r="FV130" s="32"/>
      <c r="FW130" s="32"/>
      <c r="FX130" s="32"/>
      <c r="FY130" s="32"/>
      <c r="FZ130" s="32"/>
      <c r="GA130" s="32"/>
      <c r="GB130" s="32"/>
      <c r="GC130" s="32"/>
      <c r="GD130" s="32"/>
      <c r="GE130" s="32"/>
      <c r="GF130" s="32"/>
      <c r="GG130" s="32"/>
      <c r="GH130" s="32"/>
      <c r="GI130" s="32"/>
      <c r="GJ130" s="32"/>
      <c r="GK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</row>
    <row r="131" spans="1:227" s="78" customFormat="1" x14ac:dyDescent="0.3">
      <c r="A131" s="77"/>
      <c r="B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  <c r="DN131" s="32"/>
      <c r="DO131" s="32"/>
      <c r="DP131" s="32"/>
      <c r="DQ131" s="32"/>
      <c r="DR131" s="32"/>
      <c r="DS131" s="32"/>
      <c r="DT131" s="32"/>
      <c r="DU131" s="32"/>
      <c r="DV131" s="32"/>
      <c r="DW131" s="32"/>
      <c r="DX131" s="32"/>
      <c r="DY131" s="32"/>
      <c r="DZ131" s="32"/>
      <c r="EA131" s="32"/>
      <c r="EB131" s="32"/>
      <c r="EC131" s="32"/>
      <c r="ED131" s="32"/>
      <c r="EE131" s="32"/>
      <c r="EF131" s="32"/>
      <c r="EG131" s="32"/>
      <c r="EH131" s="32"/>
      <c r="EI131" s="32"/>
      <c r="EJ131" s="32"/>
      <c r="EK131" s="32"/>
      <c r="EL131" s="32"/>
      <c r="EM131" s="32"/>
      <c r="EN131" s="32"/>
      <c r="EO131" s="32"/>
      <c r="EP131" s="32"/>
      <c r="EQ131" s="32"/>
      <c r="ER131" s="32"/>
      <c r="ES131" s="32"/>
      <c r="ET131" s="32"/>
      <c r="EU131" s="32"/>
      <c r="EV131" s="32"/>
      <c r="EW131" s="32"/>
      <c r="EX131" s="32"/>
      <c r="EY131" s="32"/>
      <c r="EZ131" s="32"/>
      <c r="FA131" s="32"/>
      <c r="FB131" s="32"/>
      <c r="FC131" s="32"/>
      <c r="FD131" s="32"/>
      <c r="FE131" s="32"/>
      <c r="FF131" s="32"/>
      <c r="FG131" s="32"/>
      <c r="FH131" s="32"/>
      <c r="FI131" s="32"/>
      <c r="FJ131" s="32"/>
      <c r="FK131" s="32"/>
      <c r="FL131" s="32"/>
      <c r="FM131" s="32"/>
      <c r="FN131" s="32"/>
      <c r="FO131" s="32"/>
      <c r="FP131" s="32"/>
      <c r="FQ131" s="32"/>
      <c r="FR131" s="32"/>
      <c r="FS131" s="32"/>
      <c r="FT131" s="32"/>
      <c r="FU131" s="32"/>
      <c r="FV131" s="32"/>
      <c r="FW131" s="32"/>
      <c r="FX131" s="32"/>
      <c r="FY131" s="32"/>
      <c r="FZ131" s="32"/>
      <c r="GA131" s="32"/>
      <c r="GB131" s="32"/>
      <c r="GC131" s="32"/>
      <c r="GD131" s="32"/>
      <c r="GE131" s="32"/>
      <c r="GF131" s="32"/>
      <c r="GG131" s="32"/>
      <c r="GH131" s="32"/>
      <c r="GI131" s="32"/>
      <c r="GJ131" s="32"/>
      <c r="GK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</row>
    <row r="132" spans="1:227" s="78" customFormat="1" x14ac:dyDescent="0.3">
      <c r="A132" s="77"/>
      <c r="B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  <c r="DC132" s="32"/>
      <c r="DD132" s="32"/>
      <c r="DE132" s="32"/>
      <c r="DF132" s="32"/>
      <c r="DG132" s="32"/>
      <c r="DH132" s="32"/>
      <c r="DI132" s="32"/>
      <c r="DJ132" s="32"/>
      <c r="DK132" s="32"/>
      <c r="DL132" s="32"/>
      <c r="DM132" s="32"/>
      <c r="DN132" s="32"/>
      <c r="DO132" s="32"/>
      <c r="DP132" s="32"/>
      <c r="DQ132" s="32"/>
      <c r="DR132" s="32"/>
      <c r="DS132" s="32"/>
      <c r="DT132" s="32"/>
      <c r="DU132" s="32"/>
      <c r="DV132" s="32"/>
      <c r="DW132" s="32"/>
      <c r="DX132" s="32"/>
      <c r="DY132" s="32"/>
      <c r="DZ132" s="32"/>
      <c r="EA132" s="32"/>
      <c r="EB132" s="32"/>
      <c r="EC132" s="32"/>
      <c r="ED132" s="32"/>
      <c r="EE132" s="32"/>
      <c r="EF132" s="32"/>
      <c r="EG132" s="32"/>
      <c r="EH132" s="32"/>
      <c r="EI132" s="32"/>
      <c r="EJ132" s="32"/>
      <c r="EK132" s="32"/>
      <c r="EL132" s="32"/>
      <c r="EM132" s="32"/>
      <c r="EN132" s="32"/>
      <c r="EO132" s="32"/>
      <c r="EP132" s="32"/>
      <c r="EQ132" s="32"/>
      <c r="ER132" s="32"/>
      <c r="ES132" s="32"/>
      <c r="ET132" s="32"/>
      <c r="EU132" s="32"/>
      <c r="EV132" s="32"/>
      <c r="EW132" s="32"/>
      <c r="EX132" s="32"/>
      <c r="EY132" s="32"/>
      <c r="EZ132" s="32"/>
      <c r="FA132" s="32"/>
      <c r="FB132" s="32"/>
      <c r="FC132" s="32"/>
      <c r="FD132" s="32"/>
      <c r="FE132" s="32"/>
      <c r="FF132" s="32"/>
      <c r="FG132" s="32"/>
      <c r="FH132" s="32"/>
      <c r="FI132" s="32"/>
      <c r="FJ132" s="32"/>
      <c r="FK132" s="32"/>
      <c r="FL132" s="32"/>
      <c r="FM132" s="32"/>
      <c r="FN132" s="32"/>
      <c r="FO132" s="32"/>
      <c r="FP132" s="32"/>
      <c r="FQ132" s="32"/>
      <c r="FR132" s="32"/>
      <c r="FS132" s="32"/>
      <c r="FT132" s="32"/>
      <c r="FU132" s="32"/>
      <c r="FV132" s="32"/>
      <c r="FW132" s="32"/>
      <c r="FX132" s="32"/>
      <c r="FY132" s="32"/>
      <c r="FZ132" s="32"/>
      <c r="GA132" s="32"/>
      <c r="GB132" s="32"/>
      <c r="GC132" s="32"/>
      <c r="GD132" s="32"/>
      <c r="GE132" s="32"/>
      <c r="GF132" s="32"/>
      <c r="GG132" s="32"/>
      <c r="GH132" s="32"/>
      <c r="GI132" s="32"/>
      <c r="GJ132" s="32"/>
      <c r="GK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</row>
    <row r="133" spans="1:227" s="78" customFormat="1" x14ac:dyDescent="0.3">
      <c r="A133" s="77"/>
      <c r="B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  <c r="DM133" s="32"/>
      <c r="DN133" s="32"/>
      <c r="DO133" s="32"/>
      <c r="DP133" s="32"/>
      <c r="DQ133" s="32"/>
      <c r="DR133" s="32"/>
      <c r="DS133" s="32"/>
      <c r="DT133" s="32"/>
      <c r="DU133" s="32"/>
      <c r="DV133" s="32"/>
      <c r="DW133" s="32"/>
      <c r="DX133" s="32"/>
      <c r="DY133" s="32"/>
      <c r="DZ133" s="32"/>
      <c r="EA133" s="32"/>
      <c r="EB133" s="32"/>
      <c r="EC133" s="32"/>
      <c r="ED133" s="32"/>
      <c r="EE133" s="32"/>
      <c r="EF133" s="32"/>
      <c r="EG133" s="32"/>
      <c r="EH133" s="32"/>
      <c r="EI133" s="32"/>
      <c r="EJ133" s="32"/>
      <c r="EK133" s="32"/>
      <c r="EL133" s="32"/>
      <c r="EM133" s="32"/>
      <c r="EN133" s="32"/>
      <c r="EO133" s="32"/>
      <c r="EP133" s="32"/>
      <c r="EQ133" s="32"/>
      <c r="ER133" s="32"/>
      <c r="ES133" s="32"/>
      <c r="ET133" s="32"/>
      <c r="EU133" s="32"/>
      <c r="EV133" s="32"/>
      <c r="EW133" s="32"/>
      <c r="EX133" s="32"/>
      <c r="EY133" s="32"/>
      <c r="EZ133" s="32"/>
      <c r="FA133" s="32"/>
      <c r="FB133" s="32"/>
      <c r="FC133" s="32"/>
      <c r="FD133" s="32"/>
      <c r="FE133" s="32"/>
      <c r="FF133" s="32"/>
      <c r="FG133" s="32"/>
      <c r="FH133" s="32"/>
      <c r="FI133" s="32"/>
      <c r="FJ133" s="32"/>
      <c r="FK133" s="32"/>
      <c r="FL133" s="32"/>
      <c r="FM133" s="32"/>
      <c r="FN133" s="32"/>
      <c r="FO133" s="32"/>
      <c r="FP133" s="32"/>
      <c r="FQ133" s="32"/>
      <c r="FR133" s="32"/>
      <c r="FS133" s="32"/>
      <c r="FT133" s="32"/>
      <c r="FU133" s="32"/>
      <c r="FV133" s="32"/>
      <c r="FW133" s="32"/>
      <c r="FX133" s="32"/>
      <c r="FY133" s="32"/>
      <c r="FZ133" s="32"/>
      <c r="GA133" s="32"/>
      <c r="GB133" s="32"/>
      <c r="GC133" s="32"/>
      <c r="GD133" s="32"/>
      <c r="GE133" s="32"/>
      <c r="GF133" s="32"/>
      <c r="GG133" s="32"/>
      <c r="GH133" s="32"/>
      <c r="GI133" s="32"/>
      <c r="GJ133" s="32"/>
      <c r="GK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</row>
    <row r="134" spans="1:227" s="78" customFormat="1" x14ac:dyDescent="0.3">
      <c r="A134" s="77"/>
      <c r="B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  <c r="DC134" s="32"/>
      <c r="DD134" s="32"/>
      <c r="DE134" s="32"/>
      <c r="DF134" s="32"/>
      <c r="DG134" s="32"/>
      <c r="DH134" s="32"/>
      <c r="DI134" s="32"/>
      <c r="DJ134" s="32"/>
      <c r="DK134" s="32"/>
      <c r="DL134" s="32"/>
      <c r="DM134" s="32"/>
      <c r="DN134" s="32"/>
      <c r="DO134" s="32"/>
      <c r="DP134" s="32"/>
      <c r="DQ134" s="32"/>
      <c r="DR134" s="32"/>
      <c r="DS134" s="32"/>
      <c r="DT134" s="32"/>
      <c r="DU134" s="32"/>
      <c r="DV134" s="32"/>
      <c r="DW134" s="32"/>
      <c r="DX134" s="32"/>
      <c r="DY134" s="32"/>
      <c r="DZ134" s="32"/>
      <c r="EA134" s="32"/>
      <c r="EB134" s="32"/>
      <c r="EC134" s="32"/>
      <c r="ED134" s="32"/>
      <c r="EE134" s="32"/>
      <c r="EF134" s="32"/>
      <c r="EG134" s="32"/>
      <c r="EH134" s="32"/>
      <c r="EI134" s="32"/>
      <c r="EJ134" s="32"/>
      <c r="EK134" s="32"/>
      <c r="EL134" s="32"/>
      <c r="EM134" s="32"/>
      <c r="EN134" s="32"/>
      <c r="EO134" s="32"/>
      <c r="EP134" s="32"/>
      <c r="EQ134" s="32"/>
      <c r="ER134" s="32"/>
      <c r="ES134" s="32"/>
      <c r="ET134" s="32"/>
      <c r="EU134" s="32"/>
      <c r="EV134" s="32"/>
      <c r="EW134" s="32"/>
      <c r="EX134" s="32"/>
      <c r="EY134" s="32"/>
      <c r="EZ134" s="32"/>
      <c r="FA134" s="32"/>
      <c r="FB134" s="32"/>
      <c r="FC134" s="32"/>
      <c r="FD134" s="32"/>
      <c r="FE134" s="32"/>
      <c r="FF134" s="32"/>
      <c r="FG134" s="32"/>
      <c r="FH134" s="32"/>
      <c r="FI134" s="32"/>
      <c r="FJ134" s="32"/>
      <c r="FK134" s="32"/>
      <c r="FL134" s="32"/>
      <c r="FM134" s="32"/>
      <c r="FN134" s="32"/>
      <c r="FO134" s="32"/>
      <c r="FP134" s="32"/>
      <c r="FQ134" s="32"/>
      <c r="FR134" s="32"/>
      <c r="FS134" s="32"/>
      <c r="FT134" s="32"/>
      <c r="FU134" s="32"/>
      <c r="FV134" s="32"/>
      <c r="FW134" s="32"/>
      <c r="FX134" s="32"/>
      <c r="FY134" s="32"/>
      <c r="FZ134" s="32"/>
      <c r="GA134" s="32"/>
      <c r="GB134" s="32"/>
      <c r="GC134" s="32"/>
      <c r="GD134" s="32"/>
      <c r="GE134" s="32"/>
      <c r="GF134" s="32"/>
      <c r="GG134" s="32"/>
      <c r="GH134" s="32"/>
      <c r="GI134" s="32"/>
      <c r="GJ134" s="32"/>
      <c r="GK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</row>
    <row r="135" spans="1:227" s="78" customFormat="1" x14ac:dyDescent="0.3">
      <c r="A135" s="77"/>
      <c r="B135" s="80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  <c r="DC135" s="32"/>
      <c r="DD135" s="32"/>
      <c r="DE135" s="32"/>
      <c r="DF135" s="32"/>
      <c r="DG135" s="32"/>
      <c r="DH135" s="32"/>
      <c r="DI135" s="32"/>
      <c r="DJ135" s="32"/>
      <c r="DK135" s="32"/>
      <c r="DL135" s="32"/>
      <c r="DM135" s="32"/>
      <c r="DN135" s="32"/>
      <c r="DO135" s="32"/>
      <c r="DP135" s="32"/>
      <c r="DQ135" s="32"/>
      <c r="DR135" s="32"/>
      <c r="DS135" s="32"/>
      <c r="DT135" s="32"/>
      <c r="DU135" s="32"/>
      <c r="DV135" s="32"/>
      <c r="DW135" s="32"/>
      <c r="DX135" s="32"/>
      <c r="DY135" s="32"/>
      <c r="DZ135" s="32"/>
      <c r="EA135" s="32"/>
      <c r="EB135" s="32"/>
      <c r="EC135" s="32"/>
      <c r="ED135" s="32"/>
      <c r="EE135" s="32"/>
      <c r="EF135" s="32"/>
      <c r="EG135" s="32"/>
      <c r="EH135" s="32"/>
      <c r="EI135" s="32"/>
      <c r="EJ135" s="32"/>
      <c r="EK135" s="32"/>
      <c r="EL135" s="32"/>
      <c r="EM135" s="32"/>
      <c r="EN135" s="32"/>
      <c r="EO135" s="32"/>
      <c r="EP135" s="32"/>
      <c r="EQ135" s="32"/>
      <c r="ER135" s="32"/>
      <c r="ES135" s="32"/>
      <c r="ET135" s="32"/>
      <c r="EU135" s="32"/>
      <c r="EV135" s="32"/>
      <c r="EW135" s="32"/>
      <c r="EX135" s="32"/>
      <c r="EY135" s="32"/>
      <c r="EZ135" s="32"/>
      <c r="FA135" s="32"/>
      <c r="FB135" s="32"/>
      <c r="FC135" s="32"/>
      <c r="FD135" s="32"/>
      <c r="FE135" s="32"/>
      <c r="FF135" s="32"/>
      <c r="FG135" s="32"/>
      <c r="FH135" s="32"/>
      <c r="FI135" s="32"/>
      <c r="FJ135" s="32"/>
      <c r="FK135" s="32"/>
      <c r="FL135" s="32"/>
      <c r="FM135" s="32"/>
      <c r="FN135" s="32"/>
      <c r="FO135" s="32"/>
      <c r="FP135" s="32"/>
      <c r="FQ135" s="32"/>
      <c r="FR135" s="32"/>
      <c r="FS135" s="32"/>
      <c r="FT135" s="32"/>
      <c r="FU135" s="32"/>
      <c r="FV135" s="32"/>
      <c r="FW135" s="32"/>
      <c r="FX135" s="32"/>
      <c r="FY135" s="32"/>
      <c r="FZ135" s="32"/>
      <c r="GA135" s="32"/>
      <c r="GB135" s="32"/>
      <c r="GC135" s="32"/>
      <c r="GD135" s="32"/>
      <c r="GE135" s="32"/>
      <c r="GF135" s="32"/>
      <c r="GG135" s="32"/>
      <c r="GH135" s="32"/>
      <c r="GI135" s="32"/>
      <c r="GJ135" s="32"/>
      <c r="GK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</row>
  </sheetData>
  <mergeCells count="13">
    <mergeCell ref="A1:G1"/>
    <mergeCell ref="A2:G2"/>
    <mergeCell ref="F6:G6"/>
    <mergeCell ref="F15:G15"/>
    <mergeCell ref="B3:G3"/>
    <mergeCell ref="B4:G4"/>
    <mergeCell ref="F36:G36"/>
    <mergeCell ref="F16:G16"/>
    <mergeCell ref="F20:G20"/>
    <mergeCell ref="F21:G21"/>
    <mergeCell ref="F25:G25"/>
    <mergeCell ref="F31:G31"/>
    <mergeCell ref="F26:G26"/>
  </mergeCells>
  <phoneticPr fontId="43" type="noConversion"/>
  <pageMargins left="0.25" right="0.25" top="0.75" bottom="0.75" header="0.3" footer="0.3"/>
  <pageSetup paperSize="5" scale="80" orientation="landscape" useFirstPageNumber="1" r:id="rId1"/>
  <headerFooter alignWithMargins="0">
    <oddFooter>&amp;L&amp;"Arial,Bold"&amp;A
&amp;R&amp;"Arial,Bold"Page 2 of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BB50A-2695-4634-9810-B5E7B99E06F0}">
  <sheetPr>
    <tabColor theme="2"/>
  </sheetPr>
  <dimension ref="A1:HS135"/>
  <sheetViews>
    <sheetView zoomScale="95" zoomScaleNormal="95" zoomScaleSheetLayoutView="178" workbookViewId="0">
      <pane xSplit="2" ySplit="5" topLeftCell="C6" activePane="bottomRight" state="frozen"/>
      <selection pane="topRight" activeCell="B4" sqref="B4"/>
      <selection pane="bottomLeft" activeCell="B4" sqref="B4"/>
      <selection pane="bottomRight" activeCell="A2" sqref="A2:G2"/>
    </sheetView>
  </sheetViews>
  <sheetFormatPr defaultColWidth="9.140625" defaultRowHeight="14.25" x14ac:dyDescent="0.3"/>
  <cols>
    <col min="1" max="1" width="5.7109375" style="77" customWidth="1"/>
    <col min="2" max="2" width="55.7109375" style="32" customWidth="1"/>
    <col min="3" max="3" width="16.7109375" style="78" customWidth="1"/>
    <col min="4" max="4" width="14.7109375" style="78" customWidth="1"/>
    <col min="5" max="7" width="15.7109375" style="32" customWidth="1"/>
    <col min="8" max="10" width="13.7109375" style="32" customWidth="1"/>
    <col min="11" max="16384" width="9.140625" style="32"/>
  </cols>
  <sheetData>
    <row r="1" spans="1:8" s="26" customFormat="1" ht="20.100000000000001" customHeight="1" x14ac:dyDescent="0.3">
      <c r="A1" s="1286" t="s">
        <v>990</v>
      </c>
      <c r="B1" s="1286"/>
      <c r="C1" s="1286"/>
      <c r="D1" s="1286"/>
      <c r="E1" s="1286"/>
      <c r="F1" s="1286"/>
      <c r="G1" s="1286"/>
    </row>
    <row r="2" spans="1:8" s="26" customFormat="1" ht="24" customHeight="1" x14ac:dyDescent="0.3">
      <c r="A2" s="1286" t="s">
        <v>991</v>
      </c>
      <c r="B2" s="1286"/>
      <c r="C2" s="1286"/>
      <c r="D2" s="1286"/>
      <c r="E2" s="1286"/>
      <c r="F2" s="1286"/>
      <c r="G2" s="1286"/>
    </row>
    <row r="3" spans="1:8" s="26" customFormat="1" ht="24" customHeight="1" x14ac:dyDescent="0.3">
      <c r="A3" s="1223"/>
      <c r="B3" s="1286" t="s">
        <v>992</v>
      </c>
      <c r="C3" s="1286"/>
      <c r="D3" s="1286"/>
      <c r="E3" s="1286"/>
      <c r="F3" s="1286"/>
      <c r="G3" s="1286"/>
    </row>
    <row r="4" spans="1:8" s="26" customFormat="1" ht="23.25" customHeight="1" thickBot="1" x14ac:dyDescent="0.35">
      <c r="A4" s="27"/>
      <c r="B4" s="1286" t="s">
        <v>965</v>
      </c>
      <c r="C4" s="1324"/>
      <c r="D4" s="1324"/>
      <c r="E4" s="1324"/>
      <c r="F4" s="1324"/>
      <c r="G4" s="1324"/>
    </row>
    <row r="5" spans="1:8" s="28" customFormat="1" ht="79.900000000000006" customHeight="1" thickBot="1" x14ac:dyDescent="0.3">
      <c r="A5" s="99" t="s">
        <v>67</v>
      </c>
      <c r="B5" s="99" t="s">
        <v>966</v>
      </c>
      <c r="C5" s="101" t="s">
        <v>993</v>
      </c>
      <c r="D5" s="181" t="s">
        <v>968</v>
      </c>
      <c r="E5" s="97" t="s">
        <v>969</v>
      </c>
      <c r="F5" s="97" t="s">
        <v>994</v>
      </c>
      <c r="G5" s="101" t="s">
        <v>995</v>
      </c>
    </row>
    <row r="6" spans="1:8" s="28" customFormat="1" ht="9.9499999999999993" customHeight="1" x14ac:dyDescent="0.25">
      <c r="A6" s="177"/>
      <c r="B6" s="178"/>
      <c r="C6" s="1240"/>
      <c r="D6" s="180"/>
      <c r="E6" s="180"/>
      <c r="F6" s="1347"/>
      <c r="G6" s="1348"/>
    </row>
    <row r="7" spans="1:8" x14ac:dyDescent="0.3">
      <c r="A7" s="91"/>
      <c r="B7" s="92" t="s">
        <v>939</v>
      </c>
      <c r="C7" s="268">
        <f>'10. Infra Opt Extension Year 1'!G7</f>
        <v>0</v>
      </c>
      <c r="D7" s="182"/>
      <c r="E7" s="31">
        <f>$G7*(3/12)</f>
        <v>0</v>
      </c>
      <c r="F7" s="31">
        <f>$G7*(9/12)</f>
        <v>0</v>
      </c>
      <c r="G7" s="31">
        <f t="shared" ref="G7:G13" si="0">SUM(C7,(C7*D7))</f>
        <v>0</v>
      </c>
      <c r="H7" s="36"/>
    </row>
    <row r="8" spans="1:8" x14ac:dyDescent="0.3">
      <c r="A8" s="91"/>
      <c r="B8" s="92" t="s">
        <v>152</v>
      </c>
      <c r="C8" s="268">
        <f>'10. Infra Opt Extension Year 1'!G8</f>
        <v>0</v>
      </c>
      <c r="D8" s="182"/>
      <c r="E8" s="31">
        <f t="shared" ref="E8:E13" si="1">$G8*(3/12)</f>
        <v>0</v>
      </c>
      <c r="F8" s="31">
        <f t="shared" ref="F8:F13" si="2">$G8*(9/12)</f>
        <v>0</v>
      </c>
      <c r="G8" s="31">
        <f t="shared" si="0"/>
        <v>0</v>
      </c>
      <c r="H8" s="36"/>
    </row>
    <row r="9" spans="1:8" x14ac:dyDescent="0.3">
      <c r="A9" s="93"/>
      <c r="B9" s="92" t="s">
        <v>155</v>
      </c>
      <c r="C9" s="268">
        <f>'10. Infra Opt Extension Year 1'!G9</f>
        <v>0</v>
      </c>
      <c r="D9" s="182"/>
      <c r="E9" s="31">
        <f t="shared" si="1"/>
        <v>0</v>
      </c>
      <c r="F9" s="31">
        <f t="shared" si="2"/>
        <v>0</v>
      </c>
      <c r="G9" s="31">
        <f t="shared" si="0"/>
        <v>0</v>
      </c>
      <c r="H9" s="36"/>
    </row>
    <row r="10" spans="1:8" x14ac:dyDescent="0.3">
      <c r="A10" s="93"/>
      <c r="B10" s="92" t="s">
        <v>167</v>
      </c>
      <c r="C10" s="268">
        <f>'10. Infra Opt Extension Year 1'!G10</f>
        <v>0</v>
      </c>
      <c r="D10" s="182"/>
      <c r="E10" s="31">
        <f t="shared" si="1"/>
        <v>0</v>
      </c>
      <c r="F10" s="31">
        <f t="shared" si="2"/>
        <v>0</v>
      </c>
      <c r="G10" s="31">
        <f t="shared" si="0"/>
        <v>0</v>
      </c>
      <c r="H10" s="36"/>
    </row>
    <row r="11" spans="1:8" x14ac:dyDescent="0.3">
      <c r="A11" s="93"/>
      <c r="B11" s="92" t="s">
        <v>941</v>
      </c>
      <c r="C11" s="268">
        <f>'10. Infra Opt Extension Year 1'!G11</f>
        <v>0</v>
      </c>
      <c r="D11" s="182"/>
      <c r="E11" s="31">
        <f t="shared" si="1"/>
        <v>0</v>
      </c>
      <c r="F11" s="31">
        <f t="shared" si="2"/>
        <v>0</v>
      </c>
      <c r="G11" s="31">
        <f t="shared" si="0"/>
        <v>0</v>
      </c>
      <c r="H11" s="36"/>
    </row>
    <row r="12" spans="1:8" x14ac:dyDescent="0.3">
      <c r="A12" s="93"/>
      <c r="B12" s="92" t="s">
        <v>183</v>
      </c>
      <c r="C12" s="268">
        <f>'10. Infra Opt Extension Year 1'!G12</f>
        <v>0</v>
      </c>
      <c r="D12" s="182"/>
      <c r="E12" s="31">
        <f t="shared" si="1"/>
        <v>0</v>
      </c>
      <c r="F12" s="31">
        <f t="shared" si="2"/>
        <v>0</v>
      </c>
      <c r="G12" s="31">
        <f t="shared" ref="G12" si="3">SUM(C12,(C12*D12))</f>
        <v>0</v>
      </c>
      <c r="H12" s="36"/>
    </row>
    <row r="13" spans="1:8" x14ac:dyDescent="0.3">
      <c r="A13" s="93"/>
      <c r="B13" s="92" t="s">
        <v>193</v>
      </c>
      <c r="C13" s="268">
        <f>'10. Infra Opt Extension Year 1'!G13</f>
        <v>0</v>
      </c>
      <c r="D13" s="182"/>
      <c r="E13" s="31">
        <f t="shared" si="1"/>
        <v>0</v>
      </c>
      <c r="F13" s="31">
        <f t="shared" si="2"/>
        <v>0</v>
      </c>
      <c r="G13" s="31">
        <f t="shared" si="0"/>
        <v>0</v>
      </c>
      <c r="H13" s="36"/>
    </row>
    <row r="14" spans="1:8" ht="15.75" x14ac:dyDescent="0.3">
      <c r="A14" s="40"/>
      <c r="B14" s="41" t="s">
        <v>971</v>
      </c>
      <c r="C14" s="168">
        <f>SUM(C7:C13)</f>
        <v>0</v>
      </c>
      <c r="D14" s="168"/>
      <c r="E14" s="90">
        <f>SUM(E7:E13)</f>
        <v>0</v>
      </c>
      <c r="F14" s="90">
        <f>SUM(F7:F13)</f>
        <v>0</v>
      </c>
      <c r="G14" s="90">
        <f>SUM(G7:G13)</f>
        <v>0</v>
      </c>
      <c r="H14" s="36"/>
    </row>
    <row r="15" spans="1:8" ht="9.9499999999999993" customHeight="1" x14ac:dyDescent="0.3">
      <c r="A15" s="91"/>
      <c r="B15" s="92"/>
      <c r="C15" s="383"/>
      <c r="D15" s="380"/>
      <c r="E15" s="258"/>
      <c r="F15" s="1345"/>
      <c r="G15" s="1346"/>
      <c r="H15" s="36"/>
    </row>
    <row r="16" spans="1:8" ht="15.75" x14ac:dyDescent="0.3">
      <c r="A16" s="177"/>
      <c r="B16" s="178" t="s">
        <v>972</v>
      </c>
      <c r="C16" s="384"/>
      <c r="D16" s="381"/>
      <c r="E16" s="259"/>
      <c r="F16" s="1343"/>
      <c r="G16" s="1344"/>
      <c r="H16" s="36"/>
    </row>
    <row r="17" spans="1:8" x14ac:dyDescent="0.3">
      <c r="A17" s="91"/>
      <c r="B17" s="92" t="s">
        <v>973</v>
      </c>
      <c r="C17" s="268">
        <f>'10. Infra Opt Extension Year 1'!G17</f>
        <v>0</v>
      </c>
      <c r="D17" s="182"/>
      <c r="E17" s="31">
        <f>$G17</f>
        <v>0</v>
      </c>
      <c r="F17" s="31">
        <v>0</v>
      </c>
      <c r="G17" s="31">
        <f>SUM(C17,(C17*D17))</f>
        <v>0</v>
      </c>
      <c r="H17" s="36"/>
    </row>
    <row r="18" spans="1:8" x14ac:dyDescent="0.3">
      <c r="A18" s="91"/>
      <c r="B18" s="92" t="s">
        <v>974</v>
      </c>
      <c r="C18" s="268">
        <f>'10. Infra Opt Extension Year 1'!G18</f>
        <v>0</v>
      </c>
      <c r="D18" s="182"/>
      <c r="E18" s="31">
        <f>$G18</f>
        <v>0</v>
      </c>
      <c r="F18" s="31">
        <v>0</v>
      </c>
      <c r="G18" s="31">
        <f>SUM(C18,(C18*D18))</f>
        <v>0</v>
      </c>
      <c r="H18" s="36"/>
    </row>
    <row r="19" spans="1:8" ht="15.75" x14ac:dyDescent="0.3">
      <c r="A19" s="40"/>
      <c r="B19" s="41" t="s">
        <v>975</v>
      </c>
      <c r="C19" s="168">
        <f>SUM(C17:C18)</f>
        <v>0</v>
      </c>
      <c r="D19" s="168"/>
      <c r="E19" s="90">
        <f>SUM(E17:E18)</f>
        <v>0</v>
      </c>
      <c r="F19" s="90">
        <f>SUM(F17:F18)</f>
        <v>0</v>
      </c>
      <c r="G19" s="90">
        <f>SUM(G17:G18)</f>
        <v>0</v>
      </c>
      <c r="H19" s="36"/>
    </row>
    <row r="20" spans="1:8" x14ac:dyDescent="0.3">
      <c r="A20" s="91"/>
      <c r="B20" s="94"/>
      <c r="C20" s="383"/>
      <c r="D20" s="380"/>
      <c r="E20" s="258"/>
      <c r="F20" s="1345"/>
      <c r="G20" s="1346"/>
      <c r="H20" s="36"/>
    </row>
    <row r="21" spans="1:8" ht="15.75" x14ac:dyDescent="0.3">
      <c r="A21" s="177"/>
      <c r="B21" s="178" t="s">
        <v>976</v>
      </c>
      <c r="C21" s="384"/>
      <c r="D21" s="381"/>
      <c r="E21" s="259"/>
      <c r="F21" s="1343"/>
      <c r="G21" s="1344"/>
      <c r="H21" s="36"/>
    </row>
    <row r="22" spans="1:8" ht="14.45" customHeight="1" x14ac:dyDescent="0.3">
      <c r="A22" s="104"/>
      <c r="B22" s="92" t="s">
        <v>977</v>
      </c>
      <c r="C22" s="268">
        <f>'5. Infrastructure HW'!R51</f>
        <v>0</v>
      </c>
      <c r="D22" s="182"/>
      <c r="E22" s="31">
        <f>$G22*(3/12)</f>
        <v>0</v>
      </c>
      <c r="F22" s="31">
        <f>$G22*(9/12)</f>
        <v>0</v>
      </c>
      <c r="G22" s="31">
        <f>SUM(C22,(C22*D22))</f>
        <v>0</v>
      </c>
      <c r="H22" s="36"/>
    </row>
    <row r="23" spans="1:8" ht="14.45" customHeight="1" x14ac:dyDescent="0.3">
      <c r="A23" s="91"/>
      <c r="B23" s="92" t="s">
        <v>978</v>
      </c>
      <c r="C23" s="268">
        <f>'5. Infrastructure HW'!R77</f>
        <v>0</v>
      </c>
      <c r="D23" s="182"/>
      <c r="E23" s="31">
        <f>$G23*(6/12)</f>
        <v>0</v>
      </c>
      <c r="F23" s="31">
        <f>$G23*(6/12)</f>
        <v>0</v>
      </c>
      <c r="G23" s="31">
        <f>SUM(C23,(C23*D23))</f>
        <v>0</v>
      </c>
      <c r="H23" s="36"/>
    </row>
    <row r="24" spans="1:8" ht="15.75" x14ac:dyDescent="0.3">
      <c r="A24" s="40"/>
      <c r="B24" s="41" t="s">
        <v>979</v>
      </c>
      <c r="C24" s="168">
        <f>SUM(C22:C23)</f>
        <v>0</v>
      </c>
      <c r="D24" s="168"/>
      <c r="E24" s="90">
        <f>SUM(E22:E23)</f>
        <v>0</v>
      </c>
      <c r="F24" s="90">
        <f>SUM(F22:F23)</f>
        <v>0</v>
      </c>
      <c r="G24" s="90">
        <f>SUM(G22:G23)</f>
        <v>0</v>
      </c>
      <c r="H24" s="36"/>
    </row>
    <row r="25" spans="1:8" ht="9.9499999999999993" customHeight="1" x14ac:dyDescent="0.3">
      <c r="A25" s="91"/>
      <c r="B25" s="94"/>
      <c r="C25" s="385"/>
      <c r="D25" s="382"/>
      <c r="E25" s="260"/>
      <c r="F25" s="1345"/>
      <c r="G25" s="1346"/>
      <c r="H25" s="36"/>
    </row>
    <row r="26" spans="1:8" ht="15.75" x14ac:dyDescent="0.3">
      <c r="A26" s="177"/>
      <c r="B26" s="178" t="s">
        <v>980</v>
      </c>
      <c r="C26" s="384"/>
      <c r="D26" s="381"/>
      <c r="E26" s="259"/>
      <c r="F26" s="1343"/>
      <c r="G26" s="1344"/>
      <c r="H26" s="36"/>
    </row>
    <row r="27" spans="1:8" ht="14.45" customHeight="1" x14ac:dyDescent="0.3">
      <c r="A27" s="104"/>
      <c r="B27" s="92" t="s">
        <v>981</v>
      </c>
      <c r="C27" s="268">
        <f>'10. Infra Opt Extension Year 1'!G27</f>
        <v>0</v>
      </c>
      <c r="D27" s="182"/>
      <c r="E27" s="31">
        <f>$C27*(3/12)</f>
        <v>0</v>
      </c>
      <c r="F27" s="31">
        <f>$G27*(9/12)</f>
        <v>0</v>
      </c>
      <c r="G27" s="31">
        <f>SUM(C27,(C27*D27))</f>
        <v>0</v>
      </c>
      <c r="H27" s="36"/>
    </row>
    <row r="28" spans="1:8" ht="14.25" customHeight="1" x14ac:dyDescent="0.3">
      <c r="A28" s="91"/>
      <c r="B28" s="92" t="s">
        <v>982</v>
      </c>
      <c r="C28" s="268">
        <f>'10. Infra Opt Extension Year 1'!G28</f>
        <v>0</v>
      </c>
      <c r="D28" s="182"/>
      <c r="E28" s="31">
        <f>$C28*(3/12)</f>
        <v>0</v>
      </c>
      <c r="F28" s="31">
        <f>$G28*(9/12)</f>
        <v>0</v>
      </c>
      <c r="G28" s="31">
        <f>SUM(C28,(C28*D28))</f>
        <v>0</v>
      </c>
      <c r="H28" s="36"/>
    </row>
    <row r="29" spans="1:8" ht="15.75" x14ac:dyDescent="0.3">
      <c r="A29" s="40"/>
      <c r="B29" s="41" t="s">
        <v>983</v>
      </c>
      <c r="C29" s="168">
        <f>SUM(C27:C28)</f>
        <v>0</v>
      </c>
      <c r="D29" s="168"/>
      <c r="E29" s="90">
        <f>SUM(E27:E28)</f>
        <v>0</v>
      </c>
      <c r="F29" s="90">
        <f>SUM(F27:F28)</f>
        <v>0</v>
      </c>
      <c r="G29" s="90">
        <f>SUM(G27:G28)</f>
        <v>0</v>
      </c>
      <c r="H29" s="36"/>
    </row>
    <row r="30" spans="1:8" x14ac:dyDescent="0.3">
      <c r="A30" s="91"/>
      <c r="B30" s="94"/>
      <c r="C30" s="385"/>
      <c r="D30" s="382"/>
      <c r="E30" s="260"/>
      <c r="F30" s="1234"/>
      <c r="G30" s="1235"/>
      <c r="H30" s="36"/>
    </row>
    <row r="31" spans="1:8" ht="15.75" x14ac:dyDescent="0.3">
      <c r="A31" s="177"/>
      <c r="B31" s="178" t="s">
        <v>984</v>
      </c>
      <c r="C31" s="384"/>
      <c r="D31" s="381"/>
      <c r="E31" s="259"/>
      <c r="F31" s="1343"/>
      <c r="G31" s="1344"/>
      <c r="H31" s="36"/>
    </row>
    <row r="32" spans="1:8" x14ac:dyDescent="0.3">
      <c r="A32" s="91"/>
      <c r="B32" s="92" t="s">
        <v>985</v>
      </c>
      <c r="C32" s="268">
        <f>'10. Infra Opt Extension Year 1'!G32</f>
        <v>0</v>
      </c>
      <c r="D32" s="182"/>
      <c r="E32" s="31">
        <f>$G32</f>
        <v>0</v>
      </c>
      <c r="F32" s="31">
        <v>0</v>
      </c>
      <c r="G32" s="31">
        <f>SUM(C32,(C32*D32))</f>
        <v>0</v>
      </c>
      <c r="H32" s="36"/>
    </row>
    <row r="33" spans="1:227" x14ac:dyDescent="0.3">
      <c r="A33" s="91"/>
      <c r="B33" s="92" t="s">
        <v>986</v>
      </c>
      <c r="C33" s="268">
        <f>'10. Infra Opt Extension Year 1'!G33</f>
        <v>0</v>
      </c>
      <c r="D33" s="182"/>
      <c r="E33" s="31">
        <f t="shared" ref="E33:E34" si="4">$G33</f>
        <v>0</v>
      </c>
      <c r="F33" s="31">
        <v>0</v>
      </c>
      <c r="G33" s="31">
        <f>SUM(C33,(C33*D33))</f>
        <v>0</v>
      </c>
      <c r="H33" s="36"/>
    </row>
    <row r="34" spans="1:227" ht="14.25" customHeight="1" x14ac:dyDescent="0.3">
      <c r="A34" s="91"/>
      <c r="B34" s="92" t="s">
        <v>987</v>
      </c>
      <c r="C34" s="268">
        <f>'10. Infra Opt Extension Year 1'!G34</f>
        <v>0</v>
      </c>
      <c r="D34" s="182"/>
      <c r="E34" s="31">
        <f t="shared" si="4"/>
        <v>0</v>
      </c>
      <c r="F34" s="31">
        <v>0</v>
      </c>
      <c r="G34" s="31">
        <f>SUM(C34,(C34*D34))</f>
        <v>0</v>
      </c>
      <c r="H34" s="36"/>
    </row>
    <row r="35" spans="1:227" ht="15.75" x14ac:dyDescent="0.3">
      <c r="A35" s="40"/>
      <c r="B35" s="41" t="s">
        <v>988</v>
      </c>
      <c r="C35" s="168">
        <f>SUM(C32:C34)</f>
        <v>0</v>
      </c>
      <c r="D35" s="168"/>
      <c r="E35" s="168">
        <f>SUM(E32:E34)</f>
        <v>0</v>
      </c>
      <c r="F35" s="168">
        <f>SUM(F32:F34)</f>
        <v>0</v>
      </c>
      <c r="G35" s="168">
        <f>SUM(G32:G34)</f>
        <v>0</v>
      </c>
      <c r="H35" s="36"/>
    </row>
    <row r="36" spans="1:227" x14ac:dyDescent="0.3">
      <c r="A36" s="91"/>
      <c r="B36" s="92"/>
      <c r="C36" s="383"/>
      <c r="D36" s="380"/>
      <c r="E36" s="258"/>
      <c r="F36" s="1341"/>
      <c r="G36" s="1342"/>
      <c r="H36" s="36"/>
    </row>
    <row r="37" spans="1:227" ht="15.75" x14ac:dyDescent="0.3">
      <c r="A37" s="40"/>
      <c r="B37" s="41" t="s">
        <v>996</v>
      </c>
      <c r="C37" s="168">
        <f>SUM(C14,C19,C24,C29,C35)</f>
        <v>0</v>
      </c>
      <c r="D37" s="168"/>
      <c r="E37" s="168">
        <f>SUM(E14,E19,E24,E29,E35)</f>
        <v>0</v>
      </c>
      <c r="F37" s="168">
        <f>SUM(F14,F19,F24,F29,F35)</f>
        <v>0</v>
      </c>
      <c r="G37" s="168">
        <f>SUM(G14,G19,G24,G29,G35)</f>
        <v>0</v>
      </c>
      <c r="H37" s="36"/>
    </row>
    <row r="38" spans="1:227" ht="22.5" customHeight="1" x14ac:dyDescent="0.3">
      <c r="A38" s="45"/>
      <c r="B38" s="46"/>
      <c r="C38" s="48"/>
      <c r="D38" s="48"/>
      <c r="E38" s="51"/>
      <c r="F38" s="51"/>
    </row>
    <row r="39" spans="1:227" ht="12.2" customHeight="1" x14ac:dyDescent="0.3">
      <c r="A39" s="45"/>
      <c r="B39" s="47"/>
      <c r="C39" s="52"/>
      <c r="D39" s="52"/>
      <c r="E39" s="51"/>
      <c r="F39" s="51"/>
    </row>
    <row r="40" spans="1:227" x14ac:dyDescent="0.3">
      <c r="A40" s="55"/>
      <c r="B40" s="56"/>
      <c r="C40" s="57"/>
      <c r="D40" s="57"/>
      <c r="E40" s="59"/>
      <c r="F40" s="59"/>
      <c r="G40" s="17"/>
      <c r="H40" s="58"/>
      <c r="I40" s="50"/>
      <c r="J40" s="50"/>
      <c r="K40" s="50"/>
      <c r="L40" s="50"/>
      <c r="M40" s="50"/>
      <c r="N40" s="50"/>
      <c r="O40" s="59"/>
      <c r="P40" s="60"/>
      <c r="Q40" s="17"/>
      <c r="R40" s="17"/>
      <c r="S40" s="58"/>
      <c r="T40" s="50"/>
      <c r="U40" s="50"/>
      <c r="V40" s="50"/>
      <c r="W40" s="50"/>
      <c r="X40" s="50"/>
      <c r="Y40" s="50"/>
      <c r="Z40" s="59"/>
      <c r="AA40" s="60"/>
      <c r="AB40" s="17"/>
      <c r="AC40" s="17"/>
      <c r="AD40" s="58"/>
      <c r="AE40" s="50"/>
      <c r="AF40" s="50"/>
      <c r="AG40" s="50"/>
      <c r="AH40" s="50"/>
      <c r="AI40" s="50"/>
      <c r="AJ40" s="50"/>
      <c r="AK40" s="59"/>
      <c r="AL40" s="60"/>
      <c r="AM40" s="17"/>
      <c r="AN40" s="17"/>
      <c r="AO40" s="58"/>
      <c r="AP40" s="50"/>
      <c r="AQ40" s="50"/>
      <c r="AR40" s="50"/>
      <c r="AS40" s="50"/>
      <c r="AT40" s="50"/>
      <c r="AU40" s="50"/>
      <c r="AV40" s="59"/>
      <c r="AW40" s="60"/>
      <c r="AX40" s="17"/>
      <c r="AY40" s="17"/>
      <c r="AZ40" s="58"/>
      <c r="BA40" s="50"/>
      <c r="BB40" s="50"/>
      <c r="BC40" s="50"/>
      <c r="BD40" s="50"/>
      <c r="BE40" s="50"/>
      <c r="BF40" s="50"/>
      <c r="BG40" s="59"/>
      <c r="BH40" s="60"/>
      <c r="BI40" s="17"/>
      <c r="BJ40" s="17"/>
      <c r="BK40" s="58"/>
      <c r="BL40" s="50"/>
      <c r="BM40" s="50"/>
      <c r="BN40" s="50"/>
      <c r="BO40" s="50"/>
      <c r="BP40" s="50"/>
      <c r="BQ40" s="50"/>
      <c r="BR40" s="59"/>
      <c r="BS40" s="60"/>
      <c r="BT40" s="17"/>
      <c r="BU40" s="17"/>
      <c r="BV40" s="58"/>
      <c r="BW40" s="50"/>
      <c r="BX40" s="50"/>
      <c r="BY40" s="50"/>
      <c r="BZ40" s="50"/>
      <c r="CA40" s="50"/>
      <c r="CB40" s="50"/>
      <c r="CC40" s="59"/>
      <c r="CD40" s="60"/>
      <c r="CE40" s="17"/>
      <c r="CF40" s="17"/>
      <c r="CG40" s="58"/>
      <c r="CH40" s="50"/>
      <c r="CI40" s="50"/>
      <c r="CJ40" s="50"/>
      <c r="CK40" s="50"/>
      <c r="CL40" s="50"/>
      <c r="CM40" s="50"/>
      <c r="CN40" s="59"/>
      <c r="CO40" s="60"/>
      <c r="CP40" s="17"/>
      <c r="CQ40" s="17"/>
      <c r="CR40" s="58"/>
      <c r="CS40" s="50"/>
      <c r="CT40" s="50"/>
      <c r="CU40" s="50"/>
      <c r="CV40" s="50"/>
      <c r="CW40" s="50"/>
      <c r="CX40" s="50"/>
      <c r="CY40" s="59"/>
      <c r="CZ40" s="60"/>
      <c r="DA40" s="17"/>
      <c r="DB40" s="17"/>
      <c r="DC40" s="58"/>
      <c r="DD40" s="50"/>
      <c r="DE40" s="50"/>
      <c r="DF40" s="50"/>
      <c r="DG40" s="50"/>
      <c r="DH40" s="50"/>
      <c r="DI40" s="50"/>
      <c r="DJ40" s="59"/>
      <c r="DK40" s="60"/>
      <c r="DL40" s="17"/>
      <c r="DM40" s="17"/>
      <c r="DN40" s="58"/>
      <c r="DO40" s="50"/>
      <c r="DP40" s="50"/>
      <c r="DQ40" s="50"/>
      <c r="DR40" s="50"/>
      <c r="DS40" s="50"/>
      <c r="DT40" s="50"/>
      <c r="DU40" s="59"/>
      <c r="DV40" s="60"/>
      <c r="DW40" s="17"/>
      <c r="DX40" s="17"/>
      <c r="DY40" s="58"/>
      <c r="DZ40" s="50"/>
      <c r="EA40" s="50"/>
      <c r="EB40" s="50"/>
      <c r="EC40" s="50"/>
      <c r="ED40" s="50"/>
      <c r="EE40" s="50"/>
      <c r="EF40" s="59"/>
      <c r="EG40" s="60"/>
      <c r="EH40" s="17"/>
      <c r="EI40" s="17"/>
      <c r="EJ40" s="58"/>
      <c r="EK40" s="50"/>
      <c r="EL40" s="50"/>
      <c r="EM40" s="50"/>
      <c r="EN40" s="50"/>
      <c r="EO40" s="50"/>
      <c r="EP40" s="50"/>
      <c r="EQ40" s="59"/>
      <c r="ER40" s="60"/>
      <c r="ES40" s="17"/>
      <c r="ET40" s="17"/>
      <c r="EU40" s="58"/>
      <c r="EV40" s="50"/>
      <c r="EW40" s="50"/>
      <c r="EX40" s="50"/>
      <c r="EY40" s="50"/>
      <c r="EZ40" s="50"/>
      <c r="FA40" s="50"/>
      <c r="FB40" s="59"/>
      <c r="FC40" s="60"/>
      <c r="FD40" s="17"/>
      <c r="FE40" s="17"/>
      <c r="FF40" s="58"/>
      <c r="FG40" s="50"/>
      <c r="FH40" s="50"/>
      <c r="FI40" s="50"/>
      <c r="FJ40" s="50"/>
      <c r="FK40" s="50"/>
      <c r="FL40" s="50"/>
      <c r="FM40" s="59"/>
      <c r="FN40" s="60"/>
      <c r="FO40" s="17"/>
      <c r="FP40" s="17"/>
      <c r="FQ40" s="58"/>
      <c r="FR40" s="50"/>
      <c r="FS40" s="50"/>
      <c r="FT40" s="50"/>
      <c r="FU40" s="50"/>
      <c r="FV40" s="50"/>
      <c r="FW40" s="50"/>
      <c r="FX40" s="59"/>
      <c r="FY40" s="60"/>
      <c r="FZ40" s="17"/>
      <c r="GA40" s="17"/>
      <c r="GB40" s="58"/>
      <c r="GC40" s="50"/>
      <c r="GD40" s="50"/>
      <c r="GE40" s="50"/>
      <c r="GF40" s="50"/>
      <c r="GG40" s="50"/>
      <c r="GH40" s="50"/>
      <c r="GI40" s="59"/>
      <c r="GJ40" s="60"/>
      <c r="GK40" s="17"/>
      <c r="GL40" s="17"/>
      <c r="GM40" s="58"/>
      <c r="GN40" s="50"/>
      <c r="GO40" s="50"/>
      <c r="GP40" s="50"/>
      <c r="GQ40" s="50"/>
      <c r="GR40" s="50"/>
      <c r="GS40" s="50"/>
      <c r="GT40" s="59"/>
      <c r="GU40" s="60"/>
      <c r="GV40" s="17"/>
      <c r="GW40" s="17"/>
      <c r="GX40" s="58"/>
      <c r="GY40" s="50"/>
      <c r="GZ40" s="50"/>
      <c r="HA40" s="50"/>
      <c r="HB40" s="50"/>
      <c r="HC40" s="50"/>
      <c r="HD40" s="50"/>
      <c r="HE40" s="59"/>
      <c r="HF40" s="60"/>
      <c r="HG40" s="17"/>
      <c r="HH40" s="17"/>
      <c r="HI40" s="58"/>
      <c r="HJ40" s="50"/>
      <c r="HK40" s="50"/>
      <c r="HL40" s="50"/>
      <c r="HM40" s="50"/>
      <c r="HN40" s="50"/>
      <c r="HO40" s="50"/>
      <c r="HP40" s="59"/>
      <c r="HQ40" s="60"/>
      <c r="HR40" s="17"/>
      <c r="HS40" s="17"/>
    </row>
    <row r="41" spans="1:227" x14ac:dyDescent="0.3">
      <c r="A41" s="61"/>
      <c r="B41" s="337" t="s">
        <v>40</v>
      </c>
      <c r="C41" s="57"/>
      <c r="D41" s="57"/>
      <c r="E41" s="59"/>
      <c r="F41" s="59"/>
      <c r="G41" s="17"/>
      <c r="H41" s="58"/>
      <c r="I41" s="50"/>
      <c r="J41" s="50"/>
      <c r="K41" s="50"/>
      <c r="L41" s="50"/>
      <c r="M41" s="50"/>
      <c r="N41" s="50"/>
      <c r="O41" s="59"/>
      <c r="P41" s="60"/>
      <c r="Q41" s="17"/>
      <c r="R41" s="17"/>
      <c r="S41" s="58"/>
      <c r="T41" s="50"/>
      <c r="U41" s="50"/>
      <c r="V41" s="50"/>
      <c r="W41" s="50"/>
      <c r="X41" s="50"/>
      <c r="Y41" s="50"/>
      <c r="Z41" s="59"/>
      <c r="AA41" s="60"/>
      <c r="AB41" s="17"/>
      <c r="AC41" s="17"/>
      <c r="AD41" s="58"/>
      <c r="AE41" s="50"/>
      <c r="AF41" s="50"/>
      <c r="AG41" s="50"/>
      <c r="AH41" s="50"/>
      <c r="AI41" s="50"/>
      <c r="AJ41" s="50"/>
      <c r="AK41" s="59"/>
      <c r="AL41" s="60"/>
      <c r="AM41" s="17"/>
      <c r="AN41" s="17"/>
      <c r="AO41" s="58"/>
      <c r="AP41" s="50"/>
      <c r="AQ41" s="50"/>
      <c r="AR41" s="50"/>
      <c r="AS41" s="50"/>
      <c r="AT41" s="50"/>
      <c r="AU41" s="50"/>
      <c r="AV41" s="59"/>
      <c r="AW41" s="60"/>
      <c r="AX41" s="17"/>
      <c r="AY41" s="17"/>
      <c r="AZ41" s="58"/>
      <c r="BA41" s="50"/>
      <c r="BB41" s="50"/>
      <c r="BC41" s="50"/>
      <c r="BD41" s="50"/>
      <c r="BE41" s="50"/>
      <c r="BF41" s="50"/>
      <c r="BG41" s="59"/>
      <c r="BH41" s="60"/>
      <c r="BI41" s="17"/>
      <c r="BJ41" s="17"/>
      <c r="BK41" s="58"/>
      <c r="BL41" s="50"/>
      <c r="BM41" s="50"/>
      <c r="BN41" s="50"/>
      <c r="BO41" s="50"/>
      <c r="BP41" s="50"/>
      <c r="BQ41" s="50"/>
      <c r="BR41" s="59"/>
      <c r="BS41" s="60"/>
      <c r="BT41" s="17"/>
      <c r="BU41" s="17"/>
      <c r="BV41" s="58"/>
      <c r="BW41" s="50"/>
      <c r="BX41" s="50"/>
      <c r="BY41" s="50"/>
      <c r="BZ41" s="50"/>
      <c r="CA41" s="50"/>
      <c r="CB41" s="50"/>
      <c r="CC41" s="59"/>
      <c r="CD41" s="60"/>
      <c r="CE41" s="17"/>
      <c r="CF41" s="17"/>
      <c r="CG41" s="58"/>
      <c r="CH41" s="50"/>
      <c r="CI41" s="50"/>
      <c r="CJ41" s="50"/>
      <c r="CK41" s="50"/>
      <c r="CL41" s="50"/>
      <c r="CM41" s="50"/>
      <c r="CN41" s="59"/>
      <c r="CO41" s="60"/>
      <c r="CP41" s="17"/>
      <c r="CQ41" s="17"/>
      <c r="CR41" s="58"/>
      <c r="CS41" s="50"/>
      <c r="CT41" s="50"/>
      <c r="CU41" s="50"/>
      <c r="CV41" s="50"/>
      <c r="CW41" s="50"/>
      <c r="CX41" s="50"/>
      <c r="CY41" s="59"/>
      <c r="CZ41" s="60"/>
      <c r="DA41" s="17"/>
      <c r="DB41" s="17"/>
      <c r="DC41" s="58"/>
      <c r="DD41" s="50"/>
      <c r="DE41" s="50"/>
      <c r="DF41" s="50"/>
      <c r="DG41" s="50"/>
      <c r="DH41" s="50"/>
      <c r="DI41" s="50"/>
      <c r="DJ41" s="59"/>
      <c r="DK41" s="60"/>
      <c r="DL41" s="17"/>
      <c r="DM41" s="17"/>
      <c r="DN41" s="58"/>
      <c r="DO41" s="50"/>
      <c r="DP41" s="50"/>
      <c r="DQ41" s="50"/>
      <c r="DR41" s="50"/>
      <c r="DS41" s="50"/>
      <c r="DT41" s="50"/>
      <c r="DU41" s="59"/>
      <c r="DV41" s="60"/>
      <c r="DW41" s="17"/>
      <c r="DX41" s="17"/>
      <c r="DY41" s="58"/>
      <c r="DZ41" s="50"/>
      <c r="EA41" s="50"/>
      <c r="EB41" s="50"/>
      <c r="EC41" s="50"/>
      <c r="ED41" s="50"/>
      <c r="EE41" s="50"/>
      <c r="EF41" s="59"/>
      <c r="EG41" s="60"/>
      <c r="EH41" s="17"/>
      <c r="EI41" s="17"/>
      <c r="EJ41" s="58"/>
      <c r="EK41" s="50"/>
      <c r="EL41" s="50"/>
      <c r="EM41" s="50"/>
      <c r="EN41" s="50"/>
      <c r="EO41" s="50"/>
      <c r="EP41" s="50"/>
      <c r="EQ41" s="59"/>
      <c r="ER41" s="60"/>
      <c r="ES41" s="17"/>
      <c r="ET41" s="17"/>
      <c r="EU41" s="58"/>
      <c r="EV41" s="50"/>
      <c r="EW41" s="50"/>
      <c r="EX41" s="50"/>
      <c r="EY41" s="50"/>
      <c r="EZ41" s="50"/>
      <c r="FA41" s="50"/>
      <c r="FB41" s="59"/>
      <c r="FC41" s="60"/>
      <c r="FD41" s="17"/>
      <c r="FE41" s="17"/>
      <c r="FF41" s="58"/>
      <c r="FG41" s="50"/>
      <c r="FH41" s="50"/>
      <c r="FI41" s="50"/>
      <c r="FJ41" s="50"/>
      <c r="FK41" s="50"/>
      <c r="FL41" s="50"/>
      <c r="FM41" s="59"/>
      <c r="FN41" s="60"/>
      <c r="FO41" s="17"/>
      <c r="FP41" s="17"/>
      <c r="FQ41" s="58"/>
      <c r="FR41" s="50"/>
      <c r="FS41" s="50"/>
      <c r="FT41" s="50"/>
      <c r="FU41" s="50"/>
      <c r="FV41" s="50"/>
      <c r="FW41" s="50"/>
      <c r="FX41" s="59"/>
      <c r="FY41" s="60"/>
      <c r="FZ41" s="17"/>
      <c r="GA41" s="17"/>
      <c r="GB41" s="58"/>
      <c r="GC41" s="50"/>
      <c r="GD41" s="50"/>
      <c r="GE41" s="50"/>
      <c r="GF41" s="50"/>
      <c r="GG41" s="50"/>
      <c r="GH41" s="50"/>
      <c r="GI41" s="59"/>
      <c r="GJ41" s="60"/>
      <c r="GK41" s="17"/>
      <c r="GL41" s="17"/>
      <c r="GM41" s="58"/>
      <c r="GN41" s="50"/>
      <c r="GO41" s="50"/>
      <c r="GP41" s="50"/>
      <c r="GQ41" s="50"/>
      <c r="GR41" s="50"/>
      <c r="GS41" s="50"/>
      <c r="GT41" s="59"/>
      <c r="GU41" s="60"/>
      <c r="GV41" s="17"/>
      <c r="GW41" s="17"/>
      <c r="GX41" s="58"/>
      <c r="GY41" s="50"/>
      <c r="GZ41" s="50"/>
      <c r="HA41" s="50"/>
      <c r="HB41" s="50"/>
      <c r="HC41" s="50"/>
      <c r="HD41" s="50"/>
      <c r="HE41" s="59"/>
      <c r="HF41" s="60"/>
      <c r="HG41" s="17"/>
      <c r="HH41" s="17"/>
      <c r="HI41" s="58"/>
      <c r="HJ41" s="50"/>
      <c r="HK41" s="50"/>
      <c r="HL41" s="50"/>
      <c r="HM41" s="50"/>
      <c r="HN41" s="50"/>
      <c r="HO41" s="50"/>
      <c r="HP41" s="59"/>
      <c r="HQ41" s="60"/>
      <c r="HR41" s="17"/>
      <c r="HS41" s="17"/>
    </row>
    <row r="42" spans="1:227" x14ac:dyDescent="0.3">
      <c r="A42" s="96">
        <v>1</v>
      </c>
      <c r="B42" s="1218"/>
      <c r="C42" s="57"/>
      <c r="D42" s="57"/>
      <c r="E42" s="59"/>
      <c r="F42" s="59"/>
      <c r="G42" s="17"/>
      <c r="H42" s="58"/>
      <c r="I42" s="50"/>
      <c r="J42" s="50"/>
      <c r="K42" s="50"/>
      <c r="L42" s="50"/>
      <c r="M42" s="50"/>
      <c r="N42" s="50"/>
      <c r="O42" s="59"/>
      <c r="P42" s="60"/>
      <c r="Q42" s="17"/>
      <c r="R42" s="17"/>
      <c r="S42" s="58"/>
      <c r="T42" s="50"/>
      <c r="U42" s="50"/>
      <c r="V42" s="50"/>
      <c r="W42" s="50"/>
      <c r="X42" s="50"/>
      <c r="Y42" s="50"/>
      <c r="Z42" s="59"/>
      <c r="AA42" s="60"/>
      <c r="AB42" s="17"/>
      <c r="AC42" s="17"/>
      <c r="AD42" s="58"/>
      <c r="AE42" s="50"/>
      <c r="AF42" s="50"/>
      <c r="AG42" s="50"/>
      <c r="AH42" s="50"/>
      <c r="AI42" s="50"/>
      <c r="AJ42" s="50"/>
      <c r="AK42" s="59"/>
      <c r="AL42" s="60"/>
      <c r="AM42" s="17"/>
      <c r="AN42" s="17"/>
      <c r="AO42" s="58"/>
      <c r="AP42" s="50"/>
      <c r="AQ42" s="50"/>
      <c r="AR42" s="50"/>
      <c r="AS42" s="50"/>
      <c r="AT42" s="50"/>
      <c r="AU42" s="50"/>
      <c r="AV42" s="59"/>
      <c r="AW42" s="60"/>
      <c r="AX42" s="17"/>
      <c r="AY42" s="17"/>
      <c r="AZ42" s="58"/>
      <c r="BA42" s="50"/>
      <c r="BB42" s="50"/>
      <c r="BC42" s="50"/>
      <c r="BD42" s="50"/>
      <c r="BE42" s="50"/>
      <c r="BF42" s="50"/>
      <c r="BG42" s="59"/>
      <c r="BH42" s="60"/>
      <c r="BI42" s="17"/>
      <c r="BJ42" s="17"/>
      <c r="BK42" s="58"/>
      <c r="BL42" s="50"/>
      <c r="BM42" s="50"/>
      <c r="BN42" s="50"/>
      <c r="BO42" s="50"/>
      <c r="BP42" s="50"/>
      <c r="BQ42" s="50"/>
      <c r="BR42" s="59"/>
      <c r="BS42" s="60"/>
      <c r="BT42" s="17"/>
      <c r="BU42" s="17"/>
      <c r="BV42" s="58"/>
      <c r="BW42" s="50"/>
      <c r="BX42" s="50"/>
      <c r="BY42" s="50"/>
      <c r="BZ42" s="50"/>
      <c r="CA42" s="50"/>
      <c r="CB42" s="50"/>
      <c r="CC42" s="59"/>
      <c r="CD42" s="60"/>
      <c r="CE42" s="17"/>
      <c r="CF42" s="17"/>
      <c r="CG42" s="58"/>
      <c r="CH42" s="50"/>
      <c r="CI42" s="50"/>
      <c r="CJ42" s="50"/>
      <c r="CK42" s="50"/>
      <c r="CL42" s="50"/>
      <c r="CM42" s="50"/>
      <c r="CN42" s="59"/>
      <c r="CO42" s="60"/>
      <c r="CP42" s="17"/>
      <c r="CQ42" s="17"/>
      <c r="CR42" s="58"/>
      <c r="CS42" s="50"/>
      <c r="CT42" s="50"/>
      <c r="CU42" s="50"/>
      <c r="CV42" s="50"/>
      <c r="CW42" s="50"/>
      <c r="CX42" s="50"/>
      <c r="CY42" s="59"/>
      <c r="CZ42" s="60"/>
      <c r="DA42" s="17"/>
      <c r="DB42" s="17"/>
      <c r="DC42" s="58"/>
      <c r="DD42" s="50"/>
      <c r="DE42" s="50"/>
      <c r="DF42" s="50"/>
      <c r="DG42" s="50"/>
      <c r="DH42" s="50"/>
      <c r="DI42" s="50"/>
      <c r="DJ42" s="59"/>
      <c r="DK42" s="60"/>
      <c r="DL42" s="17"/>
      <c r="DM42" s="17"/>
      <c r="DN42" s="58"/>
      <c r="DO42" s="50"/>
      <c r="DP42" s="50"/>
      <c r="DQ42" s="50"/>
      <c r="DR42" s="50"/>
      <c r="DS42" s="50"/>
      <c r="DT42" s="50"/>
      <c r="DU42" s="59"/>
      <c r="DV42" s="60"/>
      <c r="DW42" s="17"/>
      <c r="DX42" s="17"/>
      <c r="DY42" s="58"/>
      <c r="DZ42" s="50"/>
      <c r="EA42" s="50"/>
      <c r="EB42" s="50"/>
      <c r="EC42" s="50"/>
      <c r="ED42" s="50"/>
      <c r="EE42" s="50"/>
      <c r="EF42" s="59"/>
      <c r="EG42" s="60"/>
      <c r="EH42" s="17"/>
      <c r="EI42" s="17"/>
      <c r="EJ42" s="58"/>
      <c r="EK42" s="50"/>
      <c r="EL42" s="50"/>
      <c r="EM42" s="50"/>
      <c r="EN42" s="50"/>
      <c r="EO42" s="50"/>
      <c r="EP42" s="50"/>
      <c r="EQ42" s="59"/>
      <c r="ER42" s="60"/>
      <c r="ES42" s="17"/>
      <c r="ET42" s="17"/>
      <c r="EU42" s="58"/>
      <c r="EV42" s="50"/>
      <c r="EW42" s="50"/>
      <c r="EX42" s="50"/>
      <c r="EY42" s="50"/>
      <c r="EZ42" s="50"/>
      <c r="FA42" s="50"/>
      <c r="FB42" s="59"/>
      <c r="FC42" s="60"/>
      <c r="FD42" s="17"/>
      <c r="FE42" s="17"/>
      <c r="FF42" s="58"/>
      <c r="FG42" s="50"/>
      <c r="FH42" s="50"/>
      <c r="FI42" s="50"/>
      <c r="FJ42" s="50"/>
      <c r="FK42" s="50"/>
      <c r="FL42" s="50"/>
      <c r="FM42" s="59"/>
      <c r="FN42" s="60"/>
      <c r="FO42" s="17"/>
      <c r="FP42" s="17"/>
      <c r="FQ42" s="58"/>
      <c r="FR42" s="50"/>
      <c r="FS42" s="50"/>
      <c r="FT42" s="50"/>
      <c r="FU42" s="50"/>
      <c r="FV42" s="50"/>
      <c r="FW42" s="50"/>
      <c r="FX42" s="59"/>
      <c r="FY42" s="60"/>
      <c r="FZ42" s="17"/>
      <c r="GA42" s="17"/>
      <c r="GB42" s="58"/>
      <c r="GC42" s="50"/>
      <c r="GD42" s="50"/>
      <c r="GE42" s="50"/>
      <c r="GF42" s="50"/>
      <c r="GG42" s="50"/>
      <c r="GH42" s="50"/>
      <c r="GI42" s="59"/>
      <c r="GJ42" s="60"/>
      <c r="GK42" s="17"/>
      <c r="GL42" s="17"/>
      <c r="GM42" s="58"/>
      <c r="GN42" s="50"/>
      <c r="GO42" s="50"/>
      <c r="GP42" s="50"/>
      <c r="GQ42" s="50"/>
      <c r="GR42" s="50"/>
      <c r="GS42" s="50"/>
      <c r="GT42" s="59"/>
      <c r="GU42" s="60"/>
      <c r="GV42" s="17"/>
      <c r="GW42" s="17"/>
      <c r="GX42" s="58"/>
      <c r="GY42" s="50"/>
      <c r="GZ42" s="50"/>
      <c r="HA42" s="50"/>
      <c r="HB42" s="50"/>
      <c r="HC42" s="50"/>
      <c r="HD42" s="50"/>
      <c r="HE42" s="59"/>
      <c r="HF42" s="60"/>
      <c r="HG42" s="17"/>
      <c r="HH42" s="17"/>
      <c r="HI42" s="58"/>
      <c r="HJ42" s="50"/>
      <c r="HK42" s="50"/>
      <c r="HL42" s="50"/>
      <c r="HM42" s="50"/>
      <c r="HN42" s="50"/>
      <c r="HO42" s="50"/>
      <c r="HP42" s="59"/>
      <c r="HQ42" s="60"/>
      <c r="HR42" s="17"/>
      <c r="HS42" s="17"/>
    </row>
    <row r="43" spans="1:227" x14ac:dyDescent="0.3">
      <c r="A43" s="96">
        <v>2</v>
      </c>
      <c r="B43" s="1218"/>
      <c r="C43" s="57"/>
      <c r="D43" s="57"/>
      <c r="E43" s="59"/>
      <c r="F43" s="59"/>
      <c r="G43" s="17"/>
      <c r="H43" s="58"/>
      <c r="I43" s="50"/>
      <c r="J43" s="50"/>
      <c r="K43" s="50"/>
      <c r="L43" s="50"/>
      <c r="M43" s="50"/>
      <c r="N43" s="50"/>
      <c r="O43" s="59"/>
      <c r="P43" s="60"/>
      <c r="Q43" s="17"/>
      <c r="R43" s="17"/>
      <c r="S43" s="58"/>
      <c r="T43" s="50"/>
      <c r="U43" s="50"/>
      <c r="V43" s="50"/>
      <c r="W43" s="50"/>
      <c r="X43" s="50"/>
      <c r="Y43" s="50"/>
      <c r="Z43" s="59"/>
      <c r="AA43" s="60"/>
      <c r="AB43" s="17"/>
      <c r="AC43" s="17"/>
      <c r="AD43" s="58"/>
      <c r="AE43" s="50"/>
      <c r="AF43" s="50"/>
      <c r="AG43" s="50"/>
      <c r="AH43" s="50"/>
      <c r="AI43" s="50"/>
      <c r="AJ43" s="50"/>
      <c r="AK43" s="59"/>
      <c r="AL43" s="60"/>
      <c r="AM43" s="17"/>
      <c r="AN43" s="17"/>
      <c r="AO43" s="58"/>
      <c r="AP43" s="50"/>
      <c r="AQ43" s="50"/>
      <c r="AR43" s="50"/>
      <c r="AS43" s="50"/>
      <c r="AT43" s="50"/>
      <c r="AU43" s="50"/>
      <c r="AV43" s="59"/>
      <c r="AW43" s="60"/>
      <c r="AX43" s="17"/>
      <c r="AY43" s="17"/>
      <c r="AZ43" s="58"/>
      <c r="BA43" s="50"/>
      <c r="BB43" s="50"/>
      <c r="BC43" s="50"/>
      <c r="BD43" s="50"/>
      <c r="BE43" s="50"/>
      <c r="BF43" s="50"/>
      <c r="BG43" s="59"/>
      <c r="BH43" s="60"/>
      <c r="BI43" s="17"/>
      <c r="BJ43" s="17"/>
      <c r="BK43" s="58"/>
      <c r="BL43" s="50"/>
      <c r="BM43" s="50"/>
      <c r="BN43" s="50"/>
      <c r="BO43" s="50"/>
      <c r="BP43" s="50"/>
      <c r="BQ43" s="50"/>
      <c r="BR43" s="59"/>
      <c r="BS43" s="60"/>
      <c r="BT43" s="17"/>
      <c r="BU43" s="17"/>
      <c r="BV43" s="58"/>
      <c r="BW43" s="50"/>
      <c r="BX43" s="50"/>
      <c r="BY43" s="50"/>
      <c r="BZ43" s="50"/>
      <c r="CA43" s="50"/>
      <c r="CB43" s="50"/>
      <c r="CC43" s="59"/>
      <c r="CD43" s="60"/>
      <c r="CE43" s="17"/>
      <c r="CF43" s="17"/>
      <c r="CG43" s="58"/>
      <c r="CH43" s="50"/>
      <c r="CI43" s="50"/>
      <c r="CJ43" s="50"/>
      <c r="CK43" s="50"/>
      <c r="CL43" s="50"/>
      <c r="CM43" s="50"/>
      <c r="CN43" s="59"/>
      <c r="CO43" s="60"/>
      <c r="CP43" s="17"/>
      <c r="CQ43" s="17"/>
      <c r="CR43" s="58"/>
      <c r="CS43" s="50"/>
      <c r="CT43" s="50"/>
      <c r="CU43" s="50"/>
      <c r="CV43" s="50"/>
      <c r="CW43" s="50"/>
      <c r="CX43" s="50"/>
      <c r="CY43" s="59"/>
      <c r="CZ43" s="60"/>
      <c r="DA43" s="17"/>
      <c r="DB43" s="17"/>
      <c r="DC43" s="58"/>
      <c r="DD43" s="50"/>
      <c r="DE43" s="50"/>
      <c r="DF43" s="50"/>
      <c r="DG43" s="50"/>
      <c r="DH43" s="50"/>
      <c r="DI43" s="50"/>
      <c r="DJ43" s="59"/>
      <c r="DK43" s="60"/>
      <c r="DL43" s="17"/>
      <c r="DM43" s="17"/>
      <c r="DN43" s="58"/>
      <c r="DO43" s="50"/>
      <c r="DP43" s="50"/>
      <c r="DQ43" s="50"/>
      <c r="DR43" s="50"/>
      <c r="DS43" s="50"/>
      <c r="DT43" s="50"/>
      <c r="DU43" s="59"/>
      <c r="DV43" s="60"/>
      <c r="DW43" s="17"/>
      <c r="DX43" s="17"/>
      <c r="DY43" s="58"/>
      <c r="DZ43" s="50"/>
      <c r="EA43" s="50"/>
      <c r="EB43" s="50"/>
      <c r="EC43" s="50"/>
      <c r="ED43" s="50"/>
      <c r="EE43" s="50"/>
      <c r="EF43" s="59"/>
      <c r="EG43" s="60"/>
      <c r="EH43" s="17"/>
      <c r="EI43" s="17"/>
      <c r="EJ43" s="58"/>
      <c r="EK43" s="50"/>
      <c r="EL43" s="50"/>
      <c r="EM43" s="50"/>
      <c r="EN43" s="50"/>
      <c r="EO43" s="50"/>
      <c r="EP43" s="50"/>
      <c r="EQ43" s="59"/>
      <c r="ER43" s="60"/>
      <c r="ES43" s="17"/>
      <c r="ET43" s="17"/>
      <c r="EU43" s="58"/>
      <c r="EV43" s="50"/>
      <c r="EW43" s="50"/>
      <c r="EX43" s="50"/>
      <c r="EY43" s="50"/>
      <c r="EZ43" s="50"/>
      <c r="FA43" s="50"/>
      <c r="FB43" s="59"/>
      <c r="FC43" s="60"/>
      <c r="FD43" s="17"/>
      <c r="FE43" s="17"/>
      <c r="FF43" s="58"/>
      <c r="FG43" s="50"/>
      <c r="FH43" s="50"/>
      <c r="FI43" s="50"/>
      <c r="FJ43" s="50"/>
      <c r="FK43" s="50"/>
      <c r="FL43" s="50"/>
      <c r="FM43" s="59"/>
      <c r="FN43" s="60"/>
      <c r="FO43" s="17"/>
      <c r="FP43" s="17"/>
      <c r="FQ43" s="58"/>
      <c r="FR43" s="50"/>
      <c r="FS43" s="50"/>
      <c r="FT43" s="50"/>
      <c r="FU43" s="50"/>
      <c r="FV43" s="50"/>
      <c r="FW43" s="50"/>
      <c r="FX43" s="59"/>
      <c r="FY43" s="60"/>
      <c r="FZ43" s="17"/>
      <c r="GA43" s="17"/>
      <c r="GB43" s="58"/>
      <c r="GC43" s="50"/>
      <c r="GD43" s="50"/>
      <c r="GE43" s="50"/>
      <c r="GF43" s="50"/>
      <c r="GG43" s="50"/>
      <c r="GH43" s="50"/>
      <c r="GI43" s="59"/>
      <c r="GJ43" s="60"/>
      <c r="GK43" s="17"/>
      <c r="GL43" s="17"/>
      <c r="GM43" s="58"/>
      <c r="GN43" s="50"/>
      <c r="GO43" s="50"/>
      <c r="GP43" s="50"/>
      <c r="GQ43" s="50"/>
      <c r="GR43" s="50"/>
      <c r="GS43" s="50"/>
      <c r="GT43" s="59"/>
      <c r="GU43" s="60"/>
      <c r="GV43" s="17"/>
      <c r="GW43" s="17"/>
      <c r="GX43" s="58"/>
      <c r="GY43" s="50"/>
      <c r="GZ43" s="50"/>
      <c r="HA43" s="50"/>
      <c r="HB43" s="50"/>
      <c r="HC43" s="50"/>
      <c r="HD43" s="50"/>
      <c r="HE43" s="59"/>
      <c r="HF43" s="60"/>
      <c r="HG43" s="17"/>
      <c r="HH43" s="17"/>
      <c r="HI43" s="58"/>
      <c r="HJ43" s="50"/>
      <c r="HK43" s="50"/>
      <c r="HL43" s="50"/>
      <c r="HM43" s="50"/>
      <c r="HN43" s="50"/>
      <c r="HO43" s="50"/>
      <c r="HP43" s="59"/>
      <c r="HQ43" s="60"/>
      <c r="HR43" s="17"/>
      <c r="HS43" s="17"/>
    </row>
    <row r="44" spans="1:227" x14ac:dyDescent="0.3">
      <c r="A44" s="96">
        <v>3</v>
      </c>
      <c r="B44" s="1218"/>
      <c r="C44" s="57"/>
      <c r="D44" s="57"/>
      <c r="E44" s="59"/>
      <c r="F44" s="59"/>
      <c r="G44" s="17"/>
      <c r="H44" s="58"/>
      <c r="I44" s="50"/>
      <c r="J44" s="50"/>
      <c r="K44" s="50"/>
      <c r="L44" s="50"/>
      <c r="M44" s="50"/>
      <c r="N44" s="50"/>
      <c r="O44" s="59"/>
      <c r="P44" s="60"/>
      <c r="Q44" s="17"/>
      <c r="R44" s="17"/>
      <c r="S44" s="58"/>
      <c r="T44" s="50"/>
      <c r="U44" s="50"/>
      <c r="V44" s="50"/>
      <c r="W44" s="50"/>
      <c r="X44" s="50"/>
      <c r="Y44" s="50"/>
      <c r="Z44" s="59"/>
      <c r="AA44" s="60"/>
      <c r="AB44" s="17"/>
      <c r="AC44" s="17"/>
      <c r="AD44" s="58"/>
      <c r="AE44" s="50"/>
      <c r="AF44" s="50"/>
      <c r="AG44" s="50"/>
      <c r="AH44" s="50"/>
      <c r="AI44" s="50"/>
      <c r="AJ44" s="50"/>
      <c r="AK44" s="59"/>
      <c r="AL44" s="60"/>
      <c r="AM44" s="17"/>
      <c r="AN44" s="17"/>
      <c r="AO44" s="58"/>
      <c r="AP44" s="50"/>
      <c r="AQ44" s="50"/>
      <c r="AR44" s="50"/>
      <c r="AS44" s="50"/>
      <c r="AT44" s="50"/>
      <c r="AU44" s="50"/>
      <c r="AV44" s="59"/>
      <c r="AW44" s="60"/>
      <c r="AX44" s="17"/>
      <c r="AY44" s="17"/>
      <c r="AZ44" s="58"/>
      <c r="BA44" s="50"/>
      <c r="BB44" s="50"/>
      <c r="BC44" s="50"/>
      <c r="BD44" s="50"/>
      <c r="BE44" s="50"/>
      <c r="BF44" s="50"/>
      <c r="BG44" s="59"/>
      <c r="BH44" s="60"/>
      <c r="BI44" s="17"/>
      <c r="BJ44" s="17"/>
      <c r="BK44" s="58"/>
      <c r="BL44" s="50"/>
      <c r="BM44" s="50"/>
      <c r="BN44" s="50"/>
      <c r="BO44" s="50"/>
      <c r="BP44" s="50"/>
      <c r="BQ44" s="50"/>
      <c r="BR44" s="59"/>
      <c r="BS44" s="60"/>
      <c r="BT44" s="17"/>
      <c r="BU44" s="17"/>
      <c r="BV44" s="58"/>
      <c r="BW44" s="50"/>
      <c r="BX44" s="50"/>
      <c r="BY44" s="50"/>
      <c r="BZ44" s="50"/>
      <c r="CA44" s="50"/>
      <c r="CB44" s="50"/>
      <c r="CC44" s="59"/>
      <c r="CD44" s="60"/>
      <c r="CE44" s="17"/>
      <c r="CF44" s="17"/>
      <c r="CG44" s="58"/>
      <c r="CH44" s="50"/>
      <c r="CI44" s="50"/>
      <c r="CJ44" s="50"/>
      <c r="CK44" s="50"/>
      <c r="CL44" s="50"/>
      <c r="CM44" s="50"/>
      <c r="CN44" s="59"/>
      <c r="CO44" s="60"/>
      <c r="CP44" s="17"/>
      <c r="CQ44" s="17"/>
      <c r="CR44" s="58"/>
      <c r="CS44" s="50"/>
      <c r="CT44" s="50"/>
      <c r="CU44" s="50"/>
      <c r="CV44" s="50"/>
      <c r="CW44" s="50"/>
      <c r="CX44" s="50"/>
      <c r="CY44" s="59"/>
      <c r="CZ44" s="60"/>
      <c r="DA44" s="17"/>
      <c r="DB44" s="17"/>
      <c r="DC44" s="58"/>
      <c r="DD44" s="50"/>
      <c r="DE44" s="50"/>
      <c r="DF44" s="50"/>
      <c r="DG44" s="50"/>
      <c r="DH44" s="50"/>
      <c r="DI44" s="50"/>
      <c r="DJ44" s="59"/>
      <c r="DK44" s="60"/>
      <c r="DL44" s="17"/>
      <c r="DM44" s="17"/>
      <c r="DN44" s="58"/>
      <c r="DO44" s="50"/>
      <c r="DP44" s="50"/>
      <c r="DQ44" s="50"/>
      <c r="DR44" s="50"/>
      <c r="DS44" s="50"/>
      <c r="DT44" s="50"/>
      <c r="DU44" s="59"/>
      <c r="DV44" s="60"/>
      <c r="DW44" s="17"/>
      <c r="DX44" s="17"/>
      <c r="DY44" s="58"/>
      <c r="DZ44" s="50"/>
      <c r="EA44" s="50"/>
      <c r="EB44" s="50"/>
      <c r="EC44" s="50"/>
      <c r="ED44" s="50"/>
      <c r="EE44" s="50"/>
      <c r="EF44" s="59"/>
      <c r="EG44" s="60"/>
      <c r="EH44" s="17"/>
      <c r="EI44" s="17"/>
      <c r="EJ44" s="58"/>
      <c r="EK44" s="50"/>
      <c r="EL44" s="50"/>
      <c r="EM44" s="50"/>
      <c r="EN44" s="50"/>
      <c r="EO44" s="50"/>
      <c r="EP44" s="50"/>
      <c r="EQ44" s="59"/>
      <c r="ER44" s="60"/>
      <c r="ES44" s="17"/>
      <c r="ET44" s="17"/>
      <c r="EU44" s="58"/>
      <c r="EV44" s="50"/>
      <c r="EW44" s="50"/>
      <c r="EX44" s="50"/>
      <c r="EY44" s="50"/>
      <c r="EZ44" s="50"/>
      <c r="FA44" s="50"/>
      <c r="FB44" s="59"/>
      <c r="FC44" s="60"/>
      <c r="FD44" s="17"/>
      <c r="FE44" s="17"/>
      <c r="FF44" s="58"/>
      <c r="FG44" s="50"/>
      <c r="FH44" s="50"/>
      <c r="FI44" s="50"/>
      <c r="FJ44" s="50"/>
      <c r="FK44" s="50"/>
      <c r="FL44" s="50"/>
      <c r="FM44" s="59"/>
      <c r="FN44" s="60"/>
      <c r="FO44" s="17"/>
      <c r="FP44" s="17"/>
      <c r="FQ44" s="58"/>
      <c r="FR44" s="50"/>
      <c r="FS44" s="50"/>
      <c r="FT44" s="50"/>
      <c r="FU44" s="50"/>
      <c r="FV44" s="50"/>
      <c r="FW44" s="50"/>
      <c r="FX44" s="59"/>
      <c r="FY44" s="60"/>
      <c r="FZ44" s="17"/>
      <c r="GA44" s="17"/>
      <c r="GB44" s="58"/>
      <c r="GC44" s="50"/>
      <c r="GD44" s="50"/>
      <c r="GE44" s="50"/>
      <c r="GF44" s="50"/>
      <c r="GG44" s="50"/>
      <c r="GH44" s="50"/>
      <c r="GI44" s="59"/>
      <c r="GJ44" s="60"/>
      <c r="GK44" s="17"/>
      <c r="GL44" s="17"/>
      <c r="GM44" s="58"/>
      <c r="GN44" s="50"/>
      <c r="GO44" s="50"/>
      <c r="GP44" s="50"/>
      <c r="GQ44" s="50"/>
      <c r="GR44" s="50"/>
      <c r="GS44" s="50"/>
      <c r="GT44" s="59"/>
      <c r="GU44" s="60"/>
      <c r="GV44" s="17"/>
      <c r="GW44" s="17"/>
      <c r="GX44" s="58"/>
      <c r="GY44" s="50"/>
      <c r="GZ44" s="50"/>
      <c r="HA44" s="50"/>
      <c r="HB44" s="50"/>
      <c r="HC44" s="50"/>
      <c r="HD44" s="50"/>
      <c r="HE44" s="59"/>
      <c r="HF44" s="60"/>
      <c r="HG44" s="17"/>
      <c r="HH44" s="17"/>
      <c r="HI44" s="58"/>
      <c r="HJ44" s="50"/>
      <c r="HK44" s="50"/>
      <c r="HL44" s="50"/>
      <c r="HM44" s="50"/>
      <c r="HN44" s="50"/>
      <c r="HO44" s="50"/>
      <c r="HP44" s="59"/>
      <c r="HQ44" s="60"/>
      <c r="HR44" s="17"/>
      <c r="HS44" s="17"/>
    </row>
    <row r="45" spans="1:227" x14ac:dyDescent="0.3">
      <c r="A45" s="96">
        <v>4</v>
      </c>
      <c r="B45" s="1218"/>
      <c r="C45" s="57"/>
      <c r="D45" s="57"/>
      <c r="E45" s="59"/>
      <c r="F45" s="59"/>
      <c r="G45" s="17"/>
      <c r="H45" s="58"/>
      <c r="I45" s="50"/>
      <c r="J45" s="50"/>
      <c r="K45" s="50"/>
      <c r="L45" s="50"/>
      <c r="M45" s="50"/>
      <c r="N45" s="50"/>
      <c r="O45" s="59"/>
      <c r="P45" s="60"/>
      <c r="Q45" s="17"/>
      <c r="R45" s="17"/>
      <c r="S45" s="58"/>
      <c r="T45" s="50"/>
      <c r="U45" s="50"/>
      <c r="V45" s="50"/>
      <c r="W45" s="50"/>
      <c r="X45" s="50"/>
      <c r="Y45" s="50"/>
      <c r="Z45" s="59"/>
      <c r="AA45" s="60"/>
      <c r="AB45" s="17"/>
      <c r="AC45" s="17"/>
      <c r="AD45" s="58"/>
      <c r="AE45" s="50"/>
      <c r="AF45" s="50"/>
      <c r="AG45" s="50"/>
      <c r="AH45" s="50"/>
      <c r="AI45" s="50"/>
      <c r="AJ45" s="50"/>
      <c r="AK45" s="59"/>
      <c r="AL45" s="60"/>
      <c r="AM45" s="17"/>
      <c r="AN45" s="17"/>
      <c r="AO45" s="58"/>
      <c r="AP45" s="50"/>
      <c r="AQ45" s="50"/>
      <c r="AR45" s="50"/>
      <c r="AS45" s="50"/>
      <c r="AT45" s="50"/>
      <c r="AU45" s="50"/>
      <c r="AV45" s="59"/>
      <c r="AW45" s="60"/>
      <c r="AX45" s="17"/>
      <c r="AY45" s="17"/>
      <c r="AZ45" s="58"/>
      <c r="BA45" s="50"/>
      <c r="BB45" s="50"/>
      <c r="BC45" s="50"/>
      <c r="BD45" s="50"/>
      <c r="BE45" s="50"/>
      <c r="BF45" s="50"/>
      <c r="BG45" s="59"/>
      <c r="BH45" s="60"/>
      <c r="BI45" s="17"/>
      <c r="BJ45" s="17"/>
      <c r="BK45" s="58"/>
      <c r="BL45" s="50"/>
      <c r="BM45" s="50"/>
      <c r="BN45" s="50"/>
      <c r="BO45" s="50"/>
      <c r="BP45" s="50"/>
      <c r="BQ45" s="50"/>
      <c r="BR45" s="59"/>
      <c r="BS45" s="60"/>
      <c r="BT45" s="17"/>
      <c r="BU45" s="17"/>
      <c r="BV45" s="58"/>
      <c r="BW45" s="50"/>
      <c r="BX45" s="50"/>
      <c r="BY45" s="50"/>
      <c r="BZ45" s="50"/>
      <c r="CA45" s="50"/>
      <c r="CB45" s="50"/>
      <c r="CC45" s="59"/>
      <c r="CD45" s="60"/>
      <c r="CE45" s="17"/>
      <c r="CF45" s="17"/>
      <c r="CG45" s="58"/>
      <c r="CH45" s="50"/>
      <c r="CI45" s="50"/>
      <c r="CJ45" s="50"/>
      <c r="CK45" s="50"/>
      <c r="CL45" s="50"/>
      <c r="CM45" s="50"/>
      <c r="CN45" s="59"/>
      <c r="CO45" s="60"/>
      <c r="CP45" s="17"/>
      <c r="CQ45" s="17"/>
      <c r="CR45" s="58"/>
      <c r="CS45" s="50"/>
      <c r="CT45" s="50"/>
      <c r="CU45" s="50"/>
      <c r="CV45" s="50"/>
      <c r="CW45" s="50"/>
      <c r="CX45" s="50"/>
      <c r="CY45" s="59"/>
      <c r="CZ45" s="60"/>
      <c r="DA45" s="17"/>
      <c r="DB45" s="17"/>
      <c r="DC45" s="58"/>
      <c r="DD45" s="50"/>
      <c r="DE45" s="50"/>
      <c r="DF45" s="50"/>
      <c r="DG45" s="50"/>
      <c r="DH45" s="50"/>
      <c r="DI45" s="50"/>
      <c r="DJ45" s="59"/>
      <c r="DK45" s="60"/>
      <c r="DL45" s="17"/>
      <c r="DM45" s="17"/>
      <c r="DN45" s="58"/>
      <c r="DO45" s="50"/>
      <c r="DP45" s="50"/>
      <c r="DQ45" s="50"/>
      <c r="DR45" s="50"/>
      <c r="DS45" s="50"/>
      <c r="DT45" s="50"/>
      <c r="DU45" s="59"/>
      <c r="DV45" s="60"/>
      <c r="DW45" s="17"/>
      <c r="DX45" s="17"/>
      <c r="DY45" s="58"/>
      <c r="DZ45" s="50"/>
      <c r="EA45" s="50"/>
      <c r="EB45" s="50"/>
      <c r="EC45" s="50"/>
      <c r="ED45" s="50"/>
      <c r="EE45" s="50"/>
      <c r="EF45" s="59"/>
      <c r="EG45" s="60"/>
      <c r="EH45" s="17"/>
      <c r="EI45" s="17"/>
      <c r="EJ45" s="58"/>
      <c r="EK45" s="50"/>
      <c r="EL45" s="50"/>
      <c r="EM45" s="50"/>
      <c r="EN45" s="50"/>
      <c r="EO45" s="50"/>
      <c r="EP45" s="50"/>
      <c r="EQ45" s="59"/>
      <c r="ER45" s="60"/>
      <c r="ES45" s="17"/>
      <c r="ET45" s="17"/>
      <c r="EU45" s="58"/>
      <c r="EV45" s="50"/>
      <c r="EW45" s="50"/>
      <c r="EX45" s="50"/>
      <c r="EY45" s="50"/>
      <c r="EZ45" s="50"/>
      <c r="FA45" s="50"/>
      <c r="FB45" s="59"/>
      <c r="FC45" s="60"/>
      <c r="FD45" s="17"/>
      <c r="FE45" s="17"/>
      <c r="FF45" s="58"/>
      <c r="FG45" s="50"/>
      <c r="FH45" s="50"/>
      <c r="FI45" s="50"/>
      <c r="FJ45" s="50"/>
      <c r="FK45" s="50"/>
      <c r="FL45" s="50"/>
      <c r="FM45" s="59"/>
      <c r="FN45" s="60"/>
      <c r="FO45" s="17"/>
      <c r="FP45" s="17"/>
      <c r="FQ45" s="58"/>
      <c r="FR45" s="50"/>
      <c r="FS45" s="50"/>
      <c r="FT45" s="50"/>
      <c r="FU45" s="50"/>
      <c r="FV45" s="50"/>
      <c r="FW45" s="50"/>
      <c r="FX45" s="59"/>
      <c r="FY45" s="60"/>
      <c r="FZ45" s="17"/>
      <c r="GA45" s="17"/>
      <c r="GB45" s="58"/>
      <c r="GC45" s="50"/>
      <c r="GD45" s="50"/>
      <c r="GE45" s="50"/>
      <c r="GF45" s="50"/>
      <c r="GG45" s="50"/>
      <c r="GH45" s="50"/>
      <c r="GI45" s="59"/>
      <c r="GJ45" s="60"/>
      <c r="GK45" s="17"/>
      <c r="GL45" s="17"/>
      <c r="GM45" s="58"/>
      <c r="GN45" s="50"/>
      <c r="GO45" s="50"/>
      <c r="GP45" s="50"/>
      <c r="GQ45" s="50"/>
      <c r="GR45" s="50"/>
      <c r="GS45" s="50"/>
      <c r="GT45" s="59"/>
      <c r="GU45" s="60"/>
      <c r="GV45" s="17"/>
      <c r="GW45" s="17"/>
      <c r="GX45" s="58"/>
      <c r="GY45" s="50"/>
      <c r="GZ45" s="50"/>
      <c r="HA45" s="50"/>
      <c r="HB45" s="50"/>
      <c r="HC45" s="50"/>
      <c r="HD45" s="50"/>
      <c r="HE45" s="59"/>
      <c r="HF45" s="60"/>
      <c r="HG45" s="17"/>
      <c r="HH45" s="17"/>
      <c r="HI45" s="58"/>
      <c r="HJ45" s="50"/>
      <c r="HK45" s="50"/>
      <c r="HL45" s="50"/>
      <c r="HM45" s="50"/>
      <c r="HN45" s="50"/>
      <c r="HO45" s="50"/>
      <c r="HP45" s="59"/>
      <c r="HQ45" s="60"/>
      <c r="HR45" s="17"/>
      <c r="HS45" s="17"/>
    </row>
    <row r="46" spans="1:227" x14ac:dyDescent="0.3">
      <c r="A46" s="96">
        <v>5</v>
      </c>
      <c r="B46" s="1218"/>
      <c r="C46" s="57"/>
      <c r="D46" s="57"/>
      <c r="E46" s="59"/>
      <c r="F46" s="59"/>
      <c r="G46" s="17"/>
      <c r="H46" s="58"/>
      <c r="I46" s="50"/>
      <c r="J46" s="50"/>
      <c r="K46" s="50"/>
      <c r="L46" s="50"/>
      <c r="M46" s="50"/>
      <c r="N46" s="50"/>
      <c r="O46" s="59"/>
      <c r="P46" s="60"/>
      <c r="Q46" s="17"/>
      <c r="R46" s="17"/>
      <c r="S46" s="58"/>
      <c r="T46" s="50"/>
      <c r="U46" s="50"/>
      <c r="V46" s="50"/>
      <c r="W46" s="50"/>
      <c r="X46" s="50"/>
      <c r="Y46" s="50"/>
      <c r="Z46" s="59"/>
      <c r="AA46" s="60"/>
      <c r="AB46" s="17"/>
      <c r="AC46" s="17"/>
      <c r="AD46" s="58"/>
      <c r="AE46" s="50"/>
      <c r="AF46" s="50"/>
      <c r="AG46" s="50"/>
      <c r="AH46" s="50"/>
      <c r="AI46" s="50"/>
      <c r="AJ46" s="50"/>
      <c r="AK46" s="59"/>
      <c r="AL46" s="60"/>
      <c r="AM46" s="17"/>
      <c r="AN46" s="17"/>
      <c r="AO46" s="58"/>
      <c r="AP46" s="50"/>
      <c r="AQ46" s="50"/>
      <c r="AR46" s="50"/>
      <c r="AS46" s="50"/>
      <c r="AT46" s="50"/>
      <c r="AU46" s="50"/>
      <c r="AV46" s="59"/>
      <c r="AW46" s="60"/>
      <c r="AX46" s="17"/>
      <c r="AY46" s="17"/>
      <c r="AZ46" s="58"/>
      <c r="BA46" s="50"/>
      <c r="BB46" s="50"/>
      <c r="BC46" s="50"/>
      <c r="BD46" s="50"/>
      <c r="BE46" s="50"/>
      <c r="BF46" s="50"/>
      <c r="BG46" s="59"/>
      <c r="BH46" s="60"/>
      <c r="BI46" s="17"/>
      <c r="BJ46" s="17"/>
      <c r="BK46" s="58"/>
      <c r="BL46" s="50"/>
      <c r="BM46" s="50"/>
      <c r="BN46" s="50"/>
      <c r="BO46" s="50"/>
      <c r="BP46" s="50"/>
      <c r="BQ46" s="50"/>
      <c r="BR46" s="59"/>
      <c r="BS46" s="60"/>
      <c r="BT46" s="17"/>
      <c r="BU46" s="17"/>
      <c r="BV46" s="58"/>
      <c r="BW46" s="50"/>
      <c r="BX46" s="50"/>
      <c r="BY46" s="50"/>
      <c r="BZ46" s="50"/>
      <c r="CA46" s="50"/>
      <c r="CB46" s="50"/>
      <c r="CC46" s="59"/>
      <c r="CD46" s="60"/>
      <c r="CE46" s="17"/>
      <c r="CF46" s="17"/>
      <c r="CG46" s="58"/>
      <c r="CH46" s="50"/>
      <c r="CI46" s="50"/>
      <c r="CJ46" s="50"/>
      <c r="CK46" s="50"/>
      <c r="CL46" s="50"/>
      <c r="CM46" s="50"/>
      <c r="CN46" s="59"/>
      <c r="CO46" s="60"/>
      <c r="CP46" s="17"/>
      <c r="CQ46" s="17"/>
      <c r="CR46" s="58"/>
      <c r="CS46" s="50"/>
      <c r="CT46" s="50"/>
      <c r="CU46" s="50"/>
      <c r="CV46" s="50"/>
      <c r="CW46" s="50"/>
      <c r="CX46" s="50"/>
      <c r="CY46" s="59"/>
      <c r="CZ46" s="60"/>
      <c r="DA46" s="17"/>
      <c r="DB46" s="17"/>
      <c r="DC46" s="58"/>
      <c r="DD46" s="50"/>
      <c r="DE46" s="50"/>
      <c r="DF46" s="50"/>
      <c r="DG46" s="50"/>
      <c r="DH46" s="50"/>
      <c r="DI46" s="50"/>
      <c r="DJ46" s="59"/>
      <c r="DK46" s="60"/>
      <c r="DL46" s="17"/>
      <c r="DM46" s="17"/>
      <c r="DN46" s="58"/>
      <c r="DO46" s="50"/>
      <c r="DP46" s="50"/>
      <c r="DQ46" s="50"/>
      <c r="DR46" s="50"/>
      <c r="DS46" s="50"/>
      <c r="DT46" s="50"/>
      <c r="DU46" s="59"/>
      <c r="DV46" s="60"/>
      <c r="DW46" s="17"/>
      <c r="DX46" s="17"/>
      <c r="DY46" s="58"/>
      <c r="DZ46" s="50"/>
      <c r="EA46" s="50"/>
      <c r="EB46" s="50"/>
      <c r="EC46" s="50"/>
      <c r="ED46" s="50"/>
      <c r="EE46" s="50"/>
      <c r="EF46" s="59"/>
      <c r="EG46" s="60"/>
      <c r="EH46" s="17"/>
      <c r="EI46" s="17"/>
      <c r="EJ46" s="58"/>
      <c r="EK46" s="50"/>
      <c r="EL46" s="50"/>
      <c r="EM46" s="50"/>
      <c r="EN46" s="50"/>
      <c r="EO46" s="50"/>
      <c r="EP46" s="50"/>
      <c r="EQ46" s="59"/>
      <c r="ER46" s="60"/>
      <c r="ES46" s="17"/>
      <c r="ET46" s="17"/>
      <c r="EU46" s="58"/>
      <c r="EV46" s="50"/>
      <c r="EW46" s="50"/>
      <c r="EX46" s="50"/>
      <c r="EY46" s="50"/>
      <c r="EZ46" s="50"/>
      <c r="FA46" s="50"/>
      <c r="FB46" s="59"/>
      <c r="FC46" s="60"/>
      <c r="FD46" s="17"/>
      <c r="FE46" s="17"/>
      <c r="FF46" s="58"/>
      <c r="FG46" s="50"/>
      <c r="FH46" s="50"/>
      <c r="FI46" s="50"/>
      <c r="FJ46" s="50"/>
      <c r="FK46" s="50"/>
      <c r="FL46" s="50"/>
      <c r="FM46" s="59"/>
      <c r="FN46" s="60"/>
      <c r="FO46" s="17"/>
      <c r="FP46" s="17"/>
      <c r="FQ46" s="58"/>
      <c r="FR46" s="50"/>
      <c r="FS46" s="50"/>
      <c r="FT46" s="50"/>
      <c r="FU46" s="50"/>
      <c r="FV46" s="50"/>
      <c r="FW46" s="50"/>
      <c r="FX46" s="59"/>
      <c r="FY46" s="60"/>
      <c r="FZ46" s="17"/>
      <c r="GA46" s="17"/>
      <c r="GB46" s="58"/>
      <c r="GC46" s="50"/>
      <c r="GD46" s="50"/>
      <c r="GE46" s="50"/>
      <c r="GF46" s="50"/>
      <c r="GG46" s="50"/>
      <c r="GH46" s="50"/>
      <c r="GI46" s="59"/>
      <c r="GJ46" s="60"/>
      <c r="GK46" s="17"/>
      <c r="GL46" s="17"/>
      <c r="GM46" s="58"/>
      <c r="GN46" s="50"/>
      <c r="GO46" s="50"/>
      <c r="GP46" s="50"/>
      <c r="GQ46" s="50"/>
      <c r="GR46" s="50"/>
      <c r="GS46" s="50"/>
      <c r="GT46" s="59"/>
      <c r="GU46" s="60"/>
      <c r="GV46" s="17"/>
      <c r="GW46" s="17"/>
      <c r="GX46" s="58"/>
      <c r="GY46" s="50"/>
      <c r="GZ46" s="50"/>
      <c r="HA46" s="50"/>
      <c r="HB46" s="50"/>
      <c r="HC46" s="50"/>
      <c r="HD46" s="50"/>
      <c r="HE46" s="59"/>
      <c r="HF46" s="60"/>
      <c r="HG46" s="17"/>
      <c r="HH46" s="17"/>
      <c r="HI46" s="58"/>
      <c r="HJ46" s="50"/>
      <c r="HK46" s="50"/>
      <c r="HL46" s="50"/>
      <c r="HM46" s="50"/>
      <c r="HN46" s="50"/>
      <c r="HO46" s="50"/>
      <c r="HP46" s="59"/>
      <c r="HQ46" s="60"/>
      <c r="HR46" s="17"/>
      <c r="HS46" s="17"/>
    </row>
    <row r="47" spans="1:227" x14ac:dyDescent="0.3">
      <c r="A47" s="55"/>
      <c r="B47" s="62"/>
      <c r="C47" s="57"/>
      <c r="D47" s="57"/>
      <c r="E47" s="59"/>
      <c r="F47" s="59"/>
      <c r="G47" s="17"/>
      <c r="H47" s="58"/>
      <c r="I47" s="50"/>
      <c r="J47" s="50"/>
      <c r="K47" s="50"/>
      <c r="L47" s="50"/>
      <c r="M47" s="50"/>
      <c r="N47" s="50"/>
      <c r="O47" s="59"/>
      <c r="P47" s="60"/>
      <c r="Q47" s="17"/>
      <c r="R47" s="17"/>
      <c r="S47" s="58"/>
      <c r="T47" s="50"/>
      <c r="U47" s="50"/>
      <c r="V47" s="50"/>
      <c r="W47" s="50"/>
      <c r="X47" s="50"/>
      <c r="Y47" s="50"/>
      <c r="Z47" s="59"/>
      <c r="AA47" s="60"/>
      <c r="AB47" s="17"/>
      <c r="AC47" s="17"/>
      <c r="AD47" s="58"/>
      <c r="AE47" s="50"/>
      <c r="AF47" s="50"/>
      <c r="AG47" s="50"/>
      <c r="AH47" s="50"/>
      <c r="AI47" s="50"/>
      <c r="AJ47" s="50"/>
      <c r="AK47" s="59"/>
      <c r="AL47" s="60"/>
      <c r="AM47" s="17"/>
      <c r="AN47" s="17"/>
      <c r="AO47" s="58"/>
      <c r="AP47" s="50"/>
      <c r="AQ47" s="50"/>
      <c r="AR47" s="50"/>
      <c r="AS47" s="50"/>
      <c r="AT47" s="50"/>
      <c r="AU47" s="50"/>
      <c r="AV47" s="59"/>
      <c r="AW47" s="60"/>
      <c r="AX47" s="17"/>
      <c r="AY47" s="17"/>
      <c r="AZ47" s="58"/>
      <c r="BA47" s="50"/>
      <c r="BB47" s="50"/>
      <c r="BC47" s="50"/>
      <c r="BD47" s="50"/>
      <c r="BE47" s="50"/>
      <c r="BF47" s="50"/>
      <c r="BG47" s="59"/>
      <c r="BH47" s="60"/>
      <c r="BI47" s="17"/>
      <c r="BJ47" s="17"/>
      <c r="BK47" s="58"/>
      <c r="BL47" s="50"/>
      <c r="BM47" s="50"/>
      <c r="BN47" s="50"/>
      <c r="BO47" s="50"/>
      <c r="BP47" s="50"/>
      <c r="BQ47" s="50"/>
      <c r="BR47" s="59"/>
      <c r="BS47" s="60"/>
      <c r="BT47" s="17"/>
      <c r="BU47" s="17"/>
      <c r="BV47" s="58"/>
      <c r="BW47" s="50"/>
      <c r="BX47" s="50"/>
      <c r="BY47" s="50"/>
      <c r="BZ47" s="50"/>
      <c r="CA47" s="50"/>
      <c r="CB47" s="50"/>
      <c r="CC47" s="59"/>
      <c r="CD47" s="60"/>
      <c r="CE47" s="17"/>
      <c r="CF47" s="17"/>
      <c r="CG47" s="58"/>
      <c r="CH47" s="50"/>
      <c r="CI47" s="50"/>
      <c r="CJ47" s="50"/>
      <c r="CK47" s="50"/>
      <c r="CL47" s="50"/>
      <c r="CM47" s="50"/>
      <c r="CN47" s="59"/>
      <c r="CO47" s="60"/>
      <c r="CP47" s="17"/>
      <c r="CQ47" s="17"/>
      <c r="CR47" s="58"/>
      <c r="CS47" s="50"/>
      <c r="CT47" s="50"/>
      <c r="CU47" s="50"/>
      <c r="CV47" s="50"/>
      <c r="CW47" s="50"/>
      <c r="CX47" s="50"/>
      <c r="CY47" s="59"/>
      <c r="CZ47" s="60"/>
      <c r="DA47" s="17"/>
      <c r="DB47" s="17"/>
      <c r="DC47" s="58"/>
      <c r="DD47" s="50"/>
      <c r="DE47" s="50"/>
      <c r="DF47" s="50"/>
      <c r="DG47" s="50"/>
      <c r="DH47" s="50"/>
      <c r="DI47" s="50"/>
      <c r="DJ47" s="59"/>
      <c r="DK47" s="60"/>
      <c r="DL47" s="17"/>
      <c r="DM47" s="17"/>
      <c r="DN47" s="58"/>
      <c r="DO47" s="50"/>
      <c r="DP47" s="50"/>
      <c r="DQ47" s="50"/>
      <c r="DR47" s="50"/>
      <c r="DS47" s="50"/>
      <c r="DT47" s="50"/>
      <c r="DU47" s="59"/>
      <c r="DV47" s="60"/>
      <c r="DW47" s="17"/>
      <c r="DX47" s="17"/>
      <c r="DY47" s="58"/>
      <c r="DZ47" s="50"/>
      <c r="EA47" s="50"/>
      <c r="EB47" s="50"/>
      <c r="EC47" s="50"/>
      <c r="ED47" s="50"/>
      <c r="EE47" s="50"/>
      <c r="EF47" s="59"/>
      <c r="EG47" s="60"/>
      <c r="EH47" s="17"/>
      <c r="EI47" s="17"/>
      <c r="EJ47" s="58"/>
      <c r="EK47" s="50"/>
      <c r="EL47" s="50"/>
      <c r="EM47" s="50"/>
      <c r="EN47" s="50"/>
      <c r="EO47" s="50"/>
      <c r="EP47" s="50"/>
      <c r="EQ47" s="59"/>
      <c r="ER47" s="60"/>
      <c r="ES47" s="17"/>
      <c r="ET47" s="17"/>
      <c r="EU47" s="58"/>
      <c r="EV47" s="50"/>
      <c r="EW47" s="50"/>
      <c r="EX47" s="50"/>
      <c r="EY47" s="50"/>
      <c r="EZ47" s="50"/>
      <c r="FA47" s="50"/>
      <c r="FB47" s="59"/>
      <c r="FC47" s="60"/>
      <c r="FD47" s="17"/>
      <c r="FE47" s="17"/>
      <c r="FF47" s="58"/>
      <c r="FG47" s="50"/>
      <c r="FH47" s="50"/>
      <c r="FI47" s="50"/>
      <c r="FJ47" s="50"/>
      <c r="FK47" s="50"/>
      <c r="FL47" s="50"/>
      <c r="FM47" s="59"/>
      <c r="FN47" s="60"/>
      <c r="FO47" s="17"/>
      <c r="FP47" s="17"/>
      <c r="FQ47" s="58"/>
      <c r="FR47" s="50"/>
      <c r="FS47" s="50"/>
      <c r="FT47" s="50"/>
      <c r="FU47" s="50"/>
      <c r="FV47" s="50"/>
      <c r="FW47" s="50"/>
      <c r="FX47" s="59"/>
      <c r="FY47" s="60"/>
      <c r="FZ47" s="17"/>
      <c r="GA47" s="17"/>
      <c r="GB47" s="58"/>
      <c r="GC47" s="50"/>
      <c r="GD47" s="50"/>
      <c r="GE47" s="50"/>
      <c r="GF47" s="50"/>
      <c r="GG47" s="50"/>
      <c r="GH47" s="50"/>
      <c r="GI47" s="59"/>
      <c r="GJ47" s="60"/>
      <c r="GK47" s="17"/>
      <c r="GL47" s="17"/>
      <c r="GM47" s="58"/>
      <c r="GN47" s="50"/>
      <c r="GO47" s="50"/>
      <c r="GP47" s="50"/>
      <c r="GQ47" s="50"/>
      <c r="GR47" s="50"/>
      <c r="GS47" s="50"/>
      <c r="GT47" s="59"/>
      <c r="GU47" s="60"/>
      <c r="GV47" s="17"/>
      <c r="GW47" s="17"/>
      <c r="GX47" s="58"/>
      <c r="GY47" s="50"/>
      <c r="GZ47" s="50"/>
      <c r="HA47" s="50"/>
      <c r="HB47" s="50"/>
      <c r="HC47" s="50"/>
      <c r="HD47" s="50"/>
      <c r="HE47" s="59"/>
      <c r="HF47" s="60"/>
      <c r="HG47" s="17"/>
      <c r="HH47" s="17"/>
      <c r="HI47" s="58"/>
      <c r="HJ47" s="50"/>
      <c r="HK47" s="50"/>
      <c r="HL47" s="50"/>
      <c r="HM47" s="50"/>
      <c r="HN47" s="50"/>
      <c r="HO47" s="50"/>
      <c r="HP47" s="59"/>
      <c r="HQ47" s="60"/>
      <c r="HR47" s="17"/>
      <c r="HS47" s="17"/>
    </row>
    <row r="48" spans="1:227" x14ac:dyDescent="0.3">
      <c r="A48" s="55"/>
      <c r="B48" s="63"/>
      <c r="C48" s="57"/>
      <c r="D48" s="57"/>
      <c r="E48" s="59"/>
      <c r="F48" s="59"/>
      <c r="G48" s="17"/>
      <c r="H48" s="58"/>
      <c r="I48" s="50"/>
      <c r="J48" s="50"/>
      <c r="K48" s="50"/>
      <c r="L48" s="50"/>
      <c r="M48" s="50"/>
      <c r="N48" s="50"/>
      <c r="O48" s="59"/>
      <c r="P48" s="60"/>
      <c r="Q48" s="17"/>
      <c r="R48" s="17"/>
      <c r="S48" s="58"/>
      <c r="T48" s="50"/>
      <c r="U48" s="50"/>
      <c r="V48" s="50"/>
      <c r="W48" s="50"/>
      <c r="X48" s="50"/>
      <c r="Y48" s="50"/>
      <c r="Z48" s="59"/>
      <c r="AA48" s="60"/>
      <c r="AB48" s="17"/>
      <c r="AC48" s="17"/>
      <c r="AD48" s="58"/>
      <c r="AE48" s="50"/>
      <c r="AF48" s="50"/>
      <c r="AG48" s="50"/>
      <c r="AH48" s="50"/>
      <c r="AI48" s="50"/>
      <c r="AJ48" s="50"/>
      <c r="AK48" s="59"/>
      <c r="AL48" s="60"/>
      <c r="AM48" s="17"/>
      <c r="AN48" s="17"/>
      <c r="AO48" s="58"/>
      <c r="AP48" s="50"/>
      <c r="AQ48" s="50"/>
      <c r="AR48" s="50"/>
      <c r="AS48" s="50"/>
      <c r="AT48" s="50"/>
      <c r="AU48" s="50"/>
      <c r="AV48" s="59"/>
      <c r="AW48" s="60"/>
      <c r="AX48" s="17"/>
      <c r="AY48" s="17"/>
      <c r="AZ48" s="58"/>
      <c r="BA48" s="50"/>
      <c r="BB48" s="50"/>
      <c r="BC48" s="50"/>
      <c r="BD48" s="50"/>
      <c r="BE48" s="50"/>
      <c r="BF48" s="50"/>
      <c r="BG48" s="59"/>
      <c r="BH48" s="60"/>
      <c r="BI48" s="17"/>
      <c r="BJ48" s="17"/>
      <c r="BK48" s="58"/>
      <c r="BL48" s="50"/>
      <c r="BM48" s="50"/>
      <c r="BN48" s="50"/>
      <c r="BO48" s="50"/>
      <c r="BP48" s="50"/>
      <c r="BQ48" s="50"/>
      <c r="BR48" s="59"/>
      <c r="BS48" s="60"/>
      <c r="BT48" s="17"/>
      <c r="BU48" s="17"/>
      <c r="BV48" s="58"/>
      <c r="BW48" s="50"/>
      <c r="BX48" s="50"/>
      <c r="BY48" s="50"/>
      <c r="BZ48" s="50"/>
      <c r="CA48" s="50"/>
      <c r="CB48" s="50"/>
      <c r="CC48" s="59"/>
      <c r="CD48" s="60"/>
      <c r="CE48" s="17"/>
      <c r="CF48" s="17"/>
      <c r="CG48" s="58"/>
      <c r="CH48" s="50"/>
      <c r="CI48" s="50"/>
      <c r="CJ48" s="50"/>
      <c r="CK48" s="50"/>
      <c r="CL48" s="50"/>
      <c r="CM48" s="50"/>
      <c r="CN48" s="59"/>
      <c r="CO48" s="60"/>
      <c r="CP48" s="17"/>
      <c r="CQ48" s="17"/>
      <c r="CR48" s="58"/>
      <c r="CS48" s="50"/>
      <c r="CT48" s="50"/>
      <c r="CU48" s="50"/>
      <c r="CV48" s="50"/>
      <c r="CW48" s="50"/>
      <c r="CX48" s="50"/>
      <c r="CY48" s="59"/>
      <c r="CZ48" s="60"/>
      <c r="DA48" s="17"/>
      <c r="DB48" s="17"/>
      <c r="DC48" s="58"/>
      <c r="DD48" s="50"/>
      <c r="DE48" s="50"/>
      <c r="DF48" s="50"/>
      <c r="DG48" s="50"/>
      <c r="DH48" s="50"/>
      <c r="DI48" s="50"/>
      <c r="DJ48" s="59"/>
      <c r="DK48" s="60"/>
      <c r="DL48" s="17"/>
      <c r="DM48" s="17"/>
      <c r="DN48" s="58"/>
      <c r="DO48" s="50"/>
      <c r="DP48" s="50"/>
      <c r="DQ48" s="50"/>
      <c r="DR48" s="50"/>
      <c r="DS48" s="50"/>
      <c r="DT48" s="50"/>
      <c r="DU48" s="59"/>
      <c r="DV48" s="60"/>
      <c r="DW48" s="17"/>
      <c r="DX48" s="17"/>
      <c r="DY48" s="58"/>
      <c r="DZ48" s="50"/>
      <c r="EA48" s="50"/>
      <c r="EB48" s="50"/>
      <c r="EC48" s="50"/>
      <c r="ED48" s="50"/>
      <c r="EE48" s="50"/>
      <c r="EF48" s="59"/>
      <c r="EG48" s="60"/>
      <c r="EH48" s="17"/>
      <c r="EI48" s="17"/>
      <c r="EJ48" s="58"/>
      <c r="EK48" s="50"/>
      <c r="EL48" s="50"/>
      <c r="EM48" s="50"/>
      <c r="EN48" s="50"/>
      <c r="EO48" s="50"/>
      <c r="EP48" s="50"/>
      <c r="EQ48" s="59"/>
      <c r="ER48" s="60"/>
      <c r="ES48" s="17"/>
      <c r="ET48" s="17"/>
      <c r="EU48" s="58"/>
      <c r="EV48" s="50"/>
      <c r="EW48" s="50"/>
      <c r="EX48" s="50"/>
      <c r="EY48" s="50"/>
      <c r="EZ48" s="50"/>
      <c r="FA48" s="50"/>
      <c r="FB48" s="59"/>
      <c r="FC48" s="60"/>
      <c r="FD48" s="17"/>
      <c r="FE48" s="17"/>
      <c r="FF48" s="58"/>
      <c r="FG48" s="50"/>
      <c r="FH48" s="50"/>
      <c r="FI48" s="50"/>
      <c r="FJ48" s="50"/>
      <c r="FK48" s="50"/>
      <c r="FL48" s="50"/>
      <c r="FM48" s="59"/>
      <c r="FN48" s="60"/>
      <c r="FO48" s="17"/>
      <c r="FP48" s="17"/>
      <c r="FQ48" s="58"/>
      <c r="FR48" s="50"/>
      <c r="FS48" s="50"/>
      <c r="FT48" s="50"/>
      <c r="FU48" s="50"/>
      <c r="FV48" s="50"/>
      <c r="FW48" s="50"/>
      <c r="FX48" s="59"/>
      <c r="FY48" s="60"/>
      <c r="FZ48" s="17"/>
      <c r="GA48" s="17"/>
      <c r="GB48" s="58"/>
      <c r="GC48" s="50"/>
      <c r="GD48" s="50"/>
      <c r="GE48" s="50"/>
      <c r="GF48" s="50"/>
      <c r="GG48" s="50"/>
      <c r="GH48" s="50"/>
      <c r="GI48" s="59"/>
      <c r="GJ48" s="60"/>
      <c r="GK48" s="17"/>
      <c r="GL48" s="17"/>
      <c r="GM48" s="58"/>
      <c r="GN48" s="50"/>
      <c r="GO48" s="50"/>
      <c r="GP48" s="50"/>
      <c r="GQ48" s="50"/>
      <c r="GR48" s="50"/>
      <c r="GS48" s="50"/>
      <c r="GT48" s="59"/>
      <c r="GU48" s="60"/>
      <c r="GV48" s="17"/>
      <c r="GW48" s="17"/>
      <c r="GX48" s="58"/>
      <c r="GY48" s="50"/>
      <c r="GZ48" s="50"/>
      <c r="HA48" s="50"/>
      <c r="HB48" s="50"/>
      <c r="HC48" s="50"/>
      <c r="HD48" s="50"/>
      <c r="HE48" s="59"/>
      <c r="HF48" s="60"/>
      <c r="HG48" s="17"/>
      <c r="HH48" s="17"/>
      <c r="HI48" s="58"/>
      <c r="HJ48" s="50"/>
      <c r="HK48" s="50"/>
      <c r="HL48" s="50"/>
      <c r="HM48" s="50"/>
      <c r="HN48" s="50"/>
      <c r="HO48" s="50"/>
      <c r="HP48" s="59"/>
      <c r="HQ48" s="60"/>
      <c r="HR48" s="17"/>
      <c r="HS48" s="17"/>
    </row>
    <row r="49" spans="1:227" x14ac:dyDescent="0.3">
      <c r="A49" s="55"/>
      <c r="B49" s="56"/>
      <c r="C49" s="57"/>
      <c r="D49" s="57"/>
      <c r="E49" s="59"/>
      <c r="F49" s="59"/>
      <c r="G49" s="17"/>
      <c r="H49" s="58"/>
      <c r="I49" s="50"/>
      <c r="J49" s="50"/>
      <c r="K49" s="50"/>
      <c r="L49" s="50"/>
      <c r="M49" s="50"/>
      <c r="N49" s="50"/>
      <c r="O49" s="59"/>
      <c r="P49" s="60"/>
      <c r="Q49" s="17"/>
      <c r="R49" s="17"/>
      <c r="S49" s="58"/>
      <c r="T49" s="50"/>
      <c r="U49" s="50"/>
      <c r="V49" s="50"/>
      <c r="W49" s="50"/>
      <c r="X49" s="50"/>
      <c r="Y49" s="50"/>
      <c r="Z49" s="59"/>
      <c r="AA49" s="60"/>
      <c r="AB49" s="17"/>
      <c r="AC49" s="17"/>
      <c r="AD49" s="58"/>
      <c r="AE49" s="50"/>
      <c r="AF49" s="50"/>
      <c r="AG49" s="50"/>
      <c r="AH49" s="50"/>
      <c r="AI49" s="50"/>
      <c r="AJ49" s="50"/>
      <c r="AK49" s="59"/>
      <c r="AL49" s="60"/>
      <c r="AM49" s="17"/>
      <c r="AN49" s="17"/>
      <c r="AO49" s="58"/>
      <c r="AP49" s="50"/>
      <c r="AQ49" s="50"/>
      <c r="AR49" s="50"/>
      <c r="AS49" s="50"/>
      <c r="AT49" s="50"/>
      <c r="AU49" s="50"/>
      <c r="AV49" s="59"/>
      <c r="AW49" s="60"/>
      <c r="AX49" s="17"/>
      <c r="AY49" s="17"/>
      <c r="AZ49" s="58"/>
      <c r="BA49" s="50"/>
      <c r="BB49" s="50"/>
      <c r="BC49" s="50"/>
      <c r="BD49" s="50"/>
      <c r="BE49" s="50"/>
      <c r="BF49" s="50"/>
      <c r="BG49" s="59"/>
      <c r="BH49" s="60"/>
      <c r="BI49" s="17"/>
      <c r="BJ49" s="17"/>
      <c r="BK49" s="58"/>
      <c r="BL49" s="50"/>
      <c r="BM49" s="50"/>
      <c r="BN49" s="50"/>
      <c r="BO49" s="50"/>
      <c r="BP49" s="50"/>
      <c r="BQ49" s="50"/>
      <c r="BR49" s="59"/>
      <c r="BS49" s="60"/>
      <c r="BT49" s="17"/>
      <c r="BU49" s="17"/>
      <c r="BV49" s="58"/>
      <c r="BW49" s="50"/>
      <c r="BX49" s="50"/>
      <c r="BY49" s="50"/>
      <c r="BZ49" s="50"/>
      <c r="CA49" s="50"/>
      <c r="CB49" s="50"/>
      <c r="CC49" s="59"/>
      <c r="CD49" s="60"/>
      <c r="CE49" s="17"/>
      <c r="CF49" s="17"/>
      <c r="CG49" s="58"/>
      <c r="CH49" s="50"/>
      <c r="CI49" s="50"/>
      <c r="CJ49" s="50"/>
      <c r="CK49" s="50"/>
      <c r="CL49" s="50"/>
      <c r="CM49" s="50"/>
      <c r="CN49" s="59"/>
      <c r="CO49" s="60"/>
      <c r="CP49" s="17"/>
      <c r="CQ49" s="17"/>
      <c r="CR49" s="58"/>
      <c r="CS49" s="50"/>
      <c r="CT49" s="50"/>
      <c r="CU49" s="50"/>
      <c r="CV49" s="50"/>
      <c r="CW49" s="50"/>
      <c r="CX49" s="50"/>
      <c r="CY49" s="59"/>
      <c r="CZ49" s="60"/>
      <c r="DA49" s="17"/>
      <c r="DB49" s="17"/>
      <c r="DC49" s="58"/>
      <c r="DD49" s="50"/>
      <c r="DE49" s="50"/>
      <c r="DF49" s="50"/>
      <c r="DG49" s="50"/>
      <c r="DH49" s="50"/>
      <c r="DI49" s="50"/>
      <c r="DJ49" s="59"/>
      <c r="DK49" s="60"/>
      <c r="DL49" s="17"/>
      <c r="DM49" s="17"/>
      <c r="DN49" s="58"/>
      <c r="DO49" s="50"/>
      <c r="DP49" s="50"/>
      <c r="DQ49" s="50"/>
      <c r="DR49" s="50"/>
      <c r="DS49" s="50"/>
      <c r="DT49" s="50"/>
      <c r="DU49" s="59"/>
      <c r="DV49" s="60"/>
      <c r="DW49" s="17"/>
      <c r="DX49" s="17"/>
      <c r="DY49" s="58"/>
      <c r="DZ49" s="50"/>
      <c r="EA49" s="50"/>
      <c r="EB49" s="50"/>
      <c r="EC49" s="50"/>
      <c r="ED49" s="50"/>
      <c r="EE49" s="50"/>
      <c r="EF49" s="59"/>
      <c r="EG49" s="60"/>
      <c r="EH49" s="17"/>
      <c r="EI49" s="17"/>
      <c r="EJ49" s="58"/>
      <c r="EK49" s="50"/>
      <c r="EL49" s="50"/>
      <c r="EM49" s="50"/>
      <c r="EN49" s="50"/>
      <c r="EO49" s="50"/>
      <c r="EP49" s="50"/>
      <c r="EQ49" s="59"/>
      <c r="ER49" s="60"/>
      <c r="ES49" s="17"/>
      <c r="ET49" s="17"/>
      <c r="EU49" s="58"/>
      <c r="EV49" s="50"/>
      <c r="EW49" s="50"/>
      <c r="EX49" s="50"/>
      <c r="EY49" s="50"/>
      <c r="EZ49" s="50"/>
      <c r="FA49" s="50"/>
      <c r="FB49" s="59"/>
      <c r="FC49" s="60"/>
      <c r="FD49" s="17"/>
      <c r="FE49" s="17"/>
      <c r="FF49" s="58"/>
      <c r="FG49" s="50"/>
      <c r="FH49" s="50"/>
      <c r="FI49" s="50"/>
      <c r="FJ49" s="50"/>
      <c r="FK49" s="50"/>
      <c r="FL49" s="50"/>
      <c r="FM49" s="59"/>
      <c r="FN49" s="60"/>
      <c r="FO49" s="17"/>
      <c r="FP49" s="17"/>
      <c r="FQ49" s="58"/>
      <c r="FR49" s="50"/>
      <c r="FS49" s="50"/>
      <c r="FT49" s="50"/>
      <c r="FU49" s="50"/>
      <c r="FV49" s="50"/>
      <c r="FW49" s="50"/>
      <c r="FX49" s="59"/>
      <c r="FY49" s="60"/>
      <c r="FZ49" s="17"/>
      <c r="GA49" s="17"/>
      <c r="GB49" s="58"/>
      <c r="GC49" s="50"/>
      <c r="GD49" s="50"/>
      <c r="GE49" s="50"/>
      <c r="GF49" s="50"/>
      <c r="GG49" s="50"/>
      <c r="GH49" s="50"/>
      <c r="GI49" s="59"/>
      <c r="GJ49" s="60"/>
      <c r="GK49" s="17"/>
      <c r="GL49" s="17"/>
      <c r="GM49" s="58"/>
      <c r="GN49" s="50"/>
      <c r="GO49" s="50"/>
      <c r="GP49" s="50"/>
      <c r="GQ49" s="50"/>
      <c r="GR49" s="50"/>
      <c r="GS49" s="50"/>
      <c r="GT49" s="59"/>
      <c r="GU49" s="60"/>
      <c r="GV49" s="17"/>
      <c r="GW49" s="17"/>
      <c r="GX49" s="58"/>
      <c r="GY49" s="50"/>
      <c r="GZ49" s="50"/>
      <c r="HA49" s="50"/>
      <c r="HB49" s="50"/>
      <c r="HC49" s="50"/>
      <c r="HD49" s="50"/>
      <c r="HE49" s="59"/>
      <c r="HF49" s="60"/>
      <c r="HG49" s="17"/>
      <c r="HH49" s="17"/>
      <c r="HI49" s="58"/>
      <c r="HJ49" s="50"/>
      <c r="HK49" s="50"/>
      <c r="HL49" s="50"/>
      <c r="HM49" s="50"/>
      <c r="HN49" s="50"/>
      <c r="HO49" s="50"/>
      <c r="HP49" s="59"/>
      <c r="HQ49" s="60"/>
      <c r="HR49" s="17"/>
      <c r="HS49" s="17"/>
    </row>
    <row r="50" spans="1:227" x14ac:dyDescent="0.3">
      <c r="A50" s="55"/>
      <c r="B50" s="56"/>
      <c r="C50" s="57"/>
      <c r="D50" s="57"/>
      <c r="E50" s="59"/>
      <c r="F50" s="59"/>
      <c r="G50" s="17"/>
      <c r="H50" s="58"/>
      <c r="I50" s="50"/>
      <c r="J50" s="50"/>
      <c r="K50" s="50"/>
      <c r="L50" s="50"/>
      <c r="M50" s="50"/>
      <c r="N50" s="50"/>
      <c r="O50" s="59"/>
      <c r="P50" s="60"/>
      <c r="Q50" s="17"/>
      <c r="R50" s="17"/>
      <c r="S50" s="58"/>
      <c r="T50" s="50"/>
      <c r="U50" s="50"/>
      <c r="V50" s="50"/>
      <c r="W50" s="50"/>
      <c r="X50" s="50"/>
      <c r="Y50" s="50"/>
      <c r="Z50" s="59"/>
      <c r="AA50" s="60"/>
      <c r="AB50" s="17"/>
      <c r="AC50" s="17"/>
      <c r="AD50" s="58"/>
      <c r="AE50" s="50"/>
      <c r="AF50" s="50"/>
      <c r="AG50" s="50"/>
      <c r="AH50" s="50"/>
      <c r="AI50" s="50"/>
      <c r="AJ50" s="50"/>
      <c r="AK50" s="59"/>
      <c r="AL50" s="60"/>
      <c r="AM50" s="17"/>
      <c r="AN50" s="17"/>
      <c r="AO50" s="58"/>
      <c r="AP50" s="50"/>
      <c r="AQ50" s="50"/>
      <c r="AR50" s="50"/>
      <c r="AS50" s="50"/>
      <c r="AT50" s="50"/>
      <c r="AU50" s="50"/>
      <c r="AV50" s="59"/>
      <c r="AW50" s="60"/>
      <c r="AX50" s="17"/>
      <c r="AY50" s="17"/>
      <c r="AZ50" s="58"/>
      <c r="BA50" s="50"/>
      <c r="BB50" s="50"/>
      <c r="BC50" s="50"/>
      <c r="BD50" s="50"/>
      <c r="BE50" s="50"/>
      <c r="BF50" s="50"/>
      <c r="BG50" s="59"/>
      <c r="BH50" s="60"/>
      <c r="BI50" s="17"/>
      <c r="BJ50" s="17"/>
      <c r="BK50" s="58"/>
      <c r="BL50" s="50"/>
      <c r="BM50" s="50"/>
      <c r="BN50" s="50"/>
      <c r="BO50" s="50"/>
      <c r="BP50" s="50"/>
      <c r="BQ50" s="50"/>
      <c r="BR50" s="59"/>
      <c r="BS50" s="60"/>
      <c r="BT50" s="17"/>
      <c r="BU50" s="17"/>
      <c r="BV50" s="58"/>
      <c r="BW50" s="50"/>
      <c r="BX50" s="50"/>
      <c r="BY50" s="50"/>
      <c r="BZ50" s="50"/>
      <c r="CA50" s="50"/>
      <c r="CB50" s="50"/>
      <c r="CC50" s="59"/>
      <c r="CD50" s="60"/>
      <c r="CE50" s="17"/>
      <c r="CF50" s="17"/>
      <c r="CG50" s="58"/>
      <c r="CH50" s="50"/>
      <c r="CI50" s="50"/>
      <c r="CJ50" s="50"/>
      <c r="CK50" s="50"/>
      <c r="CL50" s="50"/>
      <c r="CM50" s="50"/>
      <c r="CN50" s="59"/>
      <c r="CO50" s="60"/>
      <c r="CP50" s="17"/>
      <c r="CQ50" s="17"/>
      <c r="CR50" s="58"/>
      <c r="CS50" s="50"/>
      <c r="CT50" s="50"/>
      <c r="CU50" s="50"/>
      <c r="CV50" s="50"/>
      <c r="CW50" s="50"/>
      <c r="CX50" s="50"/>
      <c r="CY50" s="59"/>
      <c r="CZ50" s="60"/>
      <c r="DA50" s="17"/>
      <c r="DB50" s="17"/>
      <c r="DC50" s="58"/>
      <c r="DD50" s="50"/>
      <c r="DE50" s="50"/>
      <c r="DF50" s="50"/>
      <c r="DG50" s="50"/>
      <c r="DH50" s="50"/>
      <c r="DI50" s="50"/>
      <c r="DJ50" s="59"/>
      <c r="DK50" s="60"/>
      <c r="DL50" s="17"/>
      <c r="DM50" s="17"/>
      <c r="DN50" s="58"/>
      <c r="DO50" s="50"/>
      <c r="DP50" s="50"/>
      <c r="DQ50" s="50"/>
      <c r="DR50" s="50"/>
      <c r="DS50" s="50"/>
      <c r="DT50" s="50"/>
      <c r="DU50" s="59"/>
      <c r="DV50" s="60"/>
      <c r="DW50" s="17"/>
      <c r="DX50" s="17"/>
      <c r="DY50" s="58"/>
      <c r="DZ50" s="50"/>
      <c r="EA50" s="50"/>
      <c r="EB50" s="50"/>
      <c r="EC50" s="50"/>
      <c r="ED50" s="50"/>
      <c r="EE50" s="50"/>
      <c r="EF50" s="59"/>
      <c r="EG50" s="60"/>
      <c r="EH50" s="17"/>
      <c r="EI50" s="17"/>
      <c r="EJ50" s="58"/>
      <c r="EK50" s="50"/>
      <c r="EL50" s="50"/>
      <c r="EM50" s="50"/>
      <c r="EN50" s="50"/>
      <c r="EO50" s="50"/>
      <c r="EP50" s="50"/>
      <c r="EQ50" s="59"/>
      <c r="ER50" s="60"/>
      <c r="ES50" s="17"/>
      <c r="ET50" s="17"/>
      <c r="EU50" s="58"/>
      <c r="EV50" s="50"/>
      <c r="EW50" s="50"/>
      <c r="EX50" s="50"/>
      <c r="EY50" s="50"/>
      <c r="EZ50" s="50"/>
      <c r="FA50" s="50"/>
      <c r="FB50" s="59"/>
      <c r="FC50" s="60"/>
      <c r="FD50" s="17"/>
      <c r="FE50" s="17"/>
      <c r="FF50" s="58"/>
      <c r="FG50" s="50"/>
      <c r="FH50" s="50"/>
      <c r="FI50" s="50"/>
      <c r="FJ50" s="50"/>
      <c r="FK50" s="50"/>
      <c r="FL50" s="50"/>
      <c r="FM50" s="59"/>
      <c r="FN50" s="60"/>
      <c r="FO50" s="17"/>
      <c r="FP50" s="17"/>
      <c r="FQ50" s="58"/>
      <c r="FR50" s="50"/>
      <c r="FS50" s="50"/>
      <c r="FT50" s="50"/>
      <c r="FU50" s="50"/>
      <c r="FV50" s="50"/>
      <c r="FW50" s="50"/>
      <c r="FX50" s="59"/>
      <c r="FY50" s="60"/>
      <c r="FZ50" s="17"/>
      <c r="GA50" s="17"/>
      <c r="GB50" s="58"/>
      <c r="GC50" s="50"/>
      <c r="GD50" s="50"/>
      <c r="GE50" s="50"/>
      <c r="GF50" s="50"/>
      <c r="GG50" s="50"/>
      <c r="GH50" s="50"/>
      <c r="GI50" s="59"/>
      <c r="GJ50" s="60"/>
      <c r="GK50" s="17"/>
      <c r="GL50" s="17"/>
      <c r="GM50" s="58"/>
      <c r="GN50" s="50"/>
      <c r="GO50" s="50"/>
      <c r="GP50" s="50"/>
      <c r="GQ50" s="50"/>
      <c r="GR50" s="50"/>
      <c r="GS50" s="50"/>
      <c r="GT50" s="59"/>
      <c r="GU50" s="60"/>
      <c r="GV50" s="17"/>
      <c r="GW50" s="17"/>
      <c r="GX50" s="58"/>
      <c r="GY50" s="50"/>
      <c r="GZ50" s="50"/>
      <c r="HA50" s="50"/>
      <c r="HB50" s="50"/>
      <c r="HC50" s="50"/>
      <c r="HD50" s="50"/>
      <c r="HE50" s="59"/>
      <c r="HF50" s="60"/>
      <c r="HG50" s="17"/>
      <c r="HH50" s="17"/>
      <c r="HI50" s="58"/>
      <c r="HJ50" s="50"/>
      <c r="HK50" s="50"/>
      <c r="HL50" s="50"/>
      <c r="HM50" s="50"/>
      <c r="HN50" s="50"/>
      <c r="HO50" s="50"/>
      <c r="HP50" s="59"/>
      <c r="HQ50" s="60"/>
      <c r="HR50" s="17"/>
      <c r="HS50" s="17"/>
    </row>
    <row r="51" spans="1:227" x14ac:dyDescent="0.3">
      <c r="A51" s="55"/>
      <c r="B51" s="56"/>
      <c r="C51" s="57"/>
      <c r="D51" s="57"/>
      <c r="E51" s="59"/>
      <c r="F51" s="59"/>
      <c r="G51" s="17"/>
      <c r="H51" s="58"/>
      <c r="I51" s="50"/>
      <c r="J51" s="50"/>
      <c r="K51" s="50"/>
      <c r="L51" s="50"/>
      <c r="M51" s="50"/>
      <c r="N51" s="50"/>
      <c r="O51" s="59"/>
      <c r="P51" s="60"/>
      <c r="Q51" s="17"/>
      <c r="R51" s="17"/>
      <c r="S51" s="58"/>
      <c r="T51" s="50"/>
      <c r="U51" s="50"/>
      <c r="V51" s="50"/>
      <c r="W51" s="50"/>
      <c r="X51" s="50"/>
      <c r="Y51" s="50"/>
      <c r="Z51" s="59"/>
      <c r="AA51" s="60"/>
      <c r="AB51" s="17"/>
      <c r="AC51" s="17"/>
      <c r="AD51" s="58"/>
      <c r="AE51" s="50"/>
      <c r="AF51" s="50"/>
      <c r="AG51" s="50"/>
      <c r="AH51" s="50"/>
      <c r="AI51" s="50"/>
      <c r="AJ51" s="50"/>
      <c r="AK51" s="59"/>
      <c r="AL51" s="60"/>
      <c r="AM51" s="17"/>
      <c r="AN51" s="17"/>
      <c r="AO51" s="58"/>
      <c r="AP51" s="50"/>
      <c r="AQ51" s="50"/>
      <c r="AR51" s="50"/>
      <c r="AS51" s="50"/>
      <c r="AT51" s="50"/>
      <c r="AU51" s="50"/>
      <c r="AV51" s="59"/>
      <c r="AW51" s="60"/>
      <c r="AX51" s="17"/>
      <c r="AY51" s="17"/>
      <c r="AZ51" s="58"/>
      <c r="BA51" s="50"/>
      <c r="BB51" s="50"/>
      <c r="BC51" s="50"/>
      <c r="BD51" s="50"/>
      <c r="BE51" s="50"/>
      <c r="BF51" s="50"/>
      <c r="BG51" s="59"/>
      <c r="BH51" s="60"/>
      <c r="BI51" s="17"/>
      <c r="BJ51" s="17"/>
      <c r="BK51" s="58"/>
      <c r="BL51" s="50"/>
      <c r="BM51" s="50"/>
      <c r="BN51" s="50"/>
      <c r="BO51" s="50"/>
      <c r="BP51" s="50"/>
      <c r="BQ51" s="50"/>
      <c r="BR51" s="59"/>
      <c r="BS51" s="60"/>
      <c r="BT51" s="17"/>
      <c r="BU51" s="17"/>
      <c r="BV51" s="58"/>
      <c r="BW51" s="50"/>
      <c r="BX51" s="50"/>
      <c r="BY51" s="50"/>
      <c r="BZ51" s="50"/>
      <c r="CA51" s="50"/>
      <c r="CB51" s="50"/>
      <c r="CC51" s="59"/>
      <c r="CD51" s="60"/>
      <c r="CE51" s="17"/>
      <c r="CF51" s="17"/>
      <c r="CG51" s="58"/>
      <c r="CH51" s="50"/>
      <c r="CI51" s="50"/>
      <c r="CJ51" s="50"/>
      <c r="CK51" s="50"/>
      <c r="CL51" s="50"/>
      <c r="CM51" s="50"/>
      <c r="CN51" s="59"/>
      <c r="CO51" s="60"/>
      <c r="CP51" s="17"/>
      <c r="CQ51" s="17"/>
      <c r="CR51" s="58"/>
      <c r="CS51" s="50"/>
      <c r="CT51" s="50"/>
      <c r="CU51" s="50"/>
      <c r="CV51" s="50"/>
      <c r="CW51" s="50"/>
      <c r="CX51" s="50"/>
      <c r="CY51" s="59"/>
      <c r="CZ51" s="60"/>
      <c r="DA51" s="17"/>
      <c r="DB51" s="17"/>
      <c r="DC51" s="58"/>
      <c r="DD51" s="50"/>
      <c r="DE51" s="50"/>
      <c r="DF51" s="50"/>
      <c r="DG51" s="50"/>
      <c r="DH51" s="50"/>
      <c r="DI51" s="50"/>
      <c r="DJ51" s="59"/>
      <c r="DK51" s="60"/>
      <c r="DL51" s="17"/>
      <c r="DM51" s="17"/>
      <c r="DN51" s="58"/>
      <c r="DO51" s="50"/>
      <c r="DP51" s="50"/>
      <c r="DQ51" s="50"/>
      <c r="DR51" s="50"/>
      <c r="DS51" s="50"/>
      <c r="DT51" s="50"/>
      <c r="DU51" s="59"/>
      <c r="DV51" s="60"/>
      <c r="DW51" s="17"/>
      <c r="DX51" s="17"/>
      <c r="DY51" s="58"/>
      <c r="DZ51" s="50"/>
      <c r="EA51" s="50"/>
      <c r="EB51" s="50"/>
      <c r="EC51" s="50"/>
      <c r="ED51" s="50"/>
      <c r="EE51" s="50"/>
      <c r="EF51" s="59"/>
      <c r="EG51" s="60"/>
      <c r="EH51" s="17"/>
      <c r="EI51" s="17"/>
      <c r="EJ51" s="58"/>
      <c r="EK51" s="50"/>
      <c r="EL51" s="50"/>
      <c r="EM51" s="50"/>
      <c r="EN51" s="50"/>
      <c r="EO51" s="50"/>
      <c r="EP51" s="50"/>
      <c r="EQ51" s="59"/>
      <c r="ER51" s="60"/>
      <c r="ES51" s="17"/>
      <c r="ET51" s="17"/>
      <c r="EU51" s="58"/>
      <c r="EV51" s="50"/>
      <c r="EW51" s="50"/>
      <c r="EX51" s="50"/>
      <c r="EY51" s="50"/>
      <c r="EZ51" s="50"/>
      <c r="FA51" s="50"/>
      <c r="FB51" s="59"/>
      <c r="FC51" s="60"/>
      <c r="FD51" s="17"/>
      <c r="FE51" s="17"/>
      <c r="FF51" s="58"/>
      <c r="FG51" s="50"/>
      <c r="FH51" s="50"/>
      <c r="FI51" s="50"/>
      <c r="FJ51" s="50"/>
      <c r="FK51" s="50"/>
      <c r="FL51" s="50"/>
      <c r="FM51" s="59"/>
      <c r="FN51" s="60"/>
      <c r="FO51" s="17"/>
      <c r="FP51" s="17"/>
      <c r="FQ51" s="58"/>
      <c r="FR51" s="50"/>
      <c r="FS51" s="50"/>
      <c r="FT51" s="50"/>
      <c r="FU51" s="50"/>
      <c r="FV51" s="50"/>
      <c r="FW51" s="50"/>
      <c r="FX51" s="59"/>
      <c r="FY51" s="60"/>
      <c r="FZ51" s="17"/>
      <c r="GA51" s="17"/>
      <c r="GB51" s="58"/>
      <c r="GC51" s="50"/>
      <c r="GD51" s="50"/>
      <c r="GE51" s="50"/>
      <c r="GF51" s="50"/>
      <c r="GG51" s="50"/>
      <c r="GH51" s="50"/>
      <c r="GI51" s="59"/>
      <c r="GJ51" s="60"/>
      <c r="GK51" s="17"/>
      <c r="GL51" s="17"/>
      <c r="GM51" s="58"/>
      <c r="GN51" s="50"/>
      <c r="GO51" s="50"/>
      <c r="GP51" s="50"/>
      <c r="GQ51" s="50"/>
      <c r="GR51" s="50"/>
      <c r="GS51" s="50"/>
      <c r="GT51" s="59"/>
      <c r="GU51" s="60"/>
      <c r="GV51" s="17"/>
      <c r="GW51" s="17"/>
      <c r="GX51" s="58"/>
      <c r="GY51" s="50"/>
      <c r="GZ51" s="50"/>
      <c r="HA51" s="50"/>
      <c r="HB51" s="50"/>
      <c r="HC51" s="50"/>
      <c r="HD51" s="50"/>
      <c r="HE51" s="59"/>
      <c r="HF51" s="60"/>
      <c r="HG51" s="17"/>
      <c r="HH51" s="17"/>
      <c r="HI51" s="58"/>
      <c r="HJ51" s="50"/>
      <c r="HK51" s="50"/>
      <c r="HL51" s="50"/>
      <c r="HM51" s="50"/>
      <c r="HN51" s="50"/>
      <c r="HO51" s="50"/>
      <c r="HP51" s="59"/>
      <c r="HQ51" s="60"/>
      <c r="HR51" s="17"/>
      <c r="HS51" s="17"/>
    </row>
    <row r="52" spans="1:227" x14ac:dyDescent="0.3">
      <c r="A52" s="55"/>
      <c r="B52" s="56"/>
      <c r="C52" s="57"/>
      <c r="D52" s="57"/>
      <c r="E52" s="59"/>
      <c r="F52" s="59"/>
      <c r="G52" s="17"/>
      <c r="H52" s="58"/>
      <c r="I52" s="50"/>
      <c r="J52" s="50"/>
      <c r="K52" s="50"/>
      <c r="L52" s="50"/>
      <c r="M52" s="50"/>
      <c r="N52" s="50"/>
      <c r="O52" s="59"/>
      <c r="P52" s="60"/>
      <c r="Q52" s="17"/>
      <c r="R52" s="17"/>
      <c r="S52" s="58"/>
      <c r="T52" s="50"/>
      <c r="U52" s="50"/>
      <c r="V52" s="50"/>
      <c r="W52" s="50"/>
      <c r="X52" s="50"/>
      <c r="Y52" s="50"/>
      <c r="Z52" s="59"/>
      <c r="AA52" s="60"/>
      <c r="AB52" s="17"/>
      <c r="AC52" s="17"/>
      <c r="AD52" s="58"/>
      <c r="AE52" s="50"/>
      <c r="AF52" s="50"/>
      <c r="AG52" s="50"/>
      <c r="AH52" s="50"/>
      <c r="AI52" s="50"/>
      <c r="AJ52" s="50"/>
      <c r="AK52" s="59"/>
      <c r="AL52" s="60"/>
      <c r="AM52" s="17"/>
      <c r="AN52" s="17"/>
      <c r="AO52" s="58"/>
      <c r="AP52" s="50"/>
      <c r="AQ52" s="50"/>
      <c r="AR52" s="50"/>
      <c r="AS52" s="50"/>
      <c r="AT52" s="50"/>
      <c r="AU52" s="50"/>
      <c r="AV52" s="59"/>
      <c r="AW52" s="60"/>
      <c r="AX52" s="17"/>
      <c r="AY52" s="17"/>
      <c r="AZ52" s="58"/>
      <c r="BA52" s="50"/>
      <c r="BB52" s="50"/>
      <c r="BC52" s="50"/>
      <c r="BD52" s="50"/>
      <c r="BE52" s="50"/>
      <c r="BF52" s="50"/>
      <c r="BG52" s="59"/>
      <c r="BH52" s="60"/>
      <c r="BI52" s="17"/>
      <c r="BJ52" s="17"/>
      <c r="BK52" s="58"/>
      <c r="BL52" s="50"/>
      <c r="BM52" s="50"/>
      <c r="BN52" s="50"/>
      <c r="BO52" s="50"/>
      <c r="BP52" s="50"/>
      <c r="BQ52" s="50"/>
      <c r="BR52" s="59"/>
      <c r="BS52" s="60"/>
      <c r="BT52" s="17"/>
      <c r="BU52" s="17"/>
      <c r="BV52" s="58"/>
      <c r="BW52" s="50"/>
      <c r="BX52" s="50"/>
      <c r="BY52" s="50"/>
      <c r="BZ52" s="50"/>
      <c r="CA52" s="50"/>
      <c r="CB52" s="50"/>
      <c r="CC52" s="59"/>
      <c r="CD52" s="60"/>
      <c r="CE52" s="17"/>
      <c r="CF52" s="17"/>
      <c r="CG52" s="58"/>
      <c r="CH52" s="50"/>
      <c r="CI52" s="50"/>
      <c r="CJ52" s="50"/>
      <c r="CK52" s="50"/>
      <c r="CL52" s="50"/>
      <c r="CM52" s="50"/>
      <c r="CN52" s="59"/>
      <c r="CO52" s="60"/>
      <c r="CP52" s="17"/>
      <c r="CQ52" s="17"/>
      <c r="CR52" s="58"/>
      <c r="CS52" s="50"/>
      <c r="CT52" s="50"/>
      <c r="CU52" s="50"/>
      <c r="CV52" s="50"/>
      <c r="CW52" s="50"/>
      <c r="CX52" s="50"/>
      <c r="CY52" s="59"/>
      <c r="CZ52" s="60"/>
      <c r="DA52" s="17"/>
      <c r="DB52" s="17"/>
      <c r="DC52" s="58"/>
      <c r="DD52" s="50"/>
      <c r="DE52" s="50"/>
      <c r="DF52" s="50"/>
      <c r="DG52" s="50"/>
      <c r="DH52" s="50"/>
      <c r="DI52" s="50"/>
      <c r="DJ52" s="59"/>
      <c r="DK52" s="60"/>
      <c r="DL52" s="17"/>
      <c r="DM52" s="17"/>
      <c r="DN52" s="58"/>
      <c r="DO52" s="50"/>
      <c r="DP52" s="50"/>
      <c r="DQ52" s="50"/>
      <c r="DR52" s="50"/>
      <c r="DS52" s="50"/>
      <c r="DT52" s="50"/>
      <c r="DU52" s="59"/>
      <c r="DV52" s="60"/>
      <c r="DW52" s="17"/>
      <c r="DX52" s="17"/>
      <c r="DY52" s="58"/>
      <c r="DZ52" s="50"/>
      <c r="EA52" s="50"/>
      <c r="EB52" s="50"/>
      <c r="EC52" s="50"/>
      <c r="ED52" s="50"/>
      <c r="EE52" s="50"/>
      <c r="EF52" s="59"/>
      <c r="EG52" s="60"/>
      <c r="EH52" s="17"/>
      <c r="EI52" s="17"/>
      <c r="EJ52" s="58"/>
      <c r="EK52" s="50"/>
      <c r="EL52" s="50"/>
      <c r="EM52" s="50"/>
      <c r="EN52" s="50"/>
      <c r="EO52" s="50"/>
      <c r="EP52" s="50"/>
      <c r="EQ52" s="59"/>
      <c r="ER52" s="60"/>
      <c r="ES52" s="17"/>
      <c r="ET52" s="17"/>
      <c r="EU52" s="58"/>
      <c r="EV52" s="50"/>
      <c r="EW52" s="50"/>
      <c r="EX52" s="50"/>
      <c r="EY52" s="50"/>
      <c r="EZ52" s="50"/>
      <c r="FA52" s="50"/>
      <c r="FB52" s="59"/>
      <c r="FC52" s="60"/>
      <c r="FD52" s="17"/>
      <c r="FE52" s="17"/>
      <c r="FF52" s="58"/>
      <c r="FG52" s="50"/>
      <c r="FH52" s="50"/>
      <c r="FI52" s="50"/>
      <c r="FJ52" s="50"/>
      <c r="FK52" s="50"/>
      <c r="FL52" s="50"/>
      <c r="FM52" s="59"/>
      <c r="FN52" s="60"/>
      <c r="FO52" s="17"/>
      <c r="FP52" s="17"/>
      <c r="FQ52" s="58"/>
      <c r="FR52" s="50"/>
      <c r="FS52" s="50"/>
      <c r="FT52" s="50"/>
      <c r="FU52" s="50"/>
      <c r="FV52" s="50"/>
      <c r="FW52" s="50"/>
      <c r="FX52" s="59"/>
      <c r="FY52" s="60"/>
      <c r="FZ52" s="17"/>
      <c r="GA52" s="17"/>
      <c r="GB52" s="58"/>
      <c r="GC52" s="50"/>
      <c r="GD52" s="50"/>
      <c r="GE52" s="50"/>
      <c r="GF52" s="50"/>
      <c r="GG52" s="50"/>
      <c r="GH52" s="50"/>
      <c r="GI52" s="59"/>
      <c r="GJ52" s="60"/>
      <c r="GK52" s="17"/>
      <c r="GL52" s="17"/>
      <c r="GM52" s="58"/>
      <c r="GN52" s="50"/>
      <c r="GO52" s="50"/>
      <c r="GP52" s="50"/>
      <c r="GQ52" s="50"/>
      <c r="GR52" s="50"/>
      <c r="GS52" s="50"/>
      <c r="GT52" s="59"/>
      <c r="GU52" s="60"/>
      <c r="GV52" s="17"/>
      <c r="GW52" s="17"/>
      <c r="GX52" s="58"/>
      <c r="GY52" s="50"/>
      <c r="GZ52" s="50"/>
      <c r="HA52" s="50"/>
      <c r="HB52" s="50"/>
      <c r="HC52" s="50"/>
      <c r="HD52" s="50"/>
      <c r="HE52" s="59"/>
      <c r="HF52" s="60"/>
      <c r="HG52" s="17"/>
      <c r="HH52" s="17"/>
      <c r="HI52" s="58"/>
      <c r="HJ52" s="50"/>
      <c r="HK52" s="50"/>
      <c r="HL52" s="50"/>
      <c r="HM52" s="50"/>
      <c r="HN52" s="50"/>
      <c r="HO52" s="50"/>
      <c r="HP52" s="59"/>
      <c r="HQ52" s="60"/>
      <c r="HR52" s="17"/>
      <c r="HS52" s="17"/>
    </row>
    <row r="53" spans="1:227" x14ac:dyDescent="0.3">
      <c r="A53" s="55"/>
      <c r="B53" s="62"/>
      <c r="C53" s="57"/>
      <c r="D53" s="57"/>
      <c r="E53" s="59"/>
      <c r="F53" s="59"/>
      <c r="G53" s="17"/>
      <c r="H53" s="58"/>
      <c r="I53" s="50"/>
      <c r="J53" s="50"/>
      <c r="K53" s="50"/>
      <c r="L53" s="50"/>
      <c r="M53" s="50"/>
      <c r="N53" s="50"/>
      <c r="O53" s="59"/>
      <c r="P53" s="60"/>
      <c r="Q53" s="17"/>
      <c r="R53" s="17"/>
      <c r="S53" s="58"/>
      <c r="T53" s="50"/>
      <c r="U53" s="50"/>
      <c r="V53" s="50"/>
      <c r="W53" s="50"/>
      <c r="X53" s="50"/>
      <c r="Y53" s="50"/>
      <c r="Z53" s="59"/>
      <c r="AA53" s="60"/>
      <c r="AB53" s="17"/>
      <c r="AC53" s="17"/>
      <c r="AD53" s="58"/>
      <c r="AE53" s="50"/>
      <c r="AF53" s="50"/>
      <c r="AG53" s="50"/>
      <c r="AH53" s="50"/>
      <c r="AI53" s="50"/>
      <c r="AJ53" s="50"/>
      <c r="AK53" s="59"/>
      <c r="AL53" s="60"/>
      <c r="AM53" s="17"/>
      <c r="AN53" s="17"/>
      <c r="AO53" s="58"/>
      <c r="AP53" s="50"/>
      <c r="AQ53" s="50"/>
      <c r="AR53" s="50"/>
      <c r="AS53" s="50"/>
      <c r="AT53" s="50"/>
      <c r="AU53" s="50"/>
      <c r="AV53" s="59"/>
      <c r="AW53" s="60"/>
      <c r="AX53" s="17"/>
      <c r="AY53" s="17"/>
      <c r="AZ53" s="58"/>
      <c r="BA53" s="50"/>
      <c r="BB53" s="50"/>
      <c r="BC53" s="50"/>
      <c r="BD53" s="50"/>
      <c r="BE53" s="50"/>
      <c r="BF53" s="50"/>
      <c r="BG53" s="59"/>
      <c r="BH53" s="60"/>
      <c r="BI53" s="17"/>
      <c r="BJ53" s="17"/>
      <c r="BK53" s="58"/>
      <c r="BL53" s="50"/>
      <c r="BM53" s="50"/>
      <c r="BN53" s="50"/>
      <c r="BO53" s="50"/>
      <c r="BP53" s="50"/>
      <c r="BQ53" s="50"/>
      <c r="BR53" s="59"/>
      <c r="BS53" s="60"/>
      <c r="BT53" s="17"/>
      <c r="BU53" s="17"/>
      <c r="BV53" s="58"/>
      <c r="BW53" s="50"/>
      <c r="BX53" s="50"/>
      <c r="BY53" s="50"/>
      <c r="BZ53" s="50"/>
      <c r="CA53" s="50"/>
      <c r="CB53" s="50"/>
      <c r="CC53" s="59"/>
      <c r="CD53" s="60"/>
      <c r="CE53" s="17"/>
      <c r="CF53" s="17"/>
      <c r="CG53" s="58"/>
      <c r="CH53" s="50"/>
      <c r="CI53" s="50"/>
      <c r="CJ53" s="50"/>
      <c r="CK53" s="50"/>
      <c r="CL53" s="50"/>
      <c r="CM53" s="50"/>
      <c r="CN53" s="59"/>
      <c r="CO53" s="60"/>
      <c r="CP53" s="17"/>
      <c r="CQ53" s="17"/>
      <c r="CR53" s="58"/>
      <c r="CS53" s="50"/>
      <c r="CT53" s="50"/>
      <c r="CU53" s="50"/>
      <c r="CV53" s="50"/>
      <c r="CW53" s="50"/>
      <c r="CX53" s="50"/>
      <c r="CY53" s="59"/>
      <c r="CZ53" s="60"/>
      <c r="DA53" s="17"/>
      <c r="DB53" s="17"/>
      <c r="DC53" s="58"/>
      <c r="DD53" s="50"/>
      <c r="DE53" s="50"/>
      <c r="DF53" s="50"/>
      <c r="DG53" s="50"/>
      <c r="DH53" s="50"/>
      <c r="DI53" s="50"/>
      <c r="DJ53" s="59"/>
      <c r="DK53" s="60"/>
      <c r="DL53" s="17"/>
      <c r="DM53" s="17"/>
      <c r="DN53" s="58"/>
      <c r="DO53" s="50"/>
      <c r="DP53" s="50"/>
      <c r="DQ53" s="50"/>
      <c r="DR53" s="50"/>
      <c r="DS53" s="50"/>
      <c r="DT53" s="50"/>
      <c r="DU53" s="59"/>
      <c r="DV53" s="60"/>
      <c r="DW53" s="17"/>
      <c r="DX53" s="17"/>
      <c r="DY53" s="58"/>
      <c r="DZ53" s="50"/>
      <c r="EA53" s="50"/>
      <c r="EB53" s="50"/>
      <c r="EC53" s="50"/>
      <c r="ED53" s="50"/>
      <c r="EE53" s="50"/>
      <c r="EF53" s="59"/>
      <c r="EG53" s="60"/>
      <c r="EH53" s="17"/>
      <c r="EI53" s="17"/>
      <c r="EJ53" s="58"/>
      <c r="EK53" s="50"/>
      <c r="EL53" s="50"/>
      <c r="EM53" s="50"/>
      <c r="EN53" s="50"/>
      <c r="EO53" s="50"/>
      <c r="EP53" s="50"/>
      <c r="EQ53" s="59"/>
      <c r="ER53" s="60"/>
      <c r="ES53" s="17"/>
      <c r="ET53" s="17"/>
      <c r="EU53" s="58"/>
      <c r="EV53" s="50"/>
      <c r="EW53" s="50"/>
      <c r="EX53" s="50"/>
      <c r="EY53" s="50"/>
      <c r="EZ53" s="50"/>
      <c r="FA53" s="50"/>
      <c r="FB53" s="59"/>
      <c r="FC53" s="60"/>
      <c r="FD53" s="17"/>
      <c r="FE53" s="17"/>
      <c r="FF53" s="58"/>
      <c r="FG53" s="50"/>
      <c r="FH53" s="50"/>
      <c r="FI53" s="50"/>
      <c r="FJ53" s="50"/>
      <c r="FK53" s="50"/>
      <c r="FL53" s="50"/>
      <c r="FM53" s="59"/>
      <c r="FN53" s="60"/>
      <c r="FO53" s="17"/>
      <c r="FP53" s="17"/>
      <c r="FQ53" s="58"/>
      <c r="FR53" s="50"/>
      <c r="FS53" s="50"/>
      <c r="FT53" s="50"/>
      <c r="FU53" s="50"/>
      <c r="FV53" s="50"/>
      <c r="FW53" s="50"/>
      <c r="FX53" s="59"/>
      <c r="FY53" s="60"/>
      <c r="FZ53" s="17"/>
      <c r="GA53" s="17"/>
      <c r="GB53" s="58"/>
      <c r="GC53" s="50"/>
      <c r="GD53" s="50"/>
      <c r="GE53" s="50"/>
      <c r="GF53" s="50"/>
      <c r="GG53" s="50"/>
      <c r="GH53" s="50"/>
      <c r="GI53" s="59"/>
      <c r="GJ53" s="60"/>
      <c r="GK53" s="17"/>
      <c r="GL53" s="17"/>
      <c r="GM53" s="58"/>
      <c r="GN53" s="50"/>
      <c r="GO53" s="50"/>
      <c r="GP53" s="50"/>
      <c r="GQ53" s="50"/>
      <c r="GR53" s="50"/>
      <c r="GS53" s="50"/>
      <c r="GT53" s="59"/>
      <c r="GU53" s="60"/>
      <c r="GV53" s="17"/>
      <c r="GW53" s="17"/>
      <c r="GX53" s="58"/>
      <c r="GY53" s="50"/>
      <c r="GZ53" s="50"/>
      <c r="HA53" s="50"/>
      <c r="HB53" s="50"/>
      <c r="HC53" s="50"/>
      <c r="HD53" s="50"/>
      <c r="HE53" s="59"/>
      <c r="HF53" s="60"/>
      <c r="HG53" s="17"/>
      <c r="HH53" s="17"/>
      <c r="HI53" s="58"/>
      <c r="HJ53" s="50"/>
      <c r="HK53" s="50"/>
      <c r="HL53" s="50"/>
      <c r="HM53" s="50"/>
      <c r="HN53" s="50"/>
      <c r="HO53" s="50"/>
      <c r="HP53" s="59"/>
      <c r="HQ53" s="60"/>
      <c r="HR53" s="17"/>
      <c r="HS53" s="17"/>
    </row>
    <row r="54" spans="1:227" x14ac:dyDescent="0.3">
      <c r="A54" s="55"/>
      <c r="B54" s="62"/>
      <c r="C54" s="57"/>
      <c r="D54" s="57"/>
      <c r="E54" s="59"/>
      <c r="F54" s="59"/>
      <c r="G54" s="17"/>
      <c r="H54" s="58"/>
      <c r="I54" s="50"/>
      <c r="J54" s="50"/>
      <c r="K54" s="50"/>
      <c r="L54" s="50"/>
      <c r="M54" s="50"/>
      <c r="N54" s="50"/>
      <c r="O54" s="59"/>
      <c r="P54" s="60"/>
      <c r="Q54" s="17"/>
      <c r="R54" s="17"/>
      <c r="S54" s="58"/>
      <c r="T54" s="50"/>
      <c r="U54" s="50"/>
      <c r="V54" s="50"/>
      <c r="W54" s="50"/>
      <c r="X54" s="50"/>
      <c r="Y54" s="50"/>
      <c r="Z54" s="59"/>
      <c r="AA54" s="60"/>
      <c r="AB54" s="17"/>
      <c r="AC54" s="17"/>
      <c r="AD54" s="58"/>
      <c r="AE54" s="50"/>
      <c r="AF54" s="50"/>
      <c r="AG54" s="50"/>
      <c r="AH54" s="50"/>
      <c r="AI54" s="50"/>
      <c r="AJ54" s="50"/>
      <c r="AK54" s="59"/>
      <c r="AL54" s="60"/>
      <c r="AM54" s="17"/>
      <c r="AN54" s="17"/>
      <c r="AO54" s="58"/>
      <c r="AP54" s="50"/>
      <c r="AQ54" s="50"/>
      <c r="AR54" s="50"/>
      <c r="AS54" s="50"/>
      <c r="AT54" s="50"/>
      <c r="AU54" s="50"/>
      <c r="AV54" s="59"/>
      <c r="AW54" s="60"/>
      <c r="AX54" s="17"/>
      <c r="AY54" s="17"/>
      <c r="AZ54" s="58"/>
      <c r="BA54" s="50"/>
      <c r="BB54" s="50"/>
      <c r="BC54" s="50"/>
      <c r="BD54" s="50"/>
      <c r="BE54" s="50"/>
      <c r="BF54" s="50"/>
      <c r="BG54" s="59"/>
      <c r="BH54" s="60"/>
      <c r="BI54" s="17"/>
      <c r="BJ54" s="17"/>
      <c r="BK54" s="58"/>
      <c r="BL54" s="50"/>
      <c r="BM54" s="50"/>
      <c r="BN54" s="50"/>
      <c r="BO54" s="50"/>
      <c r="BP54" s="50"/>
      <c r="BQ54" s="50"/>
      <c r="BR54" s="59"/>
      <c r="BS54" s="60"/>
      <c r="BT54" s="17"/>
      <c r="BU54" s="17"/>
      <c r="BV54" s="58"/>
      <c r="BW54" s="50"/>
      <c r="BX54" s="50"/>
      <c r="BY54" s="50"/>
      <c r="BZ54" s="50"/>
      <c r="CA54" s="50"/>
      <c r="CB54" s="50"/>
      <c r="CC54" s="59"/>
      <c r="CD54" s="60"/>
      <c r="CE54" s="17"/>
      <c r="CF54" s="17"/>
      <c r="CG54" s="58"/>
      <c r="CH54" s="50"/>
      <c r="CI54" s="50"/>
      <c r="CJ54" s="50"/>
      <c r="CK54" s="50"/>
      <c r="CL54" s="50"/>
      <c r="CM54" s="50"/>
      <c r="CN54" s="59"/>
      <c r="CO54" s="60"/>
      <c r="CP54" s="17"/>
      <c r="CQ54" s="17"/>
      <c r="CR54" s="58"/>
      <c r="CS54" s="50"/>
      <c r="CT54" s="50"/>
      <c r="CU54" s="50"/>
      <c r="CV54" s="50"/>
      <c r="CW54" s="50"/>
      <c r="CX54" s="50"/>
      <c r="CY54" s="59"/>
      <c r="CZ54" s="60"/>
      <c r="DA54" s="17"/>
      <c r="DB54" s="17"/>
      <c r="DC54" s="58"/>
      <c r="DD54" s="50"/>
      <c r="DE54" s="50"/>
      <c r="DF54" s="50"/>
      <c r="DG54" s="50"/>
      <c r="DH54" s="50"/>
      <c r="DI54" s="50"/>
      <c r="DJ54" s="59"/>
      <c r="DK54" s="60"/>
      <c r="DL54" s="17"/>
      <c r="DM54" s="17"/>
      <c r="DN54" s="58"/>
      <c r="DO54" s="50"/>
      <c r="DP54" s="50"/>
      <c r="DQ54" s="50"/>
      <c r="DR54" s="50"/>
      <c r="DS54" s="50"/>
      <c r="DT54" s="50"/>
      <c r="DU54" s="59"/>
      <c r="DV54" s="60"/>
      <c r="DW54" s="17"/>
      <c r="DX54" s="17"/>
      <c r="DY54" s="58"/>
      <c r="DZ54" s="50"/>
      <c r="EA54" s="50"/>
      <c r="EB54" s="50"/>
      <c r="EC54" s="50"/>
      <c r="ED54" s="50"/>
      <c r="EE54" s="50"/>
      <c r="EF54" s="59"/>
      <c r="EG54" s="60"/>
      <c r="EH54" s="17"/>
      <c r="EI54" s="17"/>
      <c r="EJ54" s="58"/>
      <c r="EK54" s="50"/>
      <c r="EL54" s="50"/>
      <c r="EM54" s="50"/>
      <c r="EN54" s="50"/>
      <c r="EO54" s="50"/>
      <c r="EP54" s="50"/>
      <c r="EQ54" s="59"/>
      <c r="ER54" s="60"/>
      <c r="ES54" s="17"/>
      <c r="ET54" s="17"/>
      <c r="EU54" s="58"/>
      <c r="EV54" s="50"/>
      <c r="EW54" s="50"/>
      <c r="EX54" s="50"/>
      <c r="EY54" s="50"/>
      <c r="EZ54" s="50"/>
      <c r="FA54" s="50"/>
      <c r="FB54" s="59"/>
      <c r="FC54" s="60"/>
      <c r="FD54" s="17"/>
      <c r="FE54" s="17"/>
      <c r="FF54" s="58"/>
      <c r="FG54" s="50"/>
      <c r="FH54" s="50"/>
      <c r="FI54" s="50"/>
      <c r="FJ54" s="50"/>
      <c r="FK54" s="50"/>
      <c r="FL54" s="50"/>
      <c r="FM54" s="59"/>
      <c r="FN54" s="60"/>
      <c r="FO54" s="17"/>
      <c r="FP54" s="17"/>
      <c r="FQ54" s="58"/>
      <c r="FR54" s="50"/>
      <c r="FS54" s="50"/>
      <c r="FT54" s="50"/>
      <c r="FU54" s="50"/>
      <c r="FV54" s="50"/>
      <c r="FW54" s="50"/>
      <c r="FX54" s="59"/>
      <c r="FY54" s="60"/>
      <c r="FZ54" s="17"/>
      <c r="GA54" s="17"/>
      <c r="GB54" s="58"/>
      <c r="GC54" s="50"/>
      <c r="GD54" s="50"/>
      <c r="GE54" s="50"/>
      <c r="GF54" s="50"/>
      <c r="GG54" s="50"/>
      <c r="GH54" s="50"/>
      <c r="GI54" s="59"/>
      <c r="GJ54" s="60"/>
      <c r="GK54" s="17"/>
      <c r="GL54" s="17"/>
      <c r="GM54" s="58"/>
      <c r="GN54" s="50"/>
      <c r="GO54" s="50"/>
      <c r="GP54" s="50"/>
      <c r="GQ54" s="50"/>
      <c r="GR54" s="50"/>
      <c r="GS54" s="50"/>
      <c r="GT54" s="59"/>
      <c r="GU54" s="60"/>
      <c r="GV54" s="17"/>
      <c r="GW54" s="17"/>
      <c r="GX54" s="58"/>
      <c r="GY54" s="50"/>
      <c r="GZ54" s="50"/>
      <c r="HA54" s="50"/>
      <c r="HB54" s="50"/>
      <c r="HC54" s="50"/>
      <c r="HD54" s="50"/>
      <c r="HE54" s="59"/>
      <c r="HF54" s="60"/>
      <c r="HG54" s="17"/>
      <c r="HH54" s="17"/>
      <c r="HI54" s="58"/>
      <c r="HJ54" s="50"/>
      <c r="HK54" s="50"/>
      <c r="HL54" s="50"/>
      <c r="HM54" s="50"/>
      <c r="HN54" s="50"/>
      <c r="HO54" s="50"/>
      <c r="HP54" s="59"/>
      <c r="HQ54" s="60"/>
      <c r="HR54" s="17"/>
      <c r="HS54" s="17"/>
    </row>
    <row r="55" spans="1:227" x14ac:dyDescent="0.3">
      <c r="A55" s="55"/>
      <c r="B55" s="56"/>
      <c r="C55" s="57"/>
      <c r="D55" s="57"/>
      <c r="E55" s="59"/>
      <c r="F55" s="59"/>
      <c r="G55" s="17"/>
      <c r="H55" s="58"/>
      <c r="I55" s="50"/>
      <c r="J55" s="50"/>
      <c r="K55" s="50"/>
      <c r="L55" s="50"/>
      <c r="M55" s="50"/>
      <c r="N55" s="50"/>
      <c r="O55" s="59"/>
      <c r="P55" s="60"/>
      <c r="Q55" s="17"/>
      <c r="R55" s="17"/>
      <c r="S55" s="58"/>
      <c r="T55" s="50"/>
      <c r="U55" s="50"/>
      <c r="V55" s="50"/>
      <c r="W55" s="50"/>
      <c r="X55" s="50"/>
      <c r="Y55" s="50"/>
      <c r="Z55" s="59"/>
      <c r="AA55" s="60"/>
      <c r="AB55" s="17"/>
      <c r="AC55" s="17"/>
      <c r="AD55" s="58"/>
      <c r="AE55" s="50"/>
      <c r="AF55" s="50"/>
      <c r="AG55" s="50"/>
      <c r="AH55" s="50"/>
      <c r="AI55" s="50"/>
      <c r="AJ55" s="50"/>
      <c r="AK55" s="59"/>
      <c r="AL55" s="60"/>
      <c r="AM55" s="17"/>
      <c r="AN55" s="17"/>
      <c r="AO55" s="58"/>
      <c r="AP55" s="50"/>
      <c r="AQ55" s="50"/>
      <c r="AR55" s="50"/>
      <c r="AS55" s="50"/>
      <c r="AT55" s="50"/>
      <c r="AU55" s="50"/>
      <c r="AV55" s="59"/>
      <c r="AW55" s="60"/>
      <c r="AX55" s="17"/>
      <c r="AY55" s="17"/>
      <c r="AZ55" s="58"/>
      <c r="BA55" s="50"/>
      <c r="BB55" s="50"/>
      <c r="BC55" s="50"/>
      <c r="BD55" s="50"/>
      <c r="BE55" s="50"/>
      <c r="BF55" s="50"/>
      <c r="BG55" s="59"/>
      <c r="BH55" s="60"/>
      <c r="BI55" s="17"/>
      <c r="BJ55" s="17"/>
      <c r="BK55" s="58"/>
      <c r="BL55" s="50"/>
      <c r="BM55" s="50"/>
      <c r="BN55" s="50"/>
      <c r="BO55" s="50"/>
      <c r="BP55" s="50"/>
      <c r="BQ55" s="50"/>
      <c r="BR55" s="59"/>
      <c r="BS55" s="60"/>
      <c r="BT55" s="17"/>
      <c r="BU55" s="17"/>
      <c r="BV55" s="58"/>
      <c r="BW55" s="50"/>
      <c r="BX55" s="50"/>
      <c r="BY55" s="50"/>
      <c r="BZ55" s="50"/>
      <c r="CA55" s="50"/>
      <c r="CB55" s="50"/>
      <c r="CC55" s="59"/>
      <c r="CD55" s="60"/>
      <c r="CE55" s="17"/>
      <c r="CF55" s="17"/>
      <c r="CG55" s="58"/>
      <c r="CH55" s="50"/>
      <c r="CI55" s="50"/>
      <c r="CJ55" s="50"/>
      <c r="CK55" s="50"/>
      <c r="CL55" s="50"/>
      <c r="CM55" s="50"/>
      <c r="CN55" s="59"/>
      <c r="CO55" s="60"/>
      <c r="CP55" s="17"/>
      <c r="CQ55" s="17"/>
      <c r="CR55" s="58"/>
      <c r="CS55" s="50"/>
      <c r="CT55" s="50"/>
      <c r="CU55" s="50"/>
      <c r="CV55" s="50"/>
      <c r="CW55" s="50"/>
      <c r="CX55" s="50"/>
      <c r="CY55" s="59"/>
      <c r="CZ55" s="60"/>
      <c r="DA55" s="17"/>
      <c r="DB55" s="17"/>
      <c r="DC55" s="58"/>
      <c r="DD55" s="50"/>
      <c r="DE55" s="50"/>
      <c r="DF55" s="50"/>
      <c r="DG55" s="50"/>
      <c r="DH55" s="50"/>
      <c r="DI55" s="50"/>
      <c r="DJ55" s="59"/>
      <c r="DK55" s="60"/>
      <c r="DL55" s="17"/>
      <c r="DM55" s="17"/>
      <c r="DN55" s="58"/>
      <c r="DO55" s="50"/>
      <c r="DP55" s="50"/>
      <c r="DQ55" s="50"/>
      <c r="DR55" s="50"/>
      <c r="DS55" s="50"/>
      <c r="DT55" s="50"/>
      <c r="DU55" s="59"/>
      <c r="DV55" s="60"/>
      <c r="DW55" s="17"/>
      <c r="DX55" s="17"/>
      <c r="DY55" s="58"/>
      <c r="DZ55" s="50"/>
      <c r="EA55" s="50"/>
      <c r="EB55" s="50"/>
      <c r="EC55" s="50"/>
      <c r="ED55" s="50"/>
      <c r="EE55" s="50"/>
      <c r="EF55" s="59"/>
      <c r="EG55" s="60"/>
      <c r="EH55" s="17"/>
      <c r="EI55" s="17"/>
      <c r="EJ55" s="58"/>
      <c r="EK55" s="50"/>
      <c r="EL55" s="50"/>
      <c r="EM55" s="50"/>
      <c r="EN55" s="50"/>
      <c r="EO55" s="50"/>
      <c r="EP55" s="50"/>
      <c r="EQ55" s="59"/>
      <c r="ER55" s="60"/>
      <c r="ES55" s="17"/>
      <c r="ET55" s="17"/>
      <c r="EU55" s="58"/>
      <c r="EV55" s="50"/>
      <c r="EW55" s="50"/>
      <c r="EX55" s="50"/>
      <c r="EY55" s="50"/>
      <c r="EZ55" s="50"/>
      <c r="FA55" s="50"/>
      <c r="FB55" s="59"/>
      <c r="FC55" s="60"/>
      <c r="FD55" s="17"/>
      <c r="FE55" s="17"/>
      <c r="FF55" s="58"/>
      <c r="FG55" s="50"/>
      <c r="FH55" s="50"/>
      <c r="FI55" s="50"/>
      <c r="FJ55" s="50"/>
      <c r="FK55" s="50"/>
      <c r="FL55" s="50"/>
      <c r="FM55" s="59"/>
      <c r="FN55" s="60"/>
      <c r="FO55" s="17"/>
      <c r="FP55" s="17"/>
      <c r="FQ55" s="58"/>
      <c r="FR55" s="50"/>
      <c r="FS55" s="50"/>
      <c r="FT55" s="50"/>
      <c r="FU55" s="50"/>
      <c r="FV55" s="50"/>
      <c r="FW55" s="50"/>
      <c r="FX55" s="59"/>
      <c r="FY55" s="60"/>
      <c r="FZ55" s="17"/>
      <c r="GA55" s="17"/>
      <c r="GB55" s="58"/>
      <c r="GC55" s="50"/>
      <c r="GD55" s="50"/>
      <c r="GE55" s="50"/>
      <c r="GF55" s="50"/>
      <c r="GG55" s="50"/>
      <c r="GH55" s="50"/>
      <c r="GI55" s="59"/>
      <c r="GJ55" s="60"/>
      <c r="GK55" s="17"/>
      <c r="GL55" s="17"/>
      <c r="GM55" s="58"/>
      <c r="GN55" s="50"/>
      <c r="GO55" s="50"/>
      <c r="GP55" s="50"/>
      <c r="GQ55" s="50"/>
      <c r="GR55" s="50"/>
      <c r="GS55" s="50"/>
      <c r="GT55" s="59"/>
      <c r="GU55" s="60"/>
      <c r="GV55" s="17"/>
      <c r="GW55" s="17"/>
      <c r="GX55" s="58"/>
      <c r="GY55" s="50"/>
      <c r="GZ55" s="50"/>
      <c r="HA55" s="50"/>
      <c r="HB55" s="50"/>
      <c r="HC55" s="50"/>
      <c r="HD55" s="50"/>
      <c r="HE55" s="59"/>
      <c r="HF55" s="60"/>
      <c r="HG55" s="17"/>
      <c r="HH55" s="17"/>
      <c r="HI55" s="58"/>
      <c r="HJ55" s="50"/>
      <c r="HK55" s="50"/>
      <c r="HL55" s="50"/>
      <c r="HM55" s="50"/>
      <c r="HN55" s="50"/>
      <c r="HO55" s="50"/>
      <c r="HP55" s="59"/>
      <c r="HQ55" s="60"/>
      <c r="HR55" s="17"/>
      <c r="HS55" s="17"/>
    </row>
    <row r="56" spans="1:227" x14ac:dyDescent="0.3">
      <c r="A56" s="55"/>
      <c r="B56" s="56"/>
      <c r="C56" s="57"/>
      <c r="D56" s="57"/>
      <c r="E56" s="59"/>
      <c r="F56" s="59"/>
      <c r="G56" s="17"/>
      <c r="H56" s="58"/>
      <c r="I56" s="50"/>
      <c r="J56" s="50"/>
      <c r="K56" s="50"/>
      <c r="L56" s="50"/>
      <c r="M56" s="50"/>
      <c r="N56" s="50"/>
      <c r="O56" s="59"/>
      <c r="P56" s="60"/>
      <c r="Q56" s="17"/>
      <c r="R56" s="17"/>
      <c r="S56" s="58"/>
      <c r="T56" s="50"/>
      <c r="U56" s="50"/>
      <c r="V56" s="50"/>
      <c r="W56" s="50"/>
      <c r="X56" s="50"/>
      <c r="Y56" s="50"/>
      <c r="Z56" s="59"/>
      <c r="AA56" s="60"/>
      <c r="AB56" s="17"/>
      <c r="AC56" s="17"/>
      <c r="AD56" s="58"/>
      <c r="AE56" s="50"/>
      <c r="AF56" s="50"/>
      <c r="AG56" s="50"/>
      <c r="AH56" s="50"/>
      <c r="AI56" s="50"/>
      <c r="AJ56" s="50"/>
      <c r="AK56" s="59"/>
      <c r="AL56" s="60"/>
      <c r="AM56" s="17"/>
      <c r="AN56" s="17"/>
      <c r="AO56" s="58"/>
      <c r="AP56" s="50"/>
      <c r="AQ56" s="50"/>
      <c r="AR56" s="50"/>
      <c r="AS56" s="50"/>
      <c r="AT56" s="50"/>
      <c r="AU56" s="50"/>
      <c r="AV56" s="59"/>
      <c r="AW56" s="60"/>
      <c r="AX56" s="17"/>
      <c r="AY56" s="17"/>
      <c r="AZ56" s="58"/>
      <c r="BA56" s="50"/>
      <c r="BB56" s="50"/>
      <c r="BC56" s="50"/>
      <c r="BD56" s="50"/>
      <c r="BE56" s="50"/>
      <c r="BF56" s="50"/>
      <c r="BG56" s="59"/>
      <c r="BH56" s="60"/>
      <c r="BI56" s="17"/>
      <c r="BJ56" s="17"/>
      <c r="BK56" s="58"/>
      <c r="BL56" s="50"/>
      <c r="BM56" s="50"/>
      <c r="BN56" s="50"/>
      <c r="BO56" s="50"/>
      <c r="BP56" s="50"/>
      <c r="BQ56" s="50"/>
      <c r="BR56" s="59"/>
      <c r="BS56" s="60"/>
      <c r="BT56" s="17"/>
      <c r="BU56" s="17"/>
      <c r="BV56" s="58"/>
      <c r="BW56" s="50"/>
      <c r="BX56" s="50"/>
      <c r="BY56" s="50"/>
      <c r="BZ56" s="50"/>
      <c r="CA56" s="50"/>
      <c r="CB56" s="50"/>
      <c r="CC56" s="59"/>
      <c r="CD56" s="60"/>
      <c r="CE56" s="17"/>
      <c r="CF56" s="17"/>
      <c r="CG56" s="58"/>
      <c r="CH56" s="50"/>
      <c r="CI56" s="50"/>
      <c r="CJ56" s="50"/>
      <c r="CK56" s="50"/>
      <c r="CL56" s="50"/>
      <c r="CM56" s="50"/>
      <c r="CN56" s="59"/>
      <c r="CO56" s="60"/>
      <c r="CP56" s="17"/>
      <c r="CQ56" s="17"/>
      <c r="CR56" s="58"/>
      <c r="CS56" s="50"/>
      <c r="CT56" s="50"/>
      <c r="CU56" s="50"/>
      <c r="CV56" s="50"/>
      <c r="CW56" s="50"/>
      <c r="CX56" s="50"/>
      <c r="CY56" s="59"/>
      <c r="CZ56" s="60"/>
      <c r="DA56" s="17"/>
      <c r="DB56" s="17"/>
      <c r="DC56" s="58"/>
      <c r="DD56" s="50"/>
      <c r="DE56" s="50"/>
      <c r="DF56" s="50"/>
      <c r="DG56" s="50"/>
      <c r="DH56" s="50"/>
      <c r="DI56" s="50"/>
      <c r="DJ56" s="59"/>
      <c r="DK56" s="60"/>
      <c r="DL56" s="17"/>
      <c r="DM56" s="17"/>
      <c r="DN56" s="58"/>
      <c r="DO56" s="50"/>
      <c r="DP56" s="50"/>
      <c r="DQ56" s="50"/>
      <c r="DR56" s="50"/>
      <c r="DS56" s="50"/>
      <c r="DT56" s="50"/>
      <c r="DU56" s="59"/>
      <c r="DV56" s="60"/>
      <c r="DW56" s="17"/>
      <c r="DX56" s="17"/>
      <c r="DY56" s="58"/>
      <c r="DZ56" s="50"/>
      <c r="EA56" s="50"/>
      <c r="EB56" s="50"/>
      <c r="EC56" s="50"/>
      <c r="ED56" s="50"/>
      <c r="EE56" s="50"/>
      <c r="EF56" s="59"/>
      <c r="EG56" s="60"/>
      <c r="EH56" s="17"/>
      <c r="EI56" s="17"/>
      <c r="EJ56" s="58"/>
      <c r="EK56" s="50"/>
      <c r="EL56" s="50"/>
      <c r="EM56" s="50"/>
      <c r="EN56" s="50"/>
      <c r="EO56" s="50"/>
      <c r="EP56" s="50"/>
      <c r="EQ56" s="59"/>
      <c r="ER56" s="60"/>
      <c r="ES56" s="17"/>
      <c r="ET56" s="17"/>
      <c r="EU56" s="58"/>
      <c r="EV56" s="50"/>
      <c r="EW56" s="50"/>
      <c r="EX56" s="50"/>
      <c r="EY56" s="50"/>
      <c r="EZ56" s="50"/>
      <c r="FA56" s="50"/>
      <c r="FB56" s="59"/>
      <c r="FC56" s="60"/>
      <c r="FD56" s="17"/>
      <c r="FE56" s="17"/>
      <c r="FF56" s="58"/>
      <c r="FG56" s="50"/>
      <c r="FH56" s="50"/>
      <c r="FI56" s="50"/>
      <c r="FJ56" s="50"/>
      <c r="FK56" s="50"/>
      <c r="FL56" s="50"/>
      <c r="FM56" s="59"/>
      <c r="FN56" s="60"/>
      <c r="FO56" s="17"/>
      <c r="FP56" s="17"/>
      <c r="FQ56" s="58"/>
      <c r="FR56" s="50"/>
      <c r="FS56" s="50"/>
      <c r="FT56" s="50"/>
      <c r="FU56" s="50"/>
      <c r="FV56" s="50"/>
      <c r="FW56" s="50"/>
      <c r="FX56" s="59"/>
      <c r="FY56" s="60"/>
      <c r="FZ56" s="17"/>
      <c r="GA56" s="17"/>
      <c r="GB56" s="58"/>
      <c r="GC56" s="50"/>
      <c r="GD56" s="50"/>
      <c r="GE56" s="50"/>
      <c r="GF56" s="50"/>
      <c r="GG56" s="50"/>
      <c r="GH56" s="50"/>
      <c r="GI56" s="59"/>
      <c r="GJ56" s="60"/>
      <c r="GK56" s="17"/>
      <c r="GL56" s="17"/>
      <c r="GM56" s="58"/>
      <c r="GN56" s="50"/>
      <c r="GO56" s="50"/>
      <c r="GP56" s="50"/>
      <c r="GQ56" s="50"/>
      <c r="GR56" s="50"/>
      <c r="GS56" s="50"/>
      <c r="GT56" s="59"/>
      <c r="GU56" s="60"/>
      <c r="GV56" s="17"/>
      <c r="GW56" s="17"/>
      <c r="GX56" s="58"/>
      <c r="GY56" s="50"/>
      <c r="GZ56" s="50"/>
      <c r="HA56" s="50"/>
      <c r="HB56" s="50"/>
      <c r="HC56" s="50"/>
      <c r="HD56" s="50"/>
      <c r="HE56" s="59"/>
      <c r="HF56" s="60"/>
      <c r="HG56" s="17"/>
      <c r="HH56" s="17"/>
      <c r="HI56" s="58"/>
      <c r="HJ56" s="50"/>
      <c r="HK56" s="50"/>
      <c r="HL56" s="50"/>
      <c r="HM56" s="50"/>
      <c r="HN56" s="50"/>
      <c r="HO56" s="50"/>
      <c r="HP56" s="59"/>
      <c r="HQ56" s="60"/>
      <c r="HR56" s="17"/>
      <c r="HS56" s="17"/>
    </row>
    <row r="57" spans="1:227" x14ac:dyDescent="0.3">
      <c r="A57" s="55"/>
      <c r="B57" s="56"/>
      <c r="C57" s="57"/>
      <c r="D57" s="57"/>
      <c r="E57" s="59"/>
      <c r="F57" s="59"/>
      <c r="G57" s="17"/>
      <c r="H57" s="58"/>
      <c r="I57" s="50"/>
      <c r="J57" s="50"/>
      <c r="K57" s="50"/>
      <c r="L57" s="50"/>
      <c r="M57" s="50"/>
      <c r="N57" s="50"/>
      <c r="O57" s="59"/>
      <c r="P57" s="60"/>
      <c r="Q57" s="17"/>
      <c r="R57" s="17"/>
      <c r="S57" s="58"/>
      <c r="T57" s="50"/>
      <c r="U57" s="50"/>
      <c r="V57" s="50"/>
      <c r="W57" s="50"/>
      <c r="X57" s="50"/>
      <c r="Y57" s="50"/>
      <c r="Z57" s="59"/>
      <c r="AA57" s="60"/>
      <c r="AB57" s="17"/>
      <c r="AC57" s="17"/>
      <c r="AD57" s="58"/>
      <c r="AE57" s="50"/>
      <c r="AF57" s="50"/>
      <c r="AG57" s="50"/>
      <c r="AH57" s="50"/>
      <c r="AI57" s="50"/>
      <c r="AJ57" s="50"/>
      <c r="AK57" s="59"/>
      <c r="AL57" s="60"/>
      <c r="AM57" s="17"/>
      <c r="AN57" s="17"/>
      <c r="AO57" s="58"/>
      <c r="AP57" s="50"/>
      <c r="AQ57" s="50"/>
      <c r="AR57" s="50"/>
      <c r="AS57" s="50"/>
      <c r="AT57" s="50"/>
      <c r="AU57" s="50"/>
      <c r="AV57" s="59"/>
      <c r="AW57" s="60"/>
      <c r="AX57" s="17"/>
      <c r="AY57" s="17"/>
      <c r="AZ57" s="58"/>
      <c r="BA57" s="50"/>
      <c r="BB57" s="50"/>
      <c r="BC57" s="50"/>
      <c r="BD57" s="50"/>
      <c r="BE57" s="50"/>
      <c r="BF57" s="50"/>
      <c r="BG57" s="59"/>
      <c r="BH57" s="60"/>
      <c r="BI57" s="17"/>
      <c r="BJ57" s="17"/>
      <c r="BK57" s="58"/>
      <c r="BL57" s="50"/>
      <c r="BM57" s="50"/>
      <c r="BN57" s="50"/>
      <c r="BO57" s="50"/>
      <c r="BP57" s="50"/>
      <c r="BQ57" s="50"/>
      <c r="BR57" s="59"/>
      <c r="BS57" s="60"/>
      <c r="BT57" s="17"/>
      <c r="BU57" s="17"/>
      <c r="BV57" s="58"/>
      <c r="BW57" s="50"/>
      <c r="BX57" s="50"/>
      <c r="BY57" s="50"/>
      <c r="BZ57" s="50"/>
      <c r="CA57" s="50"/>
      <c r="CB57" s="50"/>
      <c r="CC57" s="59"/>
      <c r="CD57" s="60"/>
      <c r="CE57" s="17"/>
      <c r="CF57" s="17"/>
      <c r="CG57" s="58"/>
      <c r="CH57" s="50"/>
      <c r="CI57" s="50"/>
      <c r="CJ57" s="50"/>
      <c r="CK57" s="50"/>
      <c r="CL57" s="50"/>
      <c r="CM57" s="50"/>
      <c r="CN57" s="59"/>
      <c r="CO57" s="60"/>
      <c r="CP57" s="17"/>
      <c r="CQ57" s="17"/>
      <c r="CR57" s="58"/>
      <c r="CS57" s="50"/>
      <c r="CT57" s="50"/>
      <c r="CU57" s="50"/>
      <c r="CV57" s="50"/>
      <c r="CW57" s="50"/>
      <c r="CX57" s="50"/>
      <c r="CY57" s="59"/>
      <c r="CZ57" s="60"/>
      <c r="DA57" s="17"/>
      <c r="DB57" s="17"/>
      <c r="DC57" s="58"/>
      <c r="DD57" s="50"/>
      <c r="DE57" s="50"/>
      <c r="DF57" s="50"/>
      <c r="DG57" s="50"/>
      <c r="DH57" s="50"/>
      <c r="DI57" s="50"/>
      <c r="DJ57" s="59"/>
      <c r="DK57" s="60"/>
      <c r="DL57" s="17"/>
      <c r="DM57" s="17"/>
      <c r="DN57" s="58"/>
      <c r="DO57" s="50"/>
      <c r="DP57" s="50"/>
      <c r="DQ57" s="50"/>
      <c r="DR57" s="50"/>
      <c r="DS57" s="50"/>
      <c r="DT57" s="50"/>
      <c r="DU57" s="59"/>
      <c r="DV57" s="60"/>
      <c r="DW57" s="17"/>
      <c r="DX57" s="17"/>
      <c r="DY57" s="58"/>
      <c r="DZ57" s="50"/>
      <c r="EA57" s="50"/>
      <c r="EB57" s="50"/>
      <c r="EC57" s="50"/>
      <c r="ED57" s="50"/>
      <c r="EE57" s="50"/>
      <c r="EF57" s="59"/>
      <c r="EG57" s="60"/>
      <c r="EH57" s="17"/>
      <c r="EI57" s="17"/>
      <c r="EJ57" s="58"/>
      <c r="EK57" s="50"/>
      <c r="EL57" s="50"/>
      <c r="EM57" s="50"/>
      <c r="EN57" s="50"/>
      <c r="EO57" s="50"/>
      <c r="EP57" s="50"/>
      <c r="EQ57" s="59"/>
      <c r="ER57" s="60"/>
      <c r="ES57" s="17"/>
      <c r="ET57" s="17"/>
      <c r="EU57" s="58"/>
      <c r="EV57" s="50"/>
      <c r="EW57" s="50"/>
      <c r="EX57" s="50"/>
      <c r="EY57" s="50"/>
      <c r="EZ57" s="50"/>
      <c r="FA57" s="50"/>
      <c r="FB57" s="59"/>
      <c r="FC57" s="60"/>
      <c r="FD57" s="17"/>
      <c r="FE57" s="17"/>
      <c r="FF57" s="58"/>
      <c r="FG57" s="50"/>
      <c r="FH57" s="50"/>
      <c r="FI57" s="50"/>
      <c r="FJ57" s="50"/>
      <c r="FK57" s="50"/>
      <c r="FL57" s="50"/>
      <c r="FM57" s="59"/>
      <c r="FN57" s="60"/>
      <c r="FO57" s="17"/>
      <c r="FP57" s="17"/>
      <c r="FQ57" s="58"/>
      <c r="FR57" s="50"/>
      <c r="FS57" s="50"/>
      <c r="FT57" s="50"/>
      <c r="FU57" s="50"/>
      <c r="FV57" s="50"/>
      <c r="FW57" s="50"/>
      <c r="FX57" s="59"/>
      <c r="FY57" s="60"/>
      <c r="FZ57" s="17"/>
      <c r="GA57" s="17"/>
      <c r="GB57" s="58"/>
      <c r="GC57" s="50"/>
      <c r="GD57" s="50"/>
      <c r="GE57" s="50"/>
      <c r="GF57" s="50"/>
      <c r="GG57" s="50"/>
      <c r="GH57" s="50"/>
      <c r="GI57" s="59"/>
      <c r="GJ57" s="60"/>
      <c r="GK57" s="17"/>
      <c r="GL57" s="17"/>
      <c r="GM57" s="58"/>
      <c r="GN57" s="50"/>
      <c r="GO57" s="50"/>
      <c r="GP57" s="50"/>
      <c r="GQ57" s="50"/>
      <c r="GR57" s="50"/>
      <c r="GS57" s="50"/>
      <c r="GT57" s="59"/>
      <c r="GU57" s="60"/>
      <c r="GV57" s="17"/>
      <c r="GW57" s="17"/>
      <c r="GX57" s="58"/>
      <c r="GY57" s="50"/>
      <c r="GZ57" s="50"/>
      <c r="HA57" s="50"/>
      <c r="HB57" s="50"/>
      <c r="HC57" s="50"/>
      <c r="HD57" s="50"/>
      <c r="HE57" s="59"/>
      <c r="HF57" s="60"/>
      <c r="HG57" s="17"/>
      <c r="HH57" s="17"/>
      <c r="HI57" s="58"/>
      <c r="HJ57" s="50"/>
      <c r="HK57" s="50"/>
      <c r="HL57" s="50"/>
      <c r="HM57" s="50"/>
      <c r="HN57" s="50"/>
      <c r="HO57" s="50"/>
      <c r="HP57" s="59"/>
      <c r="HQ57" s="60"/>
      <c r="HR57" s="17"/>
      <c r="HS57" s="17"/>
    </row>
    <row r="58" spans="1:227" x14ac:dyDescent="0.3">
      <c r="A58" s="55"/>
      <c r="B58" s="62"/>
      <c r="C58" s="57"/>
      <c r="D58" s="57"/>
      <c r="E58" s="59"/>
      <c r="F58" s="59"/>
      <c r="G58" s="17"/>
      <c r="H58" s="58"/>
      <c r="I58" s="50"/>
      <c r="J58" s="50"/>
      <c r="K58" s="50"/>
      <c r="L58" s="50"/>
      <c r="M58" s="50"/>
      <c r="N58" s="50"/>
      <c r="O58" s="59"/>
      <c r="P58" s="60"/>
      <c r="Q58" s="17"/>
      <c r="R58" s="17"/>
      <c r="S58" s="58"/>
      <c r="T58" s="50"/>
      <c r="U58" s="50"/>
      <c r="V58" s="50"/>
      <c r="W58" s="50"/>
      <c r="X58" s="50"/>
      <c r="Y58" s="50"/>
      <c r="Z58" s="59"/>
      <c r="AA58" s="60"/>
      <c r="AB58" s="17"/>
      <c r="AC58" s="17"/>
      <c r="AD58" s="58"/>
      <c r="AE58" s="50"/>
      <c r="AF58" s="50"/>
      <c r="AG58" s="50"/>
      <c r="AH58" s="50"/>
      <c r="AI58" s="50"/>
      <c r="AJ58" s="50"/>
      <c r="AK58" s="59"/>
      <c r="AL58" s="60"/>
      <c r="AM58" s="17"/>
      <c r="AN58" s="17"/>
      <c r="AO58" s="58"/>
      <c r="AP58" s="50"/>
      <c r="AQ58" s="50"/>
      <c r="AR58" s="50"/>
      <c r="AS58" s="50"/>
      <c r="AT58" s="50"/>
      <c r="AU58" s="50"/>
      <c r="AV58" s="59"/>
      <c r="AW58" s="60"/>
      <c r="AX58" s="17"/>
      <c r="AY58" s="17"/>
      <c r="AZ58" s="58"/>
      <c r="BA58" s="50"/>
      <c r="BB58" s="50"/>
      <c r="BC58" s="50"/>
      <c r="BD58" s="50"/>
      <c r="BE58" s="50"/>
      <c r="BF58" s="50"/>
      <c r="BG58" s="59"/>
      <c r="BH58" s="60"/>
      <c r="BI58" s="17"/>
      <c r="BJ58" s="17"/>
      <c r="BK58" s="58"/>
      <c r="BL58" s="50"/>
      <c r="BM58" s="50"/>
      <c r="BN58" s="50"/>
      <c r="BO58" s="50"/>
      <c r="BP58" s="50"/>
      <c r="BQ58" s="50"/>
      <c r="BR58" s="59"/>
      <c r="BS58" s="60"/>
      <c r="BT58" s="17"/>
      <c r="BU58" s="17"/>
      <c r="BV58" s="58"/>
      <c r="BW58" s="50"/>
      <c r="BX58" s="50"/>
      <c r="BY58" s="50"/>
      <c r="BZ58" s="50"/>
      <c r="CA58" s="50"/>
      <c r="CB58" s="50"/>
      <c r="CC58" s="59"/>
      <c r="CD58" s="60"/>
      <c r="CE58" s="17"/>
      <c r="CF58" s="17"/>
      <c r="CG58" s="58"/>
      <c r="CH58" s="50"/>
      <c r="CI58" s="50"/>
      <c r="CJ58" s="50"/>
      <c r="CK58" s="50"/>
      <c r="CL58" s="50"/>
      <c r="CM58" s="50"/>
      <c r="CN58" s="59"/>
      <c r="CO58" s="60"/>
      <c r="CP58" s="17"/>
      <c r="CQ58" s="17"/>
      <c r="CR58" s="58"/>
      <c r="CS58" s="50"/>
      <c r="CT58" s="50"/>
      <c r="CU58" s="50"/>
      <c r="CV58" s="50"/>
      <c r="CW58" s="50"/>
      <c r="CX58" s="50"/>
      <c r="CY58" s="59"/>
      <c r="CZ58" s="60"/>
      <c r="DA58" s="17"/>
      <c r="DB58" s="17"/>
      <c r="DC58" s="58"/>
      <c r="DD58" s="50"/>
      <c r="DE58" s="50"/>
      <c r="DF58" s="50"/>
      <c r="DG58" s="50"/>
      <c r="DH58" s="50"/>
      <c r="DI58" s="50"/>
      <c r="DJ58" s="59"/>
      <c r="DK58" s="60"/>
      <c r="DL58" s="17"/>
      <c r="DM58" s="17"/>
      <c r="DN58" s="58"/>
      <c r="DO58" s="50"/>
      <c r="DP58" s="50"/>
      <c r="DQ58" s="50"/>
      <c r="DR58" s="50"/>
      <c r="DS58" s="50"/>
      <c r="DT58" s="50"/>
      <c r="DU58" s="59"/>
      <c r="DV58" s="60"/>
      <c r="DW58" s="17"/>
      <c r="DX58" s="17"/>
      <c r="DY58" s="58"/>
      <c r="DZ58" s="50"/>
      <c r="EA58" s="50"/>
      <c r="EB58" s="50"/>
      <c r="EC58" s="50"/>
      <c r="ED58" s="50"/>
      <c r="EE58" s="50"/>
      <c r="EF58" s="59"/>
      <c r="EG58" s="60"/>
      <c r="EH58" s="17"/>
      <c r="EI58" s="17"/>
      <c r="EJ58" s="58"/>
      <c r="EK58" s="50"/>
      <c r="EL58" s="50"/>
      <c r="EM58" s="50"/>
      <c r="EN58" s="50"/>
      <c r="EO58" s="50"/>
      <c r="EP58" s="50"/>
      <c r="EQ58" s="59"/>
      <c r="ER58" s="60"/>
      <c r="ES58" s="17"/>
      <c r="ET58" s="17"/>
      <c r="EU58" s="58"/>
      <c r="EV58" s="50"/>
      <c r="EW58" s="50"/>
      <c r="EX58" s="50"/>
      <c r="EY58" s="50"/>
      <c r="EZ58" s="50"/>
      <c r="FA58" s="50"/>
      <c r="FB58" s="59"/>
      <c r="FC58" s="60"/>
      <c r="FD58" s="17"/>
      <c r="FE58" s="17"/>
      <c r="FF58" s="58"/>
      <c r="FG58" s="50"/>
      <c r="FH58" s="50"/>
      <c r="FI58" s="50"/>
      <c r="FJ58" s="50"/>
      <c r="FK58" s="50"/>
      <c r="FL58" s="50"/>
      <c r="FM58" s="59"/>
      <c r="FN58" s="60"/>
      <c r="FO58" s="17"/>
      <c r="FP58" s="17"/>
      <c r="FQ58" s="58"/>
      <c r="FR58" s="50"/>
      <c r="FS58" s="50"/>
      <c r="FT58" s="50"/>
      <c r="FU58" s="50"/>
      <c r="FV58" s="50"/>
      <c r="FW58" s="50"/>
      <c r="FX58" s="59"/>
      <c r="FY58" s="60"/>
      <c r="FZ58" s="17"/>
      <c r="GA58" s="17"/>
      <c r="GB58" s="58"/>
      <c r="GC58" s="50"/>
      <c r="GD58" s="50"/>
      <c r="GE58" s="50"/>
      <c r="GF58" s="50"/>
      <c r="GG58" s="50"/>
      <c r="GH58" s="50"/>
      <c r="GI58" s="59"/>
      <c r="GJ58" s="60"/>
      <c r="GK58" s="17"/>
      <c r="GL58" s="17"/>
      <c r="GM58" s="58"/>
      <c r="GN58" s="50"/>
      <c r="GO58" s="50"/>
      <c r="GP58" s="50"/>
      <c r="GQ58" s="50"/>
      <c r="GR58" s="50"/>
      <c r="GS58" s="50"/>
      <c r="GT58" s="59"/>
      <c r="GU58" s="60"/>
      <c r="GV58" s="17"/>
      <c r="GW58" s="17"/>
      <c r="GX58" s="58"/>
      <c r="GY58" s="50"/>
      <c r="GZ58" s="50"/>
      <c r="HA58" s="50"/>
      <c r="HB58" s="50"/>
      <c r="HC58" s="50"/>
      <c r="HD58" s="50"/>
      <c r="HE58" s="59"/>
      <c r="HF58" s="60"/>
      <c r="HG58" s="17"/>
      <c r="HH58" s="17"/>
      <c r="HI58" s="58"/>
      <c r="HJ58" s="50"/>
      <c r="HK58" s="50"/>
      <c r="HL58" s="50"/>
      <c r="HM58" s="50"/>
      <c r="HN58" s="50"/>
      <c r="HO58" s="50"/>
      <c r="HP58" s="59"/>
      <c r="HQ58" s="60"/>
      <c r="HR58" s="17"/>
      <c r="HS58" s="17"/>
    </row>
    <row r="59" spans="1:227" x14ac:dyDescent="0.3">
      <c r="A59" s="55"/>
      <c r="B59" s="62"/>
      <c r="C59" s="57"/>
      <c r="D59" s="57"/>
      <c r="E59" s="59"/>
      <c r="F59" s="59"/>
      <c r="G59" s="17"/>
      <c r="H59" s="58"/>
      <c r="I59" s="50"/>
      <c r="J59" s="50"/>
      <c r="K59" s="50"/>
      <c r="L59" s="50"/>
      <c r="M59" s="50"/>
      <c r="N59" s="50"/>
      <c r="O59" s="59"/>
      <c r="P59" s="60"/>
      <c r="Q59" s="17"/>
      <c r="R59" s="17"/>
      <c r="S59" s="58"/>
      <c r="T59" s="50"/>
      <c r="U59" s="50"/>
      <c r="V59" s="50"/>
      <c r="W59" s="50"/>
      <c r="X59" s="50"/>
      <c r="Y59" s="50"/>
      <c r="Z59" s="59"/>
      <c r="AA59" s="60"/>
      <c r="AB59" s="17"/>
      <c r="AC59" s="17"/>
      <c r="AD59" s="58"/>
      <c r="AE59" s="50"/>
      <c r="AF59" s="50"/>
      <c r="AG59" s="50"/>
      <c r="AH59" s="50"/>
      <c r="AI59" s="50"/>
      <c r="AJ59" s="50"/>
      <c r="AK59" s="59"/>
      <c r="AL59" s="60"/>
      <c r="AM59" s="17"/>
      <c r="AN59" s="17"/>
      <c r="AO59" s="58"/>
      <c r="AP59" s="50"/>
      <c r="AQ59" s="50"/>
      <c r="AR59" s="50"/>
      <c r="AS59" s="50"/>
      <c r="AT59" s="50"/>
      <c r="AU59" s="50"/>
      <c r="AV59" s="59"/>
      <c r="AW59" s="60"/>
      <c r="AX59" s="17"/>
      <c r="AY59" s="17"/>
      <c r="AZ59" s="58"/>
      <c r="BA59" s="50"/>
      <c r="BB59" s="50"/>
      <c r="BC59" s="50"/>
      <c r="BD59" s="50"/>
      <c r="BE59" s="50"/>
      <c r="BF59" s="50"/>
      <c r="BG59" s="59"/>
      <c r="BH59" s="60"/>
      <c r="BI59" s="17"/>
      <c r="BJ59" s="17"/>
      <c r="BK59" s="58"/>
      <c r="BL59" s="50"/>
      <c r="BM59" s="50"/>
      <c r="BN59" s="50"/>
      <c r="BO59" s="50"/>
      <c r="BP59" s="50"/>
      <c r="BQ59" s="50"/>
      <c r="BR59" s="59"/>
      <c r="BS59" s="60"/>
      <c r="BT59" s="17"/>
      <c r="BU59" s="17"/>
      <c r="BV59" s="58"/>
      <c r="BW59" s="50"/>
      <c r="BX59" s="50"/>
      <c r="BY59" s="50"/>
      <c r="BZ59" s="50"/>
      <c r="CA59" s="50"/>
      <c r="CB59" s="50"/>
      <c r="CC59" s="59"/>
      <c r="CD59" s="60"/>
      <c r="CE59" s="17"/>
      <c r="CF59" s="17"/>
      <c r="CG59" s="58"/>
      <c r="CH59" s="50"/>
      <c r="CI59" s="50"/>
      <c r="CJ59" s="50"/>
      <c r="CK59" s="50"/>
      <c r="CL59" s="50"/>
      <c r="CM59" s="50"/>
      <c r="CN59" s="59"/>
      <c r="CO59" s="60"/>
      <c r="CP59" s="17"/>
      <c r="CQ59" s="17"/>
      <c r="CR59" s="58"/>
      <c r="CS59" s="50"/>
      <c r="CT59" s="50"/>
      <c r="CU59" s="50"/>
      <c r="CV59" s="50"/>
      <c r="CW59" s="50"/>
      <c r="CX59" s="50"/>
      <c r="CY59" s="59"/>
      <c r="CZ59" s="60"/>
      <c r="DA59" s="17"/>
      <c r="DB59" s="17"/>
      <c r="DC59" s="58"/>
      <c r="DD59" s="50"/>
      <c r="DE59" s="50"/>
      <c r="DF59" s="50"/>
      <c r="DG59" s="50"/>
      <c r="DH59" s="50"/>
      <c r="DI59" s="50"/>
      <c r="DJ59" s="59"/>
      <c r="DK59" s="60"/>
      <c r="DL59" s="17"/>
      <c r="DM59" s="17"/>
      <c r="DN59" s="58"/>
      <c r="DO59" s="50"/>
      <c r="DP59" s="50"/>
      <c r="DQ59" s="50"/>
      <c r="DR59" s="50"/>
      <c r="DS59" s="50"/>
      <c r="DT59" s="50"/>
      <c r="DU59" s="59"/>
      <c r="DV59" s="60"/>
      <c r="DW59" s="17"/>
      <c r="DX59" s="17"/>
      <c r="DY59" s="58"/>
      <c r="DZ59" s="50"/>
      <c r="EA59" s="50"/>
      <c r="EB59" s="50"/>
      <c r="EC59" s="50"/>
      <c r="ED59" s="50"/>
      <c r="EE59" s="50"/>
      <c r="EF59" s="59"/>
      <c r="EG59" s="60"/>
      <c r="EH59" s="17"/>
      <c r="EI59" s="17"/>
      <c r="EJ59" s="58"/>
      <c r="EK59" s="50"/>
      <c r="EL59" s="50"/>
      <c r="EM59" s="50"/>
      <c r="EN59" s="50"/>
      <c r="EO59" s="50"/>
      <c r="EP59" s="50"/>
      <c r="EQ59" s="59"/>
      <c r="ER59" s="60"/>
      <c r="ES59" s="17"/>
      <c r="ET59" s="17"/>
      <c r="EU59" s="58"/>
      <c r="EV59" s="50"/>
      <c r="EW59" s="50"/>
      <c r="EX59" s="50"/>
      <c r="EY59" s="50"/>
      <c r="EZ59" s="50"/>
      <c r="FA59" s="50"/>
      <c r="FB59" s="59"/>
      <c r="FC59" s="60"/>
      <c r="FD59" s="17"/>
      <c r="FE59" s="17"/>
      <c r="FF59" s="58"/>
      <c r="FG59" s="50"/>
      <c r="FH59" s="50"/>
      <c r="FI59" s="50"/>
      <c r="FJ59" s="50"/>
      <c r="FK59" s="50"/>
      <c r="FL59" s="50"/>
      <c r="FM59" s="59"/>
      <c r="FN59" s="60"/>
      <c r="FO59" s="17"/>
      <c r="FP59" s="17"/>
      <c r="FQ59" s="58"/>
      <c r="FR59" s="50"/>
      <c r="FS59" s="50"/>
      <c r="FT59" s="50"/>
      <c r="FU59" s="50"/>
      <c r="FV59" s="50"/>
      <c r="FW59" s="50"/>
      <c r="FX59" s="59"/>
      <c r="FY59" s="60"/>
      <c r="FZ59" s="17"/>
      <c r="GA59" s="17"/>
      <c r="GB59" s="58"/>
      <c r="GC59" s="50"/>
      <c r="GD59" s="50"/>
      <c r="GE59" s="50"/>
      <c r="GF59" s="50"/>
      <c r="GG59" s="50"/>
      <c r="GH59" s="50"/>
      <c r="GI59" s="59"/>
      <c r="GJ59" s="60"/>
      <c r="GK59" s="17"/>
      <c r="GL59" s="17"/>
      <c r="GM59" s="58"/>
      <c r="GN59" s="50"/>
      <c r="GO59" s="50"/>
      <c r="GP59" s="50"/>
      <c r="GQ59" s="50"/>
      <c r="GR59" s="50"/>
      <c r="GS59" s="50"/>
      <c r="GT59" s="59"/>
      <c r="GU59" s="60"/>
      <c r="GV59" s="17"/>
      <c r="GW59" s="17"/>
      <c r="GX59" s="58"/>
      <c r="GY59" s="50"/>
      <c r="GZ59" s="50"/>
      <c r="HA59" s="50"/>
      <c r="HB59" s="50"/>
      <c r="HC59" s="50"/>
      <c r="HD59" s="50"/>
      <c r="HE59" s="59"/>
      <c r="HF59" s="60"/>
      <c r="HG59" s="17"/>
      <c r="HH59" s="17"/>
      <c r="HI59" s="58"/>
      <c r="HJ59" s="50"/>
      <c r="HK59" s="50"/>
      <c r="HL59" s="50"/>
      <c r="HM59" s="50"/>
      <c r="HN59" s="50"/>
      <c r="HO59" s="50"/>
      <c r="HP59" s="59"/>
      <c r="HQ59" s="60"/>
      <c r="HR59" s="17"/>
      <c r="HS59" s="17"/>
    </row>
    <row r="60" spans="1:227" x14ac:dyDescent="0.3">
      <c r="A60" s="55"/>
      <c r="B60" s="56"/>
      <c r="C60" s="57"/>
      <c r="D60" s="57"/>
      <c r="E60" s="59"/>
      <c r="F60" s="59"/>
      <c r="G60" s="17"/>
      <c r="H60" s="58"/>
      <c r="I60" s="50"/>
      <c r="J60" s="50"/>
      <c r="K60" s="50"/>
      <c r="L60" s="50"/>
      <c r="M60" s="50"/>
      <c r="N60" s="50"/>
      <c r="O60" s="59"/>
      <c r="P60" s="60"/>
      <c r="Q60" s="17"/>
      <c r="R60" s="17"/>
      <c r="S60" s="58"/>
      <c r="T60" s="50"/>
      <c r="U60" s="50"/>
      <c r="V60" s="50"/>
      <c r="W60" s="50"/>
      <c r="X60" s="50"/>
      <c r="Y60" s="50"/>
      <c r="Z60" s="59"/>
      <c r="AA60" s="60"/>
      <c r="AB60" s="17"/>
      <c r="AC60" s="17"/>
      <c r="AD60" s="58"/>
      <c r="AE60" s="50"/>
      <c r="AF60" s="50"/>
      <c r="AG60" s="50"/>
      <c r="AH60" s="50"/>
      <c r="AI60" s="50"/>
      <c r="AJ60" s="50"/>
      <c r="AK60" s="59"/>
      <c r="AL60" s="60"/>
      <c r="AM60" s="17"/>
      <c r="AN60" s="17"/>
      <c r="AO60" s="58"/>
      <c r="AP60" s="50"/>
      <c r="AQ60" s="50"/>
      <c r="AR60" s="50"/>
      <c r="AS60" s="50"/>
      <c r="AT60" s="50"/>
      <c r="AU60" s="50"/>
      <c r="AV60" s="59"/>
      <c r="AW60" s="60"/>
      <c r="AX60" s="17"/>
      <c r="AY60" s="17"/>
      <c r="AZ60" s="58"/>
      <c r="BA60" s="50"/>
      <c r="BB60" s="50"/>
      <c r="BC60" s="50"/>
      <c r="BD60" s="50"/>
      <c r="BE60" s="50"/>
      <c r="BF60" s="50"/>
      <c r="BG60" s="59"/>
      <c r="BH60" s="60"/>
      <c r="BI60" s="17"/>
      <c r="BJ60" s="17"/>
      <c r="BK60" s="58"/>
      <c r="BL60" s="50"/>
      <c r="BM60" s="50"/>
      <c r="BN60" s="50"/>
      <c r="BO60" s="50"/>
      <c r="BP60" s="50"/>
      <c r="BQ60" s="50"/>
      <c r="BR60" s="59"/>
      <c r="BS60" s="60"/>
      <c r="BT60" s="17"/>
      <c r="BU60" s="17"/>
      <c r="BV60" s="58"/>
      <c r="BW60" s="50"/>
      <c r="BX60" s="50"/>
      <c r="BY60" s="50"/>
      <c r="BZ60" s="50"/>
      <c r="CA60" s="50"/>
      <c r="CB60" s="50"/>
      <c r="CC60" s="59"/>
      <c r="CD60" s="60"/>
      <c r="CE60" s="17"/>
      <c r="CF60" s="17"/>
      <c r="CG60" s="58"/>
      <c r="CH60" s="50"/>
      <c r="CI60" s="50"/>
      <c r="CJ60" s="50"/>
      <c r="CK60" s="50"/>
      <c r="CL60" s="50"/>
      <c r="CM60" s="50"/>
      <c r="CN60" s="59"/>
      <c r="CO60" s="60"/>
      <c r="CP60" s="17"/>
      <c r="CQ60" s="17"/>
      <c r="CR60" s="58"/>
      <c r="CS60" s="50"/>
      <c r="CT60" s="50"/>
      <c r="CU60" s="50"/>
      <c r="CV60" s="50"/>
      <c r="CW60" s="50"/>
      <c r="CX60" s="50"/>
      <c r="CY60" s="59"/>
      <c r="CZ60" s="60"/>
      <c r="DA60" s="17"/>
      <c r="DB60" s="17"/>
      <c r="DC60" s="58"/>
      <c r="DD60" s="50"/>
      <c r="DE60" s="50"/>
      <c r="DF60" s="50"/>
      <c r="DG60" s="50"/>
      <c r="DH60" s="50"/>
      <c r="DI60" s="50"/>
      <c r="DJ60" s="59"/>
      <c r="DK60" s="60"/>
      <c r="DL60" s="17"/>
      <c r="DM60" s="17"/>
      <c r="DN60" s="58"/>
      <c r="DO60" s="50"/>
      <c r="DP60" s="50"/>
      <c r="DQ60" s="50"/>
      <c r="DR60" s="50"/>
      <c r="DS60" s="50"/>
      <c r="DT60" s="50"/>
      <c r="DU60" s="59"/>
      <c r="DV60" s="60"/>
      <c r="DW60" s="17"/>
      <c r="DX60" s="17"/>
      <c r="DY60" s="58"/>
      <c r="DZ60" s="50"/>
      <c r="EA60" s="50"/>
      <c r="EB60" s="50"/>
      <c r="EC60" s="50"/>
      <c r="ED60" s="50"/>
      <c r="EE60" s="50"/>
      <c r="EF60" s="59"/>
      <c r="EG60" s="60"/>
      <c r="EH60" s="17"/>
      <c r="EI60" s="17"/>
      <c r="EJ60" s="58"/>
      <c r="EK60" s="50"/>
      <c r="EL60" s="50"/>
      <c r="EM60" s="50"/>
      <c r="EN60" s="50"/>
      <c r="EO60" s="50"/>
      <c r="EP60" s="50"/>
      <c r="EQ60" s="59"/>
      <c r="ER60" s="60"/>
      <c r="ES60" s="17"/>
      <c r="ET60" s="17"/>
      <c r="EU60" s="58"/>
      <c r="EV60" s="50"/>
      <c r="EW60" s="50"/>
      <c r="EX60" s="50"/>
      <c r="EY60" s="50"/>
      <c r="EZ60" s="50"/>
      <c r="FA60" s="50"/>
      <c r="FB60" s="59"/>
      <c r="FC60" s="60"/>
      <c r="FD60" s="17"/>
      <c r="FE60" s="17"/>
      <c r="FF60" s="58"/>
      <c r="FG60" s="50"/>
      <c r="FH60" s="50"/>
      <c r="FI60" s="50"/>
      <c r="FJ60" s="50"/>
      <c r="FK60" s="50"/>
      <c r="FL60" s="50"/>
      <c r="FM60" s="59"/>
      <c r="FN60" s="60"/>
      <c r="FO60" s="17"/>
      <c r="FP60" s="17"/>
      <c r="FQ60" s="58"/>
      <c r="FR60" s="50"/>
      <c r="FS60" s="50"/>
      <c r="FT60" s="50"/>
      <c r="FU60" s="50"/>
      <c r="FV60" s="50"/>
      <c r="FW60" s="50"/>
      <c r="FX60" s="59"/>
      <c r="FY60" s="60"/>
      <c r="FZ60" s="17"/>
      <c r="GA60" s="17"/>
      <c r="GB60" s="58"/>
      <c r="GC60" s="50"/>
      <c r="GD60" s="50"/>
      <c r="GE60" s="50"/>
      <c r="GF60" s="50"/>
      <c r="GG60" s="50"/>
      <c r="GH60" s="50"/>
      <c r="GI60" s="59"/>
      <c r="GJ60" s="60"/>
      <c r="GK60" s="17"/>
      <c r="GL60" s="17"/>
      <c r="GM60" s="58"/>
      <c r="GN60" s="50"/>
      <c r="GO60" s="50"/>
      <c r="GP60" s="50"/>
      <c r="GQ60" s="50"/>
      <c r="GR60" s="50"/>
      <c r="GS60" s="50"/>
      <c r="GT60" s="59"/>
      <c r="GU60" s="60"/>
      <c r="GV60" s="17"/>
      <c r="GW60" s="17"/>
      <c r="GX60" s="58"/>
      <c r="GY60" s="50"/>
      <c r="GZ60" s="50"/>
      <c r="HA60" s="50"/>
      <c r="HB60" s="50"/>
      <c r="HC60" s="50"/>
      <c r="HD60" s="50"/>
      <c r="HE60" s="59"/>
      <c r="HF60" s="60"/>
      <c r="HG60" s="17"/>
      <c r="HH60" s="17"/>
      <c r="HI60" s="58"/>
      <c r="HJ60" s="50"/>
      <c r="HK60" s="50"/>
      <c r="HL60" s="50"/>
      <c r="HM60" s="50"/>
      <c r="HN60" s="50"/>
      <c r="HO60" s="50"/>
      <c r="HP60" s="59"/>
      <c r="HQ60" s="60"/>
      <c r="HR60" s="17"/>
      <c r="HS60" s="17"/>
    </row>
    <row r="61" spans="1:227" x14ac:dyDescent="0.3">
      <c r="A61" s="65"/>
      <c r="B61" s="66"/>
      <c r="C61" s="67"/>
      <c r="D61" s="67"/>
      <c r="E61" s="59"/>
      <c r="F61" s="59"/>
      <c r="G61" s="17"/>
      <c r="H61" s="58"/>
      <c r="I61" s="50"/>
      <c r="J61" s="50"/>
      <c r="K61" s="50"/>
      <c r="L61" s="50"/>
      <c r="M61" s="50"/>
      <c r="N61" s="50"/>
      <c r="O61" s="59"/>
      <c r="P61" s="60"/>
      <c r="Q61" s="17"/>
      <c r="R61" s="17"/>
      <c r="S61" s="58"/>
      <c r="T61" s="50"/>
      <c r="U61" s="50"/>
      <c r="V61" s="50"/>
      <c r="W61" s="50"/>
      <c r="X61" s="50"/>
      <c r="Y61" s="50"/>
      <c r="Z61" s="59"/>
      <c r="AA61" s="60"/>
      <c r="AB61" s="17"/>
      <c r="AC61" s="17"/>
      <c r="AD61" s="58"/>
      <c r="AE61" s="50"/>
      <c r="AF61" s="50"/>
      <c r="AG61" s="50"/>
      <c r="AH61" s="50"/>
      <c r="AI61" s="50"/>
      <c r="AJ61" s="50"/>
      <c r="AK61" s="59"/>
      <c r="AL61" s="60"/>
      <c r="AM61" s="17"/>
      <c r="AN61" s="17"/>
      <c r="AO61" s="58"/>
      <c r="AP61" s="50"/>
      <c r="AQ61" s="50"/>
      <c r="AR61" s="50"/>
      <c r="AS61" s="50"/>
      <c r="AT61" s="50"/>
      <c r="AU61" s="50"/>
      <c r="AV61" s="59"/>
      <c r="AW61" s="60"/>
      <c r="AX61" s="17"/>
      <c r="AY61" s="17"/>
      <c r="AZ61" s="58"/>
      <c r="BA61" s="50"/>
      <c r="BB61" s="50"/>
      <c r="BC61" s="50"/>
      <c r="BD61" s="50"/>
      <c r="BE61" s="50"/>
      <c r="BF61" s="50"/>
      <c r="BG61" s="59"/>
      <c r="BH61" s="60"/>
      <c r="BI61" s="17"/>
      <c r="BJ61" s="17"/>
      <c r="BK61" s="58"/>
      <c r="BL61" s="50"/>
      <c r="BM61" s="50"/>
      <c r="BN61" s="50"/>
      <c r="BO61" s="50"/>
      <c r="BP61" s="50"/>
      <c r="BQ61" s="50"/>
      <c r="BR61" s="59"/>
      <c r="BS61" s="60"/>
      <c r="BT61" s="17"/>
      <c r="BU61" s="17"/>
      <c r="BV61" s="58"/>
      <c r="BW61" s="50"/>
      <c r="BX61" s="50"/>
      <c r="BY61" s="50"/>
      <c r="BZ61" s="50"/>
      <c r="CA61" s="50"/>
      <c r="CB61" s="50"/>
      <c r="CC61" s="59"/>
      <c r="CD61" s="60"/>
      <c r="CE61" s="17"/>
      <c r="CF61" s="17"/>
      <c r="CG61" s="58"/>
      <c r="CH61" s="50"/>
      <c r="CI61" s="50"/>
      <c r="CJ61" s="50"/>
      <c r="CK61" s="50"/>
      <c r="CL61" s="50"/>
      <c r="CM61" s="50"/>
      <c r="CN61" s="59"/>
      <c r="CO61" s="60"/>
      <c r="CP61" s="17"/>
      <c r="CQ61" s="17"/>
      <c r="CR61" s="58"/>
      <c r="CS61" s="50"/>
      <c r="CT61" s="50"/>
      <c r="CU61" s="50"/>
      <c r="CV61" s="50"/>
      <c r="CW61" s="50"/>
      <c r="CX61" s="50"/>
      <c r="CY61" s="59"/>
      <c r="CZ61" s="60"/>
      <c r="DA61" s="17"/>
      <c r="DB61" s="17"/>
      <c r="DC61" s="58"/>
      <c r="DD61" s="50"/>
      <c r="DE61" s="50"/>
      <c r="DF61" s="50"/>
      <c r="DG61" s="50"/>
      <c r="DH61" s="50"/>
      <c r="DI61" s="50"/>
      <c r="DJ61" s="59"/>
      <c r="DK61" s="60"/>
      <c r="DL61" s="17"/>
      <c r="DM61" s="17"/>
      <c r="DN61" s="58"/>
      <c r="DO61" s="50"/>
      <c r="DP61" s="50"/>
      <c r="DQ61" s="50"/>
      <c r="DR61" s="50"/>
      <c r="DS61" s="50"/>
      <c r="DT61" s="50"/>
      <c r="DU61" s="59"/>
      <c r="DV61" s="60"/>
      <c r="DW61" s="17"/>
      <c r="DX61" s="17"/>
      <c r="DY61" s="58"/>
      <c r="DZ61" s="50"/>
      <c r="EA61" s="50"/>
      <c r="EB61" s="50"/>
      <c r="EC61" s="50"/>
      <c r="ED61" s="50"/>
      <c r="EE61" s="50"/>
      <c r="EF61" s="59"/>
      <c r="EG61" s="60"/>
      <c r="EH61" s="17"/>
      <c r="EI61" s="17"/>
      <c r="EJ61" s="58"/>
      <c r="EK61" s="50"/>
      <c r="EL61" s="50"/>
      <c r="EM61" s="50"/>
      <c r="EN61" s="50"/>
      <c r="EO61" s="50"/>
      <c r="EP61" s="50"/>
      <c r="EQ61" s="59"/>
      <c r="ER61" s="60"/>
      <c r="ES61" s="17"/>
      <c r="ET61" s="17"/>
      <c r="EU61" s="58"/>
      <c r="EV61" s="50"/>
      <c r="EW61" s="50"/>
      <c r="EX61" s="50"/>
      <c r="EY61" s="50"/>
      <c r="EZ61" s="50"/>
      <c r="FA61" s="50"/>
      <c r="FB61" s="59"/>
      <c r="FC61" s="60"/>
      <c r="FD61" s="17"/>
      <c r="FE61" s="17"/>
      <c r="FF61" s="58"/>
      <c r="FG61" s="50"/>
      <c r="FH61" s="50"/>
      <c r="FI61" s="50"/>
      <c r="FJ61" s="50"/>
      <c r="FK61" s="50"/>
      <c r="FL61" s="50"/>
      <c r="FM61" s="59"/>
      <c r="FN61" s="60"/>
      <c r="FO61" s="17"/>
      <c r="FP61" s="17"/>
      <c r="FQ61" s="58"/>
      <c r="FR61" s="50"/>
      <c r="FS61" s="50"/>
      <c r="FT61" s="50"/>
      <c r="FU61" s="50"/>
      <c r="FV61" s="50"/>
      <c r="FW61" s="50"/>
      <c r="FX61" s="59"/>
      <c r="FY61" s="60"/>
      <c r="FZ61" s="17"/>
      <c r="GA61" s="17"/>
      <c r="GB61" s="58"/>
      <c r="GC61" s="50"/>
      <c r="GD61" s="50"/>
      <c r="GE61" s="50"/>
      <c r="GF61" s="50"/>
      <c r="GG61" s="50"/>
      <c r="GH61" s="50"/>
      <c r="GI61" s="59"/>
      <c r="GJ61" s="60"/>
      <c r="GK61" s="17"/>
      <c r="GL61" s="17"/>
      <c r="GM61" s="58"/>
      <c r="GN61" s="50"/>
      <c r="GO61" s="50"/>
      <c r="GP61" s="50"/>
      <c r="GQ61" s="50"/>
      <c r="GR61" s="50"/>
      <c r="GS61" s="50"/>
      <c r="GT61" s="59"/>
      <c r="GU61" s="60"/>
      <c r="GV61" s="17"/>
      <c r="GW61" s="17"/>
      <c r="GX61" s="58"/>
      <c r="GY61" s="50"/>
      <c r="GZ61" s="50"/>
      <c r="HA61" s="50"/>
      <c r="HB61" s="50"/>
      <c r="HC61" s="50"/>
      <c r="HD61" s="50"/>
      <c r="HE61" s="59"/>
      <c r="HF61" s="60"/>
      <c r="HG61" s="17"/>
      <c r="HH61" s="17"/>
      <c r="HI61" s="58"/>
      <c r="HJ61" s="50"/>
      <c r="HK61" s="50"/>
      <c r="HL61" s="50"/>
      <c r="HM61" s="50"/>
      <c r="HN61" s="50"/>
      <c r="HO61" s="50"/>
      <c r="HP61" s="59"/>
      <c r="HQ61" s="60"/>
      <c r="HR61" s="17"/>
      <c r="HS61" s="17"/>
    </row>
    <row r="62" spans="1:227" x14ac:dyDescent="0.3">
      <c r="A62" s="65"/>
      <c r="B62" s="66"/>
      <c r="C62" s="67"/>
      <c r="D62" s="67"/>
      <c r="E62" s="59"/>
      <c r="F62" s="59"/>
      <c r="G62" s="17"/>
      <c r="H62" s="58"/>
      <c r="I62" s="50"/>
      <c r="J62" s="50"/>
      <c r="K62" s="50"/>
      <c r="L62" s="50"/>
      <c r="M62" s="50"/>
      <c r="N62" s="50"/>
      <c r="O62" s="59"/>
      <c r="P62" s="60"/>
      <c r="Q62" s="17"/>
      <c r="R62" s="17"/>
      <c r="S62" s="58"/>
      <c r="T62" s="50"/>
      <c r="U62" s="50"/>
      <c r="V62" s="50"/>
      <c r="W62" s="50"/>
      <c r="X62" s="50"/>
      <c r="Y62" s="50"/>
      <c r="Z62" s="59"/>
      <c r="AA62" s="60"/>
      <c r="AB62" s="17"/>
      <c r="AC62" s="17"/>
      <c r="AD62" s="58"/>
      <c r="AE62" s="50"/>
      <c r="AF62" s="50"/>
      <c r="AG62" s="50"/>
      <c r="AH62" s="50"/>
      <c r="AI62" s="50"/>
      <c r="AJ62" s="50"/>
      <c r="AK62" s="59"/>
      <c r="AL62" s="60"/>
      <c r="AM62" s="17"/>
      <c r="AN62" s="17"/>
      <c r="AO62" s="58"/>
      <c r="AP62" s="50"/>
      <c r="AQ62" s="50"/>
      <c r="AR62" s="50"/>
      <c r="AS62" s="50"/>
      <c r="AT62" s="50"/>
      <c r="AU62" s="50"/>
      <c r="AV62" s="59"/>
      <c r="AW62" s="60"/>
      <c r="AX62" s="17"/>
      <c r="AY62" s="17"/>
      <c r="AZ62" s="58"/>
      <c r="BA62" s="50"/>
      <c r="BB62" s="50"/>
      <c r="BC62" s="50"/>
      <c r="BD62" s="50"/>
      <c r="BE62" s="50"/>
      <c r="BF62" s="50"/>
      <c r="BG62" s="59"/>
      <c r="BH62" s="60"/>
      <c r="BI62" s="17"/>
      <c r="BJ62" s="17"/>
      <c r="BK62" s="58"/>
      <c r="BL62" s="50"/>
      <c r="BM62" s="50"/>
      <c r="BN62" s="50"/>
      <c r="BO62" s="50"/>
      <c r="BP62" s="50"/>
      <c r="BQ62" s="50"/>
      <c r="BR62" s="59"/>
      <c r="BS62" s="60"/>
      <c r="BT62" s="17"/>
      <c r="BU62" s="17"/>
      <c r="BV62" s="58"/>
      <c r="BW62" s="50"/>
      <c r="BX62" s="50"/>
      <c r="BY62" s="50"/>
      <c r="BZ62" s="50"/>
      <c r="CA62" s="50"/>
      <c r="CB62" s="50"/>
      <c r="CC62" s="59"/>
      <c r="CD62" s="60"/>
      <c r="CE62" s="17"/>
      <c r="CF62" s="17"/>
      <c r="CG62" s="58"/>
      <c r="CH62" s="50"/>
      <c r="CI62" s="50"/>
      <c r="CJ62" s="50"/>
      <c r="CK62" s="50"/>
      <c r="CL62" s="50"/>
      <c r="CM62" s="50"/>
      <c r="CN62" s="59"/>
      <c r="CO62" s="60"/>
      <c r="CP62" s="17"/>
      <c r="CQ62" s="17"/>
      <c r="CR62" s="58"/>
      <c r="CS62" s="50"/>
      <c r="CT62" s="50"/>
      <c r="CU62" s="50"/>
      <c r="CV62" s="50"/>
      <c r="CW62" s="50"/>
      <c r="CX62" s="50"/>
      <c r="CY62" s="59"/>
      <c r="CZ62" s="60"/>
      <c r="DA62" s="17"/>
      <c r="DB62" s="17"/>
      <c r="DC62" s="58"/>
      <c r="DD62" s="50"/>
      <c r="DE62" s="50"/>
      <c r="DF62" s="50"/>
      <c r="DG62" s="50"/>
      <c r="DH62" s="50"/>
      <c r="DI62" s="50"/>
      <c r="DJ62" s="59"/>
      <c r="DK62" s="60"/>
      <c r="DL62" s="17"/>
      <c r="DM62" s="17"/>
      <c r="DN62" s="58"/>
      <c r="DO62" s="50"/>
      <c r="DP62" s="50"/>
      <c r="DQ62" s="50"/>
      <c r="DR62" s="50"/>
      <c r="DS62" s="50"/>
      <c r="DT62" s="50"/>
      <c r="DU62" s="59"/>
      <c r="DV62" s="60"/>
      <c r="DW62" s="17"/>
      <c r="DX62" s="17"/>
      <c r="DY62" s="58"/>
      <c r="DZ62" s="50"/>
      <c r="EA62" s="50"/>
      <c r="EB62" s="50"/>
      <c r="EC62" s="50"/>
      <c r="ED62" s="50"/>
      <c r="EE62" s="50"/>
      <c r="EF62" s="59"/>
      <c r="EG62" s="60"/>
      <c r="EH62" s="17"/>
      <c r="EI62" s="17"/>
      <c r="EJ62" s="58"/>
      <c r="EK62" s="50"/>
      <c r="EL62" s="50"/>
      <c r="EM62" s="50"/>
      <c r="EN62" s="50"/>
      <c r="EO62" s="50"/>
      <c r="EP62" s="50"/>
      <c r="EQ62" s="59"/>
      <c r="ER62" s="60"/>
      <c r="ES62" s="17"/>
      <c r="ET62" s="17"/>
      <c r="EU62" s="58"/>
      <c r="EV62" s="50"/>
      <c r="EW62" s="50"/>
      <c r="EX62" s="50"/>
      <c r="EY62" s="50"/>
      <c r="EZ62" s="50"/>
      <c r="FA62" s="50"/>
      <c r="FB62" s="59"/>
      <c r="FC62" s="60"/>
      <c r="FD62" s="17"/>
      <c r="FE62" s="17"/>
      <c r="FF62" s="58"/>
      <c r="FG62" s="50"/>
      <c r="FH62" s="50"/>
      <c r="FI62" s="50"/>
      <c r="FJ62" s="50"/>
      <c r="FK62" s="50"/>
      <c r="FL62" s="50"/>
      <c r="FM62" s="59"/>
      <c r="FN62" s="60"/>
      <c r="FO62" s="17"/>
      <c r="FP62" s="17"/>
      <c r="FQ62" s="58"/>
      <c r="FR62" s="50"/>
      <c r="FS62" s="50"/>
      <c r="FT62" s="50"/>
      <c r="FU62" s="50"/>
      <c r="FV62" s="50"/>
      <c r="FW62" s="50"/>
      <c r="FX62" s="59"/>
      <c r="FY62" s="60"/>
      <c r="FZ62" s="17"/>
      <c r="GA62" s="17"/>
      <c r="GB62" s="58"/>
      <c r="GC62" s="50"/>
      <c r="GD62" s="50"/>
      <c r="GE62" s="50"/>
      <c r="GF62" s="50"/>
      <c r="GG62" s="50"/>
      <c r="GH62" s="50"/>
      <c r="GI62" s="59"/>
      <c r="GJ62" s="60"/>
      <c r="GK62" s="17"/>
      <c r="GL62" s="17"/>
      <c r="GM62" s="58"/>
      <c r="GN62" s="50"/>
      <c r="GO62" s="50"/>
      <c r="GP62" s="50"/>
      <c r="GQ62" s="50"/>
      <c r="GR62" s="50"/>
      <c r="GS62" s="50"/>
      <c r="GT62" s="59"/>
      <c r="GU62" s="60"/>
      <c r="GV62" s="17"/>
      <c r="GW62" s="17"/>
      <c r="GX62" s="58"/>
      <c r="GY62" s="50"/>
      <c r="GZ62" s="50"/>
      <c r="HA62" s="50"/>
      <c r="HB62" s="50"/>
      <c r="HC62" s="50"/>
      <c r="HD62" s="50"/>
      <c r="HE62" s="59"/>
      <c r="HF62" s="60"/>
      <c r="HG62" s="17"/>
      <c r="HH62" s="17"/>
      <c r="HI62" s="58"/>
      <c r="HJ62" s="50"/>
      <c r="HK62" s="50"/>
      <c r="HL62" s="50"/>
      <c r="HM62" s="50"/>
      <c r="HN62" s="50"/>
      <c r="HO62" s="50"/>
      <c r="HP62" s="59"/>
      <c r="HQ62" s="60"/>
      <c r="HR62" s="17"/>
      <c r="HS62" s="17"/>
    </row>
    <row r="63" spans="1:227" x14ac:dyDescent="0.3">
      <c r="A63" s="65"/>
      <c r="B63" s="66"/>
      <c r="C63" s="67"/>
      <c r="D63" s="67"/>
      <c r="E63" s="59"/>
      <c r="F63" s="59"/>
      <c r="G63" s="17"/>
      <c r="H63" s="58"/>
      <c r="I63" s="50"/>
      <c r="J63" s="50"/>
      <c r="K63" s="50"/>
      <c r="L63" s="50"/>
      <c r="M63" s="50"/>
      <c r="N63" s="50"/>
      <c r="O63" s="59"/>
      <c r="P63" s="60"/>
      <c r="Q63" s="17"/>
      <c r="R63" s="17"/>
      <c r="S63" s="58"/>
      <c r="T63" s="50"/>
      <c r="U63" s="50"/>
      <c r="V63" s="50"/>
      <c r="W63" s="50"/>
      <c r="X63" s="50"/>
      <c r="Y63" s="50"/>
      <c r="Z63" s="59"/>
      <c r="AA63" s="60"/>
      <c r="AB63" s="17"/>
      <c r="AC63" s="17"/>
      <c r="AD63" s="58"/>
      <c r="AE63" s="50"/>
      <c r="AF63" s="50"/>
      <c r="AG63" s="50"/>
      <c r="AH63" s="50"/>
      <c r="AI63" s="50"/>
      <c r="AJ63" s="50"/>
      <c r="AK63" s="59"/>
      <c r="AL63" s="60"/>
      <c r="AM63" s="17"/>
      <c r="AN63" s="17"/>
      <c r="AO63" s="58"/>
      <c r="AP63" s="50"/>
      <c r="AQ63" s="50"/>
      <c r="AR63" s="50"/>
      <c r="AS63" s="50"/>
      <c r="AT63" s="50"/>
      <c r="AU63" s="50"/>
      <c r="AV63" s="59"/>
      <c r="AW63" s="60"/>
      <c r="AX63" s="17"/>
      <c r="AY63" s="17"/>
      <c r="AZ63" s="58"/>
      <c r="BA63" s="50"/>
      <c r="BB63" s="50"/>
      <c r="BC63" s="50"/>
      <c r="BD63" s="50"/>
      <c r="BE63" s="50"/>
      <c r="BF63" s="50"/>
      <c r="BG63" s="59"/>
      <c r="BH63" s="60"/>
      <c r="BI63" s="17"/>
      <c r="BJ63" s="17"/>
      <c r="BK63" s="58"/>
      <c r="BL63" s="50"/>
      <c r="BM63" s="50"/>
      <c r="BN63" s="50"/>
      <c r="BO63" s="50"/>
      <c r="BP63" s="50"/>
      <c r="BQ63" s="50"/>
      <c r="BR63" s="59"/>
      <c r="BS63" s="60"/>
      <c r="BT63" s="17"/>
      <c r="BU63" s="17"/>
      <c r="BV63" s="58"/>
      <c r="BW63" s="50"/>
      <c r="BX63" s="50"/>
      <c r="BY63" s="50"/>
      <c r="BZ63" s="50"/>
      <c r="CA63" s="50"/>
      <c r="CB63" s="50"/>
      <c r="CC63" s="59"/>
      <c r="CD63" s="60"/>
      <c r="CE63" s="17"/>
      <c r="CF63" s="17"/>
      <c r="CG63" s="58"/>
      <c r="CH63" s="50"/>
      <c r="CI63" s="50"/>
      <c r="CJ63" s="50"/>
      <c r="CK63" s="50"/>
      <c r="CL63" s="50"/>
      <c r="CM63" s="50"/>
      <c r="CN63" s="59"/>
      <c r="CO63" s="60"/>
      <c r="CP63" s="17"/>
      <c r="CQ63" s="17"/>
      <c r="CR63" s="58"/>
      <c r="CS63" s="50"/>
      <c r="CT63" s="50"/>
      <c r="CU63" s="50"/>
      <c r="CV63" s="50"/>
      <c r="CW63" s="50"/>
      <c r="CX63" s="50"/>
      <c r="CY63" s="59"/>
      <c r="CZ63" s="60"/>
      <c r="DA63" s="17"/>
      <c r="DB63" s="17"/>
      <c r="DC63" s="58"/>
      <c r="DD63" s="50"/>
      <c r="DE63" s="50"/>
      <c r="DF63" s="50"/>
      <c r="DG63" s="50"/>
      <c r="DH63" s="50"/>
      <c r="DI63" s="50"/>
      <c r="DJ63" s="59"/>
      <c r="DK63" s="60"/>
      <c r="DL63" s="17"/>
      <c r="DM63" s="17"/>
      <c r="DN63" s="58"/>
      <c r="DO63" s="50"/>
      <c r="DP63" s="50"/>
      <c r="DQ63" s="50"/>
      <c r="DR63" s="50"/>
      <c r="DS63" s="50"/>
      <c r="DT63" s="50"/>
      <c r="DU63" s="59"/>
      <c r="DV63" s="60"/>
      <c r="DW63" s="17"/>
      <c r="DX63" s="17"/>
      <c r="DY63" s="58"/>
      <c r="DZ63" s="50"/>
      <c r="EA63" s="50"/>
      <c r="EB63" s="50"/>
      <c r="EC63" s="50"/>
      <c r="ED63" s="50"/>
      <c r="EE63" s="50"/>
      <c r="EF63" s="59"/>
      <c r="EG63" s="60"/>
      <c r="EH63" s="17"/>
      <c r="EI63" s="17"/>
      <c r="EJ63" s="58"/>
      <c r="EK63" s="50"/>
      <c r="EL63" s="50"/>
      <c r="EM63" s="50"/>
      <c r="EN63" s="50"/>
      <c r="EO63" s="50"/>
      <c r="EP63" s="50"/>
      <c r="EQ63" s="59"/>
      <c r="ER63" s="60"/>
      <c r="ES63" s="17"/>
      <c r="ET63" s="17"/>
      <c r="EU63" s="58"/>
      <c r="EV63" s="50"/>
      <c r="EW63" s="50"/>
      <c r="EX63" s="50"/>
      <c r="EY63" s="50"/>
      <c r="EZ63" s="50"/>
      <c r="FA63" s="50"/>
      <c r="FB63" s="59"/>
      <c r="FC63" s="60"/>
      <c r="FD63" s="17"/>
      <c r="FE63" s="17"/>
      <c r="FF63" s="58"/>
      <c r="FG63" s="50"/>
      <c r="FH63" s="50"/>
      <c r="FI63" s="50"/>
      <c r="FJ63" s="50"/>
      <c r="FK63" s="50"/>
      <c r="FL63" s="50"/>
      <c r="FM63" s="59"/>
      <c r="FN63" s="60"/>
      <c r="FO63" s="17"/>
      <c r="FP63" s="17"/>
      <c r="FQ63" s="58"/>
      <c r="FR63" s="50"/>
      <c r="FS63" s="50"/>
      <c r="FT63" s="50"/>
      <c r="FU63" s="50"/>
      <c r="FV63" s="50"/>
      <c r="FW63" s="50"/>
      <c r="FX63" s="59"/>
      <c r="FY63" s="60"/>
      <c r="FZ63" s="17"/>
      <c r="GA63" s="17"/>
      <c r="GB63" s="58"/>
      <c r="GC63" s="50"/>
      <c r="GD63" s="50"/>
      <c r="GE63" s="50"/>
      <c r="GF63" s="50"/>
      <c r="GG63" s="50"/>
      <c r="GH63" s="50"/>
      <c r="GI63" s="59"/>
      <c r="GJ63" s="60"/>
      <c r="GK63" s="17"/>
      <c r="GL63" s="17"/>
      <c r="GM63" s="58"/>
      <c r="GN63" s="50"/>
      <c r="GO63" s="50"/>
      <c r="GP63" s="50"/>
      <c r="GQ63" s="50"/>
      <c r="GR63" s="50"/>
      <c r="GS63" s="50"/>
      <c r="GT63" s="59"/>
      <c r="GU63" s="60"/>
      <c r="GV63" s="17"/>
      <c r="GW63" s="17"/>
      <c r="GX63" s="58"/>
      <c r="GY63" s="50"/>
      <c r="GZ63" s="50"/>
      <c r="HA63" s="50"/>
      <c r="HB63" s="50"/>
      <c r="HC63" s="50"/>
      <c r="HD63" s="50"/>
      <c r="HE63" s="59"/>
      <c r="HF63" s="60"/>
      <c r="HG63" s="17"/>
      <c r="HH63" s="17"/>
      <c r="HI63" s="58"/>
      <c r="HJ63" s="50"/>
      <c r="HK63" s="50"/>
      <c r="HL63" s="50"/>
      <c r="HM63" s="50"/>
      <c r="HN63" s="50"/>
      <c r="HO63" s="50"/>
      <c r="HP63" s="59"/>
      <c r="HQ63" s="60"/>
      <c r="HR63" s="17"/>
      <c r="HS63" s="17"/>
    </row>
    <row r="64" spans="1:227" x14ac:dyDescent="0.3">
      <c r="A64" s="65"/>
      <c r="B64" s="69"/>
      <c r="C64" s="67"/>
      <c r="D64" s="67"/>
      <c r="E64" s="59"/>
      <c r="F64" s="59"/>
      <c r="G64" s="17"/>
      <c r="H64" s="58"/>
      <c r="I64" s="50"/>
      <c r="J64" s="50"/>
      <c r="K64" s="50"/>
      <c r="L64" s="50"/>
      <c r="M64" s="50"/>
      <c r="N64" s="50"/>
      <c r="O64" s="59"/>
      <c r="P64" s="60"/>
      <c r="Q64" s="17"/>
      <c r="R64" s="17"/>
      <c r="S64" s="58"/>
      <c r="T64" s="50"/>
      <c r="U64" s="50"/>
      <c r="V64" s="50"/>
      <c r="W64" s="50"/>
      <c r="X64" s="50"/>
      <c r="Y64" s="50"/>
      <c r="Z64" s="59"/>
      <c r="AA64" s="60"/>
      <c r="AB64" s="17"/>
      <c r="AC64" s="17"/>
      <c r="AD64" s="58"/>
      <c r="AE64" s="50"/>
      <c r="AF64" s="50"/>
      <c r="AG64" s="50"/>
      <c r="AH64" s="50"/>
      <c r="AI64" s="50"/>
      <c r="AJ64" s="50"/>
      <c r="AK64" s="59"/>
      <c r="AL64" s="60"/>
      <c r="AM64" s="17"/>
      <c r="AN64" s="17"/>
      <c r="AO64" s="58"/>
      <c r="AP64" s="50"/>
      <c r="AQ64" s="50"/>
      <c r="AR64" s="50"/>
      <c r="AS64" s="50"/>
      <c r="AT64" s="50"/>
      <c r="AU64" s="50"/>
      <c r="AV64" s="59"/>
      <c r="AW64" s="60"/>
      <c r="AX64" s="17"/>
      <c r="AY64" s="17"/>
      <c r="AZ64" s="58"/>
      <c r="BA64" s="50"/>
      <c r="BB64" s="50"/>
      <c r="BC64" s="50"/>
      <c r="BD64" s="50"/>
      <c r="BE64" s="50"/>
      <c r="BF64" s="50"/>
      <c r="BG64" s="59"/>
      <c r="BH64" s="60"/>
      <c r="BI64" s="17"/>
      <c r="BJ64" s="17"/>
      <c r="BK64" s="58"/>
      <c r="BL64" s="50"/>
      <c r="BM64" s="50"/>
      <c r="BN64" s="50"/>
      <c r="BO64" s="50"/>
      <c r="BP64" s="50"/>
      <c r="BQ64" s="50"/>
      <c r="BR64" s="59"/>
      <c r="BS64" s="60"/>
      <c r="BT64" s="17"/>
      <c r="BU64" s="17"/>
      <c r="BV64" s="58"/>
      <c r="BW64" s="50"/>
      <c r="BX64" s="50"/>
      <c r="BY64" s="50"/>
      <c r="BZ64" s="50"/>
      <c r="CA64" s="50"/>
      <c r="CB64" s="50"/>
      <c r="CC64" s="59"/>
      <c r="CD64" s="60"/>
      <c r="CE64" s="17"/>
      <c r="CF64" s="17"/>
      <c r="CG64" s="58"/>
      <c r="CH64" s="50"/>
      <c r="CI64" s="50"/>
      <c r="CJ64" s="50"/>
      <c r="CK64" s="50"/>
      <c r="CL64" s="50"/>
      <c r="CM64" s="50"/>
      <c r="CN64" s="59"/>
      <c r="CO64" s="60"/>
      <c r="CP64" s="17"/>
      <c r="CQ64" s="17"/>
      <c r="CR64" s="58"/>
      <c r="CS64" s="50"/>
      <c r="CT64" s="50"/>
      <c r="CU64" s="50"/>
      <c r="CV64" s="50"/>
      <c r="CW64" s="50"/>
      <c r="CX64" s="50"/>
      <c r="CY64" s="59"/>
      <c r="CZ64" s="60"/>
      <c r="DA64" s="17"/>
      <c r="DB64" s="17"/>
      <c r="DC64" s="58"/>
      <c r="DD64" s="50"/>
      <c r="DE64" s="50"/>
      <c r="DF64" s="50"/>
      <c r="DG64" s="50"/>
      <c r="DH64" s="50"/>
      <c r="DI64" s="50"/>
      <c r="DJ64" s="59"/>
      <c r="DK64" s="60"/>
      <c r="DL64" s="17"/>
      <c r="DM64" s="17"/>
      <c r="DN64" s="58"/>
      <c r="DO64" s="50"/>
      <c r="DP64" s="50"/>
      <c r="DQ64" s="50"/>
      <c r="DR64" s="50"/>
      <c r="DS64" s="50"/>
      <c r="DT64" s="50"/>
      <c r="DU64" s="59"/>
      <c r="DV64" s="60"/>
      <c r="DW64" s="17"/>
      <c r="DX64" s="17"/>
      <c r="DY64" s="58"/>
      <c r="DZ64" s="50"/>
      <c r="EA64" s="50"/>
      <c r="EB64" s="50"/>
      <c r="EC64" s="50"/>
      <c r="ED64" s="50"/>
      <c r="EE64" s="50"/>
      <c r="EF64" s="59"/>
      <c r="EG64" s="60"/>
      <c r="EH64" s="17"/>
      <c r="EI64" s="17"/>
      <c r="EJ64" s="58"/>
      <c r="EK64" s="50"/>
      <c r="EL64" s="50"/>
      <c r="EM64" s="50"/>
      <c r="EN64" s="50"/>
      <c r="EO64" s="50"/>
      <c r="EP64" s="50"/>
      <c r="EQ64" s="59"/>
      <c r="ER64" s="60"/>
      <c r="ES64" s="17"/>
      <c r="ET64" s="17"/>
      <c r="EU64" s="58"/>
      <c r="EV64" s="50"/>
      <c r="EW64" s="50"/>
      <c r="EX64" s="50"/>
      <c r="EY64" s="50"/>
      <c r="EZ64" s="50"/>
      <c r="FA64" s="50"/>
      <c r="FB64" s="59"/>
      <c r="FC64" s="60"/>
      <c r="FD64" s="17"/>
      <c r="FE64" s="17"/>
      <c r="FF64" s="58"/>
      <c r="FG64" s="50"/>
      <c r="FH64" s="50"/>
      <c r="FI64" s="50"/>
      <c r="FJ64" s="50"/>
      <c r="FK64" s="50"/>
      <c r="FL64" s="50"/>
      <c r="FM64" s="59"/>
      <c r="FN64" s="60"/>
      <c r="FO64" s="17"/>
      <c r="FP64" s="17"/>
      <c r="FQ64" s="58"/>
      <c r="FR64" s="50"/>
      <c r="FS64" s="50"/>
      <c r="FT64" s="50"/>
      <c r="FU64" s="50"/>
      <c r="FV64" s="50"/>
      <c r="FW64" s="50"/>
      <c r="FX64" s="59"/>
      <c r="FY64" s="60"/>
      <c r="FZ64" s="17"/>
      <c r="GA64" s="17"/>
      <c r="GB64" s="58"/>
      <c r="GC64" s="50"/>
      <c r="GD64" s="50"/>
      <c r="GE64" s="50"/>
      <c r="GF64" s="50"/>
      <c r="GG64" s="50"/>
      <c r="GH64" s="50"/>
      <c r="GI64" s="59"/>
      <c r="GJ64" s="60"/>
      <c r="GK64" s="17"/>
      <c r="GL64" s="17"/>
      <c r="GM64" s="58"/>
      <c r="GN64" s="50"/>
      <c r="GO64" s="50"/>
      <c r="GP64" s="50"/>
      <c r="GQ64" s="50"/>
      <c r="GR64" s="50"/>
      <c r="GS64" s="50"/>
      <c r="GT64" s="59"/>
      <c r="GU64" s="60"/>
      <c r="GV64" s="17"/>
      <c r="GW64" s="17"/>
      <c r="GX64" s="58"/>
      <c r="GY64" s="50"/>
      <c r="GZ64" s="50"/>
      <c r="HA64" s="50"/>
      <c r="HB64" s="50"/>
      <c r="HC64" s="50"/>
      <c r="HD64" s="50"/>
      <c r="HE64" s="59"/>
      <c r="HF64" s="60"/>
      <c r="HG64" s="17"/>
      <c r="HH64" s="17"/>
      <c r="HI64" s="58"/>
      <c r="HJ64" s="50"/>
      <c r="HK64" s="50"/>
      <c r="HL64" s="50"/>
      <c r="HM64" s="50"/>
      <c r="HN64" s="50"/>
      <c r="HO64" s="50"/>
      <c r="HP64" s="59"/>
      <c r="HQ64" s="60"/>
      <c r="HR64" s="17"/>
      <c r="HS64" s="17"/>
    </row>
    <row r="65" spans="1:227" x14ac:dyDescent="0.3">
      <c r="A65" s="65"/>
      <c r="B65" s="69"/>
      <c r="C65" s="67"/>
      <c r="D65" s="67"/>
      <c r="E65" s="59"/>
      <c r="F65" s="59"/>
      <c r="G65" s="17"/>
      <c r="H65" s="58"/>
      <c r="I65" s="50"/>
      <c r="J65" s="50"/>
      <c r="K65" s="50"/>
      <c r="L65" s="50"/>
      <c r="M65" s="50"/>
      <c r="N65" s="50"/>
      <c r="O65" s="59"/>
      <c r="P65" s="60"/>
      <c r="Q65" s="17"/>
      <c r="R65" s="17"/>
      <c r="S65" s="58"/>
      <c r="T65" s="50"/>
      <c r="U65" s="50"/>
      <c r="V65" s="50"/>
      <c r="W65" s="50"/>
      <c r="X65" s="50"/>
      <c r="Y65" s="50"/>
      <c r="Z65" s="59"/>
      <c r="AA65" s="60"/>
      <c r="AB65" s="17"/>
      <c r="AC65" s="17"/>
      <c r="AD65" s="58"/>
      <c r="AE65" s="50"/>
      <c r="AF65" s="50"/>
      <c r="AG65" s="50"/>
      <c r="AH65" s="50"/>
      <c r="AI65" s="50"/>
      <c r="AJ65" s="50"/>
      <c r="AK65" s="59"/>
      <c r="AL65" s="60"/>
      <c r="AM65" s="17"/>
      <c r="AN65" s="17"/>
      <c r="AO65" s="58"/>
      <c r="AP65" s="50"/>
      <c r="AQ65" s="50"/>
      <c r="AR65" s="50"/>
      <c r="AS65" s="50"/>
      <c r="AT65" s="50"/>
      <c r="AU65" s="50"/>
      <c r="AV65" s="59"/>
      <c r="AW65" s="60"/>
      <c r="AX65" s="17"/>
      <c r="AY65" s="17"/>
      <c r="AZ65" s="58"/>
      <c r="BA65" s="50"/>
      <c r="BB65" s="50"/>
      <c r="BC65" s="50"/>
      <c r="BD65" s="50"/>
      <c r="BE65" s="50"/>
      <c r="BF65" s="50"/>
      <c r="BG65" s="59"/>
      <c r="BH65" s="60"/>
      <c r="BI65" s="17"/>
      <c r="BJ65" s="17"/>
      <c r="BK65" s="58"/>
      <c r="BL65" s="50"/>
      <c r="BM65" s="50"/>
      <c r="BN65" s="50"/>
      <c r="BO65" s="50"/>
      <c r="BP65" s="50"/>
      <c r="BQ65" s="50"/>
      <c r="BR65" s="59"/>
      <c r="BS65" s="60"/>
      <c r="BT65" s="17"/>
      <c r="BU65" s="17"/>
      <c r="BV65" s="58"/>
      <c r="BW65" s="50"/>
      <c r="BX65" s="50"/>
      <c r="BY65" s="50"/>
      <c r="BZ65" s="50"/>
      <c r="CA65" s="50"/>
      <c r="CB65" s="50"/>
      <c r="CC65" s="59"/>
      <c r="CD65" s="60"/>
      <c r="CE65" s="17"/>
      <c r="CF65" s="17"/>
      <c r="CG65" s="58"/>
      <c r="CH65" s="50"/>
      <c r="CI65" s="50"/>
      <c r="CJ65" s="50"/>
      <c r="CK65" s="50"/>
      <c r="CL65" s="50"/>
      <c r="CM65" s="50"/>
      <c r="CN65" s="59"/>
      <c r="CO65" s="60"/>
      <c r="CP65" s="17"/>
      <c r="CQ65" s="17"/>
      <c r="CR65" s="58"/>
      <c r="CS65" s="50"/>
      <c r="CT65" s="50"/>
      <c r="CU65" s="50"/>
      <c r="CV65" s="50"/>
      <c r="CW65" s="50"/>
      <c r="CX65" s="50"/>
      <c r="CY65" s="59"/>
      <c r="CZ65" s="60"/>
      <c r="DA65" s="17"/>
      <c r="DB65" s="17"/>
      <c r="DC65" s="58"/>
      <c r="DD65" s="50"/>
      <c r="DE65" s="50"/>
      <c r="DF65" s="50"/>
      <c r="DG65" s="50"/>
      <c r="DH65" s="50"/>
      <c r="DI65" s="50"/>
      <c r="DJ65" s="59"/>
      <c r="DK65" s="60"/>
      <c r="DL65" s="17"/>
      <c r="DM65" s="17"/>
      <c r="DN65" s="58"/>
      <c r="DO65" s="50"/>
      <c r="DP65" s="50"/>
      <c r="DQ65" s="50"/>
      <c r="DR65" s="50"/>
      <c r="DS65" s="50"/>
      <c r="DT65" s="50"/>
      <c r="DU65" s="59"/>
      <c r="DV65" s="60"/>
      <c r="DW65" s="17"/>
      <c r="DX65" s="17"/>
      <c r="DY65" s="58"/>
      <c r="DZ65" s="50"/>
      <c r="EA65" s="50"/>
      <c r="EB65" s="50"/>
      <c r="EC65" s="50"/>
      <c r="ED65" s="50"/>
      <c r="EE65" s="50"/>
      <c r="EF65" s="59"/>
      <c r="EG65" s="60"/>
      <c r="EH65" s="17"/>
      <c r="EI65" s="17"/>
      <c r="EJ65" s="58"/>
      <c r="EK65" s="50"/>
      <c r="EL65" s="50"/>
      <c r="EM65" s="50"/>
      <c r="EN65" s="50"/>
      <c r="EO65" s="50"/>
      <c r="EP65" s="50"/>
      <c r="EQ65" s="59"/>
      <c r="ER65" s="60"/>
      <c r="ES65" s="17"/>
      <c r="ET65" s="17"/>
      <c r="EU65" s="58"/>
      <c r="EV65" s="50"/>
      <c r="EW65" s="50"/>
      <c r="EX65" s="50"/>
      <c r="EY65" s="50"/>
      <c r="EZ65" s="50"/>
      <c r="FA65" s="50"/>
      <c r="FB65" s="59"/>
      <c r="FC65" s="60"/>
      <c r="FD65" s="17"/>
      <c r="FE65" s="17"/>
      <c r="FF65" s="58"/>
      <c r="FG65" s="50"/>
      <c r="FH65" s="50"/>
      <c r="FI65" s="50"/>
      <c r="FJ65" s="50"/>
      <c r="FK65" s="50"/>
      <c r="FL65" s="50"/>
      <c r="FM65" s="59"/>
      <c r="FN65" s="60"/>
      <c r="FO65" s="17"/>
      <c r="FP65" s="17"/>
      <c r="FQ65" s="58"/>
      <c r="FR65" s="50"/>
      <c r="FS65" s="50"/>
      <c r="FT65" s="50"/>
      <c r="FU65" s="50"/>
      <c r="FV65" s="50"/>
      <c r="FW65" s="50"/>
      <c r="FX65" s="59"/>
      <c r="FY65" s="60"/>
      <c r="FZ65" s="17"/>
      <c r="GA65" s="17"/>
      <c r="GB65" s="58"/>
      <c r="GC65" s="50"/>
      <c r="GD65" s="50"/>
      <c r="GE65" s="50"/>
      <c r="GF65" s="50"/>
      <c r="GG65" s="50"/>
      <c r="GH65" s="50"/>
      <c r="GI65" s="59"/>
      <c r="GJ65" s="60"/>
      <c r="GK65" s="17"/>
      <c r="GL65" s="17"/>
      <c r="GM65" s="58"/>
      <c r="GN65" s="50"/>
      <c r="GO65" s="50"/>
      <c r="GP65" s="50"/>
      <c r="GQ65" s="50"/>
      <c r="GR65" s="50"/>
      <c r="GS65" s="50"/>
      <c r="GT65" s="59"/>
      <c r="GU65" s="60"/>
      <c r="GV65" s="17"/>
      <c r="GW65" s="17"/>
      <c r="GX65" s="58"/>
      <c r="GY65" s="50"/>
      <c r="GZ65" s="50"/>
      <c r="HA65" s="50"/>
      <c r="HB65" s="50"/>
      <c r="HC65" s="50"/>
      <c r="HD65" s="50"/>
      <c r="HE65" s="59"/>
      <c r="HF65" s="60"/>
      <c r="HG65" s="17"/>
      <c r="HH65" s="17"/>
      <c r="HI65" s="58"/>
      <c r="HJ65" s="50"/>
      <c r="HK65" s="50"/>
      <c r="HL65" s="50"/>
      <c r="HM65" s="50"/>
      <c r="HN65" s="50"/>
      <c r="HO65" s="50"/>
      <c r="HP65" s="59"/>
      <c r="HQ65" s="60"/>
      <c r="HR65" s="17"/>
      <c r="HS65" s="17"/>
    </row>
    <row r="66" spans="1:227" x14ac:dyDescent="0.3">
      <c r="A66" s="65"/>
      <c r="B66" s="66"/>
      <c r="C66" s="67"/>
      <c r="D66" s="67"/>
      <c r="E66" s="59"/>
      <c r="F66" s="59"/>
      <c r="G66" s="17"/>
      <c r="H66" s="58"/>
      <c r="I66" s="50"/>
      <c r="J66" s="50"/>
      <c r="K66" s="50"/>
      <c r="L66" s="50"/>
      <c r="M66" s="50"/>
      <c r="N66" s="50"/>
      <c r="O66" s="59"/>
      <c r="P66" s="60"/>
      <c r="Q66" s="17"/>
      <c r="R66" s="17"/>
      <c r="S66" s="58"/>
      <c r="T66" s="50"/>
      <c r="U66" s="50"/>
      <c r="V66" s="50"/>
      <c r="W66" s="50"/>
      <c r="X66" s="50"/>
      <c r="Y66" s="50"/>
      <c r="Z66" s="59"/>
      <c r="AA66" s="60"/>
      <c r="AB66" s="17"/>
      <c r="AC66" s="17"/>
      <c r="AD66" s="58"/>
      <c r="AE66" s="50"/>
      <c r="AF66" s="50"/>
      <c r="AG66" s="50"/>
      <c r="AH66" s="50"/>
      <c r="AI66" s="50"/>
      <c r="AJ66" s="50"/>
      <c r="AK66" s="59"/>
      <c r="AL66" s="60"/>
      <c r="AM66" s="17"/>
      <c r="AN66" s="17"/>
      <c r="AO66" s="58"/>
      <c r="AP66" s="50"/>
      <c r="AQ66" s="50"/>
      <c r="AR66" s="50"/>
      <c r="AS66" s="50"/>
      <c r="AT66" s="50"/>
      <c r="AU66" s="50"/>
      <c r="AV66" s="59"/>
      <c r="AW66" s="60"/>
      <c r="AX66" s="17"/>
      <c r="AY66" s="17"/>
      <c r="AZ66" s="58"/>
      <c r="BA66" s="50"/>
      <c r="BB66" s="50"/>
      <c r="BC66" s="50"/>
      <c r="BD66" s="50"/>
      <c r="BE66" s="50"/>
      <c r="BF66" s="50"/>
      <c r="BG66" s="59"/>
      <c r="BH66" s="60"/>
      <c r="BI66" s="17"/>
      <c r="BJ66" s="17"/>
      <c r="BK66" s="58"/>
      <c r="BL66" s="50"/>
      <c r="BM66" s="50"/>
      <c r="BN66" s="50"/>
      <c r="BO66" s="50"/>
      <c r="BP66" s="50"/>
      <c r="BQ66" s="50"/>
      <c r="BR66" s="59"/>
      <c r="BS66" s="60"/>
      <c r="BT66" s="17"/>
      <c r="BU66" s="17"/>
      <c r="BV66" s="58"/>
      <c r="BW66" s="50"/>
      <c r="BX66" s="50"/>
      <c r="BY66" s="50"/>
      <c r="BZ66" s="50"/>
      <c r="CA66" s="50"/>
      <c r="CB66" s="50"/>
      <c r="CC66" s="59"/>
      <c r="CD66" s="60"/>
      <c r="CE66" s="17"/>
      <c r="CF66" s="17"/>
      <c r="CG66" s="58"/>
      <c r="CH66" s="50"/>
      <c r="CI66" s="50"/>
      <c r="CJ66" s="50"/>
      <c r="CK66" s="50"/>
      <c r="CL66" s="50"/>
      <c r="CM66" s="50"/>
      <c r="CN66" s="59"/>
      <c r="CO66" s="60"/>
      <c r="CP66" s="17"/>
      <c r="CQ66" s="17"/>
      <c r="CR66" s="58"/>
      <c r="CS66" s="50"/>
      <c r="CT66" s="50"/>
      <c r="CU66" s="50"/>
      <c r="CV66" s="50"/>
      <c r="CW66" s="50"/>
      <c r="CX66" s="50"/>
      <c r="CY66" s="59"/>
      <c r="CZ66" s="60"/>
      <c r="DA66" s="17"/>
      <c r="DB66" s="17"/>
      <c r="DC66" s="58"/>
      <c r="DD66" s="50"/>
      <c r="DE66" s="50"/>
      <c r="DF66" s="50"/>
      <c r="DG66" s="50"/>
      <c r="DH66" s="50"/>
      <c r="DI66" s="50"/>
      <c r="DJ66" s="59"/>
      <c r="DK66" s="60"/>
      <c r="DL66" s="17"/>
      <c r="DM66" s="17"/>
      <c r="DN66" s="58"/>
      <c r="DO66" s="50"/>
      <c r="DP66" s="50"/>
      <c r="DQ66" s="50"/>
      <c r="DR66" s="50"/>
      <c r="DS66" s="50"/>
      <c r="DT66" s="50"/>
      <c r="DU66" s="59"/>
      <c r="DV66" s="60"/>
      <c r="DW66" s="17"/>
      <c r="DX66" s="17"/>
      <c r="DY66" s="58"/>
      <c r="DZ66" s="50"/>
      <c r="EA66" s="50"/>
      <c r="EB66" s="50"/>
      <c r="EC66" s="50"/>
      <c r="ED66" s="50"/>
      <c r="EE66" s="50"/>
      <c r="EF66" s="59"/>
      <c r="EG66" s="60"/>
      <c r="EH66" s="17"/>
      <c r="EI66" s="17"/>
      <c r="EJ66" s="58"/>
      <c r="EK66" s="50"/>
      <c r="EL66" s="50"/>
      <c r="EM66" s="50"/>
      <c r="EN66" s="50"/>
      <c r="EO66" s="50"/>
      <c r="EP66" s="50"/>
      <c r="EQ66" s="59"/>
      <c r="ER66" s="60"/>
      <c r="ES66" s="17"/>
      <c r="ET66" s="17"/>
      <c r="EU66" s="58"/>
      <c r="EV66" s="50"/>
      <c r="EW66" s="50"/>
      <c r="EX66" s="50"/>
      <c r="EY66" s="50"/>
      <c r="EZ66" s="50"/>
      <c r="FA66" s="50"/>
      <c r="FB66" s="59"/>
      <c r="FC66" s="60"/>
      <c r="FD66" s="17"/>
      <c r="FE66" s="17"/>
      <c r="FF66" s="58"/>
      <c r="FG66" s="50"/>
      <c r="FH66" s="50"/>
      <c r="FI66" s="50"/>
      <c r="FJ66" s="50"/>
      <c r="FK66" s="50"/>
      <c r="FL66" s="50"/>
      <c r="FM66" s="59"/>
      <c r="FN66" s="60"/>
      <c r="FO66" s="17"/>
      <c r="FP66" s="17"/>
      <c r="FQ66" s="58"/>
      <c r="FR66" s="50"/>
      <c r="FS66" s="50"/>
      <c r="FT66" s="50"/>
      <c r="FU66" s="50"/>
      <c r="FV66" s="50"/>
      <c r="FW66" s="50"/>
      <c r="FX66" s="59"/>
      <c r="FY66" s="60"/>
      <c r="FZ66" s="17"/>
      <c r="GA66" s="17"/>
      <c r="GB66" s="58"/>
      <c r="GC66" s="50"/>
      <c r="GD66" s="50"/>
      <c r="GE66" s="50"/>
      <c r="GF66" s="50"/>
      <c r="GG66" s="50"/>
      <c r="GH66" s="50"/>
      <c r="GI66" s="59"/>
      <c r="GJ66" s="60"/>
      <c r="GK66" s="17"/>
      <c r="GL66" s="17"/>
      <c r="GM66" s="58"/>
      <c r="GN66" s="50"/>
      <c r="GO66" s="50"/>
      <c r="GP66" s="50"/>
      <c r="GQ66" s="50"/>
      <c r="GR66" s="50"/>
      <c r="GS66" s="50"/>
      <c r="GT66" s="59"/>
      <c r="GU66" s="60"/>
      <c r="GV66" s="17"/>
      <c r="GW66" s="17"/>
      <c r="GX66" s="58"/>
      <c r="GY66" s="50"/>
      <c r="GZ66" s="50"/>
      <c r="HA66" s="50"/>
      <c r="HB66" s="50"/>
      <c r="HC66" s="50"/>
      <c r="HD66" s="50"/>
      <c r="HE66" s="59"/>
      <c r="HF66" s="60"/>
      <c r="HG66" s="17"/>
      <c r="HH66" s="17"/>
      <c r="HI66" s="58"/>
      <c r="HJ66" s="50"/>
      <c r="HK66" s="50"/>
      <c r="HL66" s="50"/>
      <c r="HM66" s="50"/>
      <c r="HN66" s="50"/>
      <c r="HO66" s="50"/>
      <c r="HP66" s="59"/>
      <c r="HQ66" s="60"/>
      <c r="HR66" s="17"/>
      <c r="HS66" s="17"/>
    </row>
    <row r="67" spans="1:227" x14ac:dyDescent="0.3">
      <c r="A67" s="65"/>
      <c r="B67" s="66"/>
      <c r="C67" s="67"/>
      <c r="D67" s="67"/>
      <c r="E67" s="59"/>
      <c r="F67" s="59"/>
      <c r="G67" s="17"/>
      <c r="H67" s="58"/>
      <c r="I67" s="50"/>
      <c r="J67" s="50"/>
      <c r="K67" s="50"/>
      <c r="L67" s="50"/>
      <c r="M67" s="50"/>
      <c r="N67" s="50"/>
      <c r="O67" s="59"/>
      <c r="P67" s="60"/>
      <c r="Q67" s="17"/>
      <c r="R67" s="17"/>
      <c r="S67" s="58"/>
      <c r="T67" s="50"/>
      <c r="U67" s="50"/>
      <c r="V67" s="50"/>
      <c r="W67" s="50"/>
      <c r="X67" s="50"/>
      <c r="Y67" s="50"/>
      <c r="Z67" s="59"/>
      <c r="AA67" s="60"/>
      <c r="AB67" s="17"/>
      <c r="AC67" s="17"/>
      <c r="AD67" s="58"/>
      <c r="AE67" s="50"/>
      <c r="AF67" s="50"/>
      <c r="AG67" s="50"/>
      <c r="AH67" s="50"/>
      <c r="AI67" s="50"/>
      <c r="AJ67" s="50"/>
      <c r="AK67" s="59"/>
      <c r="AL67" s="60"/>
      <c r="AM67" s="17"/>
      <c r="AN67" s="17"/>
      <c r="AO67" s="58"/>
      <c r="AP67" s="50"/>
      <c r="AQ67" s="50"/>
      <c r="AR67" s="50"/>
      <c r="AS67" s="50"/>
      <c r="AT67" s="50"/>
      <c r="AU67" s="50"/>
      <c r="AV67" s="59"/>
      <c r="AW67" s="60"/>
      <c r="AX67" s="17"/>
      <c r="AY67" s="17"/>
      <c r="AZ67" s="58"/>
      <c r="BA67" s="50"/>
      <c r="BB67" s="50"/>
      <c r="BC67" s="50"/>
      <c r="BD67" s="50"/>
      <c r="BE67" s="50"/>
      <c r="BF67" s="50"/>
      <c r="BG67" s="59"/>
      <c r="BH67" s="60"/>
      <c r="BI67" s="17"/>
      <c r="BJ67" s="17"/>
      <c r="BK67" s="58"/>
      <c r="BL67" s="50"/>
      <c r="BM67" s="50"/>
      <c r="BN67" s="50"/>
      <c r="BO67" s="50"/>
      <c r="BP67" s="50"/>
      <c r="BQ67" s="50"/>
      <c r="BR67" s="59"/>
      <c r="BS67" s="60"/>
      <c r="BT67" s="17"/>
      <c r="BU67" s="17"/>
      <c r="BV67" s="58"/>
      <c r="BW67" s="50"/>
      <c r="BX67" s="50"/>
      <c r="BY67" s="50"/>
      <c r="BZ67" s="50"/>
      <c r="CA67" s="50"/>
      <c r="CB67" s="50"/>
      <c r="CC67" s="59"/>
      <c r="CD67" s="60"/>
      <c r="CE67" s="17"/>
      <c r="CF67" s="17"/>
      <c r="CG67" s="58"/>
      <c r="CH67" s="50"/>
      <c r="CI67" s="50"/>
      <c r="CJ67" s="50"/>
      <c r="CK67" s="50"/>
      <c r="CL67" s="50"/>
      <c r="CM67" s="50"/>
      <c r="CN67" s="59"/>
      <c r="CO67" s="60"/>
      <c r="CP67" s="17"/>
      <c r="CQ67" s="17"/>
      <c r="CR67" s="58"/>
      <c r="CS67" s="50"/>
      <c r="CT67" s="50"/>
      <c r="CU67" s="50"/>
      <c r="CV67" s="50"/>
      <c r="CW67" s="50"/>
      <c r="CX67" s="50"/>
      <c r="CY67" s="59"/>
      <c r="CZ67" s="60"/>
      <c r="DA67" s="17"/>
      <c r="DB67" s="17"/>
      <c r="DC67" s="58"/>
      <c r="DD67" s="50"/>
      <c r="DE67" s="50"/>
      <c r="DF67" s="50"/>
      <c r="DG67" s="50"/>
      <c r="DH67" s="50"/>
      <c r="DI67" s="50"/>
      <c r="DJ67" s="59"/>
      <c r="DK67" s="60"/>
      <c r="DL67" s="17"/>
      <c r="DM67" s="17"/>
      <c r="DN67" s="58"/>
      <c r="DO67" s="50"/>
      <c r="DP67" s="50"/>
      <c r="DQ67" s="50"/>
      <c r="DR67" s="50"/>
      <c r="DS67" s="50"/>
      <c r="DT67" s="50"/>
      <c r="DU67" s="59"/>
      <c r="DV67" s="60"/>
      <c r="DW67" s="17"/>
      <c r="DX67" s="17"/>
      <c r="DY67" s="58"/>
      <c r="DZ67" s="50"/>
      <c r="EA67" s="50"/>
      <c r="EB67" s="50"/>
      <c r="EC67" s="50"/>
      <c r="ED67" s="50"/>
      <c r="EE67" s="50"/>
      <c r="EF67" s="59"/>
      <c r="EG67" s="60"/>
      <c r="EH67" s="17"/>
      <c r="EI67" s="17"/>
      <c r="EJ67" s="58"/>
      <c r="EK67" s="50"/>
      <c r="EL67" s="50"/>
      <c r="EM67" s="50"/>
      <c r="EN67" s="50"/>
      <c r="EO67" s="50"/>
      <c r="EP67" s="50"/>
      <c r="EQ67" s="59"/>
      <c r="ER67" s="60"/>
      <c r="ES67" s="17"/>
      <c r="ET67" s="17"/>
      <c r="EU67" s="58"/>
      <c r="EV67" s="50"/>
      <c r="EW67" s="50"/>
      <c r="EX67" s="50"/>
      <c r="EY67" s="50"/>
      <c r="EZ67" s="50"/>
      <c r="FA67" s="50"/>
      <c r="FB67" s="59"/>
      <c r="FC67" s="60"/>
      <c r="FD67" s="17"/>
      <c r="FE67" s="17"/>
      <c r="FF67" s="58"/>
      <c r="FG67" s="50"/>
      <c r="FH67" s="50"/>
      <c r="FI67" s="50"/>
      <c r="FJ67" s="50"/>
      <c r="FK67" s="50"/>
      <c r="FL67" s="50"/>
      <c r="FM67" s="59"/>
      <c r="FN67" s="60"/>
      <c r="FO67" s="17"/>
      <c r="FP67" s="17"/>
      <c r="FQ67" s="58"/>
      <c r="FR67" s="50"/>
      <c r="FS67" s="50"/>
      <c r="FT67" s="50"/>
      <c r="FU67" s="50"/>
      <c r="FV67" s="50"/>
      <c r="FW67" s="50"/>
      <c r="FX67" s="59"/>
      <c r="FY67" s="60"/>
      <c r="FZ67" s="17"/>
      <c r="GA67" s="17"/>
      <c r="GB67" s="58"/>
      <c r="GC67" s="50"/>
      <c r="GD67" s="50"/>
      <c r="GE67" s="50"/>
      <c r="GF67" s="50"/>
      <c r="GG67" s="50"/>
      <c r="GH67" s="50"/>
      <c r="GI67" s="59"/>
      <c r="GJ67" s="60"/>
      <c r="GK67" s="17"/>
      <c r="GL67" s="17"/>
      <c r="GM67" s="58"/>
      <c r="GN67" s="50"/>
      <c r="GO67" s="50"/>
      <c r="GP67" s="50"/>
      <c r="GQ67" s="50"/>
      <c r="GR67" s="50"/>
      <c r="GS67" s="50"/>
      <c r="GT67" s="59"/>
      <c r="GU67" s="60"/>
      <c r="GV67" s="17"/>
      <c r="GW67" s="17"/>
      <c r="GX67" s="58"/>
      <c r="GY67" s="50"/>
      <c r="GZ67" s="50"/>
      <c r="HA67" s="50"/>
      <c r="HB67" s="50"/>
      <c r="HC67" s="50"/>
      <c r="HD67" s="50"/>
      <c r="HE67" s="59"/>
      <c r="HF67" s="60"/>
      <c r="HG67" s="17"/>
      <c r="HH67" s="17"/>
      <c r="HI67" s="58"/>
      <c r="HJ67" s="50"/>
      <c r="HK67" s="50"/>
      <c r="HL67" s="50"/>
      <c r="HM67" s="50"/>
      <c r="HN67" s="50"/>
      <c r="HO67" s="50"/>
      <c r="HP67" s="59"/>
      <c r="HQ67" s="60"/>
      <c r="HR67" s="17"/>
      <c r="HS67" s="17"/>
    </row>
    <row r="68" spans="1:227" x14ac:dyDescent="0.3">
      <c r="A68" s="65"/>
      <c r="B68" s="66"/>
      <c r="C68" s="67"/>
      <c r="D68" s="67"/>
      <c r="E68" s="59"/>
      <c r="F68" s="59"/>
      <c r="G68" s="17"/>
      <c r="H68" s="58"/>
      <c r="I68" s="50"/>
      <c r="J68" s="50"/>
      <c r="K68" s="50"/>
      <c r="L68" s="50"/>
      <c r="M68" s="50"/>
      <c r="N68" s="50"/>
      <c r="O68" s="59"/>
      <c r="P68" s="60"/>
      <c r="Q68" s="17"/>
      <c r="R68" s="17"/>
      <c r="S68" s="58"/>
      <c r="T68" s="50"/>
      <c r="U68" s="50"/>
      <c r="V68" s="50"/>
      <c r="W68" s="50"/>
      <c r="X68" s="50"/>
      <c r="Y68" s="50"/>
      <c r="Z68" s="59"/>
      <c r="AA68" s="60"/>
      <c r="AB68" s="17"/>
      <c r="AC68" s="17"/>
      <c r="AD68" s="58"/>
      <c r="AE68" s="50"/>
      <c r="AF68" s="50"/>
      <c r="AG68" s="50"/>
      <c r="AH68" s="50"/>
      <c r="AI68" s="50"/>
      <c r="AJ68" s="50"/>
      <c r="AK68" s="59"/>
      <c r="AL68" s="60"/>
      <c r="AM68" s="17"/>
      <c r="AN68" s="17"/>
      <c r="AO68" s="58"/>
      <c r="AP68" s="50"/>
      <c r="AQ68" s="50"/>
      <c r="AR68" s="50"/>
      <c r="AS68" s="50"/>
      <c r="AT68" s="50"/>
      <c r="AU68" s="50"/>
      <c r="AV68" s="59"/>
      <c r="AW68" s="60"/>
      <c r="AX68" s="17"/>
      <c r="AY68" s="17"/>
      <c r="AZ68" s="58"/>
      <c r="BA68" s="50"/>
      <c r="BB68" s="50"/>
      <c r="BC68" s="50"/>
      <c r="BD68" s="50"/>
      <c r="BE68" s="50"/>
      <c r="BF68" s="50"/>
      <c r="BG68" s="59"/>
      <c r="BH68" s="60"/>
      <c r="BI68" s="17"/>
      <c r="BJ68" s="17"/>
      <c r="BK68" s="58"/>
      <c r="BL68" s="50"/>
      <c r="BM68" s="50"/>
      <c r="BN68" s="50"/>
      <c r="BO68" s="50"/>
      <c r="BP68" s="50"/>
      <c r="BQ68" s="50"/>
      <c r="BR68" s="59"/>
      <c r="BS68" s="60"/>
      <c r="BT68" s="17"/>
      <c r="BU68" s="17"/>
      <c r="BV68" s="58"/>
      <c r="BW68" s="50"/>
      <c r="BX68" s="50"/>
      <c r="BY68" s="50"/>
      <c r="BZ68" s="50"/>
      <c r="CA68" s="50"/>
      <c r="CB68" s="50"/>
      <c r="CC68" s="59"/>
      <c r="CD68" s="60"/>
      <c r="CE68" s="17"/>
      <c r="CF68" s="17"/>
      <c r="CG68" s="58"/>
      <c r="CH68" s="50"/>
      <c r="CI68" s="50"/>
      <c r="CJ68" s="50"/>
      <c r="CK68" s="50"/>
      <c r="CL68" s="50"/>
      <c r="CM68" s="50"/>
      <c r="CN68" s="59"/>
      <c r="CO68" s="60"/>
      <c r="CP68" s="17"/>
      <c r="CQ68" s="17"/>
      <c r="CR68" s="58"/>
      <c r="CS68" s="50"/>
      <c r="CT68" s="50"/>
      <c r="CU68" s="50"/>
      <c r="CV68" s="50"/>
      <c r="CW68" s="50"/>
      <c r="CX68" s="50"/>
      <c r="CY68" s="59"/>
      <c r="CZ68" s="60"/>
      <c r="DA68" s="17"/>
      <c r="DB68" s="17"/>
      <c r="DC68" s="58"/>
      <c r="DD68" s="50"/>
      <c r="DE68" s="50"/>
      <c r="DF68" s="50"/>
      <c r="DG68" s="50"/>
      <c r="DH68" s="50"/>
      <c r="DI68" s="50"/>
      <c r="DJ68" s="59"/>
      <c r="DK68" s="60"/>
      <c r="DL68" s="17"/>
      <c r="DM68" s="17"/>
      <c r="DN68" s="58"/>
      <c r="DO68" s="50"/>
      <c r="DP68" s="50"/>
      <c r="DQ68" s="50"/>
      <c r="DR68" s="50"/>
      <c r="DS68" s="50"/>
      <c r="DT68" s="50"/>
      <c r="DU68" s="59"/>
      <c r="DV68" s="60"/>
      <c r="DW68" s="17"/>
      <c r="DX68" s="17"/>
      <c r="DY68" s="58"/>
      <c r="DZ68" s="50"/>
      <c r="EA68" s="50"/>
      <c r="EB68" s="50"/>
      <c r="EC68" s="50"/>
      <c r="ED68" s="50"/>
      <c r="EE68" s="50"/>
      <c r="EF68" s="59"/>
      <c r="EG68" s="60"/>
      <c r="EH68" s="17"/>
      <c r="EI68" s="17"/>
      <c r="EJ68" s="58"/>
      <c r="EK68" s="50"/>
      <c r="EL68" s="50"/>
      <c r="EM68" s="50"/>
      <c r="EN68" s="50"/>
      <c r="EO68" s="50"/>
      <c r="EP68" s="50"/>
      <c r="EQ68" s="59"/>
      <c r="ER68" s="60"/>
      <c r="ES68" s="17"/>
      <c r="ET68" s="17"/>
      <c r="EU68" s="58"/>
      <c r="EV68" s="50"/>
      <c r="EW68" s="50"/>
      <c r="EX68" s="50"/>
      <c r="EY68" s="50"/>
      <c r="EZ68" s="50"/>
      <c r="FA68" s="50"/>
      <c r="FB68" s="59"/>
      <c r="FC68" s="60"/>
      <c r="FD68" s="17"/>
      <c r="FE68" s="17"/>
      <c r="FF68" s="58"/>
      <c r="FG68" s="50"/>
      <c r="FH68" s="50"/>
      <c r="FI68" s="50"/>
      <c r="FJ68" s="50"/>
      <c r="FK68" s="50"/>
      <c r="FL68" s="50"/>
      <c r="FM68" s="59"/>
      <c r="FN68" s="60"/>
      <c r="FO68" s="17"/>
      <c r="FP68" s="17"/>
      <c r="FQ68" s="58"/>
      <c r="FR68" s="50"/>
      <c r="FS68" s="50"/>
      <c r="FT68" s="50"/>
      <c r="FU68" s="50"/>
      <c r="FV68" s="50"/>
      <c r="FW68" s="50"/>
      <c r="FX68" s="59"/>
      <c r="FY68" s="60"/>
      <c r="FZ68" s="17"/>
      <c r="GA68" s="17"/>
      <c r="GB68" s="58"/>
      <c r="GC68" s="50"/>
      <c r="GD68" s="50"/>
      <c r="GE68" s="50"/>
      <c r="GF68" s="50"/>
      <c r="GG68" s="50"/>
      <c r="GH68" s="50"/>
      <c r="GI68" s="59"/>
      <c r="GJ68" s="60"/>
      <c r="GK68" s="17"/>
      <c r="GL68" s="17"/>
      <c r="GM68" s="58"/>
      <c r="GN68" s="50"/>
      <c r="GO68" s="50"/>
      <c r="GP68" s="50"/>
      <c r="GQ68" s="50"/>
      <c r="GR68" s="50"/>
      <c r="GS68" s="50"/>
      <c r="GT68" s="59"/>
      <c r="GU68" s="60"/>
      <c r="GV68" s="17"/>
      <c r="GW68" s="17"/>
      <c r="GX68" s="58"/>
      <c r="GY68" s="50"/>
      <c r="GZ68" s="50"/>
      <c r="HA68" s="50"/>
      <c r="HB68" s="50"/>
      <c r="HC68" s="50"/>
      <c r="HD68" s="50"/>
      <c r="HE68" s="59"/>
      <c r="HF68" s="60"/>
      <c r="HG68" s="17"/>
      <c r="HH68" s="17"/>
      <c r="HI68" s="58"/>
      <c r="HJ68" s="50"/>
      <c r="HK68" s="50"/>
      <c r="HL68" s="50"/>
      <c r="HM68" s="50"/>
      <c r="HN68" s="50"/>
      <c r="HO68" s="50"/>
      <c r="HP68" s="59"/>
      <c r="HQ68" s="60"/>
      <c r="HR68" s="17"/>
      <c r="HS68" s="17"/>
    </row>
    <row r="69" spans="1:227" x14ac:dyDescent="0.3">
      <c r="A69" s="65"/>
      <c r="B69" s="69"/>
      <c r="C69" s="67"/>
      <c r="D69" s="67"/>
      <c r="E69" s="59"/>
      <c r="F69" s="59"/>
      <c r="G69" s="17"/>
      <c r="H69" s="58"/>
      <c r="I69" s="50"/>
      <c r="J69" s="50"/>
      <c r="K69" s="50"/>
      <c r="L69" s="50"/>
      <c r="M69" s="50"/>
      <c r="N69" s="50"/>
      <c r="O69" s="59"/>
      <c r="P69" s="60"/>
      <c r="Q69" s="17"/>
      <c r="R69" s="17"/>
      <c r="S69" s="58"/>
      <c r="T69" s="50"/>
      <c r="U69" s="50"/>
      <c r="V69" s="50"/>
      <c r="W69" s="50"/>
      <c r="X69" s="50"/>
      <c r="Y69" s="50"/>
      <c r="Z69" s="59"/>
      <c r="AA69" s="60"/>
      <c r="AB69" s="17"/>
      <c r="AC69" s="17"/>
      <c r="AD69" s="58"/>
      <c r="AE69" s="50"/>
      <c r="AF69" s="50"/>
      <c r="AG69" s="50"/>
      <c r="AH69" s="50"/>
      <c r="AI69" s="50"/>
      <c r="AJ69" s="50"/>
      <c r="AK69" s="59"/>
      <c r="AL69" s="60"/>
      <c r="AM69" s="17"/>
      <c r="AN69" s="17"/>
      <c r="AO69" s="58"/>
      <c r="AP69" s="50"/>
      <c r="AQ69" s="50"/>
      <c r="AR69" s="50"/>
      <c r="AS69" s="50"/>
      <c r="AT69" s="50"/>
      <c r="AU69" s="50"/>
      <c r="AV69" s="59"/>
      <c r="AW69" s="60"/>
      <c r="AX69" s="17"/>
      <c r="AY69" s="17"/>
      <c r="AZ69" s="58"/>
      <c r="BA69" s="50"/>
      <c r="BB69" s="50"/>
      <c r="BC69" s="50"/>
      <c r="BD69" s="50"/>
      <c r="BE69" s="50"/>
      <c r="BF69" s="50"/>
      <c r="BG69" s="59"/>
      <c r="BH69" s="60"/>
      <c r="BI69" s="17"/>
      <c r="BJ69" s="17"/>
      <c r="BK69" s="58"/>
      <c r="BL69" s="50"/>
      <c r="BM69" s="50"/>
      <c r="BN69" s="50"/>
      <c r="BO69" s="50"/>
      <c r="BP69" s="50"/>
      <c r="BQ69" s="50"/>
      <c r="BR69" s="59"/>
      <c r="BS69" s="60"/>
      <c r="BT69" s="17"/>
      <c r="BU69" s="17"/>
      <c r="BV69" s="58"/>
      <c r="BW69" s="50"/>
      <c r="BX69" s="50"/>
      <c r="BY69" s="50"/>
      <c r="BZ69" s="50"/>
      <c r="CA69" s="50"/>
      <c r="CB69" s="50"/>
      <c r="CC69" s="59"/>
      <c r="CD69" s="60"/>
      <c r="CE69" s="17"/>
      <c r="CF69" s="17"/>
      <c r="CG69" s="58"/>
      <c r="CH69" s="50"/>
      <c r="CI69" s="50"/>
      <c r="CJ69" s="50"/>
      <c r="CK69" s="50"/>
      <c r="CL69" s="50"/>
      <c r="CM69" s="50"/>
      <c r="CN69" s="59"/>
      <c r="CO69" s="60"/>
      <c r="CP69" s="17"/>
      <c r="CQ69" s="17"/>
      <c r="CR69" s="58"/>
      <c r="CS69" s="50"/>
      <c r="CT69" s="50"/>
      <c r="CU69" s="50"/>
      <c r="CV69" s="50"/>
      <c r="CW69" s="50"/>
      <c r="CX69" s="50"/>
      <c r="CY69" s="59"/>
      <c r="CZ69" s="60"/>
      <c r="DA69" s="17"/>
      <c r="DB69" s="17"/>
      <c r="DC69" s="58"/>
      <c r="DD69" s="50"/>
      <c r="DE69" s="50"/>
      <c r="DF69" s="50"/>
      <c r="DG69" s="50"/>
      <c r="DH69" s="50"/>
      <c r="DI69" s="50"/>
      <c r="DJ69" s="59"/>
      <c r="DK69" s="60"/>
      <c r="DL69" s="17"/>
      <c r="DM69" s="17"/>
      <c r="DN69" s="58"/>
      <c r="DO69" s="50"/>
      <c r="DP69" s="50"/>
      <c r="DQ69" s="50"/>
      <c r="DR69" s="50"/>
      <c r="DS69" s="50"/>
      <c r="DT69" s="50"/>
      <c r="DU69" s="59"/>
      <c r="DV69" s="60"/>
      <c r="DW69" s="17"/>
      <c r="DX69" s="17"/>
      <c r="DY69" s="58"/>
      <c r="DZ69" s="50"/>
      <c r="EA69" s="50"/>
      <c r="EB69" s="50"/>
      <c r="EC69" s="50"/>
      <c r="ED69" s="50"/>
      <c r="EE69" s="50"/>
      <c r="EF69" s="59"/>
      <c r="EG69" s="60"/>
      <c r="EH69" s="17"/>
      <c r="EI69" s="17"/>
      <c r="EJ69" s="58"/>
      <c r="EK69" s="50"/>
      <c r="EL69" s="50"/>
      <c r="EM69" s="50"/>
      <c r="EN69" s="50"/>
      <c r="EO69" s="50"/>
      <c r="EP69" s="50"/>
      <c r="EQ69" s="59"/>
      <c r="ER69" s="60"/>
      <c r="ES69" s="17"/>
      <c r="ET69" s="17"/>
      <c r="EU69" s="58"/>
      <c r="EV69" s="50"/>
      <c r="EW69" s="50"/>
      <c r="EX69" s="50"/>
      <c r="EY69" s="50"/>
      <c r="EZ69" s="50"/>
      <c r="FA69" s="50"/>
      <c r="FB69" s="59"/>
      <c r="FC69" s="60"/>
      <c r="FD69" s="17"/>
      <c r="FE69" s="17"/>
      <c r="FF69" s="58"/>
      <c r="FG69" s="50"/>
      <c r="FH69" s="50"/>
      <c r="FI69" s="50"/>
      <c r="FJ69" s="50"/>
      <c r="FK69" s="50"/>
      <c r="FL69" s="50"/>
      <c r="FM69" s="59"/>
      <c r="FN69" s="60"/>
      <c r="FO69" s="17"/>
      <c r="FP69" s="17"/>
      <c r="FQ69" s="58"/>
      <c r="FR69" s="50"/>
      <c r="FS69" s="50"/>
      <c r="FT69" s="50"/>
      <c r="FU69" s="50"/>
      <c r="FV69" s="50"/>
      <c r="FW69" s="50"/>
      <c r="FX69" s="59"/>
      <c r="FY69" s="60"/>
      <c r="FZ69" s="17"/>
      <c r="GA69" s="17"/>
      <c r="GB69" s="58"/>
      <c r="GC69" s="50"/>
      <c r="GD69" s="50"/>
      <c r="GE69" s="50"/>
      <c r="GF69" s="50"/>
      <c r="GG69" s="50"/>
      <c r="GH69" s="50"/>
      <c r="GI69" s="59"/>
      <c r="GJ69" s="60"/>
      <c r="GK69" s="17"/>
      <c r="GL69" s="17"/>
      <c r="GM69" s="58"/>
      <c r="GN69" s="50"/>
      <c r="GO69" s="50"/>
      <c r="GP69" s="50"/>
      <c r="GQ69" s="50"/>
      <c r="GR69" s="50"/>
      <c r="GS69" s="50"/>
      <c r="GT69" s="59"/>
      <c r="GU69" s="60"/>
      <c r="GV69" s="17"/>
      <c r="GW69" s="17"/>
      <c r="GX69" s="58"/>
      <c r="GY69" s="50"/>
      <c r="GZ69" s="50"/>
      <c r="HA69" s="50"/>
      <c r="HB69" s="50"/>
      <c r="HC69" s="50"/>
      <c r="HD69" s="50"/>
      <c r="HE69" s="59"/>
      <c r="HF69" s="60"/>
      <c r="HG69" s="17"/>
      <c r="HH69" s="17"/>
      <c r="HI69" s="58"/>
      <c r="HJ69" s="50"/>
      <c r="HK69" s="50"/>
      <c r="HL69" s="50"/>
      <c r="HM69" s="50"/>
      <c r="HN69" s="50"/>
      <c r="HO69" s="50"/>
      <c r="HP69" s="59"/>
      <c r="HQ69" s="60"/>
      <c r="HR69" s="17"/>
      <c r="HS69" s="17"/>
    </row>
    <row r="70" spans="1:227" x14ac:dyDescent="0.3">
      <c r="A70" s="65"/>
      <c r="B70" s="69"/>
      <c r="C70" s="67"/>
      <c r="D70" s="67"/>
      <c r="E70" s="59"/>
      <c r="F70" s="59"/>
      <c r="G70" s="17"/>
      <c r="H70" s="58"/>
      <c r="I70" s="50"/>
      <c r="J70" s="50"/>
      <c r="K70" s="50"/>
      <c r="L70" s="50"/>
      <c r="M70" s="50"/>
      <c r="N70" s="50"/>
      <c r="O70" s="59"/>
      <c r="P70" s="60"/>
      <c r="Q70" s="17"/>
      <c r="R70" s="17"/>
      <c r="S70" s="58"/>
      <c r="T70" s="50"/>
      <c r="U70" s="50"/>
      <c r="V70" s="50"/>
      <c r="W70" s="50"/>
      <c r="X70" s="50"/>
      <c r="Y70" s="50"/>
      <c r="Z70" s="59"/>
      <c r="AA70" s="60"/>
      <c r="AB70" s="17"/>
      <c r="AC70" s="17"/>
      <c r="AD70" s="58"/>
      <c r="AE70" s="50"/>
      <c r="AF70" s="50"/>
      <c r="AG70" s="50"/>
      <c r="AH70" s="50"/>
      <c r="AI70" s="50"/>
      <c r="AJ70" s="50"/>
      <c r="AK70" s="59"/>
      <c r="AL70" s="60"/>
      <c r="AM70" s="17"/>
      <c r="AN70" s="17"/>
      <c r="AO70" s="58"/>
      <c r="AP70" s="50"/>
      <c r="AQ70" s="50"/>
      <c r="AR70" s="50"/>
      <c r="AS70" s="50"/>
      <c r="AT70" s="50"/>
      <c r="AU70" s="50"/>
      <c r="AV70" s="59"/>
      <c r="AW70" s="60"/>
      <c r="AX70" s="17"/>
      <c r="AY70" s="17"/>
      <c r="AZ70" s="58"/>
      <c r="BA70" s="50"/>
      <c r="BB70" s="50"/>
      <c r="BC70" s="50"/>
      <c r="BD70" s="50"/>
      <c r="BE70" s="50"/>
      <c r="BF70" s="50"/>
      <c r="BG70" s="59"/>
      <c r="BH70" s="60"/>
      <c r="BI70" s="17"/>
      <c r="BJ70" s="17"/>
      <c r="BK70" s="58"/>
      <c r="BL70" s="50"/>
      <c r="BM70" s="50"/>
      <c r="BN70" s="50"/>
      <c r="BO70" s="50"/>
      <c r="BP70" s="50"/>
      <c r="BQ70" s="50"/>
      <c r="BR70" s="59"/>
      <c r="BS70" s="60"/>
      <c r="BT70" s="17"/>
      <c r="BU70" s="17"/>
      <c r="BV70" s="58"/>
      <c r="BW70" s="50"/>
      <c r="BX70" s="50"/>
      <c r="BY70" s="50"/>
      <c r="BZ70" s="50"/>
      <c r="CA70" s="50"/>
      <c r="CB70" s="50"/>
      <c r="CC70" s="59"/>
      <c r="CD70" s="60"/>
      <c r="CE70" s="17"/>
      <c r="CF70" s="17"/>
      <c r="CG70" s="58"/>
      <c r="CH70" s="50"/>
      <c r="CI70" s="50"/>
      <c r="CJ70" s="50"/>
      <c r="CK70" s="50"/>
      <c r="CL70" s="50"/>
      <c r="CM70" s="50"/>
      <c r="CN70" s="59"/>
      <c r="CO70" s="60"/>
      <c r="CP70" s="17"/>
      <c r="CQ70" s="17"/>
      <c r="CR70" s="58"/>
      <c r="CS70" s="50"/>
      <c r="CT70" s="50"/>
      <c r="CU70" s="50"/>
      <c r="CV70" s="50"/>
      <c r="CW70" s="50"/>
      <c r="CX70" s="50"/>
      <c r="CY70" s="59"/>
      <c r="CZ70" s="60"/>
      <c r="DA70" s="17"/>
      <c r="DB70" s="17"/>
      <c r="DC70" s="58"/>
      <c r="DD70" s="50"/>
      <c r="DE70" s="50"/>
      <c r="DF70" s="50"/>
      <c r="DG70" s="50"/>
      <c r="DH70" s="50"/>
      <c r="DI70" s="50"/>
      <c r="DJ70" s="59"/>
      <c r="DK70" s="60"/>
      <c r="DL70" s="17"/>
      <c r="DM70" s="17"/>
      <c r="DN70" s="58"/>
      <c r="DO70" s="50"/>
      <c r="DP70" s="50"/>
      <c r="DQ70" s="50"/>
      <c r="DR70" s="50"/>
      <c r="DS70" s="50"/>
      <c r="DT70" s="50"/>
      <c r="DU70" s="59"/>
      <c r="DV70" s="60"/>
      <c r="DW70" s="17"/>
      <c r="DX70" s="17"/>
      <c r="DY70" s="58"/>
      <c r="DZ70" s="50"/>
      <c r="EA70" s="50"/>
      <c r="EB70" s="50"/>
      <c r="EC70" s="50"/>
      <c r="ED70" s="50"/>
      <c r="EE70" s="50"/>
      <c r="EF70" s="59"/>
      <c r="EG70" s="60"/>
      <c r="EH70" s="17"/>
      <c r="EI70" s="17"/>
      <c r="EJ70" s="58"/>
      <c r="EK70" s="50"/>
      <c r="EL70" s="50"/>
      <c r="EM70" s="50"/>
      <c r="EN70" s="50"/>
      <c r="EO70" s="50"/>
      <c r="EP70" s="50"/>
      <c r="EQ70" s="59"/>
      <c r="ER70" s="60"/>
      <c r="ES70" s="17"/>
      <c r="ET70" s="17"/>
      <c r="EU70" s="58"/>
      <c r="EV70" s="50"/>
      <c r="EW70" s="50"/>
      <c r="EX70" s="50"/>
      <c r="EY70" s="50"/>
      <c r="EZ70" s="50"/>
      <c r="FA70" s="50"/>
      <c r="FB70" s="59"/>
      <c r="FC70" s="60"/>
      <c r="FD70" s="17"/>
      <c r="FE70" s="17"/>
      <c r="FF70" s="58"/>
      <c r="FG70" s="50"/>
      <c r="FH70" s="50"/>
      <c r="FI70" s="50"/>
      <c r="FJ70" s="50"/>
      <c r="FK70" s="50"/>
      <c r="FL70" s="50"/>
      <c r="FM70" s="59"/>
      <c r="FN70" s="60"/>
      <c r="FO70" s="17"/>
      <c r="FP70" s="17"/>
      <c r="FQ70" s="58"/>
      <c r="FR70" s="50"/>
      <c r="FS70" s="50"/>
      <c r="FT70" s="50"/>
      <c r="FU70" s="50"/>
      <c r="FV70" s="50"/>
      <c r="FW70" s="50"/>
      <c r="FX70" s="59"/>
      <c r="FY70" s="60"/>
      <c r="FZ70" s="17"/>
      <c r="GA70" s="17"/>
      <c r="GB70" s="58"/>
      <c r="GC70" s="50"/>
      <c r="GD70" s="50"/>
      <c r="GE70" s="50"/>
      <c r="GF70" s="50"/>
      <c r="GG70" s="50"/>
      <c r="GH70" s="50"/>
      <c r="GI70" s="59"/>
      <c r="GJ70" s="60"/>
      <c r="GK70" s="17"/>
      <c r="GL70" s="17"/>
      <c r="GM70" s="58"/>
      <c r="GN70" s="50"/>
      <c r="GO70" s="50"/>
      <c r="GP70" s="50"/>
      <c r="GQ70" s="50"/>
      <c r="GR70" s="50"/>
      <c r="GS70" s="50"/>
      <c r="GT70" s="59"/>
      <c r="GU70" s="60"/>
      <c r="GV70" s="17"/>
      <c r="GW70" s="17"/>
      <c r="GX70" s="58"/>
      <c r="GY70" s="50"/>
      <c r="GZ70" s="50"/>
      <c r="HA70" s="50"/>
      <c r="HB70" s="50"/>
      <c r="HC70" s="50"/>
      <c r="HD70" s="50"/>
      <c r="HE70" s="59"/>
      <c r="HF70" s="60"/>
      <c r="HG70" s="17"/>
      <c r="HH70" s="17"/>
      <c r="HI70" s="58"/>
      <c r="HJ70" s="50"/>
      <c r="HK70" s="50"/>
      <c r="HL70" s="50"/>
      <c r="HM70" s="50"/>
      <c r="HN70" s="50"/>
      <c r="HO70" s="50"/>
      <c r="HP70" s="59"/>
      <c r="HQ70" s="60"/>
      <c r="HR70" s="17"/>
      <c r="HS70" s="17"/>
    </row>
    <row r="71" spans="1:227" x14ac:dyDescent="0.3">
      <c r="A71" s="65"/>
      <c r="B71" s="66"/>
      <c r="C71" s="67"/>
      <c r="D71" s="67"/>
      <c r="E71" s="59"/>
      <c r="F71" s="59"/>
      <c r="G71" s="17"/>
      <c r="H71" s="58"/>
      <c r="I71" s="50"/>
      <c r="J71" s="50"/>
      <c r="K71" s="50"/>
      <c r="L71" s="50"/>
      <c r="M71" s="50"/>
      <c r="N71" s="50"/>
      <c r="O71" s="59"/>
      <c r="P71" s="60"/>
      <c r="Q71" s="17"/>
      <c r="R71" s="17"/>
      <c r="S71" s="58"/>
      <c r="T71" s="50"/>
      <c r="U71" s="50"/>
      <c r="V71" s="50"/>
      <c r="W71" s="50"/>
      <c r="X71" s="50"/>
      <c r="Y71" s="50"/>
      <c r="Z71" s="59"/>
      <c r="AA71" s="60"/>
      <c r="AB71" s="17"/>
      <c r="AC71" s="17"/>
      <c r="AD71" s="58"/>
      <c r="AE71" s="50"/>
      <c r="AF71" s="50"/>
      <c r="AG71" s="50"/>
      <c r="AH71" s="50"/>
      <c r="AI71" s="50"/>
      <c r="AJ71" s="50"/>
      <c r="AK71" s="59"/>
      <c r="AL71" s="60"/>
      <c r="AM71" s="17"/>
      <c r="AN71" s="17"/>
      <c r="AO71" s="58"/>
      <c r="AP71" s="50"/>
      <c r="AQ71" s="50"/>
      <c r="AR71" s="50"/>
      <c r="AS71" s="50"/>
      <c r="AT71" s="50"/>
      <c r="AU71" s="50"/>
      <c r="AV71" s="59"/>
      <c r="AW71" s="60"/>
      <c r="AX71" s="17"/>
      <c r="AY71" s="17"/>
      <c r="AZ71" s="58"/>
      <c r="BA71" s="50"/>
      <c r="BB71" s="50"/>
      <c r="BC71" s="50"/>
      <c r="BD71" s="50"/>
      <c r="BE71" s="50"/>
      <c r="BF71" s="50"/>
      <c r="BG71" s="59"/>
      <c r="BH71" s="60"/>
      <c r="BI71" s="17"/>
      <c r="BJ71" s="17"/>
      <c r="BK71" s="58"/>
      <c r="BL71" s="50"/>
      <c r="BM71" s="50"/>
      <c r="BN71" s="50"/>
      <c r="BO71" s="50"/>
      <c r="BP71" s="50"/>
      <c r="BQ71" s="50"/>
      <c r="BR71" s="59"/>
      <c r="BS71" s="60"/>
      <c r="BT71" s="17"/>
      <c r="BU71" s="17"/>
      <c r="BV71" s="58"/>
      <c r="BW71" s="50"/>
      <c r="BX71" s="50"/>
      <c r="BY71" s="50"/>
      <c r="BZ71" s="50"/>
      <c r="CA71" s="50"/>
      <c r="CB71" s="50"/>
      <c r="CC71" s="59"/>
      <c r="CD71" s="60"/>
      <c r="CE71" s="17"/>
      <c r="CF71" s="17"/>
      <c r="CG71" s="58"/>
      <c r="CH71" s="50"/>
      <c r="CI71" s="50"/>
      <c r="CJ71" s="50"/>
      <c r="CK71" s="50"/>
      <c r="CL71" s="50"/>
      <c r="CM71" s="50"/>
      <c r="CN71" s="59"/>
      <c r="CO71" s="60"/>
      <c r="CP71" s="17"/>
      <c r="CQ71" s="17"/>
      <c r="CR71" s="58"/>
      <c r="CS71" s="50"/>
      <c r="CT71" s="50"/>
      <c r="CU71" s="50"/>
      <c r="CV71" s="50"/>
      <c r="CW71" s="50"/>
      <c r="CX71" s="50"/>
      <c r="CY71" s="59"/>
      <c r="CZ71" s="60"/>
      <c r="DA71" s="17"/>
      <c r="DB71" s="17"/>
      <c r="DC71" s="58"/>
      <c r="DD71" s="50"/>
      <c r="DE71" s="50"/>
      <c r="DF71" s="50"/>
      <c r="DG71" s="50"/>
      <c r="DH71" s="50"/>
      <c r="DI71" s="50"/>
      <c r="DJ71" s="59"/>
      <c r="DK71" s="60"/>
      <c r="DL71" s="17"/>
      <c r="DM71" s="17"/>
      <c r="DN71" s="58"/>
      <c r="DO71" s="50"/>
      <c r="DP71" s="50"/>
      <c r="DQ71" s="50"/>
      <c r="DR71" s="50"/>
      <c r="DS71" s="50"/>
      <c r="DT71" s="50"/>
      <c r="DU71" s="59"/>
      <c r="DV71" s="60"/>
      <c r="DW71" s="17"/>
      <c r="DX71" s="17"/>
      <c r="DY71" s="58"/>
      <c r="DZ71" s="50"/>
      <c r="EA71" s="50"/>
      <c r="EB71" s="50"/>
      <c r="EC71" s="50"/>
      <c r="ED71" s="50"/>
      <c r="EE71" s="50"/>
      <c r="EF71" s="59"/>
      <c r="EG71" s="60"/>
      <c r="EH71" s="17"/>
      <c r="EI71" s="17"/>
      <c r="EJ71" s="58"/>
      <c r="EK71" s="50"/>
      <c r="EL71" s="50"/>
      <c r="EM71" s="50"/>
      <c r="EN71" s="50"/>
      <c r="EO71" s="50"/>
      <c r="EP71" s="50"/>
      <c r="EQ71" s="59"/>
      <c r="ER71" s="60"/>
      <c r="ES71" s="17"/>
      <c r="ET71" s="17"/>
      <c r="EU71" s="58"/>
      <c r="EV71" s="50"/>
      <c r="EW71" s="50"/>
      <c r="EX71" s="50"/>
      <c r="EY71" s="50"/>
      <c r="EZ71" s="50"/>
      <c r="FA71" s="50"/>
      <c r="FB71" s="59"/>
      <c r="FC71" s="60"/>
      <c r="FD71" s="17"/>
      <c r="FE71" s="17"/>
      <c r="FF71" s="58"/>
      <c r="FG71" s="50"/>
      <c r="FH71" s="50"/>
      <c r="FI71" s="50"/>
      <c r="FJ71" s="50"/>
      <c r="FK71" s="50"/>
      <c r="FL71" s="50"/>
      <c r="FM71" s="59"/>
      <c r="FN71" s="60"/>
      <c r="FO71" s="17"/>
      <c r="FP71" s="17"/>
      <c r="FQ71" s="58"/>
      <c r="FR71" s="50"/>
      <c r="FS71" s="50"/>
      <c r="FT71" s="50"/>
      <c r="FU71" s="50"/>
      <c r="FV71" s="50"/>
      <c r="FW71" s="50"/>
      <c r="FX71" s="59"/>
      <c r="FY71" s="60"/>
      <c r="FZ71" s="17"/>
      <c r="GA71" s="17"/>
      <c r="GB71" s="58"/>
      <c r="GC71" s="50"/>
      <c r="GD71" s="50"/>
      <c r="GE71" s="50"/>
      <c r="GF71" s="50"/>
      <c r="GG71" s="50"/>
      <c r="GH71" s="50"/>
      <c r="GI71" s="59"/>
      <c r="GJ71" s="60"/>
      <c r="GK71" s="17"/>
      <c r="GL71" s="17"/>
      <c r="GM71" s="58"/>
      <c r="GN71" s="50"/>
      <c r="GO71" s="50"/>
      <c r="GP71" s="50"/>
      <c r="GQ71" s="50"/>
      <c r="GR71" s="50"/>
      <c r="GS71" s="50"/>
      <c r="GT71" s="59"/>
      <c r="GU71" s="60"/>
      <c r="GV71" s="17"/>
      <c r="GW71" s="17"/>
      <c r="GX71" s="58"/>
      <c r="GY71" s="50"/>
      <c r="GZ71" s="50"/>
      <c r="HA71" s="50"/>
      <c r="HB71" s="50"/>
      <c r="HC71" s="50"/>
      <c r="HD71" s="50"/>
      <c r="HE71" s="59"/>
      <c r="HF71" s="60"/>
      <c r="HG71" s="17"/>
      <c r="HH71" s="17"/>
      <c r="HI71" s="58"/>
      <c r="HJ71" s="50"/>
      <c r="HK71" s="50"/>
      <c r="HL71" s="50"/>
      <c r="HM71" s="50"/>
      <c r="HN71" s="50"/>
      <c r="HO71" s="50"/>
      <c r="HP71" s="59"/>
      <c r="HQ71" s="60"/>
      <c r="HR71" s="17"/>
      <c r="HS71" s="17"/>
    </row>
    <row r="72" spans="1:227" x14ac:dyDescent="0.3">
      <c r="A72" s="65"/>
      <c r="B72" s="66"/>
      <c r="C72" s="67"/>
      <c r="D72" s="67"/>
      <c r="E72" s="59"/>
      <c r="F72" s="59"/>
      <c r="G72" s="17"/>
      <c r="H72" s="58"/>
      <c r="I72" s="50"/>
      <c r="J72" s="50"/>
      <c r="K72" s="50"/>
      <c r="L72" s="50"/>
      <c r="M72" s="50"/>
      <c r="N72" s="50"/>
      <c r="O72" s="59"/>
      <c r="P72" s="60"/>
      <c r="Q72" s="17"/>
      <c r="R72" s="17"/>
      <c r="S72" s="58"/>
      <c r="T72" s="50"/>
      <c r="U72" s="50"/>
      <c r="V72" s="50"/>
      <c r="W72" s="50"/>
      <c r="X72" s="50"/>
      <c r="Y72" s="50"/>
      <c r="Z72" s="59"/>
      <c r="AA72" s="60"/>
      <c r="AB72" s="17"/>
      <c r="AC72" s="17"/>
      <c r="AD72" s="58"/>
      <c r="AE72" s="50"/>
      <c r="AF72" s="50"/>
      <c r="AG72" s="50"/>
      <c r="AH72" s="50"/>
      <c r="AI72" s="50"/>
      <c r="AJ72" s="50"/>
      <c r="AK72" s="59"/>
      <c r="AL72" s="60"/>
      <c r="AM72" s="17"/>
      <c r="AN72" s="17"/>
      <c r="AO72" s="58"/>
      <c r="AP72" s="50"/>
      <c r="AQ72" s="50"/>
      <c r="AR72" s="50"/>
      <c r="AS72" s="50"/>
      <c r="AT72" s="50"/>
      <c r="AU72" s="50"/>
      <c r="AV72" s="59"/>
      <c r="AW72" s="60"/>
      <c r="AX72" s="17"/>
      <c r="AY72" s="17"/>
      <c r="AZ72" s="58"/>
      <c r="BA72" s="50"/>
      <c r="BB72" s="50"/>
      <c r="BC72" s="50"/>
      <c r="BD72" s="50"/>
      <c r="BE72" s="50"/>
      <c r="BF72" s="50"/>
      <c r="BG72" s="59"/>
      <c r="BH72" s="60"/>
      <c r="BI72" s="17"/>
      <c r="BJ72" s="17"/>
      <c r="BK72" s="58"/>
      <c r="BL72" s="50"/>
      <c r="BM72" s="50"/>
      <c r="BN72" s="50"/>
      <c r="BO72" s="50"/>
      <c r="BP72" s="50"/>
      <c r="BQ72" s="50"/>
      <c r="BR72" s="59"/>
      <c r="BS72" s="60"/>
      <c r="BT72" s="17"/>
      <c r="BU72" s="17"/>
      <c r="BV72" s="58"/>
      <c r="BW72" s="50"/>
      <c r="BX72" s="50"/>
      <c r="BY72" s="50"/>
      <c r="BZ72" s="50"/>
      <c r="CA72" s="50"/>
      <c r="CB72" s="50"/>
      <c r="CC72" s="59"/>
      <c r="CD72" s="60"/>
      <c r="CE72" s="17"/>
      <c r="CF72" s="17"/>
      <c r="CG72" s="58"/>
      <c r="CH72" s="50"/>
      <c r="CI72" s="50"/>
      <c r="CJ72" s="50"/>
      <c r="CK72" s="50"/>
      <c r="CL72" s="50"/>
      <c r="CM72" s="50"/>
      <c r="CN72" s="59"/>
      <c r="CO72" s="60"/>
      <c r="CP72" s="17"/>
      <c r="CQ72" s="17"/>
      <c r="CR72" s="58"/>
      <c r="CS72" s="50"/>
      <c r="CT72" s="50"/>
      <c r="CU72" s="50"/>
      <c r="CV72" s="50"/>
      <c r="CW72" s="50"/>
      <c r="CX72" s="50"/>
      <c r="CY72" s="59"/>
      <c r="CZ72" s="60"/>
      <c r="DA72" s="17"/>
      <c r="DB72" s="17"/>
      <c r="DC72" s="58"/>
      <c r="DD72" s="50"/>
      <c r="DE72" s="50"/>
      <c r="DF72" s="50"/>
      <c r="DG72" s="50"/>
      <c r="DH72" s="50"/>
      <c r="DI72" s="50"/>
      <c r="DJ72" s="59"/>
      <c r="DK72" s="60"/>
      <c r="DL72" s="17"/>
      <c r="DM72" s="17"/>
      <c r="DN72" s="58"/>
      <c r="DO72" s="50"/>
      <c r="DP72" s="50"/>
      <c r="DQ72" s="50"/>
      <c r="DR72" s="50"/>
      <c r="DS72" s="50"/>
      <c r="DT72" s="50"/>
      <c r="DU72" s="59"/>
      <c r="DV72" s="60"/>
      <c r="DW72" s="17"/>
      <c r="DX72" s="17"/>
      <c r="DY72" s="58"/>
      <c r="DZ72" s="50"/>
      <c r="EA72" s="50"/>
      <c r="EB72" s="50"/>
      <c r="EC72" s="50"/>
      <c r="ED72" s="50"/>
      <c r="EE72" s="50"/>
      <c r="EF72" s="59"/>
      <c r="EG72" s="60"/>
      <c r="EH72" s="17"/>
      <c r="EI72" s="17"/>
      <c r="EJ72" s="58"/>
      <c r="EK72" s="50"/>
      <c r="EL72" s="50"/>
      <c r="EM72" s="50"/>
      <c r="EN72" s="50"/>
      <c r="EO72" s="50"/>
      <c r="EP72" s="50"/>
      <c r="EQ72" s="59"/>
      <c r="ER72" s="60"/>
      <c r="ES72" s="17"/>
      <c r="ET72" s="17"/>
      <c r="EU72" s="58"/>
      <c r="EV72" s="50"/>
      <c r="EW72" s="50"/>
      <c r="EX72" s="50"/>
      <c r="EY72" s="50"/>
      <c r="EZ72" s="50"/>
      <c r="FA72" s="50"/>
      <c r="FB72" s="59"/>
      <c r="FC72" s="60"/>
      <c r="FD72" s="17"/>
      <c r="FE72" s="17"/>
      <c r="FF72" s="58"/>
      <c r="FG72" s="50"/>
      <c r="FH72" s="50"/>
      <c r="FI72" s="50"/>
      <c r="FJ72" s="50"/>
      <c r="FK72" s="50"/>
      <c r="FL72" s="50"/>
      <c r="FM72" s="59"/>
      <c r="FN72" s="60"/>
      <c r="FO72" s="17"/>
      <c r="FP72" s="17"/>
      <c r="FQ72" s="58"/>
      <c r="FR72" s="50"/>
      <c r="FS72" s="50"/>
      <c r="FT72" s="50"/>
      <c r="FU72" s="50"/>
      <c r="FV72" s="50"/>
      <c r="FW72" s="50"/>
      <c r="FX72" s="59"/>
      <c r="FY72" s="60"/>
      <c r="FZ72" s="17"/>
      <c r="GA72" s="17"/>
      <c r="GB72" s="58"/>
      <c r="GC72" s="50"/>
      <c r="GD72" s="50"/>
      <c r="GE72" s="50"/>
      <c r="GF72" s="50"/>
      <c r="GG72" s="50"/>
      <c r="GH72" s="50"/>
      <c r="GI72" s="59"/>
      <c r="GJ72" s="60"/>
      <c r="GK72" s="17"/>
      <c r="GL72" s="17"/>
      <c r="GM72" s="58"/>
      <c r="GN72" s="50"/>
      <c r="GO72" s="50"/>
      <c r="GP72" s="50"/>
      <c r="GQ72" s="50"/>
      <c r="GR72" s="50"/>
      <c r="GS72" s="50"/>
      <c r="GT72" s="59"/>
      <c r="GU72" s="60"/>
      <c r="GV72" s="17"/>
      <c r="GW72" s="17"/>
      <c r="GX72" s="58"/>
      <c r="GY72" s="50"/>
      <c r="GZ72" s="50"/>
      <c r="HA72" s="50"/>
      <c r="HB72" s="50"/>
      <c r="HC72" s="50"/>
      <c r="HD72" s="50"/>
      <c r="HE72" s="59"/>
      <c r="HF72" s="60"/>
      <c r="HG72" s="17"/>
      <c r="HH72" s="17"/>
      <c r="HI72" s="58"/>
      <c r="HJ72" s="50"/>
      <c r="HK72" s="50"/>
      <c r="HL72" s="50"/>
      <c r="HM72" s="50"/>
      <c r="HN72" s="50"/>
      <c r="HO72" s="50"/>
      <c r="HP72" s="59"/>
      <c r="HQ72" s="60"/>
      <c r="HR72" s="17"/>
      <c r="HS72" s="17"/>
    </row>
    <row r="73" spans="1:227" x14ac:dyDescent="0.3">
      <c r="A73" s="65"/>
      <c r="B73" s="66"/>
      <c r="C73" s="67"/>
      <c r="D73" s="67"/>
      <c r="E73" s="59"/>
      <c r="F73" s="59"/>
      <c r="G73" s="17"/>
      <c r="H73" s="58"/>
      <c r="I73" s="50"/>
      <c r="J73" s="50"/>
      <c r="K73" s="50"/>
      <c r="L73" s="50"/>
      <c r="M73" s="50"/>
      <c r="N73" s="50"/>
      <c r="O73" s="59"/>
      <c r="P73" s="60"/>
      <c r="Q73" s="17"/>
      <c r="R73" s="17"/>
      <c r="S73" s="58"/>
      <c r="T73" s="50"/>
      <c r="U73" s="50"/>
      <c r="V73" s="50"/>
      <c r="W73" s="50"/>
      <c r="X73" s="50"/>
      <c r="Y73" s="50"/>
      <c r="Z73" s="59"/>
      <c r="AA73" s="60"/>
      <c r="AB73" s="17"/>
      <c r="AC73" s="17"/>
      <c r="AD73" s="58"/>
      <c r="AE73" s="50"/>
      <c r="AF73" s="50"/>
      <c r="AG73" s="50"/>
      <c r="AH73" s="50"/>
      <c r="AI73" s="50"/>
      <c r="AJ73" s="50"/>
      <c r="AK73" s="59"/>
      <c r="AL73" s="60"/>
      <c r="AM73" s="17"/>
      <c r="AN73" s="17"/>
      <c r="AO73" s="58"/>
      <c r="AP73" s="50"/>
      <c r="AQ73" s="50"/>
      <c r="AR73" s="50"/>
      <c r="AS73" s="50"/>
      <c r="AT73" s="50"/>
      <c r="AU73" s="50"/>
      <c r="AV73" s="59"/>
      <c r="AW73" s="60"/>
      <c r="AX73" s="17"/>
      <c r="AY73" s="17"/>
      <c r="AZ73" s="58"/>
      <c r="BA73" s="50"/>
      <c r="BB73" s="50"/>
      <c r="BC73" s="50"/>
      <c r="BD73" s="50"/>
      <c r="BE73" s="50"/>
      <c r="BF73" s="50"/>
      <c r="BG73" s="59"/>
      <c r="BH73" s="60"/>
      <c r="BI73" s="17"/>
      <c r="BJ73" s="17"/>
      <c r="BK73" s="58"/>
      <c r="BL73" s="50"/>
      <c r="BM73" s="50"/>
      <c r="BN73" s="50"/>
      <c r="BO73" s="50"/>
      <c r="BP73" s="50"/>
      <c r="BQ73" s="50"/>
      <c r="BR73" s="59"/>
      <c r="BS73" s="60"/>
      <c r="BT73" s="17"/>
      <c r="BU73" s="17"/>
      <c r="BV73" s="58"/>
      <c r="BW73" s="50"/>
      <c r="BX73" s="50"/>
      <c r="BY73" s="50"/>
      <c r="BZ73" s="50"/>
      <c r="CA73" s="50"/>
      <c r="CB73" s="50"/>
      <c r="CC73" s="59"/>
      <c r="CD73" s="60"/>
      <c r="CE73" s="17"/>
      <c r="CF73" s="17"/>
      <c r="CG73" s="58"/>
      <c r="CH73" s="50"/>
      <c r="CI73" s="50"/>
      <c r="CJ73" s="50"/>
      <c r="CK73" s="50"/>
      <c r="CL73" s="50"/>
      <c r="CM73" s="50"/>
      <c r="CN73" s="59"/>
      <c r="CO73" s="60"/>
      <c r="CP73" s="17"/>
      <c r="CQ73" s="17"/>
      <c r="CR73" s="58"/>
      <c r="CS73" s="50"/>
      <c r="CT73" s="50"/>
      <c r="CU73" s="50"/>
      <c r="CV73" s="50"/>
      <c r="CW73" s="50"/>
      <c r="CX73" s="50"/>
      <c r="CY73" s="59"/>
      <c r="CZ73" s="60"/>
      <c r="DA73" s="17"/>
      <c r="DB73" s="17"/>
      <c r="DC73" s="58"/>
      <c r="DD73" s="50"/>
      <c r="DE73" s="50"/>
      <c r="DF73" s="50"/>
      <c r="DG73" s="50"/>
      <c r="DH73" s="50"/>
      <c r="DI73" s="50"/>
      <c r="DJ73" s="59"/>
      <c r="DK73" s="60"/>
      <c r="DL73" s="17"/>
      <c r="DM73" s="17"/>
      <c r="DN73" s="58"/>
      <c r="DO73" s="50"/>
      <c r="DP73" s="50"/>
      <c r="DQ73" s="50"/>
      <c r="DR73" s="50"/>
      <c r="DS73" s="50"/>
      <c r="DT73" s="50"/>
      <c r="DU73" s="59"/>
      <c r="DV73" s="60"/>
      <c r="DW73" s="17"/>
      <c r="DX73" s="17"/>
      <c r="DY73" s="58"/>
      <c r="DZ73" s="50"/>
      <c r="EA73" s="50"/>
      <c r="EB73" s="50"/>
      <c r="EC73" s="50"/>
      <c r="ED73" s="50"/>
      <c r="EE73" s="50"/>
      <c r="EF73" s="59"/>
      <c r="EG73" s="60"/>
      <c r="EH73" s="17"/>
      <c r="EI73" s="17"/>
      <c r="EJ73" s="58"/>
      <c r="EK73" s="50"/>
      <c r="EL73" s="50"/>
      <c r="EM73" s="50"/>
      <c r="EN73" s="50"/>
      <c r="EO73" s="50"/>
      <c r="EP73" s="50"/>
      <c r="EQ73" s="59"/>
      <c r="ER73" s="60"/>
      <c r="ES73" s="17"/>
      <c r="ET73" s="17"/>
      <c r="EU73" s="58"/>
      <c r="EV73" s="50"/>
      <c r="EW73" s="50"/>
      <c r="EX73" s="50"/>
      <c r="EY73" s="50"/>
      <c r="EZ73" s="50"/>
      <c r="FA73" s="50"/>
      <c r="FB73" s="59"/>
      <c r="FC73" s="60"/>
      <c r="FD73" s="17"/>
      <c r="FE73" s="17"/>
      <c r="FF73" s="58"/>
      <c r="FG73" s="50"/>
      <c r="FH73" s="50"/>
      <c r="FI73" s="50"/>
      <c r="FJ73" s="50"/>
      <c r="FK73" s="50"/>
      <c r="FL73" s="50"/>
      <c r="FM73" s="59"/>
      <c r="FN73" s="60"/>
      <c r="FO73" s="17"/>
      <c r="FP73" s="17"/>
      <c r="FQ73" s="58"/>
      <c r="FR73" s="50"/>
      <c r="FS73" s="50"/>
      <c r="FT73" s="50"/>
      <c r="FU73" s="50"/>
      <c r="FV73" s="50"/>
      <c r="FW73" s="50"/>
      <c r="FX73" s="59"/>
      <c r="FY73" s="60"/>
      <c r="FZ73" s="17"/>
      <c r="GA73" s="17"/>
      <c r="GB73" s="58"/>
      <c r="GC73" s="50"/>
      <c r="GD73" s="50"/>
      <c r="GE73" s="50"/>
      <c r="GF73" s="50"/>
      <c r="GG73" s="50"/>
      <c r="GH73" s="50"/>
      <c r="GI73" s="59"/>
      <c r="GJ73" s="60"/>
      <c r="GK73" s="17"/>
      <c r="GL73" s="17"/>
      <c r="GM73" s="58"/>
      <c r="GN73" s="50"/>
      <c r="GO73" s="50"/>
      <c r="GP73" s="50"/>
      <c r="GQ73" s="50"/>
      <c r="GR73" s="50"/>
      <c r="GS73" s="50"/>
      <c r="GT73" s="59"/>
      <c r="GU73" s="60"/>
      <c r="GV73" s="17"/>
      <c r="GW73" s="17"/>
      <c r="GX73" s="58"/>
      <c r="GY73" s="50"/>
      <c r="GZ73" s="50"/>
      <c r="HA73" s="50"/>
      <c r="HB73" s="50"/>
      <c r="HC73" s="50"/>
      <c r="HD73" s="50"/>
      <c r="HE73" s="59"/>
      <c r="HF73" s="60"/>
      <c r="HG73" s="17"/>
      <c r="HH73" s="17"/>
      <c r="HI73" s="58"/>
      <c r="HJ73" s="50"/>
      <c r="HK73" s="50"/>
      <c r="HL73" s="50"/>
      <c r="HM73" s="50"/>
      <c r="HN73" s="50"/>
      <c r="HO73" s="50"/>
      <c r="HP73" s="59"/>
      <c r="HQ73" s="60"/>
      <c r="HR73" s="17"/>
      <c r="HS73" s="17"/>
    </row>
    <row r="74" spans="1:227" x14ac:dyDescent="0.3">
      <c r="A74" s="65"/>
      <c r="B74" s="69"/>
      <c r="C74" s="67"/>
      <c r="D74" s="67"/>
      <c r="E74" s="59"/>
      <c r="F74" s="59"/>
      <c r="G74" s="17"/>
      <c r="H74" s="58"/>
      <c r="I74" s="50"/>
      <c r="J74" s="50"/>
      <c r="K74" s="50"/>
      <c r="L74" s="50"/>
      <c r="M74" s="50"/>
      <c r="N74" s="50"/>
      <c r="O74" s="59"/>
      <c r="P74" s="60"/>
      <c r="Q74" s="17"/>
      <c r="R74" s="17"/>
      <c r="S74" s="58"/>
      <c r="T74" s="50"/>
      <c r="U74" s="50"/>
      <c r="V74" s="50"/>
      <c r="W74" s="50"/>
      <c r="X74" s="50"/>
      <c r="Y74" s="50"/>
      <c r="Z74" s="59"/>
      <c r="AA74" s="60"/>
      <c r="AB74" s="17"/>
      <c r="AC74" s="17"/>
      <c r="AD74" s="58"/>
      <c r="AE74" s="50"/>
      <c r="AF74" s="50"/>
      <c r="AG74" s="50"/>
      <c r="AH74" s="50"/>
      <c r="AI74" s="50"/>
      <c r="AJ74" s="50"/>
      <c r="AK74" s="59"/>
      <c r="AL74" s="60"/>
      <c r="AM74" s="17"/>
      <c r="AN74" s="17"/>
      <c r="AO74" s="58"/>
      <c r="AP74" s="50"/>
      <c r="AQ74" s="50"/>
      <c r="AR74" s="50"/>
      <c r="AS74" s="50"/>
      <c r="AT74" s="50"/>
      <c r="AU74" s="50"/>
      <c r="AV74" s="59"/>
      <c r="AW74" s="60"/>
      <c r="AX74" s="17"/>
      <c r="AY74" s="17"/>
      <c r="AZ74" s="58"/>
      <c r="BA74" s="50"/>
      <c r="BB74" s="50"/>
      <c r="BC74" s="50"/>
      <c r="BD74" s="50"/>
      <c r="BE74" s="50"/>
      <c r="BF74" s="50"/>
      <c r="BG74" s="59"/>
      <c r="BH74" s="60"/>
      <c r="BI74" s="17"/>
      <c r="BJ74" s="17"/>
      <c r="BK74" s="58"/>
      <c r="BL74" s="50"/>
      <c r="BM74" s="50"/>
      <c r="BN74" s="50"/>
      <c r="BO74" s="50"/>
      <c r="BP74" s="50"/>
      <c r="BQ74" s="50"/>
      <c r="BR74" s="59"/>
      <c r="BS74" s="60"/>
      <c r="BT74" s="17"/>
      <c r="BU74" s="17"/>
      <c r="BV74" s="58"/>
      <c r="BW74" s="50"/>
      <c r="BX74" s="50"/>
      <c r="BY74" s="50"/>
      <c r="BZ74" s="50"/>
      <c r="CA74" s="50"/>
      <c r="CB74" s="50"/>
      <c r="CC74" s="59"/>
      <c r="CD74" s="60"/>
      <c r="CE74" s="17"/>
      <c r="CF74" s="17"/>
      <c r="CG74" s="58"/>
      <c r="CH74" s="50"/>
      <c r="CI74" s="50"/>
      <c r="CJ74" s="50"/>
      <c r="CK74" s="50"/>
      <c r="CL74" s="50"/>
      <c r="CM74" s="50"/>
      <c r="CN74" s="59"/>
      <c r="CO74" s="60"/>
      <c r="CP74" s="17"/>
      <c r="CQ74" s="17"/>
      <c r="CR74" s="58"/>
      <c r="CS74" s="50"/>
      <c r="CT74" s="50"/>
      <c r="CU74" s="50"/>
      <c r="CV74" s="50"/>
      <c r="CW74" s="50"/>
      <c r="CX74" s="50"/>
      <c r="CY74" s="59"/>
      <c r="CZ74" s="60"/>
      <c r="DA74" s="17"/>
      <c r="DB74" s="17"/>
      <c r="DC74" s="58"/>
      <c r="DD74" s="50"/>
      <c r="DE74" s="50"/>
      <c r="DF74" s="50"/>
      <c r="DG74" s="50"/>
      <c r="DH74" s="50"/>
      <c r="DI74" s="50"/>
      <c r="DJ74" s="59"/>
      <c r="DK74" s="60"/>
      <c r="DL74" s="17"/>
      <c r="DM74" s="17"/>
      <c r="DN74" s="58"/>
      <c r="DO74" s="50"/>
      <c r="DP74" s="50"/>
      <c r="DQ74" s="50"/>
      <c r="DR74" s="50"/>
      <c r="DS74" s="50"/>
      <c r="DT74" s="50"/>
      <c r="DU74" s="59"/>
      <c r="DV74" s="60"/>
      <c r="DW74" s="17"/>
      <c r="DX74" s="17"/>
      <c r="DY74" s="58"/>
      <c r="DZ74" s="50"/>
      <c r="EA74" s="50"/>
      <c r="EB74" s="50"/>
      <c r="EC74" s="50"/>
      <c r="ED74" s="50"/>
      <c r="EE74" s="50"/>
      <c r="EF74" s="59"/>
      <c r="EG74" s="60"/>
      <c r="EH74" s="17"/>
      <c r="EI74" s="17"/>
      <c r="EJ74" s="58"/>
      <c r="EK74" s="50"/>
      <c r="EL74" s="50"/>
      <c r="EM74" s="50"/>
      <c r="EN74" s="50"/>
      <c r="EO74" s="50"/>
      <c r="EP74" s="50"/>
      <c r="EQ74" s="59"/>
      <c r="ER74" s="60"/>
      <c r="ES74" s="17"/>
      <c r="ET74" s="17"/>
      <c r="EU74" s="58"/>
      <c r="EV74" s="50"/>
      <c r="EW74" s="50"/>
      <c r="EX74" s="50"/>
      <c r="EY74" s="50"/>
      <c r="EZ74" s="50"/>
      <c r="FA74" s="50"/>
      <c r="FB74" s="59"/>
      <c r="FC74" s="60"/>
      <c r="FD74" s="17"/>
      <c r="FE74" s="17"/>
      <c r="FF74" s="58"/>
      <c r="FG74" s="50"/>
      <c r="FH74" s="50"/>
      <c r="FI74" s="50"/>
      <c r="FJ74" s="50"/>
      <c r="FK74" s="50"/>
      <c r="FL74" s="50"/>
      <c r="FM74" s="59"/>
      <c r="FN74" s="60"/>
      <c r="FO74" s="17"/>
      <c r="FP74" s="17"/>
      <c r="FQ74" s="58"/>
      <c r="FR74" s="50"/>
      <c r="FS74" s="50"/>
      <c r="FT74" s="50"/>
      <c r="FU74" s="50"/>
      <c r="FV74" s="50"/>
      <c r="FW74" s="50"/>
      <c r="FX74" s="59"/>
      <c r="FY74" s="60"/>
      <c r="FZ74" s="17"/>
      <c r="GA74" s="17"/>
      <c r="GB74" s="58"/>
      <c r="GC74" s="50"/>
      <c r="GD74" s="50"/>
      <c r="GE74" s="50"/>
      <c r="GF74" s="50"/>
      <c r="GG74" s="50"/>
      <c r="GH74" s="50"/>
      <c r="GI74" s="59"/>
      <c r="GJ74" s="60"/>
      <c r="GK74" s="17"/>
      <c r="GL74" s="17"/>
      <c r="GM74" s="58"/>
      <c r="GN74" s="50"/>
      <c r="GO74" s="50"/>
      <c r="GP74" s="50"/>
      <c r="GQ74" s="50"/>
      <c r="GR74" s="50"/>
      <c r="GS74" s="50"/>
      <c r="GT74" s="59"/>
      <c r="GU74" s="60"/>
      <c r="GV74" s="17"/>
      <c r="GW74" s="17"/>
      <c r="GX74" s="58"/>
      <c r="GY74" s="50"/>
      <c r="GZ74" s="50"/>
      <c r="HA74" s="50"/>
      <c r="HB74" s="50"/>
      <c r="HC74" s="50"/>
      <c r="HD74" s="50"/>
      <c r="HE74" s="59"/>
      <c r="HF74" s="60"/>
      <c r="HG74" s="17"/>
      <c r="HH74" s="17"/>
      <c r="HI74" s="58"/>
      <c r="HJ74" s="50"/>
      <c r="HK74" s="50"/>
      <c r="HL74" s="50"/>
      <c r="HM74" s="50"/>
      <c r="HN74" s="50"/>
      <c r="HO74" s="50"/>
      <c r="HP74" s="59"/>
      <c r="HQ74" s="60"/>
      <c r="HR74" s="17"/>
      <c r="HS74" s="17"/>
    </row>
    <row r="75" spans="1:227" x14ac:dyDescent="0.3">
      <c r="A75" s="65"/>
      <c r="B75" s="66"/>
      <c r="C75" s="67"/>
      <c r="D75" s="67"/>
      <c r="E75" s="59"/>
      <c r="F75" s="59"/>
      <c r="G75" s="17"/>
      <c r="H75" s="58"/>
      <c r="I75" s="50"/>
      <c r="J75" s="50"/>
      <c r="K75" s="50"/>
      <c r="L75" s="50"/>
      <c r="M75" s="50"/>
      <c r="N75" s="50"/>
      <c r="O75" s="59"/>
      <c r="P75" s="60"/>
      <c r="Q75" s="17"/>
      <c r="R75" s="17"/>
      <c r="S75" s="58"/>
      <c r="T75" s="50"/>
      <c r="U75" s="50"/>
      <c r="V75" s="50"/>
      <c r="W75" s="50"/>
      <c r="X75" s="50"/>
      <c r="Y75" s="50"/>
      <c r="Z75" s="59"/>
      <c r="AA75" s="60"/>
      <c r="AB75" s="17"/>
      <c r="AC75" s="17"/>
      <c r="AD75" s="58"/>
      <c r="AE75" s="50"/>
      <c r="AF75" s="50"/>
      <c r="AG75" s="50"/>
      <c r="AH75" s="50"/>
      <c r="AI75" s="50"/>
      <c r="AJ75" s="50"/>
      <c r="AK75" s="59"/>
      <c r="AL75" s="60"/>
      <c r="AM75" s="17"/>
      <c r="AN75" s="17"/>
      <c r="AO75" s="58"/>
      <c r="AP75" s="50"/>
      <c r="AQ75" s="50"/>
      <c r="AR75" s="50"/>
      <c r="AS75" s="50"/>
      <c r="AT75" s="50"/>
      <c r="AU75" s="50"/>
      <c r="AV75" s="59"/>
      <c r="AW75" s="60"/>
      <c r="AX75" s="17"/>
      <c r="AY75" s="17"/>
      <c r="AZ75" s="58"/>
      <c r="BA75" s="50"/>
      <c r="BB75" s="50"/>
      <c r="BC75" s="50"/>
      <c r="BD75" s="50"/>
      <c r="BE75" s="50"/>
      <c r="BF75" s="50"/>
      <c r="BG75" s="59"/>
      <c r="BH75" s="60"/>
      <c r="BI75" s="17"/>
      <c r="BJ75" s="17"/>
      <c r="BK75" s="58"/>
      <c r="BL75" s="50"/>
      <c r="BM75" s="50"/>
      <c r="BN75" s="50"/>
      <c r="BO75" s="50"/>
      <c r="BP75" s="50"/>
      <c r="BQ75" s="50"/>
      <c r="BR75" s="59"/>
      <c r="BS75" s="60"/>
      <c r="BT75" s="17"/>
      <c r="BU75" s="17"/>
      <c r="BV75" s="58"/>
      <c r="BW75" s="50"/>
      <c r="BX75" s="50"/>
      <c r="BY75" s="50"/>
      <c r="BZ75" s="50"/>
      <c r="CA75" s="50"/>
      <c r="CB75" s="50"/>
      <c r="CC75" s="59"/>
      <c r="CD75" s="60"/>
      <c r="CE75" s="17"/>
      <c r="CF75" s="17"/>
      <c r="CG75" s="58"/>
      <c r="CH75" s="50"/>
      <c r="CI75" s="50"/>
      <c r="CJ75" s="50"/>
      <c r="CK75" s="50"/>
      <c r="CL75" s="50"/>
      <c r="CM75" s="50"/>
      <c r="CN75" s="59"/>
      <c r="CO75" s="60"/>
      <c r="CP75" s="17"/>
      <c r="CQ75" s="17"/>
      <c r="CR75" s="58"/>
      <c r="CS75" s="50"/>
      <c r="CT75" s="50"/>
      <c r="CU75" s="50"/>
      <c r="CV75" s="50"/>
      <c r="CW75" s="50"/>
      <c r="CX75" s="50"/>
      <c r="CY75" s="59"/>
      <c r="CZ75" s="60"/>
      <c r="DA75" s="17"/>
      <c r="DB75" s="17"/>
      <c r="DC75" s="58"/>
      <c r="DD75" s="50"/>
      <c r="DE75" s="50"/>
      <c r="DF75" s="50"/>
      <c r="DG75" s="50"/>
      <c r="DH75" s="50"/>
      <c r="DI75" s="50"/>
      <c r="DJ75" s="59"/>
      <c r="DK75" s="60"/>
      <c r="DL75" s="17"/>
      <c r="DM75" s="17"/>
      <c r="DN75" s="58"/>
      <c r="DO75" s="50"/>
      <c r="DP75" s="50"/>
      <c r="DQ75" s="50"/>
      <c r="DR75" s="50"/>
      <c r="DS75" s="50"/>
      <c r="DT75" s="50"/>
      <c r="DU75" s="59"/>
      <c r="DV75" s="60"/>
      <c r="DW75" s="17"/>
      <c r="DX75" s="17"/>
      <c r="DY75" s="58"/>
      <c r="DZ75" s="50"/>
      <c r="EA75" s="50"/>
      <c r="EB75" s="50"/>
      <c r="EC75" s="50"/>
      <c r="ED75" s="50"/>
      <c r="EE75" s="50"/>
      <c r="EF75" s="59"/>
      <c r="EG75" s="60"/>
      <c r="EH75" s="17"/>
      <c r="EI75" s="17"/>
      <c r="EJ75" s="58"/>
      <c r="EK75" s="50"/>
      <c r="EL75" s="50"/>
      <c r="EM75" s="50"/>
      <c r="EN75" s="50"/>
      <c r="EO75" s="50"/>
      <c r="EP75" s="50"/>
      <c r="EQ75" s="59"/>
      <c r="ER75" s="60"/>
      <c r="ES75" s="17"/>
      <c r="ET75" s="17"/>
      <c r="EU75" s="58"/>
      <c r="EV75" s="50"/>
      <c r="EW75" s="50"/>
      <c r="EX75" s="50"/>
      <c r="EY75" s="50"/>
      <c r="EZ75" s="50"/>
      <c r="FA75" s="50"/>
      <c r="FB75" s="59"/>
      <c r="FC75" s="60"/>
      <c r="FD75" s="17"/>
      <c r="FE75" s="17"/>
      <c r="FF75" s="58"/>
      <c r="FG75" s="50"/>
      <c r="FH75" s="50"/>
      <c r="FI75" s="50"/>
      <c r="FJ75" s="50"/>
      <c r="FK75" s="50"/>
      <c r="FL75" s="50"/>
      <c r="FM75" s="59"/>
      <c r="FN75" s="60"/>
      <c r="FO75" s="17"/>
      <c r="FP75" s="17"/>
      <c r="FQ75" s="58"/>
      <c r="FR75" s="50"/>
      <c r="FS75" s="50"/>
      <c r="FT75" s="50"/>
      <c r="FU75" s="50"/>
      <c r="FV75" s="50"/>
      <c r="FW75" s="50"/>
      <c r="FX75" s="59"/>
      <c r="FY75" s="60"/>
      <c r="FZ75" s="17"/>
      <c r="GA75" s="17"/>
      <c r="GB75" s="58"/>
      <c r="GC75" s="50"/>
      <c r="GD75" s="50"/>
      <c r="GE75" s="50"/>
      <c r="GF75" s="50"/>
      <c r="GG75" s="50"/>
      <c r="GH75" s="50"/>
      <c r="GI75" s="59"/>
      <c r="GJ75" s="60"/>
      <c r="GK75" s="17"/>
      <c r="GL75" s="17"/>
      <c r="GM75" s="58"/>
      <c r="GN75" s="50"/>
      <c r="GO75" s="50"/>
      <c r="GP75" s="50"/>
      <c r="GQ75" s="50"/>
      <c r="GR75" s="50"/>
      <c r="GS75" s="50"/>
      <c r="GT75" s="59"/>
      <c r="GU75" s="60"/>
      <c r="GV75" s="17"/>
      <c r="GW75" s="17"/>
      <c r="GX75" s="58"/>
      <c r="GY75" s="50"/>
      <c r="GZ75" s="50"/>
      <c r="HA75" s="50"/>
      <c r="HB75" s="50"/>
      <c r="HC75" s="50"/>
      <c r="HD75" s="50"/>
      <c r="HE75" s="59"/>
      <c r="HF75" s="60"/>
      <c r="HG75" s="17"/>
      <c r="HH75" s="17"/>
      <c r="HI75" s="58"/>
      <c r="HJ75" s="50"/>
      <c r="HK75" s="50"/>
      <c r="HL75" s="50"/>
      <c r="HM75" s="50"/>
      <c r="HN75" s="50"/>
      <c r="HO75" s="50"/>
      <c r="HP75" s="59"/>
      <c r="HQ75" s="60"/>
      <c r="HR75" s="17"/>
      <c r="HS75" s="17"/>
    </row>
    <row r="76" spans="1:227" x14ac:dyDescent="0.3">
      <c r="A76" s="65"/>
      <c r="B76" s="66"/>
      <c r="C76" s="67"/>
      <c r="D76" s="67"/>
      <c r="E76" s="59"/>
      <c r="F76" s="59"/>
      <c r="G76" s="17"/>
      <c r="H76" s="58"/>
      <c r="I76" s="50"/>
      <c r="J76" s="50"/>
      <c r="K76" s="50"/>
      <c r="L76" s="50"/>
      <c r="M76" s="50"/>
      <c r="N76" s="50"/>
      <c r="O76" s="59"/>
      <c r="P76" s="60"/>
      <c r="Q76" s="17"/>
      <c r="R76" s="17"/>
      <c r="S76" s="58"/>
      <c r="T76" s="50"/>
      <c r="U76" s="50"/>
      <c r="V76" s="50"/>
      <c r="W76" s="50"/>
      <c r="X76" s="50"/>
      <c r="Y76" s="50"/>
      <c r="Z76" s="59"/>
      <c r="AA76" s="60"/>
      <c r="AB76" s="17"/>
      <c r="AC76" s="17"/>
      <c r="AD76" s="58"/>
      <c r="AE76" s="50"/>
      <c r="AF76" s="50"/>
      <c r="AG76" s="50"/>
      <c r="AH76" s="50"/>
      <c r="AI76" s="50"/>
      <c r="AJ76" s="50"/>
      <c r="AK76" s="59"/>
      <c r="AL76" s="60"/>
      <c r="AM76" s="17"/>
      <c r="AN76" s="17"/>
      <c r="AO76" s="58"/>
      <c r="AP76" s="50"/>
      <c r="AQ76" s="50"/>
      <c r="AR76" s="50"/>
      <c r="AS76" s="50"/>
      <c r="AT76" s="50"/>
      <c r="AU76" s="50"/>
      <c r="AV76" s="59"/>
      <c r="AW76" s="60"/>
      <c r="AX76" s="17"/>
      <c r="AY76" s="17"/>
      <c r="AZ76" s="58"/>
      <c r="BA76" s="50"/>
      <c r="BB76" s="50"/>
      <c r="BC76" s="50"/>
      <c r="BD76" s="50"/>
      <c r="BE76" s="50"/>
      <c r="BF76" s="50"/>
      <c r="BG76" s="59"/>
      <c r="BH76" s="60"/>
      <c r="BI76" s="17"/>
      <c r="BJ76" s="17"/>
      <c r="BK76" s="58"/>
      <c r="BL76" s="50"/>
      <c r="BM76" s="50"/>
      <c r="BN76" s="50"/>
      <c r="BO76" s="50"/>
      <c r="BP76" s="50"/>
      <c r="BQ76" s="50"/>
      <c r="BR76" s="59"/>
      <c r="BS76" s="60"/>
      <c r="BT76" s="17"/>
      <c r="BU76" s="17"/>
      <c r="BV76" s="58"/>
      <c r="BW76" s="50"/>
      <c r="BX76" s="50"/>
      <c r="BY76" s="50"/>
      <c r="BZ76" s="50"/>
      <c r="CA76" s="50"/>
      <c r="CB76" s="50"/>
      <c r="CC76" s="59"/>
      <c r="CD76" s="60"/>
      <c r="CE76" s="17"/>
      <c r="CF76" s="17"/>
      <c r="CG76" s="58"/>
      <c r="CH76" s="50"/>
      <c r="CI76" s="50"/>
      <c r="CJ76" s="50"/>
      <c r="CK76" s="50"/>
      <c r="CL76" s="50"/>
      <c r="CM76" s="50"/>
      <c r="CN76" s="59"/>
      <c r="CO76" s="60"/>
      <c r="CP76" s="17"/>
      <c r="CQ76" s="17"/>
      <c r="CR76" s="58"/>
      <c r="CS76" s="50"/>
      <c r="CT76" s="50"/>
      <c r="CU76" s="50"/>
      <c r="CV76" s="50"/>
      <c r="CW76" s="50"/>
      <c r="CX76" s="50"/>
      <c r="CY76" s="59"/>
      <c r="CZ76" s="60"/>
      <c r="DA76" s="17"/>
      <c r="DB76" s="17"/>
      <c r="DC76" s="58"/>
      <c r="DD76" s="50"/>
      <c r="DE76" s="50"/>
      <c r="DF76" s="50"/>
      <c r="DG76" s="50"/>
      <c r="DH76" s="50"/>
      <c r="DI76" s="50"/>
      <c r="DJ76" s="59"/>
      <c r="DK76" s="60"/>
      <c r="DL76" s="17"/>
      <c r="DM76" s="17"/>
      <c r="DN76" s="58"/>
      <c r="DO76" s="50"/>
      <c r="DP76" s="50"/>
      <c r="DQ76" s="50"/>
      <c r="DR76" s="50"/>
      <c r="DS76" s="50"/>
      <c r="DT76" s="50"/>
      <c r="DU76" s="59"/>
      <c r="DV76" s="60"/>
      <c r="DW76" s="17"/>
      <c r="DX76" s="17"/>
      <c r="DY76" s="58"/>
      <c r="DZ76" s="50"/>
      <c r="EA76" s="50"/>
      <c r="EB76" s="50"/>
      <c r="EC76" s="50"/>
      <c r="ED76" s="50"/>
      <c r="EE76" s="50"/>
      <c r="EF76" s="59"/>
      <c r="EG76" s="60"/>
      <c r="EH76" s="17"/>
      <c r="EI76" s="17"/>
      <c r="EJ76" s="58"/>
      <c r="EK76" s="50"/>
      <c r="EL76" s="50"/>
      <c r="EM76" s="50"/>
      <c r="EN76" s="50"/>
      <c r="EO76" s="50"/>
      <c r="EP76" s="50"/>
      <c r="EQ76" s="59"/>
      <c r="ER76" s="60"/>
      <c r="ES76" s="17"/>
      <c r="ET76" s="17"/>
      <c r="EU76" s="58"/>
      <c r="EV76" s="50"/>
      <c r="EW76" s="50"/>
      <c r="EX76" s="50"/>
      <c r="EY76" s="50"/>
      <c r="EZ76" s="50"/>
      <c r="FA76" s="50"/>
      <c r="FB76" s="59"/>
      <c r="FC76" s="60"/>
      <c r="FD76" s="17"/>
      <c r="FE76" s="17"/>
      <c r="FF76" s="58"/>
      <c r="FG76" s="50"/>
      <c r="FH76" s="50"/>
      <c r="FI76" s="50"/>
      <c r="FJ76" s="50"/>
      <c r="FK76" s="50"/>
      <c r="FL76" s="50"/>
      <c r="FM76" s="59"/>
      <c r="FN76" s="60"/>
      <c r="FO76" s="17"/>
      <c r="FP76" s="17"/>
      <c r="FQ76" s="58"/>
      <c r="FR76" s="50"/>
      <c r="FS76" s="50"/>
      <c r="FT76" s="50"/>
      <c r="FU76" s="50"/>
      <c r="FV76" s="50"/>
      <c r="FW76" s="50"/>
      <c r="FX76" s="59"/>
      <c r="FY76" s="60"/>
      <c r="FZ76" s="17"/>
      <c r="GA76" s="17"/>
      <c r="GB76" s="58"/>
      <c r="GC76" s="50"/>
      <c r="GD76" s="50"/>
      <c r="GE76" s="50"/>
      <c r="GF76" s="50"/>
      <c r="GG76" s="50"/>
      <c r="GH76" s="50"/>
      <c r="GI76" s="59"/>
      <c r="GJ76" s="60"/>
      <c r="GK76" s="17"/>
      <c r="GL76" s="17"/>
      <c r="GM76" s="58"/>
      <c r="GN76" s="50"/>
      <c r="GO76" s="50"/>
      <c r="GP76" s="50"/>
      <c r="GQ76" s="50"/>
      <c r="GR76" s="50"/>
      <c r="GS76" s="50"/>
      <c r="GT76" s="59"/>
      <c r="GU76" s="60"/>
      <c r="GV76" s="17"/>
      <c r="GW76" s="17"/>
      <c r="GX76" s="58"/>
      <c r="GY76" s="50"/>
      <c r="GZ76" s="50"/>
      <c r="HA76" s="50"/>
      <c r="HB76" s="50"/>
      <c r="HC76" s="50"/>
      <c r="HD76" s="50"/>
      <c r="HE76" s="59"/>
      <c r="HF76" s="60"/>
      <c r="HG76" s="17"/>
      <c r="HH76" s="17"/>
      <c r="HI76" s="58"/>
      <c r="HJ76" s="50"/>
      <c r="HK76" s="50"/>
      <c r="HL76" s="50"/>
      <c r="HM76" s="50"/>
      <c r="HN76" s="50"/>
      <c r="HO76" s="50"/>
      <c r="HP76" s="59"/>
      <c r="HQ76" s="60"/>
      <c r="HR76" s="17"/>
      <c r="HS76" s="17"/>
    </row>
    <row r="77" spans="1:227" x14ac:dyDescent="0.3">
      <c r="A77" s="65"/>
      <c r="B77" s="66"/>
      <c r="C77" s="67"/>
      <c r="D77" s="67"/>
      <c r="E77" s="59"/>
      <c r="F77" s="59"/>
      <c r="G77" s="17"/>
      <c r="H77" s="58"/>
      <c r="I77" s="50"/>
      <c r="J77" s="50"/>
      <c r="K77" s="50"/>
      <c r="L77" s="50"/>
      <c r="M77" s="50"/>
      <c r="N77" s="50"/>
      <c r="O77" s="59"/>
      <c r="P77" s="60"/>
      <c r="Q77" s="17"/>
      <c r="R77" s="17"/>
      <c r="S77" s="58"/>
      <c r="T77" s="50"/>
      <c r="U77" s="50"/>
      <c r="V77" s="50"/>
      <c r="W77" s="50"/>
      <c r="X77" s="50"/>
      <c r="Y77" s="50"/>
      <c r="Z77" s="59"/>
      <c r="AA77" s="60"/>
      <c r="AB77" s="17"/>
      <c r="AC77" s="17"/>
      <c r="AD77" s="58"/>
      <c r="AE77" s="50"/>
      <c r="AF77" s="50"/>
      <c r="AG77" s="50"/>
      <c r="AH77" s="50"/>
      <c r="AI77" s="50"/>
      <c r="AJ77" s="50"/>
      <c r="AK77" s="59"/>
      <c r="AL77" s="60"/>
      <c r="AM77" s="17"/>
      <c r="AN77" s="17"/>
      <c r="AO77" s="58"/>
      <c r="AP77" s="50"/>
      <c r="AQ77" s="50"/>
      <c r="AR77" s="50"/>
      <c r="AS77" s="50"/>
      <c r="AT77" s="50"/>
      <c r="AU77" s="50"/>
      <c r="AV77" s="59"/>
      <c r="AW77" s="60"/>
      <c r="AX77" s="17"/>
      <c r="AY77" s="17"/>
      <c r="AZ77" s="58"/>
      <c r="BA77" s="50"/>
      <c r="BB77" s="50"/>
      <c r="BC77" s="50"/>
      <c r="BD77" s="50"/>
      <c r="BE77" s="50"/>
      <c r="BF77" s="50"/>
      <c r="BG77" s="59"/>
      <c r="BH77" s="60"/>
      <c r="BI77" s="17"/>
      <c r="BJ77" s="17"/>
      <c r="BK77" s="58"/>
      <c r="BL77" s="50"/>
      <c r="BM77" s="50"/>
      <c r="BN77" s="50"/>
      <c r="BO77" s="50"/>
      <c r="BP77" s="50"/>
      <c r="BQ77" s="50"/>
      <c r="BR77" s="59"/>
      <c r="BS77" s="60"/>
      <c r="BT77" s="17"/>
      <c r="BU77" s="17"/>
      <c r="BV77" s="58"/>
      <c r="BW77" s="50"/>
      <c r="BX77" s="50"/>
      <c r="BY77" s="50"/>
      <c r="BZ77" s="50"/>
      <c r="CA77" s="50"/>
      <c r="CB77" s="50"/>
      <c r="CC77" s="59"/>
      <c r="CD77" s="60"/>
      <c r="CE77" s="17"/>
      <c r="CF77" s="17"/>
      <c r="CG77" s="58"/>
      <c r="CH77" s="50"/>
      <c r="CI77" s="50"/>
      <c r="CJ77" s="50"/>
      <c r="CK77" s="50"/>
      <c r="CL77" s="50"/>
      <c r="CM77" s="50"/>
      <c r="CN77" s="59"/>
      <c r="CO77" s="60"/>
      <c r="CP77" s="17"/>
      <c r="CQ77" s="17"/>
      <c r="CR77" s="58"/>
      <c r="CS77" s="50"/>
      <c r="CT77" s="50"/>
      <c r="CU77" s="50"/>
      <c r="CV77" s="50"/>
      <c r="CW77" s="50"/>
      <c r="CX77" s="50"/>
      <c r="CY77" s="59"/>
      <c r="CZ77" s="60"/>
      <c r="DA77" s="17"/>
      <c r="DB77" s="17"/>
      <c r="DC77" s="58"/>
      <c r="DD77" s="50"/>
      <c r="DE77" s="50"/>
      <c r="DF77" s="50"/>
      <c r="DG77" s="50"/>
      <c r="DH77" s="50"/>
      <c r="DI77" s="50"/>
      <c r="DJ77" s="59"/>
      <c r="DK77" s="60"/>
      <c r="DL77" s="17"/>
      <c r="DM77" s="17"/>
      <c r="DN77" s="58"/>
      <c r="DO77" s="50"/>
      <c r="DP77" s="50"/>
      <c r="DQ77" s="50"/>
      <c r="DR77" s="50"/>
      <c r="DS77" s="50"/>
      <c r="DT77" s="50"/>
      <c r="DU77" s="59"/>
      <c r="DV77" s="60"/>
      <c r="DW77" s="17"/>
      <c r="DX77" s="17"/>
      <c r="DY77" s="58"/>
      <c r="DZ77" s="50"/>
      <c r="EA77" s="50"/>
      <c r="EB77" s="50"/>
      <c r="EC77" s="50"/>
      <c r="ED77" s="50"/>
      <c r="EE77" s="50"/>
      <c r="EF77" s="59"/>
      <c r="EG77" s="60"/>
      <c r="EH77" s="17"/>
      <c r="EI77" s="17"/>
      <c r="EJ77" s="58"/>
      <c r="EK77" s="50"/>
      <c r="EL77" s="50"/>
      <c r="EM77" s="50"/>
      <c r="EN77" s="50"/>
      <c r="EO77" s="50"/>
      <c r="EP77" s="50"/>
      <c r="EQ77" s="59"/>
      <c r="ER77" s="60"/>
      <c r="ES77" s="17"/>
      <c r="ET77" s="17"/>
      <c r="EU77" s="58"/>
      <c r="EV77" s="50"/>
      <c r="EW77" s="50"/>
      <c r="EX77" s="50"/>
      <c r="EY77" s="50"/>
      <c r="EZ77" s="50"/>
      <c r="FA77" s="50"/>
      <c r="FB77" s="59"/>
      <c r="FC77" s="60"/>
      <c r="FD77" s="17"/>
      <c r="FE77" s="17"/>
      <c r="FF77" s="58"/>
      <c r="FG77" s="50"/>
      <c r="FH77" s="50"/>
      <c r="FI77" s="50"/>
      <c r="FJ77" s="50"/>
      <c r="FK77" s="50"/>
      <c r="FL77" s="50"/>
      <c r="FM77" s="59"/>
      <c r="FN77" s="60"/>
      <c r="FO77" s="17"/>
      <c r="FP77" s="17"/>
      <c r="FQ77" s="58"/>
      <c r="FR77" s="50"/>
      <c r="FS77" s="50"/>
      <c r="FT77" s="50"/>
      <c r="FU77" s="50"/>
      <c r="FV77" s="50"/>
      <c r="FW77" s="50"/>
      <c r="FX77" s="59"/>
      <c r="FY77" s="60"/>
      <c r="FZ77" s="17"/>
      <c r="GA77" s="17"/>
      <c r="GB77" s="58"/>
      <c r="GC77" s="50"/>
      <c r="GD77" s="50"/>
      <c r="GE77" s="50"/>
      <c r="GF77" s="50"/>
      <c r="GG77" s="50"/>
      <c r="GH77" s="50"/>
      <c r="GI77" s="59"/>
      <c r="GJ77" s="60"/>
      <c r="GK77" s="17"/>
      <c r="GL77" s="17"/>
      <c r="GM77" s="58"/>
      <c r="GN77" s="50"/>
      <c r="GO77" s="50"/>
      <c r="GP77" s="50"/>
      <c r="GQ77" s="50"/>
      <c r="GR77" s="50"/>
      <c r="GS77" s="50"/>
      <c r="GT77" s="59"/>
      <c r="GU77" s="60"/>
      <c r="GV77" s="17"/>
      <c r="GW77" s="17"/>
      <c r="GX77" s="58"/>
      <c r="GY77" s="50"/>
      <c r="GZ77" s="50"/>
      <c r="HA77" s="50"/>
      <c r="HB77" s="50"/>
      <c r="HC77" s="50"/>
      <c r="HD77" s="50"/>
      <c r="HE77" s="59"/>
      <c r="HF77" s="60"/>
      <c r="HG77" s="17"/>
      <c r="HH77" s="17"/>
      <c r="HI77" s="58"/>
      <c r="HJ77" s="50"/>
      <c r="HK77" s="50"/>
      <c r="HL77" s="50"/>
      <c r="HM77" s="50"/>
      <c r="HN77" s="50"/>
      <c r="HO77" s="50"/>
      <c r="HP77" s="59"/>
      <c r="HQ77" s="60"/>
      <c r="HR77" s="17"/>
      <c r="HS77" s="17"/>
    </row>
    <row r="78" spans="1:227" x14ac:dyDescent="0.3">
      <c r="A78" s="65"/>
      <c r="B78" s="66"/>
      <c r="C78" s="67"/>
      <c r="D78" s="67"/>
      <c r="E78" s="59"/>
      <c r="F78" s="59"/>
      <c r="G78" s="17"/>
      <c r="H78" s="58"/>
      <c r="I78" s="50"/>
      <c r="J78" s="50"/>
      <c r="K78" s="50"/>
      <c r="L78" s="50"/>
      <c r="M78" s="50"/>
      <c r="N78" s="50"/>
      <c r="O78" s="59"/>
      <c r="P78" s="60"/>
      <c r="Q78" s="17"/>
      <c r="R78" s="17"/>
      <c r="S78" s="58"/>
      <c r="T78" s="50"/>
      <c r="U78" s="50"/>
      <c r="V78" s="50"/>
      <c r="W78" s="50"/>
      <c r="X78" s="50"/>
      <c r="Y78" s="50"/>
      <c r="Z78" s="59"/>
      <c r="AA78" s="60"/>
      <c r="AB78" s="17"/>
      <c r="AC78" s="17"/>
      <c r="AD78" s="58"/>
      <c r="AE78" s="50"/>
      <c r="AF78" s="50"/>
      <c r="AG78" s="50"/>
      <c r="AH78" s="50"/>
      <c r="AI78" s="50"/>
      <c r="AJ78" s="50"/>
      <c r="AK78" s="59"/>
      <c r="AL78" s="60"/>
      <c r="AM78" s="17"/>
      <c r="AN78" s="17"/>
      <c r="AO78" s="58"/>
      <c r="AP78" s="50"/>
      <c r="AQ78" s="50"/>
      <c r="AR78" s="50"/>
      <c r="AS78" s="50"/>
      <c r="AT78" s="50"/>
      <c r="AU78" s="50"/>
      <c r="AV78" s="59"/>
      <c r="AW78" s="60"/>
      <c r="AX78" s="17"/>
      <c r="AY78" s="17"/>
      <c r="AZ78" s="58"/>
      <c r="BA78" s="50"/>
      <c r="BB78" s="50"/>
      <c r="BC78" s="50"/>
      <c r="BD78" s="50"/>
      <c r="BE78" s="50"/>
      <c r="BF78" s="50"/>
      <c r="BG78" s="59"/>
      <c r="BH78" s="60"/>
      <c r="BI78" s="17"/>
      <c r="BJ78" s="17"/>
      <c r="BK78" s="58"/>
      <c r="BL78" s="50"/>
      <c r="BM78" s="50"/>
      <c r="BN78" s="50"/>
      <c r="BO78" s="50"/>
      <c r="BP78" s="50"/>
      <c r="BQ78" s="50"/>
      <c r="BR78" s="59"/>
      <c r="BS78" s="60"/>
      <c r="BT78" s="17"/>
      <c r="BU78" s="17"/>
      <c r="BV78" s="58"/>
      <c r="BW78" s="50"/>
      <c r="BX78" s="50"/>
      <c r="BY78" s="50"/>
      <c r="BZ78" s="50"/>
      <c r="CA78" s="50"/>
      <c r="CB78" s="50"/>
      <c r="CC78" s="59"/>
      <c r="CD78" s="60"/>
      <c r="CE78" s="17"/>
      <c r="CF78" s="17"/>
      <c r="CG78" s="58"/>
      <c r="CH78" s="50"/>
      <c r="CI78" s="50"/>
      <c r="CJ78" s="50"/>
      <c r="CK78" s="50"/>
      <c r="CL78" s="50"/>
      <c r="CM78" s="50"/>
      <c r="CN78" s="59"/>
      <c r="CO78" s="60"/>
      <c r="CP78" s="17"/>
      <c r="CQ78" s="17"/>
      <c r="CR78" s="58"/>
      <c r="CS78" s="50"/>
      <c r="CT78" s="50"/>
      <c r="CU78" s="50"/>
      <c r="CV78" s="50"/>
      <c r="CW78" s="50"/>
      <c r="CX78" s="50"/>
      <c r="CY78" s="59"/>
      <c r="CZ78" s="60"/>
      <c r="DA78" s="17"/>
      <c r="DB78" s="17"/>
      <c r="DC78" s="58"/>
      <c r="DD78" s="50"/>
      <c r="DE78" s="50"/>
      <c r="DF78" s="50"/>
      <c r="DG78" s="50"/>
      <c r="DH78" s="50"/>
      <c r="DI78" s="50"/>
      <c r="DJ78" s="59"/>
      <c r="DK78" s="60"/>
      <c r="DL78" s="17"/>
      <c r="DM78" s="17"/>
      <c r="DN78" s="58"/>
      <c r="DO78" s="50"/>
      <c r="DP78" s="50"/>
      <c r="DQ78" s="50"/>
      <c r="DR78" s="50"/>
      <c r="DS78" s="50"/>
      <c r="DT78" s="50"/>
      <c r="DU78" s="59"/>
      <c r="DV78" s="60"/>
      <c r="DW78" s="17"/>
      <c r="DX78" s="17"/>
      <c r="DY78" s="58"/>
      <c r="DZ78" s="50"/>
      <c r="EA78" s="50"/>
      <c r="EB78" s="50"/>
      <c r="EC78" s="50"/>
      <c r="ED78" s="50"/>
      <c r="EE78" s="50"/>
      <c r="EF78" s="59"/>
      <c r="EG78" s="60"/>
      <c r="EH78" s="17"/>
      <c r="EI78" s="17"/>
      <c r="EJ78" s="58"/>
      <c r="EK78" s="50"/>
      <c r="EL78" s="50"/>
      <c r="EM78" s="50"/>
      <c r="EN78" s="50"/>
      <c r="EO78" s="50"/>
      <c r="EP78" s="50"/>
      <c r="EQ78" s="59"/>
      <c r="ER78" s="60"/>
      <c r="ES78" s="17"/>
      <c r="ET78" s="17"/>
      <c r="EU78" s="58"/>
      <c r="EV78" s="50"/>
      <c r="EW78" s="50"/>
      <c r="EX78" s="50"/>
      <c r="EY78" s="50"/>
      <c r="EZ78" s="50"/>
      <c r="FA78" s="50"/>
      <c r="FB78" s="59"/>
      <c r="FC78" s="60"/>
      <c r="FD78" s="17"/>
      <c r="FE78" s="17"/>
      <c r="FF78" s="58"/>
      <c r="FG78" s="50"/>
      <c r="FH78" s="50"/>
      <c r="FI78" s="50"/>
      <c r="FJ78" s="50"/>
      <c r="FK78" s="50"/>
      <c r="FL78" s="50"/>
      <c r="FM78" s="59"/>
      <c r="FN78" s="60"/>
      <c r="FO78" s="17"/>
      <c r="FP78" s="17"/>
      <c r="FQ78" s="58"/>
      <c r="FR78" s="50"/>
      <c r="FS78" s="50"/>
      <c r="FT78" s="50"/>
      <c r="FU78" s="50"/>
      <c r="FV78" s="50"/>
      <c r="FW78" s="50"/>
      <c r="FX78" s="59"/>
      <c r="FY78" s="60"/>
      <c r="FZ78" s="17"/>
      <c r="GA78" s="17"/>
      <c r="GB78" s="58"/>
      <c r="GC78" s="50"/>
      <c r="GD78" s="50"/>
      <c r="GE78" s="50"/>
      <c r="GF78" s="50"/>
      <c r="GG78" s="50"/>
      <c r="GH78" s="50"/>
      <c r="GI78" s="59"/>
      <c r="GJ78" s="60"/>
      <c r="GK78" s="17"/>
      <c r="GL78" s="17"/>
      <c r="GM78" s="58"/>
      <c r="GN78" s="50"/>
      <c r="GO78" s="50"/>
      <c r="GP78" s="50"/>
      <c r="GQ78" s="50"/>
      <c r="GR78" s="50"/>
      <c r="GS78" s="50"/>
      <c r="GT78" s="59"/>
      <c r="GU78" s="60"/>
      <c r="GV78" s="17"/>
      <c r="GW78" s="17"/>
      <c r="GX78" s="58"/>
      <c r="GY78" s="50"/>
      <c r="GZ78" s="50"/>
      <c r="HA78" s="50"/>
      <c r="HB78" s="50"/>
      <c r="HC78" s="50"/>
      <c r="HD78" s="50"/>
      <c r="HE78" s="59"/>
      <c r="HF78" s="60"/>
      <c r="HG78" s="17"/>
      <c r="HH78" s="17"/>
      <c r="HI78" s="58"/>
      <c r="HJ78" s="50"/>
      <c r="HK78" s="50"/>
      <c r="HL78" s="50"/>
      <c r="HM78" s="50"/>
      <c r="HN78" s="50"/>
      <c r="HO78" s="50"/>
      <c r="HP78" s="59"/>
      <c r="HQ78" s="60"/>
      <c r="HR78" s="17"/>
      <c r="HS78" s="17"/>
    </row>
    <row r="79" spans="1:227" x14ac:dyDescent="0.3">
      <c r="A79" s="65"/>
      <c r="B79" s="66"/>
      <c r="C79" s="67"/>
      <c r="D79" s="67"/>
      <c r="E79" s="59"/>
      <c r="F79" s="59"/>
      <c r="G79" s="17"/>
      <c r="H79" s="58"/>
      <c r="I79" s="50"/>
      <c r="J79" s="50"/>
      <c r="K79" s="50"/>
      <c r="L79" s="50"/>
      <c r="M79" s="50"/>
      <c r="N79" s="50"/>
      <c r="O79" s="59"/>
      <c r="P79" s="60"/>
      <c r="Q79" s="17"/>
      <c r="R79" s="17"/>
      <c r="S79" s="58"/>
      <c r="T79" s="50"/>
      <c r="U79" s="50"/>
      <c r="V79" s="50"/>
      <c r="W79" s="50"/>
      <c r="X79" s="50"/>
      <c r="Y79" s="50"/>
      <c r="Z79" s="59"/>
      <c r="AA79" s="60"/>
      <c r="AB79" s="17"/>
      <c r="AC79" s="17"/>
      <c r="AD79" s="58"/>
      <c r="AE79" s="50"/>
      <c r="AF79" s="50"/>
      <c r="AG79" s="50"/>
      <c r="AH79" s="50"/>
      <c r="AI79" s="50"/>
      <c r="AJ79" s="50"/>
      <c r="AK79" s="59"/>
      <c r="AL79" s="60"/>
      <c r="AM79" s="17"/>
      <c r="AN79" s="17"/>
      <c r="AO79" s="58"/>
      <c r="AP79" s="50"/>
      <c r="AQ79" s="50"/>
      <c r="AR79" s="50"/>
      <c r="AS79" s="50"/>
      <c r="AT79" s="50"/>
      <c r="AU79" s="50"/>
      <c r="AV79" s="59"/>
      <c r="AW79" s="60"/>
      <c r="AX79" s="17"/>
      <c r="AY79" s="17"/>
      <c r="AZ79" s="58"/>
      <c r="BA79" s="50"/>
      <c r="BB79" s="50"/>
      <c r="BC79" s="50"/>
      <c r="BD79" s="50"/>
      <c r="BE79" s="50"/>
      <c r="BF79" s="50"/>
      <c r="BG79" s="59"/>
      <c r="BH79" s="60"/>
      <c r="BI79" s="17"/>
      <c r="BJ79" s="17"/>
      <c r="BK79" s="58"/>
      <c r="BL79" s="50"/>
      <c r="BM79" s="50"/>
      <c r="BN79" s="50"/>
      <c r="BO79" s="50"/>
      <c r="BP79" s="50"/>
      <c r="BQ79" s="50"/>
      <c r="BR79" s="59"/>
      <c r="BS79" s="60"/>
      <c r="BT79" s="17"/>
      <c r="BU79" s="17"/>
      <c r="BV79" s="58"/>
      <c r="BW79" s="50"/>
      <c r="BX79" s="50"/>
      <c r="BY79" s="50"/>
      <c r="BZ79" s="50"/>
      <c r="CA79" s="50"/>
      <c r="CB79" s="50"/>
      <c r="CC79" s="59"/>
      <c r="CD79" s="60"/>
      <c r="CE79" s="17"/>
      <c r="CF79" s="17"/>
      <c r="CG79" s="58"/>
      <c r="CH79" s="50"/>
      <c r="CI79" s="50"/>
      <c r="CJ79" s="50"/>
      <c r="CK79" s="50"/>
      <c r="CL79" s="50"/>
      <c r="CM79" s="50"/>
      <c r="CN79" s="59"/>
      <c r="CO79" s="60"/>
      <c r="CP79" s="17"/>
      <c r="CQ79" s="17"/>
      <c r="CR79" s="58"/>
      <c r="CS79" s="50"/>
      <c r="CT79" s="50"/>
      <c r="CU79" s="50"/>
      <c r="CV79" s="50"/>
      <c r="CW79" s="50"/>
      <c r="CX79" s="50"/>
      <c r="CY79" s="59"/>
      <c r="CZ79" s="60"/>
      <c r="DA79" s="17"/>
      <c r="DB79" s="17"/>
      <c r="DC79" s="58"/>
      <c r="DD79" s="50"/>
      <c r="DE79" s="50"/>
      <c r="DF79" s="50"/>
      <c r="DG79" s="50"/>
      <c r="DH79" s="50"/>
      <c r="DI79" s="50"/>
      <c r="DJ79" s="59"/>
      <c r="DK79" s="60"/>
      <c r="DL79" s="17"/>
      <c r="DM79" s="17"/>
      <c r="DN79" s="58"/>
      <c r="DO79" s="50"/>
      <c r="DP79" s="50"/>
      <c r="DQ79" s="50"/>
      <c r="DR79" s="50"/>
      <c r="DS79" s="50"/>
      <c r="DT79" s="50"/>
      <c r="DU79" s="59"/>
      <c r="DV79" s="60"/>
      <c r="DW79" s="17"/>
      <c r="DX79" s="17"/>
      <c r="DY79" s="58"/>
      <c r="DZ79" s="50"/>
      <c r="EA79" s="50"/>
      <c r="EB79" s="50"/>
      <c r="EC79" s="50"/>
      <c r="ED79" s="50"/>
      <c r="EE79" s="50"/>
      <c r="EF79" s="59"/>
      <c r="EG79" s="60"/>
      <c r="EH79" s="17"/>
      <c r="EI79" s="17"/>
      <c r="EJ79" s="58"/>
      <c r="EK79" s="50"/>
      <c r="EL79" s="50"/>
      <c r="EM79" s="50"/>
      <c r="EN79" s="50"/>
      <c r="EO79" s="50"/>
      <c r="EP79" s="50"/>
      <c r="EQ79" s="59"/>
      <c r="ER79" s="60"/>
      <c r="ES79" s="17"/>
      <c r="ET79" s="17"/>
      <c r="EU79" s="58"/>
      <c r="EV79" s="50"/>
      <c r="EW79" s="50"/>
      <c r="EX79" s="50"/>
      <c r="EY79" s="50"/>
      <c r="EZ79" s="50"/>
      <c r="FA79" s="50"/>
      <c r="FB79" s="59"/>
      <c r="FC79" s="60"/>
      <c r="FD79" s="17"/>
      <c r="FE79" s="17"/>
      <c r="FF79" s="58"/>
      <c r="FG79" s="50"/>
      <c r="FH79" s="50"/>
      <c r="FI79" s="50"/>
      <c r="FJ79" s="50"/>
      <c r="FK79" s="50"/>
      <c r="FL79" s="50"/>
      <c r="FM79" s="59"/>
      <c r="FN79" s="60"/>
      <c r="FO79" s="17"/>
      <c r="FP79" s="17"/>
      <c r="FQ79" s="58"/>
      <c r="FR79" s="50"/>
      <c r="FS79" s="50"/>
      <c r="FT79" s="50"/>
      <c r="FU79" s="50"/>
      <c r="FV79" s="50"/>
      <c r="FW79" s="50"/>
      <c r="FX79" s="59"/>
      <c r="FY79" s="60"/>
      <c r="FZ79" s="17"/>
      <c r="GA79" s="17"/>
      <c r="GB79" s="58"/>
      <c r="GC79" s="50"/>
      <c r="GD79" s="50"/>
      <c r="GE79" s="50"/>
      <c r="GF79" s="50"/>
      <c r="GG79" s="50"/>
      <c r="GH79" s="50"/>
      <c r="GI79" s="59"/>
      <c r="GJ79" s="60"/>
      <c r="GK79" s="17"/>
      <c r="GL79" s="17"/>
      <c r="GM79" s="58"/>
      <c r="GN79" s="50"/>
      <c r="GO79" s="50"/>
      <c r="GP79" s="50"/>
      <c r="GQ79" s="50"/>
      <c r="GR79" s="50"/>
      <c r="GS79" s="50"/>
      <c r="GT79" s="59"/>
      <c r="GU79" s="60"/>
      <c r="GV79" s="17"/>
      <c r="GW79" s="17"/>
      <c r="GX79" s="58"/>
      <c r="GY79" s="50"/>
      <c r="GZ79" s="50"/>
      <c r="HA79" s="50"/>
      <c r="HB79" s="50"/>
      <c r="HC79" s="50"/>
      <c r="HD79" s="50"/>
      <c r="HE79" s="59"/>
      <c r="HF79" s="60"/>
      <c r="HG79" s="17"/>
      <c r="HH79" s="17"/>
      <c r="HI79" s="58"/>
      <c r="HJ79" s="50"/>
      <c r="HK79" s="50"/>
      <c r="HL79" s="50"/>
      <c r="HM79" s="50"/>
      <c r="HN79" s="50"/>
      <c r="HO79" s="50"/>
      <c r="HP79" s="59"/>
      <c r="HQ79" s="60"/>
      <c r="HR79" s="17"/>
      <c r="HS79" s="17"/>
    </row>
    <row r="80" spans="1:227" x14ac:dyDescent="0.3">
      <c r="A80" s="65"/>
      <c r="B80" s="66"/>
      <c r="C80" s="67"/>
      <c r="D80" s="67"/>
      <c r="E80" s="59"/>
      <c r="F80" s="59"/>
      <c r="G80" s="17"/>
      <c r="H80" s="58"/>
      <c r="I80" s="50"/>
      <c r="J80" s="50"/>
      <c r="K80" s="50"/>
      <c r="L80" s="50"/>
      <c r="M80" s="50"/>
      <c r="N80" s="50"/>
      <c r="O80" s="59"/>
      <c r="P80" s="60"/>
      <c r="Q80" s="17"/>
      <c r="R80" s="17"/>
      <c r="S80" s="58"/>
      <c r="T80" s="50"/>
      <c r="U80" s="50"/>
      <c r="V80" s="50"/>
      <c r="W80" s="50"/>
      <c r="X80" s="50"/>
      <c r="Y80" s="50"/>
      <c r="Z80" s="59"/>
      <c r="AA80" s="60"/>
      <c r="AB80" s="17"/>
      <c r="AC80" s="17"/>
      <c r="AD80" s="58"/>
      <c r="AE80" s="50"/>
      <c r="AF80" s="50"/>
      <c r="AG80" s="50"/>
      <c r="AH80" s="50"/>
      <c r="AI80" s="50"/>
      <c r="AJ80" s="50"/>
      <c r="AK80" s="59"/>
      <c r="AL80" s="60"/>
      <c r="AM80" s="17"/>
      <c r="AN80" s="17"/>
      <c r="AO80" s="58"/>
      <c r="AP80" s="50"/>
      <c r="AQ80" s="50"/>
      <c r="AR80" s="50"/>
      <c r="AS80" s="50"/>
      <c r="AT80" s="50"/>
      <c r="AU80" s="50"/>
      <c r="AV80" s="59"/>
      <c r="AW80" s="60"/>
      <c r="AX80" s="17"/>
      <c r="AY80" s="17"/>
      <c r="AZ80" s="58"/>
      <c r="BA80" s="50"/>
      <c r="BB80" s="50"/>
      <c r="BC80" s="50"/>
      <c r="BD80" s="50"/>
      <c r="BE80" s="50"/>
      <c r="BF80" s="50"/>
      <c r="BG80" s="59"/>
      <c r="BH80" s="60"/>
      <c r="BI80" s="17"/>
      <c r="BJ80" s="17"/>
      <c r="BK80" s="58"/>
      <c r="BL80" s="50"/>
      <c r="BM80" s="50"/>
      <c r="BN80" s="50"/>
      <c r="BO80" s="50"/>
      <c r="BP80" s="50"/>
      <c r="BQ80" s="50"/>
      <c r="BR80" s="59"/>
      <c r="BS80" s="60"/>
      <c r="BT80" s="17"/>
      <c r="BU80" s="17"/>
      <c r="BV80" s="58"/>
      <c r="BW80" s="50"/>
      <c r="BX80" s="50"/>
      <c r="BY80" s="50"/>
      <c r="BZ80" s="50"/>
      <c r="CA80" s="50"/>
      <c r="CB80" s="50"/>
      <c r="CC80" s="59"/>
      <c r="CD80" s="60"/>
      <c r="CE80" s="17"/>
      <c r="CF80" s="17"/>
      <c r="CG80" s="58"/>
      <c r="CH80" s="50"/>
      <c r="CI80" s="50"/>
      <c r="CJ80" s="50"/>
      <c r="CK80" s="50"/>
      <c r="CL80" s="50"/>
      <c r="CM80" s="50"/>
      <c r="CN80" s="59"/>
      <c r="CO80" s="60"/>
      <c r="CP80" s="17"/>
      <c r="CQ80" s="17"/>
      <c r="CR80" s="58"/>
      <c r="CS80" s="50"/>
      <c r="CT80" s="50"/>
      <c r="CU80" s="50"/>
      <c r="CV80" s="50"/>
      <c r="CW80" s="50"/>
      <c r="CX80" s="50"/>
      <c r="CY80" s="59"/>
      <c r="CZ80" s="60"/>
      <c r="DA80" s="17"/>
      <c r="DB80" s="17"/>
      <c r="DC80" s="58"/>
      <c r="DD80" s="50"/>
      <c r="DE80" s="50"/>
      <c r="DF80" s="50"/>
      <c r="DG80" s="50"/>
      <c r="DH80" s="50"/>
      <c r="DI80" s="50"/>
      <c r="DJ80" s="59"/>
      <c r="DK80" s="60"/>
      <c r="DL80" s="17"/>
      <c r="DM80" s="17"/>
      <c r="DN80" s="58"/>
      <c r="DO80" s="50"/>
      <c r="DP80" s="50"/>
      <c r="DQ80" s="50"/>
      <c r="DR80" s="50"/>
      <c r="DS80" s="50"/>
      <c r="DT80" s="50"/>
      <c r="DU80" s="59"/>
      <c r="DV80" s="60"/>
      <c r="DW80" s="17"/>
      <c r="DX80" s="17"/>
      <c r="DY80" s="58"/>
      <c r="DZ80" s="50"/>
      <c r="EA80" s="50"/>
      <c r="EB80" s="50"/>
      <c r="EC80" s="50"/>
      <c r="ED80" s="50"/>
      <c r="EE80" s="50"/>
      <c r="EF80" s="59"/>
      <c r="EG80" s="60"/>
      <c r="EH80" s="17"/>
      <c r="EI80" s="17"/>
      <c r="EJ80" s="58"/>
      <c r="EK80" s="50"/>
      <c r="EL80" s="50"/>
      <c r="EM80" s="50"/>
      <c r="EN80" s="50"/>
      <c r="EO80" s="50"/>
      <c r="EP80" s="50"/>
      <c r="EQ80" s="59"/>
      <c r="ER80" s="60"/>
      <c r="ES80" s="17"/>
      <c r="ET80" s="17"/>
      <c r="EU80" s="58"/>
      <c r="EV80" s="50"/>
      <c r="EW80" s="50"/>
      <c r="EX80" s="50"/>
      <c r="EY80" s="50"/>
      <c r="EZ80" s="50"/>
      <c r="FA80" s="50"/>
      <c r="FB80" s="59"/>
      <c r="FC80" s="60"/>
      <c r="FD80" s="17"/>
      <c r="FE80" s="17"/>
      <c r="FF80" s="58"/>
      <c r="FG80" s="50"/>
      <c r="FH80" s="50"/>
      <c r="FI80" s="50"/>
      <c r="FJ80" s="50"/>
      <c r="FK80" s="50"/>
      <c r="FL80" s="50"/>
      <c r="FM80" s="59"/>
      <c r="FN80" s="60"/>
      <c r="FO80" s="17"/>
      <c r="FP80" s="17"/>
      <c r="FQ80" s="58"/>
      <c r="FR80" s="50"/>
      <c r="FS80" s="50"/>
      <c r="FT80" s="50"/>
      <c r="FU80" s="50"/>
      <c r="FV80" s="50"/>
      <c r="FW80" s="50"/>
      <c r="FX80" s="59"/>
      <c r="FY80" s="60"/>
      <c r="FZ80" s="17"/>
      <c r="GA80" s="17"/>
      <c r="GB80" s="58"/>
      <c r="GC80" s="50"/>
      <c r="GD80" s="50"/>
      <c r="GE80" s="50"/>
      <c r="GF80" s="50"/>
      <c r="GG80" s="50"/>
      <c r="GH80" s="50"/>
      <c r="GI80" s="59"/>
      <c r="GJ80" s="60"/>
      <c r="GK80" s="17"/>
      <c r="GL80" s="17"/>
      <c r="GM80" s="58"/>
      <c r="GN80" s="50"/>
      <c r="GO80" s="50"/>
      <c r="GP80" s="50"/>
      <c r="GQ80" s="50"/>
      <c r="GR80" s="50"/>
      <c r="GS80" s="50"/>
      <c r="GT80" s="59"/>
      <c r="GU80" s="60"/>
      <c r="GV80" s="17"/>
      <c r="GW80" s="17"/>
      <c r="GX80" s="58"/>
      <c r="GY80" s="50"/>
      <c r="GZ80" s="50"/>
      <c r="HA80" s="50"/>
      <c r="HB80" s="50"/>
      <c r="HC80" s="50"/>
      <c r="HD80" s="50"/>
      <c r="HE80" s="59"/>
      <c r="HF80" s="60"/>
      <c r="HG80" s="17"/>
      <c r="HH80" s="17"/>
      <c r="HI80" s="58"/>
      <c r="HJ80" s="50"/>
      <c r="HK80" s="50"/>
      <c r="HL80" s="50"/>
      <c r="HM80" s="50"/>
      <c r="HN80" s="50"/>
      <c r="HO80" s="50"/>
      <c r="HP80" s="59"/>
      <c r="HQ80" s="60"/>
      <c r="HR80" s="17"/>
      <c r="HS80" s="17"/>
    </row>
    <row r="81" spans="1:227" x14ac:dyDescent="0.3">
      <c r="A81" s="65"/>
      <c r="B81" s="69"/>
      <c r="C81" s="67"/>
      <c r="D81" s="67"/>
      <c r="E81" s="59"/>
      <c r="F81" s="59"/>
      <c r="G81" s="17"/>
      <c r="H81" s="58"/>
      <c r="I81" s="50"/>
      <c r="J81" s="50"/>
      <c r="K81" s="50"/>
      <c r="L81" s="50"/>
      <c r="M81" s="50"/>
      <c r="N81" s="50"/>
      <c r="O81" s="59"/>
      <c r="P81" s="60"/>
      <c r="Q81" s="17"/>
      <c r="R81" s="17"/>
      <c r="S81" s="58"/>
      <c r="T81" s="50"/>
      <c r="U81" s="50"/>
      <c r="V81" s="50"/>
      <c r="W81" s="50"/>
      <c r="X81" s="50"/>
      <c r="Y81" s="50"/>
      <c r="Z81" s="59"/>
      <c r="AA81" s="60"/>
      <c r="AB81" s="17"/>
      <c r="AC81" s="17"/>
      <c r="AD81" s="58"/>
      <c r="AE81" s="50"/>
      <c r="AF81" s="50"/>
      <c r="AG81" s="50"/>
      <c r="AH81" s="50"/>
      <c r="AI81" s="50"/>
      <c r="AJ81" s="50"/>
      <c r="AK81" s="59"/>
      <c r="AL81" s="60"/>
      <c r="AM81" s="17"/>
      <c r="AN81" s="17"/>
      <c r="AO81" s="58"/>
      <c r="AP81" s="50"/>
      <c r="AQ81" s="50"/>
      <c r="AR81" s="50"/>
      <c r="AS81" s="50"/>
      <c r="AT81" s="50"/>
      <c r="AU81" s="50"/>
      <c r="AV81" s="59"/>
      <c r="AW81" s="60"/>
      <c r="AX81" s="17"/>
      <c r="AY81" s="17"/>
      <c r="AZ81" s="58"/>
      <c r="BA81" s="50"/>
      <c r="BB81" s="50"/>
      <c r="BC81" s="50"/>
      <c r="BD81" s="50"/>
      <c r="BE81" s="50"/>
      <c r="BF81" s="50"/>
      <c r="BG81" s="59"/>
      <c r="BH81" s="60"/>
      <c r="BI81" s="17"/>
      <c r="BJ81" s="17"/>
      <c r="BK81" s="58"/>
      <c r="BL81" s="50"/>
      <c r="BM81" s="50"/>
      <c r="BN81" s="50"/>
      <c r="BO81" s="50"/>
      <c r="BP81" s="50"/>
      <c r="BQ81" s="50"/>
      <c r="BR81" s="59"/>
      <c r="BS81" s="60"/>
      <c r="BT81" s="17"/>
      <c r="BU81" s="17"/>
      <c r="BV81" s="58"/>
      <c r="BW81" s="50"/>
      <c r="BX81" s="50"/>
      <c r="BY81" s="50"/>
      <c r="BZ81" s="50"/>
      <c r="CA81" s="50"/>
      <c r="CB81" s="50"/>
      <c r="CC81" s="59"/>
      <c r="CD81" s="60"/>
      <c r="CE81" s="17"/>
      <c r="CF81" s="17"/>
      <c r="CG81" s="58"/>
      <c r="CH81" s="50"/>
      <c r="CI81" s="50"/>
      <c r="CJ81" s="50"/>
      <c r="CK81" s="50"/>
      <c r="CL81" s="50"/>
      <c r="CM81" s="50"/>
      <c r="CN81" s="59"/>
      <c r="CO81" s="60"/>
      <c r="CP81" s="17"/>
      <c r="CQ81" s="17"/>
      <c r="CR81" s="58"/>
      <c r="CS81" s="50"/>
      <c r="CT81" s="50"/>
      <c r="CU81" s="50"/>
      <c r="CV81" s="50"/>
      <c r="CW81" s="50"/>
      <c r="CX81" s="50"/>
      <c r="CY81" s="59"/>
      <c r="CZ81" s="60"/>
      <c r="DA81" s="17"/>
      <c r="DB81" s="17"/>
      <c r="DC81" s="58"/>
      <c r="DD81" s="50"/>
      <c r="DE81" s="50"/>
      <c r="DF81" s="50"/>
      <c r="DG81" s="50"/>
      <c r="DH81" s="50"/>
      <c r="DI81" s="50"/>
      <c r="DJ81" s="59"/>
      <c r="DK81" s="60"/>
      <c r="DL81" s="17"/>
      <c r="DM81" s="17"/>
      <c r="DN81" s="58"/>
      <c r="DO81" s="50"/>
      <c r="DP81" s="50"/>
      <c r="DQ81" s="50"/>
      <c r="DR81" s="50"/>
      <c r="DS81" s="50"/>
      <c r="DT81" s="50"/>
      <c r="DU81" s="59"/>
      <c r="DV81" s="60"/>
      <c r="DW81" s="17"/>
      <c r="DX81" s="17"/>
      <c r="DY81" s="58"/>
      <c r="DZ81" s="50"/>
      <c r="EA81" s="50"/>
      <c r="EB81" s="50"/>
      <c r="EC81" s="50"/>
      <c r="ED81" s="50"/>
      <c r="EE81" s="50"/>
      <c r="EF81" s="59"/>
      <c r="EG81" s="60"/>
      <c r="EH81" s="17"/>
      <c r="EI81" s="17"/>
      <c r="EJ81" s="58"/>
      <c r="EK81" s="50"/>
      <c r="EL81" s="50"/>
      <c r="EM81" s="50"/>
      <c r="EN81" s="50"/>
      <c r="EO81" s="50"/>
      <c r="EP81" s="50"/>
      <c r="EQ81" s="59"/>
      <c r="ER81" s="60"/>
      <c r="ES81" s="17"/>
      <c r="ET81" s="17"/>
      <c r="EU81" s="58"/>
      <c r="EV81" s="50"/>
      <c r="EW81" s="50"/>
      <c r="EX81" s="50"/>
      <c r="EY81" s="50"/>
      <c r="EZ81" s="50"/>
      <c r="FA81" s="50"/>
      <c r="FB81" s="59"/>
      <c r="FC81" s="60"/>
      <c r="FD81" s="17"/>
      <c r="FE81" s="17"/>
      <c r="FF81" s="58"/>
      <c r="FG81" s="50"/>
      <c r="FH81" s="50"/>
      <c r="FI81" s="50"/>
      <c r="FJ81" s="50"/>
      <c r="FK81" s="50"/>
      <c r="FL81" s="50"/>
      <c r="FM81" s="59"/>
      <c r="FN81" s="60"/>
      <c r="FO81" s="17"/>
      <c r="FP81" s="17"/>
      <c r="FQ81" s="58"/>
      <c r="FR81" s="50"/>
      <c r="FS81" s="50"/>
      <c r="FT81" s="50"/>
      <c r="FU81" s="50"/>
      <c r="FV81" s="50"/>
      <c r="FW81" s="50"/>
      <c r="FX81" s="59"/>
      <c r="FY81" s="60"/>
      <c r="FZ81" s="17"/>
      <c r="GA81" s="17"/>
      <c r="GB81" s="58"/>
      <c r="GC81" s="50"/>
      <c r="GD81" s="50"/>
      <c r="GE81" s="50"/>
      <c r="GF81" s="50"/>
      <c r="GG81" s="50"/>
      <c r="GH81" s="50"/>
      <c r="GI81" s="59"/>
      <c r="GJ81" s="60"/>
      <c r="GK81" s="17"/>
      <c r="GL81" s="17"/>
      <c r="GM81" s="58"/>
      <c r="GN81" s="50"/>
      <c r="GO81" s="50"/>
      <c r="GP81" s="50"/>
      <c r="GQ81" s="50"/>
      <c r="GR81" s="50"/>
      <c r="GS81" s="50"/>
      <c r="GT81" s="59"/>
      <c r="GU81" s="60"/>
      <c r="GV81" s="17"/>
      <c r="GW81" s="17"/>
      <c r="GX81" s="58"/>
      <c r="GY81" s="50"/>
      <c r="GZ81" s="50"/>
      <c r="HA81" s="50"/>
      <c r="HB81" s="50"/>
      <c r="HC81" s="50"/>
      <c r="HD81" s="50"/>
      <c r="HE81" s="59"/>
      <c r="HF81" s="60"/>
      <c r="HG81" s="17"/>
      <c r="HH81" s="17"/>
      <c r="HI81" s="58"/>
      <c r="HJ81" s="50"/>
      <c r="HK81" s="50"/>
      <c r="HL81" s="50"/>
      <c r="HM81" s="50"/>
      <c r="HN81" s="50"/>
      <c r="HO81" s="50"/>
      <c r="HP81" s="59"/>
      <c r="HQ81" s="60"/>
      <c r="HR81" s="17"/>
      <c r="HS81" s="17"/>
    </row>
    <row r="82" spans="1:227" x14ac:dyDescent="0.3">
      <c r="A82" s="65"/>
      <c r="B82" s="66"/>
      <c r="C82" s="67"/>
      <c r="D82" s="67"/>
      <c r="E82" s="59"/>
      <c r="F82" s="59"/>
      <c r="G82" s="17"/>
      <c r="H82" s="58"/>
      <c r="I82" s="50"/>
      <c r="J82" s="50"/>
      <c r="K82" s="50"/>
      <c r="L82" s="50"/>
      <c r="M82" s="50"/>
      <c r="N82" s="50"/>
      <c r="O82" s="59"/>
      <c r="P82" s="60"/>
      <c r="Q82" s="17"/>
      <c r="R82" s="17"/>
      <c r="S82" s="58"/>
      <c r="T82" s="50"/>
      <c r="U82" s="50"/>
      <c r="V82" s="50"/>
      <c r="W82" s="50"/>
      <c r="X82" s="50"/>
      <c r="Y82" s="50"/>
      <c r="Z82" s="59"/>
      <c r="AA82" s="60"/>
      <c r="AB82" s="17"/>
      <c r="AC82" s="17"/>
      <c r="AD82" s="58"/>
      <c r="AE82" s="50"/>
      <c r="AF82" s="50"/>
      <c r="AG82" s="50"/>
      <c r="AH82" s="50"/>
      <c r="AI82" s="50"/>
      <c r="AJ82" s="50"/>
      <c r="AK82" s="59"/>
      <c r="AL82" s="60"/>
      <c r="AM82" s="17"/>
      <c r="AN82" s="17"/>
      <c r="AO82" s="58"/>
      <c r="AP82" s="50"/>
      <c r="AQ82" s="50"/>
      <c r="AR82" s="50"/>
      <c r="AS82" s="50"/>
      <c r="AT82" s="50"/>
      <c r="AU82" s="50"/>
      <c r="AV82" s="59"/>
      <c r="AW82" s="60"/>
      <c r="AX82" s="17"/>
      <c r="AY82" s="17"/>
      <c r="AZ82" s="58"/>
      <c r="BA82" s="50"/>
      <c r="BB82" s="50"/>
      <c r="BC82" s="50"/>
      <c r="BD82" s="50"/>
      <c r="BE82" s="50"/>
      <c r="BF82" s="50"/>
      <c r="BG82" s="59"/>
      <c r="BH82" s="60"/>
      <c r="BI82" s="17"/>
      <c r="BJ82" s="17"/>
      <c r="BK82" s="58"/>
      <c r="BL82" s="50"/>
      <c r="BM82" s="50"/>
      <c r="BN82" s="50"/>
      <c r="BO82" s="50"/>
      <c r="BP82" s="50"/>
      <c r="BQ82" s="50"/>
      <c r="BR82" s="59"/>
      <c r="BS82" s="60"/>
      <c r="BT82" s="17"/>
      <c r="BU82" s="17"/>
      <c r="BV82" s="58"/>
      <c r="BW82" s="50"/>
      <c r="BX82" s="50"/>
      <c r="BY82" s="50"/>
      <c r="BZ82" s="50"/>
      <c r="CA82" s="50"/>
      <c r="CB82" s="50"/>
      <c r="CC82" s="59"/>
      <c r="CD82" s="60"/>
      <c r="CE82" s="17"/>
      <c r="CF82" s="17"/>
      <c r="CG82" s="58"/>
      <c r="CH82" s="50"/>
      <c r="CI82" s="50"/>
      <c r="CJ82" s="50"/>
      <c r="CK82" s="50"/>
      <c r="CL82" s="50"/>
      <c r="CM82" s="50"/>
      <c r="CN82" s="59"/>
      <c r="CO82" s="60"/>
      <c r="CP82" s="17"/>
      <c r="CQ82" s="17"/>
      <c r="CR82" s="58"/>
      <c r="CS82" s="50"/>
      <c r="CT82" s="50"/>
      <c r="CU82" s="50"/>
      <c r="CV82" s="50"/>
      <c r="CW82" s="50"/>
      <c r="CX82" s="50"/>
      <c r="CY82" s="59"/>
      <c r="CZ82" s="60"/>
      <c r="DA82" s="17"/>
      <c r="DB82" s="17"/>
      <c r="DC82" s="58"/>
      <c r="DD82" s="50"/>
      <c r="DE82" s="50"/>
      <c r="DF82" s="50"/>
      <c r="DG82" s="50"/>
      <c r="DH82" s="50"/>
      <c r="DI82" s="50"/>
      <c r="DJ82" s="59"/>
      <c r="DK82" s="60"/>
      <c r="DL82" s="17"/>
      <c r="DM82" s="17"/>
      <c r="DN82" s="58"/>
      <c r="DO82" s="50"/>
      <c r="DP82" s="50"/>
      <c r="DQ82" s="50"/>
      <c r="DR82" s="50"/>
      <c r="DS82" s="50"/>
      <c r="DT82" s="50"/>
      <c r="DU82" s="59"/>
      <c r="DV82" s="60"/>
      <c r="DW82" s="17"/>
      <c r="DX82" s="17"/>
      <c r="DY82" s="58"/>
      <c r="DZ82" s="50"/>
      <c r="EA82" s="50"/>
      <c r="EB82" s="50"/>
      <c r="EC82" s="50"/>
      <c r="ED82" s="50"/>
      <c r="EE82" s="50"/>
      <c r="EF82" s="59"/>
      <c r="EG82" s="60"/>
      <c r="EH82" s="17"/>
      <c r="EI82" s="17"/>
      <c r="EJ82" s="58"/>
      <c r="EK82" s="50"/>
      <c r="EL82" s="50"/>
      <c r="EM82" s="50"/>
      <c r="EN82" s="50"/>
      <c r="EO82" s="50"/>
      <c r="EP82" s="50"/>
      <c r="EQ82" s="59"/>
      <c r="ER82" s="60"/>
      <c r="ES82" s="17"/>
      <c r="ET82" s="17"/>
      <c r="EU82" s="58"/>
      <c r="EV82" s="50"/>
      <c r="EW82" s="50"/>
      <c r="EX82" s="50"/>
      <c r="EY82" s="50"/>
      <c r="EZ82" s="50"/>
      <c r="FA82" s="50"/>
      <c r="FB82" s="59"/>
      <c r="FC82" s="60"/>
      <c r="FD82" s="17"/>
      <c r="FE82" s="17"/>
      <c r="FF82" s="58"/>
      <c r="FG82" s="50"/>
      <c r="FH82" s="50"/>
      <c r="FI82" s="50"/>
      <c r="FJ82" s="50"/>
      <c r="FK82" s="50"/>
      <c r="FL82" s="50"/>
      <c r="FM82" s="59"/>
      <c r="FN82" s="60"/>
      <c r="FO82" s="17"/>
      <c r="FP82" s="17"/>
      <c r="FQ82" s="58"/>
      <c r="FR82" s="50"/>
      <c r="FS82" s="50"/>
      <c r="FT82" s="50"/>
      <c r="FU82" s="50"/>
      <c r="FV82" s="50"/>
      <c r="FW82" s="50"/>
      <c r="FX82" s="59"/>
      <c r="FY82" s="60"/>
      <c r="FZ82" s="17"/>
      <c r="GA82" s="17"/>
      <c r="GB82" s="58"/>
      <c r="GC82" s="50"/>
      <c r="GD82" s="50"/>
      <c r="GE82" s="50"/>
      <c r="GF82" s="50"/>
      <c r="GG82" s="50"/>
      <c r="GH82" s="50"/>
      <c r="GI82" s="59"/>
      <c r="GJ82" s="60"/>
      <c r="GK82" s="17"/>
      <c r="GL82" s="17"/>
      <c r="GM82" s="58"/>
      <c r="GN82" s="50"/>
      <c r="GO82" s="50"/>
      <c r="GP82" s="50"/>
      <c r="GQ82" s="50"/>
      <c r="GR82" s="50"/>
      <c r="GS82" s="50"/>
      <c r="GT82" s="59"/>
      <c r="GU82" s="60"/>
      <c r="GV82" s="17"/>
      <c r="GW82" s="17"/>
      <c r="GX82" s="58"/>
      <c r="GY82" s="50"/>
      <c r="GZ82" s="50"/>
      <c r="HA82" s="50"/>
      <c r="HB82" s="50"/>
      <c r="HC82" s="50"/>
      <c r="HD82" s="50"/>
      <c r="HE82" s="59"/>
      <c r="HF82" s="60"/>
      <c r="HG82" s="17"/>
      <c r="HH82" s="17"/>
      <c r="HI82" s="58"/>
      <c r="HJ82" s="50"/>
      <c r="HK82" s="50"/>
      <c r="HL82" s="50"/>
      <c r="HM82" s="50"/>
      <c r="HN82" s="50"/>
      <c r="HO82" s="50"/>
      <c r="HP82" s="59"/>
      <c r="HQ82" s="60"/>
      <c r="HR82" s="17"/>
      <c r="HS82" s="17"/>
    </row>
    <row r="83" spans="1:227" x14ac:dyDescent="0.3">
      <c r="A83" s="65"/>
      <c r="B83" s="66"/>
      <c r="C83" s="67"/>
      <c r="D83" s="67"/>
      <c r="E83" s="59"/>
      <c r="F83" s="59"/>
      <c r="G83" s="17"/>
      <c r="H83" s="58"/>
      <c r="I83" s="50"/>
      <c r="J83" s="50"/>
      <c r="K83" s="50"/>
      <c r="L83" s="50"/>
      <c r="M83" s="50"/>
      <c r="N83" s="50"/>
      <c r="O83" s="59"/>
      <c r="P83" s="60"/>
      <c r="Q83" s="17"/>
      <c r="R83" s="17"/>
      <c r="S83" s="58"/>
      <c r="T83" s="50"/>
      <c r="U83" s="50"/>
      <c r="V83" s="50"/>
      <c r="W83" s="50"/>
      <c r="X83" s="50"/>
      <c r="Y83" s="50"/>
      <c r="Z83" s="59"/>
      <c r="AA83" s="60"/>
      <c r="AB83" s="17"/>
      <c r="AC83" s="17"/>
      <c r="AD83" s="58"/>
      <c r="AE83" s="50"/>
      <c r="AF83" s="50"/>
      <c r="AG83" s="50"/>
      <c r="AH83" s="50"/>
      <c r="AI83" s="50"/>
      <c r="AJ83" s="50"/>
      <c r="AK83" s="59"/>
      <c r="AL83" s="60"/>
      <c r="AM83" s="17"/>
      <c r="AN83" s="17"/>
      <c r="AO83" s="58"/>
      <c r="AP83" s="50"/>
      <c r="AQ83" s="50"/>
      <c r="AR83" s="50"/>
      <c r="AS83" s="50"/>
      <c r="AT83" s="50"/>
      <c r="AU83" s="50"/>
      <c r="AV83" s="59"/>
      <c r="AW83" s="60"/>
      <c r="AX83" s="17"/>
      <c r="AY83" s="17"/>
      <c r="AZ83" s="58"/>
      <c r="BA83" s="50"/>
      <c r="BB83" s="50"/>
      <c r="BC83" s="50"/>
      <c r="BD83" s="50"/>
      <c r="BE83" s="50"/>
      <c r="BF83" s="50"/>
      <c r="BG83" s="59"/>
      <c r="BH83" s="60"/>
      <c r="BI83" s="17"/>
      <c r="BJ83" s="17"/>
      <c r="BK83" s="58"/>
      <c r="BL83" s="50"/>
      <c r="BM83" s="50"/>
      <c r="BN83" s="50"/>
      <c r="BO83" s="50"/>
      <c r="BP83" s="50"/>
      <c r="BQ83" s="50"/>
      <c r="BR83" s="59"/>
      <c r="BS83" s="60"/>
      <c r="BT83" s="17"/>
      <c r="BU83" s="17"/>
      <c r="BV83" s="58"/>
      <c r="BW83" s="50"/>
      <c r="BX83" s="50"/>
      <c r="BY83" s="50"/>
      <c r="BZ83" s="50"/>
      <c r="CA83" s="50"/>
      <c r="CB83" s="50"/>
      <c r="CC83" s="59"/>
      <c r="CD83" s="60"/>
      <c r="CE83" s="17"/>
      <c r="CF83" s="17"/>
      <c r="CG83" s="58"/>
      <c r="CH83" s="50"/>
      <c r="CI83" s="50"/>
      <c r="CJ83" s="50"/>
      <c r="CK83" s="50"/>
      <c r="CL83" s="50"/>
      <c r="CM83" s="50"/>
      <c r="CN83" s="59"/>
      <c r="CO83" s="60"/>
      <c r="CP83" s="17"/>
      <c r="CQ83" s="17"/>
      <c r="CR83" s="58"/>
      <c r="CS83" s="50"/>
      <c r="CT83" s="50"/>
      <c r="CU83" s="50"/>
      <c r="CV83" s="50"/>
      <c r="CW83" s="50"/>
      <c r="CX83" s="50"/>
      <c r="CY83" s="59"/>
      <c r="CZ83" s="60"/>
      <c r="DA83" s="17"/>
      <c r="DB83" s="17"/>
      <c r="DC83" s="58"/>
      <c r="DD83" s="50"/>
      <c r="DE83" s="50"/>
      <c r="DF83" s="50"/>
      <c r="DG83" s="50"/>
      <c r="DH83" s="50"/>
      <c r="DI83" s="50"/>
      <c r="DJ83" s="59"/>
      <c r="DK83" s="60"/>
      <c r="DL83" s="17"/>
      <c r="DM83" s="17"/>
      <c r="DN83" s="58"/>
      <c r="DO83" s="50"/>
      <c r="DP83" s="50"/>
      <c r="DQ83" s="50"/>
      <c r="DR83" s="50"/>
      <c r="DS83" s="50"/>
      <c r="DT83" s="50"/>
      <c r="DU83" s="59"/>
      <c r="DV83" s="60"/>
      <c r="DW83" s="17"/>
      <c r="DX83" s="17"/>
      <c r="DY83" s="58"/>
      <c r="DZ83" s="50"/>
      <c r="EA83" s="50"/>
      <c r="EB83" s="50"/>
      <c r="EC83" s="50"/>
      <c r="ED83" s="50"/>
      <c r="EE83" s="50"/>
      <c r="EF83" s="59"/>
      <c r="EG83" s="60"/>
      <c r="EH83" s="17"/>
      <c r="EI83" s="17"/>
      <c r="EJ83" s="58"/>
      <c r="EK83" s="50"/>
      <c r="EL83" s="50"/>
      <c r="EM83" s="50"/>
      <c r="EN83" s="50"/>
      <c r="EO83" s="50"/>
      <c r="EP83" s="50"/>
      <c r="EQ83" s="59"/>
      <c r="ER83" s="60"/>
      <c r="ES83" s="17"/>
      <c r="ET83" s="17"/>
      <c r="EU83" s="58"/>
      <c r="EV83" s="50"/>
      <c r="EW83" s="50"/>
      <c r="EX83" s="50"/>
      <c r="EY83" s="50"/>
      <c r="EZ83" s="50"/>
      <c r="FA83" s="50"/>
      <c r="FB83" s="59"/>
      <c r="FC83" s="60"/>
      <c r="FD83" s="17"/>
      <c r="FE83" s="17"/>
      <c r="FF83" s="58"/>
      <c r="FG83" s="50"/>
      <c r="FH83" s="50"/>
      <c r="FI83" s="50"/>
      <c r="FJ83" s="50"/>
      <c r="FK83" s="50"/>
      <c r="FL83" s="50"/>
      <c r="FM83" s="59"/>
      <c r="FN83" s="60"/>
      <c r="FO83" s="17"/>
      <c r="FP83" s="17"/>
      <c r="FQ83" s="58"/>
      <c r="FR83" s="50"/>
      <c r="FS83" s="50"/>
      <c r="FT83" s="50"/>
      <c r="FU83" s="50"/>
      <c r="FV83" s="50"/>
      <c r="FW83" s="50"/>
      <c r="FX83" s="59"/>
      <c r="FY83" s="60"/>
      <c r="FZ83" s="17"/>
      <c r="GA83" s="17"/>
      <c r="GB83" s="58"/>
      <c r="GC83" s="50"/>
      <c r="GD83" s="50"/>
      <c r="GE83" s="50"/>
      <c r="GF83" s="50"/>
      <c r="GG83" s="50"/>
      <c r="GH83" s="50"/>
      <c r="GI83" s="59"/>
      <c r="GJ83" s="60"/>
      <c r="GK83" s="17"/>
      <c r="GL83" s="17"/>
      <c r="GM83" s="58"/>
      <c r="GN83" s="50"/>
      <c r="GO83" s="50"/>
      <c r="GP83" s="50"/>
      <c r="GQ83" s="50"/>
      <c r="GR83" s="50"/>
      <c r="GS83" s="50"/>
      <c r="GT83" s="59"/>
      <c r="GU83" s="60"/>
      <c r="GV83" s="17"/>
      <c r="GW83" s="17"/>
      <c r="GX83" s="58"/>
      <c r="GY83" s="50"/>
      <c r="GZ83" s="50"/>
      <c r="HA83" s="50"/>
      <c r="HB83" s="50"/>
      <c r="HC83" s="50"/>
      <c r="HD83" s="50"/>
      <c r="HE83" s="59"/>
      <c r="HF83" s="60"/>
      <c r="HG83" s="17"/>
      <c r="HH83" s="17"/>
      <c r="HI83" s="58"/>
      <c r="HJ83" s="50"/>
      <c r="HK83" s="50"/>
      <c r="HL83" s="50"/>
      <c r="HM83" s="50"/>
      <c r="HN83" s="50"/>
      <c r="HO83" s="50"/>
      <c r="HP83" s="59"/>
      <c r="HQ83" s="60"/>
      <c r="HR83" s="17"/>
      <c r="HS83" s="17"/>
    </row>
    <row r="84" spans="1:227" x14ac:dyDescent="0.3">
      <c r="A84" s="65"/>
      <c r="B84" s="66"/>
      <c r="C84" s="67"/>
      <c r="D84" s="67"/>
      <c r="E84" s="59"/>
      <c r="F84" s="59"/>
      <c r="G84" s="17"/>
      <c r="H84" s="58"/>
      <c r="I84" s="50"/>
      <c r="J84" s="50"/>
      <c r="K84" s="50"/>
      <c r="L84" s="50"/>
      <c r="M84" s="50"/>
      <c r="N84" s="50"/>
      <c r="O84" s="59"/>
      <c r="P84" s="60"/>
      <c r="Q84" s="17"/>
      <c r="R84" s="17"/>
      <c r="S84" s="58"/>
      <c r="T84" s="50"/>
      <c r="U84" s="50"/>
      <c r="V84" s="50"/>
      <c r="W84" s="50"/>
      <c r="X84" s="50"/>
      <c r="Y84" s="50"/>
      <c r="Z84" s="59"/>
      <c r="AA84" s="60"/>
      <c r="AB84" s="17"/>
      <c r="AC84" s="17"/>
      <c r="AD84" s="58"/>
      <c r="AE84" s="50"/>
      <c r="AF84" s="50"/>
      <c r="AG84" s="50"/>
      <c r="AH84" s="50"/>
      <c r="AI84" s="50"/>
      <c r="AJ84" s="50"/>
      <c r="AK84" s="59"/>
      <c r="AL84" s="60"/>
      <c r="AM84" s="17"/>
      <c r="AN84" s="17"/>
      <c r="AO84" s="58"/>
      <c r="AP84" s="50"/>
      <c r="AQ84" s="50"/>
      <c r="AR84" s="50"/>
      <c r="AS84" s="50"/>
      <c r="AT84" s="50"/>
      <c r="AU84" s="50"/>
      <c r="AV84" s="59"/>
      <c r="AW84" s="60"/>
      <c r="AX84" s="17"/>
      <c r="AY84" s="17"/>
      <c r="AZ84" s="58"/>
      <c r="BA84" s="50"/>
      <c r="BB84" s="50"/>
      <c r="BC84" s="50"/>
      <c r="BD84" s="50"/>
      <c r="BE84" s="50"/>
      <c r="BF84" s="50"/>
      <c r="BG84" s="59"/>
      <c r="BH84" s="60"/>
      <c r="BI84" s="17"/>
      <c r="BJ84" s="17"/>
      <c r="BK84" s="58"/>
      <c r="BL84" s="50"/>
      <c r="BM84" s="50"/>
      <c r="BN84" s="50"/>
      <c r="BO84" s="50"/>
      <c r="BP84" s="50"/>
      <c r="BQ84" s="50"/>
      <c r="BR84" s="59"/>
      <c r="BS84" s="60"/>
      <c r="BT84" s="17"/>
      <c r="BU84" s="17"/>
      <c r="BV84" s="58"/>
      <c r="BW84" s="50"/>
      <c r="BX84" s="50"/>
      <c r="BY84" s="50"/>
      <c r="BZ84" s="50"/>
      <c r="CA84" s="50"/>
      <c r="CB84" s="50"/>
      <c r="CC84" s="59"/>
      <c r="CD84" s="60"/>
      <c r="CE84" s="17"/>
      <c r="CF84" s="17"/>
      <c r="CG84" s="58"/>
      <c r="CH84" s="50"/>
      <c r="CI84" s="50"/>
      <c r="CJ84" s="50"/>
      <c r="CK84" s="50"/>
      <c r="CL84" s="50"/>
      <c r="CM84" s="50"/>
      <c r="CN84" s="59"/>
      <c r="CO84" s="60"/>
      <c r="CP84" s="17"/>
      <c r="CQ84" s="17"/>
      <c r="CR84" s="58"/>
      <c r="CS84" s="50"/>
      <c r="CT84" s="50"/>
      <c r="CU84" s="50"/>
      <c r="CV84" s="50"/>
      <c r="CW84" s="50"/>
      <c r="CX84" s="50"/>
      <c r="CY84" s="59"/>
      <c r="CZ84" s="60"/>
      <c r="DA84" s="17"/>
      <c r="DB84" s="17"/>
      <c r="DC84" s="58"/>
      <c r="DD84" s="50"/>
      <c r="DE84" s="50"/>
      <c r="DF84" s="50"/>
      <c r="DG84" s="50"/>
      <c r="DH84" s="50"/>
      <c r="DI84" s="50"/>
      <c r="DJ84" s="59"/>
      <c r="DK84" s="60"/>
      <c r="DL84" s="17"/>
      <c r="DM84" s="17"/>
      <c r="DN84" s="58"/>
      <c r="DO84" s="50"/>
      <c r="DP84" s="50"/>
      <c r="DQ84" s="50"/>
      <c r="DR84" s="50"/>
      <c r="DS84" s="50"/>
      <c r="DT84" s="50"/>
      <c r="DU84" s="59"/>
      <c r="DV84" s="60"/>
      <c r="DW84" s="17"/>
      <c r="DX84" s="17"/>
      <c r="DY84" s="58"/>
      <c r="DZ84" s="50"/>
      <c r="EA84" s="50"/>
      <c r="EB84" s="50"/>
      <c r="EC84" s="50"/>
      <c r="ED84" s="50"/>
      <c r="EE84" s="50"/>
      <c r="EF84" s="59"/>
      <c r="EG84" s="60"/>
      <c r="EH84" s="17"/>
      <c r="EI84" s="17"/>
      <c r="EJ84" s="58"/>
      <c r="EK84" s="50"/>
      <c r="EL84" s="50"/>
      <c r="EM84" s="50"/>
      <c r="EN84" s="50"/>
      <c r="EO84" s="50"/>
      <c r="EP84" s="50"/>
      <c r="EQ84" s="59"/>
      <c r="ER84" s="60"/>
      <c r="ES84" s="17"/>
      <c r="ET84" s="17"/>
      <c r="EU84" s="58"/>
      <c r="EV84" s="50"/>
      <c r="EW84" s="50"/>
      <c r="EX84" s="50"/>
      <c r="EY84" s="50"/>
      <c r="EZ84" s="50"/>
      <c r="FA84" s="50"/>
      <c r="FB84" s="59"/>
      <c r="FC84" s="60"/>
      <c r="FD84" s="17"/>
      <c r="FE84" s="17"/>
      <c r="FF84" s="58"/>
      <c r="FG84" s="50"/>
      <c r="FH84" s="50"/>
      <c r="FI84" s="50"/>
      <c r="FJ84" s="50"/>
      <c r="FK84" s="50"/>
      <c r="FL84" s="50"/>
      <c r="FM84" s="59"/>
      <c r="FN84" s="60"/>
      <c r="FO84" s="17"/>
      <c r="FP84" s="17"/>
      <c r="FQ84" s="58"/>
      <c r="FR84" s="50"/>
      <c r="FS84" s="50"/>
      <c r="FT84" s="50"/>
      <c r="FU84" s="50"/>
      <c r="FV84" s="50"/>
      <c r="FW84" s="50"/>
      <c r="FX84" s="59"/>
      <c r="FY84" s="60"/>
      <c r="FZ84" s="17"/>
      <c r="GA84" s="17"/>
      <c r="GB84" s="58"/>
      <c r="GC84" s="50"/>
      <c r="GD84" s="50"/>
      <c r="GE84" s="50"/>
      <c r="GF84" s="50"/>
      <c r="GG84" s="50"/>
      <c r="GH84" s="50"/>
      <c r="GI84" s="59"/>
      <c r="GJ84" s="60"/>
      <c r="GK84" s="17"/>
      <c r="GL84" s="17"/>
      <c r="GM84" s="58"/>
      <c r="GN84" s="50"/>
      <c r="GO84" s="50"/>
      <c r="GP84" s="50"/>
      <c r="GQ84" s="50"/>
      <c r="GR84" s="50"/>
      <c r="GS84" s="50"/>
      <c r="GT84" s="59"/>
      <c r="GU84" s="60"/>
      <c r="GV84" s="17"/>
      <c r="GW84" s="17"/>
      <c r="GX84" s="58"/>
      <c r="GY84" s="50"/>
      <c r="GZ84" s="50"/>
      <c r="HA84" s="50"/>
      <c r="HB84" s="50"/>
      <c r="HC84" s="50"/>
      <c r="HD84" s="50"/>
      <c r="HE84" s="59"/>
      <c r="HF84" s="60"/>
      <c r="HG84" s="17"/>
      <c r="HH84" s="17"/>
      <c r="HI84" s="58"/>
      <c r="HJ84" s="50"/>
      <c r="HK84" s="50"/>
      <c r="HL84" s="50"/>
      <c r="HM84" s="50"/>
      <c r="HN84" s="50"/>
      <c r="HO84" s="50"/>
      <c r="HP84" s="59"/>
      <c r="HQ84" s="60"/>
      <c r="HR84" s="17"/>
      <c r="HS84" s="17"/>
    </row>
    <row r="85" spans="1:227" x14ac:dyDescent="0.3">
      <c r="A85" s="65"/>
      <c r="B85" s="66"/>
      <c r="C85" s="67"/>
      <c r="D85" s="67"/>
      <c r="E85" s="59"/>
      <c r="F85" s="59"/>
      <c r="G85" s="17"/>
      <c r="H85" s="58"/>
      <c r="I85" s="50"/>
      <c r="J85" s="50"/>
      <c r="K85" s="50"/>
      <c r="L85" s="50"/>
      <c r="M85" s="50"/>
      <c r="N85" s="50"/>
      <c r="O85" s="59"/>
      <c r="P85" s="60"/>
      <c r="Q85" s="17"/>
      <c r="R85" s="17"/>
      <c r="S85" s="58"/>
      <c r="T85" s="50"/>
      <c r="U85" s="50"/>
      <c r="V85" s="50"/>
      <c r="W85" s="50"/>
      <c r="X85" s="50"/>
      <c r="Y85" s="50"/>
      <c r="Z85" s="59"/>
      <c r="AA85" s="60"/>
      <c r="AB85" s="17"/>
      <c r="AC85" s="17"/>
      <c r="AD85" s="58"/>
      <c r="AE85" s="50"/>
      <c r="AF85" s="50"/>
      <c r="AG85" s="50"/>
      <c r="AH85" s="50"/>
      <c r="AI85" s="50"/>
      <c r="AJ85" s="50"/>
      <c r="AK85" s="59"/>
      <c r="AL85" s="60"/>
      <c r="AM85" s="17"/>
      <c r="AN85" s="17"/>
      <c r="AO85" s="58"/>
      <c r="AP85" s="50"/>
      <c r="AQ85" s="50"/>
      <c r="AR85" s="50"/>
      <c r="AS85" s="50"/>
      <c r="AT85" s="50"/>
      <c r="AU85" s="50"/>
      <c r="AV85" s="59"/>
      <c r="AW85" s="60"/>
      <c r="AX85" s="17"/>
      <c r="AY85" s="17"/>
      <c r="AZ85" s="58"/>
      <c r="BA85" s="50"/>
      <c r="BB85" s="50"/>
      <c r="BC85" s="50"/>
      <c r="BD85" s="50"/>
      <c r="BE85" s="50"/>
      <c r="BF85" s="50"/>
      <c r="BG85" s="59"/>
      <c r="BH85" s="60"/>
      <c r="BI85" s="17"/>
      <c r="BJ85" s="17"/>
      <c r="BK85" s="58"/>
      <c r="BL85" s="50"/>
      <c r="BM85" s="50"/>
      <c r="BN85" s="50"/>
      <c r="BO85" s="50"/>
      <c r="BP85" s="50"/>
      <c r="BQ85" s="50"/>
      <c r="BR85" s="59"/>
      <c r="BS85" s="60"/>
      <c r="BT85" s="17"/>
      <c r="BU85" s="17"/>
      <c r="BV85" s="58"/>
      <c r="BW85" s="50"/>
      <c r="BX85" s="50"/>
      <c r="BY85" s="50"/>
      <c r="BZ85" s="50"/>
      <c r="CA85" s="50"/>
      <c r="CB85" s="50"/>
      <c r="CC85" s="59"/>
      <c r="CD85" s="60"/>
      <c r="CE85" s="17"/>
      <c r="CF85" s="17"/>
      <c r="CG85" s="58"/>
      <c r="CH85" s="50"/>
      <c r="CI85" s="50"/>
      <c r="CJ85" s="50"/>
      <c r="CK85" s="50"/>
      <c r="CL85" s="50"/>
      <c r="CM85" s="50"/>
      <c r="CN85" s="59"/>
      <c r="CO85" s="60"/>
      <c r="CP85" s="17"/>
      <c r="CQ85" s="17"/>
      <c r="CR85" s="58"/>
      <c r="CS85" s="50"/>
      <c r="CT85" s="50"/>
      <c r="CU85" s="50"/>
      <c r="CV85" s="50"/>
      <c r="CW85" s="50"/>
      <c r="CX85" s="50"/>
      <c r="CY85" s="59"/>
      <c r="CZ85" s="60"/>
      <c r="DA85" s="17"/>
      <c r="DB85" s="17"/>
      <c r="DC85" s="58"/>
      <c r="DD85" s="50"/>
      <c r="DE85" s="50"/>
      <c r="DF85" s="50"/>
      <c r="DG85" s="50"/>
      <c r="DH85" s="50"/>
      <c r="DI85" s="50"/>
      <c r="DJ85" s="59"/>
      <c r="DK85" s="60"/>
      <c r="DL85" s="17"/>
      <c r="DM85" s="17"/>
      <c r="DN85" s="58"/>
      <c r="DO85" s="50"/>
      <c r="DP85" s="50"/>
      <c r="DQ85" s="50"/>
      <c r="DR85" s="50"/>
      <c r="DS85" s="50"/>
      <c r="DT85" s="50"/>
      <c r="DU85" s="59"/>
      <c r="DV85" s="60"/>
      <c r="DW85" s="17"/>
      <c r="DX85" s="17"/>
      <c r="DY85" s="58"/>
      <c r="DZ85" s="50"/>
      <c r="EA85" s="50"/>
      <c r="EB85" s="50"/>
      <c r="EC85" s="50"/>
      <c r="ED85" s="50"/>
      <c r="EE85" s="50"/>
      <c r="EF85" s="59"/>
      <c r="EG85" s="60"/>
      <c r="EH85" s="17"/>
      <c r="EI85" s="17"/>
      <c r="EJ85" s="58"/>
      <c r="EK85" s="50"/>
      <c r="EL85" s="50"/>
      <c r="EM85" s="50"/>
      <c r="EN85" s="50"/>
      <c r="EO85" s="50"/>
      <c r="EP85" s="50"/>
      <c r="EQ85" s="59"/>
      <c r="ER85" s="60"/>
      <c r="ES85" s="17"/>
      <c r="ET85" s="17"/>
      <c r="EU85" s="58"/>
      <c r="EV85" s="50"/>
      <c r="EW85" s="50"/>
      <c r="EX85" s="50"/>
      <c r="EY85" s="50"/>
      <c r="EZ85" s="50"/>
      <c r="FA85" s="50"/>
      <c r="FB85" s="59"/>
      <c r="FC85" s="60"/>
      <c r="FD85" s="17"/>
      <c r="FE85" s="17"/>
      <c r="FF85" s="58"/>
      <c r="FG85" s="50"/>
      <c r="FH85" s="50"/>
      <c r="FI85" s="50"/>
      <c r="FJ85" s="50"/>
      <c r="FK85" s="50"/>
      <c r="FL85" s="50"/>
      <c r="FM85" s="59"/>
      <c r="FN85" s="60"/>
      <c r="FO85" s="17"/>
      <c r="FP85" s="17"/>
      <c r="FQ85" s="58"/>
      <c r="FR85" s="50"/>
      <c r="FS85" s="50"/>
      <c r="FT85" s="50"/>
      <c r="FU85" s="50"/>
      <c r="FV85" s="50"/>
      <c r="FW85" s="50"/>
      <c r="FX85" s="59"/>
      <c r="FY85" s="60"/>
      <c r="FZ85" s="17"/>
      <c r="GA85" s="17"/>
      <c r="GB85" s="58"/>
      <c r="GC85" s="50"/>
      <c r="GD85" s="50"/>
      <c r="GE85" s="50"/>
      <c r="GF85" s="50"/>
      <c r="GG85" s="50"/>
      <c r="GH85" s="50"/>
      <c r="GI85" s="59"/>
      <c r="GJ85" s="60"/>
      <c r="GK85" s="17"/>
      <c r="GL85" s="17"/>
      <c r="GM85" s="58"/>
      <c r="GN85" s="50"/>
      <c r="GO85" s="50"/>
      <c r="GP85" s="50"/>
      <c r="GQ85" s="50"/>
      <c r="GR85" s="50"/>
      <c r="GS85" s="50"/>
      <c r="GT85" s="59"/>
      <c r="GU85" s="60"/>
      <c r="GV85" s="17"/>
      <c r="GW85" s="17"/>
      <c r="GX85" s="58"/>
      <c r="GY85" s="50"/>
      <c r="GZ85" s="50"/>
      <c r="HA85" s="50"/>
      <c r="HB85" s="50"/>
      <c r="HC85" s="50"/>
      <c r="HD85" s="50"/>
      <c r="HE85" s="59"/>
      <c r="HF85" s="60"/>
      <c r="HG85" s="17"/>
      <c r="HH85" s="17"/>
      <c r="HI85" s="58"/>
      <c r="HJ85" s="50"/>
      <c r="HK85" s="50"/>
      <c r="HL85" s="50"/>
      <c r="HM85" s="50"/>
      <c r="HN85" s="50"/>
      <c r="HO85" s="50"/>
      <c r="HP85" s="59"/>
      <c r="HQ85" s="60"/>
      <c r="HR85" s="17"/>
      <c r="HS85" s="17"/>
    </row>
    <row r="86" spans="1:227" x14ac:dyDescent="0.3">
      <c r="A86" s="65"/>
      <c r="B86" s="66"/>
      <c r="C86" s="67"/>
      <c r="D86" s="67"/>
      <c r="E86" s="59"/>
      <c r="F86" s="59"/>
      <c r="G86" s="17"/>
      <c r="H86" s="58"/>
      <c r="I86" s="50"/>
      <c r="J86" s="50"/>
      <c r="K86" s="50"/>
      <c r="L86" s="50"/>
      <c r="M86" s="50"/>
      <c r="N86" s="50"/>
      <c r="O86" s="59"/>
      <c r="P86" s="60"/>
      <c r="Q86" s="17"/>
      <c r="R86" s="17"/>
      <c r="S86" s="58"/>
      <c r="T86" s="50"/>
      <c r="U86" s="50"/>
      <c r="V86" s="50"/>
      <c r="W86" s="50"/>
      <c r="X86" s="50"/>
      <c r="Y86" s="50"/>
      <c r="Z86" s="59"/>
      <c r="AA86" s="60"/>
      <c r="AB86" s="17"/>
      <c r="AC86" s="17"/>
      <c r="AD86" s="58"/>
      <c r="AE86" s="50"/>
      <c r="AF86" s="50"/>
      <c r="AG86" s="50"/>
      <c r="AH86" s="50"/>
      <c r="AI86" s="50"/>
      <c r="AJ86" s="50"/>
      <c r="AK86" s="59"/>
      <c r="AL86" s="60"/>
      <c r="AM86" s="17"/>
      <c r="AN86" s="17"/>
      <c r="AO86" s="58"/>
      <c r="AP86" s="50"/>
      <c r="AQ86" s="50"/>
      <c r="AR86" s="50"/>
      <c r="AS86" s="50"/>
      <c r="AT86" s="50"/>
      <c r="AU86" s="50"/>
      <c r="AV86" s="59"/>
      <c r="AW86" s="60"/>
      <c r="AX86" s="17"/>
      <c r="AY86" s="17"/>
      <c r="AZ86" s="58"/>
      <c r="BA86" s="50"/>
      <c r="BB86" s="50"/>
      <c r="BC86" s="50"/>
      <c r="BD86" s="50"/>
      <c r="BE86" s="50"/>
      <c r="BF86" s="50"/>
      <c r="BG86" s="59"/>
      <c r="BH86" s="60"/>
      <c r="BI86" s="17"/>
      <c r="BJ86" s="17"/>
      <c r="BK86" s="58"/>
      <c r="BL86" s="50"/>
      <c r="BM86" s="50"/>
      <c r="BN86" s="50"/>
      <c r="BO86" s="50"/>
      <c r="BP86" s="50"/>
      <c r="BQ86" s="50"/>
      <c r="BR86" s="59"/>
      <c r="BS86" s="60"/>
      <c r="BT86" s="17"/>
      <c r="BU86" s="17"/>
      <c r="BV86" s="58"/>
      <c r="BW86" s="50"/>
      <c r="BX86" s="50"/>
      <c r="BY86" s="50"/>
      <c r="BZ86" s="50"/>
      <c r="CA86" s="50"/>
      <c r="CB86" s="50"/>
      <c r="CC86" s="59"/>
      <c r="CD86" s="60"/>
      <c r="CE86" s="17"/>
      <c r="CF86" s="17"/>
      <c r="CG86" s="58"/>
      <c r="CH86" s="50"/>
      <c r="CI86" s="50"/>
      <c r="CJ86" s="50"/>
      <c r="CK86" s="50"/>
      <c r="CL86" s="50"/>
      <c r="CM86" s="50"/>
      <c r="CN86" s="59"/>
      <c r="CO86" s="60"/>
      <c r="CP86" s="17"/>
      <c r="CQ86" s="17"/>
      <c r="CR86" s="58"/>
      <c r="CS86" s="50"/>
      <c r="CT86" s="50"/>
      <c r="CU86" s="50"/>
      <c r="CV86" s="50"/>
      <c r="CW86" s="50"/>
      <c r="CX86" s="50"/>
      <c r="CY86" s="59"/>
      <c r="CZ86" s="60"/>
      <c r="DA86" s="17"/>
      <c r="DB86" s="17"/>
      <c r="DC86" s="58"/>
      <c r="DD86" s="50"/>
      <c r="DE86" s="50"/>
      <c r="DF86" s="50"/>
      <c r="DG86" s="50"/>
      <c r="DH86" s="50"/>
      <c r="DI86" s="50"/>
      <c r="DJ86" s="59"/>
      <c r="DK86" s="60"/>
      <c r="DL86" s="17"/>
      <c r="DM86" s="17"/>
      <c r="DN86" s="58"/>
      <c r="DO86" s="50"/>
      <c r="DP86" s="50"/>
      <c r="DQ86" s="50"/>
      <c r="DR86" s="50"/>
      <c r="DS86" s="50"/>
      <c r="DT86" s="50"/>
      <c r="DU86" s="59"/>
      <c r="DV86" s="60"/>
      <c r="DW86" s="17"/>
      <c r="DX86" s="17"/>
      <c r="DY86" s="58"/>
      <c r="DZ86" s="50"/>
      <c r="EA86" s="50"/>
      <c r="EB86" s="50"/>
      <c r="EC86" s="50"/>
      <c r="ED86" s="50"/>
      <c r="EE86" s="50"/>
      <c r="EF86" s="59"/>
      <c r="EG86" s="60"/>
      <c r="EH86" s="17"/>
      <c r="EI86" s="17"/>
      <c r="EJ86" s="58"/>
      <c r="EK86" s="50"/>
      <c r="EL86" s="50"/>
      <c r="EM86" s="50"/>
      <c r="EN86" s="50"/>
      <c r="EO86" s="50"/>
      <c r="EP86" s="50"/>
      <c r="EQ86" s="59"/>
      <c r="ER86" s="60"/>
      <c r="ES86" s="17"/>
      <c r="ET86" s="17"/>
      <c r="EU86" s="58"/>
      <c r="EV86" s="50"/>
      <c r="EW86" s="50"/>
      <c r="EX86" s="50"/>
      <c r="EY86" s="50"/>
      <c r="EZ86" s="50"/>
      <c r="FA86" s="50"/>
      <c r="FB86" s="59"/>
      <c r="FC86" s="60"/>
      <c r="FD86" s="17"/>
      <c r="FE86" s="17"/>
      <c r="FF86" s="58"/>
      <c r="FG86" s="50"/>
      <c r="FH86" s="50"/>
      <c r="FI86" s="50"/>
      <c r="FJ86" s="50"/>
      <c r="FK86" s="50"/>
      <c r="FL86" s="50"/>
      <c r="FM86" s="59"/>
      <c r="FN86" s="60"/>
      <c r="FO86" s="17"/>
      <c r="FP86" s="17"/>
      <c r="FQ86" s="58"/>
      <c r="FR86" s="50"/>
      <c r="FS86" s="50"/>
      <c r="FT86" s="50"/>
      <c r="FU86" s="50"/>
      <c r="FV86" s="50"/>
      <c r="FW86" s="50"/>
      <c r="FX86" s="59"/>
      <c r="FY86" s="60"/>
      <c r="FZ86" s="17"/>
      <c r="GA86" s="17"/>
      <c r="GB86" s="58"/>
      <c r="GC86" s="50"/>
      <c r="GD86" s="50"/>
      <c r="GE86" s="50"/>
      <c r="GF86" s="50"/>
      <c r="GG86" s="50"/>
      <c r="GH86" s="50"/>
      <c r="GI86" s="59"/>
      <c r="GJ86" s="60"/>
      <c r="GK86" s="17"/>
      <c r="GL86" s="17"/>
      <c r="GM86" s="58"/>
      <c r="GN86" s="50"/>
      <c r="GO86" s="50"/>
      <c r="GP86" s="50"/>
      <c r="GQ86" s="50"/>
      <c r="GR86" s="50"/>
      <c r="GS86" s="50"/>
      <c r="GT86" s="59"/>
      <c r="GU86" s="60"/>
      <c r="GV86" s="17"/>
      <c r="GW86" s="17"/>
      <c r="GX86" s="58"/>
      <c r="GY86" s="50"/>
      <c r="GZ86" s="50"/>
      <c r="HA86" s="50"/>
      <c r="HB86" s="50"/>
      <c r="HC86" s="50"/>
      <c r="HD86" s="50"/>
      <c r="HE86" s="59"/>
      <c r="HF86" s="60"/>
      <c r="HG86" s="17"/>
      <c r="HH86" s="17"/>
      <c r="HI86" s="58"/>
      <c r="HJ86" s="50"/>
      <c r="HK86" s="50"/>
      <c r="HL86" s="50"/>
      <c r="HM86" s="50"/>
      <c r="HN86" s="50"/>
      <c r="HO86" s="50"/>
      <c r="HP86" s="59"/>
      <c r="HQ86" s="60"/>
      <c r="HR86" s="17"/>
      <c r="HS86" s="17"/>
    </row>
    <row r="87" spans="1:227" x14ac:dyDescent="0.3">
      <c r="A87" s="65"/>
      <c r="B87" s="66"/>
      <c r="C87" s="67"/>
      <c r="D87" s="67"/>
      <c r="E87" s="59"/>
      <c r="F87" s="59"/>
      <c r="G87" s="17"/>
      <c r="H87" s="58"/>
      <c r="I87" s="50"/>
      <c r="J87" s="50"/>
      <c r="K87" s="50"/>
      <c r="L87" s="50"/>
      <c r="M87" s="50"/>
      <c r="N87" s="50"/>
      <c r="O87" s="59"/>
      <c r="P87" s="60"/>
      <c r="Q87" s="17"/>
      <c r="R87" s="17"/>
      <c r="S87" s="58"/>
      <c r="T87" s="50"/>
      <c r="U87" s="50"/>
      <c r="V87" s="50"/>
      <c r="W87" s="50"/>
      <c r="X87" s="50"/>
      <c r="Y87" s="50"/>
      <c r="Z87" s="59"/>
      <c r="AA87" s="60"/>
      <c r="AB87" s="17"/>
      <c r="AC87" s="17"/>
      <c r="AD87" s="58"/>
      <c r="AE87" s="50"/>
      <c r="AF87" s="50"/>
      <c r="AG87" s="50"/>
      <c r="AH87" s="50"/>
      <c r="AI87" s="50"/>
      <c r="AJ87" s="50"/>
      <c r="AK87" s="59"/>
      <c r="AL87" s="60"/>
      <c r="AM87" s="17"/>
      <c r="AN87" s="17"/>
      <c r="AO87" s="58"/>
      <c r="AP87" s="50"/>
      <c r="AQ87" s="50"/>
      <c r="AR87" s="50"/>
      <c r="AS87" s="50"/>
      <c r="AT87" s="50"/>
      <c r="AU87" s="50"/>
      <c r="AV87" s="59"/>
      <c r="AW87" s="60"/>
      <c r="AX87" s="17"/>
      <c r="AY87" s="17"/>
      <c r="AZ87" s="58"/>
      <c r="BA87" s="50"/>
      <c r="BB87" s="50"/>
      <c r="BC87" s="50"/>
      <c r="BD87" s="50"/>
      <c r="BE87" s="50"/>
      <c r="BF87" s="50"/>
      <c r="BG87" s="59"/>
      <c r="BH87" s="60"/>
      <c r="BI87" s="17"/>
      <c r="BJ87" s="17"/>
      <c r="BK87" s="58"/>
      <c r="BL87" s="50"/>
      <c r="BM87" s="50"/>
      <c r="BN87" s="50"/>
      <c r="BO87" s="50"/>
      <c r="BP87" s="50"/>
      <c r="BQ87" s="50"/>
      <c r="BR87" s="59"/>
      <c r="BS87" s="60"/>
      <c r="BT87" s="17"/>
      <c r="BU87" s="17"/>
      <c r="BV87" s="58"/>
      <c r="BW87" s="50"/>
      <c r="BX87" s="50"/>
      <c r="BY87" s="50"/>
      <c r="BZ87" s="50"/>
      <c r="CA87" s="50"/>
      <c r="CB87" s="50"/>
      <c r="CC87" s="59"/>
      <c r="CD87" s="60"/>
      <c r="CE87" s="17"/>
      <c r="CF87" s="17"/>
      <c r="CG87" s="58"/>
      <c r="CH87" s="50"/>
      <c r="CI87" s="50"/>
      <c r="CJ87" s="50"/>
      <c r="CK87" s="50"/>
      <c r="CL87" s="50"/>
      <c r="CM87" s="50"/>
      <c r="CN87" s="59"/>
      <c r="CO87" s="60"/>
      <c r="CP87" s="17"/>
      <c r="CQ87" s="17"/>
      <c r="CR87" s="58"/>
      <c r="CS87" s="50"/>
      <c r="CT87" s="50"/>
      <c r="CU87" s="50"/>
      <c r="CV87" s="50"/>
      <c r="CW87" s="50"/>
      <c r="CX87" s="50"/>
      <c r="CY87" s="59"/>
      <c r="CZ87" s="60"/>
      <c r="DA87" s="17"/>
      <c r="DB87" s="17"/>
      <c r="DC87" s="58"/>
      <c r="DD87" s="50"/>
      <c r="DE87" s="50"/>
      <c r="DF87" s="50"/>
      <c r="DG87" s="50"/>
      <c r="DH87" s="50"/>
      <c r="DI87" s="50"/>
      <c r="DJ87" s="59"/>
      <c r="DK87" s="60"/>
      <c r="DL87" s="17"/>
      <c r="DM87" s="17"/>
      <c r="DN87" s="58"/>
      <c r="DO87" s="50"/>
      <c r="DP87" s="50"/>
      <c r="DQ87" s="50"/>
      <c r="DR87" s="50"/>
      <c r="DS87" s="50"/>
      <c r="DT87" s="50"/>
      <c r="DU87" s="59"/>
      <c r="DV87" s="60"/>
      <c r="DW87" s="17"/>
      <c r="DX87" s="17"/>
      <c r="DY87" s="58"/>
      <c r="DZ87" s="50"/>
      <c r="EA87" s="50"/>
      <c r="EB87" s="50"/>
      <c r="EC87" s="50"/>
      <c r="ED87" s="50"/>
      <c r="EE87" s="50"/>
      <c r="EF87" s="59"/>
      <c r="EG87" s="60"/>
      <c r="EH87" s="17"/>
      <c r="EI87" s="17"/>
      <c r="EJ87" s="58"/>
      <c r="EK87" s="50"/>
      <c r="EL87" s="50"/>
      <c r="EM87" s="50"/>
      <c r="EN87" s="50"/>
      <c r="EO87" s="50"/>
      <c r="EP87" s="50"/>
      <c r="EQ87" s="59"/>
      <c r="ER87" s="60"/>
      <c r="ES87" s="17"/>
      <c r="ET87" s="17"/>
      <c r="EU87" s="58"/>
      <c r="EV87" s="50"/>
      <c r="EW87" s="50"/>
      <c r="EX87" s="50"/>
      <c r="EY87" s="50"/>
      <c r="EZ87" s="50"/>
      <c r="FA87" s="50"/>
      <c r="FB87" s="59"/>
      <c r="FC87" s="60"/>
      <c r="FD87" s="17"/>
      <c r="FE87" s="17"/>
      <c r="FF87" s="58"/>
      <c r="FG87" s="50"/>
      <c r="FH87" s="50"/>
      <c r="FI87" s="50"/>
      <c r="FJ87" s="50"/>
      <c r="FK87" s="50"/>
      <c r="FL87" s="50"/>
      <c r="FM87" s="59"/>
      <c r="FN87" s="60"/>
      <c r="FO87" s="17"/>
      <c r="FP87" s="17"/>
      <c r="FQ87" s="58"/>
      <c r="FR87" s="50"/>
      <c r="FS87" s="50"/>
      <c r="FT87" s="50"/>
      <c r="FU87" s="50"/>
      <c r="FV87" s="50"/>
      <c r="FW87" s="50"/>
      <c r="FX87" s="59"/>
      <c r="FY87" s="60"/>
      <c r="FZ87" s="17"/>
      <c r="GA87" s="17"/>
      <c r="GB87" s="58"/>
      <c r="GC87" s="50"/>
      <c r="GD87" s="50"/>
      <c r="GE87" s="50"/>
      <c r="GF87" s="50"/>
      <c r="GG87" s="50"/>
      <c r="GH87" s="50"/>
      <c r="GI87" s="59"/>
      <c r="GJ87" s="60"/>
      <c r="GK87" s="17"/>
      <c r="GL87" s="17"/>
      <c r="GM87" s="58"/>
      <c r="GN87" s="50"/>
      <c r="GO87" s="50"/>
      <c r="GP87" s="50"/>
      <c r="GQ87" s="50"/>
      <c r="GR87" s="50"/>
      <c r="GS87" s="50"/>
      <c r="GT87" s="59"/>
      <c r="GU87" s="60"/>
      <c r="GV87" s="17"/>
      <c r="GW87" s="17"/>
      <c r="GX87" s="58"/>
      <c r="GY87" s="50"/>
      <c r="GZ87" s="50"/>
      <c r="HA87" s="50"/>
      <c r="HB87" s="50"/>
      <c r="HC87" s="50"/>
      <c r="HD87" s="50"/>
      <c r="HE87" s="59"/>
      <c r="HF87" s="60"/>
      <c r="HG87" s="17"/>
      <c r="HH87" s="17"/>
      <c r="HI87" s="58"/>
      <c r="HJ87" s="50"/>
      <c r="HK87" s="50"/>
      <c r="HL87" s="50"/>
      <c r="HM87" s="50"/>
      <c r="HN87" s="50"/>
      <c r="HO87" s="50"/>
      <c r="HP87" s="59"/>
      <c r="HQ87" s="60"/>
      <c r="HR87" s="17"/>
      <c r="HS87" s="17"/>
    </row>
    <row r="88" spans="1:227" x14ac:dyDescent="0.3">
      <c r="A88" s="65"/>
      <c r="B88" s="66"/>
      <c r="C88" s="67"/>
      <c r="D88" s="67"/>
      <c r="E88" s="59"/>
      <c r="F88" s="59"/>
      <c r="G88" s="17"/>
      <c r="H88" s="58"/>
      <c r="I88" s="50"/>
      <c r="J88" s="50"/>
      <c r="K88" s="50"/>
      <c r="L88" s="50"/>
      <c r="M88" s="50"/>
      <c r="N88" s="50"/>
      <c r="O88" s="59"/>
      <c r="P88" s="60"/>
      <c r="Q88" s="17"/>
      <c r="R88" s="17"/>
      <c r="S88" s="58"/>
      <c r="T88" s="50"/>
      <c r="U88" s="50"/>
      <c r="V88" s="50"/>
      <c r="W88" s="50"/>
      <c r="X88" s="50"/>
      <c r="Y88" s="50"/>
      <c r="Z88" s="59"/>
      <c r="AA88" s="60"/>
      <c r="AB88" s="17"/>
      <c r="AC88" s="17"/>
      <c r="AD88" s="58"/>
      <c r="AE88" s="50"/>
      <c r="AF88" s="50"/>
      <c r="AG88" s="50"/>
      <c r="AH88" s="50"/>
      <c r="AI88" s="50"/>
      <c r="AJ88" s="50"/>
      <c r="AK88" s="59"/>
      <c r="AL88" s="60"/>
      <c r="AM88" s="17"/>
      <c r="AN88" s="17"/>
      <c r="AO88" s="58"/>
      <c r="AP88" s="50"/>
      <c r="AQ88" s="50"/>
      <c r="AR88" s="50"/>
      <c r="AS88" s="50"/>
      <c r="AT88" s="50"/>
      <c r="AU88" s="50"/>
      <c r="AV88" s="59"/>
      <c r="AW88" s="60"/>
      <c r="AX88" s="17"/>
      <c r="AY88" s="17"/>
      <c r="AZ88" s="58"/>
      <c r="BA88" s="50"/>
      <c r="BB88" s="50"/>
      <c r="BC88" s="50"/>
      <c r="BD88" s="50"/>
      <c r="BE88" s="50"/>
      <c r="BF88" s="50"/>
      <c r="BG88" s="59"/>
      <c r="BH88" s="60"/>
      <c r="BI88" s="17"/>
      <c r="BJ88" s="17"/>
      <c r="BK88" s="58"/>
      <c r="BL88" s="50"/>
      <c r="BM88" s="50"/>
      <c r="BN88" s="50"/>
      <c r="BO88" s="50"/>
      <c r="BP88" s="50"/>
      <c r="BQ88" s="50"/>
      <c r="BR88" s="59"/>
      <c r="BS88" s="60"/>
      <c r="BT88" s="17"/>
      <c r="BU88" s="17"/>
      <c r="BV88" s="58"/>
      <c r="BW88" s="50"/>
      <c r="BX88" s="50"/>
      <c r="BY88" s="50"/>
      <c r="BZ88" s="50"/>
      <c r="CA88" s="50"/>
      <c r="CB88" s="50"/>
      <c r="CC88" s="59"/>
      <c r="CD88" s="60"/>
      <c r="CE88" s="17"/>
      <c r="CF88" s="17"/>
      <c r="CG88" s="58"/>
      <c r="CH88" s="50"/>
      <c r="CI88" s="50"/>
      <c r="CJ88" s="50"/>
      <c r="CK88" s="50"/>
      <c r="CL88" s="50"/>
      <c r="CM88" s="50"/>
      <c r="CN88" s="59"/>
      <c r="CO88" s="60"/>
      <c r="CP88" s="17"/>
      <c r="CQ88" s="17"/>
      <c r="CR88" s="58"/>
      <c r="CS88" s="50"/>
      <c r="CT88" s="50"/>
      <c r="CU88" s="50"/>
      <c r="CV88" s="50"/>
      <c r="CW88" s="50"/>
      <c r="CX88" s="50"/>
      <c r="CY88" s="59"/>
      <c r="CZ88" s="60"/>
      <c r="DA88" s="17"/>
      <c r="DB88" s="17"/>
      <c r="DC88" s="58"/>
      <c r="DD88" s="50"/>
      <c r="DE88" s="50"/>
      <c r="DF88" s="50"/>
      <c r="DG88" s="50"/>
      <c r="DH88" s="50"/>
      <c r="DI88" s="50"/>
      <c r="DJ88" s="59"/>
      <c r="DK88" s="60"/>
      <c r="DL88" s="17"/>
      <c r="DM88" s="17"/>
      <c r="DN88" s="58"/>
      <c r="DO88" s="50"/>
      <c r="DP88" s="50"/>
      <c r="DQ88" s="50"/>
      <c r="DR88" s="50"/>
      <c r="DS88" s="50"/>
      <c r="DT88" s="50"/>
      <c r="DU88" s="59"/>
      <c r="DV88" s="60"/>
      <c r="DW88" s="17"/>
      <c r="DX88" s="17"/>
      <c r="DY88" s="58"/>
      <c r="DZ88" s="50"/>
      <c r="EA88" s="50"/>
      <c r="EB88" s="50"/>
      <c r="EC88" s="50"/>
      <c r="ED88" s="50"/>
      <c r="EE88" s="50"/>
      <c r="EF88" s="59"/>
      <c r="EG88" s="60"/>
      <c r="EH88" s="17"/>
      <c r="EI88" s="17"/>
      <c r="EJ88" s="58"/>
      <c r="EK88" s="50"/>
      <c r="EL88" s="50"/>
      <c r="EM88" s="50"/>
      <c r="EN88" s="50"/>
      <c r="EO88" s="50"/>
      <c r="EP88" s="50"/>
      <c r="EQ88" s="59"/>
      <c r="ER88" s="60"/>
      <c r="ES88" s="17"/>
      <c r="ET88" s="17"/>
      <c r="EU88" s="58"/>
      <c r="EV88" s="50"/>
      <c r="EW88" s="50"/>
      <c r="EX88" s="50"/>
      <c r="EY88" s="50"/>
      <c r="EZ88" s="50"/>
      <c r="FA88" s="50"/>
      <c r="FB88" s="59"/>
      <c r="FC88" s="60"/>
      <c r="FD88" s="17"/>
      <c r="FE88" s="17"/>
      <c r="FF88" s="58"/>
      <c r="FG88" s="50"/>
      <c r="FH88" s="50"/>
      <c r="FI88" s="50"/>
      <c r="FJ88" s="50"/>
      <c r="FK88" s="50"/>
      <c r="FL88" s="50"/>
      <c r="FM88" s="59"/>
      <c r="FN88" s="60"/>
      <c r="FO88" s="17"/>
      <c r="FP88" s="17"/>
      <c r="FQ88" s="58"/>
      <c r="FR88" s="50"/>
      <c r="FS88" s="50"/>
      <c r="FT88" s="50"/>
      <c r="FU88" s="50"/>
      <c r="FV88" s="50"/>
      <c r="FW88" s="50"/>
      <c r="FX88" s="59"/>
      <c r="FY88" s="60"/>
      <c r="FZ88" s="17"/>
      <c r="GA88" s="17"/>
      <c r="GB88" s="58"/>
      <c r="GC88" s="50"/>
      <c r="GD88" s="50"/>
      <c r="GE88" s="50"/>
      <c r="GF88" s="50"/>
      <c r="GG88" s="50"/>
      <c r="GH88" s="50"/>
      <c r="GI88" s="59"/>
      <c r="GJ88" s="60"/>
      <c r="GK88" s="17"/>
      <c r="GL88" s="17"/>
      <c r="GM88" s="58"/>
      <c r="GN88" s="50"/>
      <c r="GO88" s="50"/>
      <c r="GP88" s="50"/>
      <c r="GQ88" s="50"/>
      <c r="GR88" s="50"/>
      <c r="GS88" s="50"/>
      <c r="GT88" s="59"/>
      <c r="GU88" s="60"/>
      <c r="GV88" s="17"/>
      <c r="GW88" s="17"/>
      <c r="GX88" s="58"/>
      <c r="GY88" s="50"/>
      <c r="GZ88" s="50"/>
      <c r="HA88" s="50"/>
      <c r="HB88" s="50"/>
      <c r="HC88" s="50"/>
      <c r="HD88" s="50"/>
      <c r="HE88" s="59"/>
      <c r="HF88" s="60"/>
      <c r="HG88" s="17"/>
      <c r="HH88" s="17"/>
      <c r="HI88" s="58"/>
      <c r="HJ88" s="50"/>
      <c r="HK88" s="50"/>
      <c r="HL88" s="50"/>
      <c r="HM88" s="50"/>
      <c r="HN88" s="50"/>
      <c r="HO88" s="50"/>
      <c r="HP88" s="59"/>
      <c r="HQ88" s="60"/>
      <c r="HR88" s="17"/>
      <c r="HS88" s="17"/>
    </row>
    <row r="89" spans="1:227" x14ac:dyDescent="0.3">
      <c r="A89" s="65"/>
      <c r="B89" s="66"/>
      <c r="C89" s="67"/>
      <c r="D89" s="67"/>
      <c r="E89" s="59"/>
      <c r="F89" s="59"/>
      <c r="G89" s="17"/>
      <c r="H89" s="58"/>
      <c r="I89" s="50"/>
      <c r="J89" s="50"/>
      <c r="K89" s="50"/>
      <c r="L89" s="50"/>
      <c r="M89" s="50"/>
      <c r="N89" s="50"/>
      <c r="O89" s="59"/>
      <c r="P89" s="60"/>
      <c r="Q89" s="17"/>
      <c r="R89" s="17"/>
      <c r="S89" s="58"/>
      <c r="T89" s="50"/>
      <c r="U89" s="50"/>
      <c r="V89" s="50"/>
      <c r="W89" s="50"/>
      <c r="X89" s="50"/>
      <c r="Y89" s="50"/>
      <c r="Z89" s="59"/>
      <c r="AA89" s="60"/>
      <c r="AB89" s="17"/>
      <c r="AC89" s="17"/>
      <c r="AD89" s="58"/>
      <c r="AE89" s="50"/>
      <c r="AF89" s="50"/>
      <c r="AG89" s="50"/>
      <c r="AH89" s="50"/>
      <c r="AI89" s="50"/>
      <c r="AJ89" s="50"/>
      <c r="AK89" s="59"/>
      <c r="AL89" s="60"/>
      <c r="AM89" s="17"/>
      <c r="AN89" s="17"/>
      <c r="AO89" s="58"/>
      <c r="AP89" s="50"/>
      <c r="AQ89" s="50"/>
      <c r="AR89" s="50"/>
      <c r="AS89" s="50"/>
      <c r="AT89" s="50"/>
      <c r="AU89" s="50"/>
      <c r="AV89" s="59"/>
      <c r="AW89" s="60"/>
      <c r="AX89" s="17"/>
      <c r="AY89" s="17"/>
      <c r="AZ89" s="58"/>
      <c r="BA89" s="50"/>
      <c r="BB89" s="50"/>
      <c r="BC89" s="50"/>
      <c r="BD89" s="50"/>
      <c r="BE89" s="50"/>
      <c r="BF89" s="50"/>
      <c r="BG89" s="59"/>
      <c r="BH89" s="60"/>
      <c r="BI89" s="17"/>
      <c r="BJ89" s="17"/>
      <c r="BK89" s="58"/>
      <c r="BL89" s="50"/>
      <c r="BM89" s="50"/>
      <c r="BN89" s="50"/>
      <c r="BO89" s="50"/>
      <c r="BP89" s="50"/>
      <c r="BQ89" s="50"/>
      <c r="BR89" s="59"/>
      <c r="BS89" s="60"/>
      <c r="BT89" s="17"/>
      <c r="BU89" s="17"/>
      <c r="BV89" s="58"/>
      <c r="BW89" s="50"/>
      <c r="BX89" s="50"/>
      <c r="BY89" s="50"/>
      <c r="BZ89" s="50"/>
      <c r="CA89" s="50"/>
      <c r="CB89" s="50"/>
      <c r="CC89" s="59"/>
      <c r="CD89" s="60"/>
      <c r="CE89" s="17"/>
      <c r="CF89" s="17"/>
      <c r="CG89" s="58"/>
      <c r="CH89" s="50"/>
      <c r="CI89" s="50"/>
      <c r="CJ89" s="50"/>
      <c r="CK89" s="50"/>
      <c r="CL89" s="50"/>
      <c r="CM89" s="50"/>
      <c r="CN89" s="59"/>
      <c r="CO89" s="60"/>
      <c r="CP89" s="17"/>
      <c r="CQ89" s="17"/>
      <c r="CR89" s="58"/>
      <c r="CS89" s="50"/>
      <c r="CT89" s="50"/>
      <c r="CU89" s="50"/>
      <c r="CV89" s="50"/>
      <c r="CW89" s="50"/>
      <c r="CX89" s="50"/>
      <c r="CY89" s="59"/>
      <c r="CZ89" s="60"/>
      <c r="DA89" s="17"/>
      <c r="DB89" s="17"/>
      <c r="DC89" s="58"/>
      <c r="DD89" s="50"/>
      <c r="DE89" s="50"/>
      <c r="DF89" s="50"/>
      <c r="DG89" s="50"/>
      <c r="DH89" s="50"/>
      <c r="DI89" s="50"/>
      <c r="DJ89" s="59"/>
      <c r="DK89" s="60"/>
      <c r="DL89" s="17"/>
      <c r="DM89" s="17"/>
      <c r="DN89" s="58"/>
      <c r="DO89" s="50"/>
      <c r="DP89" s="50"/>
      <c r="DQ89" s="50"/>
      <c r="DR89" s="50"/>
      <c r="DS89" s="50"/>
      <c r="DT89" s="50"/>
      <c r="DU89" s="59"/>
      <c r="DV89" s="60"/>
      <c r="DW89" s="17"/>
      <c r="DX89" s="17"/>
      <c r="DY89" s="58"/>
      <c r="DZ89" s="50"/>
      <c r="EA89" s="50"/>
      <c r="EB89" s="50"/>
      <c r="EC89" s="50"/>
      <c r="ED89" s="50"/>
      <c r="EE89" s="50"/>
      <c r="EF89" s="59"/>
      <c r="EG89" s="60"/>
      <c r="EH89" s="17"/>
      <c r="EI89" s="17"/>
      <c r="EJ89" s="58"/>
      <c r="EK89" s="50"/>
      <c r="EL89" s="50"/>
      <c r="EM89" s="50"/>
      <c r="EN89" s="50"/>
      <c r="EO89" s="50"/>
      <c r="EP89" s="50"/>
      <c r="EQ89" s="59"/>
      <c r="ER89" s="60"/>
      <c r="ES89" s="17"/>
      <c r="ET89" s="17"/>
      <c r="EU89" s="58"/>
      <c r="EV89" s="50"/>
      <c r="EW89" s="50"/>
      <c r="EX89" s="50"/>
      <c r="EY89" s="50"/>
      <c r="EZ89" s="50"/>
      <c r="FA89" s="50"/>
      <c r="FB89" s="59"/>
      <c r="FC89" s="60"/>
      <c r="FD89" s="17"/>
      <c r="FE89" s="17"/>
      <c r="FF89" s="58"/>
      <c r="FG89" s="50"/>
      <c r="FH89" s="50"/>
      <c r="FI89" s="50"/>
      <c r="FJ89" s="50"/>
      <c r="FK89" s="50"/>
      <c r="FL89" s="50"/>
      <c r="FM89" s="59"/>
      <c r="FN89" s="60"/>
      <c r="FO89" s="17"/>
      <c r="FP89" s="17"/>
      <c r="FQ89" s="58"/>
      <c r="FR89" s="50"/>
      <c r="FS89" s="50"/>
      <c r="FT89" s="50"/>
      <c r="FU89" s="50"/>
      <c r="FV89" s="50"/>
      <c r="FW89" s="50"/>
      <c r="FX89" s="59"/>
      <c r="FY89" s="60"/>
      <c r="FZ89" s="17"/>
      <c r="GA89" s="17"/>
      <c r="GB89" s="58"/>
      <c r="GC89" s="50"/>
      <c r="GD89" s="50"/>
      <c r="GE89" s="50"/>
      <c r="GF89" s="50"/>
      <c r="GG89" s="50"/>
      <c r="GH89" s="50"/>
      <c r="GI89" s="59"/>
      <c r="GJ89" s="60"/>
      <c r="GK89" s="17"/>
      <c r="GL89" s="17"/>
      <c r="GM89" s="58"/>
      <c r="GN89" s="50"/>
      <c r="GO89" s="50"/>
      <c r="GP89" s="50"/>
      <c r="GQ89" s="50"/>
      <c r="GR89" s="50"/>
      <c r="GS89" s="50"/>
      <c r="GT89" s="59"/>
      <c r="GU89" s="60"/>
      <c r="GV89" s="17"/>
      <c r="GW89" s="17"/>
      <c r="GX89" s="58"/>
      <c r="GY89" s="50"/>
      <c r="GZ89" s="50"/>
      <c r="HA89" s="50"/>
      <c r="HB89" s="50"/>
      <c r="HC89" s="50"/>
      <c r="HD89" s="50"/>
      <c r="HE89" s="59"/>
      <c r="HF89" s="60"/>
      <c r="HG89" s="17"/>
      <c r="HH89" s="17"/>
      <c r="HI89" s="58"/>
      <c r="HJ89" s="50"/>
      <c r="HK89" s="50"/>
      <c r="HL89" s="50"/>
      <c r="HM89" s="50"/>
      <c r="HN89" s="50"/>
      <c r="HO89" s="50"/>
      <c r="HP89" s="59"/>
      <c r="HQ89" s="60"/>
      <c r="HR89" s="17"/>
      <c r="HS89" s="17"/>
    </row>
    <row r="90" spans="1:227" x14ac:dyDescent="0.3">
      <c r="A90" s="65"/>
      <c r="B90" s="66"/>
      <c r="C90" s="67"/>
      <c r="D90" s="67"/>
      <c r="E90" s="59"/>
      <c r="F90" s="59"/>
      <c r="G90" s="17"/>
      <c r="H90" s="58"/>
      <c r="I90" s="50"/>
      <c r="J90" s="50"/>
      <c r="K90" s="50"/>
      <c r="L90" s="50"/>
      <c r="M90" s="50"/>
      <c r="N90" s="50"/>
      <c r="O90" s="59"/>
      <c r="P90" s="60"/>
      <c r="Q90" s="17"/>
      <c r="R90" s="17"/>
      <c r="S90" s="58"/>
      <c r="T90" s="50"/>
      <c r="U90" s="50"/>
      <c r="V90" s="50"/>
      <c r="W90" s="50"/>
      <c r="X90" s="50"/>
      <c r="Y90" s="50"/>
      <c r="Z90" s="59"/>
      <c r="AA90" s="60"/>
      <c r="AB90" s="17"/>
      <c r="AC90" s="17"/>
      <c r="AD90" s="58"/>
      <c r="AE90" s="50"/>
      <c r="AF90" s="50"/>
      <c r="AG90" s="50"/>
      <c r="AH90" s="50"/>
      <c r="AI90" s="50"/>
      <c r="AJ90" s="50"/>
      <c r="AK90" s="59"/>
      <c r="AL90" s="60"/>
      <c r="AM90" s="17"/>
      <c r="AN90" s="17"/>
      <c r="AO90" s="58"/>
      <c r="AP90" s="50"/>
      <c r="AQ90" s="50"/>
      <c r="AR90" s="50"/>
      <c r="AS90" s="50"/>
      <c r="AT90" s="50"/>
      <c r="AU90" s="50"/>
      <c r="AV90" s="59"/>
      <c r="AW90" s="60"/>
      <c r="AX90" s="17"/>
      <c r="AY90" s="17"/>
      <c r="AZ90" s="58"/>
      <c r="BA90" s="50"/>
      <c r="BB90" s="50"/>
      <c r="BC90" s="50"/>
      <c r="BD90" s="50"/>
      <c r="BE90" s="50"/>
      <c r="BF90" s="50"/>
      <c r="BG90" s="59"/>
      <c r="BH90" s="60"/>
      <c r="BI90" s="17"/>
      <c r="BJ90" s="17"/>
      <c r="BK90" s="58"/>
      <c r="BL90" s="50"/>
      <c r="BM90" s="50"/>
      <c r="BN90" s="50"/>
      <c r="BO90" s="50"/>
      <c r="BP90" s="50"/>
      <c r="BQ90" s="50"/>
      <c r="BR90" s="59"/>
      <c r="BS90" s="60"/>
      <c r="BT90" s="17"/>
      <c r="BU90" s="17"/>
      <c r="BV90" s="58"/>
      <c r="BW90" s="50"/>
      <c r="BX90" s="50"/>
      <c r="BY90" s="50"/>
      <c r="BZ90" s="50"/>
      <c r="CA90" s="50"/>
      <c r="CB90" s="50"/>
      <c r="CC90" s="59"/>
      <c r="CD90" s="60"/>
      <c r="CE90" s="17"/>
      <c r="CF90" s="17"/>
      <c r="CG90" s="58"/>
      <c r="CH90" s="50"/>
      <c r="CI90" s="50"/>
      <c r="CJ90" s="50"/>
      <c r="CK90" s="50"/>
      <c r="CL90" s="50"/>
      <c r="CM90" s="50"/>
      <c r="CN90" s="59"/>
      <c r="CO90" s="60"/>
      <c r="CP90" s="17"/>
      <c r="CQ90" s="17"/>
      <c r="CR90" s="58"/>
      <c r="CS90" s="50"/>
      <c r="CT90" s="50"/>
      <c r="CU90" s="50"/>
      <c r="CV90" s="50"/>
      <c r="CW90" s="50"/>
      <c r="CX90" s="50"/>
      <c r="CY90" s="59"/>
      <c r="CZ90" s="60"/>
      <c r="DA90" s="17"/>
      <c r="DB90" s="17"/>
      <c r="DC90" s="58"/>
      <c r="DD90" s="50"/>
      <c r="DE90" s="50"/>
      <c r="DF90" s="50"/>
      <c r="DG90" s="50"/>
      <c r="DH90" s="50"/>
      <c r="DI90" s="50"/>
      <c r="DJ90" s="59"/>
      <c r="DK90" s="60"/>
      <c r="DL90" s="17"/>
      <c r="DM90" s="17"/>
      <c r="DN90" s="58"/>
      <c r="DO90" s="50"/>
      <c r="DP90" s="50"/>
      <c r="DQ90" s="50"/>
      <c r="DR90" s="50"/>
      <c r="DS90" s="50"/>
      <c r="DT90" s="50"/>
      <c r="DU90" s="59"/>
      <c r="DV90" s="60"/>
      <c r="DW90" s="17"/>
      <c r="DX90" s="17"/>
      <c r="DY90" s="58"/>
      <c r="DZ90" s="50"/>
      <c r="EA90" s="50"/>
      <c r="EB90" s="50"/>
      <c r="EC90" s="50"/>
      <c r="ED90" s="50"/>
      <c r="EE90" s="50"/>
      <c r="EF90" s="59"/>
      <c r="EG90" s="60"/>
      <c r="EH90" s="17"/>
      <c r="EI90" s="17"/>
      <c r="EJ90" s="58"/>
      <c r="EK90" s="50"/>
      <c r="EL90" s="50"/>
      <c r="EM90" s="50"/>
      <c r="EN90" s="50"/>
      <c r="EO90" s="50"/>
      <c r="EP90" s="50"/>
      <c r="EQ90" s="59"/>
      <c r="ER90" s="60"/>
      <c r="ES90" s="17"/>
      <c r="ET90" s="17"/>
      <c r="EU90" s="58"/>
      <c r="EV90" s="50"/>
      <c r="EW90" s="50"/>
      <c r="EX90" s="50"/>
      <c r="EY90" s="50"/>
      <c r="EZ90" s="50"/>
      <c r="FA90" s="50"/>
      <c r="FB90" s="59"/>
      <c r="FC90" s="60"/>
      <c r="FD90" s="17"/>
      <c r="FE90" s="17"/>
      <c r="FF90" s="58"/>
      <c r="FG90" s="50"/>
      <c r="FH90" s="50"/>
      <c r="FI90" s="50"/>
      <c r="FJ90" s="50"/>
      <c r="FK90" s="50"/>
      <c r="FL90" s="50"/>
      <c r="FM90" s="59"/>
      <c r="FN90" s="60"/>
      <c r="FO90" s="17"/>
      <c r="FP90" s="17"/>
      <c r="FQ90" s="58"/>
      <c r="FR90" s="50"/>
      <c r="FS90" s="50"/>
      <c r="FT90" s="50"/>
      <c r="FU90" s="50"/>
      <c r="FV90" s="50"/>
      <c r="FW90" s="50"/>
      <c r="FX90" s="59"/>
      <c r="FY90" s="60"/>
      <c r="FZ90" s="17"/>
      <c r="GA90" s="17"/>
      <c r="GB90" s="58"/>
      <c r="GC90" s="50"/>
      <c r="GD90" s="50"/>
      <c r="GE90" s="50"/>
      <c r="GF90" s="50"/>
      <c r="GG90" s="50"/>
      <c r="GH90" s="50"/>
      <c r="GI90" s="59"/>
      <c r="GJ90" s="60"/>
      <c r="GK90" s="17"/>
      <c r="GL90" s="17"/>
      <c r="GM90" s="58"/>
      <c r="GN90" s="50"/>
      <c r="GO90" s="50"/>
      <c r="GP90" s="50"/>
      <c r="GQ90" s="50"/>
      <c r="GR90" s="50"/>
      <c r="GS90" s="50"/>
      <c r="GT90" s="59"/>
      <c r="GU90" s="60"/>
      <c r="GV90" s="17"/>
      <c r="GW90" s="17"/>
      <c r="GX90" s="58"/>
      <c r="GY90" s="50"/>
      <c r="GZ90" s="50"/>
      <c r="HA90" s="50"/>
      <c r="HB90" s="50"/>
      <c r="HC90" s="50"/>
      <c r="HD90" s="50"/>
      <c r="HE90" s="59"/>
      <c r="HF90" s="60"/>
      <c r="HG90" s="17"/>
      <c r="HH90" s="17"/>
      <c r="HI90" s="58"/>
      <c r="HJ90" s="50"/>
      <c r="HK90" s="50"/>
      <c r="HL90" s="50"/>
      <c r="HM90" s="50"/>
      <c r="HN90" s="50"/>
      <c r="HO90" s="50"/>
      <c r="HP90" s="59"/>
      <c r="HQ90" s="60"/>
      <c r="HR90" s="17"/>
      <c r="HS90" s="17"/>
    </row>
    <row r="91" spans="1:227" x14ac:dyDescent="0.3">
      <c r="A91" s="65"/>
      <c r="B91" s="66"/>
      <c r="C91" s="67"/>
      <c r="D91" s="67"/>
      <c r="E91" s="59"/>
      <c r="F91" s="59"/>
      <c r="G91" s="17"/>
      <c r="H91" s="58"/>
      <c r="I91" s="50"/>
      <c r="J91" s="50"/>
      <c r="K91" s="50"/>
      <c r="L91" s="50"/>
      <c r="M91" s="50"/>
      <c r="N91" s="50"/>
      <c r="O91" s="59"/>
      <c r="P91" s="60"/>
      <c r="Q91" s="17"/>
      <c r="R91" s="17"/>
      <c r="S91" s="58"/>
      <c r="T91" s="50"/>
      <c r="U91" s="50"/>
      <c r="V91" s="50"/>
      <c r="W91" s="50"/>
      <c r="X91" s="50"/>
      <c r="Y91" s="50"/>
      <c r="Z91" s="59"/>
      <c r="AA91" s="60"/>
      <c r="AB91" s="17"/>
      <c r="AC91" s="17"/>
      <c r="AD91" s="58"/>
      <c r="AE91" s="50"/>
      <c r="AF91" s="50"/>
      <c r="AG91" s="50"/>
      <c r="AH91" s="50"/>
      <c r="AI91" s="50"/>
      <c r="AJ91" s="50"/>
      <c r="AK91" s="59"/>
      <c r="AL91" s="60"/>
      <c r="AM91" s="17"/>
      <c r="AN91" s="17"/>
      <c r="AO91" s="58"/>
      <c r="AP91" s="50"/>
      <c r="AQ91" s="50"/>
      <c r="AR91" s="50"/>
      <c r="AS91" s="50"/>
      <c r="AT91" s="50"/>
      <c r="AU91" s="50"/>
      <c r="AV91" s="59"/>
      <c r="AW91" s="60"/>
      <c r="AX91" s="17"/>
      <c r="AY91" s="17"/>
      <c r="AZ91" s="58"/>
      <c r="BA91" s="50"/>
      <c r="BB91" s="50"/>
      <c r="BC91" s="50"/>
      <c r="BD91" s="50"/>
      <c r="BE91" s="50"/>
      <c r="BF91" s="50"/>
      <c r="BG91" s="59"/>
      <c r="BH91" s="60"/>
      <c r="BI91" s="17"/>
      <c r="BJ91" s="17"/>
      <c r="BK91" s="58"/>
      <c r="BL91" s="50"/>
      <c r="BM91" s="50"/>
      <c r="BN91" s="50"/>
      <c r="BO91" s="50"/>
      <c r="BP91" s="50"/>
      <c r="BQ91" s="50"/>
      <c r="BR91" s="59"/>
      <c r="BS91" s="60"/>
      <c r="BT91" s="17"/>
      <c r="BU91" s="17"/>
      <c r="BV91" s="58"/>
      <c r="BW91" s="50"/>
      <c r="BX91" s="50"/>
      <c r="BY91" s="50"/>
      <c r="BZ91" s="50"/>
      <c r="CA91" s="50"/>
      <c r="CB91" s="50"/>
      <c r="CC91" s="59"/>
      <c r="CD91" s="60"/>
      <c r="CE91" s="17"/>
      <c r="CF91" s="17"/>
      <c r="CG91" s="58"/>
      <c r="CH91" s="50"/>
      <c r="CI91" s="50"/>
      <c r="CJ91" s="50"/>
      <c r="CK91" s="50"/>
      <c r="CL91" s="50"/>
      <c r="CM91" s="50"/>
      <c r="CN91" s="59"/>
      <c r="CO91" s="60"/>
      <c r="CP91" s="17"/>
      <c r="CQ91" s="17"/>
      <c r="CR91" s="58"/>
      <c r="CS91" s="50"/>
      <c r="CT91" s="50"/>
      <c r="CU91" s="50"/>
      <c r="CV91" s="50"/>
      <c r="CW91" s="50"/>
      <c r="CX91" s="50"/>
      <c r="CY91" s="59"/>
      <c r="CZ91" s="60"/>
      <c r="DA91" s="17"/>
      <c r="DB91" s="17"/>
      <c r="DC91" s="58"/>
      <c r="DD91" s="50"/>
      <c r="DE91" s="50"/>
      <c r="DF91" s="50"/>
      <c r="DG91" s="50"/>
      <c r="DH91" s="50"/>
      <c r="DI91" s="50"/>
      <c r="DJ91" s="59"/>
      <c r="DK91" s="60"/>
      <c r="DL91" s="17"/>
      <c r="DM91" s="17"/>
      <c r="DN91" s="58"/>
      <c r="DO91" s="50"/>
      <c r="DP91" s="50"/>
      <c r="DQ91" s="50"/>
      <c r="DR91" s="50"/>
      <c r="DS91" s="50"/>
      <c r="DT91" s="50"/>
      <c r="DU91" s="59"/>
      <c r="DV91" s="60"/>
      <c r="DW91" s="17"/>
      <c r="DX91" s="17"/>
      <c r="DY91" s="58"/>
      <c r="DZ91" s="50"/>
      <c r="EA91" s="50"/>
      <c r="EB91" s="50"/>
      <c r="EC91" s="50"/>
      <c r="ED91" s="50"/>
      <c r="EE91" s="50"/>
      <c r="EF91" s="59"/>
      <c r="EG91" s="60"/>
      <c r="EH91" s="17"/>
      <c r="EI91" s="17"/>
      <c r="EJ91" s="58"/>
      <c r="EK91" s="50"/>
      <c r="EL91" s="50"/>
      <c r="EM91" s="50"/>
      <c r="EN91" s="50"/>
      <c r="EO91" s="50"/>
      <c r="EP91" s="50"/>
      <c r="EQ91" s="59"/>
      <c r="ER91" s="60"/>
      <c r="ES91" s="17"/>
      <c r="ET91" s="17"/>
      <c r="EU91" s="58"/>
      <c r="EV91" s="50"/>
      <c r="EW91" s="50"/>
      <c r="EX91" s="50"/>
      <c r="EY91" s="50"/>
      <c r="EZ91" s="50"/>
      <c r="FA91" s="50"/>
      <c r="FB91" s="59"/>
      <c r="FC91" s="60"/>
      <c r="FD91" s="17"/>
      <c r="FE91" s="17"/>
      <c r="FF91" s="58"/>
      <c r="FG91" s="50"/>
      <c r="FH91" s="50"/>
      <c r="FI91" s="50"/>
      <c r="FJ91" s="50"/>
      <c r="FK91" s="50"/>
      <c r="FL91" s="50"/>
      <c r="FM91" s="59"/>
      <c r="FN91" s="60"/>
      <c r="FO91" s="17"/>
      <c r="FP91" s="17"/>
      <c r="FQ91" s="58"/>
      <c r="FR91" s="50"/>
      <c r="FS91" s="50"/>
      <c r="FT91" s="50"/>
      <c r="FU91" s="50"/>
      <c r="FV91" s="50"/>
      <c r="FW91" s="50"/>
      <c r="FX91" s="59"/>
      <c r="FY91" s="60"/>
      <c r="FZ91" s="17"/>
      <c r="GA91" s="17"/>
      <c r="GB91" s="58"/>
      <c r="GC91" s="50"/>
      <c r="GD91" s="50"/>
      <c r="GE91" s="50"/>
      <c r="GF91" s="50"/>
      <c r="GG91" s="50"/>
      <c r="GH91" s="50"/>
      <c r="GI91" s="59"/>
      <c r="GJ91" s="60"/>
      <c r="GK91" s="17"/>
      <c r="GL91" s="17"/>
      <c r="GM91" s="58"/>
      <c r="GN91" s="50"/>
      <c r="GO91" s="50"/>
      <c r="GP91" s="50"/>
      <c r="GQ91" s="50"/>
      <c r="GR91" s="50"/>
      <c r="GS91" s="50"/>
      <c r="GT91" s="59"/>
      <c r="GU91" s="60"/>
      <c r="GV91" s="17"/>
      <c r="GW91" s="17"/>
      <c r="GX91" s="58"/>
      <c r="GY91" s="50"/>
      <c r="GZ91" s="50"/>
      <c r="HA91" s="50"/>
      <c r="HB91" s="50"/>
      <c r="HC91" s="50"/>
      <c r="HD91" s="50"/>
      <c r="HE91" s="59"/>
      <c r="HF91" s="60"/>
      <c r="HG91" s="17"/>
      <c r="HH91" s="17"/>
      <c r="HI91" s="58"/>
      <c r="HJ91" s="50"/>
      <c r="HK91" s="50"/>
      <c r="HL91" s="50"/>
      <c r="HM91" s="50"/>
      <c r="HN91" s="50"/>
      <c r="HO91" s="50"/>
      <c r="HP91" s="59"/>
      <c r="HQ91" s="60"/>
      <c r="HR91" s="17"/>
      <c r="HS91" s="17"/>
    </row>
    <row r="92" spans="1:227" x14ac:dyDescent="0.3">
      <c r="A92" s="65"/>
      <c r="B92" s="66"/>
      <c r="C92" s="67"/>
      <c r="D92" s="67"/>
      <c r="E92" s="59"/>
      <c r="F92" s="59"/>
      <c r="G92" s="17"/>
      <c r="H92" s="58"/>
      <c r="I92" s="50"/>
      <c r="J92" s="50"/>
      <c r="K92" s="50"/>
      <c r="L92" s="50"/>
      <c r="M92" s="50"/>
      <c r="N92" s="50"/>
      <c r="O92" s="59"/>
      <c r="P92" s="60"/>
      <c r="Q92" s="17"/>
      <c r="R92" s="17"/>
      <c r="S92" s="58"/>
      <c r="T92" s="50"/>
      <c r="U92" s="50"/>
      <c r="V92" s="50"/>
      <c r="W92" s="50"/>
      <c r="X92" s="50"/>
      <c r="Y92" s="50"/>
      <c r="Z92" s="59"/>
      <c r="AA92" s="60"/>
      <c r="AB92" s="17"/>
      <c r="AC92" s="17"/>
      <c r="AD92" s="58"/>
      <c r="AE92" s="50"/>
      <c r="AF92" s="50"/>
      <c r="AG92" s="50"/>
      <c r="AH92" s="50"/>
      <c r="AI92" s="50"/>
      <c r="AJ92" s="50"/>
      <c r="AK92" s="59"/>
      <c r="AL92" s="60"/>
      <c r="AM92" s="17"/>
      <c r="AN92" s="17"/>
      <c r="AO92" s="58"/>
      <c r="AP92" s="50"/>
      <c r="AQ92" s="50"/>
      <c r="AR92" s="50"/>
      <c r="AS92" s="50"/>
      <c r="AT92" s="50"/>
      <c r="AU92" s="50"/>
      <c r="AV92" s="59"/>
      <c r="AW92" s="60"/>
      <c r="AX92" s="17"/>
      <c r="AY92" s="17"/>
      <c r="AZ92" s="58"/>
      <c r="BA92" s="50"/>
      <c r="BB92" s="50"/>
      <c r="BC92" s="50"/>
      <c r="BD92" s="50"/>
      <c r="BE92" s="50"/>
      <c r="BF92" s="50"/>
      <c r="BG92" s="59"/>
      <c r="BH92" s="60"/>
      <c r="BI92" s="17"/>
      <c r="BJ92" s="17"/>
      <c r="BK92" s="58"/>
      <c r="BL92" s="50"/>
      <c r="BM92" s="50"/>
      <c r="BN92" s="50"/>
      <c r="BO92" s="50"/>
      <c r="BP92" s="50"/>
      <c r="BQ92" s="50"/>
      <c r="BR92" s="59"/>
      <c r="BS92" s="60"/>
      <c r="BT92" s="17"/>
      <c r="BU92" s="17"/>
      <c r="BV92" s="58"/>
      <c r="BW92" s="50"/>
      <c r="BX92" s="50"/>
      <c r="BY92" s="50"/>
      <c r="BZ92" s="50"/>
      <c r="CA92" s="50"/>
      <c r="CB92" s="50"/>
      <c r="CC92" s="59"/>
      <c r="CD92" s="60"/>
      <c r="CE92" s="17"/>
      <c r="CF92" s="17"/>
      <c r="CG92" s="58"/>
      <c r="CH92" s="50"/>
      <c r="CI92" s="50"/>
      <c r="CJ92" s="50"/>
      <c r="CK92" s="50"/>
      <c r="CL92" s="50"/>
      <c r="CM92" s="50"/>
      <c r="CN92" s="59"/>
      <c r="CO92" s="60"/>
      <c r="CP92" s="17"/>
      <c r="CQ92" s="17"/>
      <c r="CR92" s="58"/>
      <c r="CS92" s="50"/>
      <c r="CT92" s="50"/>
      <c r="CU92" s="50"/>
      <c r="CV92" s="50"/>
      <c r="CW92" s="50"/>
      <c r="CX92" s="50"/>
      <c r="CY92" s="59"/>
      <c r="CZ92" s="60"/>
      <c r="DA92" s="17"/>
      <c r="DB92" s="17"/>
      <c r="DC92" s="58"/>
      <c r="DD92" s="50"/>
      <c r="DE92" s="50"/>
      <c r="DF92" s="50"/>
      <c r="DG92" s="50"/>
      <c r="DH92" s="50"/>
      <c r="DI92" s="50"/>
      <c r="DJ92" s="59"/>
      <c r="DK92" s="60"/>
      <c r="DL92" s="17"/>
      <c r="DM92" s="17"/>
      <c r="DN92" s="58"/>
      <c r="DO92" s="50"/>
      <c r="DP92" s="50"/>
      <c r="DQ92" s="50"/>
      <c r="DR92" s="50"/>
      <c r="DS92" s="50"/>
      <c r="DT92" s="50"/>
      <c r="DU92" s="59"/>
      <c r="DV92" s="60"/>
      <c r="DW92" s="17"/>
      <c r="DX92" s="17"/>
      <c r="DY92" s="58"/>
      <c r="DZ92" s="50"/>
      <c r="EA92" s="50"/>
      <c r="EB92" s="50"/>
      <c r="EC92" s="50"/>
      <c r="ED92" s="50"/>
      <c r="EE92" s="50"/>
      <c r="EF92" s="59"/>
      <c r="EG92" s="60"/>
      <c r="EH92" s="17"/>
      <c r="EI92" s="17"/>
      <c r="EJ92" s="58"/>
      <c r="EK92" s="50"/>
      <c r="EL92" s="50"/>
      <c r="EM92" s="50"/>
      <c r="EN92" s="50"/>
      <c r="EO92" s="50"/>
      <c r="EP92" s="50"/>
      <c r="EQ92" s="59"/>
      <c r="ER92" s="60"/>
      <c r="ES92" s="17"/>
      <c r="ET92" s="17"/>
      <c r="EU92" s="58"/>
      <c r="EV92" s="50"/>
      <c r="EW92" s="50"/>
      <c r="EX92" s="50"/>
      <c r="EY92" s="50"/>
      <c r="EZ92" s="50"/>
      <c r="FA92" s="50"/>
      <c r="FB92" s="59"/>
      <c r="FC92" s="60"/>
      <c r="FD92" s="17"/>
      <c r="FE92" s="17"/>
      <c r="FF92" s="58"/>
      <c r="FG92" s="50"/>
      <c r="FH92" s="50"/>
      <c r="FI92" s="50"/>
      <c r="FJ92" s="50"/>
      <c r="FK92" s="50"/>
      <c r="FL92" s="50"/>
      <c r="FM92" s="59"/>
      <c r="FN92" s="60"/>
      <c r="FO92" s="17"/>
      <c r="FP92" s="17"/>
      <c r="FQ92" s="58"/>
      <c r="FR92" s="50"/>
      <c r="FS92" s="50"/>
      <c r="FT92" s="50"/>
      <c r="FU92" s="50"/>
      <c r="FV92" s="50"/>
      <c r="FW92" s="50"/>
      <c r="FX92" s="59"/>
      <c r="FY92" s="60"/>
      <c r="FZ92" s="17"/>
      <c r="GA92" s="17"/>
      <c r="GB92" s="58"/>
      <c r="GC92" s="50"/>
      <c r="GD92" s="50"/>
      <c r="GE92" s="50"/>
      <c r="GF92" s="50"/>
      <c r="GG92" s="50"/>
      <c r="GH92" s="50"/>
      <c r="GI92" s="59"/>
      <c r="GJ92" s="60"/>
      <c r="GK92" s="17"/>
      <c r="GL92" s="17"/>
      <c r="GM92" s="58"/>
      <c r="GN92" s="50"/>
      <c r="GO92" s="50"/>
      <c r="GP92" s="50"/>
      <c r="GQ92" s="50"/>
      <c r="GR92" s="50"/>
      <c r="GS92" s="50"/>
      <c r="GT92" s="59"/>
      <c r="GU92" s="60"/>
      <c r="GV92" s="17"/>
      <c r="GW92" s="17"/>
      <c r="GX92" s="58"/>
      <c r="GY92" s="50"/>
      <c r="GZ92" s="50"/>
      <c r="HA92" s="50"/>
      <c r="HB92" s="50"/>
      <c r="HC92" s="50"/>
      <c r="HD92" s="50"/>
      <c r="HE92" s="59"/>
      <c r="HF92" s="60"/>
      <c r="HG92" s="17"/>
      <c r="HH92" s="17"/>
      <c r="HI92" s="58"/>
      <c r="HJ92" s="50"/>
      <c r="HK92" s="50"/>
      <c r="HL92" s="50"/>
      <c r="HM92" s="50"/>
      <c r="HN92" s="50"/>
      <c r="HO92" s="50"/>
      <c r="HP92" s="59"/>
      <c r="HQ92" s="60"/>
      <c r="HR92" s="17"/>
      <c r="HS92" s="17"/>
    </row>
    <row r="93" spans="1:227" x14ac:dyDescent="0.3">
      <c r="A93" s="65"/>
      <c r="B93" s="66"/>
      <c r="C93" s="67"/>
      <c r="D93" s="67"/>
    </row>
    <row r="94" spans="1:227" x14ac:dyDescent="0.3">
      <c r="A94" s="65"/>
      <c r="B94" s="66"/>
      <c r="C94" s="67"/>
      <c r="D94" s="67"/>
    </row>
    <row r="95" spans="1:227" x14ac:dyDescent="0.3">
      <c r="A95" s="65"/>
      <c r="B95" s="66"/>
      <c r="C95" s="67"/>
      <c r="D95" s="67"/>
    </row>
    <row r="96" spans="1:227" x14ac:dyDescent="0.3">
      <c r="A96" s="65"/>
      <c r="B96" s="66"/>
      <c r="C96" s="67"/>
      <c r="D96" s="67"/>
    </row>
    <row r="97" spans="1:227" x14ac:dyDescent="0.3">
      <c r="A97" s="65"/>
      <c r="B97" s="66"/>
      <c r="C97" s="67"/>
      <c r="D97" s="67"/>
      <c r="E97" s="59"/>
      <c r="F97" s="59"/>
      <c r="G97" s="17"/>
      <c r="H97" s="58"/>
      <c r="I97" s="50"/>
      <c r="J97" s="50"/>
      <c r="K97" s="50"/>
      <c r="L97" s="50"/>
      <c r="M97" s="50"/>
      <c r="N97" s="50"/>
      <c r="O97" s="59"/>
      <c r="P97" s="60"/>
      <c r="Q97" s="17"/>
      <c r="R97" s="17"/>
      <c r="S97" s="58"/>
      <c r="T97" s="50"/>
      <c r="U97" s="50"/>
      <c r="V97" s="50"/>
      <c r="W97" s="50"/>
      <c r="X97" s="50"/>
      <c r="Y97" s="50"/>
      <c r="Z97" s="59"/>
      <c r="AA97" s="60"/>
      <c r="AB97" s="17"/>
      <c r="AC97" s="17"/>
      <c r="AD97" s="58"/>
      <c r="AE97" s="50"/>
      <c r="AF97" s="50"/>
      <c r="AG97" s="50"/>
      <c r="AH97" s="50"/>
      <c r="AI97" s="50"/>
      <c r="AJ97" s="50"/>
      <c r="AK97" s="59"/>
      <c r="AL97" s="60"/>
      <c r="AM97" s="17"/>
      <c r="AN97" s="17"/>
      <c r="AO97" s="58"/>
      <c r="AP97" s="50"/>
      <c r="AQ97" s="50"/>
      <c r="AR97" s="50"/>
      <c r="AS97" s="50"/>
      <c r="AT97" s="50"/>
      <c r="AU97" s="50"/>
      <c r="AV97" s="59"/>
      <c r="AW97" s="60"/>
      <c r="AX97" s="17"/>
      <c r="AY97" s="17"/>
      <c r="AZ97" s="58"/>
      <c r="BA97" s="50"/>
      <c r="BB97" s="50"/>
      <c r="BC97" s="50"/>
      <c r="BD97" s="50"/>
      <c r="BE97" s="50"/>
      <c r="BF97" s="50"/>
      <c r="BG97" s="59"/>
      <c r="BH97" s="60"/>
      <c r="BI97" s="17"/>
      <c r="BJ97" s="17"/>
      <c r="BK97" s="58"/>
      <c r="BL97" s="50"/>
      <c r="BM97" s="50"/>
      <c r="BN97" s="50"/>
      <c r="BO97" s="50"/>
      <c r="BP97" s="50"/>
      <c r="BQ97" s="50"/>
      <c r="BR97" s="59"/>
      <c r="BS97" s="60"/>
      <c r="BT97" s="17"/>
      <c r="BU97" s="17"/>
      <c r="BV97" s="58"/>
      <c r="BW97" s="50"/>
      <c r="BX97" s="50"/>
      <c r="BY97" s="50"/>
      <c r="BZ97" s="50"/>
      <c r="CA97" s="50"/>
      <c r="CB97" s="50"/>
      <c r="CC97" s="59"/>
      <c r="CD97" s="60"/>
      <c r="CE97" s="17"/>
      <c r="CF97" s="17"/>
      <c r="CG97" s="58"/>
      <c r="CH97" s="50"/>
      <c r="CI97" s="50"/>
      <c r="CJ97" s="50"/>
      <c r="CK97" s="50"/>
      <c r="CL97" s="50"/>
      <c r="CM97" s="50"/>
      <c r="CN97" s="59"/>
      <c r="CO97" s="60"/>
      <c r="CP97" s="17"/>
      <c r="CQ97" s="17"/>
      <c r="CR97" s="58"/>
      <c r="CS97" s="50"/>
      <c r="CT97" s="50"/>
      <c r="CU97" s="50"/>
      <c r="CV97" s="50"/>
      <c r="CW97" s="50"/>
      <c r="CX97" s="50"/>
      <c r="CY97" s="59"/>
      <c r="CZ97" s="60"/>
      <c r="DA97" s="17"/>
      <c r="DB97" s="17"/>
      <c r="DC97" s="58"/>
      <c r="DD97" s="50"/>
      <c r="DE97" s="50"/>
      <c r="DF97" s="50"/>
      <c r="DG97" s="50"/>
      <c r="DH97" s="50"/>
      <c r="DI97" s="50"/>
      <c r="DJ97" s="59"/>
      <c r="DK97" s="60"/>
      <c r="DL97" s="17"/>
      <c r="DM97" s="17"/>
      <c r="DN97" s="58"/>
      <c r="DO97" s="50"/>
      <c r="DP97" s="50"/>
      <c r="DQ97" s="50"/>
      <c r="DR97" s="50"/>
      <c r="DS97" s="50"/>
      <c r="DT97" s="50"/>
      <c r="DU97" s="59"/>
      <c r="DV97" s="60"/>
      <c r="DW97" s="17"/>
      <c r="DX97" s="17"/>
      <c r="DY97" s="58"/>
      <c r="DZ97" s="50"/>
      <c r="EA97" s="50"/>
      <c r="EB97" s="50"/>
      <c r="EC97" s="50"/>
      <c r="ED97" s="50"/>
      <c r="EE97" s="50"/>
      <c r="EF97" s="59"/>
      <c r="EG97" s="60"/>
      <c r="EH97" s="17"/>
      <c r="EI97" s="17"/>
      <c r="EJ97" s="58"/>
      <c r="EK97" s="50"/>
      <c r="EL97" s="50"/>
      <c r="EM97" s="50"/>
      <c r="EN97" s="50"/>
      <c r="EO97" s="50"/>
      <c r="EP97" s="50"/>
      <c r="EQ97" s="59"/>
      <c r="ER97" s="60"/>
      <c r="ES97" s="17"/>
      <c r="ET97" s="17"/>
      <c r="EU97" s="58"/>
      <c r="EV97" s="50"/>
      <c r="EW97" s="50"/>
      <c r="EX97" s="50"/>
      <c r="EY97" s="50"/>
      <c r="EZ97" s="50"/>
      <c r="FA97" s="50"/>
      <c r="FB97" s="59"/>
      <c r="FC97" s="60"/>
      <c r="FD97" s="17"/>
      <c r="FE97" s="17"/>
      <c r="FF97" s="58"/>
      <c r="FG97" s="50"/>
      <c r="FH97" s="50"/>
      <c r="FI97" s="50"/>
      <c r="FJ97" s="50"/>
      <c r="FK97" s="50"/>
      <c r="FL97" s="50"/>
      <c r="FM97" s="59"/>
      <c r="FN97" s="60"/>
      <c r="FO97" s="17"/>
      <c r="FP97" s="17"/>
      <c r="FQ97" s="58"/>
      <c r="FR97" s="50"/>
      <c r="FS97" s="50"/>
      <c r="FT97" s="50"/>
      <c r="FU97" s="50"/>
      <c r="FV97" s="50"/>
      <c r="FW97" s="50"/>
      <c r="FX97" s="59"/>
      <c r="FY97" s="60"/>
      <c r="FZ97" s="17"/>
      <c r="GA97" s="17"/>
      <c r="GB97" s="58"/>
      <c r="GC97" s="50"/>
      <c r="GD97" s="50"/>
      <c r="GE97" s="50"/>
      <c r="GF97" s="50"/>
      <c r="GG97" s="50"/>
      <c r="GH97" s="50"/>
      <c r="GI97" s="59"/>
      <c r="GJ97" s="60"/>
      <c r="GK97" s="17"/>
      <c r="GL97" s="17"/>
      <c r="GM97" s="58"/>
      <c r="GN97" s="50"/>
      <c r="GO97" s="50"/>
      <c r="GP97" s="50"/>
      <c r="GQ97" s="50"/>
      <c r="GR97" s="50"/>
      <c r="GS97" s="50"/>
      <c r="GT97" s="59"/>
      <c r="GU97" s="60"/>
      <c r="GV97" s="17"/>
      <c r="GW97" s="17"/>
      <c r="GX97" s="58"/>
      <c r="GY97" s="50"/>
      <c r="GZ97" s="50"/>
      <c r="HA97" s="50"/>
      <c r="HB97" s="50"/>
      <c r="HC97" s="50"/>
      <c r="HD97" s="50"/>
      <c r="HE97" s="59"/>
      <c r="HF97" s="60"/>
      <c r="HG97" s="17"/>
      <c r="HH97" s="17"/>
      <c r="HI97" s="58"/>
      <c r="HJ97" s="50"/>
      <c r="HK97" s="50"/>
      <c r="HL97" s="50"/>
      <c r="HM97" s="50"/>
      <c r="HN97" s="50"/>
      <c r="HO97" s="50"/>
      <c r="HP97" s="59"/>
      <c r="HQ97" s="60"/>
      <c r="HR97" s="17"/>
      <c r="HS97" s="17"/>
    </row>
    <row r="98" spans="1:227" x14ac:dyDescent="0.3">
      <c r="A98" s="65"/>
      <c r="B98" s="66"/>
      <c r="C98" s="67"/>
      <c r="D98" s="67"/>
      <c r="E98" s="59"/>
      <c r="F98" s="59"/>
      <c r="G98" s="17"/>
      <c r="H98" s="58"/>
      <c r="I98" s="50"/>
      <c r="J98" s="50"/>
      <c r="K98" s="50"/>
      <c r="L98" s="50"/>
      <c r="M98" s="50"/>
      <c r="N98" s="50"/>
      <c r="O98" s="59"/>
      <c r="P98" s="60"/>
      <c r="Q98" s="17"/>
      <c r="R98" s="17"/>
      <c r="S98" s="58"/>
      <c r="T98" s="50"/>
      <c r="U98" s="50"/>
      <c r="V98" s="50"/>
      <c r="W98" s="50"/>
      <c r="X98" s="50"/>
      <c r="Y98" s="50"/>
      <c r="Z98" s="59"/>
      <c r="AA98" s="60"/>
      <c r="AB98" s="17"/>
      <c r="AC98" s="17"/>
      <c r="AD98" s="58"/>
      <c r="AE98" s="50"/>
      <c r="AF98" s="50"/>
      <c r="AG98" s="50"/>
      <c r="AH98" s="50"/>
      <c r="AI98" s="50"/>
      <c r="AJ98" s="50"/>
      <c r="AK98" s="59"/>
      <c r="AL98" s="60"/>
      <c r="AM98" s="17"/>
      <c r="AN98" s="17"/>
      <c r="AO98" s="58"/>
      <c r="AP98" s="50"/>
      <c r="AQ98" s="50"/>
      <c r="AR98" s="50"/>
      <c r="AS98" s="50"/>
      <c r="AT98" s="50"/>
      <c r="AU98" s="50"/>
      <c r="AV98" s="59"/>
      <c r="AW98" s="60"/>
      <c r="AX98" s="17"/>
      <c r="AY98" s="17"/>
      <c r="AZ98" s="58"/>
      <c r="BA98" s="50"/>
      <c r="BB98" s="50"/>
      <c r="BC98" s="50"/>
      <c r="BD98" s="50"/>
      <c r="BE98" s="50"/>
      <c r="BF98" s="50"/>
      <c r="BG98" s="59"/>
      <c r="BH98" s="60"/>
      <c r="BI98" s="17"/>
      <c r="BJ98" s="17"/>
      <c r="BK98" s="58"/>
      <c r="BL98" s="50"/>
      <c r="BM98" s="50"/>
      <c r="BN98" s="50"/>
      <c r="BO98" s="50"/>
      <c r="BP98" s="50"/>
      <c r="BQ98" s="50"/>
      <c r="BR98" s="59"/>
      <c r="BS98" s="60"/>
      <c r="BT98" s="17"/>
      <c r="BU98" s="17"/>
      <c r="BV98" s="58"/>
      <c r="BW98" s="50"/>
      <c r="BX98" s="50"/>
      <c r="BY98" s="50"/>
      <c r="BZ98" s="50"/>
      <c r="CA98" s="50"/>
      <c r="CB98" s="50"/>
      <c r="CC98" s="59"/>
      <c r="CD98" s="60"/>
      <c r="CE98" s="17"/>
      <c r="CF98" s="17"/>
      <c r="CG98" s="58"/>
      <c r="CH98" s="50"/>
      <c r="CI98" s="50"/>
      <c r="CJ98" s="50"/>
      <c r="CK98" s="50"/>
      <c r="CL98" s="50"/>
      <c r="CM98" s="50"/>
      <c r="CN98" s="59"/>
      <c r="CO98" s="60"/>
      <c r="CP98" s="17"/>
      <c r="CQ98" s="17"/>
      <c r="CR98" s="58"/>
      <c r="CS98" s="50"/>
      <c r="CT98" s="50"/>
      <c r="CU98" s="50"/>
      <c r="CV98" s="50"/>
      <c r="CW98" s="50"/>
      <c r="CX98" s="50"/>
      <c r="CY98" s="59"/>
      <c r="CZ98" s="60"/>
      <c r="DA98" s="17"/>
      <c r="DB98" s="17"/>
      <c r="DC98" s="58"/>
      <c r="DD98" s="50"/>
      <c r="DE98" s="50"/>
      <c r="DF98" s="50"/>
      <c r="DG98" s="50"/>
      <c r="DH98" s="50"/>
      <c r="DI98" s="50"/>
      <c r="DJ98" s="59"/>
      <c r="DK98" s="60"/>
      <c r="DL98" s="17"/>
      <c r="DM98" s="17"/>
      <c r="DN98" s="58"/>
      <c r="DO98" s="50"/>
      <c r="DP98" s="50"/>
      <c r="DQ98" s="50"/>
      <c r="DR98" s="50"/>
      <c r="DS98" s="50"/>
      <c r="DT98" s="50"/>
      <c r="DU98" s="59"/>
      <c r="DV98" s="60"/>
      <c r="DW98" s="17"/>
      <c r="DX98" s="17"/>
      <c r="DY98" s="58"/>
      <c r="DZ98" s="50"/>
      <c r="EA98" s="50"/>
      <c r="EB98" s="50"/>
      <c r="EC98" s="50"/>
      <c r="ED98" s="50"/>
      <c r="EE98" s="50"/>
      <c r="EF98" s="59"/>
      <c r="EG98" s="60"/>
      <c r="EH98" s="17"/>
      <c r="EI98" s="17"/>
      <c r="EJ98" s="58"/>
      <c r="EK98" s="50"/>
      <c r="EL98" s="50"/>
      <c r="EM98" s="50"/>
      <c r="EN98" s="50"/>
      <c r="EO98" s="50"/>
      <c r="EP98" s="50"/>
      <c r="EQ98" s="59"/>
      <c r="ER98" s="60"/>
      <c r="ES98" s="17"/>
      <c r="ET98" s="17"/>
      <c r="EU98" s="58"/>
      <c r="EV98" s="50"/>
      <c r="EW98" s="50"/>
      <c r="EX98" s="50"/>
      <c r="EY98" s="50"/>
      <c r="EZ98" s="50"/>
      <c r="FA98" s="50"/>
      <c r="FB98" s="59"/>
      <c r="FC98" s="60"/>
      <c r="FD98" s="17"/>
      <c r="FE98" s="17"/>
      <c r="FF98" s="58"/>
      <c r="FG98" s="50"/>
      <c r="FH98" s="50"/>
      <c r="FI98" s="50"/>
      <c r="FJ98" s="50"/>
      <c r="FK98" s="50"/>
      <c r="FL98" s="50"/>
      <c r="FM98" s="59"/>
      <c r="FN98" s="60"/>
      <c r="FO98" s="17"/>
      <c r="FP98" s="17"/>
      <c r="FQ98" s="58"/>
      <c r="FR98" s="50"/>
      <c r="FS98" s="50"/>
      <c r="FT98" s="50"/>
      <c r="FU98" s="50"/>
      <c r="FV98" s="50"/>
      <c r="FW98" s="50"/>
      <c r="FX98" s="59"/>
      <c r="FY98" s="60"/>
      <c r="FZ98" s="17"/>
      <c r="GA98" s="17"/>
      <c r="GB98" s="58"/>
      <c r="GC98" s="50"/>
      <c r="GD98" s="50"/>
      <c r="GE98" s="50"/>
      <c r="GF98" s="50"/>
      <c r="GG98" s="50"/>
      <c r="GH98" s="50"/>
      <c r="GI98" s="59"/>
      <c r="GJ98" s="60"/>
      <c r="GK98" s="17"/>
      <c r="GL98" s="17"/>
      <c r="GM98" s="58"/>
      <c r="GN98" s="50"/>
      <c r="GO98" s="50"/>
      <c r="GP98" s="50"/>
      <c r="GQ98" s="50"/>
      <c r="GR98" s="50"/>
      <c r="GS98" s="50"/>
      <c r="GT98" s="59"/>
      <c r="GU98" s="60"/>
      <c r="GV98" s="17"/>
      <c r="GW98" s="17"/>
      <c r="GX98" s="58"/>
      <c r="GY98" s="50"/>
      <c r="GZ98" s="50"/>
      <c r="HA98" s="50"/>
      <c r="HB98" s="50"/>
      <c r="HC98" s="50"/>
      <c r="HD98" s="50"/>
      <c r="HE98" s="59"/>
      <c r="HF98" s="60"/>
      <c r="HG98" s="17"/>
      <c r="HH98" s="17"/>
      <c r="HI98" s="58"/>
      <c r="HJ98" s="50"/>
      <c r="HK98" s="50"/>
      <c r="HL98" s="50"/>
      <c r="HM98" s="50"/>
      <c r="HN98" s="50"/>
      <c r="HO98" s="50"/>
      <c r="HP98" s="59"/>
      <c r="HQ98" s="60"/>
      <c r="HR98" s="17"/>
      <c r="HS98" s="17"/>
    </row>
    <row r="99" spans="1:227" x14ac:dyDescent="0.3">
      <c r="A99" s="65"/>
      <c r="B99" s="66"/>
      <c r="C99" s="67"/>
      <c r="D99" s="67"/>
      <c r="E99" s="59"/>
      <c r="F99" s="59"/>
      <c r="G99" s="17"/>
      <c r="H99" s="58"/>
      <c r="I99" s="50"/>
      <c r="J99" s="50"/>
      <c r="K99" s="50"/>
      <c r="L99" s="50"/>
      <c r="M99" s="50"/>
      <c r="N99" s="50"/>
      <c r="O99" s="59"/>
      <c r="P99" s="60"/>
      <c r="Q99" s="17"/>
      <c r="R99" s="17"/>
      <c r="S99" s="58"/>
      <c r="T99" s="50"/>
      <c r="U99" s="50"/>
      <c r="V99" s="50"/>
      <c r="W99" s="50"/>
      <c r="X99" s="50"/>
      <c r="Y99" s="50"/>
      <c r="Z99" s="59"/>
      <c r="AA99" s="60"/>
      <c r="AB99" s="17"/>
      <c r="AC99" s="17"/>
      <c r="AD99" s="58"/>
      <c r="AE99" s="50"/>
      <c r="AF99" s="50"/>
      <c r="AG99" s="50"/>
      <c r="AH99" s="50"/>
      <c r="AI99" s="50"/>
      <c r="AJ99" s="50"/>
      <c r="AK99" s="59"/>
      <c r="AL99" s="60"/>
      <c r="AM99" s="17"/>
      <c r="AN99" s="17"/>
      <c r="AO99" s="58"/>
      <c r="AP99" s="50"/>
      <c r="AQ99" s="50"/>
      <c r="AR99" s="50"/>
      <c r="AS99" s="50"/>
      <c r="AT99" s="50"/>
      <c r="AU99" s="50"/>
      <c r="AV99" s="59"/>
      <c r="AW99" s="60"/>
      <c r="AX99" s="17"/>
      <c r="AY99" s="17"/>
      <c r="AZ99" s="58"/>
      <c r="BA99" s="50"/>
      <c r="BB99" s="50"/>
      <c r="BC99" s="50"/>
      <c r="BD99" s="50"/>
      <c r="BE99" s="50"/>
      <c r="BF99" s="50"/>
      <c r="BG99" s="59"/>
      <c r="BH99" s="60"/>
      <c r="BI99" s="17"/>
      <c r="BJ99" s="17"/>
      <c r="BK99" s="58"/>
      <c r="BL99" s="50"/>
      <c r="BM99" s="50"/>
      <c r="BN99" s="50"/>
      <c r="BO99" s="50"/>
      <c r="BP99" s="50"/>
      <c r="BQ99" s="50"/>
      <c r="BR99" s="59"/>
      <c r="BS99" s="60"/>
      <c r="BT99" s="17"/>
      <c r="BU99" s="17"/>
      <c r="BV99" s="58"/>
      <c r="BW99" s="50"/>
      <c r="BX99" s="50"/>
      <c r="BY99" s="50"/>
      <c r="BZ99" s="50"/>
      <c r="CA99" s="50"/>
      <c r="CB99" s="50"/>
      <c r="CC99" s="59"/>
      <c r="CD99" s="60"/>
      <c r="CE99" s="17"/>
      <c r="CF99" s="17"/>
      <c r="CG99" s="58"/>
      <c r="CH99" s="50"/>
      <c r="CI99" s="50"/>
      <c r="CJ99" s="50"/>
      <c r="CK99" s="50"/>
      <c r="CL99" s="50"/>
      <c r="CM99" s="50"/>
      <c r="CN99" s="59"/>
      <c r="CO99" s="60"/>
      <c r="CP99" s="17"/>
      <c r="CQ99" s="17"/>
      <c r="CR99" s="58"/>
      <c r="CS99" s="50"/>
      <c r="CT99" s="50"/>
      <c r="CU99" s="50"/>
      <c r="CV99" s="50"/>
      <c r="CW99" s="50"/>
      <c r="CX99" s="50"/>
      <c r="CY99" s="59"/>
      <c r="CZ99" s="60"/>
      <c r="DA99" s="17"/>
      <c r="DB99" s="17"/>
      <c r="DC99" s="58"/>
      <c r="DD99" s="50"/>
      <c r="DE99" s="50"/>
      <c r="DF99" s="50"/>
      <c r="DG99" s="50"/>
      <c r="DH99" s="50"/>
      <c r="DI99" s="50"/>
      <c r="DJ99" s="59"/>
      <c r="DK99" s="60"/>
      <c r="DL99" s="17"/>
      <c r="DM99" s="17"/>
      <c r="DN99" s="58"/>
      <c r="DO99" s="50"/>
      <c r="DP99" s="50"/>
      <c r="DQ99" s="50"/>
      <c r="DR99" s="50"/>
      <c r="DS99" s="50"/>
      <c r="DT99" s="50"/>
      <c r="DU99" s="59"/>
      <c r="DV99" s="60"/>
      <c r="DW99" s="17"/>
      <c r="DX99" s="17"/>
      <c r="DY99" s="58"/>
      <c r="DZ99" s="50"/>
      <c r="EA99" s="50"/>
      <c r="EB99" s="50"/>
      <c r="EC99" s="50"/>
      <c r="ED99" s="50"/>
      <c r="EE99" s="50"/>
      <c r="EF99" s="59"/>
      <c r="EG99" s="60"/>
      <c r="EH99" s="17"/>
      <c r="EI99" s="17"/>
      <c r="EJ99" s="58"/>
      <c r="EK99" s="50"/>
      <c r="EL99" s="50"/>
      <c r="EM99" s="50"/>
      <c r="EN99" s="50"/>
      <c r="EO99" s="50"/>
      <c r="EP99" s="50"/>
      <c r="EQ99" s="59"/>
      <c r="ER99" s="60"/>
      <c r="ES99" s="17"/>
      <c r="ET99" s="17"/>
      <c r="EU99" s="58"/>
      <c r="EV99" s="50"/>
      <c r="EW99" s="50"/>
      <c r="EX99" s="50"/>
      <c r="EY99" s="50"/>
      <c r="EZ99" s="50"/>
      <c r="FA99" s="50"/>
      <c r="FB99" s="59"/>
      <c r="FC99" s="60"/>
      <c r="FD99" s="17"/>
      <c r="FE99" s="17"/>
      <c r="FF99" s="58"/>
      <c r="FG99" s="50"/>
      <c r="FH99" s="50"/>
      <c r="FI99" s="50"/>
      <c r="FJ99" s="50"/>
      <c r="FK99" s="50"/>
      <c r="FL99" s="50"/>
      <c r="FM99" s="59"/>
      <c r="FN99" s="60"/>
      <c r="FO99" s="17"/>
      <c r="FP99" s="17"/>
      <c r="FQ99" s="58"/>
      <c r="FR99" s="50"/>
      <c r="FS99" s="50"/>
      <c r="FT99" s="50"/>
      <c r="FU99" s="50"/>
      <c r="FV99" s="50"/>
      <c r="FW99" s="50"/>
      <c r="FX99" s="59"/>
      <c r="FY99" s="60"/>
      <c r="FZ99" s="17"/>
      <c r="GA99" s="17"/>
      <c r="GB99" s="58"/>
      <c r="GC99" s="50"/>
      <c r="GD99" s="50"/>
      <c r="GE99" s="50"/>
      <c r="GF99" s="50"/>
      <c r="GG99" s="50"/>
      <c r="GH99" s="50"/>
      <c r="GI99" s="59"/>
      <c r="GJ99" s="60"/>
      <c r="GK99" s="17"/>
      <c r="GL99" s="17"/>
      <c r="GM99" s="58"/>
      <c r="GN99" s="50"/>
      <c r="GO99" s="50"/>
      <c r="GP99" s="50"/>
      <c r="GQ99" s="50"/>
      <c r="GR99" s="50"/>
      <c r="GS99" s="50"/>
      <c r="GT99" s="59"/>
      <c r="GU99" s="60"/>
      <c r="GV99" s="17"/>
      <c r="GW99" s="17"/>
      <c r="GX99" s="58"/>
      <c r="GY99" s="50"/>
      <c r="GZ99" s="50"/>
      <c r="HA99" s="50"/>
      <c r="HB99" s="50"/>
      <c r="HC99" s="50"/>
      <c r="HD99" s="50"/>
      <c r="HE99" s="59"/>
      <c r="HF99" s="60"/>
      <c r="HG99" s="17"/>
      <c r="HH99" s="17"/>
      <c r="HI99" s="58"/>
      <c r="HJ99" s="50"/>
      <c r="HK99" s="50"/>
      <c r="HL99" s="50"/>
      <c r="HM99" s="50"/>
      <c r="HN99" s="50"/>
      <c r="HO99" s="50"/>
      <c r="HP99" s="59"/>
      <c r="HQ99" s="60"/>
      <c r="HR99" s="17"/>
      <c r="HS99" s="17"/>
    </row>
    <row r="100" spans="1:227" x14ac:dyDescent="0.3">
      <c r="A100" s="65"/>
      <c r="B100" s="66"/>
      <c r="C100" s="67"/>
      <c r="D100" s="67"/>
      <c r="E100" s="59"/>
      <c r="F100" s="59"/>
      <c r="G100" s="17"/>
      <c r="H100" s="58"/>
      <c r="I100" s="50"/>
      <c r="J100" s="50"/>
      <c r="K100" s="50"/>
      <c r="L100" s="50"/>
      <c r="M100" s="50"/>
      <c r="N100" s="50"/>
      <c r="O100" s="59"/>
      <c r="P100" s="60"/>
      <c r="Q100" s="17"/>
      <c r="R100" s="17"/>
      <c r="S100" s="58"/>
      <c r="T100" s="50"/>
      <c r="U100" s="50"/>
      <c r="V100" s="50"/>
      <c r="W100" s="50"/>
      <c r="X100" s="50"/>
      <c r="Y100" s="50"/>
      <c r="Z100" s="59"/>
      <c r="AA100" s="60"/>
      <c r="AB100" s="17"/>
      <c r="AC100" s="17"/>
      <c r="AD100" s="58"/>
      <c r="AE100" s="50"/>
      <c r="AF100" s="50"/>
      <c r="AG100" s="50"/>
      <c r="AH100" s="50"/>
      <c r="AI100" s="50"/>
      <c r="AJ100" s="50"/>
      <c r="AK100" s="59"/>
      <c r="AL100" s="60"/>
      <c r="AM100" s="17"/>
      <c r="AN100" s="17"/>
      <c r="AO100" s="58"/>
      <c r="AP100" s="50"/>
      <c r="AQ100" s="50"/>
      <c r="AR100" s="50"/>
      <c r="AS100" s="50"/>
      <c r="AT100" s="50"/>
      <c r="AU100" s="50"/>
      <c r="AV100" s="59"/>
      <c r="AW100" s="60"/>
      <c r="AX100" s="17"/>
      <c r="AY100" s="17"/>
      <c r="AZ100" s="58"/>
      <c r="BA100" s="50"/>
      <c r="BB100" s="50"/>
      <c r="BC100" s="50"/>
      <c r="BD100" s="50"/>
      <c r="BE100" s="50"/>
      <c r="BF100" s="50"/>
      <c r="BG100" s="59"/>
      <c r="BH100" s="60"/>
      <c r="BI100" s="17"/>
      <c r="BJ100" s="17"/>
      <c r="BK100" s="58"/>
      <c r="BL100" s="50"/>
      <c r="BM100" s="50"/>
      <c r="BN100" s="50"/>
      <c r="BO100" s="50"/>
      <c r="BP100" s="50"/>
      <c r="BQ100" s="50"/>
      <c r="BR100" s="59"/>
      <c r="BS100" s="60"/>
      <c r="BT100" s="17"/>
      <c r="BU100" s="17"/>
      <c r="BV100" s="58"/>
      <c r="BW100" s="50"/>
      <c r="BX100" s="50"/>
      <c r="BY100" s="50"/>
      <c r="BZ100" s="50"/>
      <c r="CA100" s="50"/>
      <c r="CB100" s="50"/>
      <c r="CC100" s="59"/>
      <c r="CD100" s="60"/>
      <c r="CE100" s="17"/>
      <c r="CF100" s="17"/>
      <c r="CG100" s="58"/>
      <c r="CH100" s="50"/>
      <c r="CI100" s="50"/>
      <c r="CJ100" s="50"/>
      <c r="CK100" s="50"/>
      <c r="CL100" s="50"/>
      <c r="CM100" s="50"/>
      <c r="CN100" s="59"/>
      <c r="CO100" s="60"/>
      <c r="CP100" s="17"/>
      <c r="CQ100" s="17"/>
      <c r="CR100" s="58"/>
      <c r="CS100" s="50"/>
      <c r="CT100" s="50"/>
      <c r="CU100" s="50"/>
      <c r="CV100" s="50"/>
      <c r="CW100" s="50"/>
      <c r="CX100" s="50"/>
      <c r="CY100" s="59"/>
      <c r="CZ100" s="60"/>
      <c r="DA100" s="17"/>
      <c r="DB100" s="17"/>
      <c r="DC100" s="58"/>
      <c r="DD100" s="50"/>
      <c r="DE100" s="50"/>
      <c r="DF100" s="50"/>
      <c r="DG100" s="50"/>
      <c r="DH100" s="50"/>
      <c r="DI100" s="50"/>
      <c r="DJ100" s="59"/>
      <c r="DK100" s="60"/>
      <c r="DL100" s="17"/>
      <c r="DM100" s="17"/>
      <c r="DN100" s="58"/>
      <c r="DO100" s="50"/>
      <c r="DP100" s="50"/>
      <c r="DQ100" s="50"/>
      <c r="DR100" s="50"/>
      <c r="DS100" s="50"/>
      <c r="DT100" s="50"/>
      <c r="DU100" s="59"/>
      <c r="DV100" s="60"/>
      <c r="DW100" s="17"/>
      <c r="DX100" s="17"/>
      <c r="DY100" s="58"/>
      <c r="DZ100" s="50"/>
      <c r="EA100" s="50"/>
      <c r="EB100" s="50"/>
      <c r="EC100" s="50"/>
      <c r="ED100" s="50"/>
      <c r="EE100" s="50"/>
      <c r="EF100" s="59"/>
      <c r="EG100" s="60"/>
      <c r="EH100" s="17"/>
      <c r="EI100" s="17"/>
      <c r="EJ100" s="58"/>
      <c r="EK100" s="50"/>
      <c r="EL100" s="50"/>
      <c r="EM100" s="50"/>
      <c r="EN100" s="50"/>
      <c r="EO100" s="50"/>
      <c r="EP100" s="50"/>
      <c r="EQ100" s="59"/>
      <c r="ER100" s="60"/>
      <c r="ES100" s="17"/>
      <c r="ET100" s="17"/>
      <c r="EU100" s="58"/>
      <c r="EV100" s="50"/>
      <c r="EW100" s="50"/>
      <c r="EX100" s="50"/>
      <c r="EY100" s="50"/>
      <c r="EZ100" s="50"/>
      <c r="FA100" s="50"/>
      <c r="FB100" s="59"/>
      <c r="FC100" s="60"/>
      <c r="FD100" s="17"/>
      <c r="FE100" s="17"/>
      <c r="FF100" s="58"/>
      <c r="FG100" s="50"/>
      <c r="FH100" s="50"/>
      <c r="FI100" s="50"/>
      <c r="FJ100" s="50"/>
      <c r="FK100" s="50"/>
      <c r="FL100" s="50"/>
      <c r="FM100" s="59"/>
      <c r="FN100" s="60"/>
      <c r="FO100" s="17"/>
      <c r="FP100" s="17"/>
      <c r="FQ100" s="58"/>
      <c r="FR100" s="50"/>
      <c r="FS100" s="50"/>
      <c r="FT100" s="50"/>
      <c r="FU100" s="50"/>
      <c r="FV100" s="50"/>
      <c r="FW100" s="50"/>
      <c r="FX100" s="59"/>
      <c r="FY100" s="60"/>
      <c r="FZ100" s="17"/>
      <c r="GA100" s="17"/>
      <c r="GB100" s="58"/>
      <c r="GC100" s="50"/>
      <c r="GD100" s="50"/>
      <c r="GE100" s="50"/>
      <c r="GF100" s="50"/>
      <c r="GG100" s="50"/>
      <c r="GH100" s="50"/>
      <c r="GI100" s="59"/>
      <c r="GJ100" s="60"/>
      <c r="GK100" s="17"/>
      <c r="GL100" s="17"/>
      <c r="GM100" s="58"/>
      <c r="GN100" s="50"/>
      <c r="GO100" s="50"/>
      <c r="GP100" s="50"/>
      <c r="GQ100" s="50"/>
      <c r="GR100" s="50"/>
      <c r="GS100" s="50"/>
      <c r="GT100" s="59"/>
      <c r="GU100" s="60"/>
      <c r="GV100" s="17"/>
      <c r="GW100" s="17"/>
      <c r="GX100" s="58"/>
      <c r="GY100" s="50"/>
      <c r="GZ100" s="50"/>
      <c r="HA100" s="50"/>
      <c r="HB100" s="50"/>
      <c r="HC100" s="50"/>
      <c r="HD100" s="50"/>
      <c r="HE100" s="59"/>
      <c r="HF100" s="60"/>
      <c r="HG100" s="17"/>
      <c r="HH100" s="17"/>
      <c r="HI100" s="58"/>
      <c r="HJ100" s="50"/>
      <c r="HK100" s="50"/>
      <c r="HL100" s="50"/>
      <c r="HM100" s="50"/>
      <c r="HN100" s="50"/>
      <c r="HO100" s="50"/>
      <c r="HP100" s="59"/>
      <c r="HQ100" s="60"/>
      <c r="HR100" s="17"/>
      <c r="HS100" s="17"/>
    </row>
    <row r="101" spans="1:227" x14ac:dyDescent="0.3">
      <c r="A101" s="65"/>
      <c r="B101" s="70"/>
      <c r="C101" s="71"/>
      <c r="D101" s="71"/>
      <c r="E101" s="59"/>
      <c r="F101" s="59"/>
      <c r="G101" s="17"/>
      <c r="H101" s="58"/>
      <c r="I101" s="50"/>
      <c r="J101" s="50"/>
      <c r="K101" s="50"/>
      <c r="L101" s="50"/>
      <c r="M101" s="50"/>
      <c r="N101" s="50"/>
      <c r="O101" s="59"/>
      <c r="P101" s="60"/>
      <c r="Q101" s="17"/>
      <c r="R101" s="17"/>
      <c r="S101" s="58"/>
      <c r="T101" s="50"/>
      <c r="U101" s="50"/>
      <c r="V101" s="50"/>
      <c r="W101" s="50"/>
      <c r="X101" s="50"/>
      <c r="Y101" s="50"/>
      <c r="Z101" s="59"/>
      <c r="AA101" s="60"/>
      <c r="AB101" s="17"/>
      <c r="AC101" s="17"/>
      <c r="AD101" s="58"/>
      <c r="AE101" s="50"/>
      <c r="AF101" s="50"/>
      <c r="AG101" s="50"/>
      <c r="AH101" s="50"/>
      <c r="AI101" s="50"/>
      <c r="AJ101" s="50"/>
      <c r="AK101" s="59"/>
      <c r="AL101" s="60"/>
      <c r="AM101" s="17"/>
      <c r="AN101" s="17"/>
      <c r="AO101" s="58"/>
      <c r="AP101" s="50"/>
      <c r="AQ101" s="50"/>
      <c r="AR101" s="50"/>
      <c r="AS101" s="50"/>
      <c r="AT101" s="50"/>
      <c r="AU101" s="50"/>
      <c r="AV101" s="59"/>
      <c r="AW101" s="60"/>
      <c r="AX101" s="17"/>
      <c r="AY101" s="17"/>
      <c r="AZ101" s="58"/>
      <c r="BA101" s="50"/>
      <c r="BB101" s="50"/>
      <c r="BC101" s="50"/>
      <c r="BD101" s="50"/>
      <c r="BE101" s="50"/>
      <c r="BF101" s="50"/>
      <c r="BG101" s="59"/>
      <c r="BH101" s="60"/>
      <c r="BI101" s="17"/>
      <c r="BJ101" s="17"/>
      <c r="BK101" s="58"/>
      <c r="BL101" s="50"/>
      <c r="BM101" s="50"/>
      <c r="BN101" s="50"/>
      <c r="BO101" s="50"/>
      <c r="BP101" s="50"/>
      <c r="BQ101" s="50"/>
      <c r="BR101" s="59"/>
      <c r="BS101" s="60"/>
      <c r="BT101" s="17"/>
      <c r="BU101" s="17"/>
      <c r="BV101" s="58"/>
      <c r="BW101" s="50"/>
      <c r="BX101" s="50"/>
      <c r="BY101" s="50"/>
      <c r="BZ101" s="50"/>
      <c r="CA101" s="50"/>
      <c r="CB101" s="50"/>
      <c r="CC101" s="59"/>
      <c r="CD101" s="60"/>
      <c r="CE101" s="17"/>
      <c r="CF101" s="17"/>
      <c r="CG101" s="58"/>
      <c r="CH101" s="50"/>
      <c r="CI101" s="50"/>
      <c r="CJ101" s="50"/>
      <c r="CK101" s="50"/>
      <c r="CL101" s="50"/>
      <c r="CM101" s="50"/>
      <c r="CN101" s="59"/>
      <c r="CO101" s="60"/>
      <c r="CP101" s="17"/>
      <c r="CQ101" s="17"/>
      <c r="CR101" s="58"/>
      <c r="CS101" s="50"/>
      <c r="CT101" s="50"/>
      <c r="CU101" s="50"/>
      <c r="CV101" s="50"/>
      <c r="CW101" s="50"/>
      <c r="CX101" s="50"/>
      <c r="CY101" s="59"/>
      <c r="CZ101" s="60"/>
      <c r="DA101" s="17"/>
      <c r="DB101" s="17"/>
      <c r="DC101" s="58"/>
      <c r="DD101" s="50"/>
      <c r="DE101" s="50"/>
      <c r="DF101" s="50"/>
      <c r="DG101" s="50"/>
      <c r="DH101" s="50"/>
      <c r="DI101" s="50"/>
      <c r="DJ101" s="59"/>
      <c r="DK101" s="60"/>
      <c r="DL101" s="17"/>
      <c r="DM101" s="17"/>
      <c r="DN101" s="58"/>
      <c r="DO101" s="50"/>
      <c r="DP101" s="50"/>
      <c r="DQ101" s="50"/>
      <c r="DR101" s="50"/>
      <c r="DS101" s="50"/>
      <c r="DT101" s="50"/>
      <c r="DU101" s="59"/>
      <c r="DV101" s="60"/>
      <c r="DW101" s="17"/>
      <c r="DX101" s="17"/>
      <c r="DY101" s="58"/>
      <c r="DZ101" s="50"/>
      <c r="EA101" s="50"/>
      <c r="EB101" s="50"/>
      <c r="EC101" s="50"/>
      <c r="ED101" s="50"/>
      <c r="EE101" s="50"/>
      <c r="EF101" s="59"/>
      <c r="EG101" s="60"/>
      <c r="EH101" s="17"/>
      <c r="EI101" s="17"/>
      <c r="EJ101" s="58"/>
      <c r="EK101" s="50"/>
      <c r="EL101" s="50"/>
      <c r="EM101" s="50"/>
      <c r="EN101" s="50"/>
      <c r="EO101" s="50"/>
      <c r="EP101" s="50"/>
      <c r="EQ101" s="59"/>
      <c r="ER101" s="60"/>
      <c r="ES101" s="17"/>
      <c r="ET101" s="17"/>
      <c r="EU101" s="58"/>
      <c r="EV101" s="50"/>
      <c r="EW101" s="50"/>
      <c r="EX101" s="50"/>
      <c r="EY101" s="50"/>
      <c r="EZ101" s="50"/>
      <c r="FA101" s="50"/>
      <c r="FB101" s="59"/>
      <c r="FC101" s="60"/>
      <c r="FD101" s="17"/>
      <c r="FE101" s="17"/>
      <c r="FF101" s="58"/>
      <c r="FG101" s="50"/>
      <c r="FH101" s="50"/>
      <c r="FI101" s="50"/>
      <c r="FJ101" s="50"/>
      <c r="FK101" s="50"/>
      <c r="FL101" s="50"/>
      <c r="FM101" s="59"/>
      <c r="FN101" s="60"/>
      <c r="FO101" s="17"/>
      <c r="FP101" s="17"/>
      <c r="FQ101" s="58"/>
      <c r="FR101" s="50"/>
      <c r="FS101" s="50"/>
      <c r="FT101" s="50"/>
      <c r="FU101" s="50"/>
      <c r="FV101" s="50"/>
      <c r="FW101" s="50"/>
      <c r="FX101" s="59"/>
      <c r="FY101" s="60"/>
      <c r="FZ101" s="17"/>
      <c r="GA101" s="17"/>
      <c r="GB101" s="58"/>
      <c r="GC101" s="50"/>
      <c r="GD101" s="50"/>
      <c r="GE101" s="50"/>
      <c r="GF101" s="50"/>
      <c r="GG101" s="50"/>
      <c r="GH101" s="50"/>
      <c r="GI101" s="59"/>
      <c r="GJ101" s="60"/>
      <c r="GK101" s="17"/>
      <c r="GL101" s="17"/>
      <c r="GM101" s="58"/>
      <c r="GN101" s="50"/>
      <c r="GO101" s="50"/>
      <c r="GP101" s="50"/>
      <c r="GQ101" s="50"/>
      <c r="GR101" s="50"/>
      <c r="GS101" s="50"/>
      <c r="GT101" s="59"/>
      <c r="GU101" s="60"/>
      <c r="GV101" s="17"/>
      <c r="GW101" s="17"/>
      <c r="GX101" s="58"/>
      <c r="GY101" s="50"/>
      <c r="GZ101" s="50"/>
      <c r="HA101" s="50"/>
      <c r="HB101" s="50"/>
      <c r="HC101" s="50"/>
      <c r="HD101" s="50"/>
      <c r="HE101" s="59"/>
      <c r="HF101" s="60"/>
      <c r="HG101" s="17"/>
      <c r="HH101" s="17"/>
      <c r="HI101" s="58"/>
      <c r="HJ101" s="50"/>
      <c r="HK101" s="50"/>
      <c r="HL101" s="50"/>
      <c r="HM101" s="50"/>
      <c r="HN101" s="50"/>
      <c r="HO101" s="50"/>
      <c r="HP101" s="59"/>
      <c r="HQ101" s="60"/>
      <c r="HR101" s="17"/>
      <c r="HS101" s="17"/>
    </row>
    <row r="102" spans="1:227" x14ac:dyDescent="0.3">
      <c r="A102" s="73"/>
      <c r="B102" s="74"/>
      <c r="C102" s="75"/>
      <c r="D102" s="75"/>
      <c r="E102" s="59"/>
      <c r="F102" s="59"/>
      <c r="G102" s="17"/>
      <c r="H102" s="58"/>
      <c r="I102" s="50"/>
      <c r="J102" s="50"/>
      <c r="K102" s="50"/>
      <c r="L102" s="50"/>
      <c r="M102" s="50"/>
      <c r="N102" s="50"/>
      <c r="O102" s="59"/>
      <c r="P102" s="60"/>
      <c r="Q102" s="17"/>
      <c r="R102" s="17"/>
      <c r="S102" s="58"/>
      <c r="T102" s="50"/>
      <c r="U102" s="50"/>
      <c r="V102" s="50"/>
      <c r="W102" s="50"/>
      <c r="X102" s="50"/>
      <c r="Y102" s="50"/>
      <c r="Z102" s="59"/>
      <c r="AA102" s="60"/>
      <c r="AB102" s="17"/>
      <c r="AC102" s="17"/>
      <c r="AD102" s="58"/>
      <c r="AE102" s="50"/>
      <c r="AF102" s="50"/>
      <c r="AG102" s="50"/>
      <c r="AH102" s="50"/>
      <c r="AI102" s="50"/>
      <c r="AJ102" s="50"/>
      <c r="AK102" s="59"/>
      <c r="AL102" s="60"/>
      <c r="AM102" s="17"/>
      <c r="AN102" s="17"/>
      <c r="AO102" s="58"/>
      <c r="AP102" s="50"/>
      <c r="AQ102" s="50"/>
      <c r="AR102" s="50"/>
      <c r="AS102" s="50"/>
      <c r="AT102" s="50"/>
      <c r="AU102" s="50"/>
      <c r="AV102" s="59"/>
      <c r="AW102" s="60"/>
      <c r="AX102" s="17"/>
      <c r="AY102" s="17"/>
      <c r="AZ102" s="58"/>
      <c r="BA102" s="50"/>
      <c r="BB102" s="50"/>
      <c r="BC102" s="50"/>
      <c r="BD102" s="50"/>
      <c r="BE102" s="50"/>
      <c r="BF102" s="50"/>
      <c r="BG102" s="59"/>
      <c r="BH102" s="60"/>
      <c r="BI102" s="17"/>
      <c r="BJ102" s="17"/>
      <c r="BK102" s="58"/>
      <c r="BL102" s="50"/>
      <c r="BM102" s="50"/>
      <c r="BN102" s="50"/>
      <c r="BO102" s="50"/>
      <c r="BP102" s="50"/>
      <c r="BQ102" s="50"/>
      <c r="BR102" s="59"/>
      <c r="BS102" s="60"/>
      <c r="BT102" s="17"/>
      <c r="BU102" s="17"/>
      <c r="BV102" s="58"/>
      <c r="BW102" s="50"/>
      <c r="BX102" s="50"/>
      <c r="BY102" s="50"/>
      <c r="BZ102" s="50"/>
      <c r="CA102" s="50"/>
      <c r="CB102" s="50"/>
      <c r="CC102" s="59"/>
      <c r="CD102" s="60"/>
      <c r="CE102" s="17"/>
      <c r="CF102" s="17"/>
      <c r="CG102" s="58"/>
      <c r="CH102" s="50"/>
      <c r="CI102" s="50"/>
      <c r="CJ102" s="50"/>
      <c r="CK102" s="50"/>
      <c r="CL102" s="50"/>
      <c r="CM102" s="50"/>
      <c r="CN102" s="59"/>
      <c r="CO102" s="60"/>
      <c r="CP102" s="17"/>
      <c r="CQ102" s="17"/>
      <c r="CR102" s="58"/>
      <c r="CS102" s="50"/>
      <c r="CT102" s="50"/>
      <c r="CU102" s="50"/>
      <c r="CV102" s="50"/>
      <c r="CW102" s="50"/>
      <c r="CX102" s="50"/>
      <c r="CY102" s="59"/>
      <c r="CZ102" s="60"/>
      <c r="DA102" s="17"/>
      <c r="DB102" s="17"/>
      <c r="DC102" s="58"/>
      <c r="DD102" s="50"/>
      <c r="DE102" s="50"/>
      <c r="DF102" s="50"/>
      <c r="DG102" s="50"/>
      <c r="DH102" s="50"/>
      <c r="DI102" s="50"/>
      <c r="DJ102" s="59"/>
      <c r="DK102" s="60"/>
      <c r="DL102" s="17"/>
      <c r="DM102" s="17"/>
      <c r="DN102" s="58"/>
      <c r="DO102" s="50"/>
      <c r="DP102" s="50"/>
      <c r="DQ102" s="50"/>
      <c r="DR102" s="50"/>
      <c r="DS102" s="50"/>
      <c r="DT102" s="50"/>
      <c r="DU102" s="59"/>
      <c r="DV102" s="60"/>
      <c r="DW102" s="17"/>
      <c r="DX102" s="17"/>
      <c r="DY102" s="58"/>
      <c r="DZ102" s="50"/>
      <c r="EA102" s="50"/>
      <c r="EB102" s="50"/>
      <c r="EC102" s="50"/>
      <c r="ED102" s="50"/>
      <c r="EE102" s="50"/>
      <c r="EF102" s="59"/>
      <c r="EG102" s="60"/>
      <c r="EH102" s="17"/>
      <c r="EI102" s="17"/>
      <c r="EJ102" s="58"/>
      <c r="EK102" s="50"/>
      <c r="EL102" s="50"/>
      <c r="EM102" s="50"/>
      <c r="EN102" s="50"/>
      <c r="EO102" s="50"/>
      <c r="EP102" s="50"/>
      <c r="EQ102" s="59"/>
      <c r="ER102" s="60"/>
      <c r="ES102" s="17"/>
      <c r="ET102" s="17"/>
      <c r="EU102" s="58"/>
      <c r="EV102" s="50"/>
      <c r="EW102" s="50"/>
      <c r="EX102" s="50"/>
      <c r="EY102" s="50"/>
      <c r="EZ102" s="50"/>
      <c r="FA102" s="50"/>
      <c r="FB102" s="59"/>
      <c r="FC102" s="60"/>
      <c r="FD102" s="17"/>
      <c r="FE102" s="17"/>
      <c r="FF102" s="58"/>
      <c r="FG102" s="50"/>
      <c r="FH102" s="50"/>
      <c r="FI102" s="50"/>
      <c r="FJ102" s="50"/>
      <c r="FK102" s="50"/>
      <c r="FL102" s="50"/>
      <c r="FM102" s="59"/>
      <c r="FN102" s="60"/>
      <c r="FO102" s="17"/>
      <c r="FP102" s="17"/>
      <c r="FQ102" s="58"/>
      <c r="FR102" s="50"/>
      <c r="FS102" s="50"/>
      <c r="FT102" s="50"/>
      <c r="FU102" s="50"/>
      <c r="FV102" s="50"/>
      <c r="FW102" s="50"/>
      <c r="FX102" s="59"/>
      <c r="FY102" s="60"/>
      <c r="FZ102" s="17"/>
      <c r="GA102" s="17"/>
      <c r="GB102" s="58"/>
      <c r="GC102" s="50"/>
      <c r="GD102" s="50"/>
      <c r="GE102" s="50"/>
      <c r="GF102" s="50"/>
      <c r="GG102" s="50"/>
      <c r="GH102" s="50"/>
      <c r="GI102" s="59"/>
      <c r="GJ102" s="60"/>
      <c r="GK102" s="17"/>
      <c r="GL102" s="17"/>
      <c r="GM102" s="58"/>
      <c r="GN102" s="50"/>
      <c r="GO102" s="50"/>
      <c r="GP102" s="50"/>
      <c r="GQ102" s="50"/>
      <c r="GR102" s="50"/>
      <c r="GS102" s="50"/>
      <c r="GT102" s="59"/>
      <c r="GU102" s="60"/>
      <c r="GV102" s="17"/>
      <c r="GW102" s="17"/>
      <c r="GX102" s="58"/>
      <c r="GY102" s="50"/>
      <c r="GZ102" s="50"/>
      <c r="HA102" s="50"/>
      <c r="HB102" s="50"/>
      <c r="HC102" s="50"/>
      <c r="HD102" s="50"/>
      <c r="HE102" s="59"/>
      <c r="HF102" s="60"/>
      <c r="HG102" s="17"/>
      <c r="HH102" s="17"/>
      <c r="HI102" s="58"/>
      <c r="HJ102" s="50"/>
      <c r="HK102" s="50"/>
      <c r="HL102" s="50"/>
      <c r="HM102" s="50"/>
      <c r="HN102" s="50"/>
      <c r="HO102" s="50"/>
      <c r="HP102" s="59"/>
      <c r="HQ102" s="60"/>
      <c r="HR102" s="17"/>
      <c r="HS102" s="17"/>
    </row>
    <row r="103" spans="1:227" x14ac:dyDescent="0.3">
      <c r="B103" s="17"/>
      <c r="C103" s="60"/>
      <c r="D103" s="60"/>
      <c r="E103" s="59"/>
      <c r="F103" s="59"/>
      <c r="G103" s="17"/>
      <c r="H103" s="58"/>
      <c r="I103" s="50"/>
      <c r="J103" s="50"/>
      <c r="K103" s="50"/>
      <c r="L103" s="50"/>
      <c r="M103" s="50"/>
      <c r="N103" s="50"/>
      <c r="O103" s="59"/>
      <c r="P103" s="60"/>
      <c r="Q103" s="17"/>
      <c r="R103" s="17"/>
      <c r="S103" s="58"/>
      <c r="T103" s="50"/>
      <c r="U103" s="50"/>
      <c r="V103" s="50"/>
      <c r="W103" s="50"/>
      <c r="X103" s="50"/>
      <c r="Y103" s="50"/>
      <c r="Z103" s="59"/>
      <c r="AA103" s="60"/>
      <c r="AB103" s="17"/>
      <c r="AC103" s="17"/>
      <c r="AD103" s="58"/>
      <c r="AE103" s="50"/>
      <c r="AF103" s="50"/>
      <c r="AG103" s="50"/>
      <c r="AH103" s="50"/>
      <c r="AI103" s="50"/>
      <c r="AJ103" s="50"/>
      <c r="AK103" s="59"/>
      <c r="AL103" s="60"/>
      <c r="AM103" s="17"/>
      <c r="AN103" s="17"/>
      <c r="AO103" s="58"/>
      <c r="AP103" s="50"/>
      <c r="AQ103" s="50"/>
      <c r="AR103" s="50"/>
      <c r="AS103" s="50"/>
      <c r="AT103" s="50"/>
      <c r="AU103" s="50"/>
      <c r="AV103" s="59"/>
      <c r="AW103" s="60"/>
      <c r="AX103" s="17"/>
      <c r="AY103" s="17"/>
      <c r="AZ103" s="58"/>
      <c r="BA103" s="50"/>
      <c r="BB103" s="50"/>
      <c r="BC103" s="50"/>
      <c r="BD103" s="50"/>
      <c r="BE103" s="50"/>
      <c r="BF103" s="50"/>
      <c r="BG103" s="59"/>
      <c r="BH103" s="60"/>
      <c r="BI103" s="17"/>
      <c r="BJ103" s="17"/>
      <c r="BK103" s="58"/>
      <c r="BL103" s="50"/>
      <c r="BM103" s="50"/>
      <c r="BN103" s="50"/>
      <c r="BO103" s="50"/>
      <c r="BP103" s="50"/>
      <c r="BQ103" s="50"/>
      <c r="BR103" s="59"/>
      <c r="BS103" s="60"/>
      <c r="BT103" s="17"/>
      <c r="BU103" s="17"/>
      <c r="BV103" s="58"/>
      <c r="BW103" s="50"/>
      <c r="BX103" s="50"/>
      <c r="BY103" s="50"/>
      <c r="BZ103" s="50"/>
      <c r="CA103" s="50"/>
      <c r="CB103" s="50"/>
      <c r="CC103" s="59"/>
      <c r="CD103" s="60"/>
      <c r="CE103" s="17"/>
      <c r="CF103" s="17"/>
      <c r="CG103" s="58"/>
      <c r="CH103" s="50"/>
      <c r="CI103" s="50"/>
      <c r="CJ103" s="50"/>
      <c r="CK103" s="50"/>
      <c r="CL103" s="50"/>
      <c r="CM103" s="50"/>
      <c r="CN103" s="59"/>
      <c r="CO103" s="60"/>
      <c r="CP103" s="17"/>
      <c r="CQ103" s="17"/>
      <c r="CR103" s="58"/>
      <c r="CS103" s="50"/>
      <c r="CT103" s="50"/>
      <c r="CU103" s="50"/>
      <c r="CV103" s="50"/>
      <c r="CW103" s="50"/>
      <c r="CX103" s="50"/>
      <c r="CY103" s="59"/>
      <c r="CZ103" s="60"/>
      <c r="DA103" s="17"/>
      <c r="DB103" s="17"/>
      <c r="DC103" s="58"/>
      <c r="DD103" s="50"/>
      <c r="DE103" s="50"/>
      <c r="DF103" s="50"/>
      <c r="DG103" s="50"/>
      <c r="DH103" s="50"/>
      <c r="DI103" s="50"/>
      <c r="DJ103" s="59"/>
      <c r="DK103" s="60"/>
      <c r="DL103" s="17"/>
      <c r="DM103" s="17"/>
      <c r="DN103" s="58"/>
      <c r="DO103" s="50"/>
      <c r="DP103" s="50"/>
      <c r="DQ103" s="50"/>
      <c r="DR103" s="50"/>
      <c r="DS103" s="50"/>
      <c r="DT103" s="50"/>
      <c r="DU103" s="59"/>
      <c r="DV103" s="60"/>
      <c r="DW103" s="17"/>
      <c r="DX103" s="17"/>
      <c r="DY103" s="58"/>
      <c r="DZ103" s="50"/>
      <c r="EA103" s="50"/>
      <c r="EB103" s="50"/>
      <c r="EC103" s="50"/>
      <c r="ED103" s="50"/>
      <c r="EE103" s="50"/>
      <c r="EF103" s="59"/>
      <c r="EG103" s="60"/>
      <c r="EH103" s="17"/>
      <c r="EI103" s="17"/>
      <c r="EJ103" s="58"/>
      <c r="EK103" s="50"/>
      <c r="EL103" s="50"/>
      <c r="EM103" s="50"/>
      <c r="EN103" s="50"/>
      <c r="EO103" s="50"/>
      <c r="EP103" s="50"/>
      <c r="EQ103" s="59"/>
      <c r="ER103" s="60"/>
      <c r="ES103" s="17"/>
      <c r="ET103" s="17"/>
      <c r="EU103" s="58"/>
      <c r="EV103" s="50"/>
      <c r="EW103" s="50"/>
      <c r="EX103" s="50"/>
      <c r="EY103" s="50"/>
      <c r="EZ103" s="50"/>
      <c r="FA103" s="50"/>
      <c r="FB103" s="59"/>
      <c r="FC103" s="60"/>
      <c r="FD103" s="17"/>
      <c r="FE103" s="17"/>
      <c r="FF103" s="58"/>
      <c r="FG103" s="50"/>
      <c r="FH103" s="50"/>
      <c r="FI103" s="50"/>
      <c r="FJ103" s="50"/>
      <c r="FK103" s="50"/>
      <c r="FL103" s="50"/>
      <c r="FM103" s="59"/>
      <c r="FN103" s="60"/>
      <c r="FO103" s="17"/>
      <c r="FP103" s="17"/>
      <c r="FQ103" s="58"/>
      <c r="FR103" s="50"/>
      <c r="FS103" s="50"/>
      <c r="FT103" s="50"/>
      <c r="FU103" s="50"/>
      <c r="FV103" s="50"/>
      <c r="FW103" s="50"/>
      <c r="FX103" s="59"/>
      <c r="FY103" s="60"/>
      <c r="FZ103" s="17"/>
      <c r="GA103" s="17"/>
      <c r="GB103" s="58"/>
      <c r="GC103" s="50"/>
      <c r="GD103" s="50"/>
      <c r="GE103" s="50"/>
      <c r="GF103" s="50"/>
      <c r="GG103" s="50"/>
      <c r="GH103" s="50"/>
      <c r="GI103" s="59"/>
      <c r="GJ103" s="60"/>
      <c r="GK103" s="17"/>
      <c r="GL103" s="17"/>
      <c r="GM103" s="58"/>
      <c r="GN103" s="50"/>
      <c r="GO103" s="50"/>
      <c r="GP103" s="50"/>
      <c r="GQ103" s="50"/>
      <c r="GR103" s="50"/>
      <c r="GS103" s="50"/>
      <c r="GT103" s="59"/>
      <c r="GU103" s="60"/>
      <c r="GV103" s="17"/>
      <c r="GW103" s="17"/>
      <c r="GX103" s="58"/>
      <c r="GY103" s="50"/>
      <c r="GZ103" s="50"/>
      <c r="HA103" s="50"/>
      <c r="HB103" s="50"/>
      <c r="HC103" s="50"/>
      <c r="HD103" s="50"/>
      <c r="HE103" s="59"/>
      <c r="HF103" s="60"/>
      <c r="HG103" s="17"/>
      <c r="HH103" s="17"/>
      <c r="HI103" s="58"/>
      <c r="HJ103" s="50"/>
      <c r="HK103" s="50"/>
      <c r="HL103" s="50"/>
      <c r="HM103" s="50"/>
      <c r="HN103" s="50"/>
      <c r="HO103" s="50"/>
      <c r="HP103" s="59"/>
      <c r="HQ103" s="60"/>
      <c r="HR103" s="17"/>
      <c r="HS103" s="17"/>
    </row>
    <row r="104" spans="1:227" x14ac:dyDescent="0.3">
      <c r="E104" s="59"/>
      <c r="F104" s="59"/>
      <c r="G104" s="17"/>
      <c r="H104" s="58"/>
      <c r="I104" s="50"/>
      <c r="J104" s="50"/>
      <c r="K104" s="50"/>
      <c r="L104" s="50"/>
      <c r="M104" s="50"/>
      <c r="N104" s="50"/>
      <c r="O104" s="59"/>
      <c r="P104" s="60"/>
      <c r="Q104" s="17"/>
      <c r="R104" s="17"/>
      <c r="S104" s="58"/>
      <c r="T104" s="50"/>
      <c r="U104" s="50"/>
      <c r="V104" s="50"/>
      <c r="W104" s="50"/>
      <c r="X104" s="50"/>
      <c r="Y104" s="50"/>
      <c r="Z104" s="59"/>
      <c r="AA104" s="60"/>
      <c r="AB104" s="17"/>
      <c r="AC104" s="17"/>
      <c r="AD104" s="58"/>
      <c r="AE104" s="50"/>
      <c r="AF104" s="50"/>
      <c r="AG104" s="50"/>
      <c r="AH104" s="50"/>
      <c r="AI104" s="50"/>
      <c r="AJ104" s="50"/>
      <c r="AK104" s="59"/>
      <c r="AL104" s="60"/>
      <c r="AM104" s="17"/>
      <c r="AN104" s="17"/>
      <c r="AO104" s="58"/>
      <c r="AP104" s="50"/>
      <c r="AQ104" s="50"/>
      <c r="AR104" s="50"/>
      <c r="AS104" s="50"/>
      <c r="AT104" s="50"/>
      <c r="AU104" s="50"/>
      <c r="AV104" s="59"/>
      <c r="AW104" s="60"/>
      <c r="AX104" s="17"/>
      <c r="AY104" s="17"/>
      <c r="AZ104" s="58"/>
      <c r="BA104" s="50"/>
      <c r="BB104" s="50"/>
      <c r="BC104" s="50"/>
      <c r="BD104" s="50"/>
      <c r="BE104" s="50"/>
      <c r="BF104" s="50"/>
      <c r="BG104" s="59"/>
      <c r="BH104" s="60"/>
      <c r="BI104" s="17"/>
      <c r="BJ104" s="17"/>
      <c r="BK104" s="58"/>
      <c r="BL104" s="50"/>
      <c r="BM104" s="50"/>
      <c r="BN104" s="50"/>
      <c r="BO104" s="50"/>
      <c r="BP104" s="50"/>
      <c r="BQ104" s="50"/>
      <c r="BR104" s="59"/>
      <c r="BS104" s="60"/>
      <c r="BT104" s="17"/>
      <c r="BU104" s="17"/>
      <c r="BV104" s="58"/>
      <c r="BW104" s="50"/>
      <c r="BX104" s="50"/>
      <c r="BY104" s="50"/>
      <c r="BZ104" s="50"/>
      <c r="CA104" s="50"/>
      <c r="CB104" s="50"/>
      <c r="CC104" s="59"/>
      <c r="CD104" s="60"/>
      <c r="CE104" s="17"/>
      <c r="CF104" s="17"/>
      <c r="CG104" s="58"/>
      <c r="CH104" s="50"/>
      <c r="CI104" s="50"/>
      <c r="CJ104" s="50"/>
      <c r="CK104" s="50"/>
      <c r="CL104" s="50"/>
      <c r="CM104" s="50"/>
      <c r="CN104" s="59"/>
      <c r="CO104" s="60"/>
      <c r="CP104" s="17"/>
      <c r="CQ104" s="17"/>
      <c r="CR104" s="58"/>
      <c r="CS104" s="50"/>
      <c r="CT104" s="50"/>
      <c r="CU104" s="50"/>
      <c r="CV104" s="50"/>
      <c r="CW104" s="50"/>
      <c r="CX104" s="50"/>
      <c r="CY104" s="59"/>
      <c r="CZ104" s="60"/>
      <c r="DA104" s="17"/>
      <c r="DB104" s="17"/>
      <c r="DC104" s="58"/>
      <c r="DD104" s="50"/>
      <c r="DE104" s="50"/>
      <c r="DF104" s="50"/>
      <c r="DG104" s="50"/>
      <c r="DH104" s="50"/>
      <c r="DI104" s="50"/>
      <c r="DJ104" s="59"/>
      <c r="DK104" s="60"/>
      <c r="DL104" s="17"/>
      <c r="DM104" s="17"/>
      <c r="DN104" s="58"/>
      <c r="DO104" s="50"/>
      <c r="DP104" s="50"/>
      <c r="DQ104" s="50"/>
      <c r="DR104" s="50"/>
      <c r="DS104" s="50"/>
      <c r="DT104" s="50"/>
      <c r="DU104" s="59"/>
      <c r="DV104" s="60"/>
      <c r="DW104" s="17"/>
      <c r="DX104" s="17"/>
      <c r="DY104" s="58"/>
      <c r="DZ104" s="50"/>
      <c r="EA104" s="50"/>
      <c r="EB104" s="50"/>
      <c r="EC104" s="50"/>
      <c r="ED104" s="50"/>
      <c r="EE104" s="50"/>
      <c r="EF104" s="59"/>
      <c r="EG104" s="60"/>
      <c r="EH104" s="17"/>
      <c r="EI104" s="17"/>
      <c r="EJ104" s="58"/>
      <c r="EK104" s="50"/>
      <c r="EL104" s="50"/>
      <c r="EM104" s="50"/>
      <c r="EN104" s="50"/>
      <c r="EO104" s="50"/>
      <c r="EP104" s="50"/>
      <c r="EQ104" s="59"/>
      <c r="ER104" s="60"/>
      <c r="ES104" s="17"/>
      <c r="ET104" s="17"/>
      <c r="EU104" s="58"/>
      <c r="EV104" s="50"/>
      <c r="EW104" s="50"/>
      <c r="EX104" s="50"/>
      <c r="EY104" s="50"/>
      <c r="EZ104" s="50"/>
      <c r="FA104" s="50"/>
      <c r="FB104" s="59"/>
      <c r="FC104" s="60"/>
      <c r="FD104" s="17"/>
      <c r="FE104" s="17"/>
      <c r="FF104" s="58"/>
      <c r="FG104" s="50"/>
      <c r="FH104" s="50"/>
      <c r="FI104" s="50"/>
      <c r="FJ104" s="50"/>
      <c r="FK104" s="50"/>
      <c r="FL104" s="50"/>
      <c r="FM104" s="59"/>
      <c r="FN104" s="60"/>
      <c r="FO104" s="17"/>
      <c r="FP104" s="17"/>
      <c r="FQ104" s="58"/>
      <c r="FR104" s="50"/>
      <c r="FS104" s="50"/>
      <c r="FT104" s="50"/>
      <c r="FU104" s="50"/>
      <c r="FV104" s="50"/>
      <c r="FW104" s="50"/>
      <c r="FX104" s="59"/>
      <c r="FY104" s="60"/>
      <c r="FZ104" s="17"/>
      <c r="GA104" s="17"/>
      <c r="GB104" s="58"/>
      <c r="GC104" s="50"/>
      <c r="GD104" s="50"/>
      <c r="GE104" s="50"/>
      <c r="GF104" s="50"/>
      <c r="GG104" s="50"/>
      <c r="GH104" s="50"/>
      <c r="GI104" s="59"/>
      <c r="GJ104" s="60"/>
      <c r="GK104" s="17"/>
      <c r="GL104" s="17"/>
      <c r="GM104" s="58"/>
      <c r="GN104" s="50"/>
      <c r="GO104" s="50"/>
      <c r="GP104" s="50"/>
      <c r="GQ104" s="50"/>
      <c r="GR104" s="50"/>
      <c r="GS104" s="50"/>
      <c r="GT104" s="59"/>
      <c r="GU104" s="60"/>
      <c r="GV104" s="17"/>
      <c r="GW104" s="17"/>
      <c r="GX104" s="58"/>
      <c r="GY104" s="50"/>
      <c r="GZ104" s="50"/>
      <c r="HA104" s="50"/>
      <c r="HB104" s="50"/>
      <c r="HC104" s="50"/>
      <c r="HD104" s="50"/>
      <c r="HE104" s="59"/>
      <c r="HF104" s="60"/>
      <c r="HG104" s="17"/>
      <c r="HH104" s="17"/>
      <c r="HI104" s="58"/>
      <c r="HJ104" s="50"/>
      <c r="HK104" s="50"/>
      <c r="HL104" s="50"/>
      <c r="HM104" s="50"/>
      <c r="HN104" s="50"/>
      <c r="HO104" s="50"/>
      <c r="HP104" s="59"/>
      <c r="HQ104" s="60"/>
      <c r="HR104" s="17"/>
      <c r="HS104" s="17"/>
    </row>
    <row r="105" spans="1:227" x14ac:dyDescent="0.3">
      <c r="E105" s="59"/>
      <c r="F105" s="59"/>
      <c r="G105" s="17"/>
      <c r="H105" s="58"/>
      <c r="I105" s="50"/>
      <c r="J105" s="50"/>
      <c r="K105" s="50"/>
      <c r="L105" s="50"/>
      <c r="M105" s="50"/>
      <c r="N105" s="50"/>
      <c r="O105" s="59"/>
      <c r="P105" s="60"/>
      <c r="Q105" s="17"/>
      <c r="R105" s="17"/>
      <c r="S105" s="58"/>
      <c r="T105" s="50"/>
      <c r="U105" s="50"/>
      <c r="V105" s="50"/>
      <c r="W105" s="50"/>
      <c r="X105" s="50"/>
      <c r="Y105" s="50"/>
      <c r="Z105" s="59"/>
      <c r="AA105" s="60"/>
      <c r="AB105" s="17"/>
      <c r="AC105" s="17"/>
      <c r="AD105" s="58"/>
      <c r="AE105" s="50"/>
      <c r="AF105" s="50"/>
      <c r="AG105" s="50"/>
      <c r="AH105" s="50"/>
      <c r="AI105" s="50"/>
      <c r="AJ105" s="50"/>
      <c r="AK105" s="59"/>
      <c r="AL105" s="60"/>
      <c r="AM105" s="17"/>
      <c r="AN105" s="17"/>
      <c r="AO105" s="58"/>
      <c r="AP105" s="50"/>
      <c r="AQ105" s="50"/>
      <c r="AR105" s="50"/>
      <c r="AS105" s="50"/>
      <c r="AT105" s="50"/>
      <c r="AU105" s="50"/>
      <c r="AV105" s="59"/>
      <c r="AW105" s="60"/>
      <c r="AX105" s="17"/>
      <c r="AY105" s="17"/>
      <c r="AZ105" s="58"/>
      <c r="BA105" s="50"/>
      <c r="BB105" s="50"/>
      <c r="BC105" s="50"/>
      <c r="BD105" s="50"/>
      <c r="BE105" s="50"/>
      <c r="BF105" s="50"/>
      <c r="BG105" s="59"/>
      <c r="BH105" s="60"/>
      <c r="BI105" s="17"/>
      <c r="BJ105" s="17"/>
      <c r="BK105" s="58"/>
      <c r="BL105" s="50"/>
      <c r="BM105" s="50"/>
      <c r="BN105" s="50"/>
      <c r="BO105" s="50"/>
      <c r="BP105" s="50"/>
      <c r="BQ105" s="50"/>
      <c r="BR105" s="59"/>
      <c r="BS105" s="60"/>
      <c r="BT105" s="17"/>
      <c r="BU105" s="17"/>
      <c r="BV105" s="58"/>
      <c r="BW105" s="50"/>
      <c r="BX105" s="50"/>
      <c r="BY105" s="50"/>
      <c r="BZ105" s="50"/>
      <c r="CA105" s="50"/>
      <c r="CB105" s="50"/>
      <c r="CC105" s="59"/>
      <c r="CD105" s="60"/>
      <c r="CE105" s="17"/>
      <c r="CF105" s="17"/>
      <c r="CG105" s="58"/>
      <c r="CH105" s="50"/>
      <c r="CI105" s="50"/>
      <c r="CJ105" s="50"/>
      <c r="CK105" s="50"/>
      <c r="CL105" s="50"/>
      <c r="CM105" s="50"/>
      <c r="CN105" s="59"/>
      <c r="CO105" s="60"/>
      <c r="CP105" s="17"/>
      <c r="CQ105" s="17"/>
      <c r="CR105" s="58"/>
      <c r="CS105" s="50"/>
      <c r="CT105" s="50"/>
      <c r="CU105" s="50"/>
      <c r="CV105" s="50"/>
      <c r="CW105" s="50"/>
      <c r="CX105" s="50"/>
      <c r="CY105" s="59"/>
      <c r="CZ105" s="60"/>
      <c r="DA105" s="17"/>
      <c r="DB105" s="17"/>
      <c r="DC105" s="58"/>
      <c r="DD105" s="50"/>
      <c r="DE105" s="50"/>
      <c r="DF105" s="50"/>
      <c r="DG105" s="50"/>
      <c r="DH105" s="50"/>
      <c r="DI105" s="50"/>
      <c r="DJ105" s="59"/>
      <c r="DK105" s="60"/>
      <c r="DL105" s="17"/>
      <c r="DM105" s="17"/>
      <c r="DN105" s="58"/>
      <c r="DO105" s="50"/>
      <c r="DP105" s="50"/>
      <c r="DQ105" s="50"/>
      <c r="DR105" s="50"/>
      <c r="DS105" s="50"/>
      <c r="DT105" s="50"/>
      <c r="DU105" s="59"/>
      <c r="DV105" s="60"/>
      <c r="DW105" s="17"/>
      <c r="DX105" s="17"/>
      <c r="DY105" s="58"/>
      <c r="DZ105" s="50"/>
      <c r="EA105" s="50"/>
      <c r="EB105" s="50"/>
      <c r="EC105" s="50"/>
      <c r="ED105" s="50"/>
      <c r="EE105" s="50"/>
      <c r="EF105" s="59"/>
      <c r="EG105" s="60"/>
      <c r="EH105" s="17"/>
      <c r="EI105" s="17"/>
      <c r="EJ105" s="58"/>
      <c r="EK105" s="50"/>
      <c r="EL105" s="50"/>
      <c r="EM105" s="50"/>
      <c r="EN105" s="50"/>
      <c r="EO105" s="50"/>
      <c r="EP105" s="50"/>
      <c r="EQ105" s="59"/>
      <c r="ER105" s="60"/>
      <c r="ES105" s="17"/>
      <c r="ET105" s="17"/>
      <c r="EU105" s="58"/>
      <c r="EV105" s="50"/>
      <c r="EW105" s="50"/>
      <c r="EX105" s="50"/>
      <c r="EY105" s="50"/>
      <c r="EZ105" s="50"/>
      <c r="FA105" s="50"/>
      <c r="FB105" s="59"/>
      <c r="FC105" s="60"/>
      <c r="FD105" s="17"/>
      <c r="FE105" s="17"/>
      <c r="FF105" s="58"/>
      <c r="FG105" s="50"/>
      <c r="FH105" s="50"/>
      <c r="FI105" s="50"/>
      <c r="FJ105" s="50"/>
      <c r="FK105" s="50"/>
      <c r="FL105" s="50"/>
      <c r="FM105" s="59"/>
      <c r="FN105" s="60"/>
      <c r="FO105" s="17"/>
      <c r="FP105" s="17"/>
      <c r="FQ105" s="58"/>
      <c r="FR105" s="50"/>
      <c r="FS105" s="50"/>
      <c r="FT105" s="50"/>
      <c r="FU105" s="50"/>
      <c r="FV105" s="50"/>
      <c r="FW105" s="50"/>
      <c r="FX105" s="59"/>
      <c r="FY105" s="60"/>
      <c r="FZ105" s="17"/>
      <c r="GA105" s="17"/>
      <c r="GB105" s="58"/>
      <c r="GC105" s="50"/>
      <c r="GD105" s="50"/>
      <c r="GE105" s="50"/>
      <c r="GF105" s="50"/>
      <c r="GG105" s="50"/>
      <c r="GH105" s="50"/>
      <c r="GI105" s="59"/>
      <c r="GJ105" s="60"/>
      <c r="GK105" s="17"/>
      <c r="GL105" s="17"/>
      <c r="GM105" s="58"/>
      <c r="GN105" s="50"/>
      <c r="GO105" s="50"/>
      <c r="GP105" s="50"/>
      <c r="GQ105" s="50"/>
      <c r="GR105" s="50"/>
      <c r="GS105" s="50"/>
      <c r="GT105" s="59"/>
      <c r="GU105" s="60"/>
      <c r="GV105" s="17"/>
      <c r="GW105" s="17"/>
      <c r="GX105" s="58"/>
      <c r="GY105" s="50"/>
      <c r="GZ105" s="50"/>
      <c r="HA105" s="50"/>
      <c r="HB105" s="50"/>
      <c r="HC105" s="50"/>
      <c r="HD105" s="50"/>
      <c r="HE105" s="59"/>
      <c r="HF105" s="60"/>
      <c r="HG105" s="17"/>
      <c r="HH105" s="17"/>
      <c r="HI105" s="58"/>
      <c r="HJ105" s="50"/>
      <c r="HK105" s="50"/>
      <c r="HL105" s="50"/>
      <c r="HM105" s="50"/>
      <c r="HN105" s="50"/>
      <c r="HO105" s="50"/>
      <c r="HP105" s="59"/>
      <c r="HQ105" s="60"/>
      <c r="HR105" s="17"/>
      <c r="HS105" s="17"/>
    </row>
    <row r="112" spans="1:227" s="77" customFormat="1" x14ac:dyDescent="0.3">
      <c r="B112" s="32"/>
      <c r="C112" s="78"/>
      <c r="D112" s="78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</row>
    <row r="113" spans="1:227" s="77" customFormat="1" x14ac:dyDescent="0.3">
      <c r="B113" s="32"/>
      <c r="C113" s="78"/>
      <c r="D113" s="78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</row>
    <row r="114" spans="1:227" s="77" customFormat="1" x14ac:dyDescent="0.3">
      <c r="B114" s="32"/>
      <c r="C114" s="78"/>
      <c r="D114" s="78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32"/>
      <c r="DU114" s="32"/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32"/>
      <c r="EZ114" s="32"/>
      <c r="FA114" s="32"/>
      <c r="FB114" s="32"/>
      <c r="FC114" s="32"/>
      <c r="FD114" s="32"/>
      <c r="FE114" s="32"/>
      <c r="FF114" s="32"/>
      <c r="FG114" s="32"/>
      <c r="FH114" s="32"/>
      <c r="FI114" s="32"/>
      <c r="FJ114" s="32"/>
      <c r="FK114" s="32"/>
      <c r="FL114" s="32"/>
      <c r="FM114" s="32"/>
      <c r="FN114" s="32"/>
      <c r="FO114" s="32"/>
      <c r="FP114" s="32"/>
      <c r="FQ114" s="32"/>
      <c r="FR114" s="32"/>
      <c r="FS114" s="32"/>
      <c r="FT114" s="32"/>
      <c r="FU114" s="32"/>
      <c r="FV114" s="32"/>
      <c r="FW114" s="32"/>
      <c r="FX114" s="32"/>
      <c r="FY114" s="32"/>
      <c r="FZ114" s="32"/>
      <c r="GA114" s="32"/>
      <c r="GB114" s="32"/>
      <c r="GC114" s="32"/>
      <c r="GD114" s="32"/>
      <c r="GE114" s="32"/>
      <c r="GF114" s="32"/>
      <c r="GG114" s="32"/>
      <c r="GH114" s="32"/>
      <c r="GI114" s="32"/>
      <c r="GJ114" s="32"/>
      <c r="GK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</row>
    <row r="115" spans="1:227" s="77" customFormat="1" x14ac:dyDescent="0.3">
      <c r="B115" s="32"/>
      <c r="C115" s="78"/>
      <c r="D115" s="78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</row>
    <row r="116" spans="1:227" s="77" customFormat="1" x14ac:dyDescent="0.3">
      <c r="B116" s="32"/>
      <c r="C116" s="78"/>
      <c r="D116" s="78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</row>
    <row r="117" spans="1:227" s="77" customFormat="1" x14ac:dyDescent="0.3">
      <c r="B117" s="32"/>
      <c r="C117" s="78"/>
      <c r="D117" s="78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</row>
    <row r="118" spans="1:227" s="77" customFormat="1" x14ac:dyDescent="0.3">
      <c r="B118" s="32"/>
      <c r="C118" s="78"/>
      <c r="D118" s="78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</row>
    <row r="119" spans="1:227" s="77" customFormat="1" x14ac:dyDescent="0.3">
      <c r="B119" s="32"/>
      <c r="C119" s="78"/>
      <c r="D119" s="78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</row>
    <row r="120" spans="1:227" s="77" customFormat="1" x14ac:dyDescent="0.3">
      <c r="B120" s="32"/>
      <c r="C120" s="78"/>
      <c r="D120" s="78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</row>
    <row r="121" spans="1:227" s="77" customFormat="1" x14ac:dyDescent="0.3">
      <c r="B121" s="32"/>
      <c r="C121" s="78"/>
      <c r="D121" s="78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</row>
    <row r="122" spans="1:227" s="77" customFormat="1" x14ac:dyDescent="0.3">
      <c r="B122" s="32"/>
      <c r="C122" s="78"/>
      <c r="D122" s="78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</row>
    <row r="123" spans="1:227" s="77" customFormat="1" x14ac:dyDescent="0.3">
      <c r="B123" s="32"/>
      <c r="C123" s="78"/>
      <c r="D123" s="78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</row>
    <row r="124" spans="1:227" s="77" customFormat="1" x14ac:dyDescent="0.3">
      <c r="B124" s="32"/>
      <c r="C124" s="78"/>
      <c r="D124" s="78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</row>
    <row r="125" spans="1:227" s="77" customFormat="1" x14ac:dyDescent="0.3">
      <c r="B125" s="32"/>
      <c r="C125" s="78"/>
      <c r="D125" s="78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</row>
    <row r="126" spans="1:227" s="77" customFormat="1" x14ac:dyDescent="0.3">
      <c r="B126" s="32"/>
      <c r="C126" s="78"/>
      <c r="D126" s="78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</row>
    <row r="127" spans="1:227" s="77" customFormat="1" x14ac:dyDescent="0.3">
      <c r="B127" s="32"/>
      <c r="C127" s="78"/>
      <c r="D127" s="78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</row>
    <row r="128" spans="1:227" s="78" customFormat="1" x14ac:dyDescent="0.3">
      <c r="A128" s="77"/>
      <c r="B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  <c r="DN128" s="32"/>
      <c r="DO128" s="32"/>
      <c r="DP128" s="32"/>
      <c r="DQ128" s="32"/>
      <c r="DR128" s="32"/>
      <c r="DS128" s="32"/>
      <c r="DT128" s="32"/>
      <c r="DU128" s="32"/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32"/>
      <c r="EZ128" s="32"/>
      <c r="FA128" s="32"/>
      <c r="FB128" s="32"/>
      <c r="FC128" s="32"/>
      <c r="FD128" s="32"/>
      <c r="FE128" s="32"/>
      <c r="FF128" s="32"/>
      <c r="FG128" s="32"/>
      <c r="FH128" s="32"/>
      <c r="FI128" s="32"/>
      <c r="FJ128" s="32"/>
      <c r="FK128" s="32"/>
      <c r="FL128" s="32"/>
      <c r="FM128" s="32"/>
      <c r="FN128" s="32"/>
      <c r="FO128" s="32"/>
      <c r="FP128" s="32"/>
      <c r="FQ128" s="32"/>
      <c r="FR128" s="32"/>
      <c r="FS128" s="32"/>
      <c r="FT128" s="32"/>
      <c r="FU128" s="32"/>
      <c r="FV128" s="32"/>
      <c r="FW128" s="32"/>
      <c r="FX128" s="32"/>
      <c r="FY128" s="32"/>
      <c r="FZ128" s="32"/>
      <c r="GA128" s="32"/>
      <c r="GB128" s="32"/>
      <c r="GC128" s="32"/>
      <c r="GD128" s="32"/>
      <c r="GE128" s="32"/>
      <c r="GF128" s="32"/>
      <c r="GG128" s="32"/>
      <c r="GH128" s="32"/>
      <c r="GI128" s="32"/>
      <c r="GJ128" s="32"/>
      <c r="GK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</row>
    <row r="129" spans="1:227" s="78" customFormat="1" x14ac:dyDescent="0.3">
      <c r="A129" s="77"/>
      <c r="B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32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32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32"/>
      <c r="GI129" s="32"/>
      <c r="GJ129" s="32"/>
      <c r="GK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</row>
    <row r="130" spans="1:227" s="78" customFormat="1" x14ac:dyDescent="0.3">
      <c r="A130" s="77"/>
      <c r="B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  <c r="DC130" s="32"/>
      <c r="DD130" s="32"/>
      <c r="DE130" s="32"/>
      <c r="DF130" s="32"/>
      <c r="DG130" s="32"/>
      <c r="DH130" s="32"/>
      <c r="DI130" s="32"/>
      <c r="DJ130" s="32"/>
      <c r="DK130" s="32"/>
      <c r="DL130" s="32"/>
      <c r="DM130" s="32"/>
      <c r="DN130" s="32"/>
      <c r="DO130" s="32"/>
      <c r="DP130" s="32"/>
      <c r="DQ130" s="32"/>
      <c r="DR130" s="32"/>
      <c r="DS130" s="32"/>
      <c r="DT130" s="32"/>
      <c r="DU130" s="32"/>
      <c r="DV130" s="32"/>
      <c r="DW130" s="32"/>
      <c r="DX130" s="32"/>
      <c r="DY130" s="32"/>
      <c r="DZ130" s="32"/>
      <c r="EA130" s="32"/>
      <c r="EB130" s="32"/>
      <c r="EC130" s="32"/>
      <c r="ED130" s="32"/>
      <c r="EE130" s="32"/>
      <c r="EF130" s="32"/>
      <c r="EG130" s="32"/>
      <c r="EH130" s="32"/>
      <c r="EI130" s="32"/>
      <c r="EJ130" s="32"/>
      <c r="EK130" s="32"/>
      <c r="EL130" s="32"/>
      <c r="EM130" s="32"/>
      <c r="EN130" s="32"/>
      <c r="EO130" s="32"/>
      <c r="EP130" s="32"/>
      <c r="EQ130" s="32"/>
      <c r="ER130" s="32"/>
      <c r="ES130" s="32"/>
      <c r="ET130" s="32"/>
      <c r="EU130" s="32"/>
      <c r="EV130" s="32"/>
      <c r="EW130" s="32"/>
      <c r="EX130" s="32"/>
      <c r="EY130" s="32"/>
      <c r="EZ130" s="32"/>
      <c r="FA130" s="32"/>
      <c r="FB130" s="32"/>
      <c r="FC130" s="32"/>
      <c r="FD130" s="32"/>
      <c r="FE130" s="32"/>
      <c r="FF130" s="32"/>
      <c r="FG130" s="32"/>
      <c r="FH130" s="32"/>
      <c r="FI130" s="32"/>
      <c r="FJ130" s="32"/>
      <c r="FK130" s="32"/>
      <c r="FL130" s="32"/>
      <c r="FM130" s="32"/>
      <c r="FN130" s="32"/>
      <c r="FO130" s="32"/>
      <c r="FP130" s="32"/>
      <c r="FQ130" s="32"/>
      <c r="FR130" s="32"/>
      <c r="FS130" s="32"/>
      <c r="FT130" s="32"/>
      <c r="FU130" s="32"/>
      <c r="FV130" s="32"/>
      <c r="FW130" s="32"/>
      <c r="FX130" s="32"/>
      <c r="FY130" s="32"/>
      <c r="FZ130" s="32"/>
      <c r="GA130" s="32"/>
      <c r="GB130" s="32"/>
      <c r="GC130" s="32"/>
      <c r="GD130" s="32"/>
      <c r="GE130" s="32"/>
      <c r="GF130" s="32"/>
      <c r="GG130" s="32"/>
      <c r="GH130" s="32"/>
      <c r="GI130" s="32"/>
      <c r="GJ130" s="32"/>
      <c r="GK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</row>
    <row r="131" spans="1:227" s="78" customFormat="1" x14ac:dyDescent="0.3">
      <c r="A131" s="77"/>
      <c r="B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  <c r="DN131" s="32"/>
      <c r="DO131" s="32"/>
      <c r="DP131" s="32"/>
      <c r="DQ131" s="32"/>
      <c r="DR131" s="32"/>
      <c r="DS131" s="32"/>
      <c r="DT131" s="32"/>
      <c r="DU131" s="32"/>
      <c r="DV131" s="32"/>
      <c r="DW131" s="32"/>
      <c r="DX131" s="32"/>
      <c r="DY131" s="32"/>
      <c r="DZ131" s="32"/>
      <c r="EA131" s="32"/>
      <c r="EB131" s="32"/>
      <c r="EC131" s="32"/>
      <c r="ED131" s="32"/>
      <c r="EE131" s="32"/>
      <c r="EF131" s="32"/>
      <c r="EG131" s="32"/>
      <c r="EH131" s="32"/>
      <c r="EI131" s="32"/>
      <c r="EJ131" s="32"/>
      <c r="EK131" s="32"/>
      <c r="EL131" s="32"/>
      <c r="EM131" s="32"/>
      <c r="EN131" s="32"/>
      <c r="EO131" s="32"/>
      <c r="EP131" s="32"/>
      <c r="EQ131" s="32"/>
      <c r="ER131" s="32"/>
      <c r="ES131" s="32"/>
      <c r="ET131" s="32"/>
      <c r="EU131" s="32"/>
      <c r="EV131" s="32"/>
      <c r="EW131" s="32"/>
      <c r="EX131" s="32"/>
      <c r="EY131" s="32"/>
      <c r="EZ131" s="32"/>
      <c r="FA131" s="32"/>
      <c r="FB131" s="32"/>
      <c r="FC131" s="32"/>
      <c r="FD131" s="32"/>
      <c r="FE131" s="32"/>
      <c r="FF131" s="32"/>
      <c r="FG131" s="32"/>
      <c r="FH131" s="32"/>
      <c r="FI131" s="32"/>
      <c r="FJ131" s="32"/>
      <c r="FK131" s="32"/>
      <c r="FL131" s="32"/>
      <c r="FM131" s="32"/>
      <c r="FN131" s="32"/>
      <c r="FO131" s="32"/>
      <c r="FP131" s="32"/>
      <c r="FQ131" s="32"/>
      <c r="FR131" s="32"/>
      <c r="FS131" s="32"/>
      <c r="FT131" s="32"/>
      <c r="FU131" s="32"/>
      <c r="FV131" s="32"/>
      <c r="FW131" s="32"/>
      <c r="FX131" s="32"/>
      <c r="FY131" s="32"/>
      <c r="FZ131" s="32"/>
      <c r="GA131" s="32"/>
      <c r="GB131" s="32"/>
      <c r="GC131" s="32"/>
      <c r="GD131" s="32"/>
      <c r="GE131" s="32"/>
      <c r="GF131" s="32"/>
      <c r="GG131" s="32"/>
      <c r="GH131" s="32"/>
      <c r="GI131" s="32"/>
      <c r="GJ131" s="32"/>
      <c r="GK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</row>
    <row r="132" spans="1:227" s="78" customFormat="1" x14ac:dyDescent="0.3">
      <c r="A132" s="77"/>
      <c r="B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  <c r="DC132" s="32"/>
      <c r="DD132" s="32"/>
      <c r="DE132" s="32"/>
      <c r="DF132" s="32"/>
      <c r="DG132" s="32"/>
      <c r="DH132" s="32"/>
      <c r="DI132" s="32"/>
      <c r="DJ132" s="32"/>
      <c r="DK132" s="32"/>
      <c r="DL132" s="32"/>
      <c r="DM132" s="32"/>
      <c r="DN132" s="32"/>
      <c r="DO132" s="32"/>
      <c r="DP132" s="32"/>
      <c r="DQ132" s="32"/>
      <c r="DR132" s="32"/>
      <c r="DS132" s="32"/>
      <c r="DT132" s="32"/>
      <c r="DU132" s="32"/>
      <c r="DV132" s="32"/>
      <c r="DW132" s="32"/>
      <c r="DX132" s="32"/>
      <c r="DY132" s="32"/>
      <c r="DZ132" s="32"/>
      <c r="EA132" s="32"/>
      <c r="EB132" s="32"/>
      <c r="EC132" s="32"/>
      <c r="ED132" s="32"/>
      <c r="EE132" s="32"/>
      <c r="EF132" s="32"/>
      <c r="EG132" s="32"/>
      <c r="EH132" s="32"/>
      <c r="EI132" s="32"/>
      <c r="EJ132" s="32"/>
      <c r="EK132" s="32"/>
      <c r="EL132" s="32"/>
      <c r="EM132" s="32"/>
      <c r="EN132" s="32"/>
      <c r="EO132" s="32"/>
      <c r="EP132" s="32"/>
      <c r="EQ132" s="32"/>
      <c r="ER132" s="32"/>
      <c r="ES132" s="32"/>
      <c r="ET132" s="32"/>
      <c r="EU132" s="32"/>
      <c r="EV132" s="32"/>
      <c r="EW132" s="32"/>
      <c r="EX132" s="32"/>
      <c r="EY132" s="32"/>
      <c r="EZ132" s="32"/>
      <c r="FA132" s="32"/>
      <c r="FB132" s="32"/>
      <c r="FC132" s="32"/>
      <c r="FD132" s="32"/>
      <c r="FE132" s="32"/>
      <c r="FF132" s="32"/>
      <c r="FG132" s="32"/>
      <c r="FH132" s="32"/>
      <c r="FI132" s="32"/>
      <c r="FJ132" s="32"/>
      <c r="FK132" s="32"/>
      <c r="FL132" s="32"/>
      <c r="FM132" s="32"/>
      <c r="FN132" s="32"/>
      <c r="FO132" s="32"/>
      <c r="FP132" s="32"/>
      <c r="FQ132" s="32"/>
      <c r="FR132" s="32"/>
      <c r="FS132" s="32"/>
      <c r="FT132" s="32"/>
      <c r="FU132" s="32"/>
      <c r="FV132" s="32"/>
      <c r="FW132" s="32"/>
      <c r="FX132" s="32"/>
      <c r="FY132" s="32"/>
      <c r="FZ132" s="32"/>
      <c r="GA132" s="32"/>
      <c r="GB132" s="32"/>
      <c r="GC132" s="32"/>
      <c r="GD132" s="32"/>
      <c r="GE132" s="32"/>
      <c r="GF132" s="32"/>
      <c r="GG132" s="32"/>
      <c r="GH132" s="32"/>
      <c r="GI132" s="32"/>
      <c r="GJ132" s="32"/>
      <c r="GK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</row>
    <row r="133" spans="1:227" s="78" customFormat="1" x14ac:dyDescent="0.3">
      <c r="A133" s="77"/>
      <c r="B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  <c r="DM133" s="32"/>
      <c r="DN133" s="32"/>
      <c r="DO133" s="32"/>
      <c r="DP133" s="32"/>
      <c r="DQ133" s="32"/>
      <c r="DR133" s="32"/>
      <c r="DS133" s="32"/>
      <c r="DT133" s="32"/>
      <c r="DU133" s="32"/>
      <c r="DV133" s="32"/>
      <c r="DW133" s="32"/>
      <c r="DX133" s="32"/>
      <c r="DY133" s="32"/>
      <c r="DZ133" s="32"/>
      <c r="EA133" s="32"/>
      <c r="EB133" s="32"/>
      <c r="EC133" s="32"/>
      <c r="ED133" s="32"/>
      <c r="EE133" s="32"/>
      <c r="EF133" s="32"/>
      <c r="EG133" s="32"/>
      <c r="EH133" s="32"/>
      <c r="EI133" s="32"/>
      <c r="EJ133" s="32"/>
      <c r="EK133" s="32"/>
      <c r="EL133" s="32"/>
      <c r="EM133" s="32"/>
      <c r="EN133" s="32"/>
      <c r="EO133" s="32"/>
      <c r="EP133" s="32"/>
      <c r="EQ133" s="32"/>
      <c r="ER133" s="32"/>
      <c r="ES133" s="32"/>
      <c r="ET133" s="32"/>
      <c r="EU133" s="32"/>
      <c r="EV133" s="32"/>
      <c r="EW133" s="32"/>
      <c r="EX133" s="32"/>
      <c r="EY133" s="32"/>
      <c r="EZ133" s="32"/>
      <c r="FA133" s="32"/>
      <c r="FB133" s="32"/>
      <c r="FC133" s="32"/>
      <c r="FD133" s="32"/>
      <c r="FE133" s="32"/>
      <c r="FF133" s="32"/>
      <c r="FG133" s="32"/>
      <c r="FH133" s="32"/>
      <c r="FI133" s="32"/>
      <c r="FJ133" s="32"/>
      <c r="FK133" s="32"/>
      <c r="FL133" s="32"/>
      <c r="FM133" s="32"/>
      <c r="FN133" s="32"/>
      <c r="FO133" s="32"/>
      <c r="FP133" s="32"/>
      <c r="FQ133" s="32"/>
      <c r="FR133" s="32"/>
      <c r="FS133" s="32"/>
      <c r="FT133" s="32"/>
      <c r="FU133" s="32"/>
      <c r="FV133" s="32"/>
      <c r="FW133" s="32"/>
      <c r="FX133" s="32"/>
      <c r="FY133" s="32"/>
      <c r="FZ133" s="32"/>
      <c r="GA133" s="32"/>
      <c r="GB133" s="32"/>
      <c r="GC133" s="32"/>
      <c r="GD133" s="32"/>
      <c r="GE133" s="32"/>
      <c r="GF133" s="32"/>
      <c r="GG133" s="32"/>
      <c r="GH133" s="32"/>
      <c r="GI133" s="32"/>
      <c r="GJ133" s="32"/>
      <c r="GK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</row>
    <row r="134" spans="1:227" s="78" customFormat="1" x14ac:dyDescent="0.3">
      <c r="A134" s="77"/>
      <c r="B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  <c r="DC134" s="32"/>
      <c r="DD134" s="32"/>
      <c r="DE134" s="32"/>
      <c r="DF134" s="32"/>
      <c r="DG134" s="32"/>
      <c r="DH134" s="32"/>
      <c r="DI134" s="32"/>
      <c r="DJ134" s="32"/>
      <c r="DK134" s="32"/>
      <c r="DL134" s="32"/>
      <c r="DM134" s="32"/>
      <c r="DN134" s="32"/>
      <c r="DO134" s="32"/>
      <c r="DP134" s="32"/>
      <c r="DQ134" s="32"/>
      <c r="DR134" s="32"/>
      <c r="DS134" s="32"/>
      <c r="DT134" s="32"/>
      <c r="DU134" s="32"/>
      <c r="DV134" s="32"/>
      <c r="DW134" s="32"/>
      <c r="DX134" s="32"/>
      <c r="DY134" s="32"/>
      <c r="DZ134" s="32"/>
      <c r="EA134" s="32"/>
      <c r="EB134" s="32"/>
      <c r="EC134" s="32"/>
      <c r="ED134" s="32"/>
      <c r="EE134" s="32"/>
      <c r="EF134" s="32"/>
      <c r="EG134" s="32"/>
      <c r="EH134" s="32"/>
      <c r="EI134" s="32"/>
      <c r="EJ134" s="32"/>
      <c r="EK134" s="32"/>
      <c r="EL134" s="32"/>
      <c r="EM134" s="32"/>
      <c r="EN134" s="32"/>
      <c r="EO134" s="32"/>
      <c r="EP134" s="32"/>
      <c r="EQ134" s="32"/>
      <c r="ER134" s="32"/>
      <c r="ES134" s="32"/>
      <c r="ET134" s="32"/>
      <c r="EU134" s="32"/>
      <c r="EV134" s="32"/>
      <c r="EW134" s="32"/>
      <c r="EX134" s="32"/>
      <c r="EY134" s="32"/>
      <c r="EZ134" s="32"/>
      <c r="FA134" s="32"/>
      <c r="FB134" s="32"/>
      <c r="FC134" s="32"/>
      <c r="FD134" s="32"/>
      <c r="FE134" s="32"/>
      <c r="FF134" s="32"/>
      <c r="FG134" s="32"/>
      <c r="FH134" s="32"/>
      <c r="FI134" s="32"/>
      <c r="FJ134" s="32"/>
      <c r="FK134" s="32"/>
      <c r="FL134" s="32"/>
      <c r="FM134" s="32"/>
      <c r="FN134" s="32"/>
      <c r="FO134" s="32"/>
      <c r="FP134" s="32"/>
      <c r="FQ134" s="32"/>
      <c r="FR134" s="32"/>
      <c r="FS134" s="32"/>
      <c r="FT134" s="32"/>
      <c r="FU134" s="32"/>
      <c r="FV134" s="32"/>
      <c r="FW134" s="32"/>
      <c r="FX134" s="32"/>
      <c r="FY134" s="32"/>
      <c r="FZ134" s="32"/>
      <c r="GA134" s="32"/>
      <c r="GB134" s="32"/>
      <c r="GC134" s="32"/>
      <c r="GD134" s="32"/>
      <c r="GE134" s="32"/>
      <c r="GF134" s="32"/>
      <c r="GG134" s="32"/>
      <c r="GH134" s="32"/>
      <c r="GI134" s="32"/>
      <c r="GJ134" s="32"/>
      <c r="GK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</row>
    <row r="135" spans="1:227" s="78" customFormat="1" x14ac:dyDescent="0.3">
      <c r="A135" s="77"/>
      <c r="B135" s="80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  <c r="DC135" s="32"/>
      <c r="DD135" s="32"/>
      <c r="DE135" s="32"/>
      <c r="DF135" s="32"/>
      <c r="DG135" s="32"/>
      <c r="DH135" s="32"/>
      <c r="DI135" s="32"/>
      <c r="DJ135" s="32"/>
      <c r="DK135" s="32"/>
      <c r="DL135" s="32"/>
      <c r="DM135" s="32"/>
      <c r="DN135" s="32"/>
      <c r="DO135" s="32"/>
      <c r="DP135" s="32"/>
      <c r="DQ135" s="32"/>
      <c r="DR135" s="32"/>
      <c r="DS135" s="32"/>
      <c r="DT135" s="32"/>
      <c r="DU135" s="32"/>
      <c r="DV135" s="32"/>
      <c r="DW135" s="32"/>
      <c r="DX135" s="32"/>
      <c r="DY135" s="32"/>
      <c r="DZ135" s="32"/>
      <c r="EA135" s="32"/>
      <c r="EB135" s="32"/>
      <c r="EC135" s="32"/>
      <c r="ED135" s="32"/>
      <c r="EE135" s="32"/>
      <c r="EF135" s="32"/>
      <c r="EG135" s="32"/>
      <c r="EH135" s="32"/>
      <c r="EI135" s="32"/>
      <c r="EJ135" s="32"/>
      <c r="EK135" s="32"/>
      <c r="EL135" s="32"/>
      <c r="EM135" s="32"/>
      <c r="EN135" s="32"/>
      <c r="EO135" s="32"/>
      <c r="EP135" s="32"/>
      <c r="EQ135" s="32"/>
      <c r="ER135" s="32"/>
      <c r="ES135" s="32"/>
      <c r="ET135" s="32"/>
      <c r="EU135" s="32"/>
      <c r="EV135" s="32"/>
      <c r="EW135" s="32"/>
      <c r="EX135" s="32"/>
      <c r="EY135" s="32"/>
      <c r="EZ135" s="32"/>
      <c r="FA135" s="32"/>
      <c r="FB135" s="32"/>
      <c r="FC135" s="32"/>
      <c r="FD135" s="32"/>
      <c r="FE135" s="32"/>
      <c r="FF135" s="32"/>
      <c r="FG135" s="32"/>
      <c r="FH135" s="32"/>
      <c r="FI135" s="32"/>
      <c r="FJ135" s="32"/>
      <c r="FK135" s="32"/>
      <c r="FL135" s="32"/>
      <c r="FM135" s="32"/>
      <c r="FN135" s="32"/>
      <c r="FO135" s="32"/>
      <c r="FP135" s="32"/>
      <c r="FQ135" s="32"/>
      <c r="FR135" s="32"/>
      <c r="FS135" s="32"/>
      <c r="FT135" s="32"/>
      <c r="FU135" s="32"/>
      <c r="FV135" s="32"/>
      <c r="FW135" s="32"/>
      <c r="FX135" s="32"/>
      <c r="FY135" s="32"/>
      <c r="FZ135" s="32"/>
      <c r="GA135" s="32"/>
      <c r="GB135" s="32"/>
      <c r="GC135" s="32"/>
      <c r="GD135" s="32"/>
      <c r="GE135" s="32"/>
      <c r="GF135" s="32"/>
      <c r="GG135" s="32"/>
      <c r="GH135" s="32"/>
      <c r="GI135" s="32"/>
      <c r="GJ135" s="32"/>
      <c r="GK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</row>
  </sheetData>
  <mergeCells count="13">
    <mergeCell ref="F36:G36"/>
    <mergeCell ref="A1:G1"/>
    <mergeCell ref="A2:G2"/>
    <mergeCell ref="B3:G3"/>
    <mergeCell ref="F6:G6"/>
    <mergeCell ref="B4:G4"/>
    <mergeCell ref="F20:G20"/>
    <mergeCell ref="F21:G21"/>
    <mergeCell ref="F31:G31"/>
    <mergeCell ref="F15:G15"/>
    <mergeCell ref="F16:G16"/>
    <mergeCell ref="F25:G25"/>
    <mergeCell ref="F26:G26"/>
  </mergeCells>
  <pageMargins left="0.25" right="0.25" top="0.75" bottom="0.75" header="0.3" footer="0.3"/>
  <pageSetup paperSize="5" scale="80" orientation="landscape" useFirstPageNumber="1" r:id="rId1"/>
  <headerFooter alignWithMargins="0">
    <oddFooter>&amp;L&amp;"Arial,Bold"&amp;A
&amp;R&amp;"Arial,Bold"Page 2 of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C185B-0768-4A4A-84FD-72FA7E6EC0EB}">
  <sheetPr>
    <tabColor theme="2"/>
  </sheetPr>
  <dimension ref="A1:HS135"/>
  <sheetViews>
    <sheetView zoomScale="95" zoomScaleNormal="95" zoomScaleSheetLayoutView="178" workbookViewId="0">
      <pane xSplit="2" ySplit="5" topLeftCell="C6" activePane="bottomRight" state="frozen"/>
      <selection pane="topRight" activeCell="B4" sqref="B4"/>
      <selection pane="bottomLeft" activeCell="B4" sqref="B4"/>
      <selection pane="bottomRight" activeCell="A2" sqref="A2:G2"/>
    </sheetView>
  </sheetViews>
  <sheetFormatPr defaultColWidth="9.140625" defaultRowHeight="14.25" x14ac:dyDescent="0.3"/>
  <cols>
    <col min="1" max="1" width="5.7109375" style="77" customWidth="1"/>
    <col min="2" max="2" width="55.7109375" style="32" customWidth="1"/>
    <col min="3" max="3" width="16.7109375" style="78" customWidth="1"/>
    <col min="4" max="4" width="14.7109375" style="78" customWidth="1"/>
    <col min="5" max="7" width="15.7109375" style="32" customWidth="1"/>
    <col min="8" max="10" width="13.7109375" style="32" customWidth="1"/>
    <col min="11" max="16384" width="9.140625" style="32"/>
  </cols>
  <sheetData>
    <row r="1" spans="1:8" s="26" customFormat="1" ht="20.100000000000001" customHeight="1" x14ac:dyDescent="0.3">
      <c r="A1" s="1286" t="s">
        <v>997</v>
      </c>
      <c r="B1" s="1286"/>
      <c r="C1" s="1286"/>
      <c r="D1" s="1286"/>
      <c r="E1" s="1286"/>
      <c r="F1" s="1286"/>
      <c r="G1" s="1286"/>
    </row>
    <row r="2" spans="1:8" s="26" customFormat="1" ht="24" customHeight="1" x14ac:dyDescent="0.3">
      <c r="A2" s="1286" t="s">
        <v>998</v>
      </c>
      <c r="B2" s="1286"/>
      <c r="C2" s="1286"/>
      <c r="D2" s="1286"/>
      <c r="E2" s="1286"/>
      <c r="F2" s="1286"/>
      <c r="G2" s="1286"/>
    </row>
    <row r="3" spans="1:8" s="26" customFormat="1" ht="24" customHeight="1" x14ac:dyDescent="0.3">
      <c r="A3" s="1223"/>
      <c r="B3" s="1286" t="s">
        <v>999</v>
      </c>
      <c r="C3" s="1286"/>
      <c r="D3" s="1286"/>
      <c r="E3" s="1286"/>
      <c r="F3" s="1286"/>
      <c r="G3" s="1286"/>
    </row>
    <row r="4" spans="1:8" s="26" customFormat="1" ht="23.25" customHeight="1" thickBot="1" x14ac:dyDescent="0.35">
      <c r="A4" s="27"/>
      <c r="B4" s="1286" t="s">
        <v>965</v>
      </c>
      <c r="C4" s="1324"/>
      <c r="D4" s="1324"/>
      <c r="E4" s="1324"/>
      <c r="F4" s="1324"/>
      <c r="G4" s="1324"/>
    </row>
    <row r="5" spans="1:8" s="28" customFormat="1" ht="80.099999999999994" customHeight="1" thickBot="1" x14ac:dyDescent="0.3">
      <c r="A5" s="99" t="s">
        <v>67</v>
      </c>
      <c r="B5" s="99" t="s">
        <v>966</v>
      </c>
      <c r="C5" s="101" t="s">
        <v>1000</v>
      </c>
      <c r="D5" s="181" t="s">
        <v>968</v>
      </c>
      <c r="E5" s="97" t="s">
        <v>994</v>
      </c>
      <c r="F5" s="97" t="s">
        <v>1001</v>
      </c>
      <c r="G5" s="101" t="s">
        <v>1002</v>
      </c>
    </row>
    <row r="6" spans="1:8" s="28" customFormat="1" ht="9.9499999999999993" customHeight="1" x14ac:dyDescent="0.25">
      <c r="A6" s="177"/>
      <c r="B6" s="178"/>
      <c r="C6" s="1240"/>
      <c r="D6" s="180"/>
      <c r="E6" s="180"/>
      <c r="F6" s="1349"/>
      <c r="G6" s="1350"/>
    </row>
    <row r="7" spans="1:8" x14ac:dyDescent="0.3">
      <c r="A7" s="91"/>
      <c r="B7" s="92" t="s">
        <v>939</v>
      </c>
      <c r="C7" s="268">
        <f>'11. Infra Opt Extension Year 2'!G7</f>
        <v>0</v>
      </c>
      <c r="D7" s="182"/>
      <c r="E7" s="31">
        <f>$G7*(3/12)</f>
        <v>0</v>
      </c>
      <c r="F7" s="31">
        <f>$G7*(9/12)</f>
        <v>0</v>
      </c>
      <c r="G7" s="31">
        <f t="shared" ref="G7:G13" si="0">SUM(C7,(C7*D7))</f>
        <v>0</v>
      </c>
      <c r="H7" s="36"/>
    </row>
    <row r="8" spans="1:8" x14ac:dyDescent="0.3">
      <c r="A8" s="91"/>
      <c r="B8" s="92" t="s">
        <v>152</v>
      </c>
      <c r="C8" s="268">
        <f>'11. Infra Opt Extension Year 2'!G8</f>
        <v>0</v>
      </c>
      <c r="D8" s="182"/>
      <c r="E8" s="31">
        <f t="shared" ref="E8:E13" si="1">$G8*(3/12)</f>
        <v>0</v>
      </c>
      <c r="F8" s="31">
        <f t="shared" ref="F8:F13" si="2">$G8*(9/12)</f>
        <v>0</v>
      </c>
      <c r="G8" s="31">
        <f t="shared" si="0"/>
        <v>0</v>
      </c>
      <c r="H8" s="36"/>
    </row>
    <row r="9" spans="1:8" x14ac:dyDescent="0.3">
      <c r="A9" s="93"/>
      <c r="B9" s="92" t="s">
        <v>155</v>
      </c>
      <c r="C9" s="268">
        <f>'11. Infra Opt Extension Year 2'!G9</f>
        <v>0</v>
      </c>
      <c r="D9" s="182"/>
      <c r="E9" s="31">
        <f t="shared" si="1"/>
        <v>0</v>
      </c>
      <c r="F9" s="31">
        <f t="shared" si="2"/>
        <v>0</v>
      </c>
      <c r="G9" s="31">
        <f t="shared" si="0"/>
        <v>0</v>
      </c>
      <c r="H9" s="36"/>
    </row>
    <row r="10" spans="1:8" x14ac:dyDescent="0.3">
      <c r="A10" s="93"/>
      <c r="B10" s="92" t="s">
        <v>167</v>
      </c>
      <c r="C10" s="268">
        <f>'11. Infra Opt Extension Year 2'!G10</f>
        <v>0</v>
      </c>
      <c r="D10" s="182"/>
      <c r="E10" s="31">
        <f t="shared" si="1"/>
        <v>0</v>
      </c>
      <c r="F10" s="31">
        <f t="shared" si="2"/>
        <v>0</v>
      </c>
      <c r="G10" s="31">
        <f t="shared" si="0"/>
        <v>0</v>
      </c>
      <c r="H10" s="36"/>
    </row>
    <row r="11" spans="1:8" x14ac:dyDescent="0.3">
      <c r="A11" s="93"/>
      <c r="B11" s="92" t="s">
        <v>941</v>
      </c>
      <c r="C11" s="268">
        <f>'11. Infra Opt Extension Year 2'!G11</f>
        <v>0</v>
      </c>
      <c r="D11" s="182"/>
      <c r="E11" s="31">
        <f t="shared" si="1"/>
        <v>0</v>
      </c>
      <c r="F11" s="31">
        <f t="shared" si="2"/>
        <v>0</v>
      </c>
      <c r="G11" s="31">
        <f t="shared" si="0"/>
        <v>0</v>
      </c>
      <c r="H11" s="36"/>
    </row>
    <row r="12" spans="1:8" x14ac:dyDescent="0.3">
      <c r="A12" s="93"/>
      <c r="B12" s="92" t="s">
        <v>183</v>
      </c>
      <c r="C12" s="268">
        <f>'11. Infra Opt Extension Year 2'!G12</f>
        <v>0</v>
      </c>
      <c r="D12" s="182"/>
      <c r="E12" s="31">
        <f t="shared" si="1"/>
        <v>0</v>
      </c>
      <c r="F12" s="31">
        <f t="shared" si="2"/>
        <v>0</v>
      </c>
      <c r="G12" s="31">
        <f t="shared" ref="G12" si="3">SUM(C12,(C12*D12))</f>
        <v>0</v>
      </c>
      <c r="H12" s="36"/>
    </row>
    <row r="13" spans="1:8" x14ac:dyDescent="0.3">
      <c r="A13" s="93"/>
      <c r="B13" s="92" t="s">
        <v>193</v>
      </c>
      <c r="C13" s="268">
        <f>'11. Infra Opt Extension Year 2'!G13</f>
        <v>0</v>
      </c>
      <c r="D13" s="182"/>
      <c r="E13" s="31">
        <f t="shared" si="1"/>
        <v>0</v>
      </c>
      <c r="F13" s="31">
        <f t="shared" si="2"/>
        <v>0</v>
      </c>
      <c r="G13" s="31">
        <f t="shared" si="0"/>
        <v>0</v>
      </c>
      <c r="H13" s="36"/>
    </row>
    <row r="14" spans="1:8" ht="15.75" x14ac:dyDescent="0.3">
      <c r="A14" s="40"/>
      <c r="B14" s="41" t="s">
        <v>971</v>
      </c>
      <c r="C14" s="168">
        <f>SUM(C7:C13)</f>
        <v>0</v>
      </c>
      <c r="D14" s="168"/>
      <c r="E14" s="90">
        <f>SUM(E7:E13)</f>
        <v>0</v>
      </c>
      <c r="F14" s="90">
        <f>SUM(F7:F13)</f>
        <v>0</v>
      </c>
      <c r="G14" s="90">
        <f>SUM(G7:G13)</f>
        <v>0</v>
      </c>
      <c r="H14" s="36"/>
    </row>
    <row r="15" spans="1:8" ht="9.9499999999999993" customHeight="1" x14ac:dyDescent="0.3">
      <c r="A15" s="91"/>
      <c r="B15" s="92"/>
      <c r="C15" s="383"/>
      <c r="D15" s="380"/>
      <c r="E15" s="258"/>
      <c r="F15" s="1351"/>
      <c r="G15" s="1352"/>
      <c r="H15" s="36"/>
    </row>
    <row r="16" spans="1:8" ht="15.75" x14ac:dyDescent="0.3">
      <c r="A16" s="177"/>
      <c r="B16" s="178" t="s">
        <v>972</v>
      </c>
      <c r="C16" s="384"/>
      <c r="D16" s="381"/>
      <c r="E16" s="259"/>
      <c r="F16" s="1343"/>
      <c r="G16" s="1344"/>
      <c r="H16" s="36"/>
    </row>
    <row r="17" spans="1:8" x14ac:dyDescent="0.3">
      <c r="A17" s="91"/>
      <c r="B17" s="92" t="s">
        <v>973</v>
      </c>
      <c r="C17" s="268">
        <f>'11. Infra Opt Extension Year 2'!G17</f>
        <v>0</v>
      </c>
      <c r="D17" s="182"/>
      <c r="E17" s="31">
        <f>$G17</f>
        <v>0</v>
      </c>
      <c r="F17" s="31">
        <v>0</v>
      </c>
      <c r="G17" s="31">
        <f>SUM(C17,(C17*D17))</f>
        <v>0</v>
      </c>
      <c r="H17" s="36"/>
    </row>
    <row r="18" spans="1:8" x14ac:dyDescent="0.3">
      <c r="A18" s="91"/>
      <c r="B18" s="92" t="s">
        <v>974</v>
      </c>
      <c r="C18" s="268">
        <f>'11. Infra Opt Extension Year 2'!G18</f>
        <v>0</v>
      </c>
      <c r="D18" s="182"/>
      <c r="E18" s="31">
        <f>$G18</f>
        <v>0</v>
      </c>
      <c r="F18" s="31">
        <v>0</v>
      </c>
      <c r="G18" s="31">
        <f>SUM(C18,(C18*D18))</f>
        <v>0</v>
      </c>
      <c r="H18" s="36"/>
    </row>
    <row r="19" spans="1:8" ht="15.75" x14ac:dyDescent="0.3">
      <c r="A19" s="40"/>
      <c r="B19" s="41" t="s">
        <v>975</v>
      </c>
      <c r="C19" s="168">
        <f>SUM(C17:C18)</f>
        <v>0</v>
      </c>
      <c r="D19" s="168"/>
      <c r="E19" s="90">
        <f>SUM(E17:E18)</f>
        <v>0</v>
      </c>
      <c r="F19" s="90">
        <f>SUM(F17:F18)</f>
        <v>0</v>
      </c>
      <c r="G19" s="90">
        <f>SUM(G17:G18)</f>
        <v>0</v>
      </c>
      <c r="H19" s="36"/>
    </row>
    <row r="20" spans="1:8" x14ac:dyDescent="0.3">
      <c r="A20" s="91"/>
      <c r="B20" s="94"/>
      <c r="C20" s="383"/>
      <c r="D20" s="380"/>
      <c r="E20" s="258"/>
      <c r="F20" s="1345"/>
      <c r="G20" s="1346"/>
      <c r="H20" s="36"/>
    </row>
    <row r="21" spans="1:8" ht="15.75" x14ac:dyDescent="0.3">
      <c r="A21" s="177"/>
      <c r="B21" s="178" t="s">
        <v>976</v>
      </c>
      <c r="C21" s="384"/>
      <c r="D21" s="381"/>
      <c r="E21" s="259"/>
      <c r="F21" s="1343"/>
      <c r="G21" s="1344"/>
      <c r="H21" s="36"/>
    </row>
    <row r="22" spans="1:8" ht="14.45" customHeight="1" x14ac:dyDescent="0.3">
      <c r="A22" s="104"/>
      <c r="B22" s="92" t="s">
        <v>977</v>
      </c>
      <c r="C22" s="268">
        <f>'5. Infrastructure HW'!S51</f>
        <v>0</v>
      </c>
      <c r="D22" s="182"/>
      <c r="E22" s="31">
        <f>$G22*(3/12)</f>
        <v>0</v>
      </c>
      <c r="F22" s="31">
        <f>$G22*(9/12)</f>
        <v>0</v>
      </c>
      <c r="G22" s="31">
        <f>SUM(C22,(C22*D22))</f>
        <v>0</v>
      </c>
      <c r="H22" s="36"/>
    </row>
    <row r="23" spans="1:8" ht="14.45" customHeight="1" x14ac:dyDescent="0.3">
      <c r="A23" s="91"/>
      <c r="B23" s="92" t="s">
        <v>978</v>
      </c>
      <c r="C23" s="268">
        <f>'5. Infrastructure HW'!S77</f>
        <v>0</v>
      </c>
      <c r="D23" s="182"/>
      <c r="E23" s="31">
        <f>$G23*(6/12)</f>
        <v>0</v>
      </c>
      <c r="F23" s="31">
        <f>$G23*(6/12)</f>
        <v>0</v>
      </c>
      <c r="G23" s="31">
        <f>SUM(C23,(C23*D23))</f>
        <v>0</v>
      </c>
      <c r="H23" s="36"/>
    </row>
    <row r="24" spans="1:8" ht="15.75" x14ac:dyDescent="0.3">
      <c r="A24" s="40"/>
      <c r="B24" s="41" t="s">
        <v>979</v>
      </c>
      <c r="C24" s="168">
        <f>SUM(C22:C23)</f>
        <v>0</v>
      </c>
      <c r="D24" s="168"/>
      <c r="E24" s="90">
        <f>SUM(E22:E23)</f>
        <v>0</v>
      </c>
      <c r="F24" s="90">
        <f>SUM(F22:F23)</f>
        <v>0</v>
      </c>
      <c r="G24" s="90">
        <f>SUM(G22:G23)</f>
        <v>0</v>
      </c>
      <c r="H24" s="36"/>
    </row>
    <row r="25" spans="1:8" ht="9.9499999999999993" customHeight="1" x14ac:dyDescent="0.3">
      <c r="A25" s="91"/>
      <c r="B25" s="94"/>
      <c r="C25" s="385"/>
      <c r="D25" s="382"/>
      <c r="E25" s="260"/>
      <c r="F25" s="1345"/>
      <c r="G25" s="1346"/>
      <c r="H25" s="36"/>
    </row>
    <row r="26" spans="1:8" ht="15.75" x14ac:dyDescent="0.3">
      <c r="A26" s="177"/>
      <c r="B26" s="178" t="s">
        <v>980</v>
      </c>
      <c r="C26" s="384"/>
      <c r="D26" s="381"/>
      <c r="E26" s="259"/>
      <c r="F26" s="1343"/>
      <c r="G26" s="1344"/>
      <c r="H26" s="36"/>
    </row>
    <row r="27" spans="1:8" ht="14.45" customHeight="1" x14ac:dyDescent="0.3">
      <c r="A27" s="104"/>
      <c r="B27" s="92" t="s">
        <v>981</v>
      </c>
      <c r="C27" s="268">
        <f>'11. Infra Opt Extension Year 2'!G27</f>
        <v>0</v>
      </c>
      <c r="D27" s="182"/>
      <c r="E27" s="31">
        <f>$C27*(3/12)</f>
        <v>0</v>
      </c>
      <c r="F27" s="31">
        <f>$G27*(9/12)</f>
        <v>0</v>
      </c>
      <c r="G27" s="31">
        <f>SUM(C27,(C27*D27))</f>
        <v>0</v>
      </c>
      <c r="H27" s="36"/>
    </row>
    <row r="28" spans="1:8" ht="14.25" customHeight="1" x14ac:dyDescent="0.3">
      <c r="A28" s="91"/>
      <c r="B28" s="92" t="s">
        <v>982</v>
      </c>
      <c r="C28" s="268">
        <f>'11. Infra Opt Extension Year 2'!G28</f>
        <v>0</v>
      </c>
      <c r="D28" s="182"/>
      <c r="E28" s="31">
        <f>$C28*(3/12)</f>
        <v>0</v>
      </c>
      <c r="F28" s="31">
        <f>$G28*(9/12)</f>
        <v>0</v>
      </c>
      <c r="G28" s="31">
        <f>SUM(C28,(C28*D28))</f>
        <v>0</v>
      </c>
      <c r="H28" s="36"/>
    </row>
    <row r="29" spans="1:8" ht="15.75" x14ac:dyDescent="0.3">
      <c r="A29" s="40"/>
      <c r="B29" s="41" t="s">
        <v>983</v>
      </c>
      <c r="C29" s="168">
        <f>SUM(C27:C28)</f>
        <v>0</v>
      </c>
      <c r="D29" s="168"/>
      <c r="E29" s="90">
        <f>SUM(E27:E28)</f>
        <v>0</v>
      </c>
      <c r="F29" s="90">
        <f>SUM(F27:F28)</f>
        <v>0</v>
      </c>
      <c r="G29" s="90">
        <f>SUM(G27:G28)</f>
        <v>0</v>
      </c>
      <c r="H29" s="36"/>
    </row>
    <row r="30" spans="1:8" x14ac:dyDescent="0.3">
      <c r="A30" s="91"/>
      <c r="B30" s="94"/>
      <c r="C30" s="385"/>
      <c r="D30" s="382"/>
      <c r="E30" s="260"/>
      <c r="F30" s="1234"/>
      <c r="G30" s="1235"/>
      <c r="H30" s="36"/>
    </row>
    <row r="31" spans="1:8" ht="15.75" x14ac:dyDescent="0.3">
      <c r="A31" s="177"/>
      <c r="B31" s="178" t="s">
        <v>984</v>
      </c>
      <c r="C31" s="384"/>
      <c r="D31" s="381"/>
      <c r="E31" s="259"/>
      <c r="F31" s="1343"/>
      <c r="G31" s="1344"/>
      <c r="H31" s="36"/>
    </row>
    <row r="32" spans="1:8" x14ac:dyDescent="0.3">
      <c r="A32" s="91"/>
      <c r="B32" s="92" t="s">
        <v>985</v>
      </c>
      <c r="C32" s="268">
        <f>'11. Infra Opt Extension Year 2'!G32</f>
        <v>0</v>
      </c>
      <c r="D32" s="182"/>
      <c r="E32" s="31">
        <f>$G32</f>
        <v>0</v>
      </c>
      <c r="F32" s="31">
        <v>0</v>
      </c>
      <c r="G32" s="31">
        <f>SUM(C32,(C32*D32))</f>
        <v>0</v>
      </c>
      <c r="H32" s="36"/>
    </row>
    <row r="33" spans="1:227" x14ac:dyDescent="0.3">
      <c r="A33" s="91"/>
      <c r="B33" s="92" t="s">
        <v>986</v>
      </c>
      <c r="C33" s="268">
        <f>'11. Infra Opt Extension Year 2'!G33</f>
        <v>0</v>
      </c>
      <c r="D33" s="182"/>
      <c r="E33" s="31">
        <f t="shared" ref="E33:E34" si="4">$G33</f>
        <v>0</v>
      </c>
      <c r="F33" s="31">
        <v>0</v>
      </c>
      <c r="G33" s="31">
        <f>SUM(C33,(C33*D33))</f>
        <v>0</v>
      </c>
      <c r="H33" s="36"/>
    </row>
    <row r="34" spans="1:227" ht="14.25" customHeight="1" x14ac:dyDescent="0.3">
      <c r="A34" s="91"/>
      <c r="B34" s="92" t="s">
        <v>987</v>
      </c>
      <c r="C34" s="268">
        <f>'11. Infra Opt Extension Year 2'!G34</f>
        <v>0</v>
      </c>
      <c r="D34" s="182"/>
      <c r="E34" s="31">
        <f t="shared" si="4"/>
        <v>0</v>
      </c>
      <c r="F34" s="31">
        <v>0</v>
      </c>
      <c r="G34" s="31">
        <f>SUM(C34,(C34*D34))</f>
        <v>0</v>
      </c>
      <c r="H34" s="36"/>
    </row>
    <row r="35" spans="1:227" ht="15.75" x14ac:dyDescent="0.3">
      <c r="A35" s="40"/>
      <c r="B35" s="41" t="s">
        <v>988</v>
      </c>
      <c r="C35" s="168">
        <f>SUM(C32:C34)</f>
        <v>0</v>
      </c>
      <c r="D35" s="168"/>
      <c r="E35" s="168">
        <f>SUM(E32:E34)</f>
        <v>0</v>
      </c>
      <c r="F35" s="168">
        <f>SUM(F32:F34)</f>
        <v>0</v>
      </c>
      <c r="G35" s="168">
        <f>SUM(G32:G34)</f>
        <v>0</v>
      </c>
      <c r="H35" s="36"/>
    </row>
    <row r="36" spans="1:227" x14ac:dyDescent="0.3">
      <c r="A36" s="91"/>
      <c r="B36" s="92"/>
      <c r="C36" s="383"/>
      <c r="D36" s="380"/>
      <c r="E36" s="258"/>
      <c r="F36" s="1341"/>
      <c r="G36" s="1342"/>
      <c r="H36" s="36"/>
    </row>
    <row r="37" spans="1:227" ht="15.75" x14ac:dyDescent="0.3">
      <c r="A37" s="40"/>
      <c r="B37" s="41" t="s">
        <v>1003</v>
      </c>
      <c r="C37" s="168">
        <f>SUM(C14,C19,C24,C29,C35)</f>
        <v>0</v>
      </c>
      <c r="D37" s="168"/>
      <c r="E37" s="168">
        <f>SUM(E14,E19,E24,E29,E35)</f>
        <v>0</v>
      </c>
      <c r="F37" s="168">
        <f>SUM(F14,F19,F24,F29,F35)</f>
        <v>0</v>
      </c>
      <c r="G37" s="168">
        <f>SUM(G14,G19,G24,G29,G35)</f>
        <v>0</v>
      </c>
      <c r="H37" s="36"/>
    </row>
    <row r="38" spans="1:227" ht="22.5" customHeight="1" x14ac:dyDescent="0.3">
      <c r="A38" s="45"/>
      <c r="B38" s="46"/>
      <c r="C38" s="48"/>
      <c r="D38" s="48"/>
      <c r="E38" s="51"/>
      <c r="F38" s="51"/>
    </row>
    <row r="39" spans="1:227" ht="12.2" customHeight="1" x14ac:dyDescent="0.3">
      <c r="A39" s="45"/>
      <c r="B39" s="47"/>
      <c r="C39" s="52"/>
      <c r="D39" s="52"/>
      <c r="E39" s="51"/>
      <c r="F39" s="51"/>
    </row>
    <row r="40" spans="1:227" x14ac:dyDescent="0.3">
      <c r="A40" s="55"/>
      <c r="B40" s="56"/>
      <c r="C40" s="57"/>
      <c r="D40" s="57"/>
      <c r="E40" s="59"/>
      <c r="F40" s="59"/>
      <c r="G40" s="17"/>
      <c r="H40" s="58"/>
      <c r="I40" s="50"/>
      <c r="J40" s="50"/>
      <c r="K40" s="50"/>
      <c r="L40" s="50"/>
      <c r="M40" s="50"/>
      <c r="N40" s="50"/>
      <c r="O40" s="59"/>
      <c r="P40" s="60"/>
      <c r="Q40" s="17"/>
      <c r="R40" s="17"/>
      <c r="S40" s="58"/>
      <c r="T40" s="50"/>
      <c r="U40" s="50"/>
      <c r="V40" s="50"/>
      <c r="W40" s="50"/>
      <c r="X40" s="50"/>
      <c r="Y40" s="50"/>
      <c r="Z40" s="59"/>
      <c r="AA40" s="60"/>
      <c r="AB40" s="17"/>
      <c r="AC40" s="17"/>
      <c r="AD40" s="58"/>
      <c r="AE40" s="50"/>
      <c r="AF40" s="50"/>
      <c r="AG40" s="50"/>
      <c r="AH40" s="50"/>
      <c r="AI40" s="50"/>
      <c r="AJ40" s="50"/>
      <c r="AK40" s="59"/>
      <c r="AL40" s="60"/>
      <c r="AM40" s="17"/>
      <c r="AN40" s="17"/>
      <c r="AO40" s="58"/>
      <c r="AP40" s="50"/>
      <c r="AQ40" s="50"/>
      <c r="AR40" s="50"/>
      <c r="AS40" s="50"/>
      <c r="AT40" s="50"/>
      <c r="AU40" s="50"/>
      <c r="AV40" s="59"/>
      <c r="AW40" s="60"/>
      <c r="AX40" s="17"/>
      <c r="AY40" s="17"/>
      <c r="AZ40" s="58"/>
      <c r="BA40" s="50"/>
      <c r="BB40" s="50"/>
      <c r="BC40" s="50"/>
      <c r="BD40" s="50"/>
      <c r="BE40" s="50"/>
      <c r="BF40" s="50"/>
      <c r="BG40" s="59"/>
      <c r="BH40" s="60"/>
      <c r="BI40" s="17"/>
      <c r="BJ40" s="17"/>
      <c r="BK40" s="58"/>
      <c r="BL40" s="50"/>
      <c r="BM40" s="50"/>
      <c r="BN40" s="50"/>
      <c r="BO40" s="50"/>
      <c r="BP40" s="50"/>
      <c r="BQ40" s="50"/>
      <c r="BR40" s="59"/>
      <c r="BS40" s="60"/>
      <c r="BT40" s="17"/>
      <c r="BU40" s="17"/>
      <c r="BV40" s="58"/>
      <c r="BW40" s="50"/>
      <c r="BX40" s="50"/>
      <c r="BY40" s="50"/>
      <c r="BZ40" s="50"/>
      <c r="CA40" s="50"/>
      <c r="CB40" s="50"/>
      <c r="CC40" s="59"/>
      <c r="CD40" s="60"/>
      <c r="CE40" s="17"/>
      <c r="CF40" s="17"/>
      <c r="CG40" s="58"/>
      <c r="CH40" s="50"/>
      <c r="CI40" s="50"/>
      <c r="CJ40" s="50"/>
      <c r="CK40" s="50"/>
      <c r="CL40" s="50"/>
      <c r="CM40" s="50"/>
      <c r="CN40" s="59"/>
      <c r="CO40" s="60"/>
      <c r="CP40" s="17"/>
      <c r="CQ40" s="17"/>
      <c r="CR40" s="58"/>
      <c r="CS40" s="50"/>
      <c r="CT40" s="50"/>
      <c r="CU40" s="50"/>
      <c r="CV40" s="50"/>
      <c r="CW40" s="50"/>
      <c r="CX40" s="50"/>
      <c r="CY40" s="59"/>
      <c r="CZ40" s="60"/>
      <c r="DA40" s="17"/>
      <c r="DB40" s="17"/>
      <c r="DC40" s="58"/>
      <c r="DD40" s="50"/>
      <c r="DE40" s="50"/>
      <c r="DF40" s="50"/>
      <c r="DG40" s="50"/>
      <c r="DH40" s="50"/>
      <c r="DI40" s="50"/>
      <c r="DJ40" s="59"/>
      <c r="DK40" s="60"/>
      <c r="DL40" s="17"/>
      <c r="DM40" s="17"/>
      <c r="DN40" s="58"/>
      <c r="DO40" s="50"/>
      <c r="DP40" s="50"/>
      <c r="DQ40" s="50"/>
      <c r="DR40" s="50"/>
      <c r="DS40" s="50"/>
      <c r="DT40" s="50"/>
      <c r="DU40" s="59"/>
      <c r="DV40" s="60"/>
      <c r="DW40" s="17"/>
      <c r="DX40" s="17"/>
      <c r="DY40" s="58"/>
      <c r="DZ40" s="50"/>
      <c r="EA40" s="50"/>
      <c r="EB40" s="50"/>
      <c r="EC40" s="50"/>
      <c r="ED40" s="50"/>
      <c r="EE40" s="50"/>
      <c r="EF40" s="59"/>
      <c r="EG40" s="60"/>
      <c r="EH40" s="17"/>
      <c r="EI40" s="17"/>
      <c r="EJ40" s="58"/>
      <c r="EK40" s="50"/>
      <c r="EL40" s="50"/>
      <c r="EM40" s="50"/>
      <c r="EN40" s="50"/>
      <c r="EO40" s="50"/>
      <c r="EP40" s="50"/>
      <c r="EQ40" s="59"/>
      <c r="ER40" s="60"/>
      <c r="ES40" s="17"/>
      <c r="ET40" s="17"/>
      <c r="EU40" s="58"/>
      <c r="EV40" s="50"/>
      <c r="EW40" s="50"/>
      <c r="EX40" s="50"/>
      <c r="EY40" s="50"/>
      <c r="EZ40" s="50"/>
      <c r="FA40" s="50"/>
      <c r="FB40" s="59"/>
      <c r="FC40" s="60"/>
      <c r="FD40" s="17"/>
      <c r="FE40" s="17"/>
      <c r="FF40" s="58"/>
      <c r="FG40" s="50"/>
      <c r="FH40" s="50"/>
      <c r="FI40" s="50"/>
      <c r="FJ40" s="50"/>
      <c r="FK40" s="50"/>
      <c r="FL40" s="50"/>
      <c r="FM40" s="59"/>
      <c r="FN40" s="60"/>
      <c r="FO40" s="17"/>
      <c r="FP40" s="17"/>
      <c r="FQ40" s="58"/>
      <c r="FR40" s="50"/>
      <c r="FS40" s="50"/>
      <c r="FT40" s="50"/>
      <c r="FU40" s="50"/>
      <c r="FV40" s="50"/>
      <c r="FW40" s="50"/>
      <c r="FX40" s="59"/>
      <c r="FY40" s="60"/>
      <c r="FZ40" s="17"/>
      <c r="GA40" s="17"/>
      <c r="GB40" s="58"/>
      <c r="GC40" s="50"/>
      <c r="GD40" s="50"/>
      <c r="GE40" s="50"/>
      <c r="GF40" s="50"/>
      <c r="GG40" s="50"/>
      <c r="GH40" s="50"/>
      <c r="GI40" s="59"/>
      <c r="GJ40" s="60"/>
      <c r="GK40" s="17"/>
      <c r="GL40" s="17"/>
      <c r="GM40" s="58"/>
      <c r="GN40" s="50"/>
      <c r="GO40" s="50"/>
      <c r="GP40" s="50"/>
      <c r="GQ40" s="50"/>
      <c r="GR40" s="50"/>
      <c r="GS40" s="50"/>
      <c r="GT40" s="59"/>
      <c r="GU40" s="60"/>
      <c r="GV40" s="17"/>
      <c r="GW40" s="17"/>
      <c r="GX40" s="58"/>
      <c r="GY40" s="50"/>
      <c r="GZ40" s="50"/>
      <c r="HA40" s="50"/>
      <c r="HB40" s="50"/>
      <c r="HC40" s="50"/>
      <c r="HD40" s="50"/>
      <c r="HE40" s="59"/>
      <c r="HF40" s="60"/>
      <c r="HG40" s="17"/>
      <c r="HH40" s="17"/>
      <c r="HI40" s="58"/>
      <c r="HJ40" s="50"/>
      <c r="HK40" s="50"/>
      <c r="HL40" s="50"/>
      <c r="HM40" s="50"/>
      <c r="HN40" s="50"/>
      <c r="HO40" s="50"/>
      <c r="HP40" s="59"/>
      <c r="HQ40" s="60"/>
      <c r="HR40" s="17"/>
      <c r="HS40" s="17"/>
    </row>
    <row r="41" spans="1:227" x14ac:dyDescent="0.3">
      <c r="A41" s="61"/>
      <c r="B41" s="1221" t="s">
        <v>40</v>
      </c>
      <c r="C41" s="57"/>
      <c r="D41" s="57"/>
      <c r="E41" s="59"/>
      <c r="F41" s="59"/>
      <c r="G41" s="17"/>
      <c r="H41" s="58"/>
      <c r="I41" s="50"/>
      <c r="J41" s="50"/>
      <c r="K41" s="50"/>
      <c r="L41" s="50"/>
      <c r="M41" s="50"/>
      <c r="N41" s="50"/>
      <c r="O41" s="59"/>
      <c r="P41" s="60"/>
      <c r="Q41" s="17"/>
      <c r="R41" s="17"/>
      <c r="S41" s="58"/>
      <c r="T41" s="50"/>
      <c r="U41" s="50"/>
      <c r="V41" s="50"/>
      <c r="W41" s="50"/>
      <c r="X41" s="50"/>
      <c r="Y41" s="50"/>
      <c r="Z41" s="59"/>
      <c r="AA41" s="60"/>
      <c r="AB41" s="17"/>
      <c r="AC41" s="17"/>
      <c r="AD41" s="58"/>
      <c r="AE41" s="50"/>
      <c r="AF41" s="50"/>
      <c r="AG41" s="50"/>
      <c r="AH41" s="50"/>
      <c r="AI41" s="50"/>
      <c r="AJ41" s="50"/>
      <c r="AK41" s="59"/>
      <c r="AL41" s="60"/>
      <c r="AM41" s="17"/>
      <c r="AN41" s="17"/>
      <c r="AO41" s="58"/>
      <c r="AP41" s="50"/>
      <c r="AQ41" s="50"/>
      <c r="AR41" s="50"/>
      <c r="AS41" s="50"/>
      <c r="AT41" s="50"/>
      <c r="AU41" s="50"/>
      <c r="AV41" s="59"/>
      <c r="AW41" s="60"/>
      <c r="AX41" s="17"/>
      <c r="AY41" s="17"/>
      <c r="AZ41" s="58"/>
      <c r="BA41" s="50"/>
      <c r="BB41" s="50"/>
      <c r="BC41" s="50"/>
      <c r="BD41" s="50"/>
      <c r="BE41" s="50"/>
      <c r="BF41" s="50"/>
      <c r="BG41" s="59"/>
      <c r="BH41" s="60"/>
      <c r="BI41" s="17"/>
      <c r="BJ41" s="17"/>
      <c r="BK41" s="58"/>
      <c r="BL41" s="50"/>
      <c r="BM41" s="50"/>
      <c r="BN41" s="50"/>
      <c r="BO41" s="50"/>
      <c r="BP41" s="50"/>
      <c r="BQ41" s="50"/>
      <c r="BR41" s="59"/>
      <c r="BS41" s="60"/>
      <c r="BT41" s="17"/>
      <c r="BU41" s="17"/>
      <c r="BV41" s="58"/>
      <c r="BW41" s="50"/>
      <c r="BX41" s="50"/>
      <c r="BY41" s="50"/>
      <c r="BZ41" s="50"/>
      <c r="CA41" s="50"/>
      <c r="CB41" s="50"/>
      <c r="CC41" s="59"/>
      <c r="CD41" s="60"/>
      <c r="CE41" s="17"/>
      <c r="CF41" s="17"/>
      <c r="CG41" s="58"/>
      <c r="CH41" s="50"/>
      <c r="CI41" s="50"/>
      <c r="CJ41" s="50"/>
      <c r="CK41" s="50"/>
      <c r="CL41" s="50"/>
      <c r="CM41" s="50"/>
      <c r="CN41" s="59"/>
      <c r="CO41" s="60"/>
      <c r="CP41" s="17"/>
      <c r="CQ41" s="17"/>
      <c r="CR41" s="58"/>
      <c r="CS41" s="50"/>
      <c r="CT41" s="50"/>
      <c r="CU41" s="50"/>
      <c r="CV41" s="50"/>
      <c r="CW41" s="50"/>
      <c r="CX41" s="50"/>
      <c r="CY41" s="59"/>
      <c r="CZ41" s="60"/>
      <c r="DA41" s="17"/>
      <c r="DB41" s="17"/>
      <c r="DC41" s="58"/>
      <c r="DD41" s="50"/>
      <c r="DE41" s="50"/>
      <c r="DF41" s="50"/>
      <c r="DG41" s="50"/>
      <c r="DH41" s="50"/>
      <c r="DI41" s="50"/>
      <c r="DJ41" s="59"/>
      <c r="DK41" s="60"/>
      <c r="DL41" s="17"/>
      <c r="DM41" s="17"/>
      <c r="DN41" s="58"/>
      <c r="DO41" s="50"/>
      <c r="DP41" s="50"/>
      <c r="DQ41" s="50"/>
      <c r="DR41" s="50"/>
      <c r="DS41" s="50"/>
      <c r="DT41" s="50"/>
      <c r="DU41" s="59"/>
      <c r="DV41" s="60"/>
      <c r="DW41" s="17"/>
      <c r="DX41" s="17"/>
      <c r="DY41" s="58"/>
      <c r="DZ41" s="50"/>
      <c r="EA41" s="50"/>
      <c r="EB41" s="50"/>
      <c r="EC41" s="50"/>
      <c r="ED41" s="50"/>
      <c r="EE41" s="50"/>
      <c r="EF41" s="59"/>
      <c r="EG41" s="60"/>
      <c r="EH41" s="17"/>
      <c r="EI41" s="17"/>
      <c r="EJ41" s="58"/>
      <c r="EK41" s="50"/>
      <c r="EL41" s="50"/>
      <c r="EM41" s="50"/>
      <c r="EN41" s="50"/>
      <c r="EO41" s="50"/>
      <c r="EP41" s="50"/>
      <c r="EQ41" s="59"/>
      <c r="ER41" s="60"/>
      <c r="ES41" s="17"/>
      <c r="ET41" s="17"/>
      <c r="EU41" s="58"/>
      <c r="EV41" s="50"/>
      <c r="EW41" s="50"/>
      <c r="EX41" s="50"/>
      <c r="EY41" s="50"/>
      <c r="EZ41" s="50"/>
      <c r="FA41" s="50"/>
      <c r="FB41" s="59"/>
      <c r="FC41" s="60"/>
      <c r="FD41" s="17"/>
      <c r="FE41" s="17"/>
      <c r="FF41" s="58"/>
      <c r="FG41" s="50"/>
      <c r="FH41" s="50"/>
      <c r="FI41" s="50"/>
      <c r="FJ41" s="50"/>
      <c r="FK41" s="50"/>
      <c r="FL41" s="50"/>
      <c r="FM41" s="59"/>
      <c r="FN41" s="60"/>
      <c r="FO41" s="17"/>
      <c r="FP41" s="17"/>
      <c r="FQ41" s="58"/>
      <c r="FR41" s="50"/>
      <c r="FS41" s="50"/>
      <c r="FT41" s="50"/>
      <c r="FU41" s="50"/>
      <c r="FV41" s="50"/>
      <c r="FW41" s="50"/>
      <c r="FX41" s="59"/>
      <c r="FY41" s="60"/>
      <c r="FZ41" s="17"/>
      <c r="GA41" s="17"/>
      <c r="GB41" s="58"/>
      <c r="GC41" s="50"/>
      <c r="GD41" s="50"/>
      <c r="GE41" s="50"/>
      <c r="GF41" s="50"/>
      <c r="GG41" s="50"/>
      <c r="GH41" s="50"/>
      <c r="GI41" s="59"/>
      <c r="GJ41" s="60"/>
      <c r="GK41" s="17"/>
      <c r="GL41" s="17"/>
      <c r="GM41" s="58"/>
      <c r="GN41" s="50"/>
      <c r="GO41" s="50"/>
      <c r="GP41" s="50"/>
      <c r="GQ41" s="50"/>
      <c r="GR41" s="50"/>
      <c r="GS41" s="50"/>
      <c r="GT41" s="59"/>
      <c r="GU41" s="60"/>
      <c r="GV41" s="17"/>
      <c r="GW41" s="17"/>
      <c r="GX41" s="58"/>
      <c r="GY41" s="50"/>
      <c r="GZ41" s="50"/>
      <c r="HA41" s="50"/>
      <c r="HB41" s="50"/>
      <c r="HC41" s="50"/>
      <c r="HD41" s="50"/>
      <c r="HE41" s="59"/>
      <c r="HF41" s="60"/>
      <c r="HG41" s="17"/>
      <c r="HH41" s="17"/>
      <c r="HI41" s="58"/>
      <c r="HJ41" s="50"/>
      <c r="HK41" s="50"/>
      <c r="HL41" s="50"/>
      <c r="HM41" s="50"/>
      <c r="HN41" s="50"/>
      <c r="HO41" s="50"/>
      <c r="HP41" s="59"/>
      <c r="HQ41" s="60"/>
      <c r="HR41" s="17"/>
      <c r="HS41" s="17"/>
    </row>
    <row r="42" spans="1:227" x14ac:dyDescent="0.3">
      <c r="A42" s="96">
        <v>1</v>
      </c>
      <c r="B42" s="1218"/>
      <c r="C42" s="57"/>
      <c r="D42" s="57"/>
      <c r="E42" s="59"/>
      <c r="F42" s="59"/>
      <c r="G42" s="17"/>
      <c r="H42" s="58"/>
      <c r="I42" s="50"/>
      <c r="J42" s="50"/>
      <c r="K42" s="50"/>
      <c r="L42" s="50"/>
      <c r="M42" s="50"/>
      <c r="N42" s="50"/>
      <c r="O42" s="59"/>
      <c r="P42" s="60"/>
      <c r="Q42" s="17"/>
      <c r="R42" s="17"/>
      <c r="S42" s="58"/>
      <c r="T42" s="50"/>
      <c r="U42" s="50"/>
      <c r="V42" s="50"/>
      <c r="W42" s="50"/>
      <c r="X42" s="50"/>
      <c r="Y42" s="50"/>
      <c r="Z42" s="59"/>
      <c r="AA42" s="60"/>
      <c r="AB42" s="17"/>
      <c r="AC42" s="17"/>
      <c r="AD42" s="58"/>
      <c r="AE42" s="50"/>
      <c r="AF42" s="50"/>
      <c r="AG42" s="50"/>
      <c r="AH42" s="50"/>
      <c r="AI42" s="50"/>
      <c r="AJ42" s="50"/>
      <c r="AK42" s="59"/>
      <c r="AL42" s="60"/>
      <c r="AM42" s="17"/>
      <c r="AN42" s="17"/>
      <c r="AO42" s="58"/>
      <c r="AP42" s="50"/>
      <c r="AQ42" s="50"/>
      <c r="AR42" s="50"/>
      <c r="AS42" s="50"/>
      <c r="AT42" s="50"/>
      <c r="AU42" s="50"/>
      <c r="AV42" s="59"/>
      <c r="AW42" s="60"/>
      <c r="AX42" s="17"/>
      <c r="AY42" s="17"/>
      <c r="AZ42" s="58"/>
      <c r="BA42" s="50"/>
      <c r="BB42" s="50"/>
      <c r="BC42" s="50"/>
      <c r="BD42" s="50"/>
      <c r="BE42" s="50"/>
      <c r="BF42" s="50"/>
      <c r="BG42" s="59"/>
      <c r="BH42" s="60"/>
      <c r="BI42" s="17"/>
      <c r="BJ42" s="17"/>
      <c r="BK42" s="58"/>
      <c r="BL42" s="50"/>
      <c r="BM42" s="50"/>
      <c r="BN42" s="50"/>
      <c r="BO42" s="50"/>
      <c r="BP42" s="50"/>
      <c r="BQ42" s="50"/>
      <c r="BR42" s="59"/>
      <c r="BS42" s="60"/>
      <c r="BT42" s="17"/>
      <c r="BU42" s="17"/>
      <c r="BV42" s="58"/>
      <c r="BW42" s="50"/>
      <c r="BX42" s="50"/>
      <c r="BY42" s="50"/>
      <c r="BZ42" s="50"/>
      <c r="CA42" s="50"/>
      <c r="CB42" s="50"/>
      <c r="CC42" s="59"/>
      <c r="CD42" s="60"/>
      <c r="CE42" s="17"/>
      <c r="CF42" s="17"/>
      <c r="CG42" s="58"/>
      <c r="CH42" s="50"/>
      <c r="CI42" s="50"/>
      <c r="CJ42" s="50"/>
      <c r="CK42" s="50"/>
      <c r="CL42" s="50"/>
      <c r="CM42" s="50"/>
      <c r="CN42" s="59"/>
      <c r="CO42" s="60"/>
      <c r="CP42" s="17"/>
      <c r="CQ42" s="17"/>
      <c r="CR42" s="58"/>
      <c r="CS42" s="50"/>
      <c r="CT42" s="50"/>
      <c r="CU42" s="50"/>
      <c r="CV42" s="50"/>
      <c r="CW42" s="50"/>
      <c r="CX42" s="50"/>
      <c r="CY42" s="59"/>
      <c r="CZ42" s="60"/>
      <c r="DA42" s="17"/>
      <c r="DB42" s="17"/>
      <c r="DC42" s="58"/>
      <c r="DD42" s="50"/>
      <c r="DE42" s="50"/>
      <c r="DF42" s="50"/>
      <c r="DG42" s="50"/>
      <c r="DH42" s="50"/>
      <c r="DI42" s="50"/>
      <c r="DJ42" s="59"/>
      <c r="DK42" s="60"/>
      <c r="DL42" s="17"/>
      <c r="DM42" s="17"/>
      <c r="DN42" s="58"/>
      <c r="DO42" s="50"/>
      <c r="DP42" s="50"/>
      <c r="DQ42" s="50"/>
      <c r="DR42" s="50"/>
      <c r="DS42" s="50"/>
      <c r="DT42" s="50"/>
      <c r="DU42" s="59"/>
      <c r="DV42" s="60"/>
      <c r="DW42" s="17"/>
      <c r="DX42" s="17"/>
      <c r="DY42" s="58"/>
      <c r="DZ42" s="50"/>
      <c r="EA42" s="50"/>
      <c r="EB42" s="50"/>
      <c r="EC42" s="50"/>
      <c r="ED42" s="50"/>
      <c r="EE42" s="50"/>
      <c r="EF42" s="59"/>
      <c r="EG42" s="60"/>
      <c r="EH42" s="17"/>
      <c r="EI42" s="17"/>
      <c r="EJ42" s="58"/>
      <c r="EK42" s="50"/>
      <c r="EL42" s="50"/>
      <c r="EM42" s="50"/>
      <c r="EN42" s="50"/>
      <c r="EO42" s="50"/>
      <c r="EP42" s="50"/>
      <c r="EQ42" s="59"/>
      <c r="ER42" s="60"/>
      <c r="ES42" s="17"/>
      <c r="ET42" s="17"/>
      <c r="EU42" s="58"/>
      <c r="EV42" s="50"/>
      <c r="EW42" s="50"/>
      <c r="EX42" s="50"/>
      <c r="EY42" s="50"/>
      <c r="EZ42" s="50"/>
      <c r="FA42" s="50"/>
      <c r="FB42" s="59"/>
      <c r="FC42" s="60"/>
      <c r="FD42" s="17"/>
      <c r="FE42" s="17"/>
      <c r="FF42" s="58"/>
      <c r="FG42" s="50"/>
      <c r="FH42" s="50"/>
      <c r="FI42" s="50"/>
      <c r="FJ42" s="50"/>
      <c r="FK42" s="50"/>
      <c r="FL42" s="50"/>
      <c r="FM42" s="59"/>
      <c r="FN42" s="60"/>
      <c r="FO42" s="17"/>
      <c r="FP42" s="17"/>
      <c r="FQ42" s="58"/>
      <c r="FR42" s="50"/>
      <c r="FS42" s="50"/>
      <c r="FT42" s="50"/>
      <c r="FU42" s="50"/>
      <c r="FV42" s="50"/>
      <c r="FW42" s="50"/>
      <c r="FX42" s="59"/>
      <c r="FY42" s="60"/>
      <c r="FZ42" s="17"/>
      <c r="GA42" s="17"/>
      <c r="GB42" s="58"/>
      <c r="GC42" s="50"/>
      <c r="GD42" s="50"/>
      <c r="GE42" s="50"/>
      <c r="GF42" s="50"/>
      <c r="GG42" s="50"/>
      <c r="GH42" s="50"/>
      <c r="GI42" s="59"/>
      <c r="GJ42" s="60"/>
      <c r="GK42" s="17"/>
      <c r="GL42" s="17"/>
      <c r="GM42" s="58"/>
      <c r="GN42" s="50"/>
      <c r="GO42" s="50"/>
      <c r="GP42" s="50"/>
      <c r="GQ42" s="50"/>
      <c r="GR42" s="50"/>
      <c r="GS42" s="50"/>
      <c r="GT42" s="59"/>
      <c r="GU42" s="60"/>
      <c r="GV42" s="17"/>
      <c r="GW42" s="17"/>
      <c r="GX42" s="58"/>
      <c r="GY42" s="50"/>
      <c r="GZ42" s="50"/>
      <c r="HA42" s="50"/>
      <c r="HB42" s="50"/>
      <c r="HC42" s="50"/>
      <c r="HD42" s="50"/>
      <c r="HE42" s="59"/>
      <c r="HF42" s="60"/>
      <c r="HG42" s="17"/>
      <c r="HH42" s="17"/>
      <c r="HI42" s="58"/>
      <c r="HJ42" s="50"/>
      <c r="HK42" s="50"/>
      <c r="HL42" s="50"/>
      <c r="HM42" s="50"/>
      <c r="HN42" s="50"/>
      <c r="HO42" s="50"/>
      <c r="HP42" s="59"/>
      <c r="HQ42" s="60"/>
      <c r="HR42" s="17"/>
      <c r="HS42" s="17"/>
    </row>
    <row r="43" spans="1:227" x14ac:dyDescent="0.3">
      <c r="A43" s="96">
        <v>2</v>
      </c>
      <c r="B43" s="1218"/>
      <c r="C43" s="57"/>
      <c r="D43" s="57"/>
      <c r="E43" s="59"/>
      <c r="F43" s="59"/>
      <c r="G43" s="17"/>
      <c r="H43" s="58"/>
      <c r="I43" s="50"/>
      <c r="J43" s="50"/>
      <c r="K43" s="50"/>
      <c r="L43" s="50"/>
      <c r="M43" s="50"/>
      <c r="N43" s="50"/>
      <c r="O43" s="59"/>
      <c r="P43" s="60"/>
      <c r="Q43" s="17"/>
      <c r="R43" s="17"/>
      <c r="S43" s="58"/>
      <c r="T43" s="50"/>
      <c r="U43" s="50"/>
      <c r="V43" s="50"/>
      <c r="W43" s="50"/>
      <c r="X43" s="50"/>
      <c r="Y43" s="50"/>
      <c r="Z43" s="59"/>
      <c r="AA43" s="60"/>
      <c r="AB43" s="17"/>
      <c r="AC43" s="17"/>
      <c r="AD43" s="58"/>
      <c r="AE43" s="50"/>
      <c r="AF43" s="50"/>
      <c r="AG43" s="50"/>
      <c r="AH43" s="50"/>
      <c r="AI43" s="50"/>
      <c r="AJ43" s="50"/>
      <c r="AK43" s="59"/>
      <c r="AL43" s="60"/>
      <c r="AM43" s="17"/>
      <c r="AN43" s="17"/>
      <c r="AO43" s="58"/>
      <c r="AP43" s="50"/>
      <c r="AQ43" s="50"/>
      <c r="AR43" s="50"/>
      <c r="AS43" s="50"/>
      <c r="AT43" s="50"/>
      <c r="AU43" s="50"/>
      <c r="AV43" s="59"/>
      <c r="AW43" s="60"/>
      <c r="AX43" s="17"/>
      <c r="AY43" s="17"/>
      <c r="AZ43" s="58"/>
      <c r="BA43" s="50"/>
      <c r="BB43" s="50"/>
      <c r="BC43" s="50"/>
      <c r="BD43" s="50"/>
      <c r="BE43" s="50"/>
      <c r="BF43" s="50"/>
      <c r="BG43" s="59"/>
      <c r="BH43" s="60"/>
      <c r="BI43" s="17"/>
      <c r="BJ43" s="17"/>
      <c r="BK43" s="58"/>
      <c r="BL43" s="50"/>
      <c r="BM43" s="50"/>
      <c r="BN43" s="50"/>
      <c r="BO43" s="50"/>
      <c r="BP43" s="50"/>
      <c r="BQ43" s="50"/>
      <c r="BR43" s="59"/>
      <c r="BS43" s="60"/>
      <c r="BT43" s="17"/>
      <c r="BU43" s="17"/>
      <c r="BV43" s="58"/>
      <c r="BW43" s="50"/>
      <c r="BX43" s="50"/>
      <c r="BY43" s="50"/>
      <c r="BZ43" s="50"/>
      <c r="CA43" s="50"/>
      <c r="CB43" s="50"/>
      <c r="CC43" s="59"/>
      <c r="CD43" s="60"/>
      <c r="CE43" s="17"/>
      <c r="CF43" s="17"/>
      <c r="CG43" s="58"/>
      <c r="CH43" s="50"/>
      <c r="CI43" s="50"/>
      <c r="CJ43" s="50"/>
      <c r="CK43" s="50"/>
      <c r="CL43" s="50"/>
      <c r="CM43" s="50"/>
      <c r="CN43" s="59"/>
      <c r="CO43" s="60"/>
      <c r="CP43" s="17"/>
      <c r="CQ43" s="17"/>
      <c r="CR43" s="58"/>
      <c r="CS43" s="50"/>
      <c r="CT43" s="50"/>
      <c r="CU43" s="50"/>
      <c r="CV43" s="50"/>
      <c r="CW43" s="50"/>
      <c r="CX43" s="50"/>
      <c r="CY43" s="59"/>
      <c r="CZ43" s="60"/>
      <c r="DA43" s="17"/>
      <c r="DB43" s="17"/>
      <c r="DC43" s="58"/>
      <c r="DD43" s="50"/>
      <c r="DE43" s="50"/>
      <c r="DF43" s="50"/>
      <c r="DG43" s="50"/>
      <c r="DH43" s="50"/>
      <c r="DI43" s="50"/>
      <c r="DJ43" s="59"/>
      <c r="DK43" s="60"/>
      <c r="DL43" s="17"/>
      <c r="DM43" s="17"/>
      <c r="DN43" s="58"/>
      <c r="DO43" s="50"/>
      <c r="DP43" s="50"/>
      <c r="DQ43" s="50"/>
      <c r="DR43" s="50"/>
      <c r="DS43" s="50"/>
      <c r="DT43" s="50"/>
      <c r="DU43" s="59"/>
      <c r="DV43" s="60"/>
      <c r="DW43" s="17"/>
      <c r="DX43" s="17"/>
      <c r="DY43" s="58"/>
      <c r="DZ43" s="50"/>
      <c r="EA43" s="50"/>
      <c r="EB43" s="50"/>
      <c r="EC43" s="50"/>
      <c r="ED43" s="50"/>
      <c r="EE43" s="50"/>
      <c r="EF43" s="59"/>
      <c r="EG43" s="60"/>
      <c r="EH43" s="17"/>
      <c r="EI43" s="17"/>
      <c r="EJ43" s="58"/>
      <c r="EK43" s="50"/>
      <c r="EL43" s="50"/>
      <c r="EM43" s="50"/>
      <c r="EN43" s="50"/>
      <c r="EO43" s="50"/>
      <c r="EP43" s="50"/>
      <c r="EQ43" s="59"/>
      <c r="ER43" s="60"/>
      <c r="ES43" s="17"/>
      <c r="ET43" s="17"/>
      <c r="EU43" s="58"/>
      <c r="EV43" s="50"/>
      <c r="EW43" s="50"/>
      <c r="EX43" s="50"/>
      <c r="EY43" s="50"/>
      <c r="EZ43" s="50"/>
      <c r="FA43" s="50"/>
      <c r="FB43" s="59"/>
      <c r="FC43" s="60"/>
      <c r="FD43" s="17"/>
      <c r="FE43" s="17"/>
      <c r="FF43" s="58"/>
      <c r="FG43" s="50"/>
      <c r="FH43" s="50"/>
      <c r="FI43" s="50"/>
      <c r="FJ43" s="50"/>
      <c r="FK43" s="50"/>
      <c r="FL43" s="50"/>
      <c r="FM43" s="59"/>
      <c r="FN43" s="60"/>
      <c r="FO43" s="17"/>
      <c r="FP43" s="17"/>
      <c r="FQ43" s="58"/>
      <c r="FR43" s="50"/>
      <c r="FS43" s="50"/>
      <c r="FT43" s="50"/>
      <c r="FU43" s="50"/>
      <c r="FV43" s="50"/>
      <c r="FW43" s="50"/>
      <c r="FX43" s="59"/>
      <c r="FY43" s="60"/>
      <c r="FZ43" s="17"/>
      <c r="GA43" s="17"/>
      <c r="GB43" s="58"/>
      <c r="GC43" s="50"/>
      <c r="GD43" s="50"/>
      <c r="GE43" s="50"/>
      <c r="GF43" s="50"/>
      <c r="GG43" s="50"/>
      <c r="GH43" s="50"/>
      <c r="GI43" s="59"/>
      <c r="GJ43" s="60"/>
      <c r="GK43" s="17"/>
      <c r="GL43" s="17"/>
      <c r="GM43" s="58"/>
      <c r="GN43" s="50"/>
      <c r="GO43" s="50"/>
      <c r="GP43" s="50"/>
      <c r="GQ43" s="50"/>
      <c r="GR43" s="50"/>
      <c r="GS43" s="50"/>
      <c r="GT43" s="59"/>
      <c r="GU43" s="60"/>
      <c r="GV43" s="17"/>
      <c r="GW43" s="17"/>
      <c r="GX43" s="58"/>
      <c r="GY43" s="50"/>
      <c r="GZ43" s="50"/>
      <c r="HA43" s="50"/>
      <c r="HB43" s="50"/>
      <c r="HC43" s="50"/>
      <c r="HD43" s="50"/>
      <c r="HE43" s="59"/>
      <c r="HF43" s="60"/>
      <c r="HG43" s="17"/>
      <c r="HH43" s="17"/>
      <c r="HI43" s="58"/>
      <c r="HJ43" s="50"/>
      <c r="HK43" s="50"/>
      <c r="HL43" s="50"/>
      <c r="HM43" s="50"/>
      <c r="HN43" s="50"/>
      <c r="HO43" s="50"/>
      <c r="HP43" s="59"/>
      <c r="HQ43" s="60"/>
      <c r="HR43" s="17"/>
      <c r="HS43" s="17"/>
    </row>
    <row r="44" spans="1:227" x14ac:dyDescent="0.3">
      <c r="A44" s="96">
        <v>3</v>
      </c>
      <c r="B44" s="1218"/>
      <c r="C44" s="57"/>
      <c r="D44" s="57"/>
      <c r="E44" s="59"/>
      <c r="F44" s="59"/>
      <c r="G44" s="17"/>
      <c r="H44" s="58"/>
      <c r="I44" s="50"/>
      <c r="J44" s="50"/>
      <c r="K44" s="50"/>
      <c r="L44" s="50"/>
      <c r="M44" s="50"/>
      <c r="N44" s="50"/>
      <c r="O44" s="59"/>
      <c r="P44" s="60"/>
      <c r="Q44" s="17"/>
      <c r="R44" s="17"/>
      <c r="S44" s="58"/>
      <c r="T44" s="50"/>
      <c r="U44" s="50"/>
      <c r="V44" s="50"/>
      <c r="W44" s="50"/>
      <c r="X44" s="50"/>
      <c r="Y44" s="50"/>
      <c r="Z44" s="59"/>
      <c r="AA44" s="60"/>
      <c r="AB44" s="17"/>
      <c r="AC44" s="17"/>
      <c r="AD44" s="58"/>
      <c r="AE44" s="50"/>
      <c r="AF44" s="50"/>
      <c r="AG44" s="50"/>
      <c r="AH44" s="50"/>
      <c r="AI44" s="50"/>
      <c r="AJ44" s="50"/>
      <c r="AK44" s="59"/>
      <c r="AL44" s="60"/>
      <c r="AM44" s="17"/>
      <c r="AN44" s="17"/>
      <c r="AO44" s="58"/>
      <c r="AP44" s="50"/>
      <c r="AQ44" s="50"/>
      <c r="AR44" s="50"/>
      <c r="AS44" s="50"/>
      <c r="AT44" s="50"/>
      <c r="AU44" s="50"/>
      <c r="AV44" s="59"/>
      <c r="AW44" s="60"/>
      <c r="AX44" s="17"/>
      <c r="AY44" s="17"/>
      <c r="AZ44" s="58"/>
      <c r="BA44" s="50"/>
      <c r="BB44" s="50"/>
      <c r="BC44" s="50"/>
      <c r="BD44" s="50"/>
      <c r="BE44" s="50"/>
      <c r="BF44" s="50"/>
      <c r="BG44" s="59"/>
      <c r="BH44" s="60"/>
      <c r="BI44" s="17"/>
      <c r="BJ44" s="17"/>
      <c r="BK44" s="58"/>
      <c r="BL44" s="50"/>
      <c r="BM44" s="50"/>
      <c r="BN44" s="50"/>
      <c r="BO44" s="50"/>
      <c r="BP44" s="50"/>
      <c r="BQ44" s="50"/>
      <c r="BR44" s="59"/>
      <c r="BS44" s="60"/>
      <c r="BT44" s="17"/>
      <c r="BU44" s="17"/>
      <c r="BV44" s="58"/>
      <c r="BW44" s="50"/>
      <c r="BX44" s="50"/>
      <c r="BY44" s="50"/>
      <c r="BZ44" s="50"/>
      <c r="CA44" s="50"/>
      <c r="CB44" s="50"/>
      <c r="CC44" s="59"/>
      <c r="CD44" s="60"/>
      <c r="CE44" s="17"/>
      <c r="CF44" s="17"/>
      <c r="CG44" s="58"/>
      <c r="CH44" s="50"/>
      <c r="CI44" s="50"/>
      <c r="CJ44" s="50"/>
      <c r="CK44" s="50"/>
      <c r="CL44" s="50"/>
      <c r="CM44" s="50"/>
      <c r="CN44" s="59"/>
      <c r="CO44" s="60"/>
      <c r="CP44" s="17"/>
      <c r="CQ44" s="17"/>
      <c r="CR44" s="58"/>
      <c r="CS44" s="50"/>
      <c r="CT44" s="50"/>
      <c r="CU44" s="50"/>
      <c r="CV44" s="50"/>
      <c r="CW44" s="50"/>
      <c r="CX44" s="50"/>
      <c r="CY44" s="59"/>
      <c r="CZ44" s="60"/>
      <c r="DA44" s="17"/>
      <c r="DB44" s="17"/>
      <c r="DC44" s="58"/>
      <c r="DD44" s="50"/>
      <c r="DE44" s="50"/>
      <c r="DF44" s="50"/>
      <c r="DG44" s="50"/>
      <c r="DH44" s="50"/>
      <c r="DI44" s="50"/>
      <c r="DJ44" s="59"/>
      <c r="DK44" s="60"/>
      <c r="DL44" s="17"/>
      <c r="DM44" s="17"/>
      <c r="DN44" s="58"/>
      <c r="DO44" s="50"/>
      <c r="DP44" s="50"/>
      <c r="DQ44" s="50"/>
      <c r="DR44" s="50"/>
      <c r="DS44" s="50"/>
      <c r="DT44" s="50"/>
      <c r="DU44" s="59"/>
      <c r="DV44" s="60"/>
      <c r="DW44" s="17"/>
      <c r="DX44" s="17"/>
      <c r="DY44" s="58"/>
      <c r="DZ44" s="50"/>
      <c r="EA44" s="50"/>
      <c r="EB44" s="50"/>
      <c r="EC44" s="50"/>
      <c r="ED44" s="50"/>
      <c r="EE44" s="50"/>
      <c r="EF44" s="59"/>
      <c r="EG44" s="60"/>
      <c r="EH44" s="17"/>
      <c r="EI44" s="17"/>
      <c r="EJ44" s="58"/>
      <c r="EK44" s="50"/>
      <c r="EL44" s="50"/>
      <c r="EM44" s="50"/>
      <c r="EN44" s="50"/>
      <c r="EO44" s="50"/>
      <c r="EP44" s="50"/>
      <c r="EQ44" s="59"/>
      <c r="ER44" s="60"/>
      <c r="ES44" s="17"/>
      <c r="ET44" s="17"/>
      <c r="EU44" s="58"/>
      <c r="EV44" s="50"/>
      <c r="EW44" s="50"/>
      <c r="EX44" s="50"/>
      <c r="EY44" s="50"/>
      <c r="EZ44" s="50"/>
      <c r="FA44" s="50"/>
      <c r="FB44" s="59"/>
      <c r="FC44" s="60"/>
      <c r="FD44" s="17"/>
      <c r="FE44" s="17"/>
      <c r="FF44" s="58"/>
      <c r="FG44" s="50"/>
      <c r="FH44" s="50"/>
      <c r="FI44" s="50"/>
      <c r="FJ44" s="50"/>
      <c r="FK44" s="50"/>
      <c r="FL44" s="50"/>
      <c r="FM44" s="59"/>
      <c r="FN44" s="60"/>
      <c r="FO44" s="17"/>
      <c r="FP44" s="17"/>
      <c r="FQ44" s="58"/>
      <c r="FR44" s="50"/>
      <c r="FS44" s="50"/>
      <c r="FT44" s="50"/>
      <c r="FU44" s="50"/>
      <c r="FV44" s="50"/>
      <c r="FW44" s="50"/>
      <c r="FX44" s="59"/>
      <c r="FY44" s="60"/>
      <c r="FZ44" s="17"/>
      <c r="GA44" s="17"/>
      <c r="GB44" s="58"/>
      <c r="GC44" s="50"/>
      <c r="GD44" s="50"/>
      <c r="GE44" s="50"/>
      <c r="GF44" s="50"/>
      <c r="GG44" s="50"/>
      <c r="GH44" s="50"/>
      <c r="GI44" s="59"/>
      <c r="GJ44" s="60"/>
      <c r="GK44" s="17"/>
      <c r="GL44" s="17"/>
      <c r="GM44" s="58"/>
      <c r="GN44" s="50"/>
      <c r="GO44" s="50"/>
      <c r="GP44" s="50"/>
      <c r="GQ44" s="50"/>
      <c r="GR44" s="50"/>
      <c r="GS44" s="50"/>
      <c r="GT44" s="59"/>
      <c r="GU44" s="60"/>
      <c r="GV44" s="17"/>
      <c r="GW44" s="17"/>
      <c r="GX44" s="58"/>
      <c r="GY44" s="50"/>
      <c r="GZ44" s="50"/>
      <c r="HA44" s="50"/>
      <c r="HB44" s="50"/>
      <c r="HC44" s="50"/>
      <c r="HD44" s="50"/>
      <c r="HE44" s="59"/>
      <c r="HF44" s="60"/>
      <c r="HG44" s="17"/>
      <c r="HH44" s="17"/>
      <c r="HI44" s="58"/>
      <c r="HJ44" s="50"/>
      <c r="HK44" s="50"/>
      <c r="HL44" s="50"/>
      <c r="HM44" s="50"/>
      <c r="HN44" s="50"/>
      <c r="HO44" s="50"/>
      <c r="HP44" s="59"/>
      <c r="HQ44" s="60"/>
      <c r="HR44" s="17"/>
      <c r="HS44" s="17"/>
    </row>
    <row r="45" spans="1:227" x14ac:dyDescent="0.3">
      <c r="A45" s="96">
        <v>4</v>
      </c>
      <c r="B45" s="1218"/>
      <c r="C45" s="57"/>
      <c r="D45" s="57"/>
      <c r="E45" s="59"/>
      <c r="F45" s="59"/>
      <c r="G45" s="17"/>
      <c r="H45" s="58"/>
      <c r="I45" s="50"/>
      <c r="J45" s="50"/>
      <c r="K45" s="50"/>
      <c r="L45" s="50"/>
      <c r="M45" s="50"/>
      <c r="N45" s="50"/>
      <c r="O45" s="59"/>
      <c r="P45" s="60"/>
      <c r="Q45" s="17"/>
      <c r="R45" s="17"/>
      <c r="S45" s="58"/>
      <c r="T45" s="50"/>
      <c r="U45" s="50"/>
      <c r="V45" s="50"/>
      <c r="W45" s="50"/>
      <c r="X45" s="50"/>
      <c r="Y45" s="50"/>
      <c r="Z45" s="59"/>
      <c r="AA45" s="60"/>
      <c r="AB45" s="17"/>
      <c r="AC45" s="17"/>
      <c r="AD45" s="58"/>
      <c r="AE45" s="50"/>
      <c r="AF45" s="50"/>
      <c r="AG45" s="50"/>
      <c r="AH45" s="50"/>
      <c r="AI45" s="50"/>
      <c r="AJ45" s="50"/>
      <c r="AK45" s="59"/>
      <c r="AL45" s="60"/>
      <c r="AM45" s="17"/>
      <c r="AN45" s="17"/>
      <c r="AO45" s="58"/>
      <c r="AP45" s="50"/>
      <c r="AQ45" s="50"/>
      <c r="AR45" s="50"/>
      <c r="AS45" s="50"/>
      <c r="AT45" s="50"/>
      <c r="AU45" s="50"/>
      <c r="AV45" s="59"/>
      <c r="AW45" s="60"/>
      <c r="AX45" s="17"/>
      <c r="AY45" s="17"/>
      <c r="AZ45" s="58"/>
      <c r="BA45" s="50"/>
      <c r="BB45" s="50"/>
      <c r="BC45" s="50"/>
      <c r="BD45" s="50"/>
      <c r="BE45" s="50"/>
      <c r="BF45" s="50"/>
      <c r="BG45" s="59"/>
      <c r="BH45" s="60"/>
      <c r="BI45" s="17"/>
      <c r="BJ45" s="17"/>
      <c r="BK45" s="58"/>
      <c r="BL45" s="50"/>
      <c r="BM45" s="50"/>
      <c r="BN45" s="50"/>
      <c r="BO45" s="50"/>
      <c r="BP45" s="50"/>
      <c r="BQ45" s="50"/>
      <c r="BR45" s="59"/>
      <c r="BS45" s="60"/>
      <c r="BT45" s="17"/>
      <c r="BU45" s="17"/>
      <c r="BV45" s="58"/>
      <c r="BW45" s="50"/>
      <c r="BX45" s="50"/>
      <c r="BY45" s="50"/>
      <c r="BZ45" s="50"/>
      <c r="CA45" s="50"/>
      <c r="CB45" s="50"/>
      <c r="CC45" s="59"/>
      <c r="CD45" s="60"/>
      <c r="CE45" s="17"/>
      <c r="CF45" s="17"/>
      <c r="CG45" s="58"/>
      <c r="CH45" s="50"/>
      <c r="CI45" s="50"/>
      <c r="CJ45" s="50"/>
      <c r="CK45" s="50"/>
      <c r="CL45" s="50"/>
      <c r="CM45" s="50"/>
      <c r="CN45" s="59"/>
      <c r="CO45" s="60"/>
      <c r="CP45" s="17"/>
      <c r="CQ45" s="17"/>
      <c r="CR45" s="58"/>
      <c r="CS45" s="50"/>
      <c r="CT45" s="50"/>
      <c r="CU45" s="50"/>
      <c r="CV45" s="50"/>
      <c r="CW45" s="50"/>
      <c r="CX45" s="50"/>
      <c r="CY45" s="59"/>
      <c r="CZ45" s="60"/>
      <c r="DA45" s="17"/>
      <c r="DB45" s="17"/>
      <c r="DC45" s="58"/>
      <c r="DD45" s="50"/>
      <c r="DE45" s="50"/>
      <c r="DF45" s="50"/>
      <c r="DG45" s="50"/>
      <c r="DH45" s="50"/>
      <c r="DI45" s="50"/>
      <c r="DJ45" s="59"/>
      <c r="DK45" s="60"/>
      <c r="DL45" s="17"/>
      <c r="DM45" s="17"/>
      <c r="DN45" s="58"/>
      <c r="DO45" s="50"/>
      <c r="DP45" s="50"/>
      <c r="DQ45" s="50"/>
      <c r="DR45" s="50"/>
      <c r="DS45" s="50"/>
      <c r="DT45" s="50"/>
      <c r="DU45" s="59"/>
      <c r="DV45" s="60"/>
      <c r="DW45" s="17"/>
      <c r="DX45" s="17"/>
      <c r="DY45" s="58"/>
      <c r="DZ45" s="50"/>
      <c r="EA45" s="50"/>
      <c r="EB45" s="50"/>
      <c r="EC45" s="50"/>
      <c r="ED45" s="50"/>
      <c r="EE45" s="50"/>
      <c r="EF45" s="59"/>
      <c r="EG45" s="60"/>
      <c r="EH45" s="17"/>
      <c r="EI45" s="17"/>
      <c r="EJ45" s="58"/>
      <c r="EK45" s="50"/>
      <c r="EL45" s="50"/>
      <c r="EM45" s="50"/>
      <c r="EN45" s="50"/>
      <c r="EO45" s="50"/>
      <c r="EP45" s="50"/>
      <c r="EQ45" s="59"/>
      <c r="ER45" s="60"/>
      <c r="ES45" s="17"/>
      <c r="ET45" s="17"/>
      <c r="EU45" s="58"/>
      <c r="EV45" s="50"/>
      <c r="EW45" s="50"/>
      <c r="EX45" s="50"/>
      <c r="EY45" s="50"/>
      <c r="EZ45" s="50"/>
      <c r="FA45" s="50"/>
      <c r="FB45" s="59"/>
      <c r="FC45" s="60"/>
      <c r="FD45" s="17"/>
      <c r="FE45" s="17"/>
      <c r="FF45" s="58"/>
      <c r="FG45" s="50"/>
      <c r="FH45" s="50"/>
      <c r="FI45" s="50"/>
      <c r="FJ45" s="50"/>
      <c r="FK45" s="50"/>
      <c r="FL45" s="50"/>
      <c r="FM45" s="59"/>
      <c r="FN45" s="60"/>
      <c r="FO45" s="17"/>
      <c r="FP45" s="17"/>
      <c r="FQ45" s="58"/>
      <c r="FR45" s="50"/>
      <c r="FS45" s="50"/>
      <c r="FT45" s="50"/>
      <c r="FU45" s="50"/>
      <c r="FV45" s="50"/>
      <c r="FW45" s="50"/>
      <c r="FX45" s="59"/>
      <c r="FY45" s="60"/>
      <c r="FZ45" s="17"/>
      <c r="GA45" s="17"/>
      <c r="GB45" s="58"/>
      <c r="GC45" s="50"/>
      <c r="GD45" s="50"/>
      <c r="GE45" s="50"/>
      <c r="GF45" s="50"/>
      <c r="GG45" s="50"/>
      <c r="GH45" s="50"/>
      <c r="GI45" s="59"/>
      <c r="GJ45" s="60"/>
      <c r="GK45" s="17"/>
      <c r="GL45" s="17"/>
      <c r="GM45" s="58"/>
      <c r="GN45" s="50"/>
      <c r="GO45" s="50"/>
      <c r="GP45" s="50"/>
      <c r="GQ45" s="50"/>
      <c r="GR45" s="50"/>
      <c r="GS45" s="50"/>
      <c r="GT45" s="59"/>
      <c r="GU45" s="60"/>
      <c r="GV45" s="17"/>
      <c r="GW45" s="17"/>
      <c r="GX45" s="58"/>
      <c r="GY45" s="50"/>
      <c r="GZ45" s="50"/>
      <c r="HA45" s="50"/>
      <c r="HB45" s="50"/>
      <c r="HC45" s="50"/>
      <c r="HD45" s="50"/>
      <c r="HE45" s="59"/>
      <c r="HF45" s="60"/>
      <c r="HG45" s="17"/>
      <c r="HH45" s="17"/>
      <c r="HI45" s="58"/>
      <c r="HJ45" s="50"/>
      <c r="HK45" s="50"/>
      <c r="HL45" s="50"/>
      <c r="HM45" s="50"/>
      <c r="HN45" s="50"/>
      <c r="HO45" s="50"/>
      <c r="HP45" s="59"/>
      <c r="HQ45" s="60"/>
      <c r="HR45" s="17"/>
      <c r="HS45" s="17"/>
    </row>
    <row r="46" spans="1:227" x14ac:dyDescent="0.3">
      <c r="A46" s="96">
        <v>5</v>
      </c>
      <c r="B46" s="1218"/>
      <c r="C46" s="57"/>
      <c r="D46" s="57"/>
      <c r="E46" s="59"/>
      <c r="F46" s="59"/>
      <c r="G46" s="17"/>
      <c r="H46" s="58"/>
      <c r="I46" s="50"/>
      <c r="J46" s="50"/>
      <c r="K46" s="50"/>
      <c r="L46" s="50"/>
      <c r="M46" s="50"/>
      <c r="N46" s="50"/>
      <c r="O46" s="59"/>
      <c r="P46" s="60"/>
      <c r="Q46" s="17"/>
      <c r="R46" s="17"/>
      <c r="S46" s="58"/>
      <c r="T46" s="50"/>
      <c r="U46" s="50"/>
      <c r="V46" s="50"/>
      <c r="W46" s="50"/>
      <c r="X46" s="50"/>
      <c r="Y46" s="50"/>
      <c r="Z46" s="59"/>
      <c r="AA46" s="60"/>
      <c r="AB46" s="17"/>
      <c r="AC46" s="17"/>
      <c r="AD46" s="58"/>
      <c r="AE46" s="50"/>
      <c r="AF46" s="50"/>
      <c r="AG46" s="50"/>
      <c r="AH46" s="50"/>
      <c r="AI46" s="50"/>
      <c r="AJ46" s="50"/>
      <c r="AK46" s="59"/>
      <c r="AL46" s="60"/>
      <c r="AM46" s="17"/>
      <c r="AN46" s="17"/>
      <c r="AO46" s="58"/>
      <c r="AP46" s="50"/>
      <c r="AQ46" s="50"/>
      <c r="AR46" s="50"/>
      <c r="AS46" s="50"/>
      <c r="AT46" s="50"/>
      <c r="AU46" s="50"/>
      <c r="AV46" s="59"/>
      <c r="AW46" s="60"/>
      <c r="AX46" s="17"/>
      <c r="AY46" s="17"/>
      <c r="AZ46" s="58"/>
      <c r="BA46" s="50"/>
      <c r="BB46" s="50"/>
      <c r="BC46" s="50"/>
      <c r="BD46" s="50"/>
      <c r="BE46" s="50"/>
      <c r="BF46" s="50"/>
      <c r="BG46" s="59"/>
      <c r="BH46" s="60"/>
      <c r="BI46" s="17"/>
      <c r="BJ46" s="17"/>
      <c r="BK46" s="58"/>
      <c r="BL46" s="50"/>
      <c r="BM46" s="50"/>
      <c r="BN46" s="50"/>
      <c r="BO46" s="50"/>
      <c r="BP46" s="50"/>
      <c r="BQ46" s="50"/>
      <c r="BR46" s="59"/>
      <c r="BS46" s="60"/>
      <c r="BT46" s="17"/>
      <c r="BU46" s="17"/>
      <c r="BV46" s="58"/>
      <c r="BW46" s="50"/>
      <c r="BX46" s="50"/>
      <c r="BY46" s="50"/>
      <c r="BZ46" s="50"/>
      <c r="CA46" s="50"/>
      <c r="CB46" s="50"/>
      <c r="CC46" s="59"/>
      <c r="CD46" s="60"/>
      <c r="CE46" s="17"/>
      <c r="CF46" s="17"/>
      <c r="CG46" s="58"/>
      <c r="CH46" s="50"/>
      <c r="CI46" s="50"/>
      <c r="CJ46" s="50"/>
      <c r="CK46" s="50"/>
      <c r="CL46" s="50"/>
      <c r="CM46" s="50"/>
      <c r="CN46" s="59"/>
      <c r="CO46" s="60"/>
      <c r="CP46" s="17"/>
      <c r="CQ46" s="17"/>
      <c r="CR46" s="58"/>
      <c r="CS46" s="50"/>
      <c r="CT46" s="50"/>
      <c r="CU46" s="50"/>
      <c r="CV46" s="50"/>
      <c r="CW46" s="50"/>
      <c r="CX46" s="50"/>
      <c r="CY46" s="59"/>
      <c r="CZ46" s="60"/>
      <c r="DA46" s="17"/>
      <c r="DB46" s="17"/>
      <c r="DC46" s="58"/>
      <c r="DD46" s="50"/>
      <c r="DE46" s="50"/>
      <c r="DF46" s="50"/>
      <c r="DG46" s="50"/>
      <c r="DH46" s="50"/>
      <c r="DI46" s="50"/>
      <c r="DJ46" s="59"/>
      <c r="DK46" s="60"/>
      <c r="DL46" s="17"/>
      <c r="DM46" s="17"/>
      <c r="DN46" s="58"/>
      <c r="DO46" s="50"/>
      <c r="DP46" s="50"/>
      <c r="DQ46" s="50"/>
      <c r="DR46" s="50"/>
      <c r="DS46" s="50"/>
      <c r="DT46" s="50"/>
      <c r="DU46" s="59"/>
      <c r="DV46" s="60"/>
      <c r="DW46" s="17"/>
      <c r="DX46" s="17"/>
      <c r="DY46" s="58"/>
      <c r="DZ46" s="50"/>
      <c r="EA46" s="50"/>
      <c r="EB46" s="50"/>
      <c r="EC46" s="50"/>
      <c r="ED46" s="50"/>
      <c r="EE46" s="50"/>
      <c r="EF46" s="59"/>
      <c r="EG46" s="60"/>
      <c r="EH46" s="17"/>
      <c r="EI46" s="17"/>
      <c r="EJ46" s="58"/>
      <c r="EK46" s="50"/>
      <c r="EL46" s="50"/>
      <c r="EM46" s="50"/>
      <c r="EN46" s="50"/>
      <c r="EO46" s="50"/>
      <c r="EP46" s="50"/>
      <c r="EQ46" s="59"/>
      <c r="ER46" s="60"/>
      <c r="ES46" s="17"/>
      <c r="ET46" s="17"/>
      <c r="EU46" s="58"/>
      <c r="EV46" s="50"/>
      <c r="EW46" s="50"/>
      <c r="EX46" s="50"/>
      <c r="EY46" s="50"/>
      <c r="EZ46" s="50"/>
      <c r="FA46" s="50"/>
      <c r="FB46" s="59"/>
      <c r="FC46" s="60"/>
      <c r="FD46" s="17"/>
      <c r="FE46" s="17"/>
      <c r="FF46" s="58"/>
      <c r="FG46" s="50"/>
      <c r="FH46" s="50"/>
      <c r="FI46" s="50"/>
      <c r="FJ46" s="50"/>
      <c r="FK46" s="50"/>
      <c r="FL46" s="50"/>
      <c r="FM46" s="59"/>
      <c r="FN46" s="60"/>
      <c r="FO46" s="17"/>
      <c r="FP46" s="17"/>
      <c r="FQ46" s="58"/>
      <c r="FR46" s="50"/>
      <c r="FS46" s="50"/>
      <c r="FT46" s="50"/>
      <c r="FU46" s="50"/>
      <c r="FV46" s="50"/>
      <c r="FW46" s="50"/>
      <c r="FX46" s="59"/>
      <c r="FY46" s="60"/>
      <c r="FZ46" s="17"/>
      <c r="GA46" s="17"/>
      <c r="GB46" s="58"/>
      <c r="GC46" s="50"/>
      <c r="GD46" s="50"/>
      <c r="GE46" s="50"/>
      <c r="GF46" s="50"/>
      <c r="GG46" s="50"/>
      <c r="GH46" s="50"/>
      <c r="GI46" s="59"/>
      <c r="GJ46" s="60"/>
      <c r="GK46" s="17"/>
      <c r="GL46" s="17"/>
      <c r="GM46" s="58"/>
      <c r="GN46" s="50"/>
      <c r="GO46" s="50"/>
      <c r="GP46" s="50"/>
      <c r="GQ46" s="50"/>
      <c r="GR46" s="50"/>
      <c r="GS46" s="50"/>
      <c r="GT46" s="59"/>
      <c r="GU46" s="60"/>
      <c r="GV46" s="17"/>
      <c r="GW46" s="17"/>
      <c r="GX46" s="58"/>
      <c r="GY46" s="50"/>
      <c r="GZ46" s="50"/>
      <c r="HA46" s="50"/>
      <c r="HB46" s="50"/>
      <c r="HC46" s="50"/>
      <c r="HD46" s="50"/>
      <c r="HE46" s="59"/>
      <c r="HF46" s="60"/>
      <c r="HG46" s="17"/>
      <c r="HH46" s="17"/>
      <c r="HI46" s="58"/>
      <c r="HJ46" s="50"/>
      <c r="HK46" s="50"/>
      <c r="HL46" s="50"/>
      <c r="HM46" s="50"/>
      <c r="HN46" s="50"/>
      <c r="HO46" s="50"/>
      <c r="HP46" s="59"/>
      <c r="HQ46" s="60"/>
      <c r="HR46" s="17"/>
      <c r="HS46" s="17"/>
    </row>
    <row r="47" spans="1:227" x14ac:dyDescent="0.3">
      <c r="A47" s="55"/>
      <c r="B47" s="62"/>
      <c r="C47" s="57"/>
      <c r="D47" s="57"/>
      <c r="E47" s="59"/>
      <c r="F47" s="59"/>
      <c r="G47" s="17"/>
      <c r="H47" s="58"/>
      <c r="I47" s="50"/>
      <c r="J47" s="50"/>
      <c r="K47" s="50"/>
      <c r="L47" s="50"/>
      <c r="M47" s="50"/>
      <c r="N47" s="50"/>
      <c r="O47" s="59"/>
      <c r="P47" s="60"/>
      <c r="Q47" s="17"/>
      <c r="R47" s="17"/>
      <c r="S47" s="58"/>
      <c r="T47" s="50"/>
      <c r="U47" s="50"/>
      <c r="V47" s="50"/>
      <c r="W47" s="50"/>
      <c r="X47" s="50"/>
      <c r="Y47" s="50"/>
      <c r="Z47" s="59"/>
      <c r="AA47" s="60"/>
      <c r="AB47" s="17"/>
      <c r="AC47" s="17"/>
      <c r="AD47" s="58"/>
      <c r="AE47" s="50"/>
      <c r="AF47" s="50"/>
      <c r="AG47" s="50"/>
      <c r="AH47" s="50"/>
      <c r="AI47" s="50"/>
      <c r="AJ47" s="50"/>
      <c r="AK47" s="59"/>
      <c r="AL47" s="60"/>
      <c r="AM47" s="17"/>
      <c r="AN47" s="17"/>
      <c r="AO47" s="58"/>
      <c r="AP47" s="50"/>
      <c r="AQ47" s="50"/>
      <c r="AR47" s="50"/>
      <c r="AS47" s="50"/>
      <c r="AT47" s="50"/>
      <c r="AU47" s="50"/>
      <c r="AV47" s="59"/>
      <c r="AW47" s="60"/>
      <c r="AX47" s="17"/>
      <c r="AY47" s="17"/>
      <c r="AZ47" s="58"/>
      <c r="BA47" s="50"/>
      <c r="BB47" s="50"/>
      <c r="BC47" s="50"/>
      <c r="BD47" s="50"/>
      <c r="BE47" s="50"/>
      <c r="BF47" s="50"/>
      <c r="BG47" s="59"/>
      <c r="BH47" s="60"/>
      <c r="BI47" s="17"/>
      <c r="BJ47" s="17"/>
      <c r="BK47" s="58"/>
      <c r="BL47" s="50"/>
      <c r="BM47" s="50"/>
      <c r="BN47" s="50"/>
      <c r="BO47" s="50"/>
      <c r="BP47" s="50"/>
      <c r="BQ47" s="50"/>
      <c r="BR47" s="59"/>
      <c r="BS47" s="60"/>
      <c r="BT47" s="17"/>
      <c r="BU47" s="17"/>
      <c r="BV47" s="58"/>
      <c r="BW47" s="50"/>
      <c r="BX47" s="50"/>
      <c r="BY47" s="50"/>
      <c r="BZ47" s="50"/>
      <c r="CA47" s="50"/>
      <c r="CB47" s="50"/>
      <c r="CC47" s="59"/>
      <c r="CD47" s="60"/>
      <c r="CE47" s="17"/>
      <c r="CF47" s="17"/>
      <c r="CG47" s="58"/>
      <c r="CH47" s="50"/>
      <c r="CI47" s="50"/>
      <c r="CJ47" s="50"/>
      <c r="CK47" s="50"/>
      <c r="CL47" s="50"/>
      <c r="CM47" s="50"/>
      <c r="CN47" s="59"/>
      <c r="CO47" s="60"/>
      <c r="CP47" s="17"/>
      <c r="CQ47" s="17"/>
      <c r="CR47" s="58"/>
      <c r="CS47" s="50"/>
      <c r="CT47" s="50"/>
      <c r="CU47" s="50"/>
      <c r="CV47" s="50"/>
      <c r="CW47" s="50"/>
      <c r="CX47" s="50"/>
      <c r="CY47" s="59"/>
      <c r="CZ47" s="60"/>
      <c r="DA47" s="17"/>
      <c r="DB47" s="17"/>
      <c r="DC47" s="58"/>
      <c r="DD47" s="50"/>
      <c r="DE47" s="50"/>
      <c r="DF47" s="50"/>
      <c r="DG47" s="50"/>
      <c r="DH47" s="50"/>
      <c r="DI47" s="50"/>
      <c r="DJ47" s="59"/>
      <c r="DK47" s="60"/>
      <c r="DL47" s="17"/>
      <c r="DM47" s="17"/>
      <c r="DN47" s="58"/>
      <c r="DO47" s="50"/>
      <c r="DP47" s="50"/>
      <c r="DQ47" s="50"/>
      <c r="DR47" s="50"/>
      <c r="DS47" s="50"/>
      <c r="DT47" s="50"/>
      <c r="DU47" s="59"/>
      <c r="DV47" s="60"/>
      <c r="DW47" s="17"/>
      <c r="DX47" s="17"/>
      <c r="DY47" s="58"/>
      <c r="DZ47" s="50"/>
      <c r="EA47" s="50"/>
      <c r="EB47" s="50"/>
      <c r="EC47" s="50"/>
      <c r="ED47" s="50"/>
      <c r="EE47" s="50"/>
      <c r="EF47" s="59"/>
      <c r="EG47" s="60"/>
      <c r="EH47" s="17"/>
      <c r="EI47" s="17"/>
      <c r="EJ47" s="58"/>
      <c r="EK47" s="50"/>
      <c r="EL47" s="50"/>
      <c r="EM47" s="50"/>
      <c r="EN47" s="50"/>
      <c r="EO47" s="50"/>
      <c r="EP47" s="50"/>
      <c r="EQ47" s="59"/>
      <c r="ER47" s="60"/>
      <c r="ES47" s="17"/>
      <c r="ET47" s="17"/>
      <c r="EU47" s="58"/>
      <c r="EV47" s="50"/>
      <c r="EW47" s="50"/>
      <c r="EX47" s="50"/>
      <c r="EY47" s="50"/>
      <c r="EZ47" s="50"/>
      <c r="FA47" s="50"/>
      <c r="FB47" s="59"/>
      <c r="FC47" s="60"/>
      <c r="FD47" s="17"/>
      <c r="FE47" s="17"/>
      <c r="FF47" s="58"/>
      <c r="FG47" s="50"/>
      <c r="FH47" s="50"/>
      <c r="FI47" s="50"/>
      <c r="FJ47" s="50"/>
      <c r="FK47" s="50"/>
      <c r="FL47" s="50"/>
      <c r="FM47" s="59"/>
      <c r="FN47" s="60"/>
      <c r="FO47" s="17"/>
      <c r="FP47" s="17"/>
      <c r="FQ47" s="58"/>
      <c r="FR47" s="50"/>
      <c r="FS47" s="50"/>
      <c r="FT47" s="50"/>
      <c r="FU47" s="50"/>
      <c r="FV47" s="50"/>
      <c r="FW47" s="50"/>
      <c r="FX47" s="59"/>
      <c r="FY47" s="60"/>
      <c r="FZ47" s="17"/>
      <c r="GA47" s="17"/>
      <c r="GB47" s="58"/>
      <c r="GC47" s="50"/>
      <c r="GD47" s="50"/>
      <c r="GE47" s="50"/>
      <c r="GF47" s="50"/>
      <c r="GG47" s="50"/>
      <c r="GH47" s="50"/>
      <c r="GI47" s="59"/>
      <c r="GJ47" s="60"/>
      <c r="GK47" s="17"/>
      <c r="GL47" s="17"/>
      <c r="GM47" s="58"/>
      <c r="GN47" s="50"/>
      <c r="GO47" s="50"/>
      <c r="GP47" s="50"/>
      <c r="GQ47" s="50"/>
      <c r="GR47" s="50"/>
      <c r="GS47" s="50"/>
      <c r="GT47" s="59"/>
      <c r="GU47" s="60"/>
      <c r="GV47" s="17"/>
      <c r="GW47" s="17"/>
      <c r="GX47" s="58"/>
      <c r="GY47" s="50"/>
      <c r="GZ47" s="50"/>
      <c r="HA47" s="50"/>
      <c r="HB47" s="50"/>
      <c r="HC47" s="50"/>
      <c r="HD47" s="50"/>
      <c r="HE47" s="59"/>
      <c r="HF47" s="60"/>
      <c r="HG47" s="17"/>
      <c r="HH47" s="17"/>
      <c r="HI47" s="58"/>
      <c r="HJ47" s="50"/>
      <c r="HK47" s="50"/>
      <c r="HL47" s="50"/>
      <c r="HM47" s="50"/>
      <c r="HN47" s="50"/>
      <c r="HO47" s="50"/>
      <c r="HP47" s="59"/>
      <c r="HQ47" s="60"/>
      <c r="HR47" s="17"/>
      <c r="HS47" s="17"/>
    </row>
    <row r="48" spans="1:227" x14ac:dyDescent="0.3">
      <c r="A48" s="55"/>
      <c r="B48" s="63"/>
      <c r="C48" s="57"/>
      <c r="D48" s="57"/>
      <c r="E48" s="59"/>
      <c r="F48" s="59"/>
      <c r="G48" s="17"/>
      <c r="H48" s="58"/>
      <c r="I48" s="50"/>
      <c r="J48" s="50"/>
      <c r="K48" s="50"/>
      <c r="L48" s="50"/>
      <c r="M48" s="50"/>
      <c r="N48" s="50"/>
      <c r="O48" s="59"/>
      <c r="P48" s="60"/>
      <c r="Q48" s="17"/>
      <c r="R48" s="17"/>
      <c r="S48" s="58"/>
      <c r="T48" s="50"/>
      <c r="U48" s="50"/>
      <c r="V48" s="50"/>
      <c r="W48" s="50"/>
      <c r="X48" s="50"/>
      <c r="Y48" s="50"/>
      <c r="Z48" s="59"/>
      <c r="AA48" s="60"/>
      <c r="AB48" s="17"/>
      <c r="AC48" s="17"/>
      <c r="AD48" s="58"/>
      <c r="AE48" s="50"/>
      <c r="AF48" s="50"/>
      <c r="AG48" s="50"/>
      <c r="AH48" s="50"/>
      <c r="AI48" s="50"/>
      <c r="AJ48" s="50"/>
      <c r="AK48" s="59"/>
      <c r="AL48" s="60"/>
      <c r="AM48" s="17"/>
      <c r="AN48" s="17"/>
      <c r="AO48" s="58"/>
      <c r="AP48" s="50"/>
      <c r="AQ48" s="50"/>
      <c r="AR48" s="50"/>
      <c r="AS48" s="50"/>
      <c r="AT48" s="50"/>
      <c r="AU48" s="50"/>
      <c r="AV48" s="59"/>
      <c r="AW48" s="60"/>
      <c r="AX48" s="17"/>
      <c r="AY48" s="17"/>
      <c r="AZ48" s="58"/>
      <c r="BA48" s="50"/>
      <c r="BB48" s="50"/>
      <c r="BC48" s="50"/>
      <c r="BD48" s="50"/>
      <c r="BE48" s="50"/>
      <c r="BF48" s="50"/>
      <c r="BG48" s="59"/>
      <c r="BH48" s="60"/>
      <c r="BI48" s="17"/>
      <c r="BJ48" s="17"/>
      <c r="BK48" s="58"/>
      <c r="BL48" s="50"/>
      <c r="BM48" s="50"/>
      <c r="BN48" s="50"/>
      <c r="BO48" s="50"/>
      <c r="BP48" s="50"/>
      <c r="BQ48" s="50"/>
      <c r="BR48" s="59"/>
      <c r="BS48" s="60"/>
      <c r="BT48" s="17"/>
      <c r="BU48" s="17"/>
      <c r="BV48" s="58"/>
      <c r="BW48" s="50"/>
      <c r="BX48" s="50"/>
      <c r="BY48" s="50"/>
      <c r="BZ48" s="50"/>
      <c r="CA48" s="50"/>
      <c r="CB48" s="50"/>
      <c r="CC48" s="59"/>
      <c r="CD48" s="60"/>
      <c r="CE48" s="17"/>
      <c r="CF48" s="17"/>
      <c r="CG48" s="58"/>
      <c r="CH48" s="50"/>
      <c r="CI48" s="50"/>
      <c r="CJ48" s="50"/>
      <c r="CK48" s="50"/>
      <c r="CL48" s="50"/>
      <c r="CM48" s="50"/>
      <c r="CN48" s="59"/>
      <c r="CO48" s="60"/>
      <c r="CP48" s="17"/>
      <c r="CQ48" s="17"/>
      <c r="CR48" s="58"/>
      <c r="CS48" s="50"/>
      <c r="CT48" s="50"/>
      <c r="CU48" s="50"/>
      <c r="CV48" s="50"/>
      <c r="CW48" s="50"/>
      <c r="CX48" s="50"/>
      <c r="CY48" s="59"/>
      <c r="CZ48" s="60"/>
      <c r="DA48" s="17"/>
      <c r="DB48" s="17"/>
      <c r="DC48" s="58"/>
      <c r="DD48" s="50"/>
      <c r="DE48" s="50"/>
      <c r="DF48" s="50"/>
      <c r="DG48" s="50"/>
      <c r="DH48" s="50"/>
      <c r="DI48" s="50"/>
      <c r="DJ48" s="59"/>
      <c r="DK48" s="60"/>
      <c r="DL48" s="17"/>
      <c r="DM48" s="17"/>
      <c r="DN48" s="58"/>
      <c r="DO48" s="50"/>
      <c r="DP48" s="50"/>
      <c r="DQ48" s="50"/>
      <c r="DR48" s="50"/>
      <c r="DS48" s="50"/>
      <c r="DT48" s="50"/>
      <c r="DU48" s="59"/>
      <c r="DV48" s="60"/>
      <c r="DW48" s="17"/>
      <c r="DX48" s="17"/>
      <c r="DY48" s="58"/>
      <c r="DZ48" s="50"/>
      <c r="EA48" s="50"/>
      <c r="EB48" s="50"/>
      <c r="EC48" s="50"/>
      <c r="ED48" s="50"/>
      <c r="EE48" s="50"/>
      <c r="EF48" s="59"/>
      <c r="EG48" s="60"/>
      <c r="EH48" s="17"/>
      <c r="EI48" s="17"/>
      <c r="EJ48" s="58"/>
      <c r="EK48" s="50"/>
      <c r="EL48" s="50"/>
      <c r="EM48" s="50"/>
      <c r="EN48" s="50"/>
      <c r="EO48" s="50"/>
      <c r="EP48" s="50"/>
      <c r="EQ48" s="59"/>
      <c r="ER48" s="60"/>
      <c r="ES48" s="17"/>
      <c r="ET48" s="17"/>
      <c r="EU48" s="58"/>
      <c r="EV48" s="50"/>
      <c r="EW48" s="50"/>
      <c r="EX48" s="50"/>
      <c r="EY48" s="50"/>
      <c r="EZ48" s="50"/>
      <c r="FA48" s="50"/>
      <c r="FB48" s="59"/>
      <c r="FC48" s="60"/>
      <c r="FD48" s="17"/>
      <c r="FE48" s="17"/>
      <c r="FF48" s="58"/>
      <c r="FG48" s="50"/>
      <c r="FH48" s="50"/>
      <c r="FI48" s="50"/>
      <c r="FJ48" s="50"/>
      <c r="FK48" s="50"/>
      <c r="FL48" s="50"/>
      <c r="FM48" s="59"/>
      <c r="FN48" s="60"/>
      <c r="FO48" s="17"/>
      <c r="FP48" s="17"/>
      <c r="FQ48" s="58"/>
      <c r="FR48" s="50"/>
      <c r="FS48" s="50"/>
      <c r="FT48" s="50"/>
      <c r="FU48" s="50"/>
      <c r="FV48" s="50"/>
      <c r="FW48" s="50"/>
      <c r="FX48" s="59"/>
      <c r="FY48" s="60"/>
      <c r="FZ48" s="17"/>
      <c r="GA48" s="17"/>
      <c r="GB48" s="58"/>
      <c r="GC48" s="50"/>
      <c r="GD48" s="50"/>
      <c r="GE48" s="50"/>
      <c r="GF48" s="50"/>
      <c r="GG48" s="50"/>
      <c r="GH48" s="50"/>
      <c r="GI48" s="59"/>
      <c r="GJ48" s="60"/>
      <c r="GK48" s="17"/>
      <c r="GL48" s="17"/>
      <c r="GM48" s="58"/>
      <c r="GN48" s="50"/>
      <c r="GO48" s="50"/>
      <c r="GP48" s="50"/>
      <c r="GQ48" s="50"/>
      <c r="GR48" s="50"/>
      <c r="GS48" s="50"/>
      <c r="GT48" s="59"/>
      <c r="GU48" s="60"/>
      <c r="GV48" s="17"/>
      <c r="GW48" s="17"/>
      <c r="GX48" s="58"/>
      <c r="GY48" s="50"/>
      <c r="GZ48" s="50"/>
      <c r="HA48" s="50"/>
      <c r="HB48" s="50"/>
      <c r="HC48" s="50"/>
      <c r="HD48" s="50"/>
      <c r="HE48" s="59"/>
      <c r="HF48" s="60"/>
      <c r="HG48" s="17"/>
      <c r="HH48" s="17"/>
      <c r="HI48" s="58"/>
      <c r="HJ48" s="50"/>
      <c r="HK48" s="50"/>
      <c r="HL48" s="50"/>
      <c r="HM48" s="50"/>
      <c r="HN48" s="50"/>
      <c r="HO48" s="50"/>
      <c r="HP48" s="59"/>
      <c r="HQ48" s="60"/>
      <c r="HR48" s="17"/>
      <c r="HS48" s="17"/>
    </row>
    <row r="49" spans="1:227" x14ac:dyDescent="0.3">
      <c r="A49" s="55"/>
      <c r="B49" s="56"/>
      <c r="C49" s="57"/>
      <c r="D49" s="57"/>
      <c r="E49" s="59"/>
      <c r="F49" s="59"/>
      <c r="G49" s="17"/>
      <c r="H49" s="58"/>
      <c r="I49" s="50"/>
      <c r="J49" s="50"/>
      <c r="K49" s="50"/>
      <c r="L49" s="50"/>
      <c r="M49" s="50"/>
      <c r="N49" s="50"/>
      <c r="O49" s="59"/>
      <c r="P49" s="60"/>
      <c r="Q49" s="17"/>
      <c r="R49" s="17"/>
      <c r="S49" s="58"/>
      <c r="T49" s="50"/>
      <c r="U49" s="50"/>
      <c r="V49" s="50"/>
      <c r="W49" s="50"/>
      <c r="X49" s="50"/>
      <c r="Y49" s="50"/>
      <c r="Z49" s="59"/>
      <c r="AA49" s="60"/>
      <c r="AB49" s="17"/>
      <c r="AC49" s="17"/>
      <c r="AD49" s="58"/>
      <c r="AE49" s="50"/>
      <c r="AF49" s="50"/>
      <c r="AG49" s="50"/>
      <c r="AH49" s="50"/>
      <c r="AI49" s="50"/>
      <c r="AJ49" s="50"/>
      <c r="AK49" s="59"/>
      <c r="AL49" s="60"/>
      <c r="AM49" s="17"/>
      <c r="AN49" s="17"/>
      <c r="AO49" s="58"/>
      <c r="AP49" s="50"/>
      <c r="AQ49" s="50"/>
      <c r="AR49" s="50"/>
      <c r="AS49" s="50"/>
      <c r="AT49" s="50"/>
      <c r="AU49" s="50"/>
      <c r="AV49" s="59"/>
      <c r="AW49" s="60"/>
      <c r="AX49" s="17"/>
      <c r="AY49" s="17"/>
      <c r="AZ49" s="58"/>
      <c r="BA49" s="50"/>
      <c r="BB49" s="50"/>
      <c r="BC49" s="50"/>
      <c r="BD49" s="50"/>
      <c r="BE49" s="50"/>
      <c r="BF49" s="50"/>
      <c r="BG49" s="59"/>
      <c r="BH49" s="60"/>
      <c r="BI49" s="17"/>
      <c r="BJ49" s="17"/>
      <c r="BK49" s="58"/>
      <c r="BL49" s="50"/>
      <c r="BM49" s="50"/>
      <c r="BN49" s="50"/>
      <c r="BO49" s="50"/>
      <c r="BP49" s="50"/>
      <c r="BQ49" s="50"/>
      <c r="BR49" s="59"/>
      <c r="BS49" s="60"/>
      <c r="BT49" s="17"/>
      <c r="BU49" s="17"/>
      <c r="BV49" s="58"/>
      <c r="BW49" s="50"/>
      <c r="BX49" s="50"/>
      <c r="BY49" s="50"/>
      <c r="BZ49" s="50"/>
      <c r="CA49" s="50"/>
      <c r="CB49" s="50"/>
      <c r="CC49" s="59"/>
      <c r="CD49" s="60"/>
      <c r="CE49" s="17"/>
      <c r="CF49" s="17"/>
      <c r="CG49" s="58"/>
      <c r="CH49" s="50"/>
      <c r="CI49" s="50"/>
      <c r="CJ49" s="50"/>
      <c r="CK49" s="50"/>
      <c r="CL49" s="50"/>
      <c r="CM49" s="50"/>
      <c r="CN49" s="59"/>
      <c r="CO49" s="60"/>
      <c r="CP49" s="17"/>
      <c r="CQ49" s="17"/>
      <c r="CR49" s="58"/>
      <c r="CS49" s="50"/>
      <c r="CT49" s="50"/>
      <c r="CU49" s="50"/>
      <c r="CV49" s="50"/>
      <c r="CW49" s="50"/>
      <c r="CX49" s="50"/>
      <c r="CY49" s="59"/>
      <c r="CZ49" s="60"/>
      <c r="DA49" s="17"/>
      <c r="DB49" s="17"/>
      <c r="DC49" s="58"/>
      <c r="DD49" s="50"/>
      <c r="DE49" s="50"/>
      <c r="DF49" s="50"/>
      <c r="DG49" s="50"/>
      <c r="DH49" s="50"/>
      <c r="DI49" s="50"/>
      <c r="DJ49" s="59"/>
      <c r="DK49" s="60"/>
      <c r="DL49" s="17"/>
      <c r="DM49" s="17"/>
      <c r="DN49" s="58"/>
      <c r="DO49" s="50"/>
      <c r="DP49" s="50"/>
      <c r="DQ49" s="50"/>
      <c r="DR49" s="50"/>
      <c r="DS49" s="50"/>
      <c r="DT49" s="50"/>
      <c r="DU49" s="59"/>
      <c r="DV49" s="60"/>
      <c r="DW49" s="17"/>
      <c r="DX49" s="17"/>
      <c r="DY49" s="58"/>
      <c r="DZ49" s="50"/>
      <c r="EA49" s="50"/>
      <c r="EB49" s="50"/>
      <c r="EC49" s="50"/>
      <c r="ED49" s="50"/>
      <c r="EE49" s="50"/>
      <c r="EF49" s="59"/>
      <c r="EG49" s="60"/>
      <c r="EH49" s="17"/>
      <c r="EI49" s="17"/>
      <c r="EJ49" s="58"/>
      <c r="EK49" s="50"/>
      <c r="EL49" s="50"/>
      <c r="EM49" s="50"/>
      <c r="EN49" s="50"/>
      <c r="EO49" s="50"/>
      <c r="EP49" s="50"/>
      <c r="EQ49" s="59"/>
      <c r="ER49" s="60"/>
      <c r="ES49" s="17"/>
      <c r="ET49" s="17"/>
      <c r="EU49" s="58"/>
      <c r="EV49" s="50"/>
      <c r="EW49" s="50"/>
      <c r="EX49" s="50"/>
      <c r="EY49" s="50"/>
      <c r="EZ49" s="50"/>
      <c r="FA49" s="50"/>
      <c r="FB49" s="59"/>
      <c r="FC49" s="60"/>
      <c r="FD49" s="17"/>
      <c r="FE49" s="17"/>
      <c r="FF49" s="58"/>
      <c r="FG49" s="50"/>
      <c r="FH49" s="50"/>
      <c r="FI49" s="50"/>
      <c r="FJ49" s="50"/>
      <c r="FK49" s="50"/>
      <c r="FL49" s="50"/>
      <c r="FM49" s="59"/>
      <c r="FN49" s="60"/>
      <c r="FO49" s="17"/>
      <c r="FP49" s="17"/>
      <c r="FQ49" s="58"/>
      <c r="FR49" s="50"/>
      <c r="FS49" s="50"/>
      <c r="FT49" s="50"/>
      <c r="FU49" s="50"/>
      <c r="FV49" s="50"/>
      <c r="FW49" s="50"/>
      <c r="FX49" s="59"/>
      <c r="FY49" s="60"/>
      <c r="FZ49" s="17"/>
      <c r="GA49" s="17"/>
      <c r="GB49" s="58"/>
      <c r="GC49" s="50"/>
      <c r="GD49" s="50"/>
      <c r="GE49" s="50"/>
      <c r="GF49" s="50"/>
      <c r="GG49" s="50"/>
      <c r="GH49" s="50"/>
      <c r="GI49" s="59"/>
      <c r="GJ49" s="60"/>
      <c r="GK49" s="17"/>
      <c r="GL49" s="17"/>
      <c r="GM49" s="58"/>
      <c r="GN49" s="50"/>
      <c r="GO49" s="50"/>
      <c r="GP49" s="50"/>
      <c r="GQ49" s="50"/>
      <c r="GR49" s="50"/>
      <c r="GS49" s="50"/>
      <c r="GT49" s="59"/>
      <c r="GU49" s="60"/>
      <c r="GV49" s="17"/>
      <c r="GW49" s="17"/>
      <c r="GX49" s="58"/>
      <c r="GY49" s="50"/>
      <c r="GZ49" s="50"/>
      <c r="HA49" s="50"/>
      <c r="HB49" s="50"/>
      <c r="HC49" s="50"/>
      <c r="HD49" s="50"/>
      <c r="HE49" s="59"/>
      <c r="HF49" s="60"/>
      <c r="HG49" s="17"/>
      <c r="HH49" s="17"/>
      <c r="HI49" s="58"/>
      <c r="HJ49" s="50"/>
      <c r="HK49" s="50"/>
      <c r="HL49" s="50"/>
      <c r="HM49" s="50"/>
      <c r="HN49" s="50"/>
      <c r="HO49" s="50"/>
      <c r="HP49" s="59"/>
      <c r="HQ49" s="60"/>
      <c r="HR49" s="17"/>
      <c r="HS49" s="17"/>
    </row>
    <row r="50" spans="1:227" x14ac:dyDescent="0.3">
      <c r="A50" s="55"/>
      <c r="B50" s="56"/>
      <c r="C50" s="57"/>
      <c r="D50" s="57"/>
      <c r="E50" s="59"/>
      <c r="F50" s="59"/>
      <c r="G50" s="17"/>
      <c r="H50" s="58"/>
      <c r="I50" s="50"/>
      <c r="J50" s="50"/>
      <c r="K50" s="50"/>
      <c r="L50" s="50"/>
      <c r="M50" s="50"/>
      <c r="N50" s="50"/>
      <c r="O50" s="59"/>
      <c r="P50" s="60"/>
      <c r="Q50" s="17"/>
      <c r="R50" s="17"/>
      <c r="S50" s="58"/>
      <c r="T50" s="50"/>
      <c r="U50" s="50"/>
      <c r="V50" s="50"/>
      <c r="W50" s="50"/>
      <c r="X50" s="50"/>
      <c r="Y50" s="50"/>
      <c r="Z50" s="59"/>
      <c r="AA50" s="60"/>
      <c r="AB50" s="17"/>
      <c r="AC50" s="17"/>
      <c r="AD50" s="58"/>
      <c r="AE50" s="50"/>
      <c r="AF50" s="50"/>
      <c r="AG50" s="50"/>
      <c r="AH50" s="50"/>
      <c r="AI50" s="50"/>
      <c r="AJ50" s="50"/>
      <c r="AK50" s="59"/>
      <c r="AL50" s="60"/>
      <c r="AM50" s="17"/>
      <c r="AN50" s="17"/>
      <c r="AO50" s="58"/>
      <c r="AP50" s="50"/>
      <c r="AQ50" s="50"/>
      <c r="AR50" s="50"/>
      <c r="AS50" s="50"/>
      <c r="AT50" s="50"/>
      <c r="AU50" s="50"/>
      <c r="AV50" s="59"/>
      <c r="AW50" s="60"/>
      <c r="AX50" s="17"/>
      <c r="AY50" s="17"/>
      <c r="AZ50" s="58"/>
      <c r="BA50" s="50"/>
      <c r="BB50" s="50"/>
      <c r="BC50" s="50"/>
      <c r="BD50" s="50"/>
      <c r="BE50" s="50"/>
      <c r="BF50" s="50"/>
      <c r="BG50" s="59"/>
      <c r="BH50" s="60"/>
      <c r="BI50" s="17"/>
      <c r="BJ50" s="17"/>
      <c r="BK50" s="58"/>
      <c r="BL50" s="50"/>
      <c r="BM50" s="50"/>
      <c r="BN50" s="50"/>
      <c r="BO50" s="50"/>
      <c r="BP50" s="50"/>
      <c r="BQ50" s="50"/>
      <c r="BR50" s="59"/>
      <c r="BS50" s="60"/>
      <c r="BT50" s="17"/>
      <c r="BU50" s="17"/>
      <c r="BV50" s="58"/>
      <c r="BW50" s="50"/>
      <c r="BX50" s="50"/>
      <c r="BY50" s="50"/>
      <c r="BZ50" s="50"/>
      <c r="CA50" s="50"/>
      <c r="CB50" s="50"/>
      <c r="CC50" s="59"/>
      <c r="CD50" s="60"/>
      <c r="CE50" s="17"/>
      <c r="CF50" s="17"/>
      <c r="CG50" s="58"/>
      <c r="CH50" s="50"/>
      <c r="CI50" s="50"/>
      <c r="CJ50" s="50"/>
      <c r="CK50" s="50"/>
      <c r="CL50" s="50"/>
      <c r="CM50" s="50"/>
      <c r="CN50" s="59"/>
      <c r="CO50" s="60"/>
      <c r="CP50" s="17"/>
      <c r="CQ50" s="17"/>
      <c r="CR50" s="58"/>
      <c r="CS50" s="50"/>
      <c r="CT50" s="50"/>
      <c r="CU50" s="50"/>
      <c r="CV50" s="50"/>
      <c r="CW50" s="50"/>
      <c r="CX50" s="50"/>
      <c r="CY50" s="59"/>
      <c r="CZ50" s="60"/>
      <c r="DA50" s="17"/>
      <c r="DB50" s="17"/>
      <c r="DC50" s="58"/>
      <c r="DD50" s="50"/>
      <c r="DE50" s="50"/>
      <c r="DF50" s="50"/>
      <c r="DG50" s="50"/>
      <c r="DH50" s="50"/>
      <c r="DI50" s="50"/>
      <c r="DJ50" s="59"/>
      <c r="DK50" s="60"/>
      <c r="DL50" s="17"/>
      <c r="DM50" s="17"/>
      <c r="DN50" s="58"/>
      <c r="DO50" s="50"/>
      <c r="DP50" s="50"/>
      <c r="DQ50" s="50"/>
      <c r="DR50" s="50"/>
      <c r="DS50" s="50"/>
      <c r="DT50" s="50"/>
      <c r="DU50" s="59"/>
      <c r="DV50" s="60"/>
      <c r="DW50" s="17"/>
      <c r="DX50" s="17"/>
      <c r="DY50" s="58"/>
      <c r="DZ50" s="50"/>
      <c r="EA50" s="50"/>
      <c r="EB50" s="50"/>
      <c r="EC50" s="50"/>
      <c r="ED50" s="50"/>
      <c r="EE50" s="50"/>
      <c r="EF50" s="59"/>
      <c r="EG50" s="60"/>
      <c r="EH50" s="17"/>
      <c r="EI50" s="17"/>
      <c r="EJ50" s="58"/>
      <c r="EK50" s="50"/>
      <c r="EL50" s="50"/>
      <c r="EM50" s="50"/>
      <c r="EN50" s="50"/>
      <c r="EO50" s="50"/>
      <c r="EP50" s="50"/>
      <c r="EQ50" s="59"/>
      <c r="ER50" s="60"/>
      <c r="ES50" s="17"/>
      <c r="ET50" s="17"/>
      <c r="EU50" s="58"/>
      <c r="EV50" s="50"/>
      <c r="EW50" s="50"/>
      <c r="EX50" s="50"/>
      <c r="EY50" s="50"/>
      <c r="EZ50" s="50"/>
      <c r="FA50" s="50"/>
      <c r="FB50" s="59"/>
      <c r="FC50" s="60"/>
      <c r="FD50" s="17"/>
      <c r="FE50" s="17"/>
      <c r="FF50" s="58"/>
      <c r="FG50" s="50"/>
      <c r="FH50" s="50"/>
      <c r="FI50" s="50"/>
      <c r="FJ50" s="50"/>
      <c r="FK50" s="50"/>
      <c r="FL50" s="50"/>
      <c r="FM50" s="59"/>
      <c r="FN50" s="60"/>
      <c r="FO50" s="17"/>
      <c r="FP50" s="17"/>
      <c r="FQ50" s="58"/>
      <c r="FR50" s="50"/>
      <c r="FS50" s="50"/>
      <c r="FT50" s="50"/>
      <c r="FU50" s="50"/>
      <c r="FV50" s="50"/>
      <c r="FW50" s="50"/>
      <c r="FX50" s="59"/>
      <c r="FY50" s="60"/>
      <c r="FZ50" s="17"/>
      <c r="GA50" s="17"/>
      <c r="GB50" s="58"/>
      <c r="GC50" s="50"/>
      <c r="GD50" s="50"/>
      <c r="GE50" s="50"/>
      <c r="GF50" s="50"/>
      <c r="GG50" s="50"/>
      <c r="GH50" s="50"/>
      <c r="GI50" s="59"/>
      <c r="GJ50" s="60"/>
      <c r="GK50" s="17"/>
      <c r="GL50" s="17"/>
      <c r="GM50" s="58"/>
      <c r="GN50" s="50"/>
      <c r="GO50" s="50"/>
      <c r="GP50" s="50"/>
      <c r="GQ50" s="50"/>
      <c r="GR50" s="50"/>
      <c r="GS50" s="50"/>
      <c r="GT50" s="59"/>
      <c r="GU50" s="60"/>
      <c r="GV50" s="17"/>
      <c r="GW50" s="17"/>
      <c r="GX50" s="58"/>
      <c r="GY50" s="50"/>
      <c r="GZ50" s="50"/>
      <c r="HA50" s="50"/>
      <c r="HB50" s="50"/>
      <c r="HC50" s="50"/>
      <c r="HD50" s="50"/>
      <c r="HE50" s="59"/>
      <c r="HF50" s="60"/>
      <c r="HG50" s="17"/>
      <c r="HH50" s="17"/>
      <c r="HI50" s="58"/>
      <c r="HJ50" s="50"/>
      <c r="HK50" s="50"/>
      <c r="HL50" s="50"/>
      <c r="HM50" s="50"/>
      <c r="HN50" s="50"/>
      <c r="HO50" s="50"/>
      <c r="HP50" s="59"/>
      <c r="HQ50" s="60"/>
      <c r="HR50" s="17"/>
      <c r="HS50" s="17"/>
    </row>
    <row r="51" spans="1:227" x14ac:dyDescent="0.3">
      <c r="A51" s="55"/>
      <c r="B51" s="56"/>
      <c r="C51" s="57"/>
      <c r="D51" s="57"/>
      <c r="E51" s="59"/>
      <c r="F51" s="59"/>
      <c r="G51" s="17"/>
      <c r="H51" s="58"/>
      <c r="I51" s="50"/>
      <c r="J51" s="50"/>
      <c r="K51" s="50"/>
      <c r="L51" s="50"/>
      <c r="M51" s="50"/>
      <c r="N51" s="50"/>
      <c r="O51" s="59"/>
      <c r="P51" s="60"/>
      <c r="Q51" s="17"/>
      <c r="R51" s="17"/>
      <c r="S51" s="58"/>
      <c r="T51" s="50"/>
      <c r="U51" s="50"/>
      <c r="V51" s="50"/>
      <c r="W51" s="50"/>
      <c r="X51" s="50"/>
      <c r="Y51" s="50"/>
      <c r="Z51" s="59"/>
      <c r="AA51" s="60"/>
      <c r="AB51" s="17"/>
      <c r="AC51" s="17"/>
      <c r="AD51" s="58"/>
      <c r="AE51" s="50"/>
      <c r="AF51" s="50"/>
      <c r="AG51" s="50"/>
      <c r="AH51" s="50"/>
      <c r="AI51" s="50"/>
      <c r="AJ51" s="50"/>
      <c r="AK51" s="59"/>
      <c r="AL51" s="60"/>
      <c r="AM51" s="17"/>
      <c r="AN51" s="17"/>
      <c r="AO51" s="58"/>
      <c r="AP51" s="50"/>
      <c r="AQ51" s="50"/>
      <c r="AR51" s="50"/>
      <c r="AS51" s="50"/>
      <c r="AT51" s="50"/>
      <c r="AU51" s="50"/>
      <c r="AV51" s="59"/>
      <c r="AW51" s="60"/>
      <c r="AX51" s="17"/>
      <c r="AY51" s="17"/>
      <c r="AZ51" s="58"/>
      <c r="BA51" s="50"/>
      <c r="BB51" s="50"/>
      <c r="BC51" s="50"/>
      <c r="BD51" s="50"/>
      <c r="BE51" s="50"/>
      <c r="BF51" s="50"/>
      <c r="BG51" s="59"/>
      <c r="BH51" s="60"/>
      <c r="BI51" s="17"/>
      <c r="BJ51" s="17"/>
      <c r="BK51" s="58"/>
      <c r="BL51" s="50"/>
      <c r="BM51" s="50"/>
      <c r="BN51" s="50"/>
      <c r="BO51" s="50"/>
      <c r="BP51" s="50"/>
      <c r="BQ51" s="50"/>
      <c r="BR51" s="59"/>
      <c r="BS51" s="60"/>
      <c r="BT51" s="17"/>
      <c r="BU51" s="17"/>
      <c r="BV51" s="58"/>
      <c r="BW51" s="50"/>
      <c r="BX51" s="50"/>
      <c r="BY51" s="50"/>
      <c r="BZ51" s="50"/>
      <c r="CA51" s="50"/>
      <c r="CB51" s="50"/>
      <c r="CC51" s="59"/>
      <c r="CD51" s="60"/>
      <c r="CE51" s="17"/>
      <c r="CF51" s="17"/>
      <c r="CG51" s="58"/>
      <c r="CH51" s="50"/>
      <c r="CI51" s="50"/>
      <c r="CJ51" s="50"/>
      <c r="CK51" s="50"/>
      <c r="CL51" s="50"/>
      <c r="CM51" s="50"/>
      <c r="CN51" s="59"/>
      <c r="CO51" s="60"/>
      <c r="CP51" s="17"/>
      <c r="CQ51" s="17"/>
      <c r="CR51" s="58"/>
      <c r="CS51" s="50"/>
      <c r="CT51" s="50"/>
      <c r="CU51" s="50"/>
      <c r="CV51" s="50"/>
      <c r="CW51" s="50"/>
      <c r="CX51" s="50"/>
      <c r="CY51" s="59"/>
      <c r="CZ51" s="60"/>
      <c r="DA51" s="17"/>
      <c r="DB51" s="17"/>
      <c r="DC51" s="58"/>
      <c r="DD51" s="50"/>
      <c r="DE51" s="50"/>
      <c r="DF51" s="50"/>
      <c r="DG51" s="50"/>
      <c r="DH51" s="50"/>
      <c r="DI51" s="50"/>
      <c r="DJ51" s="59"/>
      <c r="DK51" s="60"/>
      <c r="DL51" s="17"/>
      <c r="DM51" s="17"/>
      <c r="DN51" s="58"/>
      <c r="DO51" s="50"/>
      <c r="DP51" s="50"/>
      <c r="DQ51" s="50"/>
      <c r="DR51" s="50"/>
      <c r="DS51" s="50"/>
      <c r="DT51" s="50"/>
      <c r="DU51" s="59"/>
      <c r="DV51" s="60"/>
      <c r="DW51" s="17"/>
      <c r="DX51" s="17"/>
      <c r="DY51" s="58"/>
      <c r="DZ51" s="50"/>
      <c r="EA51" s="50"/>
      <c r="EB51" s="50"/>
      <c r="EC51" s="50"/>
      <c r="ED51" s="50"/>
      <c r="EE51" s="50"/>
      <c r="EF51" s="59"/>
      <c r="EG51" s="60"/>
      <c r="EH51" s="17"/>
      <c r="EI51" s="17"/>
      <c r="EJ51" s="58"/>
      <c r="EK51" s="50"/>
      <c r="EL51" s="50"/>
      <c r="EM51" s="50"/>
      <c r="EN51" s="50"/>
      <c r="EO51" s="50"/>
      <c r="EP51" s="50"/>
      <c r="EQ51" s="59"/>
      <c r="ER51" s="60"/>
      <c r="ES51" s="17"/>
      <c r="ET51" s="17"/>
      <c r="EU51" s="58"/>
      <c r="EV51" s="50"/>
      <c r="EW51" s="50"/>
      <c r="EX51" s="50"/>
      <c r="EY51" s="50"/>
      <c r="EZ51" s="50"/>
      <c r="FA51" s="50"/>
      <c r="FB51" s="59"/>
      <c r="FC51" s="60"/>
      <c r="FD51" s="17"/>
      <c r="FE51" s="17"/>
      <c r="FF51" s="58"/>
      <c r="FG51" s="50"/>
      <c r="FH51" s="50"/>
      <c r="FI51" s="50"/>
      <c r="FJ51" s="50"/>
      <c r="FK51" s="50"/>
      <c r="FL51" s="50"/>
      <c r="FM51" s="59"/>
      <c r="FN51" s="60"/>
      <c r="FO51" s="17"/>
      <c r="FP51" s="17"/>
      <c r="FQ51" s="58"/>
      <c r="FR51" s="50"/>
      <c r="FS51" s="50"/>
      <c r="FT51" s="50"/>
      <c r="FU51" s="50"/>
      <c r="FV51" s="50"/>
      <c r="FW51" s="50"/>
      <c r="FX51" s="59"/>
      <c r="FY51" s="60"/>
      <c r="FZ51" s="17"/>
      <c r="GA51" s="17"/>
      <c r="GB51" s="58"/>
      <c r="GC51" s="50"/>
      <c r="GD51" s="50"/>
      <c r="GE51" s="50"/>
      <c r="GF51" s="50"/>
      <c r="GG51" s="50"/>
      <c r="GH51" s="50"/>
      <c r="GI51" s="59"/>
      <c r="GJ51" s="60"/>
      <c r="GK51" s="17"/>
      <c r="GL51" s="17"/>
      <c r="GM51" s="58"/>
      <c r="GN51" s="50"/>
      <c r="GO51" s="50"/>
      <c r="GP51" s="50"/>
      <c r="GQ51" s="50"/>
      <c r="GR51" s="50"/>
      <c r="GS51" s="50"/>
      <c r="GT51" s="59"/>
      <c r="GU51" s="60"/>
      <c r="GV51" s="17"/>
      <c r="GW51" s="17"/>
      <c r="GX51" s="58"/>
      <c r="GY51" s="50"/>
      <c r="GZ51" s="50"/>
      <c r="HA51" s="50"/>
      <c r="HB51" s="50"/>
      <c r="HC51" s="50"/>
      <c r="HD51" s="50"/>
      <c r="HE51" s="59"/>
      <c r="HF51" s="60"/>
      <c r="HG51" s="17"/>
      <c r="HH51" s="17"/>
      <c r="HI51" s="58"/>
      <c r="HJ51" s="50"/>
      <c r="HK51" s="50"/>
      <c r="HL51" s="50"/>
      <c r="HM51" s="50"/>
      <c r="HN51" s="50"/>
      <c r="HO51" s="50"/>
      <c r="HP51" s="59"/>
      <c r="HQ51" s="60"/>
      <c r="HR51" s="17"/>
      <c r="HS51" s="17"/>
    </row>
    <row r="52" spans="1:227" x14ac:dyDescent="0.3">
      <c r="A52" s="55"/>
      <c r="B52" s="56"/>
      <c r="C52" s="57"/>
      <c r="D52" s="57"/>
      <c r="E52" s="59"/>
      <c r="F52" s="59"/>
      <c r="G52" s="17"/>
      <c r="H52" s="58"/>
      <c r="I52" s="50"/>
      <c r="J52" s="50"/>
      <c r="K52" s="50"/>
      <c r="L52" s="50"/>
      <c r="M52" s="50"/>
      <c r="N52" s="50"/>
      <c r="O52" s="59"/>
      <c r="P52" s="60"/>
      <c r="Q52" s="17"/>
      <c r="R52" s="17"/>
      <c r="S52" s="58"/>
      <c r="T52" s="50"/>
      <c r="U52" s="50"/>
      <c r="V52" s="50"/>
      <c r="W52" s="50"/>
      <c r="X52" s="50"/>
      <c r="Y52" s="50"/>
      <c r="Z52" s="59"/>
      <c r="AA52" s="60"/>
      <c r="AB52" s="17"/>
      <c r="AC52" s="17"/>
      <c r="AD52" s="58"/>
      <c r="AE52" s="50"/>
      <c r="AF52" s="50"/>
      <c r="AG52" s="50"/>
      <c r="AH52" s="50"/>
      <c r="AI52" s="50"/>
      <c r="AJ52" s="50"/>
      <c r="AK52" s="59"/>
      <c r="AL52" s="60"/>
      <c r="AM52" s="17"/>
      <c r="AN52" s="17"/>
      <c r="AO52" s="58"/>
      <c r="AP52" s="50"/>
      <c r="AQ52" s="50"/>
      <c r="AR52" s="50"/>
      <c r="AS52" s="50"/>
      <c r="AT52" s="50"/>
      <c r="AU52" s="50"/>
      <c r="AV52" s="59"/>
      <c r="AW52" s="60"/>
      <c r="AX52" s="17"/>
      <c r="AY52" s="17"/>
      <c r="AZ52" s="58"/>
      <c r="BA52" s="50"/>
      <c r="BB52" s="50"/>
      <c r="BC52" s="50"/>
      <c r="BD52" s="50"/>
      <c r="BE52" s="50"/>
      <c r="BF52" s="50"/>
      <c r="BG52" s="59"/>
      <c r="BH52" s="60"/>
      <c r="BI52" s="17"/>
      <c r="BJ52" s="17"/>
      <c r="BK52" s="58"/>
      <c r="BL52" s="50"/>
      <c r="BM52" s="50"/>
      <c r="BN52" s="50"/>
      <c r="BO52" s="50"/>
      <c r="BP52" s="50"/>
      <c r="BQ52" s="50"/>
      <c r="BR52" s="59"/>
      <c r="BS52" s="60"/>
      <c r="BT52" s="17"/>
      <c r="BU52" s="17"/>
      <c r="BV52" s="58"/>
      <c r="BW52" s="50"/>
      <c r="BX52" s="50"/>
      <c r="BY52" s="50"/>
      <c r="BZ52" s="50"/>
      <c r="CA52" s="50"/>
      <c r="CB52" s="50"/>
      <c r="CC52" s="59"/>
      <c r="CD52" s="60"/>
      <c r="CE52" s="17"/>
      <c r="CF52" s="17"/>
      <c r="CG52" s="58"/>
      <c r="CH52" s="50"/>
      <c r="CI52" s="50"/>
      <c r="CJ52" s="50"/>
      <c r="CK52" s="50"/>
      <c r="CL52" s="50"/>
      <c r="CM52" s="50"/>
      <c r="CN52" s="59"/>
      <c r="CO52" s="60"/>
      <c r="CP52" s="17"/>
      <c r="CQ52" s="17"/>
      <c r="CR52" s="58"/>
      <c r="CS52" s="50"/>
      <c r="CT52" s="50"/>
      <c r="CU52" s="50"/>
      <c r="CV52" s="50"/>
      <c r="CW52" s="50"/>
      <c r="CX52" s="50"/>
      <c r="CY52" s="59"/>
      <c r="CZ52" s="60"/>
      <c r="DA52" s="17"/>
      <c r="DB52" s="17"/>
      <c r="DC52" s="58"/>
      <c r="DD52" s="50"/>
      <c r="DE52" s="50"/>
      <c r="DF52" s="50"/>
      <c r="DG52" s="50"/>
      <c r="DH52" s="50"/>
      <c r="DI52" s="50"/>
      <c r="DJ52" s="59"/>
      <c r="DK52" s="60"/>
      <c r="DL52" s="17"/>
      <c r="DM52" s="17"/>
      <c r="DN52" s="58"/>
      <c r="DO52" s="50"/>
      <c r="DP52" s="50"/>
      <c r="DQ52" s="50"/>
      <c r="DR52" s="50"/>
      <c r="DS52" s="50"/>
      <c r="DT52" s="50"/>
      <c r="DU52" s="59"/>
      <c r="DV52" s="60"/>
      <c r="DW52" s="17"/>
      <c r="DX52" s="17"/>
      <c r="DY52" s="58"/>
      <c r="DZ52" s="50"/>
      <c r="EA52" s="50"/>
      <c r="EB52" s="50"/>
      <c r="EC52" s="50"/>
      <c r="ED52" s="50"/>
      <c r="EE52" s="50"/>
      <c r="EF52" s="59"/>
      <c r="EG52" s="60"/>
      <c r="EH52" s="17"/>
      <c r="EI52" s="17"/>
      <c r="EJ52" s="58"/>
      <c r="EK52" s="50"/>
      <c r="EL52" s="50"/>
      <c r="EM52" s="50"/>
      <c r="EN52" s="50"/>
      <c r="EO52" s="50"/>
      <c r="EP52" s="50"/>
      <c r="EQ52" s="59"/>
      <c r="ER52" s="60"/>
      <c r="ES52" s="17"/>
      <c r="ET52" s="17"/>
      <c r="EU52" s="58"/>
      <c r="EV52" s="50"/>
      <c r="EW52" s="50"/>
      <c r="EX52" s="50"/>
      <c r="EY52" s="50"/>
      <c r="EZ52" s="50"/>
      <c r="FA52" s="50"/>
      <c r="FB52" s="59"/>
      <c r="FC52" s="60"/>
      <c r="FD52" s="17"/>
      <c r="FE52" s="17"/>
      <c r="FF52" s="58"/>
      <c r="FG52" s="50"/>
      <c r="FH52" s="50"/>
      <c r="FI52" s="50"/>
      <c r="FJ52" s="50"/>
      <c r="FK52" s="50"/>
      <c r="FL52" s="50"/>
      <c r="FM52" s="59"/>
      <c r="FN52" s="60"/>
      <c r="FO52" s="17"/>
      <c r="FP52" s="17"/>
      <c r="FQ52" s="58"/>
      <c r="FR52" s="50"/>
      <c r="FS52" s="50"/>
      <c r="FT52" s="50"/>
      <c r="FU52" s="50"/>
      <c r="FV52" s="50"/>
      <c r="FW52" s="50"/>
      <c r="FX52" s="59"/>
      <c r="FY52" s="60"/>
      <c r="FZ52" s="17"/>
      <c r="GA52" s="17"/>
      <c r="GB52" s="58"/>
      <c r="GC52" s="50"/>
      <c r="GD52" s="50"/>
      <c r="GE52" s="50"/>
      <c r="GF52" s="50"/>
      <c r="GG52" s="50"/>
      <c r="GH52" s="50"/>
      <c r="GI52" s="59"/>
      <c r="GJ52" s="60"/>
      <c r="GK52" s="17"/>
      <c r="GL52" s="17"/>
      <c r="GM52" s="58"/>
      <c r="GN52" s="50"/>
      <c r="GO52" s="50"/>
      <c r="GP52" s="50"/>
      <c r="GQ52" s="50"/>
      <c r="GR52" s="50"/>
      <c r="GS52" s="50"/>
      <c r="GT52" s="59"/>
      <c r="GU52" s="60"/>
      <c r="GV52" s="17"/>
      <c r="GW52" s="17"/>
      <c r="GX52" s="58"/>
      <c r="GY52" s="50"/>
      <c r="GZ52" s="50"/>
      <c r="HA52" s="50"/>
      <c r="HB52" s="50"/>
      <c r="HC52" s="50"/>
      <c r="HD52" s="50"/>
      <c r="HE52" s="59"/>
      <c r="HF52" s="60"/>
      <c r="HG52" s="17"/>
      <c r="HH52" s="17"/>
      <c r="HI52" s="58"/>
      <c r="HJ52" s="50"/>
      <c r="HK52" s="50"/>
      <c r="HL52" s="50"/>
      <c r="HM52" s="50"/>
      <c r="HN52" s="50"/>
      <c r="HO52" s="50"/>
      <c r="HP52" s="59"/>
      <c r="HQ52" s="60"/>
      <c r="HR52" s="17"/>
      <c r="HS52" s="17"/>
    </row>
    <row r="53" spans="1:227" x14ac:dyDescent="0.3">
      <c r="A53" s="55"/>
      <c r="B53" s="62"/>
      <c r="C53" s="57"/>
      <c r="D53" s="57"/>
      <c r="E53" s="59"/>
      <c r="F53" s="59"/>
      <c r="G53" s="17"/>
      <c r="H53" s="58"/>
      <c r="I53" s="50"/>
      <c r="J53" s="50"/>
      <c r="K53" s="50"/>
      <c r="L53" s="50"/>
      <c r="M53" s="50"/>
      <c r="N53" s="50"/>
      <c r="O53" s="59"/>
      <c r="P53" s="60"/>
      <c r="Q53" s="17"/>
      <c r="R53" s="17"/>
      <c r="S53" s="58"/>
      <c r="T53" s="50"/>
      <c r="U53" s="50"/>
      <c r="V53" s="50"/>
      <c r="W53" s="50"/>
      <c r="X53" s="50"/>
      <c r="Y53" s="50"/>
      <c r="Z53" s="59"/>
      <c r="AA53" s="60"/>
      <c r="AB53" s="17"/>
      <c r="AC53" s="17"/>
      <c r="AD53" s="58"/>
      <c r="AE53" s="50"/>
      <c r="AF53" s="50"/>
      <c r="AG53" s="50"/>
      <c r="AH53" s="50"/>
      <c r="AI53" s="50"/>
      <c r="AJ53" s="50"/>
      <c r="AK53" s="59"/>
      <c r="AL53" s="60"/>
      <c r="AM53" s="17"/>
      <c r="AN53" s="17"/>
      <c r="AO53" s="58"/>
      <c r="AP53" s="50"/>
      <c r="AQ53" s="50"/>
      <c r="AR53" s="50"/>
      <c r="AS53" s="50"/>
      <c r="AT53" s="50"/>
      <c r="AU53" s="50"/>
      <c r="AV53" s="59"/>
      <c r="AW53" s="60"/>
      <c r="AX53" s="17"/>
      <c r="AY53" s="17"/>
      <c r="AZ53" s="58"/>
      <c r="BA53" s="50"/>
      <c r="BB53" s="50"/>
      <c r="BC53" s="50"/>
      <c r="BD53" s="50"/>
      <c r="BE53" s="50"/>
      <c r="BF53" s="50"/>
      <c r="BG53" s="59"/>
      <c r="BH53" s="60"/>
      <c r="BI53" s="17"/>
      <c r="BJ53" s="17"/>
      <c r="BK53" s="58"/>
      <c r="BL53" s="50"/>
      <c r="BM53" s="50"/>
      <c r="BN53" s="50"/>
      <c r="BO53" s="50"/>
      <c r="BP53" s="50"/>
      <c r="BQ53" s="50"/>
      <c r="BR53" s="59"/>
      <c r="BS53" s="60"/>
      <c r="BT53" s="17"/>
      <c r="BU53" s="17"/>
      <c r="BV53" s="58"/>
      <c r="BW53" s="50"/>
      <c r="BX53" s="50"/>
      <c r="BY53" s="50"/>
      <c r="BZ53" s="50"/>
      <c r="CA53" s="50"/>
      <c r="CB53" s="50"/>
      <c r="CC53" s="59"/>
      <c r="CD53" s="60"/>
      <c r="CE53" s="17"/>
      <c r="CF53" s="17"/>
      <c r="CG53" s="58"/>
      <c r="CH53" s="50"/>
      <c r="CI53" s="50"/>
      <c r="CJ53" s="50"/>
      <c r="CK53" s="50"/>
      <c r="CL53" s="50"/>
      <c r="CM53" s="50"/>
      <c r="CN53" s="59"/>
      <c r="CO53" s="60"/>
      <c r="CP53" s="17"/>
      <c r="CQ53" s="17"/>
      <c r="CR53" s="58"/>
      <c r="CS53" s="50"/>
      <c r="CT53" s="50"/>
      <c r="CU53" s="50"/>
      <c r="CV53" s="50"/>
      <c r="CW53" s="50"/>
      <c r="CX53" s="50"/>
      <c r="CY53" s="59"/>
      <c r="CZ53" s="60"/>
      <c r="DA53" s="17"/>
      <c r="DB53" s="17"/>
      <c r="DC53" s="58"/>
      <c r="DD53" s="50"/>
      <c r="DE53" s="50"/>
      <c r="DF53" s="50"/>
      <c r="DG53" s="50"/>
      <c r="DH53" s="50"/>
      <c r="DI53" s="50"/>
      <c r="DJ53" s="59"/>
      <c r="DK53" s="60"/>
      <c r="DL53" s="17"/>
      <c r="DM53" s="17"/>
      <c r="DN53" s="58"/>
      <c r="DO53" s="50"/>
      <c r="DP53" s="50"/>
      <c r="DQ53" s="50"/>
      <c r="DR53" s="50"/>
      <c r="DS53" s="50"/>
      <c r="DT53" s="50"/>
      <c r="DU53" s="59"/>
      <c r="DV53" s="60"/>
      <c r="DW53" s="17"/>
      <c r="DX53" s="17"/>
      <c r="DY53" s="58"/>
      <c r="DZ53" s="50"/>
      <c r="EA53" s="50"/>
      <c r="EB53" s="50"/>
      <c r="EC53" s="50"/>
      <c r="ED53" s="50"/>
      <c r="EE53" s="50"/>
      <c r="EF53" s="59"/>
      <c r="EG53" s="60"/>
      <c r="EH53" s="17"/>
      <c r="EI53" s="17"/>
      <c r="EJ53" s="58"/>
      <c r="EK53" s="50"/>
      <c r="EL53" s="50"/>
      <c r="EM53" s="50"/>
      <c r="EN53" s="50"/>
      <c r="EO53" s="50"/>
      <c r="EP53" s="50"/>
      <c r="EQ53" s="59"/>
      <c r="ER53" s="60"/>
      <c r="ES53" s="17"/>
      <c r="ET53" s="17"/>
      <c r="EU53" s="58"/>
      <c r="EV53" s="50"/>
      <c r="EW53" s="50"/>
      <c r="EX53" s="50"/>
      <c r="EY53" s="50"/>
      <c r="EZ53" s="50"/>
      <c r="FA53" s="50"/>
      <c r="FB53" s="59"/>
      <c r="FC53" s="60"/>
      <c r="FD53" s="17"/>
      <c r="FE53" s="17"/>
      <c r="FF53" s="58"/>
      <c r="FG53" s="50"/>
      <c r="FH53" s="50"/>
      <c r="FI53" s="50"/>
      <c r="FJ53" s="50"/>
      <c r="FK53" s="50"/>
      <c r="FL53" s="50"/>
      <c r="FM53" s="59"/>
      <c r="FN53" s="60"/>
      <c r="FO53" s="17"/>
      <c r="FP53" s="17"/>
      <c r="FQ53" s="58"/>
      <c r="FR53" s="50"/>
      <c r="FS53" s="50"/>
      <c r="FT53" s="50"/>
      <c r="FU53" s="50"/>
      <c r="FV53" s="50"/>
      <c r="FW53" s="50"/>
      <c r="FX53" s="59"/>
      <c r="FY53" s="60"/>
      <c r="FZ53" s="17"/>
      <c r="GA53" s="17"/>
      <c r="GB53" s="58"/>
      <c r="GC53" s="50"/>
      <c r="GD53" s="50"/>
      <c r="GE53" s="50"/>
      <c r="GF53" s="50"/>
      <c r="GG53" s="50"/>
      <c r="GH53" s="50"/>
      <c r="GI53" s="59"/>
      <c r="GJ53" s="60"/>
      <c r="GK53" s="17"/>
      <c r="GL53" s="17"/>
      <c r="GM53" s="58"/>
      <c r="GN53" s="50"/>
      <c r="GO53" s="50"/>
      <c r="GP53" s="50"/>
      <c r="GQ53" s="50"/>
      <c r="GR53" s="50"/>
      <c r="GS53" s="50"/>
      <c r="GT53" s="59"/>
      <c r="GU53" s="60"/>
      <c r="GV53" s="17"/>
      <c r="GW53" s="17"/>
      <c r="GX53" s="58"/>
      <c r="GY53" s="50"/>
      <c r="GZ53" s="50"/>
      <c r="HA53" s="50"/>
      <c r="HB53" s="50"/>
      <c r="HC53" s="50"/>
      <c r="HD53" s="50"/>
      <c r="HE53" s="59"/>
      <c r="HF53" s="60"/>
      <c r="HG53" s="17"/>
      <c r="HH53" s="17"/>
      <c r="HI53" s="58"/>
      <c r="HJ53" s="50"/>
      <c r="HK53" s="50"/>
      <c r="HL53" s="50"/>
      <c r="HM53" s="50"/>
      <c r="HN53" s="50"/>
      <c r="HO53" s="50"/>
      <c r="HP53" s="59"/>
      <c r="HQ53" s="60"/>
      <c r="HR53" s="17"/>
      <c r="HS53" s="17"/>
    </row>
    <row r="54" spans="1:227" x14ac:dyDescent="0.3">
      <c r="A54" s="55"/>
      <c r="B54" s="62"/>
      <c r="C54" s="57"/>
      <c r="D54" s="57"/>
      <c r="E54" s="59"/>
      <c r="F54" s="59"/>
      <c r="G54" s="17"/>
      <c r="H54" s="58"/>
      <c r="I54" s="50"/>
      <c r="J54" s="50"/>
      <c r="K54" s="50"/>
      <c r="L54" s="50"/>
      <c r="M54" s="50"/>
      <c r="N54" s="50"/>
      <c r="O54" s="59"/>
      <c r="P54" s="60"/>
      <c r="Q54" s="17"/>
      <c r="R54" s="17"/>
      <c r="S54" s="58"/>
      <c r="T54" s="50"/>
      <c r="U54" s="50"/>
      <c r="V54" s="50"/>
      <c r="W54" s="50"/>
      <c r="X54" s="50"/>
      <c r="Y54" s="50"/>
      <c r="Z54" s="59"/>
      <c r="AA54" s="60"/>
      <c r="AB54" s="17"/>
      <c r="AC54" s="17"/>
      <c r="AD54" s="58"/>
      <c r="AE54" s="50"/>
      <c r="AF54" s="50"/>
      <c r="AG54" s="50"/>
      <c r="AH54" s="50"/>
      <c r="AI54" s="50"/>
      <c r="AJ54" s="50"/>
      <c r="AK54" s="59"/>
      <c r="AL54" s="60"/>
      <c r="AM54" s="17"/>
      <c r="AN54" s="17"/>
      <c r="AO54" s="58"/>
      <c r="AP54" s="50"/>
      <c r="AQ54" s="50"/>
      <c r="AR54" s="50"/>
      <c r="AS54" s="50"/>
      <c r="AT54" s="50"/>
      <c r="AU54" s="50"/>
      <c r="AV54" s="59"/>
      <c r="AW54" s="60"/>
      <c r="AX54" s="17"/>
      <c r="AY54" s="17"/>
      <c r="AZ54" s="58"/>
      <c r="BA54" s="50"/>
      <c r="BB54" s="50"/>
      <c r="BC54" s="50"/>
      <c r="BD54" s="50"/>
      <c r="BE54" s="50"/>
      <c r="BF54" s="50"/>
      <c r="BG54" s="59"/>
      <c r="BH54" s="60"/>
      <c r="BI54" s="17"/>
      <c r="BJ54" s="17"/>
      <c r="BK54" s="58"/>
      <c r="BL54" s="50"/>
      <c r="BM54" s="50"/>
      <c r="BN54" s="50"/>
      <c r="BO54" s="50"/>
      <c r="BP54" s="50"/>
      <c r="BQ54" s="50"/>
      <c r="BR54" s="59"/>
      <c r="BS54" s="60"/>
      <c r="BT54" s="17"/>
      <c r="BU54" s="17"/>
      <c r="BV54" s="58"/>
      <c r="BW54" s="50"/>
      <c r="BX54" s="50"/>
      <c r="BY54" s="50"/>
      <c r="BZ54" s="50"/>
      <c r="CA54" s="50"/>
      <c r="CB54" s="50"/>
      <c r="CC54" s="59"/>
      <c r="CD54" s="60"/>
      <c r="CE54" s="17"/>
      <c r="CF54" s="17"/>
      <c r="CG54" s="58"/>
      <c r="CH54" s="50"/>
      <c r="CI54" s="50"/>
      <c r="CJ54" s="50"/>
      <c r="CK54" s="50"/>
      <c r="CL54" s="50"/>
      <c r="CM54" s="50"/>
      <c r="CN54" s="59"/>
      <c r="CO54" s="60"/>
      <c r="CP54" s="17"/>
      <c r="CQ54" s="17"/>
      <c r="CR54" s="58"/>
      <c r="CS54" s="50"/>
      <c r="CT54" s="50"/>
      <c r="CU54" s="50"/>
      <c r="CV54" s="50"/>
      <c r="CW54" s="50"/>
      <c r="CX54" s="50"/>
      <c r="CY54" s="59"/>
      <c r="CZ54" s="60"/>
      <c r="DA54" s="17"/>
      <c r="DB54" s="17"/>
      <c r="DC54" s="58"/>
      <c r="DD54" s="50"/>
      <c r="DE54" s="50"/>
      <c r="DF54" s="50"/>
      <c r="DG54" s="50"/>
      <c r="DH54" s="50"/>
      <c r="DI54" s="50"/>
      <c r="DJ54" s="59"/>
      <c r="DK54" s="60"/>
      <c r="DL54" s="17"/>
      <c r="DM54" s="17"/>
      <c r="DN54" s="58"/>
      <c r="DO54" s="50"/>
      <c r="DP54" s="50"/>
      <c r="DQ54" s="50"/>
      <c r="DR54" s="50"/>
      <c r="DS54" s="50"/>
      <c r="DT54" s="50"/>
      <c r="DU54" s="59"/>
      <c r="DV54" s="60"/>
      <c r="DW54" s="17"/>
      <c r="DX54" s="17"/>
      <c r="DY54" s="58"/>
      <c r="DZ54" s="50"/>
      <c r="EA54" s="50"/>
      <c r="EB54" s="50"/>
      <c r="EC54" s="50"/>
      <c r="ED54" s="50"/>
      <c r="EE54" s="50"/>
      <c r="EF54" s="59"/>
      <c r="EG54" s="60"/>
      <c r="EH54" s="17"/>
      <c r="EI54" s="17"/>
      <c r="EJ54" s="58"/>
      <c r="EK54" s="50"/>
      <c r="EL54" s="50"/>
      <c r="EM54" s="50"/>
      <c r="EN54" s="50"/>
      <c r="EO54" s="50"/>
      <c r="EP54" s="50"/>
      <c r="EQ54" s="59"/>
      <c r="ER54" s="60"/>
      <c r="ES54" s="17"/>
      <c r="ET54" s="17"/>
      <c r="EU54" s="58"/>
      <c r="EV54" s="50"/>
      <c r="EW54" s="50"/>
      <c r="EX54" s="50"/>
      <c r="EY54" s="50"/>
      <c r="EZ54" s="50"/>
      <c r="FA54" s="50"/>
      <c r="FB54" s="59"/>
      <c r="FC54" s="60"/>
      <c r="FD54" s="17"/>
      <c r="FE54" s="17"/>
      <c r="FF54" s="58"/>
      <c r="FG54" s="50"/>
      <c r="FH54" s="50"/>
      <c r="FI54" s="50"/>
      <c r="FJ54" s="50"/>
      <c r="FK54" s="50"/>
      <c r="FL54" s="50"/>
      <c r="FM54" s="59"/>
      <c r="FN54" s="60"/>
      <c r="FO54" s="17"/>
      <c r="FP54" s="17"/>
      <c r="FQ54" s="58"/>
      <c r="FR54" s="50"/>
      <c r="FS54" s="50"/>
      <c r="FT54" s="50"/>
      <c r="FU54" s="50"/>
      <c r="FV54" s="50"/>
      <c r="FW54" s="50"/>
      <c r="FX54" s="59"/>
      <c r="FY54" s="60"/>
      <c r="FZ54" s="17"/>
      <c r="GA54" s="17"/>
      <c r="GB54" s="58"/>
      <c r="GC54" s="50"/>
      <c r="GD54" s="50"/>
      <c r="GE54" s="50"/>
      <c r="GF54" s="50"/>
      <c r="GG54" s="50"/>
      <c r="GH54" s="50"/>
      <c r="GI54" s="59"/>
      <c r="GJ54" s="60"/>
      <c r="GK54" s="17"/>
      <c r="GL54" s="17"/>
      <c r="GM54" s="58"/>
      <c r="GN54" s="50"/>
      <c r="GO54" s="50"/>
      <c r="GP54" s="50"/>
      <c r="GQ54" s="50"/>
      <c r="GR54" s="50"/>
      <c r="GS54" s="50"/>
      <c r="GT54" s="59"/>
      <c r="GU54" s="60"/>
      <c r="GV54" s="17"/>
      <c r="GW54" s="17"/>
      <c r="GX54" s="58"/>
      <c r="GY54" s="50"/>
      <c r="GZ54" s="50"/>
      <c r="HA54" s="50"/>
      <c r="HB54" s="50"/>
      <c r="HC54" s="50"/>
      <c r="HD54" s="50"/>
      <c r="HE54" s="59"/>
      <c r="HF54" s="60"/>
      <c r="HG54" s="17"/>
      <c r="HH54" s="17"/>
      <c r="HI54" s="58"/>
      <c r="HJ54" s="50"/>
      <c r="HK54" s="50"/>
      <c r="HL54" s="50"/>
      <c r="HM54" s="50"/>
      <c r="HN54" s="50"/>
      <c r="HO54" s="50"/>
      <c r="HP54" s="59"/>
      <c r="HQ54" s="60"/>
      <c r="HR54" s="17"/>
      <c r="HS54" s="17"/>
    </row>
    <row r="55" spans="1:227" x14ac:dyDescent="0.3">
      <c r="A55" s="55"/>
      <c r="B55" s="56"/>
      <c r="C55" s="57"/>
      <c r="D55" s="57"/>
      <c r="E55" s="59"/>
      <c r="F55" s="59"/>
      <c r="G55" s="17"/>
      <c r="H55" s="58"/>
      <c r="I55" s="50"/>
      <c r="J55" s="50"/>
      <c r="K55" s="50"/>
      <c r="L55" s="50"/>
      <c r="M55" s="50"/>
      <c r="N55" s="50"/>
      <c r="O55" s="59"/>
      <c r="P55" s="60"/>
      <c r="Q55" s="17"/>
      <c r="R55" s="17"/>
      <c r="S55" s="58"/>
      <c r="T55" s="50"/>
      <c r="U55" s="50"/>
      <c r="V55" s="50"/>
      <c r="W55" s="50"/>
      <c r="X55" s="50"/>
      <c r="Y55" s="50"/>
      <c r="Z55" s="59"/>
      <c r="AA55" s="60"/>
      <c r="AB55" s="17"/>
      <c r="AC55" s="17"/>
      <c r="AD55" s="58"/>
      <c r="AE55" s="50"/>
      <c r="AF55" s="50"/>
      <c r="AG55" s="50"/>
      <c r="AH55" s="50"/>
      <c r="AI55" s="50"/>
      <c r="AJ55" s="50"/>
      <c r="AK55" s="59"/>
      <c r="AL55" s="60"/>
      <c r="AM55" s="17"/>
      <c r="AN55" s="17"/>
      <c r="AO55" s="58"/>
      <c r="AP55" s="50"/>
      <c r="AQ55" s="50"/>
      <c r="AR55" s="50"/>
      <c r="AS55" s="50"/>
      <c r="AT55" s="50"/>
      <c r="AU55" s="50"/>
      <c r="AV55" s="59"/>
      <c r="AW55" s="60"/>
      <c r="AX55" s="17"/>
      <c r="AY55" s="17"/>
      <c r="AZ55" s="58"/>
      <c r="BA55" s="50"/>
      <c r="BB55" s="50"/>
      <c r="BC55" s="50"/>
      <c r="BD55" s="50"/>
      <c r="BE55" s="50"/>
      <c r="BF55" s="50"/>
      <c r="BG55" s="59"/>
      <c r="BH55" s="60"/>
      <c r="BI55" s="17"/>
      <c r="BJ55" s="17"/>
      <c r="BK55" s="58"/>
      <c r="BL55" s="50"/>
      <c r="BM55" s="50"/>
      <c r="BN55" s="50"/>
      <c r="BO55" s="50"/>
      <c r="BP55" s="50"/>
      <c r="BQ55" s="50"/>
      <c r="BR55" s="59"/>
      <c r="BS55" s="60"/>
      <c r="BT55" s="17"/>
      <c r="BU55" s="17"/>
      <c r="BV55" s="58"/>
      <c r="BW55" s="50"/>
      <c r="BX55" s="50"/>
      <c r="BY55" s="50"/>
      <c r="BZ55" s="50"/>
      <c r="CA55" s="50"/>
      <c r="CB55" s="50"/>
      <c r="CC55" s="59"/>
      <c r="CD55" s="60"/>
      <c r="CE55" s="17"/>
      <c r="CF55" s="17"/>
      <c r="CG55" s="58"/>
      <c r="CH55" s="50"/>
      <c r="CI55" s="50"/>
      <c r="CJ55" s="50"/>
      <c r="CK55" s="50"/>
      <c r="CL55" s="50"/>
      <c r="CM55" s="50"/>
      <c r="CN55" s="59"/>
      <c r="CO55" s="60"/>
      <c r="CP55" s="17"/>
      <c r="CQ55" s="17"/>
      <c r="CR55" s="58"/>
      <c r="CS55" s="50"/>
      <c r="CT55" s="50"/>
      <c r="CU55" s="50"/>
      <c r="CV55" s="50"/>
      <c r="CW55" s="50"/>
      <c r="CX55" s="50"/>
      <c r="CY55" s="59"/>
      <c r="CZ55" s="60"/>
      <c r="DA55" s="17"/>
      <c r="DB55" s="17"/>
      <c r="DC55" s="58"/>
      <c r="DD55" s="50"/>
      <c r="DE55" s="50"/>
      <c r="DF55" s="50"/>
      <c r="DG55" s="50"/>
      <c r="DH55" s="50"/>
      <c r="DI55" s="50"/>
      <c r="DJ55" s="59"/>
      <c r="DK55" s="60"/>
      <c r="DL55" s="17"/>
      <c r="DM55" s="17"/>
      <c r="DN55" s="58"/>
      <c r="DO55" s="50"/>
      <c r="DP55" s="50"/>
      <c r="DQ55" s="50"/>
      <c r="DR55" s="50"/>
      <c r="DS55" s="50"/>
      <c r="DT55" s="50"/>
      <c r="DU55" s="59"/>
      <c r="DV55" s="60"/>
      <c r="DW55" s="17"/>
      <c r="DX55" s="17"/>
      <c r="DY55" s="58"/>
      <c r="DZ55" s="50"/>
      <c r="EA55" s="50"/>
      <c r="EB55" s="50"/>
      <c r="EC55" s="50"/>
      <c r="ED55" s="50"/>
      <c r="EE55" s="50"/>
      <c r="EF55" s="59"/>
      <c r="EG55" s="60"/>
      <c r="EH55" s="17"/>
      <c r="EI55" s="17"/>
      <c r="EJ55" s="58"/>
      <c r="EK55" s="50"/>
      <c r="EL55" s="50"/>
      <c r="EM55" s="50"/>
      <c r="EN55" s="50"/>
      <c r="EO55" s="50"/>
      <c r="EP55" s="50"/>
      <c r="EQ55" s="59"/>
      <c r="ER55" s="60"/>
      <c r="ES55" s="17"/>
      <c r="ET55" s="17"/>
      <c r="EU55" s="58"/>
      <c r="EV55" s="50"/>
      <c r="EW55" s="50"/>
      <c r="EX55" s="50"/>
      <c r="EY55" s="50"/>
      <c r="EZ55" s="50"/>
      <c r="FA55" s="50"/>
      <c r="FB55" s="59"/>
      <c r="FC55" s="60"/>
      <c r="FD55" s="17"/>
      <c r="FE55" s="17"/>
      <c r="FF55" s="58"/>
      <c r="FG55" s="50"/>
      <c r="FH55" s="50"/>
      <c r="FI55" s="50"/>
      <c r="FJ55" s="50"/>
      <c r="FK55" s="50"/>
      <c r="FL55" s="50"/>
      <c r="FM55" s="59"/>
      <c r="FN55" s="60"/>
      <c r="FO55" s="17"/>
      <c r="FP55" s="17"/>
      <c r="FQ55" s="58"/>
      <c r="FR55" s="50"/>
      <c r="FS55" s="50"/>
      <c r="FT55" s="50"/>
      <c r="FU55" s="50"/>
      <c r="FV55" s="50"/>
      <c r="FW55" s="50"/>
      <c r="FX55" s="59"/>
      <c r="FY55" s="60"/>
      <c r="FZ55" s="17"/>
      <c r="GA55" s="17"/>
      <c r="GB55" s="58"/>
      <c r="GC55" s="50"/>
      <c r="GD55" s="50"/>
      <c r="GE55" s="50"/>
      <c r="GF55" s="50"/>
      <c r="GG55" s="50"/>
      <c r="GH55" s="50"/>
      <c r="GI55" s="59"/>
      <c r="GJ55" s="60"/>
      <c r="GK55" s="17"/>
      <c r="GL55" s="17"/>
      <c r="GM55" s="58"/>
      <c r="GN55" s="50"/>
      <c r="GO55" s="50"/>
      <c r="GP55" s="50"/>
      <c r="GQ55" s="50"/>
      <c r="GR55" s="50"/>
      <c r="GS55" s="50"/>
      <c r="GT55" s="59"/>
      <c r="GU55" s="60"/>
      <c r="GV55" s="17"/>
      <c r="GW55" s="17"/>
      <c r="GX55" s="58"/>
      <c r="GY55" s="50"/>
      <c r="GZ55" s="50"/>
      <c r="HA55" s="50"/>
      <c r="HB55" s="50"/>
      <c r="HC55" s="50"/>
      <c r="HD55" s="50"/>
      <c r="HE55" s="59"/>
      <c r="HF55" s="60"/>
      <c r="HG55" s="17"/>
      <c r="HH55" s="17"/>
      <c r="HI55" s="58"/>
      <c r="HJ55" s="50"/>
      <c r="HK55" s="50"/>
      <c r="HL55" s="50"/>
      <c r="HM55" s="50"/>
      <c r="HN55" s="50"/>
      <c r="HO55" s="50"/>
      <c r="HP55" s="59"/>
      <c r="HQ55" s="60"/>
      <c r="HR55" s="17"/>
      <c r="HS55" s="17"/>
    </row>
    <row r="56" spans="1:227" x14ac:dyDescent="0.3">
      <c r="A56" s="55"/>
      <c r="B56" s="56"/>
      <c r="C56" s="57"/>
      <c r="D56" s="57"/>
      <c r="E56" s="59"/>
      <c r="F56" s="59"/>
      <c r="G56" s="17"/>
      <c r="H56" s="58"/>
      <c r="I56" s="50"/>
      <c r="J56" s="50"/>
      <c r="K56" s="50"/>
      <c r="L56" s="50"/>
      <c r="M56" s="50"/>
      <c r="N56" s="50"/>
      <c r="O56" s="59"/>
      <c r="P56" s="60"/>
      <c r="Q56" s="17"/>
      <c r="R56" s="17"/>
      <c r="S56" s="58"/>
      <c r="T56" s="50"/>
      <c r="U56" s="50"/>
      <c r="V56" s="50"/>
      <c r="W56" s="50"/>
      <c r="X56" s="50"/>
      <c r="Y56" s="50"/>
      <c r="Z56" s="59"/>
      <c r="AA56" s="60"/>
      <c r="AB56" s="17"/>
      <c r="AC56" s="17"/>
      <c r="AD56" s="58"/>
      <c r="AE56" s="50"/>
      <c r="AF56" s="50"/>
      <c r="AG56" s="50"/>
      <c r="AH56" s="50"/>
      <c r="AI56" s="50"/>
      <c r="AJ56" s="50"/>
      <c r="AK56" s="59"/>
      <c r="AL56" s="60"/>
      <c r="AM56" s="17"/>
      <c r="AN56" s="17"/>
      <c r="AO56" s="58"/>
      <c r="AP56" s="50"/>
      <c r="AQ56" s="50"/>
      <c r="AR56" s="50"/>
      <c r="AS56" s="50"/>
      <c r="AT56" s="50"/>
      <c r="AU56" s="50"/>
      <c r="AV56" s="59"/>
      <c r="AW56" s="60"/>
      <c r="AX56" s="17"/>
      <c r="AY56" s="17"/>
      <c r="AZ56" s="58"/>
      <c r="BA56" s="50"/>
      <c r="BB56" s="50"/>
      <c r="BC56" s="50"/>
      <c r="BD56" s="50"/>
      <c r="BE56" s="50"/>
      <c r="BF56" s="50"/>
      <c r="BG56" s="59"/>
      <c r="BH56" s="60"/>
      <c r="BI56" s="17"/>
      <c r="BJ56" s="17"/>
      <c r="BK56" s="58"/>
      <c r="BL56" s="50"/>
      <c r="BM56" s="50"/>
      <c r="BN56" s="50"/>
      <c r="BO56" s="50"/>
      <c r="BP56" s="50"/>
      <c r="BQ56" s="50"/>
      <c r="BR56" s="59"/>
      <c r="BS56" s="60"/>
      <c r="BT56" s="17"/>
      <c r="BU56" s="17"/>
      <c r="BV56" s="58"/>
      <c r="BW56" s="50"/>
      <c r="BX56" s="50"/>
      <c r="BY56" s="50"/>
      <c r="BZ56" s="50"/>
      <c r="CA56" s="50"/>
      <c r="CB56" s="50"/>
      <c r="CC56" s="59"/>
      <c r="CD56" s="60"/>
      <c r="CE56" s="17"/>
      <c r="CF56" s="17"/>
      <c r="CG56" s="58"/>
      <c r="CH56" s="50"/>
      <c r="CI56" s="50"/>
      <c r="CJ56" s="50"/>
      <c r="CK56" s="50"/>
      <c r="CL56" s="50"/>
      <c r="CM56" s="50"/>
      <c r="CN56" s="59"/>
      <c r="CO56" s="60"/>
      <c r="CP56" s="17"/>
      <c r="CQ56" s="17"/>
      <c r="CR56" s="58"/>
      <c r="CS56" s="50"/>
      <c r="CT56" s="50"/>
      <c r="CU56" s="50"/>
      <c r="CV56" s="50"/>
      <c r="CW56" s="50"/>
      <c r="CX56" s="50"/>
      <c r="CY56" s="59"/>
      <c r="CZ56" s="60"/>
      <c r="DA56" s="17"/>
      <c r="DB56" s="17"/>
      <c r="DC56" s="58"/>
      <c r="DD56" s="50"/>
      <c r="DE56" s="50"/>
      <c r="DF56" s="50"/>
      <c r="DG56" s="50"/>
      <c r="DH56" s="50"/>
      <c r="DI56" s="50"/>
      <c r="DJ56" s="59"/>
      <c r="DK56" s="60"/>
      <c r="DL56" s="17"/>
      <c r="DM56" s="17"/>
      <c r="DN56" s="58"/>
      <c r="DO56" s="50"/>
      <c r="DP56" s="50"/>
      <c r="DQ56" s="50"/>
      <c r="DR56" s="50"/>
      <c r="DS56" s="50"/>
      <c r="DT56" s="50"/>
      <c r="DU56" s="59"/>
      <c r="DV56" s="60"/>
      <c r="DW56" s="17"/>
      <c r="DX56" s="17"/>
      <c r="DY56" s="58"/>
      <c r="DZ56" s="50"/>
      <c r="EA56" s="50"/>
      <c r="EB56" s="50"/>
      <c r="EC56" s="50"/>
      <c r="ED56" s="50"/>
      <c r="EE56" s="50"/>
      <c r="EF56" s="59"/>
      <c r="EG56" s="60"/>
      <c r="EH56" s="17"/>
      <c r="EI56" s="17"/>
      <c r="EJ56" s="58"/>
      <c r="EK56" s="50"/>
      <c r="EL56" s="50"/>
      <c r="EM56" s="50"/>
      <c r="EN56" s="50"/>
      <c r="EO56" s="50"/>
      <c r="EP56" s="50"/>
      <c r="EQ56" s="59"/>
      <c r="ER56" s="60"/>
      <c r="ES56" s="17"/>
      <c r="ET56" s="17"/>
      <c r="EU56" s="58"/>
      <c r="EV56" s="50"/>
      <c r="EW56" s="50"/>
      <c r="EX56" s="50"/>
      <c r="EY56" s="50"/>
      <c r="EZ56" s="50"/>
      <c r="FA56" s="50"/>
      <c r="FB56" s="59"/>
      <c r="FC56" s="60"/>
      <c r="FD56" s="17"/>
      <c r="FE56" s="17"/>
      <c r="FF56" s="58"/>
      <c r="FG56" s="50"/>
      <c r="FH56" s="50"/>
      <c r="FI56" s="50"/>
      <c r="FJ56" s="50"/>
      <c r="FK56" s="50"/>
      <c r="FL56" s="50"/>
      <c r="FM56" s="59"/>
      <c r="FN56" s="60"/>
      <c r="FO56" s="17"/>
      <c r="FP56" s="17"/>
      <c r="FQ56" s="58"/>
      <c r="FR56" s="50"/>
      <c r="FS56" s="50"/>
      <c r="FT56" s="50"/>
      <c r="FU56" s="50"/>
      <c r="FV56" s="50"/>
      <c r="FW56" s="50"/>
      <c r="FX56" s="59"/>
      <c r="FY56" s="60"/>
      <c r="FZ56" s="17"/>
      <c r="GA56" s="17"/>
      <c r="GB56" s="58"/>
      <c r="GC56" s="50"/>
      <c r="GD56" s="50"/>
      <c r="GE56" s="50"/>
      <c r="GF56" s="50"/>
      <c r="GG56" s="50"/>
      <c r="GH56" s="50"/>
      <c r="GI56" s="59"/>
      <c r="GJ56" s="60"/>
      <c r="GK56" s="17"/>
      <c r="GL56" s="17"/>
      <c r="GM56" s="58"/>
      <c r="GN56" s="50"/>
      <c r="GO56" s="50"/>
      <c r="GP56" s="50"/>
      <c r="GQ56" s="50"/>
      <c r="GR56" s="50"/>
      <c r="GS56" s="50"/>
      <c r="GT56" s="59"/>
      <c r="GU56" s="60"/>
      <c r="GV56" s="17"/>
      <c r="GW56" s="17"/>
      <c r="GX56" s="58"/>
      <c r="GY56" s="50"/>
      <c r="GZ56" s="50"/>
      <c r="HA56" s="50"/>
      <c r="HB56" s="50"/>
      <c r="HC56" s="50"/>
      <c r="HD56" s="50"/>
      <c r="HE56" s="59"/>
      <c r="HF56" s="60"/>
      <c r="HG56" s="17"/>
      <c r="HH56" s="17"/>
      <c r="HI56" s="58"/>
      <c r="HJ56" s="50"/>
      <c r="HK56" s="50"/>
      <c r="HL56" s="50"/>
      <c r="HM56" s="50"/>
      <c r="HN56" s="50"/>
      <c r="HO56" s="50"/>
      <c r="HP56" s="59"/>
      <c r="HQ56" s="60"/>
      <c r="HR56" s="17"/>
      <c r="HS56" s="17"/>
    </row>
    <row r="57" spans="1:227" x14ac:dyDescent="0.3">
      <c r="A57" s="55"/>
      <c r="B57" s="56"/>
      <c r="C57" s="57"/>
      <c r="D57" s="57"/>
      <c r="E57" s="59"/>
      <c r="F57" s="59"/>
      <c r="G57" s="17"/>
      <c r="H57" s="58"/>
      <c r="I57" s="50"/>
      <c r="J57" s="50"/>
      <c r="K57" s="50"/>
      <c r="L57" s="50"/>
      <c r="M57" s="50"/>
      <c r="N57" s="50"/>
      <c r="O57" s="59"/>
      <c r="P57" s="60"/>
      <c r="Q57" s="17"/>
      <c r="R57" s="17"/>
      <c r="S57" s="58"/>
      <c r="T57" s="50"/>
      <c r="U57" s="50"/>
      <c r="V57" s="50"/>
      <c r="W57" s="50"/>
      <c r="X57" s="50"/>
      <c r="Y57" s="50"/>
      <c r="Z57" s="59"/>
      <c r="AA57" s="60"/>
      <c r="AB57" s="17"/>
      <c r="AC57" s="17"/>
      <c r="AD57" s="58"/>
      <c r="AE57" s="50"/>
      <c r="AF57" s="50"/>
      <c r="AG57" s="50"/>
      <c r="AH57" s="50"/>
      <c r="AI57" s="50"/>
      <c r="AJ57" s="50"/>
      <c r="AK57" s="59"/>
      <c r="AL57" s="60"/>
      <c r="AM57" s="17"/>
      <c r="AN57" s="17"/>
      <c r="AO57" s="58"/>
      <c r="AP57" s="50"/>
      <c r="AQ57" s="50"/>
      <c r="AR57" s="50"/>
      <c r="AS57" s="50"/>
      <c r="AT57" s="50"/>
      <c r="AU57" s="50"/>
      <c r="AV57" s="59"/>
      <c r="AW57" s="60"/>
      <c r="AX57" s="17"/>
      <c r="AY57" s="17"/>
      <c r="AZ57" s="58"/>
      <c r="BA57" s="50"/>
      <c r="BB57" s="50"/>
      <c r="BC57" s="50"/>
      <c r="BD57" s="50"/>
      <c r="BE57" s="50"/>
      <c r="BF57" s="50"/>
      <c r="BG57" s="59"/>
      <c r="BH57" s="60"/>
      <c r="BI57" s="17"/>
      <c r="BJ57" s="17"/>
      <c r="BK57" s="58"/>
      <c r="BL57" s="50"/>
      <c r="BM57" s="50"/>
      <c r="BN57" s="50"/>
      <c r="BO57" s="50"/>
      <c r="BP57" s="50"/>
      <c r="BQ57" s="50"/>
      <c r="BR57" s="59"/>
      <c r="BS57" s="60"/>
      <c r="BT57" s="17"/>
      <c r="BU57" s="17"/>
      <c r="BV57" s="58"/>
      <c r="BW57" s="50"/>
      <c r="BX57" s="50"/>
      <c r="BY57" s="50"/>
      <c r="BZ57" s="50"/>
      <c r="CA57" s="50"/>
      <c r="CB57" s="50"/>
      <c r="CC57" s="59"/>
      <c r="CD57" s="60"/>
      <c r="CE57" s="17"/>
      <c r="CF57" s="17"/>
      <c r="CG57" s="58"/>
      <c r="CH57" s="50"/>
      <c r="CI57" s="50"/>
      <c r="CJ57" s="50"/>
      <c r="CK57" s="50"/>
      <c r="CL57" s="50"/>
      <c r="CM57" s="50"/>
      <c r="CN57" s="59"/>
      <c r="CO57" s="60"/>
      <c r="CP57" s="17"/>
      <c r="CQ57" s="17"/>
      <c r="CR57" s="58"/>
      <c r="CS57" s="50"/>
      <c r="CT57" s="50"/>
      <c r="CU57" s="50"/>
      <c r="CV57" s="50"/>
      <c r="CW57" s="50"/>
      <c r="CX57" s="50"/>
      <c r="CY57" s="59"/>
      <c r="CZ57" s="60"/>
      <c r="DA57" s="17"/>
      <c r="DB57" s="17"/>
      <c r="DC57" s="58"/>
      <c r="DD57" s="50"/>
      <c r="DE57" s="50"/>
      <c r="DF57" s="50"/>
      <c r="DG57" s="50"/>
      <c r="DH57" s="50"/>
      <c r="DI57" s="50"/>
      <c r="DJ57" s="59"/>
      <c r="DK57" s="60"/>
      <c r="DL57" s="17"/>
      <c r="DM57" s="17"/>
      <c r="DN57" s="58"/>
      <c r="DO57" s="50"/>
      <c r="DP57" s="50"/>
      <c r="DQ57" s="50"/>
      <c r="DR57" s="50"/>
      <c r="DS57" s="50"/>
      <c r="DT57" s="50"/>
      <c r="DU57" s="59"/>
      <c r="DV57" s="60"/>
      <c r="DW57" s="17"/>
      <c r="DX57" s="17"/>
      <c r="DY57" s="58"/>
      <c r="DZ57" s="50"/>
      <c r="EA57" s="50"/>
      <c r="EB57" s="50"/>
      <c r="EC57" s="50"/>
      <c r="ED57" s="50"/>
      <c r="EE57" s="50"/>
      <c r="EF57" s="59"/>
      <c r="EG57" s="60"/>
      <c r="EH57" s="17"/>
      <c r="EI57" s="17"/>
      <c r="EJ57" s="58"/>
      <c r="EK57" s="50"/>
      <c r="EL57" s="50"/>
      <c r="EM57" s="50"/>
      <c r="EN57" s="50"/>
      <c r="EO57" s="50"/>
      <c r="EP57" s="50"/>
      <c r="EQ57" s="59"/>
      <c r="ER57" s="60"/>
      <c r="ES57" s="17"/>
      <c r="ET57" s="17"/>
      <c r="EU57" s="58"/>
      <c r="EV57" s="50"/>
      <c r="EW57" s="50"/>
      <c r="EX57" s="50"/>
      <c r="EY57" s="50"/>
      <c r="EZ57" s="50"/>
      <c r="FA57" s="50"/>
      <c r="FB57" s="59"/>
      <c r="FC57" s="60"/>
      <c r="FD57" s="17"/>
      <c r="FE57" s="17"/>
      <c r="FF57" s="58"/>
      <c r="FG57" s="50"/>
      <c r="FH57" s="50"/>
      <c r="FI57" s="50"/>
      <c r="FJ57" s="50"/>
      <c r="FK57" s="50"/>
      <c r="FL57" s="50"/>
      <c r="FM57" s="59"/>
      <c r="FN57" s="60"/>
      <c r="FO57" s="17"/>
      <c r="FP57" s="17"/>
      <c r="FQ57" s="58"/>
      <c r="FR57" s="50"/>
      <c r="FS57" s="50"/>
      <c r="FT57" s="50"/>
      <c r="FU57" s="50"/>
      <c r="FV57" s="50"/>
      <c r="FW57" s="50"/>
      <c r="FX57" s="59"/>
      <c r="FY57" s="60"/>
      <c r="FZ57" s="17"/>
      <c r="GA57" s="17"/>
      <c r="GB57" s="58"/>
      <c r="GC57" s="50"/>
      <c r="GD57" s="50"/>
      <c r="GE57" s="50"/>
      <c r="GF57" s="50"/>
      <c r="GG57" s="50"/>
      <c r="GH57" s="50"/>
      <c r="GI57" s="59"/>
      <c r="GJ57" s="60"/>
      <c r="GK57" s="17"/>
      <c r="GL57" s="17"/>
      <c r="GM57" s="58"/>
      <c r="GN57" s="50"/>
      <c r="GO57" s="50"/>
      <c r="GP57" s="50"/>
      <c r="GQ57" s="50"/>
      <c r="GR57" s="50"/>
      <c r="GS57" s="50"/>
      <c r="GT57" s="59"/>
      <c r="GU57" s="60"/>
      <c r="GV57" s="17"/>
      <c r="GW57" s="17"/>
      <c r="GX57" s="58"/>
      <c r="GY57" s="50"/>
      <c r="GZ57" s="50"/>
      <c r="HA57" s="50"/>
      <c r="HB57" s="50"/>
      <c r="HC57" s="50"/>
      <c r="HD57" s="50"/>
      <c r="HE57" s="59"/>
      <c r="HF57" s="60"/>
      <c r="HG57" s="17"/>
      <c r="HH57" s="17"/>
      <c r="HI57" s="58"/>
      <c r="HJ57" s="50"/>
      <c r="HK57" s="50"/>
      <c r="HL57" s="50"/>
      <c r="HM57" s="50"/>
      <c r="HN57" s="50"/>
      <c r="HO57" s="50"/>
      <c r="HP57" s="59"/>
      <c r="HQ57" s="60"/>
      <c r="HR57" s="17"/>
      <c r="HS57" s="17"/>
    </row>
    <row r="58" spans="1:227" x14ac:dyDescent="0.3">
      <c r="A58" s="55"/>
      <c r="B58" s="62"/>
      <c r="C58" s="57"/>
      <c r="D58" s="57"/>
      <c r="E58" s="59"/>
      <c r="F58" s="59"/>
      <c r="G58" s="17"/>
      <c r="H58" s="58"/>
      <c r="I58" s="50"/>
      <c r="J58" s="50"/>
      <c r="K58" s="50"/>
      <c r="L58" s="50"/>
      <c r="M58" s="50"/>
      <c r="N58" s="50"/>
      <c r="O58" s="59"/>
      <c r="P58" s="60"/>
      <c r="Q58" s="17"/>
      <c r="R58" s="17"/>
      <c r="S58" s="58"/>
      <c r="T58" s="50"/>
      <c r="U58" s="50"/>
      <c r="V58" s="50"/>
      <c r="W58" s="50"/>
      <c r="X58" s="50"/>
      <c r="Y58" s="50"/>
      <c r="Z58" s="59"/>
      <c r="AA58" s="60"/>
      <c r="AB58" s="17"/>
      <c r="AC58" s="17"/>
      <c r="AD58" s="58"/>
      <c r="AE58" s="50"/>
      <c r="AF58" s="50"/>
      <c r="AG58" s="50"/>
      <c r="AH58" s="50"/>
      <c r="AI58" s="50"/>
      <c r="AJ58" s="50"/>
      <c r="AK58" s="59"/>
      <c r="AL58" s="60"/>
      <c r="AM58" s="17"/>
      <c r="AN58" s="17"/>
      <c r="AO58" s="58"/>
      <c r="AP58" s="50"/>
      <c r="AQ58" s="50"/>
      <c r="AR58" s="50"/>
      <c r="AS58" s="50"/>
      <c r="AT58" s="50"/>
      <c r="AU58" s="50"/>
      <c r="AV58" s="59"/>
      <c r="AW58" s="60"/>
      <c r="AX58" s="17"/>
      <c r="AY58" s="17"/>
      <c r="AZ58" s="58"/>
      <c r="BA58" s="50"/>
      <c r="BB58" s="50"/>
      <c r="BC58" s="50"/>
      <c r="BD58" s="50"/>
      <c r="BE58" s="50"/>
      <c r="BF58" s="50"/>
      <c r="BG58" s="59"/>
      <c r="BH58" s="60"/>
      <c r="BI58" s="17"/>
      <c r="BJ58" s="17"/>
      <c r="BK58" s="58"/>
      <c r="BL58" s="50"/>
      <c r="BM58" s="50"/>
      <c r="BN58" s="50"/>
      <c r="BO58" s="50"/>
      <c r="BP58" s="50"/>
      <c r="BQ58" s="50"/>
      <c r="BR58" s="59"/>
      <c r="BS58" s="60"/>
      <c r="BT58" s="17"/>
      <c r="BU58" s="17"/>
      <c r="BV58" s="58"/>
      <c r="BW58" s="50"/>
      <c r="BX58" s="50"/>
      <c r="BY58" s="50"/>
      <c r="BZ58" s="50"/>
      <c r="CA58" s="50"/>
      <c r="CB58" s="50"/>
      <c r="CC58" s="59"/>
      <c r="CD58" s="60"/>
      <c r="CE58" s="17"/>
      <c r="CF58" s="17"/>
      <c r="CG58" s="58"/>
      <c r="CH58" s="50"/>
      <c r="CI58" s="50"/>
      <c r="CJ58" s="50"/>
      <c r="CK58" s="50"/>
      <c r="CL58" s="50"/>
      <c r="CM58" s="50"/>
      <c r="CN58" s="59"/>
      <c r="CO58" s="60"/>
      <c r="CP58" s="17"/>
      <c r="CQ58" s="17"/>
      <c r="CR58" s="58"/>
      <c r="CS58" s="50"/>
      <c r="CT58" s="50"/>
      <c r="CU58" s="50"/>
      <c r="CV58" s="50"/>
      <c r="CW58" s="50"/>
      <c r="CX58" s="50"/>
      <c r="CY58" s="59"/>
      <c r="CZ58" s="60"/>
      <c r="DA58" s="17"/>
      <c r="DB58" s="17"/>
      <c r="DC58" s="58"/>
      <c r="DD58" s="50"/>
      <c r="DE58" s="50"/>
      <c r="DF58" s="50"/>
      <c r="DG58" s="50"/>
      <c r="DH58" s="50"/>
      <c r="DI58" s="50"/>
      <c r="DJ58" s="59"/>
      <c r="DK58" s="60"/>
      <c r="DL58" s="17"/>
      <c r="DM58" s="17"/>
      <c r="DN58" s="58"/>
      <c r="DO58" s="50"/>
      <c r="DP58" s="50"/>
      <c r="DQ58" s="50"/>
      <c r="DR58" s="50"/>
      <c r="DS58" s="50"/>
      <c r="DT58" s="50"/>
      <c r="DU58" s="59"/>
      <c r="DV58" s="60"/>
      <c r="DW58" s="17"/>
      <c r="DX58" s="17"/>
      <c r="DY58" s="58"/>
      <c r="DZ58" s="50"/>
      <c r="EA58" s="50"/>
      <c r="EB58" s="50"/>
      <c r="EC58" s="50"/>
      <c r="ED58" s="50"/>
      <c r="EE58" s="50"/>
      <c r="EF58" s="59"/>
      <c r="EG58" s="60"/>
      <c r="EH58" s="17"/>
      <c r="EI58" s="17"/>
      <c r="EJ58" s="58"/>
      <c r="EK58" s="50"/>
      <c r="EL58" s="50"/>
      <c r="EM58" s="50"/>
      <c r="EN58" s="50"/>
      <c r="EO58" s="50"/>
      <c r="EP58" s="50"/>
      <c r="EQ58" s="59"/>
      <c r="ER58" s="60"/>
      <c r="ES58" s="17"/>
      <c r="ET58" s="17"/>
      <c r="EU58" s="58"/>
      <c r="EV58" s="50"/>
      <c r="EW58" s="50"/>
      <c r="EX58" s="50"/>
      <c r="EY58" s="50"/>
      <c r="EZ58" s="50"/>
      <c r="FA58" s="50"/>
      <c r="FB58" s="59"/>
      <c r="FC58" s="60"/>
      <c r="FD58" s="17"/>
      <c r="FE58" s="17"/>
      <c r="FF58" s="58"/>
      <c r="FG58" s="50"/>
      <c r="FH58" s="50"/>
      <c r="FI58" s="50"/>
      <c r="FJ58" s="50"/>
      <c r="FK58" s="50"/>
      <c r="FL58" s="50"/>
      <c r="FM58" s="59"/>
      <c r="FN58" s="60"/>
      <c r="FO58" s="17"/>
      <c r="FP58" s="17"/>
      <c r="FQ58" s="58"/>
      <c r="FR58" s="50"/>
      <c r="FS58" s="50"/>
      <c r="FT58" s="50"/>
      <c r="FU58" s="50"/>
      <c r="FV58" s="50"/>
      <c r="FW58" s="50"/>
      <c r="FX58" s="59"/>
      <c r="FY58" s="60"/>
      <c r="FZ58" s="17"/>
      <c r="GA58" s="17"/>
      <c r="GB58" s="58"/>
      <c r="GC58" s="50"/>
      <c r="GD58" s="50"/>
      <c r="GE58" s="50"/>
      <c r="GF58" s="50"/>
      <c r="GG58" s="50"/>
      <c r="GH58" s="50"/>
      <c r="GI58" s="59"/>
      <c r="GJ58" s="60"/>
      <c r="GK58" s="17"/>
      <c r="GL58" s="17"/>
      <c r="GM58" s="58"/>
      <c r="GN58" s="50"/>
      <c r="GO58" s="50"/>
      <c r="GP58" s="50"/>
      <c r="GQ58" s="50"/>
      <c r="GR58" s="50"/>
      <c r="GS58" s="50"/>
      <c r="GT58" s="59"/>
      <c r="GU58" s="60"/>
      <c r="GV58" s="17"/>
      <c r="GW58" s="17"/>
      <c r="GX58" s="58"/>
      <c r="GY58" s="50"/>
      <c r="GZ58" s="50"/>
      <c r="HA58" s="50"/>
      <c r="HB58" s="50"/>
      <c r="HC58" s="50"/>
      <c r="HD58" s="50"/>
      <c r="HE58" s="59"/>
      <c r="HF58" s="60"/>
      <c r="HG58" s="17"/>
      <c r="HH58" s="17"/>
      <c r="HI58" s="58"/>
      <c r="HJ58" s="50"/>
      <c r="HK58" s="50"/>
      <c r="HL58" s="50"/>
      <c r="HM58" s="50"/>
      <c r="HN58" s="50"/>
      <c r="HO58" s="50"/>
      <c r="HP58" s="59"/>
      <c r="HQ58" s="60"/>
      <c r="HR58" s="17"/>
      <c r="HS58" s="17"/>
    </row>
    <row r="59" spans="1:227" x14ac:dyDescent="0.3">
      <c r="A59" s="55"/>
      <c r="B59" s="62"/>
      <c r="C59" s="57"/>
      <c r="D59" s="57"/>
      <c r="E59" s="59"/>
      <c r="F59" s="59"/>
      <c r="G59" s="17"/>
      <c r="H59" s="58"/>
      <c r="I59" s="50"/>
      <c r="J59" s="50"/>
      <c r="K59" s="50"/>
      <c r="L59" s="50"/>
      <c r="M59" s="50"/>
      <c r="N59" s="50"/>
      <c r="O59" s="59"/>
      <c r="P59" s="60"/>
      <c r="Q59" s="17"/>
      <c r="R59" s="17"/>
      <c r="S59" s="58"/>
      <c r="T59" s="50"/>
      <c r="U59" s="50"/>
      <c r="V59" s="50"/>
      <c r="W59" s="50"/>
      <c r="X59" s="50"/>
      <c r="Y59" s="50"/>
      <c r="Z59" s="59"/>
      <c r="AA59" s="60"/>
      <c r="AB59" s="17"/>
      <c r="AC59" s="17"/>
      <c r="AD59" s="58"/>
      <c r="AE59" s="50"/>
      <c r="AF59" s="50"/>
      <c r="AG59" s="50"/>
      <c r="AH59" s="50"/>
      <c r="AI59" s="50"/>
      <c r="AJ59" s="50"/>
      <c r="AK59" s="59"/>
      <c r="AL59" s="60"/>
      <c r="AM59" s="17"/>
      <c r="AN59" s="17"/>
      <c r="AO59" s="58"/>
      <c r="AP59" s="50"/>
      <c r="AQ59" s="50"/>
      <c r="AR59" s="50"/>
      <c r="AS59" s="50"/>
      <c r="AT59" s="50"/>
      <c r="AU59" s="50"/>
      <c r="AV59" s="59"/>
      <c r="AW59" s="60"/>
      <c r="AX59" s="17"/>
      <c r="AY59" s="17"/>
      <c r="AZ59" s="58"/>
      <c r="BA59" s="50"/>
      <c r="BB59" s="50"/>
      <c r="BC59" s="50"/>
      <c r="BD59" s="50"/>
      <c r="BE59" s="50"/>
      <c r="BF59" s="50"/>
      <c r="BG59" s="59"/>
      <c r="BH59" s="60"/>
      <c r="BI59" s="17"/>
      <c r="BJ59" s="17"/>
      <c r="BK59" s="58"/>
      <c r="BL59" s="50"/>
      <c r="BM59" s="50"/>
      <c r="BN59" s="50"/>
      <c r="BO59" s="50"/>
      <c r="BP59" s="50"/>
      <c r="BQ59" s="50"/>
      <c r="BR59" s="59"/>
      <c r="BS59" s="60"/>
      <c r="BT59" s="17"/>
      <c r="BU59" s="17"/>
      <c r="BV59" s="58"/>
      <c r="BW59" s="50"/>
      <c r="BX59" s="50"/>
      <c r="BY59" s="50"/>
      <c r="BZ59" s="50"/>
      <c r="CA59" s="50"/>
      <c r="CB59" s="50"/>
      <c r="CC59" s="59"/>
      <c r="CD59" s="60"/>
      <c r="CE59" s="17"/>
      <c r="CF59" s="17"/>
      <c r="CG59" s="58"/>
      <c r="CH59" s="50"/>
      <c r="CI59" s="50"/>
      <c r="CJ59" s="50"/>
      <c r="CK59" s="50"/>
      <c r="CL59" s="50"/>
      <c r="CM59" s="50"/>
      <c r="CN59" s="59"/>
      <c r="CO59" s="60"/>
      <c r="CP59" s="17"/>
      <c r="CQ59" s="17"/>
      <c r="CR59" s="58"/>
      <c r="CS59" s="50"/>
      <c r="CT59" s="50"/>
      <c r="CU59" s="50"/>
      <c r="CV59" s="50"/>
      <c r="CW59" s="50"/>
      <c r="CX59" s="50"/>
      <c r="CY59" s="59"/>
      <c r="CZ59" s="60"/>
      <c r="DA59" s="17"/>
      <c r="DB59" s="17"/>
      <c r="DC59" s="58"/>
      <c r="DD59" s="50"/>
      <c r="DE59" s="50"/>
      <c r="DF59" s="50"/>
      <c r="DG59" s="50"/>
      <c r="DH59" s="50"/>
      <c r="DI59" s="50"/>
      <c r="DJ59" s="59"/>
      <c r="DK59" s="60"/>
      <c r="DL59" s="17"/>
      <c r="DM59" s="17"/>
      <c r="DN59" s="58"/>
      <c r="DO59" s="50"/>
      <c r="DP59" s="50"/>
      <c r="DQ59" s="50"/>
      <c r="DR59" s="50"/>
      <c r="DS59" s="50"/>
      <c r="DT59" s="50"/>
      <c r="DU59" s="59"/>
      <c r="DV59" s="60"/>
      <c r="DW59" s="17"/>
      <c r="DX59" s="17"/>
      <c r="DY59" s="58"/>
      <c r="DZ59" s="50"/>
      <c r="EA59" s="50"/>
      <c r="EB59" s="50"/>
      <c r="EC59" s="50"/>
      <c r="ED59" s="50"/>
      <c r="EE59" s="50"/>
      <c r="EF59" s="59"/>
      <c r="EG59" s="60"/>
      <c r="EH59" s="17"/>
      <c r="EI59" s="17"/>
      <c r="EJ59" s="58"/>
      <c r="EK59" s="50"/>
      <c r="EL59" s="50"/>
      <c r="EM59" s="50"/>
      <c r="EN59" s="50"/>
      <c r="EO59" s="50"/>
      <c r="EP59" s="50"/>
      <c r="EQ59" s="59"/>
      <c r="ER59" s="60"/>
      <c r="ES59" s="17"/>
      <c r="ET59" s="17"/>
      <c r="EU59" s="58"/>
      <c r="EV59" s="50"/>
      <c r="EW59" s="50"/>
      <c r="EX59" s="50"/>
      <c r="EY59" s="50"/>
      <c r="EZ59" s="50"/>
      <c r="FA59" s="50"/>
      <c r="FB59" s="59"/>
      <c r="FC59" s="60"/>
      <c r="FD59" s="17"/>
      <c r="FE59" s="17"/>
      <c r="FF59" s="58"/>
      <c r="FG59" s="50"/>
      <c r="FH59" s="50"/>
      <c r="FI59" s="50"/>
      <c r="FJ59" s="50"/>
      <c r="FK59" s="50"/>
      <c r="FL59" s="50"/>
      <c r="FM59" s="59"/>
      <c r="FN59" s="60"/>
      <c r="FO59" s="17"/>
      <c r="FP59" s="17"/>
      <c r="FQ59" s="58"/>
      <c r="FR59" s="50"/>
      <c r="FS59" s="50"/>
      <c r="FT59" s="50"/>
      <c r="FU59" s="50"/>
      <c r="FV59" s="50"/>
      <c r="FW59" s="50"/>
      <c r="FX59" s="59"/>
      <c r="FY59" s="60"/>
      <c r="FZ59" s="17"/>
      <c r="GA59" s="17"/>
      <c r="GB59" s="58"/>
      <c r="GC59" s="50"/>
      <c r="GD59" s="50"/>
      <c r="GE59" s="50"/>
      <c r="GF59" s="50"/>
      <c r="GG59" s="50"/>
      <c r="GH59" s="50"/>
      <c r="GI59" s="59"/>
      <c r="GJ59" s="60"/>
      <c r="GK59" s="17"/>
      <c r="GL59" s="17"/>
      <c r="GM59" s="58"/>
      <c r="GN59" s="50"/>
      <c r="GO59" s="50"/>
      <c r="GP59" s="50"/>
      <c r="GQ59" s="50"/>
      <c r="GR59" s="50"/>
      <c r="GS59" s="50"/>
      <c r="GT59" s="59"/>
      <c r="GU59" s="60"/>
      <c r="GV59" s="17"/>
      <c r="GW59" s="17"/>
      <c r="GX59" s="58"/>
      <c r="GY59" s="50"/>
      <c r="GZ59" s="50"/>
      <c r="HA59" s="50"/>
      <c r="HB59" s="50"/>
      <c r="HC59" s="50"/>
      <c r="HD59" s="50"/>
      <c r="HE59" s="59"/>
      <c r="HF59" s="60"/>
      <c r="HG59" s="17"/>
      <c r="HH59" s="17"/>
      <c r="HI59" s="58"/>
      <c r="HJ59" s="50"/>
      <c r="HK59" s="50"/>
      <c r="HL59" s="50"/>
      <c r="HM59" s="50"/>
      <c r="HN59" s="50"/>
      <c r="HO59" s="50"/>
      <c r="HP59" s="59"/>
      <c r="HQ59" s="60"/>
      <c r="HR59" s="17"/>
      <c r="HS59" s="17"/>
    </row>
    <row r="60" spans="1:227" x14ac:dyDescent="0.3">
      <c r="A60" s="55"/>
      <c r="B60" s="56"/>
      <c r="C60" s="57"/>
      <c r="D60" s="57"/>
      <c r="E60" s="59"/>
      <c r="F60" s="59"/>
      <c r="G60" s="17"/>
      <c r="H60" s="58"/>
      <c r="I60" s="50"/>
      <c r="J60" s="50"/>
      <c r="K60" s="50"/>
      <c r="L60" s="50"/>
      <c r="M60" s="50"/>
      <c r="N60" s="50"/>
      <c r="O60" s="59"/>
      <c r="P60" s="60"/>
      <c r="Q60" s="17"/>
      <c r="R60" s="17"/>
      <c r="S60" s="58"/>
      <c r="T60" s="50"/>
      <c r="U60" s="50"/>
      <c r="V60" s="50"/>
      <c r="W60" s="50"/>
      <c r="X60" s="50"/>
      <c r="Y60" s="50"/>
      <c r="Z60" s="59"/>
      <c r="AA60" s="60"/>
      <c r="AB60" s="17"/>
      <c r="AC60" s="17"/>
      <c r="AD60" s="58"/>
      <c r="AE60" s="50"/>
      <c r="AF60" s="50"/>
      <c r="AG60" s="50"/>
      <c r="AH60" s="50"/>
      <c r="AI60" s="50"/>
      <c r="AJ60" s="50"/>
      <c r="AK60" s="59"/>
      <c r="AL60" s="60"/>
      <c r="AM60" s="17"/>
      <c r="AN60" s="17"/>
      <c r="AO60" s="58"/>
      <c r="AP60" s="50"/>
      <c r="AQ60" s="50"/>
      <c r="AR60" s="50"/>
      <c r="AS60" s="50"/>
      <c r="AT60" s="50"/>
      <c r="AU60" s="50"/>
      <c r="AV60" s="59"/>
      <c r="AW60" s="60"/>
      <c r="AX60" s="17"/>
      <c r="AY60" s="17"/>
      <c r="AZ60" s="58"/>
      <c r="BA60" s="50"/>
      <c r="BB60" s="50"/>
      <c r="BC60" s="50"/>
      <c r="BD60" s="50"/>
      <c r="BE60" s="50"/>
      <c r="BF60" s="50"/>
      <c r="BG60" s="59"/>
      <c r="BH60" s="60"/>
      <c r="BI60" s="17"/>
      <c r="BJ60" s="17"/>
      <c r="BK60" s="58"/>
      <c r="BL60" s="50"/>
      <c r="BM60" s="50"/>
      <c r="BN60" s="50"/>
      <c r="BO60" s="50"/>
      <c r="BP60" s="50"/>
      <c r="BQ60" s="50"/>
      <c r="BR60" s="59"/>
      <c r="BS60" s="60"/>
      <c r="BT60" s="17"/>
      <c r="BU60" s="17"/>
      <c r="BV60" s="58"/>
      <c r="BW60" s="50"/>
      <c r="BX60" s="50"/>
      <c r="BY60" s="50"/>
      <c r="BZ60" s="50"/>
      <c r="CA60" s="50"/>
      <c r="CB60" s="50"/>
      <c r="CC60" s="59"/>
      <c r="CD60" s="60"/>
      <c r="CE60" s="17"/>
      <c r="CF60" s="17"/>
      <c r="CG60" s="58"/>
      <c r="CH60" s="50"/>
      <c r="CI60" s="50"/>
      <c r="CJ60" s="50"/>
      <c r="CK60" s="50"/>
      <c r="CL60" s="50"/>
      <c r="CM60" s="50"/>
      <c r="CN60" s="59"/>
      <c r="CO60" s="60"/>
      <c r="CP60" s="17"/>
      <c r="CQ60" s="17"/>
      <c r="CR60" s="58"/>
      <c r="CS60" s="50"/>
      <c r="CT60" s="50"/>
      <c r="CU60" s="50"/>
      <c r="CV60" s="50"/>
      <c r="CW60" s="50"/>
      <c r="CX60" s="50"/>
      <c r="CY60" s="59"/>
      <c r="CZ60" s="60"/>
      <c r="DA60" s="17"/>
      <c r="DB60" s="17"/>
      <c r="DC60" s="58"/>
      <c r="DD60" s="50"/>
      <c r="DE60" s="50"/>
      <c r="DF60" s="50"/>
      <c r="DG60" s="50"/>
      <c r="DH60" s="50"/>
      <c r="DI60" s="50"/>
      <c r="DJ60" s="59"/>
      <c r="DK60" s="60"/>
      <c r="DL60" s="17"/>
      <c r="DM60" s="17"/>
      <c r="DN60" s="58"/>
      <c r="DO60" s="50"/>
      <c r="DP60" s="50"/>
      <c r="DQ60" s="50"/>
      <c r="DR60" s="50"/>
      <c r="DS60" s="50"/>
      <c r="DT60" s="50"/>
      <c r="DU60" s="59"/>
      <c r="DV60" s="60"/>
      <c r="DW60" s="17"/>
      <c r="DX60" s="17"/>
      <c r="DY60" s="58"/>
      <c r="DZ60" s="50"/>
      <c r="EA60" s="50"/>
      <c r="EB60" s="50"/>
      <c r="EC60" s="50"/>
      <c r="ED60" s="50"/>
      <c r="EE60" s="50"/>
      <c r="EF60" s="59"/>
      <c r="EG60" s="60"/>
      <c r="EH60" s="17"/>
      <c r="EI60" s="17"/>
      <c r="EJ60" s="58"/>
      <c r="EK60" s="50"/>
      <c r="EL60" s="50"/>
      <c r="EM60" s="50"/>
      <c r="EN60" s="50"/>
      <c r="EO60" s="50"/>
      <c r="EP60" s="50"/>
      <c r="EQ60" s="59"/>
      <c r="ER60" s="60"/>
      <c r="ES60" s="17"/>
      <c r="ET60" s="17"/>
      <c r="EU60" s="58"/>
      <c r="EV60" s="50"/>
      <c r="EW60" s="50"/>
      <c r="EX60" s="50"/>
      <c r="EY60" s="50"/>
      <c r="EZ60" s="50"/>
      <c r="FA60" s="50"/>
      <c r="FB60" s="59"/>
      <c r="FC60" s="60"/>
      <c r="FD60" s="17"/>
      <c r="FE60" s="17"/>
      <c r="FF60" s="58"/>
      <c r="FG60" s="50"/>
      <c r="FH60" s="50"/>
      <c r="FI60" s="50"/>
      <c r="FJ60" s="50"/>
      <c r="FK60" s="50"/>
      <c r="FL60" s="50"/>
      <c r="FM60" s="59"/>
      <c r="FN60" s="60"/>
      <c r="FO60" s="17"/>
      <c r="FP60" s="17"/>
      <c r="FQ60" s="58"/>
      <c r="FR60" s="50"/>
      <c r="FS60" s="50"/>
      <c r="FT60" s="50"/>
      <c r="FU60" s="50"/>
      <c r="FV60" s="50"/>
      <c r="FW60" s="50"/>
      <c r="FX60" s="59"/>
      <c r="FY60" s="60"/>
      <c r="FZ60" s="17"/>
      <c r="GA60" s="17"/>
      <c r="GB60" s="58"/>
      <c r="GC60" s="50"/>
      <c r="GD60" s="50"/>
      <c r="GE60" s="50"/>
      <c r="GF60" s="50"/>
      <c r="GG60" s="50"/>
      <c r="GH60" s="50"/>
      <c r="GI60" s="59"/>
      <c r="GJ60" s="60"/>
      <c r="GK60" s="17"/>
      <c r="GL60" s="17"/>
      <c r="GM60" s="58"/>
      <c r="GN60" s="50"/>
      <c r="GO60" s="50"/>
      <c r="GP60" s="50"/>
      <c r="GQ60" s="50"/>
      <c r="GR60" s="50"/>
      <c r="GS60" s="50"/>
      <c r="GT60" s="59"/>
      <c r="GU60" s="60"/>
      <c r="GV60" s="17"/>
      <c r="GW60" s="17"/>
      <c r="GX60" s="58"/>
      <c r="GY60" s="50"/>
      <c r="GZ60" s="50"/>
      <c r="HA60" s="50"/>
      <c r="HB60" s="50"/>
      <c r="HC60" s="50"/>
      <c r="HD60" s="50"/>
      <c r="HE60" s="59"/>
      <c r="HF60" s="60"/>
      <c r="HG60" s="17"/>
      <c r="HH60" s="17"/>
      <c r="HI60" s="58"/>
      <c r="HJ60" s="50"/>
      <c r="HK60" s="50"/>
      <c r="HL60" s="50"/>
      <c r="HM60" s="50"/>
      <c r="HN60" s="50"/>
      <c r="HO60" s="50"/>
      <c r="HP60" s="59"/>
      <c r="HQ60" s="60"/>
      <c r="HR60" s="17"/>
      <c r="HS60" s="17"/>
    </row>
    <row r="61" spans="1:227" x14ac:dyDescent="0.3">
      <c r="A61" s="65"/>
      <c r="B61" s="66"/>
      <c r="C61" s="67"/>
      <c r="D61" s="67"/>
      <c r="E61" s="59"/>
      <c r="F61" s="59"/>
      <c r="G61" s="17"/>
      <c r="H61" s="58"/>
      <c r="I61" s="50"/>
      <c r="J61" s="50"/>
      <c r="K61" s="50"/>
      <c r="L61" s="50"/>
      <c r="M61" s="50"/>
      <c r="N61" s="50"/>
      <c r="O61" s="59"/>
      <c r="P61" s="60"/>
      <c r="Q61" s="17"/>
      <c r="R61" s="17"/>
      <c r="S61" s="58"/>
      <c r="T61" s="50"/>
      <c r="U61" s="50"/>
      <c r="V61" s="50"/>
      <c r="W61" s="50"/>
      <c r="X61" s="50"/>
      <c r="Y61" s="50"/>
      <c r="Z61" s="59"/>
      <c r="AA61" s="60"/>
      <c r="AB61" s="17"/>
      <c r="AC61" s="17"/>
      <c r="AD61" s="58"/>
      <c r="AE61" s="50"/>
      <c r="AF61" s="50"/>
      <c r="AG61" s="50"/>
      <c r="AH61" s="50"/>
      <c r="AI61" s="50"/>
      <c r="AJ61" s="50"/>
      <c r="AK61" s="59"/>
      <c r="AL61" s="60"/>
      <c r="AM61" s="17"/>
      <c r="AN61" s="17"/>
      <c r="AO61" s="58"/>
      <c r="AP61" s="50"/>
      <c r="AQ61" s="50"/>
      <c r="AR61" s="50"/>
      <c r="AS61" s="50"/>
      <c r="AT61" s="50"/>
      <c r="AU61" s="50"/>
      <c r="AV61" s="59"/>
      <c r="AW61" s="60"/>
      <c r="AX61" s="17"/>
      <c r="AY61" s="17"/>
      <c r="AZ61" s="58"/>
      <c r="BA61" s="50"/>
      <c r="BB61" s="50"/>
      <c r="BC61" s="50"/>
      <c r="BD61" s="50"/>
      <c r="BE61" s="50"/>
      <c r="BF61" s="50"/>
      <c r="BG61" s="59"/>
      <c r="BH61" s="60"/>
      <c r="BI61" s="17"/>
      <c r="BJ61" s="17"/>
      <c r="BK61" s="58"/>
      <c r="BL61" s="50"/>
      <c r="BM61" s="50"/>
      <c r="BN61" s="50"/>
      <c r="BO61" s="50"/>
      <c r="BP61" s="50"/>
      <c r="BQ61" s="50"/>
      <c r="BR61" s="59"/>
      <c r="BS61" s="60"/>
      <c r="BT61" s="17"/>
      <c r="BU61" s="17"/>
      <c r="BV61" s="58"/>
      <c r="BW61" s="50"/>
      <c r="BX61" s="50"/>
      <c r="BY61" s="50"/>
      <c r="BZ61" s="50"/>
      <c r="CA61" s="50"/>
      <c r="CB61" s="50"/>
      <c r="CC61" s="59"/>
      <c r="CD61" s="60"/>
      <c r="CE61" s="17"/>
      <c r="CF61" s="17"/>
      <c r="CG61" s="58"/>
      <c r="CH61" s="50"/>
      <c r="CI61" s="50"/>
      <c r="CJ61" s="50"/>
      <c r="CK61" s="50"/>
      <c r="CL61" s="50"/>
      <c r="CM61" s="50"/>
      <c r="CN61" s="59"/>
      <c r="CO61" s="60"/>
      <c r="CP61" s="17"/>
      <c r="CQ61" s="17"/>
      <c r="CR61" s="58"/>
      <c r="CS61" s="50"/>
      <c r="CT61" s="50"/>
      <c r="CU61" s="50"/>
      <c r="CV61" s="50"/>
      <c r="CW61" s="50"/>
      <c r="CX61" s="50"/>
      <c r="CY61" s="59"/>
      <c r="CZ61" s="60"/>
      <c r="DA61" s="17"/>
      <c r="DB61" s="17"/>
      <c r="DC61" s="58"/>
      <c r="DD61" s="50"/>
      <c r="DE61" s="50"/>
      <c r="DF61" s="50"/>
      <c r="DG61" s="50"/>
      <c r="DH61" s="50"/>
      <c r="DI61" s="50"/>
      <c r="DJ61" s="59"/>
      <c r="DK61" s="60"/>
      <c r="DL61" s="17"/>
      <c r="DM61" s="17"/>
      <c r="DN61" s="58"/>
      <c r="DO61" s="50"/>
      <c r="DP61" s="50"/>
      <c r="DQ61" s="50"/>
      <c r="DR61" s="50"/>
      <c r="DS61" s="50"/>
      <c r="DT61" s="50"/>
      <c r="DU61" s="59"/>
      <c r="DV61" s="60"/>
      <c r="DW61" s="17"/>
      <c r="DX61" s="17"/>
      <c r="DY61" s="58"/>
      <c r="DZ61" s="50"/>
      <c r="EA61" s="50"/>
      <c r="EB61" s="50"/>
      <c r="EC61" s="50"/>
      <c r="ED61" s="50"/>
      <c r="EE61" s="50"/>
      <c r="EF61" s="59"/>
      <c r="EG61" s="60"/>
      <c r="EH61" s="17"/>
      <c r="EI61" s="17"/>
      <c r="EJ61" s="58"/>
      <c r="EK61" s="50"/>
      <c r="EL61" s="50"/>
      <c r="EM61" s="50"/>
      <c r="EN61" s="50"/>
      <c r="EO61" s="50"/>
      <c r="EP61" s="50"/>
      <c r="EQ61" s="59"/>
      <c r="ER61" s="60"/>
      <c r="ES61" s="17"/>
      <c r="ET61" s="17"/>
      <c r="EU61" s="58"/>
      <c r="EV61" s="50"/>
      <c r="EW61" s="50"/>
      <c r="EX61" s="50"/>
      <c r="EY61" s="50"/>
      <c r="EZ61" s="50"/>
      <c r="FA61" s="50"/>
      <c r="FB61" s="59"/>
      <c r="FC61" s="60"/>
      <c r="FD61" s="17"/>
      <c r="FE61" s="17"/>
      <c r="FF61" s="58"/>
      <c r="FG61" s="50"/>
      <c r="FH61" s="50"/>
      <c r="FI61" s="50"/>
      <c r="FJ61" s="50"/>
      <c r="FK61" s="50"/>
      <c r="FL61" s="50"/>
      <c r="FM61" s="59"/>
      <c r="FN61" s="60"/>
      <c r="FO61" s="17"/>
      <c r="FP61" s="17"/>
      <c r="FQ61" s="58"/>
      <c r="FR61" s="50"/>
      <c r="FS61" s="50"/>
      <c r="FT61" s="50"/>
      <c r="FU61" s="50"/>
      <c r="FV61" s="50"/>
      <c r="FW61" s="50"/>
      <c r="FX61" s="59"/>
      <c r="FY61" s="60"/>
      <c r="FZ61" s="17"/>
      <c r="GA61" s="17"/>
      <c r="GB61" s="58"/>
      <c r="GC61" s="50"/>
      <c r="GD61" s="50"/>
      <c r="GE61" s="50"/>
      <c r="GF61" s="50"/>
      <c r="GG61" s="50"/>
      <c r="GH61" s="50"/>
      <c r="GI61" s="59"/>
      <c r="GJ61" s="60"/>
      <c r="GK61" s="17"/>
      <c r="GL61" s="17"/>
      <c r="GM61" s="58"/>
      <c r="GN61" s="50"/>
      <c r="GO61" s="50"/>
      <c r="GP61" s="50"/>
      <c r="GQ61" s="50"/>
      <c r="GR61" s="50"/>
      <c r="GS61" s="50"/>
      <c r="GT61" s="59"/>
      <c r="GU61" s="60"/>
      <c r="GV61" s="17"/>
      <c r="GW61" s="17"/>
      <c r="GX61" s="58"/>
      <c r="GY61" s="50"/>
      <c r="GZ61" s="50"/>
      <c r="HA61" s="50"/>
      <c r="HB61" s="50"/>
      <c r="HC61" s="50"/>
      <c r="HD61" s="50"/>
      <c r="HE61" s="59"/>
      <c r="HF61" s="60"/>
      <c r="HG61" s="17"/>
      <c r="HH61" s="17"/>
      <c r="HI61" s="58"/>
      <c r="HJ61" s="50"/>
      <c r="HK61" s="50"/>
      <c r="HL61" s="50"/>
      <c r="HM61" s="50"/>
      <c r="HN61" s="50"/>
      <c r="HO61" s="50"/>
      <c r="HP61" s="59"/>
      <c r="HQ61" s="60"/>
      <c r="HR61" s="17"/>
      <c r="HS61" s="17"/>
    </row>
    <row r="62" spans="1:227" x14ac:dyDescent="0.3">
      <c r="A62" s="65"/>
      <c r="B62" s="66"/>
      <c r="C62" s="67"/>
      <c r="D62" s="67"/>
      <c r="E62" s="59"/>
      <c r="F62" s="59"/>
      <c r="G62" s="17"/>
      <c r="H62" s="58"/>
      <c r="I62" s="50"/>
      <c r="J62" s="50"/>
      <c r="K62" s="50"/>
      <c r="L62" s="50"/>
      <c r="M62" s="50"/>
      <c r="N62" s="50"/>
      <c r="O62" s="59"/>
      <c r="P62" s="60"/>
      <c r="Q62" s="17"/>
      <c r="R62" s="17"/>
      <c r="S62" s="58"/>
      <c r="T62" s="50"/>
      <c r="U62" s="50"/>
      <c r="V62" s="50"/>
      <c r="W62" s="50"/>
      <c r="X62" s="50"/>
      <c r="Y62" s="50"/>
      <c r="Z62" s="59"/>
      <c r="AA62" s="60"/>
      <c r="AB62" s="17"/>
      <c r="AC62" s="17"/>
      <c r="AD62" s="58"/>
      <c r="AE62" s="50"/>
      <c r="AF62" s="50"/>
      <c r="AG62" s="50"/>
      <c r="AH62" s="50"/>
      <c r="AI62" s="50"/>
      <c r="AJ62" s="50"/>
      <c r="AK62" s="59"/>
      <c r="AL62" s="60"/>
      <c r="AM62" s="17"/>
      <c r="AN62" s="17"/>
      <c r="AO62" s="58"/>
      <c r="AP62" s="50"/>
      <c r="AQ62" s="50"/>
      <c r="AR62" s="50"/>
      <c r="AS62" s="50"/>
      <c r="AT62" s="50"/>
      <c r="AU62" s="50"/>
      <c r="AV62" s="59"/>
      <c r="AW62" s="60"/>
      <c r="AX62" s="17"/>
      <c r="AY62" s="17"/>
      <c r="AZ62" s="58"/>
      <c r="BA62" s="50"/>
      <c r="BB62" s="50"/>
      <c r="BC62" s="50"/>
      <c r="BD62" s="50"/>
      <c r="BE62" s="50"/>
      <c r="BF62" s="50"/>
      <c r="BG62" s="59"/>
      <c r="BH62" s="60"/>
      <c r="BI62" s="17"/>
      <c r="BJ62" s="17"/>
      <c r="BK62" s="58"/>
      <c r="BL62" s="50"/>
      <c r="BM62" s="50"/>
      <c r="BN62" s="50"/>
      <c r="BO62" s="50"/>
      <c r="BP62" s="50"/>
      <c r="BQ62" s="50"/>
      <c r="BR62" s="59"/>
      <c r="BS62" s="60"/>
      <c r="BT62" s="17"/>
      <c r="BU62" s="17"/>
      <c r="BV62" s="58"/>
      <c r="BW62" s="50"/>
      <c r="BX62" s="50"/>
      <c r="BY62" s="50"/>
      <c r="BZ62" s="50"/>
      <c r="CA62" s="50"/>
      <c r="CB62" s="50"/>
      <c r="CC62" s="59"/>
      <c r="CD62" s="60"/>
      <c r="CE62" s="17"/>
      <c r="CF62" s="17"/>
      <c r="CG62" s="58"/>
      <c r="CH62" s="50"/>
      <c r="CI62" s="50"/>
      <c r="CJ62" s="50"/>
      <c r="CK62" s="50"/>
      <c r="CL62" s="50"/>
      <c r="CM62" s="50"/>
      <c r="CN62" s="59"/>
      <c r="CO62" s="60"/>
      <c r="CP62" s="17"/>
      <c r="CQ62" s="17"/>
      <c r="CR62" s="58"/>
      <c r="CS62" s="50"/>
      <c r="CT62" s="50"/>
      <c r="CU62" s="50"/>
      <c r="CV62" s="50"/>
      <c r="CW62" s="50"/>
      <c r="CX62" s="50"/>
      <c r="CY62" s="59"/>
      <c r="CZ62" s="60"/>
      <c r="DA62" s="17"/>
      <c r="DB62" s="17"/>
      <c r="DC62" s="58"/>
      <c r="DD62" s="50"/>
      <c r="DE62" s="50"/>
      <c r="DF62" s="50"/>
      <c r="DG62" s="50"/>
      <c r="DH62" s="50"/>
      <c r="DI62" s="50"/>
      <c r="DJ62" s="59"/>
      <c r="DK62" s="60"/>
      <c r="DL62" s="17"/>
      <c r="DM62" s="17"/>
      <c r="DN62" s="58"/>
      <c r="DO62" s="50"/>
      <c r="DP62" s="50"/>
      <c r="DQ62" s="50"/>
      <c r="DR62" s="50"/>
      <c r="DS62" s="50"/>
      <c r="DT62" s="50"/>
      <c r="DU62" s="59"/>
      <c r="DV62" s="60"/>
      <c r="DW62" s="17"/>
      <c r="DX62" s="17"/>
      <c r="DY62" s="58"/>
      <c r="DZ62" s="50"/>
      <c r="EA62" s="50"/>
      <c r="EB62" s="50"/>
      <c r="EC62" s="50"/>
      <c r="ED62" s="50"/>
      <c r="EE62" s="50"/>
      <c r="EF62" s="59"/>
      <c r="EG62" s="60"/>
      <c r="EH62" s="17"/>
      <c r="EI62" s="17"/>
      <c r="EJ62" s="58"/>
      <c r="EK62" s="50"/>
      <c r="EL62" s="50"/>
      <c r="EM62" s="50"/>
      <c r="EN62" s="50"/>
      <c r="EO62" s="50"/>
      <c r="EP62" s="50"/>
      <c r="EQ62" s="59"/>
      <c r="ER62" s="60"/>
      <c r="ES62" s="17"/>
      <c r="ET62" s="17"/>
      <c r="EU62" s="58"/>
      <c r="EV62" s="50"/>
      <c r="EW62" s="50"/>
      <c r="EX62" s="50"/>
      <c r="EY62" s="50"/>
      <c r="EZ62" s="50"/>
      <c r="FA62" s="50"/>
      <c r="FB62" s="59"/>
      <c r="FC62" s="60"/>
      <c r="FD62" s="17"/>
      <c r="FE62" s="17"/>
      <c r="FF62" s="58"/>
      <c r="FG62" s="50"/>
      <c r="FH62" s="50"/>
      <c r="FI62" s="50"/>
      <c r="FJ62" s="50"/>
      <c r="FK62" s="50"/>
      <c r="FL62" s="50"/>
      <c r="FM62" s="59"/>
      <c r="FN62" s="60"/>
      <c r="FO62" s="17"/>
      <c r="FP62" s="17"/>
      <c r="FQ62" s="58"/>
      <c r="FR62" s="50"/>
      <c r="FS62" s="50"/>
      <c r="FT62" s="50"/>
      <c r="FU62" s="50"/>
      <c r="FV62" s="50"/>
      <c r="FW62" s="50"/>
      <c r="FX62" s="59"/>
      <c r="FY62" s="60"/>
      <c r="FZ62" s="17"/>
      <c r="GA62" s="17"/>
      <c r="GB62" s="58"/>
      <c r="GC62" s="50"/>
      <c r="GD62" s="50"/>
      <c r="GE62" s="50"/>
      <c r="GF62" s="50"/>
      <c r="GG62" s="50"/>
      <c r="GH62" s="50"/>
      <c r="GI62" s="59"/>
      <c r="GJ62" s="60"/>
      <c r="GK62" s="17"/>
      <c r="GL62" s="17"/>
      <c r="GM62" s="58"/>
      <c r="GN62" s="50"/>
      <c r="GO62" s="50"/>
      <c r="GP62" s="50"/>
      <c r="GQ62" s="50"/>
      <c r="GR62" s="50"/>
      <c r="GS62" s="50"/>
      <c r="GT62" s="59"/>
      <c r="GU62" s="60"/>
      <c r="GV62" s="17"/>
      <c r="GW62" s="17"/>
      <c r="GX62" s="58"/>
      <c r="GY62" s="50"/>
      <c r="GZ62" s="50"/>
      <c r="HA62" s="50"/>
      <c r="HB62" s="50"/>
      <c r="HC62" s="50"/>
      <c r="HD62" s="50"/>
      <c r="HE62" s="59"/>
      <c r="HF62" s="60"/>
      <c r="HG62" s="17"/>
      <c r="HH62" s="17"/>
      <c r="HI62" s="58"/>
      <c r="HJ62" s="50"/>
      <c r="HK62" s="50"/>
      <c r="HL62" s="50"/>
      <c r="HM62" s="50"/>
      <c r="HN62" s="50"/>
      <c r="HO62" s="50"/>
      <c r="HP62" s="59"/>
      <c r="HQ62" s="60"/>
      <c r="HR62" s="17"/>
      <c r="HS62" s="17"/>
    </row>
    <row r="63" spans="1:227" x14ac:dyDescent="0.3">
      <c r="A63" s="65"/>
      <c r="B63" s="66"/>
      <c r="C63" s="67"/>
      <c r="D63" s="67"/>
      <c r="E63" s="59"/>
      <c r="F63" s="59"/>
      <c r="G63" s="17"/>
      <c r="H63" s="58"/>
      <c r="I63" s="50"/>
      <c r="J63" s="50"/>
      <c r="K63" s="50"/>
      <c r="L63" s="50"/>
      <c r="M63" s="50"/>
      <c r="N63" s="50"/>
      <c r="O63" s="59"/>
      <c r="P63" s="60"/>
      <c r="Q63" s="17"/>
      <c r="R63" s="17"/>
      <c r="S63" s="58"/>
      <c r="T63" s="50"/>
      <c r="U63" s="50"/>
      <c r="V63" s="50"/>
      <c r="W63" s="50"/>
      <c r="X63" s="50"/>
      <c r="Y63" s="50"/>
      <c r="Z63" s="59"/>
      <c r="AA63" s="60"/>
      <c r="AB63" s="17"/>
      <c r="AC63" s="17"/>
      <c r="AD63" s="58"/>
      <c r="AE63" s="50"/>
      <c r="AF63" s="50"/>
      <c r="AG63" s="50"/>
      <c r="AH63" s="50"/>
      <c r="AI63" s="50"/>
      <c r="AJ63" s="50"/>
      <c r="AK63" s="59"/>
      <c r="AL63" s="60"/>
      <c r="AM63" s="17"/>
      <c r="AN63" s="17"/>
      <c r="AO63" s="58"/>
      <c r="AP63" s="50"/>
      <c r="AQ63" s="50"/>
      <c r="AR63" s="50"/>
      <c r="AS63" s="50"/>
      <c r="AT63" s="50"/>
      <c r="AU63" s="50"/>
      <c r="AV63" s="59"/>
      <c r="AW63" s="60"/>
      <c r="AX63" s="17"/>
      <c r="AY63" s="17"/>
      <c r="AZ63" s="58"/>
      <c r="BA63" s="50"/>
      <c r="BB63" s="50"/>
      <c r="BC63" s="50"/>
      <c r="BD63" s="50"/>
      <c r="BE63" s="50"/>
      <c r="BF63" s="50"/>
      <c r="BG63" s="59"/>
      <c r="BH63" s="60"/>
      <c r="BI63" s="17"/>
      <c r="BJ63" s="17"/>
      <c r="BK63" s="58"/>
      <c r="BL63" s="50"/>
      <c r="BM63" s="50"/>
      <c r="BN63" s="50"/>
      <c r="BO63" s="50"/>
      <c r="BP63" s="50"/>
      <c r="BQ63" s="50"/>
      <c r="BR63" s="59"/>
      <c r="BS63" s="60"/>
      <c r="BT63" s="17"/>
      <c r="BU63" s="17"/>
      <c r="BV63" s="58"/>
      <c r="BW63" s="50"/>
      <c r="BX63" s="50"/>
      <c r="BY63" s="50"/>
      <c r="BZ63" s="50"/>
      <c r="CA63" s="50"/>
      <c r="CB63" s="50"/>
      <c r="CC63" s="59"/>
      <c r="CD63" s="60"/>
      <c r="CE63" s="17"/>
      <c r="CF63" s="17"/>
      <c r="CG63" s="58"/>
      <c r="CH63" s="50"/>
      <c r="CI63" s="50"/>
      <c r="CJ63" s="50"/>
      <c r="CK63" s="50"/>
      <c r="CL63" s="50"/>
      <c r="CM63" s="50"/>
      <c r="CN63" s="59"/>
      <c r="CO63" s="60"/>
      <c r="CP63" s="17"/>
      <c r="CQ63" s="17"/>
      <c r="CR63" s="58"/>
      <c r="CS63" s="50"/>
      <c r="CT63" s="50"/>
      <c r="CU63" s="50"/>
      <c r="CV63" s="50"/>
      <c r="CW63" s="50"/>
      <c r="CX63" s="50"/>
      <c r="CY63" s="59"/>
      <c r="CZ63" s="60"/>
      <c r="DA63" s="17"/>
      <c r="DB63" s="17"/>
      <c r="DC63" s="58"/>
      <c r="DD63" s="50"/>
      <c r="DE63" s="50"/>
      <c r="DF63" s="50"/>
      <c r="DG63" s="50"/>
      <c r="DH63" s="50"/>
      <c r="DI63" s="50"/>
      <c r="DJ63" s="59"/>
      <c r="DK63" s="60"/>
      <c r="DL63" s="17"/>
      <c r="DM63" s="17"/>
      <c r="DN63" s="58"/>
      <c r="DO63" s="50"/>
      <c r="DP63" s="50"/>
      <c r="DQ63" s="50"/>
      <c r="DR63" s="50"/>
      <c r="DS63" s="50"/>
      <c r="DT63" s="50"/>
      <c r="DU63" s="59"/>
      <c r="DV63" s="60"/>
      <c r="DW63" s="17"/>
      <c r="DX63" s="17"/>
      <c r="DY63" s="58"/>
      <c r="DZ63" s="50"/>
      <c r="EA63" s="50"/>
      <c r="EB63" s="50"/>
      <c r="EC63" s="50"/>
      <c r="ED63" s="50"/>
      <c r="EE63" s="50"/>
      <c r="EF63" s="59"/>
      <c r="EG63" s="60"/>
      <c r="EH63" s="17"/>
      <c r="EI63" s="17"/>
      <c r="EJ63" s="58"/>
      <c r="EK63" s="50"/>
      <c r="EL63" s="50"/>
      <c r="EM63" s="50"/>
      <c r="EN63" s="50"/>
      <c r="EO63" s="50"/>
      <c r="EP63" s="50"/>
      <c r="EQ63" s="59"/>
      <c r="ER63" s="60"/>
      <c r="ES63" s="17"/>
      <c r="ET63" s="17"/>
      <c r="EU63" s="58"/>
      <c r="EV63" s="50"/>
      <c r="EW63" s="50"/>
      <c r="EX63" s="50"/>
      <c r="EY63" s="50"/>
      <c r="EZ63" s="50"/>
      <c r="FA63" s="50"/>
      <c r="FB63" s="59"/>
      <c r="FC63" s="60"/>
      <c r="FD63" s="17"/>
      <c r="FE63" s="17"/>
      <c r="FF63" s="58"/>
      <c r="FG63" s="50"/>
      <c r="FH63" s="50"/>
      <c r="FI63" s="50"/>
      <c r="FJ63" s="50"/>
      <c r="FK63" s="50"/>
      <c r="FL63" s="50"/>
      <c r="FM63" s="59"/>
      <c r="FN63" s="60"/>
      <c r="FO63" s="17"/>
      <c r="FP63" s="17"/>
      <c r="FQ63" s="58"/>
      <c r="FR63" s="50"/>
      <c r="FS63" s="50"/>
      <c r="FT63" s="50"/>
      <c r="FU63" s="50"/>
      <c r="FV63" s="50"/>
      <c r="FW63" s="50"/>
      <c r="FX63" s="59"/>
      <c r="FY63" s="60"/>
      <c r="FZ63" s="17"/>
      <c r="GA63" s="17"/>
      <c r="GB63" s="58"/>
      <c r="GC63" s="50"/>
      <c r="GD63" s="50"/>
      <c r="GE63" s="50"/>
      <c r="GF63" s="50"/>
      <c r="GG63" s="50"/>
      <c r="GH63" s="50"/>
      <c r="GI63" s="59"/>
      <c r="GJ63" s="60"/>
      <c r="GK63" s="17"/>
      <c r="GL63" s="17"/>
      <c r="GM63" s="58"/>
      <c r="GN63" s="50"/>
      <c r="GO63" s="50"/>
      <c r="GP63" s="50"/>
      <c r="GQ63" s="50"/>
      <c r="GR63" s="50"/>
      <c r="GS63" s="50"/>
      <c r="GT63" s="59"/>
      <c r="GU63" s="60"/>
      <c r="GV63" s="17"/>
      <c r="GW63" s="17"/>
      <c r="GX63" s="58"/>
      <c r="GY63" s="50"/>
      <c r="GZ63" s="50"/>
      <c r="HA63" s="50"/>
      <c r="HB63" s="50"/>
      <c r="HC63" s="50"/>
      <c r="HD63" s="50"/>
      <c r="HE63" s="59"/>
      <c r="HF63" s="60"/>
      <c r="HG63" s="17"/>
      <c r="HH63" s="17"/>
      <c r="HI63" s="58"/>
      <c r="HJ63" s="50"/>
      <c r="HK63" s="50"/>
      <c r="HL63" s="50"/>
      <c r="HM63" s="50"/>
      <c r="HN63" s="50"/>
      <c r="HO63" s="50"/>
      <c r="HP63" s="59"/>
      <c r="HQ63" s="60"/>
      <c r="HR63" s="17"/>
      <c r="HS63" s="17"/>
    </row>
    <row r="64" spans="1:227" x14ac:dyDescent="0.3">
      <c r="A64" s="65"/>
      <c r="B64" s="69"/>
      <c r="C64" s="67"/>
      <c r="D64" s="67"/>
      <c r="E64" s="59"/>
      <c r="F64" s="59"/>
      <c r="G64" s="17"/>
      <c r="H64" s="58"/>
      <c r="I64" s="50"/>
      <c r="J64" s="50"/>
      <c r="K64" s="50"/>
      <c r="L64" s="50"/>
      <c r="M64" s="50"/>
      <c r="N64" s="50"/>
      <c r="O64" s="59"/>
      <c r="P64" s="60"/>
      <c r="Q64" s="17"/>
      <c r="R64" s="17"/>
      <c r="S64" s="58"/>
      <c r="T64" s="50"/>
      <c r="U64" s="50"/>
      <c r="V64" s="50"/>
      <c r="W64" s="50"/>
      <c r="X64" s="50"/>
      <c r="Y64" s="50"/>
      <c r="Z64" s="59"/>
      <c r="AA64" s="60"/>
      <c r="AB64" s="17"/>
      <c r="AC64" s="17"/>
      <c r="AD64" s="58"/>
      <c r="AE64" s="50"/>
      <c r="AF64" s="50"/>
      <c r="AG64" s="50"/>
      <c r="AH64" s="50"/>
      <c r="AI64" s="50"/>
      <c r="AJ64" s="50"/>
      <c r="AK64" s="59"/>
      <c r="AL64" s="60"/>
      <c r="AM64" s="17"/>
      <c r="AN64" s="17"/>
      <c r="AO64" s="58"/>
      <c r="AP64" s="50"/>
      <c r="AQ64" s="50"/>
      <c r="AR64" s="50"/>
      <c r="AS64" s="50"/>
      <c r="AT64" s="50"/>
      <c r="AU64" s="50"/>
      <c r="AV64" s="59"/>
      <c r="AW64" s="60"/>
      <c r="AX64" s="17"/>
      <c r="AY64" s="17"/>
      <c r="AZ64" s="58"/>
      <c r="BA64" s="50"/>
      <c r="BB64" s="50"/>
      <c r="BC64" s="50"/>
      <c r="BD64" s="50"/>
      <c r="BE64" s="50"/>
      <c r="BF64" s="50"/>
      <c r="BG64" s="59"/>
      <c r="BH64" s="60"/>
      <c r="BI64" s="17"/>
      <c r="BJ64" s="17"/>
      <c r="BK64" s="58"/>
      <c r="BL64" s="50"/>
      <c r="BM64" s="50"/>
      <c r="BN64" s="50"/>
      <c r="BO64" s="50"/>
      <c r="BP64" s="50"/>
      <c r="BQ64" s="50"/>
      <c r="BR64" s="59"/>
      <c r="BS64" s="60"/>
      <c r="BT64" s="17"/>
      <c r="BU64" s="17"/>
      <c r="BV64" s="58"/>
      <c r="BW64" s="50"/>
      <c r="BX64" s="50"/>
      <c r="BY64" s="50"/>
      <c r="BZ64" s="50"/>
      <c r="CA64" s="50"/>
      <c r="CB64" s="50"/>
      <c r="CC64" s="59"/>
      <c r="CD64" s="60"/>
      <c r="CE64" s="17"/>
      <c r="CF64" s="17"/>
      <c r="CG64" s="58"/>
      <c r="CH64" s="50"/>
      <c r="CI64" s="50"/>
      <c r="CJ64" s="50"/>
      <c r="CK64" s="50"/>
      <c r="CL64" s="50"/>
      <c r="CM64" s="50"/>
      <c r="CN64" s="59"/>
      <c r="CO64" s="60"/>
      <c r="CP64" s="17"/>
      <c r="CQ64" s="17"/>
      <c r="CR64" s="58"/>
      <c r="CS64" s="50"/>
      <c r="CT64" s="50"/>
      <c r="CU64" s="50"/>
      <c r="CV64" s="50"/>
      <c r="CW64" s="50"/>
      <c r="CX64" s="50"/>
      <c r="CY64" s="59"/>
      <c r="CZ64" s="60"/>
      <c r="DA64" s="17"/>
      <c r="DB64" s="17"/>
      <c r="DC64" s="58"/>
      <c r="DD64" s="50"/>
      <c r="DE64" s="50"/>
      <c r="DF64" s="50"/>
      <c r="DG64" s="50"/>
      <c r="DH64" s="50"/>
      <c r="DI64" s="50"/>
      <c r="DJ64" s="59"/>
      <c r="DK64" s="60"/>
      <c r="DL64" s="17"/>
      <c r="DM64" s="17"/>
      <c r="DN64" s="58"/>
      <c r="DO64" s="50"/>
      <c r="DP64" s="50"/>
      <c r="DQ64" s="50"/>
      <c r="DR64" s="50"/>
      <c r="DS64" s="50"/>
      <c r="DT64" s="50"/>
      <c r="DU64" s="59"/>
      <c r="DV64" s="60"/>
      <c r="DW64" s="17"/>
      <c r="DX64" s="17"/>
      <c r="DY64" s="58"/>
      <c r="DZ64" s="50"/>
      <c r="EA64" s="50"/>
      <c r="EB64" s="50"/>
      <c r="EC64" s="50"/>
      <c r="ED64" s="50"/>
      <c r="EE64" s="50"/>
      <c r="EF64" s="59"/>
      <c r="EG64" s="60"/>
      <c r="EH64" s="17"/>
      <c r="EI64" s="17"/>
      <c r="EJ64" s="58"/>
      <c r="EK64" s="50"/>
      <c r="EL64" s="50"/>
      <c r="EM64" s="50"/>
      <c r="EN64" s="50"/>
      <c r="EO64" s="50"/>
      <c r="EP64" s="50"/>
      <c r="EQ64" s="59"/>
      <c r="ER64" s="60"/>
      <c r="ES64" s="17"/>
      <c r="ET64" s="17"/>
      <c r="EU64" s="58"/>
      <c r="EV64" s="50"/>
      <c r="EW64" s="50"/>
      <c r="EX64" s="50"/>
      <c r="EY64" s="50"/>
      <c r="EZ64" s="50"/>
      <c r="FA64" s="50"/>
      <c r="FB64" s="59"/>
      <c r="FC64" s="60"/>
      <c r="FD64" s="17"/>
      <c r="FE64" s="17"/>
      <c r="FF64" s="58"/>
      <c r="FG64" s="50"/>
      <c r="FH64" s="50"/>
      <c r="FI64" s="50"/>
      <c r="FJ64" s="50"/>
      <c r="FK64" s="50"/>
      <c r="FL64" s="50"/>
      <c r="FM64" s="59"/>
      <c r="FN64" s="60"/>
      <c r="FO64" s="17"/>
      <c r="FP64" s="17"/>
      <c r="FQ64" s="58"/>
      <c r="FR64" s="50"/>
      <c r="FS64" s="50"/>
      <c r="FT64" s="50"/>
      <c r="FU64" s="50"/>
      <c r="FV64" s="50"/>
      <c r="FW64" s="50"/>
      <c r="FX64" s="59"/>
      <c r="FY64" s="60"/>
      <c r="FZ64" s="17"/>
      <c r="GA64" s="17"/>
      <c r="GB64" s="58"/>
      <c r="GC64" s="50"/>
      <c r="GD64" s="50"/>
      <c r="GE64" s="50"/>
      <c r="GF64" s="50"/>
      <c r="GG64" s="50"/>
      <c r="GH64" s="50"/>
      <c r="GI64" s="59"/>
      <c r="GJ64" s="60"/>
      <c r="GK64" s="17"/>
      <c r="GL64" s="17"/>
      <c r="GM64" s="58"/>
      <c r="GN64" s="50"/>
      <c r="GO64" s="50"/>
      <c r="GP64" s="50"/>
      <c r="GQ64" s="50"/>
      <c r="GR64" s="50"/>
      <c r="GS64" s="50"/>
      <c r="GT64" s="59"/>
      <c r="GU64" s="60"/>
      <c r="GV64" s="17"/>
      <c r="GW64" s="17"/>
      <c r="GX64" s="58"/>
      <c r="GY64" s="50"/>
      <c r="GZ64" s="50"/>
      <c r="HA64" s="50"/>
      <c r="HB64" s="50"/>
      <c r="HC64" s="50"/>
      <c r="HD64" s="50"/>
      <c r="HE64" s="59"/>
      <c r="HF64" s="60"/>
      <c r="HG64" s="17"/>
      <c r="HH64" s="17"/>
      <c r="HI64" s="58"/>
      <c r="HJ64" s="50"/>
      <c r="HK64" s="50"/>
      <c r="HL64" s="50"/>
      <c r="HM64" s="50"/>
      <c r="HN64" s="50"/>
      <c r="HO64" s="50"/>
      <c r="HP64" s="59"/>
      <c r="HQ64" s="60"/>
      <c r="HR64" s="17"/>
      <c r="HS64" s="17"/>
    </row>
    <row r="65" spans="1:227" x14ac:dyDescent="0.3">
      <c r="A65" s="65"/>
      <c r="B65" s="69"/>
      <c r="C65" s="67"/>
      <c r="D65" s="67"/>
      <c r="E65" s="59"/>
      <c r="F65" s="59"/>
      <c r="G65" s="17"/>
      <c r="H65" s="58"/>
      <c r="I65" s="50"/>
      <c r="J65" s="50"/>
      <c r="K65" s="50"/>
      <c r="L65" s="50"/>
      <c r="M65" s="50"/>
      <c r="N65" s="50"/>
      <c r="O65" s="59"/>
      <c r="P65" s="60"/>
      <c r="Q65" s="17"/>
      <c r="R65" s="17"/>
      <c r="S65" s="58"/>
      <c r="T65" s="50"/>
      <c r="U65" s="50"/>
      <c r="V65" s="50"/>
      <c r="W65" s="50"/>
      <c r="X65" s="50"/>
      <c r="Y65" s="50"/>
      <c r="Z65" s="59"/>
      <c r="AA65" s="60"/>
      <c r="AB65" s="17"/>
      <c r="AC65" s="17"/>
      <c r="AD65" s="58"/>
      <c r="AE65" s="50"/>
      <c r="AF65" s="50"/>
      <c r="AG65" s="50"/>
      <c r="AH65" s="50"/>
      <c r="AI65" s="50"/>
      <c r="AJ65" s="50"/>
      <c r="AK65" s="59"/>
      <c r="AL65" s="60"/>
      <c r="AM65" s="17"/>
      <c r="AN65" s="17"/>
      <c r="AO65" s="58"/>
      <c r="AP65" s="50"/>
      <c r="AQ65" s="50"/>
      <c r="AR65" s="50"/>
      <c r="AS65" s="50"/>
      <c r="AT65" s="50"/>
      <c r="AU65" s="50"/>
      <c r="AV65" s="59"/>
      <c r="AW65" s="60"/>
      <c r="AX65" s="17"/>
      <c r="AY65" s="17"/>
      <c r="AZ65" s="58"/>
      <c r="BA65" s="50"/>
      <c r="BB65" s="50"/>
      <c r="BC65" s="50"/>
      <c r="BD65" s="50"/>
      <c r="BE65" s="50"/>
      <c r="BF65" s="50"/>
      <c r="BG65" s="59"/>
      <c r="BH65" s="60"/>
      <c r="BI65" s="17"/>
      <c r="BJ65" s="17"/>
      <c r="BK65" s="58"/>
      <c r="BL65" s="50"/>
      <c r="BM65" s="50"/>
      <c r="BN65" s="50"/>
      <c r="BO65" s="50"/>
      <c r="BP65" s="50"/>
      <c r="BQ65" s="50"/>
      <c r="BR65" s="59"/>
      <c r="BS65" s="60"/>
      <c r="BT65" s="17"/>
      <c r="BU65" s="17"/>
      <c r="BV65" s="58"/>
      <c r="BW65" s="50"/>
      <c r="BX65" s="50"/>
      <c r="BY65" s="50"/>
      <c r="BZ65" s="50"/>
      <c r="CA65" s="50"/>
      <c r="CB65" s="50"/>
      <c r="CC65" s="59"/>
      <c r="CD65" s="60"/>
      <c r="CE65" s="17"/>
      <c r="CF65" s="17"/>
      <c r="CG65" s="58"/>
      <c r="CH65" s="50"/>
      <c r="CI65" s="50"/>
      <c r="CJ65" s="50"/>
      <c r="CK65" s="50"/>
      <c r="CL65" s="50"/>
      <c r="CM65" s="50"/>
      <c r="CN65" s="59"/>
      <c r="CO65" s="60"/>
      <c r="CP65" s="17"/>
      <c r="CQ65" s="17"/>
      <c r="CR65" s="58"/>
      <c r="CS65" s="50"/>
      <c r="CT65" s="50"/>
      <c r="CU65" s="50"/>
      <c r="CV65" s="50"/>
      <c r="CW65" s="50"/>
      <c r="CX65" s="50"/>
      <c r="CY65" s="59"/>
      <c r="CZ65" s="60"/>
      <c r="DA65" s="17"/>
      <c r="DB65" s="17"/>
      <c r="DC65" s="58"/>
      <c r="DD65" s="50"/>
      <c r="DE65" s="50"/>
      <c r="DF65" s="50"/>
      <c r="DG65" s="50"/>
      <c r="DH65" s="50"/>
      <c r="DI65" s="50"/>
      <c r="DJ65" s="59"/>
      <c r="DK65" s="60"/>
      <c r="DL65" s="17"/>
      <c r="DM65" s="17"/>
      <c r="DN65" s="58"/>
      <c r="DO65" s="50"/>
      <c r="DP65" s="50"/>
      <c r="DQ65" s="50"/>
      <c r="DR65" s="50"/>
      <c r="DS65" s="50"/>
      <c r="DT65" s="50"/>
      <c r="DU65" s="59"/>
      <c r="DV65" s="60"/>
      <c r="DW65" s="17"/>
      <c r="DX65" s="17"/>
      <c r="DY65" s="58"/>
      <c r="DZ65" s="50"/>
      <c r="EA65" s="50"/>
      <c r="EB65" s="50"/>
      <c r="EC65" s="50"/>
      <c r="ED65" s="50"/>
      <c r="EE65" s="50"/>
      <c r="EF65" s="59"/>
      <c r="EG65" s="60"/>
      <c r="EH65" s="17"/>
      <c r="EI65" s="17"/>
      <c r="EJ65" s="58"/>
      <c r="EK65" s="50"/>
      <c r="EL65" s="50"/>
      <c r="EM65" s="50"/>
      <c r="EN65" s="50"/>
      <c r="EO65" s="50"/>
      <c r="EP65" s="50"/>
      <c r="EQ65" s="59"/>
      <c r="ER65" s="60"/>
      <c r="ES65" s="17"/>
      <c r="ET65" s="17"/>
      <c r="EU65" s="58"/>
      <c r="EV65" s="50"/>
      <c r="EW65" s="50"/>
      <c r="EX65" s="50"/>
      <c r="EY65" s="50"/>
      <c r="EZ65" s="50"/>
      <c r="FA65" s="50"/>
      <c r="FB65" s="59"/>
      <c r="FC65" s="60"/>
      <c r="FD65" s="17"/>
      <c r="FE65" s="17"/>
      <c r="FF65" s="58"/>
      <c r="FG65" s="50"/>
      <c r="FH65" s="50"/>
      <c r="FI65" s="50"/>
      <c r="FJ65" s="50"/>
      <c r="FK65" s="50"/>
      <c r="FL65" s="50"/>
      <c r="FM65" s="59"/>
      <c r="FN65" s="60"/>
      <c r="FO65" s="17"/>
      <c r="FP65" s="17"/>
      <c r="FQ65" s="58"/>
      <c r="FR65" s="50"/>
      <c r="FS65" s="50"/>
      <c r="FT65" s="50"/>
      <c r="FU65" s="50"/>
      <c r="FV65" s="50"/>
      <c r="FW65" s="50"/>
      <c r="FX65" s="59"/>
      <c r="FY65" s="60"/>
      <c r="FZ65" s="17"/>
      <c r="GA65" s="17"/>
      <c r="GB65" s="58"/>
      <c r="GC65" s="50"/>
      <c r="GD65" s="50"/>
      <c r="GE65" s="50"/>
      <c r="GF65" s="50"/>
      <c r="GG65" s="50"/>
      <c r="GH65" s="50"/>
      <c r="GI65" s="59"/>
      <c r="GJ65" s="60"/>
      <c r="GK65" s="17"/>
      <c r="GL65" s="17"/>
      <c r="GM65" s="58"/>
      <c r="GN65" s="50"/>
      <c r="GO65" s="50"/>
      <c r="GP65" s="50"/>
      <c r="GQ65" s="50"/>
      <c r="GR65" s="50"/>
      <c r="GS65" s="50"/>
      <c r="GT65" s="59"/>
      <c r="GU65" s="60"/>
      <c r="GV65" s="17"/>
      <c r="GW65" s="17"/>
      <c r="GX65" s="58"/>
      <c r="GY65" s="50"/>
      <c r="GZ65" s="50"/>
      <c r="HA65" s="50"/>
      <c r="HB65" s="50"/>
      <c r="HC65" s="50"/>
      <c r="HD65" s="50"/>
      <c r="HE65" s="59"/>
      <c r="HF65" s="60"/>
      <c r="HG65" s="17"/>
      <c r="HH65" s="17"/>
      <c r="HI65" s="58"/>
      <c r="HJ65" s="50"/>
      <c r="HK65" s="50"/>
      <c r="HL65" s="50"/>
      <c r="HM65" s="50"/>
      <c r="HN65" s="50"/>
      <c r="HO65" s="50"/>
      <c r="HP65" s="59"/>
      <c r="HQ65" s="60"/>
      <c r="HR65" s="17"/>
      <c r="HS65" s="17"/>
    </row>
    <row r="66" spans="1:227" x14ac:dyDescent="0.3">
      <c r="A66" s="65"/>
      <c r="B66" s="66"/>
      <c r="C66" s="67"/>
      <c r="D66" s="67"/>
      <c r="E66" s="59"/>
      <c r="F66" s="59"/>
      <c r="G66" s="17"/>
      <c r="H66" s="58"/>
      <c r="I66" s="50"/>
      <c r="J66" s="50"/>
      <c r="K66" s="50"/>
      <c r="L66" s="50"/>
      <c r="M66" s="50"/>
      <c r="N66" s="50"/>
      <c r="O66" s="59"/>
      <c r="P66" s="60"/>
      <c r="Q66" s="17"/>
      <c r="R66" s="17"/>
      <c r="S66" s="58"/>
      <c r="T66" s="50"/>
      <c r="U66" s="50"/>
      <c r="V66" s="50"/>
      <c r="W66" s="50"/>
      <c r="X66" s="50"/>
      <c r="Y66" s="50"/>
      <c r="Z66" s="59"/>
      <c r="AA66" s="60"/>
      <c r="AB66" s="17"/>
      <c r="AC66" s="17"/>
      <c r="AD66" s="58"/>
      <c r="AE66" s="50"/>
      <c r="AF66" s="50"/>
      <c r="AG66" s="50"/>
      <c r="AH66" s="50"/>
      <c r="AI66" s="50"/>
      <c r="AJ66" s="50"/>
      <c r="AK66" s="59"/>
      <c r="AL66" s="60"/>
      <c r="AM66" s="17"/>
      <c r="AN66" s="17"/>
      <c r="AO66" s="58"/>
      <c r="AP66" s="50"/>
      <c r="AQ66" s="50"/>
      <c r="AR66" s="50"/>
      <c r="AS66" s="50"/>
      <c r="AT66" s="50"/>
      <c r="AU66" s="50"/>
      <c r="AV66" s="59"/>
      <c r="AW66" s="60"/>
      <c r="AX66" s="17"/>
      <c r="AY66" s="17"/>
      <c r="AZ66" s="58"/>
      <c r="BA66" s="50"/>
      <c r="BB66" s="50"/>
      <c r="BC66" s="50"/>
      <c r="BD66" s="50"/>
      <c r="BE66" s="50"/>
      <c r="BF66" s="50"/>
      <c r="BG66" s="59"/>
      <c r="BH66" s="60"/>
      <c r="BI66" s="17"/>
      <c r="BJ66" s="17"/>
      <c r="BK66" s="58"/>
      <c r="BL66" s="50"/>
      <c r="BM66" s="50"/>
      <c r="BN66" s="50"/>
      <c r="BO66" s="50"/>
      <c r="BP66" s="50"/>
      <c r="BQ66" s="50"/>
      <c r="BR66" s="59"/>
      <c r="BS66" s="60"/>
      <c r="BT66" s="17"/>
      <c r="BU66" s="17"/>
      <c r="BV66" s="58"/>
      <c r="BW66" s="50"/>
      <c r="BX66" s="50"/>
      <c r="BY66" s="50"/>
      <c r="BZ66" s="50"/>
      <c r="CA66" s="50"/>
      <c r="CB66" s="50"/>
      <c r="CC66" s="59"/>
      <c r="CD66" s="60"/>
      <c r="CE66" s="17"/>
      <c r="CF66" s="17"/>
      <c r="CG66" s="58"/>
      <c r="CH66" s="50"/>
      <c r="CI66" s="50"/>
      <c r="CJ66" s="50"/>
      <c r="CK66" s="50"/>
      <c r="CL66" s="50"/>
      <c r="CM66" s="50"/>
      <c r="CN66" s="59"/>
      <c r="CO66" s="60"/>
      <c r="CP66" s="17"/>
      <c r="CQ66" s="17"/>
      <c r="CR66" s="58"/>
      <c r="CS66" s="50"/>
      <c r="CT66" s="50"/>
      <c r="CU66" s="50"/>
      <c r="CV66" s="50"/>
      <c r="CW66" s="50"/>
      <c r="CX66" s="50"/>
      <c r="CY66" s="59"/>
      <c r="CZ66" s="60"/>
      <c r="DA66" s="17"/>
      <c r="DB66" s="17"/>
      <c r="DC66" s="58"/>
      <c r="DD66" s="50"/>
      <c r="DE66" s="50"/>
      <c r="DF66" s="50"/>
      <c r="DG66" s="50"/>
      <c r="DH66" s="50"/>
      <c r="DI66" s="50"/>
      <c r="DJ66" s="59"/>
      <c r="DK66" s="60"/>
      <c r="DL66" s="17"/>
      <c r="DM66" s="17"/>
      <c r="DN66" s="58"/>
      <c r="DO66" s="50"/>
      <c r="DP66" s="50"/>
      <c r="DQ66" s="50"/>
      <c r="DR66" s="50"/>
      <c r="DS66" s="50"/>
      <c r="DT66" s="50"/>
      <c r="DU66" s="59"/>
      <c r="DV66" s="60"/>
      <c r="DW66" s="17"/>
      <c r="DX66" s="17"/>
      <c r="DY66" s="58"/>
      <c r="DZ66" s="50"/>
      <c r="EA66" s="50"/>
      <c r="EB66" s="50"/>
      <c r="EC66" s="50"/>
      <c r="ED66" s="50"/>
      <c r="EE66" s="50"/>
      <c r="EF66" s="59"/>
      <c r="EG66" s="60"/>
      <c r="EH66" s="17"/>
      <c r="EI66" s="17"/>
      <c r="EJ66" s="58"/>
      <c r="EK66" s="50"/>
      <c r="EL66" s="50"/>
      <c r="EM66" s="50"/>
      <c r="EN66" s="50"/>
      <c r="EO66" s="50"/>
      <c r="EP66" s="50"/>
      <c r="EQ66" s="59"/>
      <c r="ER66" s="60"/>
      <c r="ES66" s="17"/>
      <c r="ET66" s="17"/>
      <c r="EU66" s="58"/>
      <c r="EV66" s="50"/>
      <c r="EW66" s="50"/>
      <c r="EX66" s="50"/>
      <c r="EY66" s="50"/>
      <c r="EZ66" s="50"/>
      <c r="FA66" s="50"/>
      <c r="FB66" s="59"/>
      <c r="FC66" s="60"/>
      <c r="FD66" s="17"/>
      <c r="FE66" s="17"/>
      <c r="FF66" s="58"/>
      <c r="FG66" s="50"/>
      <c r="FH66" s="50"/>
      <c r="FI66" s="50"/>
      <c r="FJ66" s="50"/>
      <c r="FK66" s="50"/>
      <c r="FL66" s="50"/>
      <c r="FM66" s="59"/>
      <c r="FN66" s="60"/>
      <c r="FO66" s="17"/>
      <c r="FP66" s="17"/>
      <c r="FQ66" s="58"/>
      <c r="FR66" s="50"/>
      <c r="FS66" s="50"/>
      <c r="FT66" s="50"/>
      <c r="FU66" s="50"/>
      <c r="FV66" s="50"/>
      <c r="FW66" s="50"/>
      <c r="FX66" s="59"/>
      <c r="FY66" s="60"/>
      <c r="FZ66" s="17"/>
      <c r="GA66" s="17"/>
      <c r="GB66" s="58"/>
      <c r="GC66" s="50"/>
      <c r="GD66" s="50"/>
      <c r="GE66" s="50"/>
      <c r="GF66" s="50"/>
      <c r="GG66" s="50"/>
      <c r="GH66" s="50"/>
      <c r="GI66" s="59"/>
      <c r="GJ66" s="60"/>
      <c r="GK66" s="17"/>
      <c r="GL66" s="17"/>
      <c r="GM66" s="58"/>
      <c r="GN66" s="50"/>
      <c r="GO66" s="50"/>
      <c r="GP66" s="50"/>
      <c r="GQ66" s="50"/>
      <c r="GR66" s="50"/>
      <c r="GS66" s="50"/>
      <c r="GT66" s="59"/>
      <c r="GU66" s="60"/>
      <c r="GV66" s="17"/>
      <c r="GW66" s="17"/>
      <c r="GX66" s="58"/>
      <c r="GY66" s="50"/>
      <c r="GZ66" s="50"/>
      <c r="HA66" s="50"/>
      <c r="HB66" s="50"/>
      <c r="HC66" s="50"/>
      <c r="HD66" s="50"/>
      <c r="HE66" s="59"/>
      <c r="HF66" s="60"/>
      <c r="HG66" s="17"/>
      <c r="HH66" s="17"/>
      <c r="HI66" s="58"/>
      <c r="HJ66" s="50"/>
      <c r="HK66" s="50"/>
      <c r="HL66" s="50"/>
      <c r="HM66" s="50"/>
      <c r="HN66" s="50"/>
      <c r="HO66" s="50"/>
      <c r="HP66" s="59"/>
      <c r="HQ66" s="60"/>
      <c r="HR66" s="17"/>
      <c r="HS66" s="17"/>
    </row>
    <row r="67" spans="1:227" x14ac:dyDescent="0.3">
      <c r="A67" s="65"/>
      <c r="B67" s="66"/>
      <c r="C67" s="67"/>
      <c r="D67" s="67"/>
      <c r="E67" s="59"/>
      <c r="F67" s="59"/>
      <c r="G67" s="17"/>
      <c r="H67" s="58"/>
      <c r="I67" s="50"/>
      <c r="J67" s="50"/>
      <c r="K67" s="50"/>
      <c r="L67" s="50"/>
      <c r="M67" s="50"/>
      <c r="N67" s="50"/>
      <c r="O67" s="59"/>
      <c r="P67" s="60"/>
      <c r="Q67" s="17"/>
      <c r="R67" s="17"/>
      <c r="S67" s="58"/>
      <c r="T67" s="50"/>
      <c r="U67" s="50"/>
      <c r="V67" s="50"/>
      <c r="W67" s="50"/>
      <c r="X67" s="50"/>
      <c r="Y67" s="50"/>
      <c r="Z67" s="59"/>
      <c r="AA67" s="60"/>
      <c r="AB67" s="17"/>
      <c r="AC67" s="17"/>
      <c r="AD67" s="58"/>
      <c r="AE67" s="50"/>
      <c r="AF67" s="50"/>
      <c r="AG67" s="50"/>
      <c r="AH67" s="50"/>
      <c r="AI67" s="50"/>
      <c r="AJ67" s="50"/>
      <c r="AK67" s="59"/>
      <c r="AL67" s="60"/>
      <c r="AM67" s="17"/>
      <c r="AN67" s="17"/>
      <c r="AO67" s="58"/>
      <c r="AP67" s="50"/>
      <c r="AQ67" s="50"/>
      <c r="AR67" s="50"/>
      <c r="AS67" s="50"/>
      <c r="AT67" s="50"/>
      <c r="AU67" s="50"/>
      <c r="AV67" s="59"/>
      <c r="AW67" s="60"/>
      <c r="AX67" s="17"/>
      <c r="AY67" s="17"/>
      <c r="AZ67" s="58"/>
      <c r="BA67" s="50"/>
      <c r="BB67" s="50"/>
      <c r="BC67" s="50"/>
      <c r="BD67" s="50"/>
      <c r="BE67" s="50"/>
      <c r="BF67" s="50"/>
      <c r="BG67" s="59"/>
      <c r="BH67" s="60"/>
      <c r="BI67" s="17"/>
      <c r="BJ67" s="17"/>
      <c r="BK67" s="58"/>
      <c r="BL67" s="50"/>
      <c r="BM67" s="50"/>
      <c r="BN67" s="50"/>
      <c r="BO67" s="50"/>
      <c r="BP67" s="50"/>
      <c r="BQ67" s="50"/>
      <c r="BR67" s="59"/>
      <c r="BS67" s="60"/>
      <c r="BT67" s="17"/>
      <c r="BU67" s="17"/>
      <c r="BV67" s="58"/>
      <c r="BW67" s="50"/>
      <c r="BX67" s="50"/>
      <c r="BY67" s="50"/>
      <c r="BZ67" s="50"/>
      <c r="CA67" s="50"/>
      <c r="CB67" s="50"/>
      <c r="CC67" s="59"/>
      <c r="CD67" s="60"/>
      <c r="CE67" s="17"/>
      <c r="CF67" s="17"/>
      <c r="CG67" s="58"/>
      <c r="CH67" s="50"/>
      <c r="CI67" s="50"/>
      <c r="CJ67" s="50"/>
      <c r="CK67" s="50"/>
      <c r="CL67" s="50"/>
      <c r="CM67" s="50"/>
      <c r="CN67" s="59"/>
      <c r="CO67" s="60"/>
      <c r="CP67" s="17"/>
      <c r="CQ67" s="17"/>
      <c r="CR67" s="58"/>
      <c r="CS67" s="50"/>
      <c r="CT67" s="50"/>
      <c r="CU67" s="50"/>
      <c r="CV67" s="50"/>
      <c r="CW67" s="50"/>
      <c r="CX67" s="50"/>
      <c r="CY67" s="59"/>
      <c r="CZ67" s="60"/>
      <c r="DA67" s="17"/>
      <c r="DB67" s="17"/>
      <c r="DC67" s="58"/>
      <c r="DD67" s="50"/>
      <c r="DE67" s="50"/>
      <c r="DF67" s="50"/>
      <c r="DG67" s="50"/>
      <c r="DH67" s="50"/>
      <c r="DI67" s="50"/>
      <c r="DJ67" s="59"/>
      <c r="DK67" s="60"/>
      <c r="DL67" s="17"/>
      <c r="DM67" s="17"/>
      <c r="DN67" s="58"/>
      <c r="DO67" s="50"/>
      <c r="DP67" s="50"/>
      <c r="DQ67" s="50"/>
      <c r="DR67" s="50"/>
      <c r="DS67" s="50"/>
      <c r="DT67" s="50"/>
      <c r="DU67" s="59"/>
      <c r="DV67" s="60"/>
      <c r="DW67" s="17"/>
      <c r="DX67" s="17"/>
      <c r="DY67" s="58"/>
      <c r="DZ67" s="50"/>
      <c r="EA67" s="50"/>
      <c r="EB67" s="50"/>
      <c r="EC67" s="50"/>
      <c r="ED67" s="50"/>
      <c r="EE67" s="50"/>
      <c r="EF67" s="59"/>
      <c r="EG67" s="60"/>
      <c r="EH67" s="17"/>
      <c r="EI67" s="17"/>
      <c r="EJ67" s="58"/>
      <c r="EK67" s="50"/>
      <c r="EL67" s="50"/>
      <c r="EM67" s="50"/>
      <c r="EN67" s="50"/>
      <c r="EO67" s="50"/>
      <c r="EP67" s="50"/>
      <c r="EQ67" s="59"/>
      <c r="ER67" s="60"/>
      <c r="ES67" s="17"/>
      <c r="ET67" s="17"/>
      <c r="EU67" s="58"/>
      <c r="EV67" s="50"/>
      <c r="EW67" s="50"/>
      <c r="EX67" s="50"/>
      <c r="EY67" s="50"/>
      <c r="EZ67" s="50"/>
      <c r="FA67" s="50"/>
      <c r="FB67" s="59"/>
      <c r="FC67" s="60"/>
      <c r="FD67" s="17"/>
      <c r="FE67" s="17"/>
      <c r="FF67" s="58"/>
      <c r="FG67" s="50"/>
      <c r="FH67" s="50"/>
      <c r="FI67" s="50"/>
      <c r="FJ67" s="50"/>
      <c r="FK67" s="50"/>
      <c r="FL67" s="50"/>
      <c r="FM67" s="59"/>
      <c r="FN67" s="60"/>
      <c r="FO67" s="17"/>
      <c r="FP67" s="17"/>
      <c r="FQ67" s="58"/>
      <c r="FR67" s="50"/>
      <c r="FS67" s="50"/>
      <c r="FT67" s="50"/>
      <c r="FU67" s="50"/>
      <c r="FV67" s="50"/>
      <c r="FW67" s="50"/>
      <c r="FX67" s="59"/>
      <c r="FY67" s="60"/>
      <c r="FZ67" s="17"/>
      <c r="GA67" s="17"/>
      <c r="GB67" s="58"/>
      <c r="GC67" s="50"/>
      <c r="GD67" s="50"/>
      <c r="GE67" s="50"/>
      <c r="GF67" s="50"/>
      <c r="GG67" s="50"/>
      <c r="GH67" s="50"/>
      <c r="GI67" s="59"/>
      <c r="GJ67" s="60"/>
      <c r="GK67" s="17"/>
      <c r="GL67" s="17"/>
      <c r="GM67" s="58"/>
      <c r="GN67" s="50"/>
      <c r="GO67" s="50"/>
      <c r="GP67" s="50"/>
      <c r="GQ67" s="50"/>
      <c r="GR67" s="50"/>
      <c r="GS67" s="50"/>
      <c r="GT67" s="59"/>
      <c r="GU67" s="60"/>
      <c r="GV67" s="17"/>
      <c r="GW67" s="17"/>
      <c r="GX67" s="58"/>
      <c r="GY67" s="50"/>
      <c r="GZ67" s="50"/>
      <c r="HA67" s="50"/>
      <c r="HB67" s="50"/>
      <c r="HC67" s="50"/>
      <c r="HD67" s="50"/>
      <c r="HE67" s="59"/>
      <c r="HF67" s="60"/>
      <c r="HG67" s="17"/>
      <c r="HH67" s="17"/>
      <c r="HI67" s="58"/>
      <c r="HJ67" s="50"/>
      <c r="HK67" s="50"/>
      <c r="HL67" s="50"/>
      <c r="HM67" s="50"/>
      <c r="HN67" s="50"/>
      <c r="HO67" s="50"/>
      <c r="HP67" s="59"/>
      <c r="HQ67" s="60"/>
      <c r="HR67" s="17"/>
      <c r="HS67" s="17"/>
    </row>
    <row r="68" spans="1:227" x14ac:dyDescent="0.3">
      <c r="A68" s="65"/>
      <c r="B68" s="66"/>
      <c r="C68" s="67"/>
      <c r="D68" s="67"/>
      <c r="E68" s="59"/>
      <c r="F68" s="59"/>
      <c r="G68" s="17"/>
      <c r="H68" s="58"/>
      <c r="I68" s="50"/>
      <c r="J68" s="50"/>
      <c r="K68" s="50"/>
      <c r="L68" s="50"/>
      <c r="M68" s="50"/>
      <c r="N68" s="50"/>
      <c r="O68" s="59"/>
      <c r="P68" s="60"/>
      <c r="Q68" s="17"/>
      <c r="R68" s="17"/>
      <c r="S68" s="58"/>
      <c r="T68" s="50"/>
      <c r="U68" s="50"/>
      <c r="V68" s="50"/>
      <c r="W68" s="50"/>
      <c r="X68" s="50"/>
      <c r="Y68" s="50"/>
      <c r="Z68" s="59"/>
      <c r="AA68" s="60"/>
      <c r="AB68" s="17"/>
      <c r="AC68" s="17"/>
      <c r="AD68" s="58"/>
      <c r="AE68" s="50"/>
      <c r="AF68" s="50"/>
      <c r="AG68" s="50"/>
      <c r="AH68" s="50"/>
      <c r="AI68" s="50"/>
      <c r="AJ68" s="50"/>
      <c r="AK68" s="59"/>
      <c r="AL68" s="60"/>
      <c r="AM68" s="17"/>
      <c r="AN68" s="17"/>
      <c r="AO68" s="58"/>
      <c r="AP68" s="50"/>
      <c r="AQ68" s="50"/>
      <c r="AR68" s="50"/>
      <c r="AS68" s="50"/>
      <c r="AT68" s="50"/>
      <c r="AU68" s="50"/>
      <c r="AV68" s="59"/>
      <c r="AW68" s="60"/>
      <c r="AX68" s="17"/>
      <c r="AY68" s="17"/>
      <c r="AZ68" s="58"/>
      <c r="BA68" s="50"/>
      <c r="BB68" s="50"/>
      <c r="BC68" s="50"/>
      <c r="BD68" s="50"/>
      <c r="BE68" s="50"/>
      <c r="BF68" s="50"/>
      <c r="BG68" s="59"/>
      <c r="BH68" s="60"/>
      <c r="BI68" s="17"/>
      <c r="BJ68" s="17"/>
      <c r="BK68" s="58"/>
      <c r="BL68" s="50"/>
      <c r="BM68" s="50"/>
      <c r="BN68" s="50"/>
      <c r="BO68" s="50"/>
      <c r="BP68" s="50"/>
      <c r="BQ68" s="50"/>
      <c r="BR68" s="59"/>
      <c r="BS68" s="60"/>
      <c r="BT68" s="17"/>
      <c r="BU68" s="17"/>
      <c r="BV68" s="58"/>
      <c r="BW68" s="50"/>
      <c r="BX68" s="50"/>
      <c r="BY68" s="50"/>
      <c r="BZ68" s="50"/>
      <c r="CA68" s="50"/>
      <c r="CB68" s="50"/>
      <c r="CC68" s="59"/>
      <c r="CD68" s="60"/>
      <c r="CE68" s="17"/>
      <c r="CF68" s="17"/>
      <c r="CG68" s="58"/>
      <c r="CH68" s="50"/>
      <c r="CI68" s="50"/>
      <c r="CJ68" s="50"/>
      <c r="CK68" s="50"/>
      <c r="CL68" s="50"/>
      <c r="CM68" s="50"/>
      <c r="CN68" s="59"/>
      <c r="CO68" s="60"/>
      <c r="CP68" s="17"/>
      <c r="CQ68" s="17"/>
      <c r="CR68" s="58"/>
      <c r="CS68" s="50"/>
      <c r="CT68" s="50"/>
      <c r="CU68" s="50"/>
      <c r="CV68" s="50"/>
      <c r="CW68" s="50"/>
      <c r="CX68" s="50"/>
      <c r="CY68" s="59"/>
      <c r="CZ68" s="60"/>
      <c r="DA68" s="17"/>
      <c r="DB68" s="17"/>
      <c r="DC68" s="58"/>
      <c r="DD68" s="50"/>
      <c r="DE68" s="50"/>
      <c r="DF68" s="50"/>
      <c r="DG68" s="50"/>
      <c r="DH68" s="50"/>
      <c r="DI68" s="50"/>
      <c r="DJ68" s="59"/>
      <c r="DK68" s="60"/>
      <c r="DL68" s="17"/>
      <c r="DM68" s="17"/>
      <c r="DN68" s="58"/>
      <c r="DO68" s="50"/>
      <c r="DP68" s="50"/>
      <c r="DQ68" s="50"/>
      <c r="DR68" s="50"/>
      <c r="DS68" s="50"/>
      <c r="DT68" s="50"/>
      <c r="DU68" s="59"/>
      <c r="DV68" s="60"/>
      <c r="DW68" s="17"/>
      <c r="DX68" s="17"/>
      <c r="DY68" s="58"/>
      <c r="DZ68" s="50"/>
      <c r="EA68" s="50"/>
      <c r="EB68" s="50"/>
      <c r="EC68" s="50"/>
      <c r="ED68" s="50"/>
      <c r="EE68" s="50"/>
      <c r="EF68" s="59"/>
      <c r="EG68" s="60"/>
      <c r="EH68" s="17"/>
      <c r="EI68" s="17"/>
      <c r="EJ68" s="58"/>
      <c r="EK68" s="50"/>
      <c r="EL68" s="50"/>
      <c r="EM68" s="50"/>
      <c r="EN68" s="50"/>
      <c r="EO68" s="50"/>
      <c r="EP68" s="50"/>
      <c r="EQ68" s="59"/>
      <c r="ER68" s="60"/>
      <c r="ES68" s="17"/>
      <c r="ET68" s="17"/>
      <c r="EU68" s="58"/>
      <c r="EV68" s="50"/>
      <c r="EW68" s="50"/>
      <c r="EX68" s="50"/>
      <c r="EY68" s="50"/>
      <c r="EZ68" s="50"/>
      <c r="FA68" s="50"/>
      <c r="FB68" s="59"/>
      <c r="FC68" s="60"/>
      <c r="FD68" s="17"/>
      <c r="FE68" s="17"/>
      <c r="FF68" s="58"/>
      <c r="FG68" s="50"/>
      <c r="FH68" s="50"/>
      <c r="FI68" s="50"/>
      <c r="FJ68" s="50"/>
      <c r="FK68" s="50"/>
      <c r="FL68" s="50"/>
      <c r="FM68" s="59"/>
      <c r="FN68" s="60"/>
      <c r="FO68" s="17"/>
      <c r="FP68" s="17"/>
      <c r="FQ68" s="58"/>
      <c r="FR68" s="50"/>
      <c r="FS68" s="50"/>
      <c r="FT68" s="50"/>
      <c r="FU68" s="50"/>
      <c r="FV68" s="50"/>
      <c r="FW68" s="50"/>
      <c r="FX68" s="59"/>
      <c r="FY68" s="60"/>
      <c r="FZ68" s="17"/>
      <c r="GA68" s="17"/>
      <c r="GB68" s="58"/>
      <c r="GC68" s="50"/>
      <c r="GD68" s="50"/>
      <c r="GE68" s="50"/>
      <c r="GF68" s="50"/>
      <c r="GG68" s="50"/>
      <c r="GH68" s="50"/>
      <c r="GI68" s="59"/>
      <c r="GJ68" s="60"/>
      <c r="GK68" s="17"/>
      <c r="GL68" s="17"/>
      <c r="GM68" s="58"/>
      <c r="GN68" s="50"/>
      <c r="GO68" s="50"/>
      <c r="GP68" s="50"/>
      <c r="GQ68" s="50"/>
      <c r="GR68" s="50"/>
      <c r="GS68" s="50"/>
      <c r="GT68" s="59"/>
      <c r="GU68" s="60"/>
      <c r="GV68" s="17"/>
      <c r="GW68" s="17"/>
      <c r="GX68" s="58"/>
      <c r="GY68" s="50"/>
      <c r="GZ68" s="50"/>
      <c r="HA68" s="50"/>
      <c r="HB68" s="50"/>
      <c r="HC68" s="50"/>
      <c r="HD68" s="50"/>
      <c r="HE68" s="59"/>
      <c r="HF68" s="60"/>
      <c r="HG68" s="17"/>
      <c r="HH68" s="17"/>
      <c r="HI68" s="58"/>
      <c r="HJ68" s="50"/>
      <c r="HK68" s="50"/>
      <c r="HL68" s="50"/>
      <c r="HM68" s="50"/>
      <c r="HN68" s="50"/>
      <c r="HO68" s="50"/>
      <c r="HP68" s="59"/>
      <c r="HQ68" s="60"/>
      <c r="HR68" s="17"/>
      <c r="HS68" s="17"/>
    </row>
    <row r="69" spans="1:227" x14ac:dyDescent="0.3">
      <c r="A69" s="65"/>
      <c r="B69" s="69"/>
      <c r="C69" s="67"/>
      <c r="D69" s="67"/>
      <c r="E69" s="59"/>
      <c r="F69" s="59"/>
      <c r="G69" s="17"/>
      <c r="H69" s="58"/>
      <c r="I69" s="50"/>
      <c r="J69" s="50"/>
      <c r="K69" s="50"/>
      <c r="L69" s="50"/>
      <c r="M69" s="50"/>
      <c r="N69" s="50"/>
      <c r="O69" s="59"/>
      <c r="P69" s="60"/>
      <c r="Q69" s="17"/>
      <c r="R69" s="17"/>
      <c r="S69" s="58"/>
      <c r="T69" s="50"/>
      <c r="U69" s="50"/>
      <c r="V69" s="50"/>
      <c r="W69" s="50"/>
      <c r="X69" s="50"/>
      <c r="Y69" s="50"/>
      <c r="Z69" s="59"/>
      <c r="AA69" s="60"/>
      <c r="AB69" s="17"/>
      <c r="AC69" s="17"/>
      <c r="AD69" s="58"/>
      <c r="AE69" s="50"/>
      <c r="AF69" s="50"/>
      <c r="AG69" s="50"/>
      <c r="AH69" s="50"/>
      <c r="AI69" s="50"/>
      <c r="AJ69" s="50"/>
      <c r="AK69" s="59"/>
      <c r="AL69" s="60"/>
      <c r="AM69" s="17"/>
      <c r="AN69" s="17"/>
      <c r="AO69" s="58"/>
      <c r="AP69" s="50"/>
      <c r="AQ69" s="50"/>
      <c r="AR69" s="50"/>
      <c r="AS69" s="50"/>
      <c r="AT69" s="50"/>
      <c r="AU69" s="50"/>
      <c r="AV69" s="59"/>
      <c r="AW69" s="60"/>
      <c r="AX69" s="17"/>
      <c r="AY69" s="17"/>
      <c r="AZ69" s="58"/>
      <c r="BA69" s="50"/>
      <c r="BB69" s="50"/>
      <c r="BC69" s="50"/>
      <c r="BD69" s="50"/>
      <c r="BE69" s="50"/>
      <c r="BF69" s="50"/>
      <c r="BG69" s="59"/>
      <c r="BH69" s="60"/>
      <c r="BI69" s="17"/>
      <c r="BJ69" s="17"/>
      <c r="BK69" s="58"/>
      <c r="BL69" s="50"/>
      <c r="BM69" s="50"/>
      <c r="BN69" s="50"/>
      <c r="BO69" s="50"/>
      <c r="BP69" s="50"/>
      <c r="BQ69" s="50"/>
      <c r="BR69" s="59"/>
      <c r="BS69" s="60"/>
      <c r="BT69" s="17"/>
      <c r="BU69" s="17"/>
      <c r="BV69" s="58"/>
      <c r="BW69" s="50"/>
      <c r="BX69" s="50"/>
      <c r="BY69" s="50"/>
      <c r="BZ69" s="50"/>
      <c r="CA69" s="50"/>
      <c r="CB69" s="50"/>
      <c r="CC69" s="59"/>
      <c r="CD69" s="60"/>
      <c r="CE69" s="17"/>
      <c r="CF69" s="17"/>
      <c r="CG69" s="58"/>
      <c r="CH69" s="50"/>
      <c r="CI69" s="50"/>
      <c r="CJ69" s="50"/>
      <c r="CK69" s="50"/>
      <c r="CL69" s="50"/>
      <c r="CM69" s="50"/>
      <c r="CN69" s="59"/>
      <c r="CO69" s="60"/>
      <c r="CP69" s="17"/>
      <c r="CQ69" s="17"/>
      <c r="CR69" s="58"/>
      <c r="CS69" s="50"/>
      <c r="CT69" s="50"/>
      <c r="CU69" s="50"/>
      <c r="CV69" s="50"/>
      <c r="CW69" s="50"/>
      <c r="CX69" s="50"/>
      <c r="CY69" s="59"/>
      <c r="CZ69" s="60"/>
      <c r="DA69" s="17"/>
      <c r="DB69" s="17"/>
      <c r="DC69" s="58"/>
      <c r="DD69" s="50"/>
      <c r="DE69" s="50"/>
      <c r="DF69" s="50"/>
      <c r="DG69" s="50"/>
      <c r="DH69" s="50"/>
      <c r="DI69" s="50"/>
      <c r="DJ69" s="59"/>
      <c r="DK69" s="60"/>
      <c r="DL69" s="17"/>
      <c r="DM69" s="17"/>
      <c r="DN69" s="58"/>
      <c r="DO69" s="50"/>
      <c r="DP69" s="50"/>
      <c r="DQ69" s="50"/>
      <c r="DR69" s="50"/>
      <c r="DS69" s="50"/>
      <c r="DT69" s="50"/>
      <c r="DU69" s="59"/>
      <c r="DV69" s="60"/>
      <c r="DW69" s="17"/>
      <c r="DX69" s="17"/>
      <c r="DY69" s="58"/>
      <c r="DZ69" s="50"/>
      <c r="EA69" s="50"/>
      <c r="EB69" s="50"/>
      <c r="EC69" s="50"/>
      <c r="ED69" s="50"/>
      <c r="EE69" s="50"/>
      <c r="EF69" s="59"/>
      <c r="EG69" s="60"/>
      <c r="EH69" s="17"/>
      <c r="EI69" s="17"/>
      <c r="EJ69" s="58"/>
      <c r="EK69" s="50"/>
      <c r="EL69" s="50"/>
      <c r="EM69" s="50"/>
      <c r="EN69" s="50"/>
      <c r="EO69" s="50"/>
      <c r="EP69" s="50"/>
      <c r="EQ69" s="59"/>
      <c r="ER69" s="60"/>
      <c r="ES69" s="17"/>
      <c r="ET69" s="17"/>
      <c r="EU69" s="58"/>
      <c r="EV69" s="50"/>
      <c r="EW69" s="50"/>
      <c r="EX69" s="50"/>
      <c r="EY69" s="50"/>
      <c r="EZ69" s="50"/>
      <c r="FA69" s="50"/>
      <c r="FB69" s="59"/>
      <c r="FC69" s="60"/>
      <c r="FD69" s="17"/>
      <c r="FE69" s="17"/>
      <c r="FF69" s="58"/>
      <c r="FG69" s="50"/>
      <c r="FH69" s="50"/>
      <c r="FI69" s="50"/>
      <c r="FJ69" s="50"/>
      <c r="FK69" s="50"/>
      <c r="FL69" s="50"/>
      <c r="FM69" s="59"/>
      <c r="FN69" s="60"/>
      <c r="FO69" s="17"/>
      <c r="FP69" s="17"/>
      <c r="FQ69" s="58"/>
      <c r="FR69" s="50"/>
      <c r="FS69" s="50"/>
      <c r="FT69" s="50"/>
      <c r="FU69" s="50"/>
      <c r="FV69" s="50"/>
      <c r="FW69" s="50"/>
      <c r="FX69" s="59"/>
      <c r="FY69" s="60"/>
      <c r="FZ69" s="17"/>
      <c r="GA69" s="17"/>
      <c r="GB69" s="58"/>
      <c r="GC69" s="50"/>
      <c r="GD69" s="50"/>
      <c r="GE69" s="50"/>
      <c r="GF69" s="50"/>
      <c r="GG69" s="50"/>
      <c r="GH69" s="50"/>
      <c r="GI69" s="59"/>
      <c r="GJ69" s="60"/>
      <c r="GK69" s="17"/>
      <c r="GL69" s="17"/>
      <c r="GM69" s="58"/>
      <c r="GN69" s="50"/>
      <c r="GO69" s="50"/>
      <c r="GP69" s="50"/>
      <c r="GQ69" s="50"/>
      <c r="GR69" s="50"/>
      <c r="GS69" s="50"/>
      <c r="GT69" s="59"/>
      <c r="GU69" s="60"/>
      <c r="GV69" s="17"/>
      <c r="GW69" s="17"/>
      <c r="GX69" s="58"/>
      <c r="GY69" s="50"/>
      <c r="GZ69" s="50"/>
      <c r="HA69" s="50"/>
      <c r="HB69" s="50"/>
      <c r="HC69" s="50"/>
      <c r="HD69" s="50"/>
      <c r="HE69" s="59"/>
      <c r="HF69" s="60"/>
      <c r="HG69" s="17"/>
      <c r="HH69" s="17"/>
      <c r="HI69" s="58"/>
      <c r="HJ69" s="50"/>
      <c r="HK69" s="50"/>
      <c r="HL69" s="50"/>
      <c r="HM69" s="50"/>
      <c r="HN69" s="50"/>
      <c r="HO69" s="50"/>
      <c r="HP69" s="59"/>
      <c r="HQ69" s="60"/>
      <c r="HR69" s="17"/>
      <c r="HS69" s="17"/>
    </row>
    <row r="70" spans="1:227" x14ac:dyDescent="0.3">
      <c r="A70" s="65"/>
      <c r="B70" s="69"/>
      <c r="C70" s="67"/>
      <c r="D70" s="67"/>
      <c r="E70" s="59"/>
      <c r="F70" s="59"/>
      <c r="G70" s="17"/>
      <c r="H70" s="58"/>
      <c r="I70" s="50"/>
      <c r="J70" s="50"/>
      <c r="K70" s="50"/>
      <c r="L70" s="50"/>
      <c r="M70" s="50"/>
      <c r="N70" s="50"/>
      <c r="O70" s="59"/>
      <c r="P70" s="60"/>
      <c r="Q70" s="17"/>
      <c r="R70" s="17"/>
      <c r="S70" s="58"/>
      <c r="T70" s="50"/>
      <c r="U70" s="50"/>
      <c r="V70" s="50"/>
      <c r="W70" s="50"/>
      <c r="X70" s="50"/>
      <c r="Y70" s="50"/>
      <c r="Z70" s="59"/>
      <c r="AA70" s="60"/>
      <c r="AB70" s="17"/>
      <c r="AC70" s="17"/>
      <c r="AD70" s="58"/>
      <c r="AE70" s="50"/>
      <c r="AF70" s="50"/>
      <c r="AG70" s="50"/>
      <c r="AH70" s="50"/>
      <c r="AI70" s="50"/>
      <c r="AJ70" s="50"/>
      <c r="AK70" s="59"/>
      <c r="AL70" s="60"/>
      <c r="AM70" s="17"/>
      <c r="AN70" s="17"/>
      <c r="AO70" s="58"/>
      <c r="AP70" s="50"/>
      <c r="AQ70" s="50"/>
      <c r="AR70" s="50"/>
      <c r="AS70" s="50"/>
      <c r="AT70" s="50"/>
      <c r="AU70" s="50"/>
      <c r="AV70" s="59"/>
      <c r="AW70" s="60"/>
      <c r="AX70" s="17"/>
      <c r="AY70" s="17"/>
      <c r="AZ70" s="58"/>
      <c r="BA70" s="50"/>
      <c r="BB70" s="50"/>
      <c r="BC70" s="50"/>
      <c r="BD70" s="50"/>
      <c r="BE70" s="50"/>
      <c r="BF70" s="50"/>
      <c r="BG70" s="59"/>
      <c r="BH70" s="60"/>
      <c r="BI70" s="17"/>
      <c r="BJ70" s="17"/>
      <c r="BK70" s="58"/>
      <c r="BL70" s="50"/>
      <c r="BM70" s="50"/>
      <c r="BN70" s="50"/>
      <c r="BO70" s="50"/>
      <c r="BP70" s="50"/>
      <c r="BQ70" s="50"/>
      <c r="BR70" s="59"/>
      <c r="BS70" s="60"/>
      <c r="BT70" s="17"/>
      <c r="BU70" s="17"/>
      <c r="BV70" s="58"/>
      <c r="BW70" s="50"/>
      <c r="BX70" s="50"/>
      <c r="BY70" s="50"/>
      <c r="BZ70" s="50"/>
      <c r="CA70" s="50"/>
      <c r="CB70" s="50"/>
      <c r="CC70" s="59"/>
      <c r="CD70" s="60"/>
      <c r="CE70" s="17"/>
      <c r="CF70" s="17"/>
      <c r="CG70" s="58"/>
      <c r="CH70" s="50"/>
      <c r="CI70" s="50"/>
      <c r="CJ70" s="50"/>
      <c r="CK70" s="50"/>
      <c r="CL70" s="50"/>
      <c r="CM70" s="50"/>
      <c r="CN70" s="59"/>
      <c r="CO70" s="60"/>
      <c r="CP70" s="17"/>
      <c r="CQ70" s="17"/>
      <c r="CR70" s="58"/>
      <c r="CS70" s="50"/>
      <c r="CT70" s="50"/>
      <c r="CU70" s="50"/>
      <c r="CV70" s="50"/>
      <c r="CW70" s="50"/>
      <c r="CX70" s="50"/>
      <c r="CY70" s="59"/>
      <c r="CZ70" s="60"/>
      <c r="DA70" s="17"/>
      <c r="DB70" s="17"/>
      <c r="DC70" s="58"/>
      <c r="DD70" s="50"/>
      <c r="DE70" s="50"/>
      <c r="DF70" s="50"/>
      <c r="DG70" s="50"/>
      <c r="DH70" s="50"/>
      <c r="DI70" s="50"/>
      <c r="DJ70" s="59"/>
      <c r="DK70" s="60"/>
      <c r="DL70" s="17"/>
      <c r="DM70" s="17"/>
      <c r="DN70" s="58"/>
      <c r="DO70" s="50"/>
      <c r="DP70" s="50"/>
      <c r="DQ70" s="50"/>
      <c r="DR70" s="50"/>
      <c r="DS70" s="50"/>
      <c r="DT70" s="50"/>
      <c r="DU70" s="59"/>
      <c r="DV70" s="60"/>
      <c r="DW70" s="17"/>
      <c r="DX70" s="17"/>
      <c r="DY70" s="58"/>
      <c r="DZ70" s="50"/>
      <c r="EA70" s="50"/>
      <c r="EB70" s="50"/>
      <c r="EC70" s="50"/>
      <c r="ED70" s="50"/>
      <c r="EE70" s="50"/>
      <c r="EF70" s="59"/>
      <c r="EG70" s="60"/>
      <c r="EH70" s="17"/>
      <c r="EI70" s="17"/>
      <c r="EJ70" s="58"/>
      <c r="EK70" s="50"/>
      <c r="EL70" s="50"/>
      <c r="EM70" s="50"/>
      <c r="EN70" s="50"/>
      <c r="EO70" s="50"/>
      <c r="EP70" s="50"/>
      <c r="EQ70" s="59"/>
      <c r="ER70" s="60"/>
      <c r="ES70" s="17"/>
      <c r="ET70" s="17"/>
      <c r="EU70" s="58"/>
      <c r="EV70" s="50"/>
      <c r="EW70" s="50"/>
      <c r="EX70" s="50"/>
      <c r="EY70" s="50"/>
      <c r="EZ70" s="50"/>
      <c r="FA70" s="50"/>
      <c r="FB70" s="59"/>
      <c r="FC70" s="60"/>
      <c r="FD70" s="17"/>
      <c r="FE70" s="17"/>
      <c r="FF70" s="58"/>
      <c r="FG70" s="50"/>
      <c r="FH70" s="50"/>
      <c r="FI70" s="50"/>
      <c r="FJ70" s="50"/>
      <c r="FK70" s="50"/>
      <c r="FL70" s="50"/>
      <c r="FM70" s="59"/>
      <c r="FN70" s="60"/>
      <c r="FO70" s="17"/>
      <c r="FP70" s="17"/>
      <c r="FQ70" s="58"/>
      <c r="FR70" s="50"/>
      <c r="FS70" s="50"/>
      <c r="FT70" s="50"/>
      <c r="FU70" s="50"/>
      <c r="FV70" s="50"/>
      <c r="FW70" s="50"/>
      <c r="FX70" s="59"/>
      <c r="FY70" s="60"/>
      <c r="FZ70" s="17"/>
      <c r="GA70" s="17"/>
      <c r="GB70" s="58"/>
      <c r="GC70" s="50"/>
      <c r="GD70" s="50"/>
      <c r="GE70" s="50"/>
      <c r="GF70" s="50"/>
      <c r="GG70" s="50"/>
      <c r="GH70" s="50"/>
      <c r="GI70" s="59"/>
      <c r="GJ70" s="60"/>
      <c r="GK70" s="17"/>
      <c r="GL70" s="17"/>
      <c r="GM70" s="58"/>
      <c r="GN70" s="50"/>
      <c r="GO70" s="50"/>
      <c r="GP70" s="50"/>
      <c r="GQ70" s="50"/>
      <c r="GR70" s="50"/>
      <c r="GS70" s="50"/>
      <c r="GT70" s="59"/>
      <c r="GU70" s="60"/>
      <c r="GV70" s="17"/>
      <c r="GW70" s="17"/>
      <c r="GX70" s="58"/>
      <c r="GY70" s="50"/>
      <c r="GZ70" s="50"/>
      <c r="HA70" s="50"/>
      <c r="HB70" s="50"/>
      <c r="HC70" s="50"/>
      <c r="HD70" s="50"/>
      <c r="HE70" s="59"/>
      <c r="HF70" s="60"/>
      <c r="HG70" s="17"/>
      <c r="HH70" s="17"/>
      <c r="HI70" s="58"/>
      <c r="HJ70" s="50"/>
      <c r="HK70" s="50"/>
      <c r="HL70" s="50"/>
      <c r="HM70" s="50"/>
      <c r="HN70" s="50"/>
      <c r="HO70" s="50"/>
      <c r="HP70" s="59"/>
      <c r="HQ70" s="60"/>
      <c r="HR70" s="17"/>
      <c r="HS70" s="17"/>
    </row>
    <row r="71" spans="1:227" x14ac:dyDescent="0.3">
      <c r="A71" s="65"/>
      <c r="B71" s="66"/>
      <c r="C71" s="67"/>
      <c r="D71" s="67"/>
      <c r="E71" s="59"/>
      <c r="F71" s="59"/>
      <c r="G71" s="17"/>
      <c r="H71" s="58"/>
      <c r="I71" s="50"/>
      <c r="J71" s="50"/>
      <c r="K71" s="50"/>
      <c r="L71" s="50"/>
      <c r="M71" s="50"/>
      <c r="N71" s="50"/>
      <c r="O71" s="59"/>
      <c r="P71" s="60"/>
      <c r="Q71" s="17"/>
      <c r="R71" s="17"/>
      <c r="S71" s="58"/>
      <c r="T71" s="50"/>
      <c r="U71" s="50"/>
      <c r="V71" s="50"/>
      <c r="W71" s="50"/>
      <c r="X71" s="50"/>
      <c r="Y71" s="50"/>
      <c r="Z71" s="59"/>
      <c r="AA71" s="60"/>
      <c r="AB71" s="17"/>
      <c r="AC71" s="17"/>
      <c r="AD71" s="58"/>
      <c r="AE71" s="50"/>
      <c r="AF71" s="50"/>
      <c r="AG71" s="50"/>
      <c r="AH71" s="50"/>
      <c r="AI71" s="50"/>
      <c r="AJ71" s="50"/>
      <c r="AK71" s="59"/>
      <c r="AL71" s="60"/>
      <c r="AM71" s="17"/>
      <c r="AN71" s="17"/>
      <c r="AO71" s="58"/>
      <c r="AP71" s="50"/>
      <c r="AQ71" s="50"/>
      <c r="AR71" s="50"/>
      <c r="AS71" s="50"/>
      <c r="AT71" s="50"/>
      <c r="AU71" s="50"/>
      <c r="AV71" s="59"/>
      <c r="AW71" s="60"/>
      <c r="AX71" s="17"/>
      <c r="AY71" s="17"/>
      <c r="AZ71" s="58"/>
      <c r="BA71" s="50"/>
      <c r="BB71" s="50"/>
      <c r="BC71" s="50"/>
      <c r="BD71" s="50"/>
      <c r="BE71" s="50"/>
      <c r="BF71" s="50"/>
      <c r="BG71" s="59"/>
      <c r="BH71" s="60"/>
      <c r="BI71" s="17"/>
      <c r="BJ71" s="17"/>
      <c r="BK71" s="58"/>
      <c r="BL71" s="50"/>
      <c r="BM71" s="50"/>
      <c r="BN71" s="50"/>
      <c r="BO71" s="50"/>
      <c r="BP71" s="50"/>
      <c r="BQ71" s="50"/>
      <c r="BR71" s="59"/>
      <c r="BS71" s="60"/>
      <c r="BT71" s="17"/>
      <c r="BU71" s="17"/>
      <c r="BV71" s="58"/>
      <c r="BW71" s="50"/>
      <c r="BX71" s="50"/>
      <c r="BY71" s="50"/>
      <c r="BZ71" s="50"/>
      <c r="CA71" s="50"/>
      <c r="CB71" s="50"/>
      <c r="CC71" s="59"/>
      <c r="CD71" s="60"/>
      <c r="CE71" s="17"/>
      <c r="CF71" s="17"/>
      <c r="CG71" s="58"/>
      <c r="CH71" s="50"/>
      <c r="CI71" s="50"/>
      <c r="CJ71" s="50"/>
      <c r="CK71" s="50"/>
      <c r="CL71" s="50"/>
      <c r="CM71" s="50"/>
      <c r="CN71" s="59"/>
      <c r="CO71" s="60"/>
      <c r="CP71" s="17"/>
      <c r="CQ71" s="17"/>
      <c r="CR71" s="58"/>
      <c r="CS71" s="50"/>
      <c r="CT71" s="50"/>
      <c r="CU71" s="50"/>
      <c r="CV71" s="50"/>
      <c r="CW71" s="50"/>
      <c r="CX71" s="50"/>
      <c r="CY71" s="59"/>
      <c r="CZ71" s="60"/>
      <c r="DA71" s="17"/>
      <c r="DB71" s="17"/>
      <c r="DC71" s="58"/>
      <c r="DD71" s="50"/>
      <c r="DE71" s="50"/>
      <c r="DF71" s="50"/>
      <c r="DG71" s="50"/>
      <c r="DH71" s="50"/>
      <c r="DI71" s="50"/>
      <c r="DJ71" s="59"/>
      <c r="DK71" s="60"/>
      <c r="DL71" s="17"/>
      <c r="DM71" s="17"/>
      <c r="DN71" s="58"/>
      <c r="DO71" s="50"/>
      <c r="DP71" s="50"/>
      <c r="DQ71" s="50"/>
      <c r="DR71" s="50"/>
      <c r="DS71" s="50"/>
      <c r="DT71" s="50"/>
      <c r="DU71" s="59"/>
      <c r="DV71" s="60"/>
      <c r="DW71" s="17"/>
      <c r="DX71" s="17"/>
      <c r="DY71" s="58"/>
      <c r="DZ71" s="50"/>
      <c r="EA71" s="50"/>
      <c r="EB71" s="50"/>
      <c r="EC71" s="50"/>
      <c r="ED71" s="50"/>
      <c r="EE71" s="50"/>
      <c r="EF71" s="59"/>
      <c r="EG71" s="60"/>
      <c r="EH71" s="17"/>
      <c r="EI71" s="17"/>
      <c r="EJ71" s="58"/>
      <c r="EK71" s="50"/>
      <c r="EL71" s="50"/>
      <c r="EM71" s="50"/>
      <c r="EN71" s="50"/>
      <c r="EO71" s="50"/>
      <c r="EP71" s="50"/>
      <c r="EQ71" s="59"/>
      <c r="ER71" s="60"/>
      <c r="ES71" s="17"/>
      <c r="ET71" s="17"/>
      <c r="EU71" s="58"/>
      <c r="EV71" s="50"/>
      <c r="EW71" s="50"/>
      <c r="EX71" s="50"/>
      <c r="EY71" s="50"/>
      <c r="EZ71" s="50"/>
      <c r="FA71" s="50"/>
      <c r="FB71" s="59"/>
      <c r="FC71" s="60"/>
      <c r="FD71" s="17"/>
      <c r="FE71" s="17"/>
      <c r="FF71" s="58"/>
      <c r="FG71" s="50"/>
      <c r="FH71" s="50"/>
      <c r="FI71" s="50"/>
      <c r="FJ71" s="50"/>
      <c r="FK71" s="50"/>
      <c r="FL71" s="50"/>
      <c r="FM71" s="59"/>
      <c r="FN71" s="60"/>
      <c r="FO71" s="17"/>
      <c r="FP71" s="17"/>
      <c r="FQ71" s="58"/>
      <c r="FR71" s="50"/>
      <c r="FS71" s="50"/>
      <c r="FT71" s="50"/>
      <c r="FU71" s="50"/>
      <c r="FV71" s="50"/>
      <c r="FW71" s="50"/>
      <c r="FX71" s="59"/>
      <c r="FY71" s="60"/>
      <c r="FZ71" s="17"/>
      <c r="GA71" s="17"/>
      <c r="GB71" s="58"/>
      <c r="GC71" s="50"/>
      <c r="GD71" s="50"/>
      <c r="GE71" s="50"/>
      <c r="GF71" s="50"/>
      <c r="GG71" s="50"/>
      <c r="GH71" s="50"/>
      <c r="GI71" s="59"/>
      <c r="GJ71" s="60"/>
      <c r="GK71" s="17"/>
      <c r="GL71" s="17"/>
      <c r="GM71" s="58"/>
      <c r="GN71" s="50"/>
      <c r="GO71" s="50"/>
      <c r="GP71" s="50"/>
      <c r="GQ71" s="50"/>
      <c r="GR71" s="50"/>
      <c r="GS71" s="50"/>
      <c r="GT71" s="59"/>
      <c r="GU71" s="60"/>
      <c r="GV71" s="17"/>
      <c r="GW71" s="17"/>
      <c r="GX71" s="58"/>
      <c r="GY71" s="50"/>
      <c r="GZ71" s="50"/>
      <c r="HA71" s="50"/>
      <c r="HB71" s="50"/>
      <c r="HC71" s="50"/>
      <c r="HD71" s="50"/>
      <c r="HE71" s="59"/>
      <c r="HF71" s="60"/>
      <c r="HG71" s="17"/>
      <c r="HH71" s="17"/>
      <c r="HI71" s="58"/>
      <c r="HJ71" s="50"/>
      <c r="HK71" s="50"/>
      <c r="HL71" s="50"/>
      <c r="HM71" s="50"/>
      <c r="HN71" s="50"/>
      <c r="HO71" s="50"/>
      <c r="HP71" s="59"/>
      <c r="HQ71" s="60"/>
      <c r="HR71" s="17"/>
      <c r="HS71" s="17"/>
    </row>
    <row r="72" spans="1:227" x14ac:dyDescent="0.3">
      <c r="A72" s="65"/>
      <c r="B72" s="66"/>
      <c r="C72" s="67"/>
      <c r="D72" s="67"/>
      <c r="E72" s="59"/>
      <c r="F72" s="59"/>
      <c r="G72" s="17"/>
      <c r="H72" s="58"/>
      <c r="I72" s="50"/>
      <c r="J72" s="50"/>
      <c r="K72" s="50"/>
      <c r="L72" s="50"/>
      <c r="M72" s="50"/>
      <c r="N72" s="50"/>
      <c r="O72" s="59"/>
      <c r="P72" s="60"/>
      <c r="Q72" s="17"/>
      <c r="R72" s="17"/>
      <c r="S72" s="58"/>
      <c r="T72" s="50"/>
      <c r="U72" s="50"/>
      <c r="V72" s="50"/>
      <c r="W72" s="50"/>
      <c r="X72" s="50"/>
      <c r="Y72" s="50"/>
      <c r="Z72" s="59"/>
      <c r="AA72" s="60"/>
      <c r="AB72" s="17"/>
      <c r="AC72" s="17"/>
      <c r="AD72" s="58"/>
      <c r="AE72" s="50"/>
      <c r="AF72" s="50"/>
      <c r="AG72" s="50"/>
      <c r="AH72" s="50"/>
      <c r="AI72" s="50"/>
      <c r="AJ72" s="50"/>
      <c r="AK72" s="59"/>
      <c r="AL72" s="60"/>
      <c r="AM72" s="17"/>
      <c r="AN72" s="17"/>
      <c r="AO72" s="58"/>
      <c r="AP72" s="50"/>
      <c r="AQ72" s="50"/>
      <c r="AR72" s="50"/>
      <c r="AS72" s="50"/>
      <c r="AT72" s="50"/>
      <c r="AU72" s="50"/>
      <c r="AV72" s="59"/>
      <c r="AW72" s="60"/>
      <c r="AX72" s="17"/>
      <c r="AY72" s="17"/>
      <c r="AZ72" s="58"/>
      <c r="BA72" s="50"/>
      <c r="BB72" s="50"/>
      <c r="BC72" s="50"/>
      <c r="BD72" s="50"/>
      <c r="BE72" s="50"/>
      <c r="BF72" s="50"/>
      <c r="BG72" s="59"/>
      <c r="BH72" s="60"/>
      <c r="BI72" s="17"/>
      <c r="BJ72" s="17"/>
      <c r="BK72" s="58"/>
      <c r="BL72" s="50"/>
      <c r="BM72" s="50"/>
      <c r="BN72" s="50"/>
      <c r="BO72" s="50"/>
      <c r="BP72" s="50"/>
      <c r="BQ72" s="50"/>
      <c r="BR72" s="59"/>
      <c r="BS72" s="60"/>
      <c r="BT72" s="17"/>
      <c r="BU72" s="17"/>
      <c r="BV72" s="58"/>
      <c r="BW72" s="50"/>
      <c r="BX72" s="50"/>
      <c r="BY72" s="50"/>
      <c r="BZ72" s="50"/>
      <c r="CA72" s="50"/>
      <c r="CB72" s="50"/>
      <c r="CC72" s="59"/>
      <c r="CD72" s="60"/>
      <c r="CE72" s="17"/>
      <c r="CF72" s="17"/>
      <c r="CG72" s="58"/>
      <c r="CH72" s="50"/>
      <c r="CI72" s="50"/>
      <c r="CJ72" s="50"/>
      <c r="CK72" s="50"/>
      <c r="CL72" s="50"/>
      <c r="CM72" s="50"/>
      <c r="CN72" s="59"/>
      <c r="CO72" s="60"/>
      <c r="CP72" s="17"/>
      <c r="CQ72" s="17"/>
      <c r="CR72" s="58"/>
      <c r="CS72" s="50"/>
      <c r="CT72" s="50"/>
      <c r="CU72" s="50"/>
      <c r="CV72" s="50"/>
      <c r="CW72" s="50"/>
      <c r="CX72" s="50"/>
      <c r="CY72" s="59"/>
      <c r="CZ72" s="60"/>
      <c r="DA72" s="17"/>
      <c r="DB72" s="17"/>
      <c r="DC72" s="58"/>
      <c r="DD72" s="50"/>
      <c r="DE72" s="50"/>
      <c r="DF72" s="50"/>
      <c r="DG72" s="50"/>
      <c r="DH72" s="50"/>
      <c r="DI72" s="50"/>
      <c r="DJ72" s="59"/>
      <c r="DK72" s="60"/>
      <c r="DL72" s="17"/>
      <c r="DM72" s="17"/>
      <c r="DN72" s="58"/>
      <c r="DO72" s="50"/>
      <c r="DP72" s="50"/>
      <c r="DQ72" s="50"/>
      <c r="DR72" s="50"/>
      <c r="DS72" s="50"/>
      <c r="DT72" s="50"/>
      <c r="DU72" s="59"/>
      <c r="DV72" s="60"/>
      <c r="DW72" s="17"/>
      <c r="DX72" s="17"/>
      <c r="DY72" s="58"/>
      <c r="DZ72" s="50"/>
      <c r="EA72" s="50"/>
      <c r="EB72" s="50"/>
      <c r="EC72" s="50"/>
      <c r="ED72" s="50"/>
      <c r="EE72" s="50"/>
      <c r="EF72" s="59"/>
      <c r="EG72" s="60"/>
      <c r="EH72" s="17"/>
      <c r="EI72" s="17"/>
      <c r="EJ72" s="58"/>
      <c r="EK72" s="50"/>
      <c r="EL72" s="50"/>
      <c r="EM72" s="50"/>
      <c r="EN72" s="50"/>
      <c r="EO72" s="50"/>
      <c r="EP72" s="50"/>
      <c r="EQ72" s="59"/>
      <c r="ER72" s="60"/>
      <c r="ES72" s="17"/>
      <c r="ET72" s="17"/>
      <c r="EU72" s="58"/>
      <c r="EV72" s="50"/>
      <c r="EW72" s="50"/>
      <c r="EX72" s="50"/>
      <c r="EY72" s="50"/>
      <c r="EZ72" s="50"/>
      <c r="FA72" s="50"/>
      <c r="FB72" s="59"/>
      <c r="FC72" s="60"/>
      <c r="FD72" s="17"/>
      <c r="FE72" s="17"/>
      <c r="FF72" s="58"/>
      <c r="FG72" s="50"/>
      <c r="FH72" s="50"/>
      <c r="FI72" s="50"/>
      <c r="FJ72" s="50"/>
      <c r="FK72" s="50"/>
      <c r="FL72" s="50"/>
      <c r="FM72" s="59"/>
      <c r="FN72" s="60"/>
      <c r="FO72" s="17"/>
      <c r="FP72" s="17"/>
      <c r="FQ72" s="58"/>
      <c r="FR72" s="50"/>
      <c r="FS72" s="50"/>
      <c r="FT72" s="50"/>
      <c r="FU72" s="50"/>
      <c r="FV72" s="50"/>
      <c r="FW72" s="50"/>
      <c r="FX72" s="59"/>
      <c r="FY72" s="60"/>
      <c r="FZ72" s="17"/>
      <c r="GA72" s="17"/>
      <c r="GB72" s="58"/>
      <c r="GC72" s="50"/>
      <c r="GD72" s="50"/>
      <c r="GE72" s="50"/>
      <c r="GF72" s="50"/>
      <c r="GG72" s="50"/>
      <c r="GH72" s="50"/>
      <c r="GI72" s="59"/>
      <c r="GJ72" s="60"/>
      <c r="GK72" s="17"/>
      <c r="GL72" s="17"/>
      <c r="GM72" s="58"/>
      <c r="GN72" s="50"/>
      <c r="GO72" s="50"/>
      <c r="GP72" s="50"/>
      <c r="GQ72" s="50"/>
      <c r="GR72" s="50"/>
      <c r="GS72" s="50"/>
      <c r="GT72" s="59"/>
      <c r="GU72" s="60"/>
      <c r="GV72" s="17"/>
      <c r="GW72" s="17"/>
      <c r="GX72" s="58"/>
      <c r="GY72" s="50"/>
      <c r="GZ72" s="50"/>
      <c r="HA72" s="50"/>
      <c r="HB72" s="50"/>
      <c r="HC72" s="50"/>
      <c r="HD72" s="50"/>
      <c r="HE72" s="59"/>
      <c r="HF72" s="60"/>
      <c r="HG72" s="17"/>
      <c r="HH72" s="17"/>
      <c r="HI72" s="58"/>
      <c r="HJ72" s="50"/>
      <c r="HK72" s="50"/>
      <c r="HL72" s="50"/>
      <c r="HM72" s="50"/>
      <c r="HN72" s="50"/>
      <c r="HO72" s="50"/>
      <c r="HP72" s="59"/>
      <c r="HQ72" s="60"/>
      <c r="HR72" s="17"/>
      <c r="HS72" s="17"/>
    </row>
    <row r="73" spans="1:227" x14ac:dyDescent="0.3">
      <c r="A73" s="65"/>
      <c r="B73" s="66"/>
      <c r="C73" s="67"/>
      <c r="D73" s="67"/>
      <c r="E73" s="59"/>
      <c r="F73" s="59"/>
      <c r="G73" s="17"/>
      <c r="H73" s="58"/>
      <c r="I73" s="50"/>
      <c r="J73" s="50"/>
      <c r="K73" s="50"/>
      <c r="L73" s="50"/>
      <c r="M73" s="50"/>
      <c r="N73" s="50"/>
      <c r="O73" s="59"/>
      <c r="P73" s="60"/>
      <c r="Q73" s="17"/>
      <c r="R73" s="17"/>
      <c r="S73" s="58"/>
      <c r="T73" s="50"/>
      <c r="U73" s="50"/>
      <c r="V73" s="50"/>
      <c r="W73" s="50"/>
      <c r="X73" s="50"/>
      <c r="Y73" s="50"/>
      <c r="Z73" s="59"/>
      <c r="AA73" s="60"/>
      <c r="AB73" s="17"/>
      <c r="AC73" s="17"/>
      <c r="AD73" s="58"/>
      <c r="AE73" s="50"/>
      <c r="AF73" s="50"/>
      <c r="AG73" s="50"/>
      <c r="AH73" s="50"/>
      <c r="AI73" s="50"/>
      <c r="AJ73" s="50"/>
      <c r="AK73" s="59"/>
      <c r="AL73" s="60"/>
      <c r="AM73" s="17"/>
      <c r="AN73" s="17"/>
      <c r="AO73" s="58"/>
      <c r="AP73" s="50"/>
      <c r="AQ73" s="50"/>
      <c r="AR73" s="50"/>
      <c r="AS73" s="50"/>
      <c r="AT73" s="50"/>
      <c r="AU73" s="50"/>
      <c r="AV73" s="59"/>
      <c r="AW73" s="60"/>
      <c r="AX73" s="17"/>
      <c r="AY73" s="17"/>
      <c r="AZ73" s="58"/>
      <c r="BA73" s="50"/>
      <c r="BB73" s="50"/>
      <c r="BC73" s="50"/>
      <c r="BD73" s="50"/>
      <c r="BE73" s="50"/>
      <c r="BF73" s="50"/>
      <c r="BG73" s="59"/>
      <c r="BH73" s="60"/>
      <c r="BI73" s="17"/>
      <c r="BJ73" s="17"/>
      <c r="BK73" s="58"/>
      <c r="BL73" s="50"/>
      <c r="BM73" s="50"/>
      <c r="BN73" s="50"/>
      <c r="BO73" s="50"/>
      <c r="BP73" s="50"/>
      <c r="BQ73" s="50"/>
      <c r="BR73" s="59"/>
      <c r="BS73" s="60"/>
      <c r="BT73" s="17"/>
      <c r="BU73" s="17"/>
      <c r="BV73" s="58"/>
      <c r="BW73" s="50"/>
      <c r="BX73" s="50"/>
      <c r="BY73" s="50"/>
      <c r="BZ73" s="50"/>
      <c r="CA73" s="50"/>
      <c r="CB73" s="50"/>
      <c r="CC73" s="59"/>
      <c r="CD73" s="60"/>
      <c r="CE73" s="17"/>
      <c r="CF73" s="17"/>
      <c r="CG73" s="58"/>
      <c r="CH73" s="50"/>
      <c r="CI73" s="50"/>
      <c r="CJ73" s="50"/>
      <c r="CK73" s="50"/>
      <c r="CL73" s="50"/>
      <c r="CM73" s="50"/>
      <c r="CN73" s="59"/>
      <c r="CO73" s="60"/>
      <c r="CP73" s="17"/>
      <c r="CQ73" s="17"/>
      <c r="CR73" s="58"/>
      <c r="CS73" s="50"/>
      <c r="CT73" s="50"/>
      <c r="CU73" s="50"/>
      <c r="CV73" s="50"/>
      <c r="CW73" s="50"/>
      <c r="CX73" s="50"/>
      <c r="CY73" s="59"/>
      <c r="CZ73" s="60"/>
      <c r="DA73" s="17"/>
      <c r="DB73" s="17"/>
      <c r="DC73" s="58"/>
      <c r="DD73" s="50"/>
      <c r="DE73" s="50"/>
      <c r="DF73" s="50"/>
      <c r="DG73" s="50"/>
      <c r="DH73" s="50"/>
      <c r="DI73" s="50"/>
      <c r="DJ73" s="59"/>
      <c r="DK73" s="60"/>
      <c r="DL73" s="17"/>
      <c r="DM73" s="17"/>
      <c r="DN73" s="58"/>
      <c r="DO73" s="50"/>
      <c r="DP73" s="50"/>
      <c r="DQ73" s="50"/>
      <c r="DR73" s="50"/>
      <c r="DS73" s="50"/>
      <c r="DT73" s="50"/>
      <c r="DU73" s="59"/>
      <c r="DV73" s="60"/>
      <c r="DW73" s="17"/>
      <c r="DX73" s="17"/>
      <c r="DY73" s="58"/>
      <c r="DZ73" s="50"/>
      <c r="EA73" s="50"/>
      <c r="EB73" s="50"/>
      <c r="EC73" s="50"/>
      <c r="ED73" s="50"/>
      <c r="EE73" s="50"/>
      <c r="EF73" s="59"/>
      <c r="EG73" s="60"/>
      <c r="EH73" s="17"/>
      <c r="EI73" s="17"/>
      <c r="EJ73" s="58"/>
      <c r="EK73" s="50"/>
      <c r="EL73" s="50"/>
      <c r="EM73" s="50"/>
      <c r="EN73" s="50"/>
      <c r="EO73" s="50"/>
      <c r="EP73" s="50"/>
      <c r="EQ73" s="59"/>
      <c r="ER73" s="60"/>
      <c r="ES73" s="17"/>
      <c r="ET73" s="17"/>
      <c r="EU73" s="58"/>
      <c r="EV73" s="50"/>
      <c r="EW73" s="50"/>
      <c r="EX73" s="50"/>
      <c r="EY73" s="50"/>
      <c r="EZ73" s="50"/>
      <c r="FA73" s="50"/>
      <c r="FB73" s="59"/>
      <c r="FC73" s="60"/>
      <c r="FD73" s="17"/>
      <c r="FE73" s="17"/>
      <c r="FF73" s="58"/>
      <c r="FG73" s="50"/>
      <c r="FH73" s="50"/>
      <c r="FI73" s="50"/>
      <c r="FJ73" s="50"/>
      <c r="FK73" s="50"/>
      <c r="FL73" s="50"/>
      <c r="FM73" s="59"/>
      <c r="FN73" s="60"/>
      <c r="FO73" s="17"/>
      <c r="FP73" s="17"/>
      <c r="FQ73" s="58"/>
      <c r="FR73" s="50"/>
      <c r="FS73" s="50"/>
      <c r="FT73" s="50"/>
      <c r="FU73" s="50"/>
      <c r="FV73" s="50"/>
      <c r="FW73" s="50"/>
      <c r="FX73" s="59"/>
      <c r="FY73" s="60"/>
      <c r="FZ73" s="17"/>
      <c r="GA73" s="17"/>
      <c r="GB73" s="58"/>
      <c r="GC73" s="50"/>
      <c r="GD73" s="50"/>
      <c r="GE73" s="50"/>
      <c r="GF73" s="50"/>
      <c r="GG73" s="50"/>
      <c r="GH73" s="50"/>
      <c r="GI73" s="59"/>
      <c r="GJ73" s="60"/>
      <c r="GK73" s="17"/>
      <c r="GL73" s="17"/>
      <c r="GM73" s="58"/>
      <c r="GN73" s="50"/>
      <c r="GO73" s="50"/>
      <c r="GP73" s="50"/>
      <c r="GQ73" s="50"/>
      <c r="GR73" s="50"/>
      <c r="GS73" s="50"/>
      <c r="GT73" s="59"/>
      <c r="GU73" s="60"/>
      <c r="GV73" s="17"/>
      <c r="GW73" s="17"/>
      <c r="GX73" s="58"/>
      <c r="GY73" s="50"/>
      <c r="GZ73" s="50"/>
      <c r="HA73" s="50"/>
      <c r="HB73" s="50"/>
      <c r="HC73" s="50"/>
      <c r="HD73" s="50"/>
      <c r="HE73" s="59"/>
      <c r="HF73" s="60"/>
      <c r="HG73" s="17"/>
      <c r="HH73" s="17"/>
      <c r="HI73" s="58"/>
      <c r="HJ73" s="50"/>
      <c r="HK73" s="50"/>
      <c r="HL73" s="50"/>
      <c r="HM73" s="50"/>
      <c r="HN73" s="50"/>
      <c r="HO73" s="50"/>
      <c r="HP73" s="59"/>
      <c r="HQ73" s="60"/>
      <c r="HR73" s="17"/>
      <c r="HS73" s="17"/>
    </row>
    <row r="74" spans="1:227" x14ac:dyDescent="0.3">
      <c r="A74" s="65"/>
      <c r="B74" s="69"/>
      <c r="C74" s="67"/>
      <c r="D74" s="67"/>
      <c r="E74" s="59"/>
      <c r="F74" s="59"/>
      <c r="G74" s="17"/>
      <c r="H74" s="58"/>
      <c r="I74" s="50"/>
      <c r="J74" s="50"/>
      <c r="K74" s="50"/>
      <c r="L74" s="50"/>
      <c r="M74" s="50"/>
      <c r="N74" s="50"/>
      <c r="O74" s="59"/>
      <c r="P74" s="60"/>
      <c r="Q74" s="17"/>
      <c r="R74" s="17"/>
      <c r="S74" s="58"/>
      <c r="T74" s="50"/>
      <c r="U74" s="50"/>
      <c r="V74" s="50"/>
      <c r="W74" s="50"/>
      <c r="X74" s="50"/>
      <c r="Y74" s="50"/>
      <c r="Z74" s="59"/>
      <c r="AA74" s="60"/>
      <c r="AB74" s="17"/>
      <c r="AC74" s="17"/>
      <c r="AD74" s="58"/>
      <c r="AE74" s="50"/>
      <c r="AF74" s="50"/>
      <c r="AG74" s="50"/>
      <c r="AH74" s="50"/>
      <c r="AI74" s="50"/>
      <c r="AJ74" s="50"/>
      <c r="AK74" s="59"/>
      <c r="AL74" s="60"/>
      <c r="AM74" s="17"/>
      <c r="AN74" s="17"/>
      <c r="AO74" s="58"/>
      <c r="AP74" s="50"/>
      <c r="AQ74" s="50"/>
      <c r="AR74" s="50"/>
      <c r="AS74" s="50"/>
      <c r="AT74" s="50"/>
      <c r="AU74" s="50"/>
      <c r="AV74" s="59"/>
      <c r="AW74" s="60"/>
      <c r="AX74" s="17"/>
      <c r="AY74" s="17"/>
      <c r="AZ74" s="58"/>
      <c r="BA74" s="50"/>
      <c r="BB74" s="50"/>
      <c r="BC74" s="50"/>
      <c r="BD74" s="50"/>
      <c r="BE74" s="50"/>
      <c r="BF74" s="50"/>
      <c r="BG74" s="59"/>
      <c r="BH74" s="60"/>
      <c r="BI74" s="17"/>
      <c r="BJ74" s="17"/>
      <c r="BK74" s="58"/>
      <c r="BL74" s="50"/>
      <c r="BM74" s="50"/>
      <c r="BN74" s="50"/>
      <c r="BO74" s="50"/>
      <c r="BP74" s="50"/>
      <c r="BQ74" s="50"/>
      <c r="BR74" s="59"/>
      <c r="BS74" s="60"/>
      <c r="BT74" s="17"/>
      <c r="BU74" s="17"/>
      <c r="BV74" s="58"/>
      <c r="BW74" s="50"/>
      <c r="BX74" s="50"/>
      <c r="BY74" s="50"/>
      <c r="BZ74" s="50"/>
      <c r="CA74" s="50"/>
      <c r="CB74" s="50"/>
      <c r="CC74" s="59"/>
      <c r="CD74" s="60"/>
      <c r="CE74" s="17"/>
      <c r="CF74" s="17"/>
      <c r="CG74" s="58"/>
      <c r="CH74" s="50"/>
      <c r="CI74" s="50"/>
      <c r="CJ74" s="50"/>
      <c r="CK74" s="50"/>
      <c r="CL74" s="50"/>
      <c r="CM74" s="50"/>
      <c r="CN74" s="59"/>
      <c r="CO74" s="60"/>
      <c r="CP74" s="17"/>
      <c r="CQ74" s="17"/>
      <c r="CR74" s="58"/>
      <c r="CS74" s="50"/>
      <c r="CT74" s="50"/>
      <c r="CU74" s="50"/>
      <c r="CV74" s="50"/>
      <c r="CW74" s="50"/>
      <c r="CX74" s="50"/>
      <c r="CY74" s="59"/>
      <c r="CZ74" s="60"/>
      <c r="DA74" s="17"/>
      <c r="DB74" s="17"/>
      <c r="DC74" s="58"/>
      <c r="DD74" s="50"/>
      <c r="DE74" s="50"/>
      <c r="DF74" s="50"/>
      <c r="DG74" s="50"/>
      <c r="DH74" s="50"/>
      <c r="DI74" s="50"/>
      <c r="DJ74" s="59"/>
      <c r="DK74" s="60"/>
      <c r="DL74" s="17"/>
      <c r="DM74" s="17"/>
      <c r="DN74" s="58"/>
      <c r="DO74" s="50"/>
      <c r="DP74" s="50"/>
      <c r="DQ74" s="50"/>
      <c r="DR74" s="50"/>
      <c r="DS74" s="50"/>
      <c r="DT74" s="50"/>
      <c r="DU74" s="59"/>
      <c r="DV74" s="60"/>
      <c r="DW74" s="17"/>
      <c r="DX74" s="17"/>
      <c r="DY74" s="58"/>
      <c r="DZ74" s="50"/>
      <c r="EA74" s="50"/>
      <c r="EB74" s="50"/>
      <c r="EC74" s="50"/>
      <c r="ED74" s="50"/>
      <c r="EE74" s="50"/>
      <c r="EF74" s="59"/>
      <c r="EG74" s="60"/>
      <c r="EH74" s="17"/>
      <c r="EI74" s="17"/>
      <c r="EJ74" s="58"/>
      <c r="EK74" s="50"/>
      <c r="EL74" s="50"/>
      <c r="EM74" s="50"/>
      <c r="EN74" s="50"/>
      <c r="EO74" s="50"/>
      <c r="EP74" s="50"/>
      <c r="EQ74" s="59"/>
      <c r="ER74" s="60"/>
      <c r="ES74" s="17"/>
      <c r="ET74" s="17"/>
      <c r="EU74" s="58"/>
      <c r="EV74" s="50"/>
      <c r="EW74" s="50"/>
      <c r="EX74" s="50"/>
      <c r="EY74" s="50"/>
      <c r="EZ74" s="50"/>
      <c r="FA74" s="50"/>
      <c r="FB74" s="59"/>
      <c r="FC74" s="60"/>
      <c r="FD74" s="17"/>
      <c r="FE74" s="17"/>
      <c r="FF74" s="58"/>
      <c r="FG74" s="50"/>
      <c r="FH74" s="50"/>
      <c r="FI74" s="50"/>
      <c r="FJ74" s="50"/>
      <c r="FK74" s="50"/>
      <c r="FL74" s="50"/>
      <c r="FM74" s="59"/>
      <c r="FN74" s="60"/>
      <c r="FO74" s="17"/>
      <c r="FP74" s="17"/>
      <c r="FQ74" s="58"/>
      <c r="FR74" s="50"/>
      <c r="FS74" s="50"/>
      <c r="FT74" s="50"/>
      <c r="FU74" s="50"/>
      <c r="FV74" s="50"/>
      <c r="FW74" s="50"/>
      <c r="FX74" s="59"/>
      <c r="FY74" s="60"/>
      <c r="FZ74" s="17"/>
      <c r="GA74" s="17"/>
      <c r="GB74" s="58"/>
      <c r="GC74" s="50"/>
      <c r="GD74" s="50"/>
      <c r="GE74" s="50"/>
      <c r="GF74" s="50"/>
      <c r="GG74" s="50"/>
      <c r="GH74" s="50"/>
      <c r="GI74" s="59"/>
      <c r="GJ74" s="60"/>
      <c r="GK74" s="17"/>
      <c r="GL74" s="17"/>
      <c r="GM74" s="58"/>
      <c r="GN74" s="50"/>
      <c r="GO74" s="50"/>
      <c r="GP74" s="50"/>
      <c r="GQ74" s="50"/>
      <c r="GR74" s="50"/>
      <c r="GS74" s="50"/>
      <c r="GT74" s="59"/>
      <c r="GU74" s="60"/>
      <c r="GV74" s="17"/>
      <c r="GW74" s="17"/>
      <c r="GX74" s="58"/>
      <c r="GY74" s="50"/>
      <c r="GZ74" s="50"/>
      <c r="HA74" s="50"/>
      <c r="HB74" s="50"/>
      <c r="HC74" s="50"/>
      <c r="HD74" s="50"/>
      <c r="HE74" s="59"/>
      <c r="HF74" s="60"/>
      <c r="HG74" s="17"/>
      <c r="HH74" s="17"/>
      <c r="HI74" s="58"/>
      <c r="HJ74" s="50"/>
      <c r="HK74" s="50"/>
      <c r="HL74" s="50"/>
      <c r="HM74" s="50"/>
      <c r="HN74" s="50"/>
      <c r="HO74" s="50"/>
      <c r="HP74" s="59"/>
      <c r="HQ74" s="60"/>
      <c r="HR74" s="17"/>
      <c r="HS74" s="17"/>
    </row>
    <row r="75" spans="1:227" x14ac:dyDescent="0.3">
      <c r="A75" s="65"/>
      <c r="B75" s="66"/>
      <c r="C75" s="67"/>
      <c r="D75" s="67"/>
      <c r="E75" s="59"/>
      <c r="F75" s="59"/>
      <c r="G75" s="17"/>
      <c r="H75" s="58"/>
      <c r="I75" s="50"/>
      <c r="J75" s="50"/>
      <c r="K75" s="50"/>
      <c r="L75" s="50"/>
      <c r="M75" s="50"/>
      <c r="N75" s="50"/>
      <c r="O75" s="59"/>
      <c r="P75" s="60"/>
      <c r="Q75" s="17"/>
      <c r="R75" s="17"/>
      <c r="S75" s="58"/>
      <c r="T75" s="50"/>
      <c r="U75" s="50"/>
      <c r="V75" s="50"/>
      <c r="W75" s="50"/>
      <c r="X75" s="50"/>
      <c r="Y75" s="50"/>
      <c r="Z75" s="59"/>
      <c r="AA75" s="60"/>
      <c r="AB75" s="17"/>
      <c r="AC75" s="17"/>
      <c r="AD75" s="58"/>
      <c r="AE75" s="50"/>
      <c r="AF75" s="50"/>
      <c r="AG75" s="50"/>
      <c r="AH75" s="50"/>
      <c r="AI75" s="50"/>
      <c r="AJ75" s="50"/>
      <c r="AK75" s="59"/>
      <c r="AL75" s="60"/>
      <c r="AM75" s="17"/>
      <c r="AN75" s="17"/>
      <c r="AO75" s="58"/>
      <c r="AP75" s="50"/>
      <c r="AQ75" s="50"/>
      <c r="AR75" s="50"/>
      <c r="AS75" s="50"/>
      <c r="AT75" s="50"/>
      <c r="AU75" s="50"/>
      <c r="AV75" s="59"/>
      <c r="AW75" s="60"/>
      <c r="AX75" s="17"/>
      <c r="AY75" s="17"/>
      <c r="AZ75" s="58"/>
      <c r="BA75" s="50"/>
      <c r="BB75" s="50"/>
      <c r="BC75" s="50"/>
      <c r="BD75" s="50"/>
      <c r="BE75" s="50"/>
      <c r="BF75" s="50"/>
      <c r="BG75" s="59"/>
      <c r="BH75" s="60"/>
      <c r="BI75" s="17"/>
      <c r="BJ75" s="17"/>
      <c r="BK75" s="58"/>
      <c r="BL75" s="50"/>
      <c r="BM75" s="50"/>
      <c r="BN75" s="50"/>
      <c r="BO75" s="50"/>
      <c r="BP75" s="50"/>
      <c r="BQ75" s="50"/>
      <c r="BR75" s="59"/>
      <c r="BS75" s="60"/>
      <c r="BT75" s="17"/>
      <c r="BU75" s="17"/>
      <c r="BV75" s="58"/>
      <c r="BW75" s="50"/>
      <c r="BX75" s="50"/>
      <c r="BY75" s="50"/>
      <c r="BZ75" s="50"/>
      <c r="CA75" s="50"/>
      <c r="CB75" s="50"/>
      <c r="CC75" s="59"/>
      <c r="CD75" s="60"/>
      <c r="CE75" s="17"/>
      <c r="CF75" s="17"/>
      <c r="CG75" s="58"/>
      <c r="CH75" s="50"/>
      <c r="CI75" s="50"/>
      <c r="CJ75" s="50"/>
      <c r="CK75" s="50"/>
      <c r="CL75" s="50"/>
      <c r="CM75" s="50"/>
      <c r="CN75" s="59"/>
      <c r="CO75" s="60"/>
      <c r="CP75" s="17"/>
      <c r="CQ75" s="17"/>
      <c r="CR75" s="58"/>
      <c r="CS75" s="50"/>
      <c r="CT75" s="50"/>
      <c r="CU75" s="50"/>
      <c r="CV75" s="50"/>
      <c r="CW75" s="50"/>
      <c r="CX75" s="50"/>
      <c r="CY75" s="59"/>
      <c r="CZ75" s="60"/>
      <c r="DA75" s="17"/>
      <c r="DB75" s="17"/>
      <c r="DC75" s="58"/>
      <c r="DD75" s="50"/>
      <c r="DE75" s="50"/>
      <c r="DF75" s="50"/>
      <c r="DG75" s="50"/>
      <c r="DH75" s="50"/>
      <c r="DI75" s="50"/>
      <c r="DJ75" s="59"/>
      <c r="DK75" s="60"/>
      <c r="DL75" s="17"/>
      <c r="DM75" s="17"/>
      <c r="DN75" s="58"/>
      <c r="DO75" s="50"/>
      <c r="DP75" s="50"/>
      <c r="DQ75" s="50"/>
      <c r="DR75" s="50"/>
      <c r="DS75" s="50"/>
      <c r="DT75" s="50"/>
      <c r="DU75" s="59"/>
      <c r="DV75" s="60"/>
      <c r="DW75" s="17"/>
      <c r="DX75" s="17"/>
      <c r="DY75" s="58"/>
      <c r="DZ75" s="50"/>
      <c r="EA75" s="50"/>
      <c r="EB75" s="50"/>
      <c r="EC75" s="50"/>
      <c r="ED75" s="50"/>
      <c r="EE75" s="50"/>
      <c r="EF75" s="59"/>
      <c r="EG75" s="60"/>
      <c r="EH75" s="17"/>
      <c r="EI75" s="17"/>
      <c r="EJ75" s="58"/>
      <c r="EK75" s="50"/>
      <c r="EL75" s="50"/>
      <c r="EM75" s="50"/>
      <c r="EN75" s="50"/>
      <c r="EO75" s="50"/>
      <c r="EP75" s="50"/>
      <c r="EQ75" s="59"/>
      <c r="ER75" s="60"/>
      <c r="ES75" s="17"/>
      <c r="ET75" s="17"/>
      <c r="EU75" s="58"/>
      <c r="EV75" s="50"/>
      <c r="EW75" s="50"/>
      <c r="EX75" s="50"/>
      <c r="EY75" s="50"/>
      <c r="EZ75" s="50"/>
      <c r="FA75" s="50"/>
      <c r="FB75" s="59"/>
      <c r="FC75" s="60"/>
      <c r="FD75" s="17"/>
      <c r="FE75" s="17"/>
      <c r="FF75" s="58"/>
      <c r="FG75" s="50"/>
      <c r="FH75" s="50"/>
      <c r="FI75" s="50"/>
      <c r="FJ75" s="50"/>
      <c r="FK75" s="50"/>
      <c r="FL75" s="50"/>
      <c r="FM75" s="59"/>
      <c r="FN75" s="60"/>
      <c r="FO75" s="17"/>
      <c r="FP75" s="17"/>
      <c r="FQ75" s="58"/>
      <c r="FR75" s="50"/>
      <c r="FS75" s="50"/>
      <c r="FT75" s="50"/>
      <c r="FU75" s="50"/>
      <c r="FV75" s="50"/>
      <c r="FW75" s="50"/>
      <c r="FX75" s="59"/>
      <c r="FY75" s="60"/>
      <c r="FZ75" s="17"/>
      <c r="GA75" s="17"/>
      <c r="GB75" s="58"/>
      <c r="GC75" s="50"/>
      <c r="GD75" s="50"/>
      <c r="GE75" s="50"/>
      <c r="GF75" s="50"/>
      <c r="GG75" s="50"/>
      <c r="GH75" s="50"/>
      <c r="GI75" s="59"/>
      <c r="GJ75" s="60"/>
      <c r="GK75" s="17"/>
      <c r="GL75" s="17"/>
      <c r="GM75" s="58"/>
      <c r="GN75" s="50"/>
      <c r="GO75" s="50"/>
      <c r="GP75" s="50"/>
      <c r="GQ75" s="50"/>
      <c r="GR75" s="50"/>
      <c r="GS75" s="50"/>
      <c r="GT75" s="59"/>
      <c r="GU75" s="60"/>
      <c r="GV75" s="17"/>
      <c r="GW75" s="17"/>
      <c r="GX75" s="58"/>
      <c r="GY75" s="50"/>
      <c r="GZ75" s="50"/>
      <c r="HA75" s="50"/>
      <c r="HB75" s="50"/>
      <c r="HC75" s="50"/>
      <c r="HD75" s="50"/>
      <c r="HE75" s="59"/>
      <c r="HF75" s="60"/>
      <c r="HG75" s="17"/>
      <c r="HH75" s="17"/>
      <c r="HI75" s="58"/>
      <c r="HJ75" s="50"/>
      <c r="HK75" s="50"/>
      <c r="HL75" s="50"/>
      <c r="HM75" s="50"/>
      <c r="HN75" s="50"/>
      <c r="HO75" s="50"/>
      <c r="HP75" s="59"/>
      <c r="HQ75" s="60"/>
      <c r="HR75" s="17"/>
      <c r="HS75" s="17"/>
    </row>
    <row r="76" spans="1:227" x14ac:dyDescent="0.3">
      <c r="A76" s="65"/>
      <c r="B76" s="66"/>
      <c r="C76" s="67"/>
      <c r="D76" s="67"/>
      <c r="E76" s="59"/>
      <c r="F76" s="59"/>
      <c r="G76" s="17"/>
      <c r="H76" s="58"/>
      <c r="I76" s="50"/>
      <c r="J76" s="50"/>
      <c r="K76" s="50"/>
      <c r="L76" s="50"/>
      <c r="M76" s="50"/>
      <c r="N76" s="50"/>
      <c r="O76" s="59"/>
      <c r="P76" s="60"/>
      <c r="Q76" s="17"/>
      <c r="R76" s="17"/>
      <c r="S76" s="58"/>
      <c r="T76" s="50"/>
      <c r="U76" s="50"/>
      <c r="V76" s="50"/>
      <c r="W76" s="50"/>
      <c r="X76" s="50"/>
      <c r="Y76" s="50"/>
      <c r="Z76" s="59"/>
      <c r="AA76" s="60"/>
      <c r="AB76" s="17"/>
      <c r="AC76" s="17"/>
      <c r="AD76" s="58"/>
      <c r="AE76" s="50"/>
      <c r="AF76" s="50"/>
      <c r="AG76" s="50"/>
      <c r="AH76" s="50"/>
      <c r="AI76" s="50"/>
      <c r="AJ76" s="50"/>
      <c r="AK76" s="59"/>
      <c r="AL76" s="60"/>
      <c r="AM76" s="17"/>
      <c r="AN76" s="17"/>
      <c r="AO76" s="58"/>
      <c r="AP76" s="50"/>
      <c r="AQ76" s="50"/>
      <c r="AR76" s="50"/>
      <c r="AS76" s="50"/>
      <c r="AT76" s="50"/>
      <c r="AU76" s="50"/>
      <c r="AV76" s="59"/>
      <c r="AW76" s="60"/>
      <c r="AX76" s="17"/>
      <c r="AY76" s="17"/>
      <c r="AZ76" s="58"/>
      <c r="BA76" s="50"/>
      <c r="BB76" s="50"/>
      <c r="BC76" s="50"/>
      <c r="BD76" s="50"/>
      <c r="BE76" s="50"/>
      <c r="BF76" s="50"/>
      <c r="BG76" s="59"/>
      <c r="BH76" s="60"/>
      <c r="BI76" s="17"/>
      <c r="BJ76" s="17"/>
      <c r="BK76" s="58"/>
      <c r="BL76" s="50"/>
      <c r="BM76" s="50"/>
      <c r="BN76" s="50"/>
      <c r="BO76" s="50"/>
      <c r="BP76" s="50"/>
      <c r="BQ76" s="50"/>
      <c r="BR76" s="59"/>
      <c r="BS76" s="60"/>
      <c r="BT76" s="17"/>
      <c r="BU76" s="17"/>
      <c r="BV76" s="58"/>
      <c r="BW76" s="50"/>
      <c r="BX76" s="50"/>
      <c r="BY76" s="50"/>
      <c r="BZ76" s="50"/>
      <c r="CA76" s="50"/>
      <c r="CB76" s="50"/>
      <c r="CC76" s="59"/>
      <c r="CD76" s="60"/>
      <c r="CE76" s="17"/>
      <c r="CF76" s="17"/>
      <c r="CG76" s="58"/>
      <c r="CH76" s="50"/>
      <c r="CI76" s="50"/>
      <c r="CJ76" s="50"/>
      <c r="CK76" s="50"/>
      <c r="CL76" s="50"/>
      <c r="CM76" s="50"/>
      <c r="CN76" s="59"/>
      <c r="CO76" s="60"/>
      <c r="CP76" s="17"/>
      <c r="CQ76" s="17"/>
      <c r="CR76" s="58"/>
      <c r="CS76" s="50"/>
      <c r="CT76" s="50"/>
      <c r="CU76" s="50"/>
      <c r="CV76" s="50"/>
      <c r="CW76" s="50"/>
      <c r="CX76" s="50"/>
      <c r="CY76" s="59"/>
      <c r="CZ76" s="60"/>
      <c r="DA76" s="17"/>
      <c r="DB76" s="17"/>
      <c r="DC76" s="58"/>
      <c r="DD76" s="50"/>
      <c r="DE76" s="50"/>
      <c r="DF76" s="50"/>
      <c r="DG76" s="50"/>
      <c r="DH76" s="50"/>
      <c r="DI76" s="50"/>
      <c r="DJ76" s="59"/>
      <c r="DK76" s="60"/>
      <c r="DL76" s="17"/>
      <c r="DM76" s="17"/>
      <c r="DN76" s="58"/>
      <c r="DO76" s="50"/>
      <c r="DP76" s="50"/>
      <c r="DQ76" s="50"/>
      <c r="DR76" s="50"/>
      <c r="DS76" s="50"/>
      <c r="DT76" s="50"/>
      <c r="DU76" s="59"/>
      <c r="DV76" s="60"/>
      <c r="DW76" s="17"/>
      <c r="DX76" s="17"/>
      <c r="DY76" s="58"/>
      <c r="DZ76" s="50"/>
      <c r="EA76" s="50"/>
      <c r="EB76" s="50"/>
      <c r="EC76" s="50"/>
      <c r="ED76" s="50"/>
      <c r="EE76" s="50"/>
      <c r="EF76" s="59"/>
      <c r="EG76" s="60"/>
      <c r="EH76" s="17"/>
      <c r="EI76" s="17"/>
      <c r="EJ76" s="58"/>
      <c r="EK76" s="50"/>
      <c r="EL76" s="50"/>
      <c r="EM76" s="50"/>
      <c r="EN76" s="50"/>
      <c r="EO76" s="50"/>
      <c r="EP76" s="50"/>
      <c r="EQ76" s="59"/>
      <c r="ER76" s="60"/>
      <c r="ES76" s="17"/>
      <c r="ET76" s="17"/>
      <c r="EU76" s="58"/>
      <c r="EV76" s="50"/>
      <c r="EW76" s="50"/>
      <c r="EX76" s="50"/>
      <c r="EY76" s="50"/>
      <c r="EZ76" s="50"/>
      <c r="FA76" s="50"/>
      <c r="FB76" s="59"/>
      <c r="FC76" s="60"/>
      <c r="FD76" s="17"/>
      <c r="FE76" s="17"/>
      <c r="FF76" s="58"/>
      <c r="FG76" s="50"/>
      <c r="FH76" s="50"/>
      <c r="FI76" s="50"/>
      <c r="FJ76" s="50"/>
      <c r="FK76" s="50"/>
      <c r="FL76" s="50"/>
      <c r="FM76" s="59"/>
      <c r="FN76" s="60"/>
      <c r="FO76" s="17"/>
      <c r="FP76" s="17"/>
      <c r="FQ76" s="58"/>
      <c r="FR76" s="50"/>
      <c r="FS76" s="50"/>
      <c r="FT76" s="50"/>
      <c r="FU76" s="50"/>
      <c r="FV76" s="50"/>
      <c r="FW76" s="50"/>
      <c r="FX76" s="59"/>
      <c r="FY76" s="60"/>
      <c r="FZ76" s="17"/>
      <c r="GA76" s="17"/>
      <c r="GB76" s="58"/>
      <c r="GC76" s="50"/>
      <c r="GD76" s="50"/>
      <c r="GE76" s="50"/>
      <c r="GF76" s="50"/>
      <c r="GG76" s="50"/>
      <c r="GH76" s="50"/>
      <c r="GI76" s="59"/>
      <c r="GJ76" s="60"/>
      <c r="GK76" s="17"/>
      <c r="GL76" s="17"/>
      <c r="GM76" s="58"/>
      <c r="GN76" s="50"/>
      <c r="GO76" s="50"/>
      <c r="GP76" s="50"/>
      <c r="GQ76" s="50"/>
      <c r="GR76" s="50"/>
      <c r="GS76" s="50"/>
      <c r="GT76" s="59"/>
      <c r="GU76" s="60"/>
      <c r="GV76" s="17"/>
      <c r="GW76" s="17"/>
      <c r="GX76" s="58"/>
      <c r="GY76" s="50"/>
      <c r="GZ76" s="50"/>
      <c r="HA76" s="50"/>
      <c r="HB76" s="50"/>
      <c r="HC76" s="50"/>
      <c r="HD76" s="50"/>
      <c r="HE76" s="59"/>
      <c r="HF76" s="60"/>
      <c r="HG76" s="17"/>
      <c r="HH76" s="17"/>
      <c r="HI76" s="58"/>
      <c r="HJ76" s="50"/>
      <c r="HK76" s="50"/>
      <c r="HL76" s="50"/>
      <c r="HM76" s="50"/>
      <c r="HN76" s="50"/>
      <c r="HO76" s="50"/>
      <c r="HP76" s="59"/>
      <c r="HQ76" s="60"/>
      <c r="HR76" s="17"/>
      <c r="HS76" s="17"/>
    </row>
    <row r="77" spans="1:227" x14ac:dyDescent="0.3">
      <c r="A77" s="65"/>
      <c r="B77" s="66"/>
      <c r="C77" s="67"/>
      <c r="D77" s="67"/>
      <c r="E77" s="59"/>
      <c r="F77" s="59"/>
      <c r="G77" s="17"/>
      <c r="H77" s="58"/>
      <c r="I77" s="50"/>
      <c r="J77" s="50"/>
      <c r="K77" s="50"/>
      <c r="L77" s="50"/>
      <c r="M77" s="50"/>
      <c r="N77" s="50"/>
      <c r="O77" s="59"/>
      <c r="P77" s="60"/>
      <c r="Q77" s="17"/>
      <c r="R77" s="17"/>
      <c r="S77" s="58"/>
      <c r="T77" s="50"/>
      <c r="U77" s="50"/>
      <c r="V77" s="50"/>
      <c r="W77" s="50"/>
      <c r="X77" s="50"/>
      <c r="Y77" s="50"/>
      <c r="Z77" s="59"/>
      <c r="AA77" s="60"/>
      <c r="AB77" s="17"/>
      <c r="AC77" s="17"/>
      <c r="AD77" s="58"/>
      <c r="AE77" s="50"/>
      <c r="AF77" s="50"/>
      <c r="AG77" s="50"/>
      <c r="AH77" s="50"/>
      <c r="AI77" s="50"/>
      <c r="AJ77" s="50"/>
      <c r="AK77" s="59"/>
      <c r="AL77" s="60"/>
      <c r="AM77" s="17"/>
      <c r="AN77" s="17"/>
      <c r="AO77" s="58"/>
      <c r="AP77" s="50"/>
      <c r="AQ77" s="50"/>
      <c r="AR77" s="50"/>
      <c r="AS77" s="50"/>
      <c r="AT77" s="50"/>
      <c r="AU77" s="50"/>
      <c r="AV77" s="59"/>
      <c r="AW77" s="60"/>
      <c r="AX77" s="17"/>
      <c r="AY77" s="17"/>
      <c r="AZ77" s="58"/>
      <c r="BA77" s="50"/>
      <c r="BB77" s="50"/>
      <c r="BC77" s="50"/>
      <c r="BD77" s="50"/>
      <c r="BE77" s="50"/>
      <c r="BF77" s="50"/>
      <c r="BG77" s="59"/>
      <c r="BH77" s="60"/>
      <c r="BI77" s="17"/>
      <c r="BJ77" s="17"/>
      <c r="BK77" s="58"/>
      <c r="BL77" s="50"/>
      <c r="BM77" s="50"/>
      <c r="BN77" s="50"/>
      <c r="BO77" s="50"/>
      <c r="BP77" s="50"/>
      <c r="BQ77" s="50"/>
      <c r="BR77" s="59"/>
      <c r="BS77" s="60"/>
      <c r="BT77" s="17"/>
      <c r="BU77" s="17"/>
      <c r="BV77" s="58"/>
      <c r="BW77" s="50"/>
      <c r="BX77" s="50"/>
      <c r="BY77" s="50"/>
      <c r="BZ77" s="50"/>
      <c r="CA77" s="50"/>
      <c r="CB77" s="50"/>
      <c r="CC77" s="59"/>
      <c r="CD77" s="60"/>
      <c r="CE77" s="17"/>
      <c r="CF77" s="17"/>
      <c r="CG77" s="58"/>
      <c r="CH77" s="50"/>
      <c r="CI77" s="50"/>
      <c r="CJ77" s="50"/>
      <c r="CK77" s="50"/>
      <c r="CL77" s="50"/>
      <c r="CM77" s="50"/>
      <c r="CN77" s="59"/>
      <c r="CO77" s="60"/>
      <c r="CP77" s="17"/>
      <c r="CQ77" s="17"/>
      <c r="CR77" s="58"/>
      <c r="CS77" s="50"/>
      <c r="CT77" s="50"/>
      <c r="CU77" s="50"/>
      <c r="CV77" s="50"/>
      <c r="CW77" s="50"/>
      <c r="CX77" s="50"/>
      <c r="CY77" s="59"/>
      <c r="CZ77" s="60"/>
      <c r="DA77" s="17"/>
      <c r="DB77" s="17"/>
      <c r="DC77" s="58"/>
      <c r="DD77" s="50"/>
      <c r="DE77" s="50"/>
      <c r="DF77" s="50"/>
      <c r="DG77" s="50"/>
      <c r="DH77" s="50"/>
      <c r="DI77" s="50"/>
      <c r="DJ77" s="59"/>
      <c r="DK77" s="60"/>
      <c r="DL77" s="17"/>
      <c r="DM77" s="17"/>
      <c r="DN77" s="58"/>
      <c r="DO77" s="50"/>
      <c r="DP77" s="50"/>
      <c r="DQ77" s="50"/>
      <c r="DR77" s="50"/>
      <c r="DS77" s="50"/>
      <c r="DT77" s="50"/>
      <c r="DU77" s="59"/>
      <c r="DV77" s="60"/>
      <c r="DW77" s="17"/>
      <c r="DX77" s="17"/>
      <c r="DY77" s="58"/>
      <c r="DZ77" s="50"/>
      <c r="EA77" s="50"/>
      <c r="EB77" s="50"/>
      <c r="EC77" s="50"/>
      <c r="ED77" s="50"/>
      <c r="EE77" s="50"/>
      <c r="EF77" s="59"/>
      <c r="EG77" s="60"/>
      <c r="EH77" s="17"/>
      <c r="EI77" s="17"/>
      <c r="EJ77" s="58"/>
      <c r="EK77" s="50"/>
      <c r="EL77" s="50"/>
      <c r="EM77" s="50"/>
      <c r="EN77" s="50"/>
      <c r="EO77" s="50"/>
      <c r="EP77" s="50"/>
      <c r="EQ77" s="59"/>
      <c r="ER77" s="60"/>
      <c r="ES77" s="17"/>
      <c r="ET77" s="17"/>
      <c r="EU77" s="58"/>
      <c r="EV77" s="50"/>
      <c r="EW77" s="50"/>
      <c r="EX77" s="50"/>
      <c r="EY77" s="50"/>
      <c r="EZ77" s="50"/>
      <c r="FA77" s="50"/>
      <c r="FB77" s="59"/>
      <c r="FC77" s="60"/>
      <c r="FD77" s="17"/>
      <c r="FE77" s="17"/>
      <c r="FF77" s="58"/>
      <c r="FG77" s="50"/>
      <c r="FH77" s="50"/>
      <c r="FI77" s="50"/>
      <c r="FJ77" s="50"/>
      <c r="FK77" s="50"/>
      <c r="FL77" s="50"/>
      <c r="FM77" s="59"/>
      <c r="FN77" s="60"/>
      <c r="FO77" s="17"/>
      <c r="FP77" s="17"/>
      <c r="FQ77" s="58"/>
      <c r="FR77" s="50"/>
      <c r="FS77" s="50"/>
      <c r="FT77" s="50"/>
      <c r="FU77" s="50"/>
      <c r="FV77" s="50"/>
      <c r="FW77" s="50"/>
      <c r="FX77" s="59"/>
      <c r="FY77" s="60"/>
      <c r="FZ77" s="17"/>
      <c r="GA77" s="17"/>
      <c r="GB77" s="58"/>
      <c r="GC77" s="50"/>
      <c r="GD77" s="50"/>
      <c r="GE77" s="50"/>
      <c r="GF77" s="50"/>
      <c r="GG77" s="50"/>
      <c r="GH77" s="50"/>
      <c r="GI77" s="59"/>
      <c r="GJ77" s="60"/>
      <c r="GK77" s="17"/>
      <c r="GL77" s="17"/>
      <c r="GM77" s="58"/>
      <c r="GN77" s="50"/>
      <c r="GO77" s="50"/>
      <c r="GP77" s="50"/>
      <c r="GQ77" s="50"/>
      <c r="GR77" s="50"/>
      <c r="GS77" s="50"/>
      <c r="GT77" s="59"/>
      <c r="GU77" s="60"/>
      <c r="GV77" s="17"/>
      <c r="GW77" s="17"/>
      <c r="GX77" s="58"/>
      <c r="GY77" s="50"/>
      <c r="GZ77" s="50"/>
      <c r="HA77" s="50"/>
      <c r="HB77" s="50"/>
      <c r="HC77" s="50"/>
      <c r="HD77" s="50"/>
      <c r="HE77" s="59"/>
      <c r="HF77" s="60"/>
      <c r="HG77" s="17"/>
      <c r="HH77" s="17"/>
      <c r="HI77" s="58"/>
      <c r="HJ77" s="50"/>
      <c r="HK77" s="50"/>
      <c r="HL77" s="50"/>
      <c r="HM77" s="50"/>
      <c r="HN77" s="50"/>
      <c r="HO77" s="50"/>
      <c r="HP77" s="59"/>
      <c r="HQ77" s="60"/>
      <c r="HR77" s="17"/>
      <c r="HS77" s="17"/>
    </row>
    <row r="78" spans="1:227" x14ac:dyDescent="0.3">
      <c r="A78" s="65"/>
      <c r="B78" s="66"/>
      <c r="C78" s="67"/>
      <c r="D78" s="67"/>
      <c r="E78" s="59"/>
      <c r="F78" s="59"/>
      <c r="G78" s="17"/>
      <c r="H78" s="58"/>
      <c r="I78" s="50"/>
      <c r="J78" s="50"/>
      <c r="K78" s="50"/>
      <c r="L78" s="50"/>
      <c r="M78" s="50"/>
      <c r="N78" s="50"/>
      <c r="O78" s="59"/>
      <c r="P78" s="60"/>
      <c r="Q78" s="17"/>
      <c r="R78" s="17"/>
      <c r="S78" s="58"/>
      <c r="T78" s="50"/>
      <c r="U78" s="50"/>
      <c r="V78" s="50"/>
      <c r="W78" s="50"/>
      <c r="X78" s="50"/>
      <c r="Y78" s="50"/>
      <c r="Z78" s="59"/>
      <c r="AA78" s="60"/>
      <c r="AB78" s="17"/>
      <c r="AC78" s="17"/>
      <c r="AD78" s="58"/>
      <c r="AE78" s="50"/>
      <c r="AF78" s="50"/>
      <c r="AG78" s="50"/>
      <c r="AH78" s="50"/>
      <c r="AI78" s="50"/>
      <c r="AJ78" s="50"/>
      <c r="AK78" s="59"/>
      <c r="AL78" s="60"/>
      <c r="AM78" s="17"/>
      <c r="AN78" s="17"/>
      <c r="AO78" s="58"/>
      <c r="AP78" s="50"/>
      <c r="AQ78" s="50"/>
      <c r="AR78" s="50"/>
      <c r="AS78" s="50"/>
      <c r="AT78" s="50"/>
      <c r="AU78" s="50"/>
      <c r="AV78" s="59"/>
      <c r="AW78" s="60"/>
      <c r="AX78" s="17"/>
      <c r="AY78" s="17"/>
      <c r="AZ78" s="58"/>
      <c r="BA78" s="50"/>
      <c r="BB78" s="50"/>
      <c r="BC78" s="50"/>
      <c r="BD78" s="50"/>
      <c r="BE78" s="50"/>
      <c r="BF78" s="50"/>
      <c r="BG78" s="59"/>
      <c r="BH78" s="60"/>
      <c r="BI78" s="17"/>
      <c r="BJ78" s="17"/>
      <c r="BK78" s="58"/>
      <c r="BL78" s="50"/>
      <c r="BM78" s="50"/>
      <c r="BN78" s="50"/>
      <c r="BO78" s="50"/>
      <c r="BP78" s="50"/>
      <c r="BQ78" s="50"/>
      <c r="BR78" s="59"/>
      <c r="BS78" s="60"/>
      <c r="BT78" s="17"/>
      <c r="BU78" s="17"/>
      <c r="BV78" s="58"/>
      <c r="BW78" s="50"/>
      <c r="BX78" s="50"/>
      <c r="BY78" s="50"/>
      <c r="BZ78" s="50"/>
      <c r="CA78" s="50"/>
      <c r="CB78" s="50"/>
      <c r="CC78" s="59"/>
      <c r="CD78" s="60"/>
      <c r="CE78" s="17"/>
      <c r="CF78" s="17"/>
      <c r="CG78" s="58"/>
      <c r="CH78" s="50"/>
      <c r="CI78" s="50"/>
      <c r="CJ78" s="50"/>
      <c r="CK78" s="50"/>
      <c r="CL78" s="50"/>
      <c r="CM78" s="50"/>
      <c r="CN78" s="59"/>
      <c r="CO78" s="60"/>
      <c r="CP78" s="17"/>
      <c r="CQ78" s="17"/>
      <c r="CR78" s="58"/>
      <c r="CS78" s="50"/>
      <c r="CT78" s="50"/>
      <c r="CU78" s="50"/>
      <c r="CV78" s="50"/>
      <c r="CW78" s="50"/>
      <c r="CX78" s="50"/>
      <c r="CY78" s="59"/>
      <c r="CZ78" s="60"/>
      <c r="DA78" s="17"/>
      <c r="DB78" s="17"/>
      <c r="DC78" s="58"/>
      <c r="DD78" s="50"/>
      <c r="DE78" s="50"/>
      <c r="DF78" s="50"/>
      <c r="DG78" s="50"/>
      <c r="DH78" s="50"/>
      <c r="DI78" s="50"/>
      <c r="DJ78" s="59"/>
      <c r="DK78" s="60"/>
      <c r="DL78" s="17"/>
      <c r="DM78" s="17"/>
      <c r="DN78" s="58"/>
      <c r="DO78" s="50"/>
      <c r="DP78" s="50"/>
      <c r="DQ78" s="50"/>
      <c r="DR78" s="50"/>
      <c r="DS78" s="50"/>
      <c r="DT78" s="50"/>
      <c r="DU78" s="59"/>
      <c r="DV78" s="60"/>
      <c r="DW78" s="17"/>
      <c r="DX78" s="17"/>
      <c r="DY78" s="58"/>
      <c r="DZ78" s="50"/>
      <c r="EA78" s="50"/>
      <c r="EB78" s="50"/>
      <c r="EC78" s="50"/>
      <c r="ED78" s="50"/>
      <c r="EE78" s="50"/>
      <c r="EF78" s="59"/>
      <c r="EG78" s="60"/>
      <c r="EH78" s="17"/>
      <c r="EI78" s="17"/>
      <c r="EJ78" s="58"/>
      <c r="EK78" s="50"/>
      <c r="EL78" s="50"/>
      <c r="EM78" s="50"/>
      <c r="EN78" s="50"/>
      <c r="EO78" s="50"/>
      <c r="EP78" s="50"/>
      <c r="EQ78" s="59"/>
      <c r="ER78" s="60"/>
      <c r="ES78" s="17"/>
      <c r="ET78" s="17"/>
      <c r="EU78" s="58"/>
      <c r="EV78" s="50"/>
      <c r="EW78" s="50"/>
      <c r="EX78" s="50"/>
      <c r="EY78" s="50"/>
      <c r="EZ78" s="50"/>
      <c r="FA78" s="50"/>
      <c r="FB78" s="59"/>
      <c r="FC78" s="60"/>
      <c r="FD78" s="17"/>
      <c r="FE78" s="17"/>
      <c r="FF78" s="58"/>
      <c r="FG78" s="50"/>
      <c r="FH78" s="50"/>
      <c r="FI78" s="50"/>
      <c r="FJ78" s="50"/>
      <c r="FK78" s="50"/>
      <c r="FL78" s="50"/>
      <c r="FM78" s="59"/>
      <c r="FN78" s="60"/>
      <c r="FO78" s="17"/>
      <c r="FP78" s="17"/>
      <c r="FQ78" s="58"/>
      <c r="FR78" s="50"/>
      <c r="FS78" s="50"/>
      <c r="FT78" s="50"/>
      <c r="FU78" s="50"/>
      <c r="FV78" s="50"/>
      <c r="FW78" s="50"/>
      <c r="FX78" s="59"/>
      <c r="FY78" s="60"/>
      <c r="FZ78" s="17"/>
      <c r="GA78" s="17"/>
      <c r="GB78" s="58"/>
      <c r="GC78" s="50"/>
      <c r="GD78" s="50"/>
      <c r="GE78" s="50"/>
      <c r="GF78" s="50"/>
      <c r="GG78" s="50"/>
      <c r="GH78" s="50"/>
      <c r="GI78" s="59"/>
      <c r="GJ78" s="60"/>
      <c r="GK78" s="17"/>
      <c r="GL78" s="17"/>
      <c r="GM78" s="58"/>
      <c r="GN78" s="50"/>
      <c r="GO78" s="50"/>
      <c r="GP78" s="50"/>
      <c r="GQ78" s="50"/>
      <c r="GR78" s="50"/>
      <c r="GS78" s="50"/>
      <c r="GT78" s="59"/>
      <c r="GU78" s="60"/>
      <c r="GV78" s="17"/>
      <c r="GW78" s="17"/>
      <c r="GX78" s="58"/>
      <c r="GY78" s="50"/>
      <c r="GZ78" s="50"/>
      <c r="HA78" s="50"/>
      <c r="HB78" s="50"/>
      <c r="HC78" s="50"/>
      <c r="HD78" s="50"/>
      <c r="HE78" s="59"/>
      <c r="HF78" s="60"/>
      <c r="HG78" s="17"/>
      <c r="HH78" s="17"/>
      <c r="HI78" s="58"/>
      <c r="HJ78" s="50"/>
      <c r="HK78" s="50"/>
      <c r="HL78" s="50"/>
      <c r="HM78" s="50"/>
      <c r="HN78" s="50"/>
      <c r="HO78" s="50"/>
      <c r="HP78" s="59"/>
      <c r="HQ78" s="60"/>
      <c r="HR78" s="17"/>
      <c r="HS78" s="17"/>
    </row>
    <row r="79" spans="1:227" x14ac:dyDescent="0.3">
      <c r="A79" s="65"/>
      <c r="B79" s="66"/>
      <c r="C79" s="67"/>
      <c r="D79" s="67"/>
      <c r="E79" s="59"/>
      <c r="F79" s="59"/>
      <c r="G79" s="17"/>
      <c r="H79" s="58"/>
      <c r="I79" s="50"/>
      <c r="J79" s="50"/>
      <c r="K79" s="50"/>
      <c r="L79" s="50"/>
      <c r="M79" s="50"/>
      <c r="N79" s="50"/>
      <c r="O79" s="59"/>
      <c r="P79" s="60"/>
      <c r="Q79" s="17"/>
      <c r="R79" s="17"/>
      <c r="S79" s="58"/>
      <c r="T79" s="50"/>
      <c r="U79" s="50"/>
      <c r="V79" s="50"/>
      <c r="W79" s="50"/>
      <c r="X79" s="50"/>
      <c r="Y79" s="50"/>
      <c r="Z79" s="59"/>
      <c r="AA79" s="60"/>
      <c r="AB79" s="17"/>
      <c r="AC79" s="17"/>
      <c r="AD79" s="58"/>
      <c r="AE79" s="50"/>
      <c r="AF79" s="50"/>
      <c r="AG79" s="50"/>
      <c r="AH79" s="50"/>
      <c r="AI79" s="50"/>
      <c r="AJ79" s="50"/>
      <c r="AK79" s="59"/>
      <c r="AL79" s="60"/>
      <c r="AM79" s="17"/>
      <c r="AN79" s="17"/>
      <c r="AO79" s="58"/>
      <c r="AP79" s="50"/>
      <c r="AQ79" s="50"/>
      <c r="AR79" s="50"/>
      <c r="AS79" s="50"/>
      <c r="AT79" s="50"/>
      <c r="AU79" s="50"/>
      <c r="AV79" s="59"/>
      <c r="AW79" s="60"/>
      <c r="AX79" s="17"/>
      <c r="AY79" s="17"/>
      <c r="AZ79" s="58"/>
      <c r="BA79" s="50"/>
      <c r="BB79" s="50"/>
      <c r="BC79" s="50"/>
      <c r="BD79" s="50"/>
      <c r="BE79" s="50"/>
      <c r="BF79" s="50"/>
      <c r="BG79" s="59"/>
      <c r="BH79" s="60"/>
      <c r="BI79" s="17"/>
      <c r="BJ79" s="17"/>
      <c r="BK79" s="58"/>
      <c r="BL79" s="50"/>
      <c r="BM79" s="50"/>
      <c r="BN79" s="50"/>
      <c r="BO79" s="50"/>
      <c r="BP79" s="50"/>
      <c r="BQ79" s="50"/>
      <c r="BR79" s="59"/>
      <c r="BS79" s="60"/>
      <c r="BT79" s="17"/>
      <c r="BU79" s="17"/>
      <c r="BV79" s="58"/>
      <c r="BW79" s="50"/>
      <c r="BX79" s="50"/>
      <c r="BY79" s="50"/>
      <c r="BZ79" s="50"/>
      <c r="CA79" s="50"/>
      <c r="CB79" s="50"/>
      <c r="CC79" s="59"/>
      <c r="CD79" s="60"/>
      <c r="CE79" s="17"/>
      <c r="CF79" s="17"/>
      <c r="CG79" s="58"/>
      <c r="CH79" s="50"/>
      <c r="CI79" s="50"/>
      <c r="CJ79" s="50"/>
      <c r="CK79" s="50"/>
      <c r="CL79" s="50"/>
      <c r="CM79" s="50"/>
      <c r="CN79" s="59"/>
      <c r="CO79" s="60"/>
      <c r="CP79" s="17"/>
      <c r="CQ79" s="17"/>
      <c r="CR79" s="58"/>
      <c r="CS79" s="50"/>
      <c r="CT79" s="50"/>
      <c r="CU79" s="50"/>
      <c r="CV79" s="50"/>
      <c r="CW79" s="50"/>
      <c r="CX79" s="50"/>
      <c r="CY79" s="59"/>
      <c r="CZ79" s="60"/>
      <c r="DA79" s="17"/>
      <c r="DB79" s="17"/>
      <c r="DC79" s="58"/>
      <c r="DD79" s="50"/>
      <c r="DE79" s="50"/>
      <c r="DF79" s="50"/>
      <c r="DG79" s="50"/>
      <c r="DH79" s="50"/>
      <c r="DI79" s="50"/>
      <c r="DJ79" s="59"/>
      <c r="DK79" s="60"/>
      <c r="DL79" s="17"/>
      <c r="DM79" s="17"/>
      <c r="DN79" s="58"/>
      <c r="DO79" s="50"/>
      <c r="DP79" s="50"/>
      <c r="DQ79" s="50"/>
      <c r="DR79" s="50"/>
      <c r="DS79" s="50"/>
      <c r="DT79" s="50"/>
      <c r="DU79" s="59"/>
      <c r="DV79" s="60"/>
      <c r="DW79" s="17"/>
      <c r="DX79" s="17"/>
      <c r="DY79" s="58"/>
      <c r="DZ79" s="50"/>
      <c r="EA79" s="50"/>
      <c r="EB79" s="50"/>
      <c r="EC79" s="50"/>
      <c r="ED79" s="50"/>
      <c r="EE79" s="50"/>
      <c r="EF79" s="59"/>
      <c r="EG79" s="60"/>
      <c r="EH79" s="17"/>
      <c r="EI79" s="17"/>
      <c r="EJ79" s="58"/>
      <c r="EK79" s="50"/>
      <c r="EL79" s="50"/>
      <c r="EM79" s="50"/>
      <c r="EN79" s="50"/>
      <c r="EO79" s="50"/>
      <c r="EP79" s="50"/>
      <c r="EQ79" s="59"/>
      <c r="ER79" s="60"/>
      <c r="ES79" s="17"/>
      <c r="ET79" s="17"/>
      <c r="EU79" s="58"/>
      <c r="EV79" s="50"/>
      <c r="EW79" s="50"/>
      <c r="EX79" s="50"/>
      <c r="EY79" s="50"/>
      <c r="EZ79" s="50"/>
      <c r="FA79" s="50"/>
      <c r="FB79" s="59"/>
      <c r="FC79" s="60"/>
      <c r="FD79" s="17"/>
      <c r="FE79" s="17"/>
      <c r="FF79" s="58"/>
      <c r="FG79" s="50"/>
      <c r="FH79" s="50"/>
      <c r="FI79" s="50"/>
      <c r="FJ79" s="50"/>
      <c r="FK79" s="50"/>
      <c r="FL79" s="50"/>
      <c r="FM79" s="59"/>
      <c r="FN79" s="60"/>
      <c r="FO79" s="17"/>
      <c r="FP79" s="17"/>
      <c r="FQ79" s="58"/>
      <c r="FR79" s="50"/>
      <c r="FS79" s="50"/>
      <c r="FT79" s="50"/>
      <c r="FU79" s="50"/>
      <c r="FV79" s="50"/>
      <c r="FW79" s="50"/>
      <c r="FX79" s="59"/>
      <c r="FY79" s="60"/>
      <c r="FZ79" s="17"/>
      <c r="GA79" s="17"/>
      <c r="GB79" s="58"/>
      <c r="GC79" s="50"/>
      <c r="GD79" s="50"/>
      <c r="GE79" s="50"/>
      <c r="GF79" s="50"/>
      <c r="GG79" s="50"/>
      <c r="GH79" s="50"/>
      <c r="GI79" s="59"/>
      <c r="GJ79" s="60"/>
      <c r="GK79" s="17"/>
      <c r="GL79" s="17"/>
      <c r="GM79" s="58"/>
      <c r="GN79" s="50"/>
      <c r="GO79" s="50"/>
      <c r="GP79" s="50"/>
      <c r="GQ79" s="50"/>
      <c r="GR79" s="50"/>
      <c r="GS79" s="50"/>
      <c r="GT79" s="59"/>
      <c r="GU79" s="60"/>
      <c r="GV79" s="17"/>
      <c r="GW79" s="17"/>
      <c r="GX79" s="58"/>
      <c r="GY79" s="50"/>
      <c r="GZ79" s="50"/>
      <c r="HA79" s="50"/>
      <c r="HB79" s="50"/>
      <c r="HC79" s="50"/>
      <c r="HD79" s="50"/>
      <c r="HE79" s="59"/>
      <c r="HF79" s="60"/>
      <c r="HG79" s="17"/>
      <c r="HH79" s="17"/>
      <c r="HI79" s="58"/>
      <c r="HJ79" s="50"/>
      <c r="HK79" s="50"/>
      <c r="HL79" s="50"/>
      <c r="HM79" s="50"/>
      <c r="HN79" s="50"/>
      <c r="HO79" s="50"/>
      <c r="HP79" s="59"/>
      <c r="HQ79" s="60"/>
      <c r="HR79" s="17"/>
      <c r="HS79" s="17"/>
    </row>
    <row r="80" spans="1:227" x14ac:dyDescent="0.3">
      <c r="A80" s="65"/>
      <c r="B80" s="66"/>
      <c r="C80" s="67"/>
      <c r="D80" s="67"/>
      <c r="E80" s="59"/>
      <c r="F80" s="59"/>
      <c r="G80" s="17"/>
      <c r="H80" s="58"/>
      <c r="I80" s="50"/>
      <c r="J80" s="50"/>
      <c r="K80" s="50"/>
      <c r="L80" s="50"/>
      <c r="M80" s="50"/>
      <c r="N80" s="50"/>
      <c r="O80" s="59"/>
      <c r="P80" s="60"/>
      <c r="Q80" s="17"/>
      <c r="R80" s="17"/>
      <c r="S80" s="58"/>
      <c r="T80" s="50"/>
      <c r="U80" s="50"/>
      <c r="V80" s="50"/>
      <c r="W80" s="50"/>
      <c r="X80" s="50"/>
      <c r="Y80" s="50"/>
      <c r="Z80" s="59"/>
      <c r="AA80" s="60"/>
      <c r="AB80" s="17"/>
      <c r="AC80" s="17"/>
      <c r="AD80" s="58"/>
      <c r="AE80" s="50"/>
      <c r="AF80" s="50"/>
      <c r="AG80" s="50"/>
      <c r="AH80" s="50"/>
      <c r="AI80" s="50"/>
      <c r="AJ80" s="50"/>
      <c r="AK80" s="59"/>
      <c r="AL80" s="60"/>
      <c r="AM80" s="17"/>
      <c r="AN80" s="17"/>
      <c r="AO80" s="58"/>
      <c r="AP80" s="50"/>
      <c r="AQ80" s="50"/>
      <c r="AR80" s="50"/>
      <c r="AS80" s="50"/>
      <c r="AT80" s="50"/>
      <c r="AU80" s="50"/>
      <c r="AV80" s="59"/>
      <c r="AW80" s="60"/>
      <c r="AX80" s="17"/>
      <c r="AY80" s="17"/>
      <c r="AZ80" s="58"/>
      <c r="BA80" s="50"/>
      <c r="BB80" s="50"/>
      <c r="BC80" s="50"/>
      <c r="BD80" s="50"/>
      <c r="BE80" s="50"/>
      <c r="BF80" s="50"/>
      <c r="BG80" s="59"/>
      <c r="BH80" s="60"/>
      <c r="BI80" s="17"/>
      <c r="BJ80" s="17"/>
      <c r="BK80" s="58"/>
      <c r="BL80" s="50"/>
      <c r="BM80" s="50"/>
      <c r="BN80" s="50"/>
      <c r="BO80" s="50"/>
      <c r="BP80" s="50"/>
      <c r="BQ80" s="50"/>
      <c r="BR80" s="59"/>
      <c r="BS80" s="60"/>
      <c r="BT80" s="17"/>
      <c r="BU80" s="17"/>
      <c r="BV80" s="58"/>
      <c r="BW80" s="50"/>
      <c r="BX80" s="50"/>
      <c r="BY80" s="50"/>
      <c r="BZ80" s="50"/>
      <c r="CA80" s="50"/>
      <c r="CB80" s="50"/>
      <c r="CC80" s="59"/>
      <c r="CD80" s="60"/>
      <c r="CE80" s="17"/>
      <c r="CF80" s="17"/>
      <c r="CG80" s="58"/>
      <c r="CH80" s="50"/>
      <c r="CI80" s="50"/>
      <c r="CJ80" s="50"/>
      <c r="CK80" s="50"/>
      <c r="CL80" s="50"/>
      <c r="CM80" s="50"/>
      <c r="CN80" s="59"/>
      <c r="CO80" s="60"/>
      <c r="CP80" s="17"/>
      <c r="CQ80" s="17"/>
      <c r="CR80" s="58"/>
      <c r="CS80" s="50"/>
      <c r="CT80" s="50"/>
      <c r="CU80" s="50"/>
      <c r="CV80" s="50"/>
      <c r="CW80" s="50"/>
      <c r="CX80" s="50"/>
      <c r="CY80" s="59"/>
      <c r="CZ80" s="60"/>
      <c r="DA80" s="17"/>
      <c r="DB80" s="17"/>
      <c r="DC80" s="58"/>
      <c r="DD80" s="50"/>
      <c r="DE80" s="50"/>
      <c r="DF80" s="50"/>
      <c r="DG80" s="50"/>
      <c r="DH80" s="50"/>
      <c r="DI80" s="50"/>
      <c r="DJ80" s="59"/>
      <c r="DK80" s="60"/>
      <c r="DL80" s="17"/>
      <c r="DM80" s="17"/>
      <c r="DN80" s="58"/>
      <c r="DO80" s="50"/>
      <c r="DP80" s="50"/>
      <c r="DQ80" s="50"/>
      <c r="DR80" s="50"/>
      <c r="DS80" s="50"/>
      <c r="DT80" s="50"/>
      <c r="DU80" s="59"/>
      <c r="DV80" s="60"/>
      <c r="DW80" s="17"/>
      <c r="DX80" s="17"/>
      <c r="DY80" s="58"/>
      <c r="DZ80" s="50"/>
      <c r="EA80" s="50"/>
      <c r="EB80" s="50"/>
      <c r="EC80" s="50"/>
      <c r="ED80" s="50"/>
      <c r="EE80" s="50"/>
      <c r="EF80" s="59"/>
      <c r="EG80" s="60"/>
      <c r="EH80" s="17"/>
      <c r="EI80" s="17"/>
      <c r="EJ80" s="58"/>
      <c r="EK80" s="50"/>
      <c r="EL80" s="50"/>
      <c r="EM80" s="50"/>
      <c r="EN80" s="50"/>
      <c r="EO80" s="50"/>
      <c r="EP80" s="50"/>
      <c r="EQ80" s="59"/>
      <c r="ER80" s="60"/>
      <c r="ES80" s="17"/>
      <c r="ET80" s="17"/>
      <c r="EU80" s="58"/>
      <c r="EV80" s="50"/>
      <c r="EW80" s="50"/>
      <c r="EX80" s="50"/>
      <c r="EY80" s="50"/>
      <c r="EZ80" s="50"/>
      <c r="FA80" s="50"/>
      <c r="FB80" s="59"/>
      <c r="FC80" s="60"/>
      <c r="FD80" s="17"/>
      <c r="FE80" s="17"/>
      <c r="FF80" s="58"/>
      <c r="FG80" s="50"/>
      <c r="FH80" s="50"/>
      <c r="FI80" s="50"/>
      <c r="FJ80" s="50"/>
      <c r="FK80" s="50"/>
      <c r="FL80" s="50"/>
      <c r="FM80" s="59"/>
      <c r="FN80" s="60"/>
      <c r="FO80" s="17"/>
      <c r="FP80" s="17"/>
      <c r="FQ80" s="58"/>
      <c r="FR80" s="50"/>
      <c r="FS80" s="50"/>
      <c r="FT80" s="50"/>
      <c r="FU80" s="50"/>
      <c r="FV80" s="50"/>
      <c r="FW80" s="50"/>
      <c r="FX80" s="59"/>
      <c r="FY80" s="60"/>
      <c r="FZ80" s="17"/>
      <c r="GA80" s="17"/>
      <c r="GB80" s="58"/>
      <c r="GC80" s="50"/>
      <c r="GD80" s="50"/>
      <c r="GE80" s="50"/>
      <c r="GF80" s="50"/>
      <c r="GG80" s="50"/>
      <c r="GH80" s="50"/>
      <c r="GI80" s="59"/>
      <c r="GJ80" s="60"/>
      <c r="GK80" s="17"/>
      <c r="GL80" s="17"/>
      <c r="GM80" s="58"/>
      <c r="GN80" s="50"/>
      <c r="GO80" s="50"/>
      <c r="GP80" s="50"/>
      <c r="GQ80" s="50"/>
      <c r="GR80" s="50"/>
      <c r="GS80" s="50"/>
      <c r="GT80" s="59"/>
      <c r="GU80" s="60"/>
      <c r="GV80" s="17"/>
      <c r="GW80" s="17"/>
      <c r="GX80" s="58"/>
      <c r="GY80" s="50"/>
      <c r="GZ80" s="50"/>
      <c r="HA80" s="50"/>
      <c r="HB80" s="50"/>
      <c r="HC80" s="50"/>
      <c r="HD80" s="50"/>
      <c r="HE80" s="59"/>
      <c r="HF80" s="60"/>
      <c r="HG80" s="17"/>
      <c r="HH80" s="17"/>
      <c r="HI80" s="58"/>
      <c r="HJ80" s="50"/>
      <c r="HK80" s="50"/>
      <c r="HL80" s="50"/>
      <c r="HM80" s="50"/>
      <c r="HN80" s="50"/>
      <c r="HO80" s="50"/>
      <c r="HP80" s="59"/>
      <c r="HQ80" s="60"/>
      <c r="HR80" s="17"/>
      <c r="HS80" s="17"/>
    </row>
    <row r="81" spans="1:227" x14ac:dyDescent="0.3">
      <c r="A81" s="65"/>
      <c r="B81" s="69"/>
      <c r="C81" s="67"/>
      <c r="D81" s="67"/>
      <c r="E81" s="59"/>
      <c r="F81" s="59"/>
      <c r="G81" s="17"/>
      <c r="H81" s="58"/>
      <c r="I81" s="50"/>
      <c r="J81" s="50"/>
      <c r="K81" s="50"/>
      <c r="L81" s="50"/>
      <c r="M81" s="50"/>
      <c r="N81" s="50"/>
      <c r="O81" s="59"/>
      <c r="P81" s="60"/>
      <c r="Q81" s="17"/>
      <c r="R81" s="17"/>
      <c r="S81" s="58"/>
      <c r="T81" s="50"/>
      <c r="U81" s="50"/>
      <c r="V81" s="50"/>
      <c r="W81" s="50"/>
      <c r="X81" s="50"/>
      <c r="Y81" s="50"/>
      <c r="Z81" s="59"/>
      <c r="AA81" s="60"/>
      <c r="AB81" s="17"/>
      <c r="AC81" s="17"/>
      <c r="AD81" s="58"/>
      <c r="AE81" s="50"/>
      <c r="AF81" s="50"/>
      <c r="AG81" s="50"/>
      <c r="AH81" s="50"/>
      <c r="AI81" s="50"/>
      <c r="AJ81" s="50"/>
      <c r="AK81" s="59"/>
      <c r="AL81" s="60"/>
      <c r="AM81" s="17"/>
      <c r="AN81" s="17"/>
      <c r="AO81" s="58"/>
      <c r="AP81" s="50"/>
      <c r="AQ81" s="50"/>
      <c r="AR81" s="50"/>
      <c r="AS81" s="50"/>
      <c r="AT81" s="50"/>
      <c r="AU81" s="50"/>
      <c r="AV81" s="59"/>
      <c r="AW81" s="60"/>
      <c r="AX81" s="17"/>
      <c r="AY81" s="17"/>
      <c r="AZ81" s="58"/>
      <c r="BA81" s="50"/>
      <c r="BB81" s="50"/>
      <c r="BC81" s="50"/>
      <c r="BD81" s="50"/>
      <c r="BE81" s="50"/>
      <c r="BF81" s="50"/>
      <c r="BG81" s="59"/>
      <c r="BH81" s="60"/>
      <c r="BI81" s="17"/>
      <c r="BJ81" s="17"/>
      <c r="BK81" s="58"/>
      <c r="BL81" s="50"/>
      <c r="BM81" s="50"/>
      <c r="BN81" s="50"/>
      <c r="BO81" s="50"/>
      <c r="BP81" s="50"/>
      <c r="BQ81" s="50"/>
      <c r="BR81" s="59"/>
      <c r="BS81" s="60"/>
      <c r="BT81" s="17"/>
      <c r="BU81" s="17"/>
      <c r="BV81" s="58"/>
      <c r="BW81" s="50"/>
      <c r="BX81" s="50"/>
      <c r="BY81" s="50"/>
      <c r="BZ81" s="50"/>
      <c r="CA81" s="50"/>
      <c r="CB81" s="50"/>
      <c r="CC81" s="59"/>
      <c r="CD81" s="60"/>
      <c r="CE81" s="17"/>
      <c r="CF81" s="17"/>
      <c r="CG81" s="58"/>
      <c r="CH81" s="50"/>
      <c r="CI81" s="50"/>
      <c r="CJ81" s="50"/>
      <c r="CK81" s="50"/>
      <c r="CL81" s="50"/>
      <c r="CM81" s="50"/>
      <c r="CN81" s="59"/>
      <c r="CO81" s="60"/>
      <c r="CP81" s="17"/>
      <c r="CQ81" s="17"/>
      <c r="CR81" s="58"/>
      <c r="CS81" s="50"/>
      <c r="CT81" s="50"/>
      <c r="CU81" s="50"/>
      <c r="CV81" s="50"/>
      <c r="CW81" s="50"/>
      <c r="CX81" s="50"/>
      <c r="CY81" s="59"/>
      <c r="CZ81" s="60"/>
      <c r="DA81" s="17"/>
      <c r="DB81" s="17"/>
      <c r="DC81" s="58"/>
      <c r="DD81" s="50"/>
      <c r="DE81" s="50"/>
      <c r="DF81" s="50"/>
      <c r="DG81" s="50"/>
      <c r="DH81" s="50"/>
      <c r="DI81" s="50"/>
      <c r="DJ81" s="59"/>
      <c r="DK81" s="60"/>
      <c r="DL81" s="17"/>
      <c r="DM81" s="17"/>
      <c r="DN81" s="58"/>
      <c r="DO81" s="50"/>
      <c r="DP81" s="50"/>
      <c r="DQ81" s="50"/>
      <c r="DR81" s="50"/>
      <c r="DS81" s="50"/>
      <c r="DT81" s="50"/>
      <c r="DU81" s="59"/>
      <c r="DV81" s="60"/>
      <c r="DW81" s="17"/>
      <c r="DX81" s="17"/>
      <c r="DY81" s="58"/>
      <c r="DZ81" s="50"/>
      <c r="EA81" s="50"/>
      <c r="EB81" s="50"/>
      <c r="EC81" s="50"/>
      <c r="ED81" s="50"/>
      <c r="EE81" s="50"/>
      <c r="EF81" s="59"/>
      <c r="EG81" s="60"/>
      <c r="EH81" s="17"/>
      <c r="EI81" s="17"/>
      <c r="EJ81" s="58"/>
      <c r="EK81" s="50"/>
      <c r="EL81" s="50"/>
      <c r="EM81" s="50"/>
      <c r="EN81" s="50"/>
      <c r="EO81" s="50"/>
      <c r="EP81" s="50"/>
      <c r="EQ81" s="59"/>
      <c r="ER81" s="60"/>
      <c r="ES81" s="17"/>
      <c r="ET81" s="17"/>
      <c r="EU81" s="58"/>
      <c r="EV81" s="50"/>
      <c r="EW81" s="50"/>
      <c r="EX81" s="50"/>
      <c r="EY81" s="50"/>
      <c r="EZ81" s="50"/>
      <c r="FA81" s="50"/>
      <c r="FB81" s="59"/>
      <c r="FC81" s="60"/>
      <c r="FD81" s="17"/>
      <c r="FE81" s="17"/>
      <c r="FF81" s="58"/>
      <c r="FG81" s="50"/>
      <c r="FH81" s="50"/>
      <c r="FI81" s="50"/>
      <c r="FJ81" s="50"/>
      <c r="FK81" s="50"/>
      <c r="FL81" s="50"/>
      <c r="FM81" s="59"/>
      <c r="FN81" s="60"/>
      <c r="FO81" s="17"/>
      <c r="FP81" s="17"/>
      <c r="FQ81" s="58"/>
      <c r="FR81" s="50"/>
      <c r="FS81" s="50"/>
      <c r="FT81" s="50"/>
      <c r="FU81" s="50"/>
      <c r="FV81" s="50"/>
      <c r="FW81" s="50"/>
      <c r="FX81" s="59"/>
      <c r="FY81" s="60"/>
      <c r="FZ81" s="17"/>
      <c r="GA81" s="17"/>
      <c r="GB81" s="58"/>
      <c r="GC81" s="50"/>
      <c r="GD81" s="50"/>
      <c r="GE81" s="50"/>
      <c r="GF81" s="50"/>
      <c r="GG81" s="50"/>
      <c r="GH81" s="50"/>
      <c r="GI81" s="59"/>
      <c r="GJ81" s="60"/>
      <c r="GK81" s="17"/>
      <c r="GL81" s="17"/>
      <c r="GM81" s="58"/>
      <c r="GN81" s="50"/>
      <c r="GO81" s="50"/>
      <c r="GP81" s="50"/>
      <c r="GQ81" s="50"/>
      <c r="GR81" s="50"/>
      <c r="GS81" s="50"/>
      <c r="GT81" s="59"/>
      <c r="GU81" s="60"/>
      <c r="GV81" s="17"/>
      <c r="GW81" s="17"/>
      <c r="GX81" s="58"/>
      <c r="GY81" s="50"/>
      <c r="GZ81" s="50"/>
      <c r="HA81" s="50"/>
      <c r="HB81" s="50"/>
      <c r="HC81" s="50"/>
      <c r="HD81" s="50"/>
      <c r="HE81" s="59"/>
      <c r="HF81" s="60"/>
      <c r="HG81" s="17"/>
      <c r="HH81" s="17"/>
      <c r="HI81" s="58"/>
      <c r="HJ81" s="50"/>
      <c r="HK81" s="50"/>
      <c r="HL81" s="50"/>
      <c r="HM81" s="50"/>
      <c r="HN81" s="50"/>
      <c r="HO81" s="50"/>
      <c r="HP81" s="59"/>
      <c r="HQ81" s="60"/>
      <c r="HR81" s="17"/>
      <c r="HS81" s="17"/>
    </row>
    <row r="82" spans="1:227" x14ac:dyDescent="0.3">
      <c r="A82" s="65"/>
      <c r="B82" s="66"/>
      <c r="C82" s="67"/>
      <c r="D82" s="67"/>
      <c r="E82" s="59"/>
      <c r="F82" s="59"/>
      <c r="G82" s="17"/>
      <c r="H82" s="58"/>
      <c r="I82" s="50"/>
      <c r="J82" s="50"/>
      <c r="K82" s="50"/>
      <c r="L82" s="50"/>
      <c r="M82" s="50"/>
      <c r="N82" s="50"/>
      <c r="O82" s="59"/>
      <c r="P82" s="60"/>
      <c r="Q82" s="17"/>
      <c r="R82" s="17"/>
      <c r="S82" s="58"/>
      <c r="T82" s="50"/>
      <c r="U82" s="50"/>
      <c r="V82" s="50"/>
      <c r="W82" s="50"/>
      <c r="X82" s="50"/>
      <c r="Y82" s="50"/>
      <c r="Z82" s="59"/>
      <c r="AA82" s="60"/>
      <c r="AB82" s="17"/>
      <c r="AC82" s="17"/>
      <c r="AD82" s="58"/>
      <c r="AE82" s="50"/>
      <c r="AF82" s="50"/>
      <c r="AG82" s="50"/>
      <c r="AH82" s="50"/>
      <c r="AI82" s="50"/>
      <c r="AJ82" s="50"/>
      <c r="AK82" s="59"/>
      <c r="AL82" s="60"/>
      <c r="AM82" s="17"/>
      <c r="AN82" s="17"/>
      <c r="AO82" s="58"/>
      <c r="AP82" s="50"/>
      <c r="AQ82" s="50"/>
      <c r="AR82" s="50"/>
      <c r="AS82" s="50"/>
      <c r="AT82" s="50"/>
      <c r="AU82" s="50"/>
      <c r="AV82" s="59"/>
      <c r="AW82" s="60"/>
      <c r="AX82" s="17"/>
      <c r="AY82" s="17"/>
      <c r="AZ82" s="58"/>
      <c r="BA82" s="50"/>
      <c r="BB82" s="50"/>
      <c r="BC82" s="50"/>
      <c r="BD82" s="50"/>
      <c r="BE82" s="50"/>
      <c r="BF82" s="50"/>
      <c r="BG82" s="59"/>
      <c r="BH82" s="60"/>
      <c r="BI82" s="17"/>
      <c r="BJ82" s="17"/>
      <c r="BK82" s="58"/>
      <c r="BL82" s="50"/>
      <c r="BM82" s="50"/>
      <c r="BN82" s="50"/>
      <c r="BO82" s="50"/>
      <c r="BP82" s="50"/>
      <c r="BQ82" s="50"/>
      <c r="BR82" s="59"/>
      <c r="BS82" s="60"/>
      <c r="BT82" s="17"/>
      <c r="BU82" s="17"/>
      <c r="BV82" s="58"/>
      <c r="BW82" s="50"/>
      <c r="BX82" s="50"/>
      <c r="BY82" s="50"/>
      <c r="BZ82" s="50"/>
      <c r="CA82" s="50"/>
      <c r="CB82" s="50"/>
      <c r="CC82" s="59"/>
      <c r="CD82" s="60"/>
      <c r="CE82" s="17"/>
      <c r="CF82" s="17"/>
      <c r="CG82" s="58"/>
      <c r="CH82" s="50"/>
      <c r="CI82" s="50"/>
      <c r="CJ82" s="50"/>
      <c r="CK82" s="50"/>
      <c r="CL82" s="50"/>
      <c r="CM82" s="50"/>
      <c r="CN82" s="59"/>
      <c r="CO82" s="60"/>
      <c r="CP82" s="17"/>
      <c r="CQ82" s="17"/>
      <c r="CR82" s="58"/>
      <c r="CS82" s="50"/>
      <c r="CT82" s="50"/>
      <c r="CU82" s="50"/>
      <c r="CV82" s="50"/>
      <c r="CW82" s="50"/>
      <c r="CX82" s="50"/>
      <c r="CY82" s="59"/>
      <c r="CZ82" s="60"/>
      <c r="DA82" s="17"/>
      <c r="DB82" s="17"/>
      <c r="DC82" s="58"/>
      <c r="DD82" s="50"/>
      <c r="DE82" s="50"/>
      <c r="DF82" s="50"/>
      <c r="DG82" s="50"/>
      <c r="DH82" s="50"/>
      <c r="DI82" s="50"/>
      <c r="DJ82" s="59"/>
      <c r="DK82" s="60"/>
      <c r="DL82" s="17"/>
      <c r="DM82" s="17"/>
      <c r="DN82" s="58"/>
      <c r="DO82" s="50"/>
      <c r="DP82" s="50"/>
      <c r="DQ82" s="50"/>
      <c r="DR82" s="50"/>
      <c r="DS82" s="50"/>
      <c r="DT82" s="50"/>
      <c r="DU82" s="59"/>
      <c r="DV82" s="60"/>
      <c r="DW82" s="17"/>
      <c r="DX82" s="17"/>
      <c r="DY82" s="58"/>
      <c r="DZ82" s="50"/>
      <c r="EA82" s="50"/>
      <c r="EB82" s="50"/>
      <c r="EC82" s="50"/>
      <c r="ED82" s="50"/>
      <c r="EE82" s="50"/>
      <c r="EF82" s="59"/>
      <c r="EG82" s="60"/>
      <c r="EH82" s="17"/>
      <c r="EI82" s="17"/>
      <c r="EJ82" s="58"/>
      <c r="EK82" s="50"/>
      <c r="EL82" s="50"/>
      <c r="EM82" s="50"/>
      <c r="EN82" s="50"/>
      <c r="EO82" s="50"/>
      <c r="EP82" s="50"/>
      <c r="EQ82" s="59"/>
      <c r="ER82" s="60"/>
      <c r="ES82" s="17"/>
      <c r="ET82" s="17"/>
      <c r="EU82" s="58"/>
      <c r="EV82" s="50"/>
      <c r="EW82" s="50"/>
      <c r="EX82" s="50"/>
      <c r="EY82" s="50"/>
      <c r="EZ82" s="50"/>
      <c r="FA82" s="50"/>
      <c r="FB82" s="59"/>
      <c r="FC82" s="60"/>
      <c r="FD82" s="17"/>
      <c r="FE82" s="17"/>
      <c r="FF82" s="58"/>
      <c r="FG82" s="50"/>
      <c r="FH82" s="50"/>
      <c r="FI82" s="50"/>
      <c r="FJ82" s="50"/>
      <c r="FK82" s="50"/>
      <c r="FL82" s="50"/>
      <c r="FM82" s="59"/>
      <c r="FN82" s="60"/>
      <c r="FO82" s="17"/>
      <c r="FP82" s="17"/>
      <c r="FQ82" s="58"/>
      <c r="FR82" s="50"/>
      <c r="FS82" s="50"/>
      <c r="FT82" s="50"/>
      <c r="FU82" s="50"/>
      <c r="FV82" s="50"/>
      <c r="FW82" s="50"/>
      <c r="FX82" s="59"/>
      <c r="FY82" s="60"/>
      <c r="FZ82" s="17"/>
      <c r="GA82" s="17"/>
      <c r="GB82" s="58"/>
      <c r="GC82" s="50"/>
      <c r="GD82" s="50"/>
      <c r="GE82" s="50"/>
      <c r="GF82" s="50"/>
      <c r="GG82" s="50"/>
      <c r="GH82" s="50"/>
      <c r="GI82" s="59"/>
      <c r="GJ82" s="60"/>
      <c r="GK82" s="17"/>
      <c r="GL82" s="17"/>
      <c r="GM82" s="58"/>
      <c r="GN82" s="50"/>
      <c r="GO82" s="50"/>
      <c r="GP82" s="50"/>
      <c r="GQ82" s="50"/>
      <c r="GR82" s="50"/>
      <c r="GS82" s="50"/>
      <c r="GT82" s="59"/>
      <c r="GU82" s="60"/>
      <c r="GV82" s="17"/>
      <c r="GW82" s="17"/>
      <c r="GX82" s="58"/>
      <c r="GY82" s="50"/>
      <c r="GZ82" s="50"/>
      <c r="HA82" s="50"/>
      <c r="HB82" s="50"/>
      <c r="HC82" s="50"/>
      <c r="HD82" s="50"/>
      <c r="HE82" s="59"/>
      <c r="HF82" s="60"/>
      <c r="HG82" s="17"/>
      <c r="HH82" s="17"/>
      <c r="HI82" s="58"/>
      <c r="HJ82" s="50"/>
      <c r="HK82" s="50"/>
      <c r="HL82" s="50"/>
      <c r="HM82" s="50"/>
      <c r="HN82" s="50"/>
      <c r="HO82" s="50"/>
      <c r="HP82" s="59"/>
      <c r="HQ82" s="60"/>
      <c r="HR82" s="17"/>
      <c r="HS82" s="17"/>
    </row>
    <row r="83" spans="1:227" x14ac:dyDescent="0.3">
      <c r="A83" s="65"/>
      <c r="B83" s="66"/>
      <c r="C83" s="67"/>
      <c r="D83" s="67"/>
      <c r="E83" s="59"/>
      <c r="F83" s="59"/>
      <c r="G83" s="17"/>
      <c r="H83" s="58"/>
      <c r="I83" s="50"/>
      <c r="J83" s="50"/>
      <c r="K83" s="50"/>
      <c r="L83" s="50"/>
      <c r="M83" s="50"/>
      <c r="N83" s="50"/>
      <c r="O83" s="59"/>
      <c r="P83" s="60"/>
      <c r="Q83" s="17"/>
      <c r="R83" s="17"/>
      <c r="S83" s="58"/>
      <c r="T83" s="50"/>
      <c r="U83" s="50"/>
      <c r="V83" s="50"/>
      <c r="W83" s="50"/>
      <c r="X83" s="50"/>
      <c r="Y83" s="50"/>
      <c r="Z83" s="59"/>
      <c r="AA83" s="60"/>
      <c r="AB83" s="17"/>
      <c r="AC83" s="17"/>
      <c r="AD83" s="58"/>
      <c r="AE83" s="50"/>
      <c r="AF83" s="50"/>
      <c r="AG83" s="50"/>
      <c r="AH83" s="50"/>
      <c r="AI83" s="50"/>
      <c r="AJ83" s="50"/>
      <c r="AK83" s="59"/>
      <c r="AL83" s="60"/>
      <c r="AM83" s="17"/>
      <c r="AN83" s="17"/>
      <c r="AO83" s="58"/>
      <c r="AP83" s="50"/>
      <c r="AQ83" s="50"/>
      <c r="AR83" s="50"/>
      <c r="AS83" s="50"/>
      <c r="AT83" s="50"/>
      <c r="AU83" s="50"/>
      <c r="AV83" s="59"/>
      <c r="AW83" s="60"/>
      <c r="AX83" s="17"/>
      <c r="AY83" s="17"/>
      <c r="AZ83" s="58"/>
      <c r="BA83" s="50"/>
      <c r="BB83" s="50"/>
      <c r="BC83" s="50"/>
      <c r="BD83" s="50"/>
      <c r="BE83" s="50"/>
      <c r="BF83" s="50"/>
      <c r="BG83" s="59"/>
      <c r="BH83" s="60"/>
      <c r="BI83" s="17"/>
      <c r="BJ83" s="17"/>
      <c r="BK83" s="58"/>
      <c r="BL83" s="50"/>
      <c r="BM83" s="50"/>
      <c r="BN83" s="50"/>
      <c r="BO83" s="50"/>
      <c r="BP83" s="50"/>
      <c r="BQ83" s="50"/>
      <c r="BR83" s="59"/>
      <c r="BS83" s="60"/>
      <c r="BT83" s="17"/>
      <c r="BU83" s="17"/>
      <c r="BV83" s="58"/>
      <c r="BW83" s="50"/>
      <c r="BX83" s="50"/>
      <c r="BY83" s="50"/>
      <c r="BZ83" s="50"/>
      <c r="CA83" s="50"/>
      <c r="CB83" s="50"/>
      <c r="CC83" s="59"/>
      <c r="CD83" s="60"/>
      <c r="CE83" s="17"/>
      <c r="CF83" s="17"/>
      <c r="CG83" s="58"/>
      <c r="CH83" s="50"/>
      <c r="CI83" s="50"/>
      <c r="CJ83" s="50"/>
      <c r="CK83" s="50"/>
      <c r="CL83" s="50"/>
      <c r="CM83" s="50"/>
      <c r="CN83" s="59"/>
      <c r="CO83" s="60"/>
      <c r="CP83" s="17"/>
      <c r="CQ83" s="17"/>
      <c r="CR83" s="58"/>
      <c r="CS83" s="50"/>
      <c r="CT83" s="50"/>
      <c r="CU83" s="50"/>
      <c r="CV83" s="50"/>
      <c r="CW83" s="50"/>
      <c r="CX83" s="50"/>
      <c r="CY83" s="59"/>
      <c r="CZ83" s="60"/>
      <c r="DA83" s="17"/>
      <c r="DB83" s="17"/>
      <c r="DC83" s="58"/>
      <c r="DD83" s="50"/>
      <c r="DE83" s="50"/>
      <c r="DF83" s="50"/>
      <c r="DG83" s="50"/>
      <c r="DH83" s="50"/>
      <c r="DI83" s="50"/>
      <c r="DJ83" s="59"/>
      <c r="DK83" s="60"/>
      <c r="DL83" s="17"/>
      <c r="DM83" s="17"/>
      <c r="DN83" s="58"/>
      <c r="DO83" s="50"/>
      <c r="DP83" s="50"/>
      <c r="DQ83" s="50"/>
      <c r="DR83" s="50"/>
      <c r="DS83" s="50"/>
      <c r="DT83" s="50"/>
      <c r="DU83" s="59"/>
      <c r="DV83" s="60"/>
      <c r="DW83" s="17"/>
      <c r="DX83" s="17"/>
      <c r="DY83" s="58"/>
      <c r="DZ83" s="50"/>
      <c r="EA83" s="50"/>
      <c r="EB83" s="50"/>
      <c r="EC83" s="50"/>
      <c r="ED83" s="50"/>
      <c r="EE83" s="50"/>
      <c r="EF83" s="59"/>
      <c r="EG83" s="60"/>
      <c r="EH83" s="17"/>
      <c r="EI83" s="17"/>
      <c r="EJ83" s="58"/>
      <c r="EK83" s="50"/>
      <c r="EL83" s="50"/>
      <c r="EM83" s="50"/>
      <c r="EN83" s="50"/>
      <c r="EO83" s="50"/>
      <c r="EP83" s="50"/>
      <c r="EQ83" s="59"/>
      <c r="ER83" s="60"/>
      <c r="ES83" s="17"/>
      <c r="ET83" s="17"/>
      <c r="EU83" s="58"/>
      <c r="EV83" s="50"/>
      <c r="EW83" s="50"/>
      <c r="EX83" s="50"/>
      <c r="EY83" s="50"/>
      <c r="EZ83" s="50"/>
      <c r="FA83" s="50"/>
      <c r="FB83" s="59"/>
      <c r="FC83" s="60"/>
      <c r="FD83" s="17"/>
      <c r="FE83" s="17"/>
      <c r="FF83" s="58"/>
      <c r="FG83" s="50"/>
      <c r="FH83" s="50"/>
      <c r="FI83" s="50"/>
      <c r="FJ83" s="50"/>
      <c r="FK83" s="50"/>
      <c r="FL83" s="50"/>
      <c r="FM83" s="59"/>
      <c r="FN83" s="60"/>
      <c r="FO83" s="17"/>
      <c r="FP83" s="17"/>
      <c r="FQ83" s="58"/>
      <c r="FR83" s="50"/>
      <c r="FS83" s="50"/>
      <c r="FT83" s="50"/>
      <c r="FU83" s="50"/>
      <c r="FV83" s="50"/>
      <c r="FW83" s="50"/>
      <c r="FX83" s="59"/>
      <c r="FY83" s="60"/>
      <c r="FZ83" s="17"/>
      <c r="GA83" s="17"/>
      <c r="GB83" s="58"/>
      <c r="GC83" s="50"/>
      <c r="GD83" s="50"/>
      <c r="GE83" s="50"/>
      <c r="GF83" s="50"/>
      <c r="GG83" s="50"/>
      <c r="GH83" s="50"/>
      <c r="GI83" s="59"/>
      <c r="GJ83" s="60"/>
      <c r="GK83" s="17"/>
      <c r="GL83" s="17"/>
      <c r="GM83" s="58"/>
      <c r="GN83" s="50"/>
      <c r="GO83" s="50"/>
      <c r="GP83" s="50"/>
      <c r="GQ83" s="50"/>
      <c r="GR83" s="50"/>
      <c r="GS83" s="50"/>
      <c r="GT83" s="59"/>
      <c r="GU83" s="60"/>
      <c r="GV83" s="17"/>
      <c r="GW83" s="17"/>
      <c r="GX83" s="58"/>
      <c r="GY83" s="50"/>
      <c r="GZ83" s="50"/>
      <c r="HA83" s="50"/>
      <c r="HB83" s="50"/>
      <c r="HC83" s="50"/>
      <c r="HD83" s="50"/>
      <c r="HE83" s="59"/>
      <c r="HF83" s="60"/>
      <c r="HG83" s="17"/>
      <c r="HH83" s="17"/>
      <c r="HI83" s="58"/>
      <c r="HJ83" s="50"/>
      <c r="HK83" s="50"/>
      <c r="HL83" s="50"/>
      <c r="HM83" s="50"/>
      <c r="HN83" s="50"/>
      <c r="HO83" s="50"/>
      <c r="HP83" s="59"/>
      <c r="HQ83" s="60"/>
      <c r="HR83" s="17"/>
      <c r="HS83" s="17"/>
    </row>
    <row r="84" spans="1:227" x14ac:dyDescent="0.3">
      <c r="A84" s="65"/>
      <c r="B84" s="66"/>
      <c r="C84" s="67"/>
      <c r="D84" s="67"/>
      <c r="E84" s="59"/>
      <c r="F84" s="59"/>
      <c r="G84" s="17"/>
      <c r="H84" s="58"/>
      <c r="I84" s="50"/>
      <c r="J84" s="50"/>
      <c r="K84" s="50"/>
      <c r="L84" s="50"/>
      <c r="M84" s="50"/>
      <c r="N84" s="50"/>
      <c r="O84" s="59"/>
      <c r="P84" s="60"/>
      <c r="Q84" s="17"/>
      <c r="R84" s="17"/>
      <c r="S84" s="58"/>
      <c r="T84" s="50"/>
      <c r="U84" s="50"/>
      <c r="V84" s="50"/>
      <c r="W84" s="50"/>
      <c r="X84" s="50"/>
      <c r="Y84" s="50"/>
      <c r="Z84" s="59"/>
      <c r="AA84" s="60"/>
      <c r="AB84" s="17"/>
      <c r="AC84" s="17"/>
      <c r="AD84" s="58"/>
      <c r="AE84" s="50"/>
      <c r="AF84" s="50"/>
      <c r="AG84" s="50"/>
      <c r="AH84" s="50"/>
      <c r="AI84" s="50"/>
      <c r="AJ84" s="50"/>
      <c r="AK84" s="59"/>
      <c r="AL84" s="60"/>
      <c r="AM84" s="17"/>
      <c r="AN84" s="17"/>
      <c r="AO84" s="58"/>
      <c r="AP84" s="50"/>
      <c r="AQ84" s="50"/>
      <c r="AR84" s="50"/>
      <c r="AS84" s="50"/>
      <c r="AT84" s="50"/>
      <c r="AU84" s="50"/>
      <c r="AV84" s="59"/>
      <c r="AW84" s="60"/>
      <c r="AX84" s="17"/>
      <c r="AY84" s="17"/>
      <c r="AZ84" s="58"/>
      <c r="BA84" s="50"/>
      <c r="BB84" s="50"/>
      <c r="BC84" s="50"/>
      <c r="BD84" s="50"/>
      <c r="BE84" s="50"/>
      <c r="BF84" s="50"/>
      <c r="BG84" s="59"/>
      <c r="BH84" s="60"/>
      <c r="BI84" s="17"/>
      <c r="BJ84" s="17"/>
      <c r="BK84" s="58"/>
      <c r="BL84" s="50"/>
      <c r="BM84" s="50"/>
      <c r="BN84" s="50"/>
      <c r="BO84" s="50"/>
      <c r="BP84" s="50"/>
      <c r="BQ84" s="50"/>
      <c r="BR84" s="59"/>
      <c r="BS84" s="60"/>
      <c r="BT84" s="17"/>
      <c r="BU84" s="17"/>
      <c r="BV84" s="58"/>
      <c r="BW84" s="50"/>
      <c r="BX84" s="50"/>
      <c r="BY84" s="50"/>
      <c r="BZ84" s="50"/>
      <c r="CA84" s="50"/>
      <c r="CB84" s="50"/>
      <c r="CC84" s="59"/>
      <c r="CD84" s="60"/>
      <c r="CE84" s="17"/>
      <c r="CF84" s="17"/>
      <c r="CG84" s="58"/>
      <c r="CH84" s="50"/>
      <c r="CI84" s="50"/>
      <c r="CJ84" s="50"/>
      <c r="CK84" s="50"/>
      <c r="CL84" s="50"/>
      <c r="CM84" s="50"/>
      <c r="CN84" s="59"/>
      <c r="CO84" s="60"/>
      <c r="CP84" s="17"/>
      <c r="CQ84" s="17"/>
      <c r="CR84" s="58"/>
      <c r="CS84" s="50"/>
      <c r="CT84" s="50"/>
      <c r="CU84" s="50"/>
      <c r="CV84" s="50"/>
      <c r="CW84" s="50"/>
      <c r="CX84" s="50"/>
      <c r="CY84" s="59"/>
      <c r="CZ84" s="60"/>
      <c r="DA84" s="17"/>
      <c r="DB84" s="17"/>
      <c r="DC84" s="58"/>
      <c r="DD84" s="50"/>
      <c r="DE84" s="50"/>
      <c r="DF84" s="50"/>
      <c r="DG84" s="50"/>
      <c r="DH84" s="50"/>
      <c r="DI84" s="50"/>
      <c r="DJ84" s="59"/>
      <c r="DK84" s="60"/>
      <c r="DL84" s="17"/>
      <c r="DM84" s="17"/>
      <c r="DN84" s="58"/>
      <c r="DO84" s="50"/>
      <c r="DP84" s="50"/>
      <c r="DQ84" s="50"/>
      <c r="DR84" s="50"/>
      <c r="DS84" s="50"/>
      <c r="DT84" s="50"/>
      <c r="DU84" s="59"/>
      <c r="DV84" s="60"/>
      <c r="DW84" s="17"/>
      <c r="DX84" s="17"/>
      <c r="DY84" s="58"/>
      <c r="DZ84" s="50"/>
      <c r="EA84" s="50"/>
      <c r="EB84" s="50"/>
      <c r="EC84" s="50"/>
      <c r="ED84" s="50"/>
      <c r="EE84" s="50"/>
      <c r="EF84" s="59"/>
      <c r="EG84" s="60"/>
      <c r="EH84" s="17"/>
      <c r="EI84" s="17"/>
      <c r="EJ84" s="58"/>
      <c r="EK84" s="50"/>
      <c r="EL84" s="50"/>
      <c r="EM84" s="50"/>
      <c r="EN84" s="50"/>
      <c r="EO84" s="50"/>
      <c r="EP84" s="50"/>
      <c r="EQ84" s="59"/>
      <c r="ER84" s="60"/>
      <c r="ES84" s="17"/>
      <c r="ET84" s="17"/>
      <c r="EU84" s="58"/>
      <c r="EV84" s="50"/>
      <c r="EW84" s="50"/>
      <c r="EX84" s="50"/>
      <c r="EY84" s="50"/>
      <c r="EZ84" s="50"/>
      <c r="FA84" s="50"/>
      <c r="FB84" s="59"/>
      <c r="FC84" s="60"/>
      <c r="FD84" s="17"/>
      <c r="FE84" s="17"/>
      <c r="FF84" s="58"/>
      <c r="FG84" s="50"/>
      <c r="FH84" s="50"/>
      <c r="FI84" s="50"/>
      <c r="FJ84" s="50"/>
      <c r="FK84" s="50"/>
      <c r="FL84" s="50"/>
      <c r="FM84" s="59"/>
      <c r="FN84" s="60"/>
      <c r="FO84" s="17"/>
      <c r="FP84" s="17"/>
      <c r="FQ84" s="58"/>
      <c r="FR84" s="50"/>
      <c r="FS84" s="50"/>
      <c r="FT84" s="50"/>
      <c r="FU84" s="50"/>
      <c r="FV84" s="50"/>
      <c r="FW84" s="50"/>
      <c r="FX84" s="59"/>
      <c r="FY84" s="60"/>
      <c r="FZ84" s="17"/>
      <c r="GA84" s="17"/>
      <c r="GB84" s="58"/>
      <c r="GC84" s="50"/>
      <c r="GD84" s="50"/>
      <c r="GE84" s="50"/>
      <c r="GF84" s="50"/>
      <c r="GG84" s="50"/>
      <c r="GH84" s="50"/>
      <c r="GI84" s="59"/>
      <c r="GJ84" s="60"/>
      <c r="GK84" s="17"/>
      <c r="GL84" s="17"/>
      <c r="GM84" s="58"/>
      <c r="GN84" s="50"/>
      <c r="GO84" s="50"/>
      <c r="GP84" s="50"/>
      <c r="GQ84" s="50"/>
      <c r="GR84" s="50"/>
      <c r="GS84" s="50"/>
      <c r="GT84" s="59"/>
      <c r="GU84" s="60"/>
      <c r="GV84" s="17"/>
      <c r="GW84" s="17"/>
      <c r="GX84" s="58"/>
      <c r="GY84" s="50"/>
      <c r="GZ84" s="50"/>
      <c r="HA84" s="50"/>
      <c r="HB84" s="50"/>
      <c r="HC84" s="50"/>
      <c r="HD84" s="50"/>
      <c r="HE84" s="59"/>
      <c r="HF84" s="60"/>
      <c r="HG84" s="17"/>
      <c r="HH84" s="17"/>
      <c r="HI84" s="58"/>
      <c r="HJ84" s="50"/>
      <c r="HK84" s="50"/>
      <c r="HL84" s="50"/>
      <c r="HM84" s="50"/>
      <c r="HN84" s="50"/>
      <c r="HO84" s="50"/>
      <c r="HP84" s="59"/>
      <c r="HQ84" s="60"/>
      <c r="HR84" s="17"/>
      <c r="HS84" s="17"/>
    </row>
    <row r="85" spans="1:227" x14ac:dyDescent="0.3">
      <c r="A85" s="65"/>
      <c r="B85" s="66"/>
      <c r="C85" s="67"/>
      <c r="D85" s="67"/>
      <c r="E85" s="59"/>
      <c r="F85" s="59"/>
      <c r="G85" s="17"/>
      <c r="H85" s="58"/>
      <c r="I85" s="50"/>
      <c r="J85" s="50"/>
      <c r="K85" s="50"/>
      <c r="L85" s="50"/>
      <c r="M85" s="50"/>
      <c r="N85" s="50"/>
      <c r="O85" s="59"/>
      <c r="P85" s="60"/>
      <c r="Q85" s="17"/>
      <c r="R85" s="17"/>
      <c r="S85" s="58"/>
      <c r="T85" s="50"/>
      <c r="U85" s="50"/>
      <c r="V85" s="50"/>
      <c r="W85" s="50"/>
      <c r="X85" s="50"/>
      <c r="Y85" s="50"/>
      <c r="Z85" s="59"/>
      <c r="AA85" s="60"/>
      <c r="AB85" s="17"/>
      <c r="AC85" s="17"/>
      <c r="AD85" s="58"/>
      <c r="AE85" s="50"/>
      <c r="AF85" s="50"/>
      <c r="AG85" s="50"/>
      <c r="AH85" s="50"/>
      <c r="AI85" s="50"/>
      <c r="AJ85" s="50"/>
      <c r="AK85" s="59"/>
      <c r="AL85" s="60"/>
      <c r="AM85" s="17"/>
      <c r="AN85" s="17"/>
      <c r="AO85" s="58"/>
      <c r="AP85" s="50"/>
      <c r="AQ85" s="50"/>
      <c r="AR85" s="50"/>
      <c r="AS85" s="50"/>
      <c r="AT85" s="50"/>
      <c r="AU85" s="50"/>
      <c r="AV85" s="59"/>
      <c r="AW85" s="60"/>
      <c r="AX85" s="17"/>
      <c r="AY85" s="17"/>
      <c r="AZ85" s="58"/>
      <c r="BA85" s="50"/>
      <c r="BB85" s="50"/>
      <c r="BC85" s="50"/>
      <c r="BD85" s="50"/>
      <c r="BE85" s="50"/>
      <c r="BF85" s="50"/>
      <c r="BG85" s="59"/>
      <c r="BH85" s="60"/>
      <c r="BI85" s="17"/>
      <c r="BJ85" s="17"/>
      <c r="BK85" s="58"/>
      <c r="BL85" s="50"/>
      <c r="BM85" s="50"/>
      <c r="BN85" s="50"/>
      <c r="BO85" s="50"/>
      <c r="BP85" s="50"/>
      <c r="BQ85" s="50"/>
      <c r="BR85" s="59"/>
      <c r="BS85" s="60"/>
      <c r="BT85" s="17"/>
      <c r="BU85" s="17"/>
      <c r="BV85" s="58"/>
      <c r="BW85" s="50"/>
      <c r="BX85" s="50"/>
      <c r="BY85" s="50"/>
      <c r="BZ85" s="50"/>
      <c r="CA85" s="50"/>
      <c r="CB85" s="50"/>
      <c r="CC85" s="59"/>
      <c r="CD85" s="60"/>
      <c r="CE85" s="17"/>
      <c r="CF85" s="17"/>
      <c r="CG85" s="58"/>
      <c r="CH85" s="50"/>
      <c r="CI85" s="50"/>
      <c r="CJ85" s="50"/>
      <c r="CK85" s="50"/>
      <c r="CL85" s="50"/>
      <c r="CM85" s="50"/>
      <c r="CN85" s="59"/>
      <c r="CO85" s="60"/>
      <c r="CP85" s="17"/>
      <c r="CQ85" s="17"/>
      <c r="CR85" s="58"/>
      <c r="CS85" s="50"/>
      <c r="CT85" s="50"/>
      <c r="CU85" s="50"/>
      <c r="CV85" s="50"/>
      <c r="CW85" s="50"/>
      <c r="CX85" s="50"/>
      <c r="CY85" s="59"/>
      <c r="CZ85" s="60"/>
      <c r="DA85" s="17"/>
      <c r="DB85" s="17"/>
      <c r="DC85" s="58"/>
      <c r="DD85" s="50"/>
      <c r="DE85" s="50"/>
      <c r="DF85" s="50"/>
      <c r="DG85" s="50"/>
      <c r="DH85" s="50"/>
      <c r="DI85" s="50"/>
      <c r="DJ85" s="59"/>
      <c r="DK85" s="60"/>
      <c r="DL85" s="17"/>
      <c r="DM85" s="17"/>
      <c r="DN85" s="58"/>
      <c r="DO85" s="50"/>
      <c r="DP85" s="50"/>
      <c r="DQ85" s="50"/>
      <c r="DR85" s="50"/>
      <c r="DS85" s="50"/>
      <c r="DT85" s="50"/>
      <c r="DU85" s="59"/>
      <c r="DV85" s="60"/>
      <c r="DW85" s="17"/>
      <c r="DX85" s="17"/>
      <c r="DY85" s="58"/>
      <c r="DZ85" s="50"/>
      <c r="EA85" s="50"/>
      <c r="EB85" s="50"/>
      <c r="EC85" s="50"/>
      <c r="ED85" s="50"/>
      <c r="EE85" s="50"/>
      <c r="EF85" s="59"/>
      <c r="EG85" s="60"/>
      <c r="EH85" s="17"/>
      <c r="EI85" s="17"/>
      <c r="EJ85" s="58"/>
      <c r="EK85" s="50"/>
      <c r="EL85" s="50"/>
      <c r="EM85" s="50"/>
      <c r="EN85" s="50"/>
      <c r="EO85" s="50"/>
      <c r="EP85" s="50"/>
      <c r="EQ85" s="59"/>
      <c r="ER85" s="60"/>
      <c r="ES85" s="17"/>
      <c r="ET85" s="17"/>
      <c r="EU85" s="58"/>
      <c r="EV85" s="50"/>
      <c r="EW85" s="50"/>
      <c r="EX85" s="50"/>
      <c r="EY85" s="50"/>
      <c r="EZ85" s="50"/>
      <c r="FA85" s="50"/>
      <c r="FB85" s="59"/>
      <c r="FC85" s="60"/>
      <c r="FD85" s="17"/>
      <c r="FE85" s="17"/>
      <c r="FF85" s="58"/>
      <c r="FG85" s="50"/>
      <c r="FH85" s="50"/>
      <c r="FI85" s="50"/>
      <c r="FJ85" s="50"/>
      <c r="FK85" s="50"/>
      <c r="FL85" s="50"/>
      <c r="FM85" s="59"/>
      <c r="FN85" s="60"/>
      <c r="FO85" s="17"/>
      <c r="FP85" s="17"/>
      <c r="FQ85" s="58"/>
      <c r="FR85" s="50"/>
      <c r="FS85" s="50"/>
      <c r="FT85" s="50"/>
      <c r="FU85" s="50"/>
      <c r="FV85" s="50"/>
      <c r="FW85" s="50"/>
      <c r="FX85" s="59"/>
      <c r="FY85" s="60"/>
      <c r="FZ85" s="17"/>
      <c r="GA85" s="17"/>
      <c r="GB85" s="58"/>
      <c r="GC85" s="50"/>
      <c r="GD85" s="50"/>
      <c r="GE85" s="50"/>
      <c r="GF85" s="50"/>
      <c r="GG85" s="50"/>
      <c r="GH85" s="50"/>
      <c r="GI85" s="59"/>
      <c r="GJ85" s="60"/>
      <c r="GK85" s="17"/>
      <c r="GL85" s="17"/>
      <c r="GM85" s="58"/>
      <c r="GN85" s="50"/>
      <c r="GO85" s="50"/>
      <c r="GP85" s="50"/>
      <c r="GQ85" s="50"/>
      <c r="GR85" s="50"/>
      <c r="GS85" s="50"/>
      <c r="GT85" s="59"/>
      <c r="GU85" s="60"/>
      <c r="GV85" s="17"/>
      <c r="GW85" s="17"/>
      <c r="GX85" s="58"/>
      <c r="GY85" s="50"/>
      <c r="GZ85" s="50"/>
      <c r="HA85" s="50"/>
      <c r="HB85" s="50"/>
      <c r="HC85" s="50"/>
      <c r="HD85" s="50"/>
      <c r="HE85" s="59"/>
      <c r="HF85" s="60"/>
      <c r="HG85" s="17"/>
      <c r="HH85" s="17"/>
      <c r="HI85" s="58"/>
      <c r="HJ85" s="50"/>
      <c r="HK85" s="50"/>
      <c r="HL85" s="50"/>
      <c r="HM85" s="50"/>
      <c r="HN85" s="50"/>
      <c r="HO85" s="50"/>
      <c r="HP85" s="59"/>
      <c r="HQ85" s="60"/>
      <c r="HR85" s="17"/>
      <c r="HS85" s="17"/>
    </row>
    <row r="86" spans="1:227" x14ac:dyDescent="0.3">
      <c r="A86" s="65"/>
      <c r="B86" s="66"/>
      <c r="C86" s="67"/>
      <c r="D86" s="67"/>
      <c r="E86" s="59"/>
      <c r="F86" s="59"/>
      <c r="G86" s="17"/>
      <c r="H86" s="58"/>
      <c r="I86" s="50"/>
      <c r="J86" s="50"/>
      <c r="K86" s="50"/>
      <c r="L86" s="50"/>
      <c r="M86" s="50"/>
      <c r="N86" s="50"/>
      <c r="O86" s="59"/>
      <c r="P86" s="60"/>
      <c r="Q86" s="17"/>
      <c r="R86" s="17"/>
      <c r="S86" s="58"/>
      <c r="T86" s="50"/>
      <c r="U86" s="50"/>
      <c r="V86" s="50"/>
      <c r="W86" s="50"/>
      <c r="X86" s="50"/>
      <c r="Y86" s="50"/>
      <c r="Z86" s="59"/>
      <c r="AA86" s="60"/>
      <c r="AB86" s="17"/>
      <c r="AC86" s="17"/>
      <c r="AD86" s="58"/>
      <c r="AE86" s="50"/>
      <c r="AF86" s="50"/>
      <c r="AG86" s="50"/>
      <c r="AH86" s="50"/>
      <c r="AI86" s="50"/>
      <c r="AJ86" s="50"/>
      <c r="AK86" s="59"/>
      <c r="AL86" s="60"/>
      <c r="AM86" s="17"/>
      <c r="AN86" s="17"/>
      <c r="AO86" s="58"/>
      <c r="AP86" s="50"/>
      <c r="AQ86" s="50"/>
      <c r="AR86" s="50"/>
      <c r="AS86" s="50"/>
      <c r="AT86" s="50"/>
      <c r="AU86" s="50"/>
      <c r="AV86" s="59"/>
      <c r="AW86" s="60"/>
      <c r="AX86" s="17"/>
      <c r="AY86" s="17"/>
      <c r="AZ86" s="58"/>
      <c r="BA86" s="50"/>
      <c r="BB86" s="50"/>
      <c r="BC86" s="50"/>
      <c r="BD86" s="50"/>
      <c r="BE86" s="50"/>
      <c r="BF86" s="50"/>
      <c r="BG86" s="59"/>
      <c r="BH86" s="60"/>
      <c r="BI86" s="17"/>
      <c r="BJ86" s="17"/>
      <c r="BK86" s="58"/>
      <c r="BL86" s="50"/>
      <c r="BM86" s="50"/>
      <c r="BN86" s="50"/>
      <c r="BO86" s="50"/>
      <c r="BP86" s="50"/>
      <c r="BQ86" s="50"/>
      <c r="BR86" s="59"/>
      <c r="BS86" s="60"/>
      <c r="BT86" s="17"/>
      <c r="BU86" s="17"/>
      <c r="BV86" s="58"/>
      <c r="BW86" s="50"/>
      <c r="BX86" s="50"/>
      <c r="BY86" s="50"/>
      <c r="BZ86" s="50"/>
      <c r="CA86" s="50"/>
      <c r="CB86" s="50"/>
      <c r="CC86" s="59"/>
      <c r="CD86" s="60"/>
      <c r="CE86" s="17"/>
      <c r="CF86" s="17"/>
      <c r="CG86" s="58"/>
      <c r="CH86" s="50"/>
      <c r="CI86" s="50"/>
      <c r="CJ86" s="50"/>
      <c r="CK86" s="50"/>
      <c r="CL86" s="50"/>
      <c r="CM86" s="50"/>
      <c r="CN86" s="59"/>
      <c r="CO86" s="60"/>
      <c r="CP86" s="17"/>
      <c r="CQ86" s="17"/>
      <c r="CR86" s="58"/>
      <c r="CS86" s="50"/>
      <c r="CT86" s="50"/>
      <c r="CU86" s="50"/>
      <c r="CV86" s="50"/>
      <c r="CW86" s="50"/>
      <c r="CX86" s="50"/>
      <c r="CY86" s="59"/>
      <c r="CZ86" s="60"/>
      <c r="DA86" s="17"/>
      <c r="DB86" s="17"/>
      <c r="DC86" s="58"/>
      <c r="DD86" s="50"/>
      <c r="DE86" s="50"/>
      <c r="DF86" s="50"/>
      <c r="DG86" s="50"/>
      <c r="DH86" s="50"/>
      <c r="DI86" s="50"/>
      <c r="DJ86" s="59"/>
      <c r="DK86" s="60"/>
      <c r="DL86" s="17"/>
      <c r="DM86" s="17"/>
      <c r="DN86" s="58"/>
      <c r="DO86" s="50"/>
      <c r="DP86" s="50"/>
      <c r="DQ86" s="50"/>
      <c r="DR86" s="50"/>
      <c r="DS86" s="50"/>
      <c r="DT86" s="50"/>
      <c r="DU86" s="59"/>
      <c r="DV86" s="60"/>
      <c r="DW86" s="17"/>
      <c r="DX86" s="17"/>
      <c r="DY86" s="58"/>
      <c r="DZ86" s="50"/>
      <c r="EA86" s="50"/>
      <c r="EB86" s="50"/>
      <c r="EC86" s="50"/>
      <c r="ED86" s="50"/>
      <c r="EE86" s="50"/>
      <c r="EF86" s="59"/>
      <c r="EG86" s="60"/>
      <c r="EH86" s="17"/>
      <c r="EI86" s="17"/>
      <c r="EJ86" s="58"/>
      <c r="EK86" s="50"/>
      <c r="EL86" s="50"/>
      <c r="EM86" s="50"/>
      <c r="EN86" s="50"/>
      <c r="EO86" s="50"/>
      <c r="EP86" s="50"/>
      <c r="EQ86" s="59"/>
      <c r="ER86" s="60"/>
      <c r="ES86" s="17"/>
      <c r="ET86" s="17"/>
      <c r="EU86" s="58"/>
      <c r="EV86" s="50"/>
      <c r="EW86" s="50"/>
      <c r="EX86" s="50"/>
      <c r="EY86" s="50"/>
      <c r="EZ86" s="50"/>
      <c r="FA86" s="50"/>
      <c r="FB86" s="59"/>
      <c r="FC86" s="60"/>
      <c r="FD86" s="17"/>
      <c r="FE86" s="17"/>
      <c r="FF86" s="58"/>
      <c r="FG86" s="50"/>
      <c r="FH86" s="50"/>
      <c r="FI86" s="50"/>
      <c r="FJ86" s="50"/>
      <c r="FK86" s="50"/>
      <c r="FL86" s="50"/>
      <c r="FM86" s="59"/>
      <c r="FN86" s="60"/>
      <c r="FO86" s="17"/>
      <c r="FP86" s="17"/>
      <c r="FQ86" s="58"/>
      <c r="FR86" s="50"/>
      <c r="FS86" s="50"/>
      <c r="FT86" s="50"/>
      <c r="FU86" s="50"/>
      <c r="FV86" s="50"/>
      <c r="FW86" s="50"/>
      <c r="FX86" s="59"/>
      <c r="FY86" s="60"/>
      <c r="FZ86" s="17"/>
      <c r="GA86" s="17"/>
      <c r="GB86" s="58"/>
      <c r="GC86" s="50"/>
      <c r="GD86" s="50"/>
      <c r="GE86" s="50"/>
      <c r="GF86" s="50"/>
      <c r="GG86" s="50"/>
      <c r="GH86" s="50"/>
      <c r="GI86" s="59"/>
      <c r="GJ86" s="60"/>
      <c r="GK86" s="17"/>
      <c r="GL86" s="17"/>
      <c r="GM86" s="58"/>
      <c r="GN86" s="50"/>
      <c r="GO86" s="50"/>
      <c r="GP86" s="50"/>
      <c r="GQ86" s="50"/>
      <c r="GR86" s="50"/>
      <c r="GS86" s="50"/>
      <c r="GT86" s="59"/>
      <c r="GU86" s="60"/>
      <c r="GV86" s="17"/>
      <c r="GW86" s="17"/>
      <c r="GX86" s="58"/>
      <c r="GY86" s="50"/>
      <c r="GZ86" s="50"/>
      <c r="HA86" s="50"/>
      <c r="HB86" s="50"/>
      <c r="HC86" s="50"/>
      <c r="HD86" s="50"/>
      <c r="HE86" s="59"/>
      <c r="HF86" s="60"/>
      <c r="HG86" s="17"/>
      <c r="HH86" s="17"/>
      <c r="HI86" s="58"/>
      <c r="HJ86" s="50"/>
      <c r="HK86" s="50"/>
      <c r="HL86" s="50"/>
      <c r="HM86" s="50"/>
      <c r="HN86" s="50"/>
      <c r="HO86" s="50"/>
      <c r="HP86" s="59"/>
      <c r="HQ86" s="60"/>
      <c r="HR86" s="17"/>
      <c r="HS86" s="17"/>
    </row>
    <row r="87" spans="1:227" x14ac:dyDescent="0.3">
      <c r="A87" s="65"/>
      <c r="B87" s="66"/>
      <c r="C87" s="67"/>
      <c r="D87" s="67"/>
      <c r="E87" s="59"/>
      <c r="F87" s="59"/>
      <c r="G87" s="17"/>
      <c r="H87" s="58"/>
      <c r="I87" s="50"/>
      <c r="J87" s="50"/>
      <c r="K87" s="50"/>
      <c r="L87" s="50"/>
      <c r="M87" s="50"/>
      <c r="N87" s="50"/>
      <c r="O87" s="59"/>
      <c r="P87" s="60"/>
      <c r="Q87" s="17"/>
      <c r="R87" s="17"/>
      <c r="S87" s="58"/>
      <c r="T87" s="50"/>
      <c r="U87" s="50"/>
      <c r="V87" s="50"/>
      <c r="W87" s="50"/>
      <c r="X87" s="50"/>
      <c r="Y87" s="50"/>
      <c r="Z87" s="59"/>
      <c r="AA87" s="60"/>
      <c r="AB87" s="17"/>
      <c r="AC87" s="17"/>
      <c r="AD87" s="58"/>
      <c r="AE87" s="50"/>
      <c r="AF87" s="50"/>
      <c r="AG87" s="50"/>
      <c r="AH87" s="50"/>
      <c r="AI87" s="50"/>
      <c r="AJ87" s="50"/>
      <c r="AK87" s="59"/>
      <c r="AL87" s="60"/>
      <c r="AM87" s="17"/>
      <c r="AN87" s="17"/>
      <c r="AO87" s="58"/>
      <c r="AP87" s="50"/>
      <c r="AQ87" s="50"/>
      <c r="AR87" s="50"/>
      <c r="AS87" s="50"/>
      <c r="AT87" s="50"/>
      <c r="AU87" s="50"/>
      <c r="AV87" s="59"/>
      <c r="AW87" s="60"/>
      <c r="AX87" s="17"/>
      <c r="AY87" s="17"/>
      <c r="AZ87" s="58"/>
      <c r="BA87" s="50"/>
      <c r="BB87" s="50"/>
      <c r="BC87" s="50"/>
      <c r="BD87" s="50"/>
      <c r="BE87" s="50"/>
      <c r="BF87" s="50"/>
      <c r="BG87" s="59"/>
      <c r="BH87" s="60"/>
      <c r="BI87" s="17"/>
      <c r="BJ87" s="17"/>
      <c r="BK87" s="58"/>
      <c r="BL87" s="50"/>
      <c r="BM87" s="50"/>
      <c r="BN87" s="50"/>
      <c r="BO87" s="50"/>
      <c r="BP87" s="50"/>
      <c r="BQ87" s="50"/>
      <c r="BR87" s="59"/>
      <c r="BS87" s="60"/>
      <c r="BT87" s="17"/>
      <c r="BU87" s="17"/>
      <c r="BV87" s="58"/>
      <c r="BW87" s="50"/>
      <c r="BX87" s="50"/>
      <c r="BY87" s="50"/>
      <c r="BZ87" s="50"/>
      <c r="CA87" s="50"/>
      <c r="CB87" s="50"/>
      <c r="CC87" s="59"/>
      <c r="CD87" s="60"/>
      <c r="CE87" s="17"/>
      <c r="CF87" s="17"/>
      <c r="CG87" s="58"/>
      <c r="CH87" s="50"/>
      <c r="CI87" s="50"/>
      <c r="CJ87" s="50"/>
      <c r="CK87" s="50"/>
      <c r="CL87" s="50"/>
      <c r="CM87" s="50"/>
      <c r="CN87" s="59"/>
      <c r="CO87" s="60"/>
      <c r="CP87" s="17"/>
      <c r="CQ87" s="17"/>
      <c r="CR87" s="58"/>
      <c r="CS87" s="50"/>
      <c r="CT87" s="50"/>
      <c r="CU87" s="50"/>
      <c r="CV87" s="50"/>
      <c r="CW87" s="50"/>
      <c r="CX87" s="50"/>
      <c r="CY87" s="59"/>
      <c r="CZ87" s="60"/>
      <c r="DA87" s="17"/>
      <c r="DB87" s="17"/>
      <c r="DC87" s="58"/>
      <c r="DD87" s="50"/>
      <c r="DE87" s="50"/>
      <c r="DF87" s="50"/>
      <c r="DG87" s="50"/>
      <c r="DH87" s="50"/>
      <c r="DI87" s="50"/>
      <c r="DJ87" s="59"/>
      <c r="DK87" s="60"/>
      <c r="DL87" s="17"/>
      <c r="DM87" s="17"/>
      <c r="DN87" s="58"/>
      <c r="DO87" s="50"/>
      <c r="DP87" s="50"/>
      <c r="DQ87" s="50"/>
      <c r="DR87" s="50"/>
      <c r="DS87" s="50"/>
      <c r="DT87" s="50"/>
      <c r="DU87" s="59"/>
      <c r="DV87" s="60"/>
      <c r="DW87" s="17"/>
      <c r="DX87" s="17"/>
      <c r="DY87" s="58"/>
      <c r="DZ87" s="50"/>
      <c r="EA87" s="50"/>
      <c r="EB87" s="50"/>
      <c r="EC87" s="50"/>
      <c r="ED87" s="50"/>
      <c r="EE87" s="50"/>
      <c r="EF87" s="59"/>
      <c r="EG87" s="60"/>
      <c r="EH87" s="17"/>
      <c r="EI87" s="17"/>
      <c r="EJ87" s="58"/>
      <c r="EK87" s="50"/>
      <c r="EL87" s="50"/>
      <c r="EM87" s="50"/>
      <c r="EN87" s="50"/>
      <c r="EO87" s="50"/>
      <c r="EP87" s="50"/>
      <c r="EQ87" s="59"/>
      <c r="ER87" s="60"/>
      <c r="ES87" s="17"/>
      <c r="ET87" s="17"/>
      <c r="EU87" s="58"/>
      <c r="EV87" s="50"/>
      <c r="EW87" s="50"/>
      <c r="EX87" s="50"/>
      <c r="EY87" s="50"/>
      <c r="EZ87" s="50"/>
      <c r="FA87" s="50"/>
      <c r="FB87" s="59"/>
      <c r="FC87" s="60"/>
      <c r="FD87" s="17"/>
      <c r="FE87" s="17"/>
      <c r="FF87" s="58"/>
      <c r="FG87" s="50"/>
      <c r="FH87" s="50"/>
      <c r="FI87" s="50"/>
      <c r="FJ87" s="50"/>
      <c r="FK87" s="50"/>
      <c r="FL87" s="50"/>
      <c r="FM87" s="59"/>
      <c r="FN87" s="60"/>
      <c r="FO87" s="17"/>
      <c r="FP87" s="17"/>
      <c r="FQ87" s="58"/>
      <c r="FR87" s="50"/>
      <c r="FS87" s="50"/>
      <c r="FT87" s="50"/>
      <c r="FU87" s="50"/>
      <c r="FV87" s="50"/>
      <c r="FW87" s="50"/>
      <c r="FX87" s="59"/>
      <c r="FY87" s="60"/>
      <c r="FZ87" s="17"/>
      <c r="GA87" s="17"/>
      <c r="GB87" s="58"/>
      <c r="GC87" s="50"/>
      <c r="GD87" s="50"/>
      <c r="GE87" s="50"/>
      <c r="GF87" s="50"/>
      <c r="GG87" s="50"/>
      <c r="GH87" s="50"/>
      <c r="GI87" s="59"/>
      <c r="GJ87" s="60"/>
      <c r="GK87" s="17"/>
      <c r="GL87" s="17"/>
      <c r="GM87" s="58"/>
      <c r="GN87" s="50"/>
      <c r="GO87" s="50"/>
      <c r="GP87" s="50"/>
      <c r="GQ87" s="50"/>
      <c r="GR87" s="50"/>
      <c r="GS87" s="50"/>
      <c r="GT87" s="59"/>
      <c r="GU87" s="60"/>
      <c r="GV87" s="17"/>
      <c r="GW87" s="17"/>
      <c r="GX87" s="58"/>
      <c r="GY87" s="50"/>
      <c r="GZ87" s="50"/>
      <c r="HA87" s="50"/>
      <c r="HB87" s="50"/>
      <c r="HC87" s="50"/>
      <c r="HD87" s="50"/>
      <c r="HE87" s="59"/>
      <c r="HF87" s="60"/>
      <c r="HG87" s="17"/>
      <c r="HH87" s="17"/>
      <c r="HI87" s="58"/>
      <c r="HJ87" s="50"/>
      <c r="HK87" s="50"/>
      <c r="HL87" s="50"/>
      <c r="HM87" s="50"/>
      <c r="HN87" s="50"/>
      <c r="HO87" s="50"/>
      <c r="HP87" s="59"/>
      <c r="HQ87" s="60"/>
      <c r="HR87" s="17"/>
      <c r="HS87" s="17"/>
    </row>
    <row r="88" spans="1:227" x14ac:dyDescent="0.3">
      <c r="A88" s="65"/>
      <c r="B88" s="66"/>
      <c r="C88" s="67"/>
      <c r="D88" s="67"/>
      <c r="E88" s="59"/>
      <c r="F88" s="59"/>
      <c r="G88" s="17"/>
      <c r="H88" s="58"/>
      <c r="I88" s="50"/>
      <c r="J88" s="50"/>
      <c r="K88" s="50"/>
      <c r="L88" s="50"/>
      <c r="M88" s="50"/>
      <c r="N88" s="50"/>
      <c r="O88" s="59"/>
      <c r="P88" s="60"/>
      <c r="Q88" s="17"/>
      <c r="R88" s="17"/>
      <c r="S88" s="58"/>
      <c r="T88" s="50"/>
      <c r="U88" s="50"/>
      <c r="V88" s="50"/>
      <c r="W88" s="50"/>
      <c r="X88" s="50"/>
      <c r="Y88" s="50"/>
      <c r="Z88" s="59"/>
      <c r="AA88" s="60"/>
      <c r="AB88" s="17"/>
      <c r="AC88" s="17"/>
      <c r="AD88" s="58"/>
      <c r="AE88" s="50"/>
      <c r="AF88" s="50"/>
      <c r="AG88" s="50"/>
      <c r="AH88" s="50"/>
      <c r="AI88" s="50"/>
      <c r="AJ88" s="50"/>
      <c r="AK88" s="59"/>
      <c r="AL88" s="60"/>
      <c r="AM88" s="17"/>
      <c r="AN88" s="17"/>
      <c r="AO88" s="58"/>
      <c r="AP88" s="50"/>
      <c r="AQ88" s="50"/>
      <c r="AR88" s="50"/>
      <c r="AS88" s="50"/>
      <c r="AT88" s="50"/>
      <c r="AU88" s="50"/>
      <c r="AV88" s="59"/>
      <c r="AW88" s="60"/>
      <c r="AX88" s="17"/>
      <c r="AY88" s="17"/>
      <c r="AZ88" s="58"/>
      <c r="BA88" s="50"/>
      <c r="BB88" s="50"/>
      <c r="BC88" s="50"/>
      <c r="BD88" s="50"/>
      <c r="BE88" s="50"/>
      <c r="BF88" s="50"/>
      <c r="BG88" s="59"/>
      <c r="BH88" s="60"/>
      <c r="BI88" s="17"/>
      <c r="BJ88" s="17"/>
      <c r="BK88" s="58"/>
      <c r="BL88" s="50"/>
      <c r="BM88" s="50"/>
      <c r="BN88" s="50"/>
      <c r="BO88" s="50"/>
      <c r="BP88" s="50"/>
      <c r="BQ88" s="50"/>
      <c r="BR88" s="59"/>
      <c r="BS88" s="60"/>
      <c r="BT88" s="17"/>
      <c r="BU88" s="17"/>
      <c r="BV88" s="58"/>
      <c r="BW88" s="50"/>
      <c r="BX88" s="50"/>
      <c r="BY88" s="50"/>
      <c r="BZ88" s="50"/>
      <c r="CA88" s="50"/>
      <c r="CB88" s="50"/>
      <c r="CC88" s="59"/>
      <c r="CD88" s="60"/>
      <c r="CE88" s="17"/>
      <c r="CF88" s="17"/>
      <c r="CG88" s="58"/>
      <c r="CH88" s="50"/>
      <c r="CI88" s="50"/>
      <c r="CJ88" s="50"/>
      <c r="CK88" s="50"/>
      <c r="CL88" s="50"/>
      <c r="CM88" s="50"/>
      <c r="CN88" s="59"/>
      <c r="CO88" s="60"/>
      <c r="CP88" s="17"/>
      <c r="CQ88" s="17"/>
      <c r="CR88" s="58"/>
      <c r="CS88" s="50"/>
      <c r="CT88" s="50"/>
      <c r="CU88" s="50"/>
      <c r="CV88" s="50"/>
      <c r="CW88" s="50"/>
      <c r="CX88" s="50"/>
      <c r="CY88" s="59"/>
      <c r="CZ88" s="60"/>
      <c r="DA88" s="17"/>
      <c r="DB88" s="17"/>
      <c r="DC88" s="58"/>
      <c r="DD88" s="50"/>
      <c r="DE88" s="50"/>
      <c r="DF88" s="50"/>
      <c r="DG88" s="50"/>
      <c r="DH88" s="50"/>
      <c r="DI88" s="50"/>
      <c r="DJ88" s="59"/>
      <c r="DK88" s="60"/>
      <c r="DL88" s="17"/>
      <c r="DM88" s="17"/>
      <c r="DN88" s="58"/>
      <c r="DO88" s="50"/>
      <c r="DP88" s="50"/>
      <c r="DQ88" s="50"/>
      <c r="DR88" s="50"/>
      <c r="DS88" s="50"/>
      <c r="DT88" s="50"/>
      <c r="DU88" s="59"/>
      <c r="DV88" s="60"/>
      <c r="DW88" s="17"/>
      <c r="DX88" s="17"/>
      <c r="DY88" s="58"/>
      <c r="DZ88" s="50"/>
      <c r="EA88" s="50"/>
      <c r="EB88" s="50"/>
      <c r="EC88" s="50"/>
      <c r="ED88" s="50"/>
      <c r="EE88" s="50"/>
      <c r="EF88" s="59"/>
      <c r="EG88" s="60"/>
      <c r="EH88" s="17"/>
      <c r="EI88" s="17"/>
      <c r="EJ88" s="58"/>
      <c r="EK88" s="50"/>
      <c r="EL88" s="50"/>
      <c r="EM88" s="50"/>
      <c r="EN88" s="50"/>
      <c r="EO88" s="50"/>
      <c r="EP88" s="50"/>
      <c r="EQ88" s="59"/>
      <c r="ER88" s="60"/>
      <c r="ES88" s="17"/>
      <c r="ET88" s="17"/>
      <c r="EU88" s="58"/>
      <c r="EV88" s="50"/>
      <c r="EW88" s="50"/>
      <c r="EX88" s="50"/>
      <c r="EY88" s="50"/>
      <c r="EZ88" s="50"/>
      <c r="FA88" s="50"/>
      <c r="FB88" s="59"/>
      <c r="FC88" s="60"/>
      <c r="FD88" s="17"/>
      <c r="FE88" s="17"/>
      <c r="FF88" s="58"/>
      <c r="FG88" s="50"/>
      <c r="FH88" s="50"/>
      <c r="FI88" s="50"/>
      <c r="FJ88" s="50"/>
      <c r="FK88" s="50"/>
      <c r="FL88" s="50"/>
      <c r="FM88" s="59"/>
      <c r="FN88" s="60"/>
      <c r="FO88" s="17"/>
      <c r="FP88" s="17"/>
      <c r="FQ88" s="58"/>
      <c r="FR88" s="50"/>
      <c r="FS88" s="50"/>
      <c r="FT88" s="50"/>
      <c r="FU88" s="50"/>
      <c r="FV88" s="50"/>
      <c r="FW88" s="50"/>
      <c r="FX88" s="59"/>
      <c r="FY88" s="60"/>
      <c r="FZ88" s="17"/>
      <c r="GA88" s="17"/>
      <c r="GB88" s="58"/>
      <c r="GC88" s="50"/>
      <c r="GD88" s="50"/>
      <c r="GE88" s="50"/>
      <c r="GF88" s="50"/>
      <c r="GG88" s="50"/>
      <c r="GH88" s="50"/>
      <c r="GI88" s="59"/>
      <c r="GJ88" s="60"/>
      <c r="GK88" s="17"/>
      <c r="GL88" s="17"/>
      <c r="GM88" s="58"/>
      <c r="GN88" s="50"/>
      <c r="GO88" s="50"/>
      <c r="GP88" s="50"/>
      <c r="GQ88" s="50"/>
      <c r="GR88" s="50"/>
      <c r="GS88" s="50"/>
      <c r="GT88" s="59"/>
      <c r="GU88" s="60"/>
      <c r="GV88" s="17"/>
      <c r="GW88" s="17"/>
      <c r="GX88" s="58"/>
      <c r="GY88" s="50"/>
      <c r="GZ88" s="50"/>
      <c r="HA88" s="50"/>
      <c r="HB88" s="50"/>
      <c r="HC88" s="50"/>
      <c r="HD88" s="50"/>
      <c r="HE88" s="59"/>
      <c r="HF88" s="60"/>
      <c r="HG88" s="17"/>
      <c r="HH88" s="17"/>
      <c r="HI88" s="58"/>
      <c r="HJ88" s="50"/>
      <c r="HK88" s="50"/>
      <c r="HL88" s="50"/>
      <c r="HM88" s="50"/>
      <c r="HN88" s="50"/>
      <c r="HO88" s="50"/>
      <c r="HP88" s="59"/>
      <c r="HQ88" s="60"/>
      <c r="HR88" s="17"/>
      <c r="HS88" s="17"/>
    </row>
    <row r="89" spans="1:227" x14ac:dyDescent="0.3">
      <c r="A89" s="65"/>
      <c r="B89" s="66"/>
      <c r="C89" s="67"/>
      <c r="D89" s="67"/>
      <c r="E89" s="59"/>
      <c r="F89" s="59"/>
      <c r="G89" s="17"/>
      <c r="H89" s="58"/>
      <c r="I89" s="50"/>
      <c r="J89" s="50"/>
      <c r="K89" s="50"/>
      <c r="L89" s="50"/>
      <c r="M89" s="50"/>
      <c r="N89" s="50"/>
      <c r="O89" s="59"/>
      <c r="P89" s="60"/>
      <c r="Q89" s="17"/>
      <c r="R89" s="17"/>
      <c r="S89" s="58"/>
      <c r="T89" s="50"/>
      <c r="U89" s="50"/>
      <c r="V89" s="50"/>
      <c r="W89" s="50"/>
      <c r="X89" s="50"/>
      <c r="Y89" s="50"/>
      <c r="Z89" s="59"/>
      <c r="AA89" s="60"/>
      <c r="AB89" s="17"/>
      <c r="AC89" s="17"/>
      <c r="AD89" s="58"/>
      <c r="AE89" s="50"/>
      <c r="AF89" s="50"/>
      <c r="AG89" s="50"/>
      <c r="AH89" s="50"/>
      <c r="AI89" s="50"/>
      <c r="AJ89" s="50"/>
      <c r="AK89" s="59"/>
      <c r="AL89" s="60"/>
      <c r="AM89" s="17"/>
      <c r="AN89" s="17"/>
      <c r="AO89" s="58"/>
      <c r="AP89" s="50"/>
      <c r="AQ89" s="50"/>
      <c r="AR89" s="50"/>
      <c r="AS89" s="50"/>
      <c r="AT89" s="50"/>
      <c r="AU89" s="50"/>
      <c r="AV89" s="59"/>
      <c r="AW89" s="60"/>
      <c r="AX89" s="17"/>
      <c r="AY89" s="17"/>
      <c r="AZ89" s="58"/>
      <c r="BA89" s="50"/>
      <c r="BB89" s="50"/>
      <c r="BC89" s="50"/>
      <c r="BD89" s="50"/>
      <c r="BE89" s="50"/>
      <c r="BF89" s="50"/>
      <c r="BG89" s="59"/>
      <c r="BH89" s="60"/>
      <c r="BI89" s="17"/>
      <c r="BJ89" s="17"/>
      <c r="BK89" s="58"/>
      <c r="BL89" s="50"/>
      <c r="BM89" s="50"/>
      <c r="BN89" s="50"/>
      <c r="BO89" s="50"/>
      <c r="BP89" s="50"/>
      <c r="BQ89" s="50"/>
      <c r="BR89" s="59"/>
      <c r="BS89" s="60"/>
      <c r="BT89" s="17"/>
      <c r="BU89" s="17"/>
      <c r="BV89" s="58"/>
      <c r="BW89" s="50"/>
      <c r="BX89" s="50"/>
      <c r="BY89" s="50"/>
      <c r="BZ89" s="50"/>
      <c r="CA89" s="50"/>
      <c r="CB89" s="50"/>
      <c r="CC89" s="59"/>
      <c r="CD89" s="60"/>
      <c r="CE89" s="17"/>
      <c r="CF89" s="17"/>
      <c r="CG89" s="58"/>
      <c r="CH89" s="50"/>
      <c r="CI89" s="50"/>
      <c r="CJ89" s="50"/>
      <c r="CK89" s="50"/>
      <c r="CL89" s="50"/>
      <c r="CM89" s="50"/>
      <c r="CN89" s="59"/>
      <c r="CO89" s="60"/>
      <c r="CP89" s="17"/>
      <c r="CQ89" s="17"/>
      <c r="CR89" s="58"/>
      <c r="CS89" s="50"/>
      <c r="CT89" s="50"/>
      <c r="CU89" s="50"/>
      <c r="CV89" s="50"/>
      <c r="CW89" s="50"/>
      <c r="CX89" s="50"/>
      <c r="CY89" s="59"/>
      <c r="CZ89" s="60"/>
      <c r="DA89" s="17"/>
      <c r="DB89" s="17"/>
      <c r="DC89" s="58"/>
      <c r="DD89" s="50"/>
      <c r="DE89" s="50"/>
      <c r="DF89" s="50"/>
      <c r="DG89" s="50"/>
      <c r="DH89" s="50"/>
      <c r="DI89" s="50"/>
      <c r="DJ89" s="59"/>
      <c r="DK89" s="60"/>
      <c r="DL89" s="17"/>
      <c r="DM89" s="17"/>
      <c r="DN89" s="58"/>
      <c r="DO89" s="50"/>
      <c r="DP89" s="50"/>
      <c r="DQ89" s="50"/>
      <c r="DR89" s="50"/>
      <c r="DS89" s="50"/>
      <c r="DT89" s="50"/>
      <c r="DU89" s="59"/>
      <c r="DV89" s="60"/>
      <c r="DW89" s="17"/>
      <c r="DX89" s="17"/>
      <c r="DY89" s="58"/>
      <c r="DZ89" s="50"/>
      <c r="EA89" s="50"/>
      <c r="EB89" s="50"/>
      <c r="EC89" s="50"/>
      <c r="ED89" s="50"/>
      <c r="EE89" s="50"/>
      <c r="EF89" s="59"/>
      <c r="EG89" s="60"/>
      <c r="EH89" s="17"/>
      <c r="EI89" s="17"/>
      <c r="EJ89" s="58"/>
      <c r="EK89" s="50"/>
      <c r="EL89" s="50"/>
      <c r="EM89" s="50"/>
      <c r="EN89" s="50"/>
      <c r="EO89" s="50"/>
      <c r="EP89" s="50"/>
      <c r="EQ89" s="59"/>
      <c r="ER89" s="60"/>
      <c r="ES89" s="17"/>
      <c r="ET89" s="17"/>
      <c r="EU89" s="58"/>
      <c r="EV89" s="50"/>
      <c r="EW89" s="50"/>
      <c r="EX89" s="50"/>
      <c r="EY89" s="50"/>
      <c r="EZ89" s="50"/>
      <c r="FA89" s="50"/>
      <c r="FB89" s="59"/>
      <c r="FC89" s="60"/>
      <c r="FD89" s="17"/>
      <c r="FE89" s="17"/>
      <c r="FF89" s="58"/>
      <c r="FG89" s="50"/>
      <c r="FH89" s="50"/>
      <c r="FI89" s="50"/>
      <c r="FJ89" s="50"/>
      <c r="FK89" s="50"/>
      <c r="FL89" s="50"/>
      <c r="FM89" s="59"/>
      <c r="FN89" s="60"/>
      <c r="FO89" s="17"/>
      <c r="FP89" s="17"/>
      <c r="FQ89" s="58"/>
      <c r="FR89" s="50"/>
      <c r="FS89" s="50"/>
      <c r="FT89" s="50"/>
      <c r="FU89" s="50"/>
      <c r="FV89" s="50"/>
      <c r="FW89" s="50"/>
      <c r="FX89" s="59"/>
      <c r="FY89" s="60"/>
      <c r="FZ89" s="17"/>
      <c r="GA89" s="17"/>
      <c r="GB89" s="58"/>
      <c r="GC89" s="50"/>
      <c r="GD89" s="50"/>
      <c r="GE89" s="50"/>
      <c r="GF89" s="50"/>
      <c r="GG89" s="50"/>
      <c r="GH89" s="50"/>
      <c r="GI89" s="59"/>
      <c r="GJ89" s="60"/>
      <c r="GK89" s="17"/>
      <c r="GL89" s="17"/>
      <c r="GM89" s="58"/>
      <c r="GN89" s="50"/>
      <c r="GO89" s="50"/>
      <c r="GP89" s="50"/>
      <c r="GQ89" s="50"/>
      <c r="GR89" s="50"/>
      <c r="GS89" s="50"/>
      <c r="GT89" s="59"/>
      <c r="GU89" s="60"/>
      <c r="GV89" s="17"/>
      <c r="GW89" s="17"/>
      <c r="GX89" s="58"/>
      <c r="GY89" s="50"/>
      <c r="GZ89" s="50"/>
      <c r="HA89" s="50"/>
      <c r="HB89" s="50"/>
      <c r="HC89" s="50"/>
      <c r="HD89" s="50"/>
      <c r="HE89" s="59"/>
      <c r="HF89" s="60"/>
      <c r="HG89" s="17"/>
      <c r="HH89" s="17"/>
      <c r="HI89" s="58"/>
      <c r="HJ89" s="50"/>
      <c r="HK89" s="50"/>
      <c r="HL89" s="50"/>
      <c r="HM89" s="50"/>
      <c r="HN89" s="50"/>
      <c r="HO89" s="50"/>
      <c r="HP89" s="59"/>
      <c r="HQ89" s="60"/>
      <c r="HR89" s="17"/>
      <c r="HS89" s="17"/>
    </row>
    <row r="90" spans="1:227" x14ac:dyDescent="0.3">
      <c r="A90" s="65"/>
      <c r="B90" s="66"/>
      <c r="C90" s="67"/>
      <c r="D90" s="67"/>
      <c r="E90" s="59"/>
      <c r="F90" s="59"/>
      <c r="G90" s="17"/>
      <c r="H90" s="58"/>
      <c r="I90" s="50"/>
      <c r="J90" s="50"/>
      <c r="K90" s="50"/>
      <c r="L90" s="50"/>
      <c r="M90" s="50"/>
      <c r="N90" s="50"/>
      <c r="O90" s="59"/>
      <c r="P90" s="60"/>
      <c r="Q90" s="17"/>
      <c r="R90" s="17"/>
      <c r="S90" s="58"/>
      <c r="T90" s="50"/>
      <c r="U90" s="50"/>
      <c r="V90" s="50"/>
      <c r="W90" s="50"/>
      <c r="X90" s="50"/>
      <c r="Y90" s="50"/>
      <c r="Z90" s="59"/>
      <c r="AA90" s="60"/>
      <c r="AB90" s="17"/>
      <c r="AC90" s="17"/>
      <c r="AD90" s="58"/>
      <c r="AE90" s="50"/>
      <c r="AF90" s="50"/>
      <c r="AG90" s="50"/>
      <c r="AH90" s="50"/>
      <c r="AI90" s="50"/>
      <c r="AJ90" s="50"/>
      <c r="AK90" s="59"/>
      <c r="AL90" s="60"/>
      <c r="AM90" s="17"/>
      <c r="AN90" s="17"/>
      <c r="AO90" s="58"/>
      <c r="AP90" s="50"/>
      <c r="AQ90" s="50"/>
      <c r="AR90" s="50"/>
      <c r="AS90" s="50"/>
      <c r="AT90" s="50"/>
      <c r="AU90" s="50"/>
      <c r="AV90" s="59"/>
      <c r="AW90" s="60"/>
      <c r="AX90" s="17"/>
      <c r="AY90" s="17"/>
      <c r="AZ90" s="58"/>
      <c r="BA90" s="50"/>
      <c r="BB90" s="50"/>
      <c r="BC90" s="50"/>
      <c r="BD90" s="50"/>
      <c r="BE90" s="50"/>
      <c r="BF90" s="50"/>
      <c r="BG90" s="59"/>
      <c r="BH90" s="60"/>
      <c r="BI90" s="17"/>
      <c r="BJ90" s="17"/>
      <c r="BK90" s="58"/>
      <c r="BL90" s="50"/>
      <c r="BM90" s="50"/>
      <c r="BN90" s="50"/>
      <c r="BO90" s="50"/>
      <c r="BP90" s="50"/>
      <c r="BQ90" s="50"/>
      <c r="BR90" s="59"/>
      <c r="BS90" s="60"/>
      <c r="BT90" s="17"/>
      <c r="BU90" s="17"/>
      <c r="BV90" s="58"/>
      <c r="BW90" s="50"/>
      <c r="BX90" s="50"/>
      <c r="BY90" s="50"/>
      <c r="BZ90" s="50"/>
      <c r="CA90" s="50"/>
      <c r="CB90" s="50"/>
      <c r="CC90" s="59"/>
      <c r="CD90" s="60"/>
      <c r="CE90" s="17"/>
      <c r="CF90" s="17"/>
      <c r="CG90" s="58"/>
      <c r="CH90" s="50"/>
      <c r="CI90" s="50"/>
      <c r="CJ90" s="50"/>
      <c r="CK90" s="50"/>
      <c r="CL90" s="50"/>
      <c r="CM90" s="50"/>
      <c r="CN90" s="59"/>
      <c r="CO90" s="60"/>
      <c r="CP90" s="17"/>
      <c r="CQ90" s="17"/>
      <c r="CR90" s="58"/>
      <c r="CS90" s="50"/>
      <c r="CT90" s="50"/>
      <c r="CU90" s="50"/>
      <c r="CV90" s="50"/>
      <c r="CW90" s="50"/>
      <c r="CX90" s="50"/>
      <c r="CY90" s="59"/>
      <c r="CZ90" s="60"/>
      <c r="DA90" s="17"/>
      <c r="DB90" s="17"/>
      <c r="DC90" s="58"/>
      <c r="DD90" s="50"/>
      <c r="DE90" s="50"/>
      <c r="DF90" s="50"/>
      <c r="DG90" s="50"/>
      <c r="DH90" s="50"/>
      <c r="DI90" s="50"/>
      <c r="DJ90" s="59"/>
      <c r="DK90" s="60"/>
      <c r="DL90" s="17"/>
      <c r="DM90" s="17"/>
      <c r="DN90" s="58"/>
      <c r="DO90" s="50"/>
      <c r="DP90" s="50"/>
      <c r="DQ90" s="50"/>
      <c r="DR90" s="50"/>
      <c r="DS90" s="50"/>
      <c r="DT90" s="50"/>
      <c r="DU90" s="59"/>
      <c r="DV90" s="60"/>
      <c r="DW90" s="17"/>
      <c r="DX90" s="17"/>
      <c r="DY90" s="58"/>
      <c r="DZ90" s="50"/>
      <c r="EA90" s="50"/>
      <c r="EB90" s="50"/>
      <c r="EC90" s="50"/>
      <c r="ED90" s="50"/>
      <c r="EE90" s="50"/>
      <c r="EF90" s="59"/>
      <c r="EG90" s="60"/>
      <c r="EH90" s="17"/>
      <c r="EI90" s="17"/>
      <c r="EJ90" s="58"/>
      <c r="EK90" s="50"/>
      <c r="EL90" s="50"/>
      <c r="EM90" s="50"/>
      <c r="EN90" s="50"/>
      <c r="EO90" s="50"/>
      <c r="EP90" s="50"/>
      <c r="EQ90" s="59"/>
      <c r="ER90" s="60"/>
      <c r="ES90" s="17"/>
      <c r="ET90" s="17"/>
      <c r="EU90" s="58"/>
      <c r="EV90" s="50"/>
      <c r="EW90" s="50"/>
      <c r="EX90" s="50"/>
      <c r="EY90" s="50"/>
      <c r="EZ90" s="50"/>
      <c r="FA90" s="50"/>
      <c r="FB90" s="59"/>
      <c r="FC90" s="60"/>
      <c r="FD90" s="17"/>
      <c r="FE90" s="17"/>
      <c r="FF90" s="58"/>
      <c r="FG90" s="50"/>
      <c r="FH90" s="50"/>
      <c r="FI90" s="50"/>
      <c r="FJ90" s="50"/>
      <c r="FK90" s="50"/>
      <c r="FL90" s="50"/>
      <c r="FM90" s="59"/>
      <c r="FN90" s="60"/>
      <c r="FO90" s="17"/>
      <c r="FP90" s="17"/>
      <c r="FQ90" s="58"/>
      <c r="FR90" s="50"/>
      <c r="FS90" s="50"/>
      <c r="FT90" s="50"/>
      <c r="FU90" s="50"/>
      <c r="FV90" s="50"/>
      <c r="FW90" s="50"/>
      <c r="FX90" s="59"/>
      <c r="FY90" s="60"/>
      <c r="FZ90" s="17"/>
      <c r="GA90" s="17"/>
      <c r="GB90" s="58"/>
      <c r="GC90" s="50"/>
      <c r="GD90" s="50"/>
      <c r="GE90" s="50"/>
      <c r="GF90" s="50"/>
      <c r="GG90" s="50"/>
      <c r="GH90" s="50"/>
      <c r="GI90" s="59"/>
      <c r="GJ90" s="60"/>
      <c r="GK90" s="17"/>
      <c r="GL90" s="17"/>
      <c r="GM90" s="58"/>
      <c r="GN90" s="50"/>
      <c r="GO90" s="50"/>
      <c r="GP90" s="50"/>
      <c r="GQ90" s="50"/>
      <c r="GR90" s="50"/>
      <c r="GS90" s="50"/>
      <c r="GT90" s="59"/>
      <c r="GU90" s="60"/>
      <c r="GV90" s="17"/>
      <c r="GW90" s="17"/>
      <c r="GX90" s="58"/>
      <c r="GY90" s="50"/>
      <c r="GZ90" s="50"/>
      <c r="HA90" s="50"/>
      <c r="HB90" s="50"/>
      <c r="HC90" s="50"/>
      <c r="HD90" s="50"/>
      <c r="HE90" s="59"/>
      <c r="HF90" s="60"/>
      <c r="HG90" s="17"/>
      <c r="HH90" s="17"/>
      <c r="HI90" s="58"/>
      <c r="HJ90" s="50"/>
      <c r="HK90" s="50"/>
      <c r="HL90" s="50"/>
      <c r="HM90" s="50"/>
      <c r="HN90" s="50"/>
      <c r="HO90" s="50"/>
      <c r="HP90" s="59"/>
      <c r="HQ90" s="60"/>
      <c r="HR90" s="17"/>
      <c r="HS90" s="17"/>
    </row>
    <row r="91" spans="1:227" x14ac:dyDescent="0.3">
      <c r="A91" s="65"/>
      <c r="B91" s="66"/>
      <c r="C91" s="67"/>
      <c r="D91" s="67"/>
      <c r="E91" s="59"/>
      <c r="F91" s="59"/>
      <c r="G91" s="17"/>
      <c r="H91" s="58"/>
      <c r="I91" s="50"/>
      <c r="J91" s="50"/>
      <c r="K91" s="50"/>
      <c r="L91" s="50"/>
      <c r="M91" s="50"/>
      <c r="N91" s="50"/>
      <c r="O91" s="59"/>
      <c r="P91" s="60"/>
      <c r="Q91" s="17"/>
      <c r="R91" s="17"/>
      <c r="S91" s="58"/>
      <c r="T91" s="50"/>
      <c r="U91" s="50"/>
      <c r="V91" s="50"/>
      <c r="W91" s="50"/>
      <c r="X91" s="50"/>
      <c r="Y91" s="50"/>
      <c r="Z91" s="59"/>
      <c r="AA91" s="60"/>
      <c r="AB91" s="17"/>
      <c r="AC91" s="17"/>
      <c r="AD91" s="58"/>
      <c r="AE91" s="50"/>
      <c r="AF91" s="50"/>
      <c r="AG91" s="50"/>
      <c r="AH91" s="50"/>
      <c r="AI91" s="50"/>
      <c r="AJ91" s="50"/>
      <c r="AK91" s="59"/>
      <c r="AL91" s="60"/>
      <c r="AM91" s="17"/>
      <c r="AN91" s="17"/>
      <c r="AO91" s="58"/>
      <c r="AP91" s="50"/>
      <c r="AQ91" s="50"/>
      <c r="AR91" s="50"/>
      <c r="AS91" s="50"/>
      <c r="AT91" s="50"/>
      <c r="AU91" s="50"/>
      <c r="AV91" s="59"/>
      <c r="AW91" s="60"/>
      <c r="AX91" s="17"/>
      <c r="AY91" s="17"/>
      <c r="AZ91" s="58"/>
      <c r="BA91" s="50"/>
      <c r="BB91" s="50"/>
      <c r="BC91" s="50"/>
      <c r="BD91" s="50"/>
      <c r="BE91" s="50"/>
      <c r="BF91" s="50"/>
      <c r="BG91" s="59"/>
      <c r="BH91" s="60"/>
      <c r="BI91" s="17"/>
      <c r="BJ91" s="17"/>
      <c r="BK91" s="58"/>
      <c r="BL91" s="50"/>
      <c r="BM91" s="50"/>
      <c r="BN91" s="50"/>
      <c r="BO91" s="50"/>
      <c r="BP91" s="50"/>
      <c r="BQ91" s="50"/>
      <c r="BR91" s="59"/>
      <c r="BS91" s="60"/>
      <c r="BT91" s="17"/>
      <c r="BU91" s="17"/>
      <c r="BV91" s="58"/>
      <c r="BW91" s="50"/>
      <c r="BX91" s="50"/>
      <c r="BY91" s="50"/>
      <c r="BZ91" s="50"/>
      <c r="CA91" s="50"/>
      <c r="CB91" s="50"/>
      <c r="CC91" s="59"/>
      <c r="CD91" s="60"/>
      <c r="CE91" s="17"/>
      <c r="CF91" s="17"/>
      <c r="CG91" s="58"/>
      <c r="CH91" s="50"/>
      <c r="CI91" s="50"/>
      <c r="CJ91" s="50"/>
      <c r="CK91" s="50"/>
      <c r="CL91" s="50"/>
      <c r="CM91" s="50"/>
      <c r="CN91" s="59"/>
      <c r="CO91" s="60"/>
      <c r="CP91" s="17"/>
      <c r="CQ91" s="17"/>
      <c r="CR91" s="58"/>
      <c r="CS91" s="50"/>
      <c r="CT91" s="50"/>
      <c r="CU91" s="50"/>
      <c r="CV91" s="50"/>
      <c r="CW91" s="50"/>
      <c r="CX91" s="50"/>
      <c r="CY91" s="59"/>
      <c r="CZ91" s="60"/>
      <c r="DA91" s="17"/>
      <c r="DB91" s="17"/>
      <c r="DC91" s="58"/>
      <c r="DD91" s="50"/>
      <c r="DE91" s="50"/>
      <c r="DF91" s="50"/>
      <c r="DG91" s="50"/>
      <c r="DH91" s="50"/>
      <c r="DI91" s="50"/>
      <c r="DJ91" s="59"/>
      <c r="DK91" s="60"/>
      <c r="DL91" s="17"/>
      <c r="DM91" s="17"/>
      <c r="DN91" s="58"/>
      <c r="DO91" s="50"/>
      <c r="DP91" s="50"/>
      <c r="DQ91" s="50"/>
      <c r="DR91" s="50"/>
      <c r="DS91" s="50"/>
      <c r="DT91" s="50"/>
      <c r="DU91" s="59"/>
      <c r="DV91" s="60"/>
      <c r="DW91" s="17"/>
      <c r="DX91" s="17"/>
      <c r="DY91" s="58"/>
      <c r="DZ91" s="50"/>
      <c r="EA91" s="50"/>
      <c r="EB91" s="50"/>
      <c r="EC91" s="50"/>
      <c r="ED91" s="50"/>
      <c r="EE91" s="50"/>
      <c r="EF91" s="59"/>
      <c r="EG91" s="60"/>
      <c r="EH91" s="17"/>
      <c r="EI91" s="17"/>
      <c r="EJ91" s="58"/>
      <c r="EK91" s="50"/>
      <c r="EL91" s="50"/>
      <c r="EM91" s="50"/>
      <c r="EN91" s="50"/>
      <c r="EO91" s="50"/>
      <c r="EP91" s="50"/>
      <c r="EQ91" s="59"/>
      <c r="ER91" s="60"/>
      <c r="ES91" s="17"/>
      <c r="ET91" s="17"/>
      <c r="EU91" s="58"/>
      <c r="EV91" s="50"/>
      <c r="EW91" s="50"/>
      <c r="EX91" s="50"/>
      <c r="EY91" s="50"/>
      <c r="EZ91" s="50"/>
      <c r="FA91" s="50"/>
      <c r="FB91" s="59"/>
      <c r="FC91" s="60"/>
      <c r="FD91" s="17"/>
      <c r="FE91" s="17"/>
      <c r="FF91" s="58"/>
      <c r="FG91" s="50"/>
      <c r="FH91" s="50"/>
      <c r="FI91" s="50"/>
      <c r="FJ91" s="50"/>
      <c r="FK91" s="50"/>
      <c r="FL91" s="50"/>
      <c r="FM91" s="59"/>
      <c r="FN91" s="60"/>
      <c r="FO91" s="17"/>
      <c r="FP91" s="17"/>
      <c r="FQ91" s="58"/>
      <c r="FR91" s="50"/>
      <c r="FS91" s="50"/>
      <c r="FT91" s="50"/>
      <c r="FU91" s="50"/>
      <c r="FV91" s="50"/>
      <c r="FW91" s="50"/>
      <c r="FX91" s="59"/>
      <c r="FY91" s="60"/>
      <c r="FZ91" s="17"/>
      <c r="GA91" s="17"/>
      <c r="GB91" s="58"/>
      <c r="GC91" s="50"/>
      <c r="GD91" s="50"/>
      <c r="GE91" s="50"/>
      <c r="GF91" s="50"/>
      <c r="GG91" s="50"/>
      <c r="GH91" s="50"/>
      <c r="GI91" s="59"/>
      <c r="GJ91" s="60"/>
      <c r="GK91" s="17"/>
      <c r="GL91" s="17"/>
      <c r="GM91" s="58"/>
      <c r="GN91" s="50"/>
      <c r="GO91" s="50"/>
      <c r="GP91" s="50"/>
      <c r="GQ91" s="50"/>
      <c r="GR91" s="50"/>
      <c r="GS91" s="50"/>
      <c r="GT91" s="59"/>
      <c r="GU91" s="60"/>
      <c r="GV91" s="17"/>
      <c r="GW91" s="17"/>
      <c r="GX91" s="58"/>
      <c r="GY91" s="50"/>
      <c r="GZ91" s="50"/>
      <c r="HA91" s="50"/>
      <c r="HB91" s="50"/>
      <c r="HC91" s="50"/>
      <c r="HD91" s="50"/>
      <c r="HE91" s="59"/>
      <c r="HF91" s="60"/>
      <c r="HG91" s="17"/>
      <c r="HH91" s="17"/>
      <c r="HI91" s="58"/>
      <c r="HJ91" s="50"/>
      <c r="HK91" s="50"/>
      <c r="HL91" s="50"/>
      <c r="HM91" s="50"/>
      <c r="HN91" s="50"/>
      <c r="HO91" s="50"/>
      <c r="HP91" s="59"/>
      <c r="HQ91" s="60"/>
      <c r="HR91" s="17"/>
      <c r="HS91" s="17"/>
    </row>
    <row r="92" spans="1:227" x14ac:dyDescent="0.3">
      <c r="A92" s="65"/>
      <c r="B92" s="66"/>
      <c r="C92" s="67"/>
      <c r="D92" s="67"/>
      <c r="E92" s="59"/>
      <c r="F92" s="59"/>
      <c r="G92" s="17"/>
      <c r="H92" s="58"/>
      <c r="I92" s="50"/>
      <c r="J92" s="50"/>
      <c r="K92" s="50"/>
      <c r="L92" s="50"/>
      <c r="M92" s="50"/>
      <c r="N92" s="50"/>
      <c r="O92" s="59"/>
      <c r="P92" s="60"/>
      <c r="Q92" s="17"/>
      <c r="R92" s="17"/>
      <c r="S92" s="58"/>
      <c r="T92" s="50"/>
      <c r="U92" s="50"/>
      <c r="V92" s="50"/>
      <c r="W92" s="50"/>
      <c r="X92" s="50"/>
      <c r="Y92" s="50"/>
      <c r="Z92" s="59"/>
      <c r="AA92" s="60"/>
      <c r="AB92" s="17"/>
      <c r="AC92" s="17"/>
      <c r="AD92" s="58"/>
      <c r="AE92" s="50"/>
      <c r="AF92" s="50"/>
      <c r="AG92" s="50"/>
      <c r="AH92" s="50"/>
      <c r="AI92" s="50"/>
      <c r="AJ92" s="50"/>
      <c r="AK92" s="59"/>
      <c r="AL92" s="60"/>
      <c r="AM92" s="17"/>
      <c r="AN92" s="17"/>
      <c r="AO92" s="58"/>
      <c r="AP92" s="50"/>
      <c r="AQ92" s="50"/>
      <c r="AR92" s="50"/>
      <c r="AS92" s="50"/>
      <c r="AT92" s="50"/>
      <c r="AU92" s="50"/>
      <c r="AV92" s="59"/>
      <c r="AW92" s="60"/>
      <c r="AX92" s="17"/>
      <c r="AY92" s="17"/>
      <c r="AZ92" s="58"/>
      <c r="BA92" s="50"/>
      <c r="BB92" s="50"/>
      <c r="BC92" s="50"/>
      <c r="BD92" s="50"/>
      <c r="BE92" s="50"/>
      <c r="BF92" s="50"/>
      <c r="BG92" s="59"/>
      <c r="BH92" s="60"/>
      <c r="BI92" s="17"/>
      <c r="BJ92" s="17"/>
      <c r="BK92" s="58"/>
      <c r="BL92" s="50"/>
      <c r="BM92" s="50"/>
      <c r="BN92" s="50"/>
      <c r="BO92" s="50"/>
      <c r="BP92" s="50"/>
      <c r="BQ92" s="50"/>
      <c r="BR92" s="59"/>
      <c r="BS92" s="60"/>
      <c r="BT92" s="17"/>
      <c r="BU92" s="17"/>
      <c r="BV92" s="58"/>
      <c r="BW92" s="50"/>
      <c r="BX92" s="50"/>
      <c r="BY92" s="50"/>
      <c r="BZ92" s="50"/>
      <c r="CA92" s="50"/>
      <c r="CB92" s="50"/>
      <c r="CC92" s="59"/>
      <c r="CD92" s="60"/>
      <c r="CE92" s="17"/>
      <c r="CF92" s="17"/>
      <c r="CG92" s="58"/>
      <c r="CH92" s="50"/>
      <c r="CI92" s="50"/>
      <c r="CJ92" s="50"/>
      <c r="CK92" s="50"/>
      <c r="CL92" s="50"/>
      <c r="CM92" s="50"/>
      <c r="CN92" s="59"/>
      <c r="CO92" s="60"/>
      <c r="CP92" s="17"/>
      <c r="CQ92" s="17"/>
      <c r="CR92" s="58"/>
      <c r="CS92" s="50"/>
      <c r="CT92" s="50"/>
      <c r="CU92" s="50"/>
      <c r="CV92" s="50"/>
      <c r="CW92" s="50"/>
      <c r="CX92" s="50"/>
      <c r="CY92" s="59"/>
      <c r="CZ92" s="60"/>
      <c r="DA92" s="17"/>
      <c r="DB92" s="17"/>
      <c r="DC92" s="58"/>
      <c r="DD92" s="50"/>
      <c r="DE92" s="50"/>
      <c r="DF92" s="50"/>
      <c r="DG92" s="50"/>
      <c r="DH92" s="50"/>
      <c r="DI92" s="50"/>
      <c r="DJ92" s="59"/>
      <c r="DK92" s="60"/>
      <c r="DL92" s="17"/>
      <c r="DM92" s="17"/>
      <c r="DN92" s="58"/>
      <c r="DO92" s="50"/>
      <c r="DP92" s="50"/>
      <c r="DQ92" s="50"/>
      <c r="DR92" s="50"/>
      <c r="DS92" s="50"/>
      <c r="DT92" s="50"/>
      <c r="DU92" s="59"/>
      <c r="DV92" s="60"/>
      <c r="DW92" s="17"/>
      <c r="DX92" s="17"/>
      <c r="DY92" s="58"/>
      <c r="DZ92" s="50"/>
      <c r="EA92" s="50"/>
      <c r="EB92" s="50"/>
      <c r="EC92" s="50"/>
      <c r="ED92" s="50"/>
      <c r="EE92" s="50"/>
      <c r="EF92" s="59"/>
      <c r="EG92" s="60"/>
      <c r="EH92" s="17"/>
      <c r="EI92" s="17"/>
      <c r="EJ92" s="58"/>
      <c r="EK92" s="50"/>
      <c r="EL92" s="50"/>
      <c r="EM92" s="50"/>
      <c r="EN92" s="50"/>
      <c r="EO92" s="50"/>
      <c r="EP92" s="50"/>
      <c r="EQ92" s="59"/>
      <c r="ER92" s="60"/>
      <c r="ES92" s="17"/>
      <c r="ET92" s="17"/>
      <c r="EU92" s="58"/>
      <c r="EV92" s="50"/>
      <c r="EW92" s="50"/>
      <c r="EX92" s="50"/>
      <c r="EY92" s="50"/>
      <c r="EZ92" s="50"/>
      <c r="FA92" s="50"/>
      <c r="FB92" s="59"/>
      <c r="FC92" s="60"/>
      <c r="FD92" s="17"/>
      <c r="FE92" s="17"/>
      <c r="FF92" s="58"/>
      <c r="FG92" s="50"/>
      <c r="FH92" s="50"/>
      <c r="FI92" s="50"/>
      <c r="FJ92" s="50"/>
      <c r="FK92" s="50"/>
      <c r="FL92" s="50"/>
      <c r="FM92" s="59"/>
      <c r="FN92" s="60"/>
      <c r="FO92" s="17"/>
      <c r="FP92" s="17"/>
      <c r="FQ92" s="58"/>
      <c r="FR92" s="50"/>
      <c r="FS92" s="50"/>
      <c r="FT92" s="50"/>
      <c r="FU92" s="50"/>
      <c r="FV92" s="50"/>
      <c r="FW92" s="50"/>
      <c r="FX92" s="59"/>
      <c r="FY92" s="60"/>
      <c r="FZ92" s="17"/>
      <c r="GA92" s="17"/>
      <c r="GB92" s="58"/>
      <c r="GC92" s="50"/>
      <c r="GD92" s="50"/>
      <c r="GE92" s="50"/>
      <c r="GF92" s="50"/>
      <c r="GG92" s="50"/>
      <c r="GH92" s="50"/>
      <c r="GI92" s="59"/>
      <c r="GJ92" s="60"/>
      <c r="GK92" s="17"/>
      <c r="GL92" s="17"/>
      <c r="GM92" s="58"/>
      <c r="GN92" s="50"/>
      <c r="GO92" s="50"/>
      <c r="GP92" s="50"/>
      <c r="GQ92" s="50"/>
      <c r="GR92" s="50"/>
      <c r="GS92" s="50"/>
      <c r="GT92" s="59"/>
      <c r="GU92" s="60"/>
      <c r="GV92" s="17"/>
      <c r="GW92" s="17"/>
      <c r="GX92" s="58"/>
      <c r="GY92" s="50"/>
      <c r="GZ92" s="50"/>
      <c r="HA92" s="50"/>
      <c r="HB92" s="50"/>
      <c r="HC92" s="50"/>
      <c r="HD92" s="50"/>
      <c r="HE92" s="59"/>
      <c r="HF92" s="60"/>
      <c r="HG92" s="17"/>
      <c r="HH92" s="17"/>
      <c r="HI92" s="58"/>
      <c r="HJ92" s="50"/>
      <c r="HK92" s="50"/>
      <c r="HL92" s="50"/>
      <c r="HM92" s="50"/>
      <c r="HN92" s="50"/>
      <c r="HO92" s="50"/>
      <c r="HP92" s="59"/>
      <c r="HQ92" s="60"/>
      <c r="HR92" s="17"/>
      <c r="HS92" s="17"/>
    </row>
    <row r="93" spans="1:227" x14ac:dyDescent="0.3">
      <c r="A93" s="65"/>
      <c r="B93" s="66"/>
      <c r="C93" s="67"/>
      <c r="D93" s="67"/>
    </row>
    <row r="94" spans="1:227" x14ac:dyDescent="0.3">
      <c r="A94" s="65"/>
      <c r="B94" s="66"/>
      <c r="C94" s="67"/>
      <c r="D94" s="67"/>
    </row>
    <row r="95" spans="1:227" x14ac:dyDescent="0.3">
      <c r="A95" s="65"/>
      <c r="B95" s="66"/>
      <c r="C95" s="67"/>
      <c r="D95" s="67"/>
    </row>
    <row r="96" spans="1:227" x14ac:dyDescent="0.3">
      <c r="A96" s="65"/>
      <c r="B96" s="66"/>
      <c r="C96" s="67"/>
      <c r="D96" s="67"/>
    </row>
    <row r="97" spans="1:227" x14ac:dyDescent="0.3">
      <c r="A97" s="65"/>
      <c r="B97" s="66"/>
      <c r="C97" s="67"/>
      <c r="D97" s="67"/>
      <c r="E97" s="59"/>
      <c r="F97" s="59"/>
      <c r="G97" s="17"/>
      <c r="H97" s="58"/>
      <c r="I97" s="50"/>
      <c r="J97" s="50"/>
      <c r="K97" s="50"/>
      <c r="L97" s="50"/>
      <c r="M97" s="50"/>
      <c r="N97" s="50"/>
      <c r="O97" s="59"/>
      <c r="P97" s="60"/>
      <c r="Q97" s="17"/>
      <c r="R97" s="17"/>
      <c r="S97" s="58"/>
      <c r="T97" s="50"/>
      <c r="U97" s="50"/>
      <c r="V97" s="50"/>
      <c r="W97" s="50"/>
      <c r="X97" s="50"/>
      <c r="Y97" s="50"/>
      <c r="Z97" s="59"/>
      <c r="AA97" s="60"/>
      <c r="AB97" s="17"/>
      <c r="AC97" s="17"/>
      <c r="AD97" s="58"/>
      <c r="AE97" s="50"/>
      <c r="AF97" s="50"/>
      <c r="AG97" s="50"/>
      <c r="AH97" s="50"/>
      <c r="AI97" s="50"/>
      <c r="AJ97" s="50"/>
      <c r="AK97" s="59"/>
      <c r="AL97" s="60"/>
      <c r="AM97" s="17"/>
      <c r="AN97" s="17"/>
      <c r="AO97" s="58"/>
      <c r="AP97" s="50"/>
      <c r="AQ97" s="50"/>
      <c r="AR97" s="50"/>
      <c r="AS97" s="50"/>
      <c r="AT97" s="50"/>
      <c r="AU97" s="50"/>
      <c r="AV97" s="59"/>
      <c r="AW97" s="60"/>
      <c r="AX97" s="17"/>
      <c r="AY97" s="17"/>
      <c r="AZ97" s="58"/>
      <c r="BA97" s="50"/>
      <c r="BB97" s="50"/>
      <c r="BC97" s="50"/>
      <c r="BD97" s="50"/>
      <c r="BE97" s="50"/>
      <c r="BF97" s="50"/>
      <c r="BG97" s="59"/>
      <c r="BH97" s="60"/>
      <c r="BI97" s="17"/>
      <c r="BJ97" s="17"/>
      <c r="BK97" s="58"/>
      <c r="BL97" s="50"/>
      <c r="BM97" s="50"/>
      <c r="BN97" s="50"/>
      <c r="BO97" s="50"/>
      <c r="BP97" s="50"/>
      <c r="BQ97" s="50"/>
      <c r="BR97" s="59"/>
      <c r="BS97" s="60"/>
      <c r="BT97" s="17"/>
      <c r="BU97" s="17"/>
      <c r="BV97" s="58"/>
      <c r="BW97" s="50"/>
      <c r="BX97" s="50"/>
      <c r="BY97" s="50"/>
      <c r="BZ97" s="50"/>
      <c r="CA97" s="50"/>
      <c r="CB97" s="50"/>
      <c r="CC97" s="59"/>
      <c r="CD97" s="60"/>
      <c r="CE97" s="17"/>
      <c r="CF97" s="17"/>
      <c r="CG97" s="58"/>
      <c r="CH97" s="50"/>
      <c r="CI97" s="50"/>
      <c r="CJ97" s="50"/>
      <c r="CK97" s="50"/>
      <c r="CL97" s="50"/>
      <c r="CM97" s="50"/>
      <c r="CN97" s="59"/>
      <c r="CO97" s="60"/>
      <c r="CP97" s="17"/>
      <c r="CQ97" s="17"/>
      <c r="CR97" s="58"/>
      <c r="CS97" s="50"/>
      <c r="CT97" s="50"/>
      <c r="CU97" s="50"/>
      <c r="CV97" s="50"/>
      <c r="CW97" s="50"/>
      <c r="CX97" s="50"/>
      <c r="CY97" s="59"/>
      <c r="CZ97" s="60"/>
      <c r="DA97" s="17"/>
      <c r="DB97" s="17"/>
      <c r="DC97" s="58"/>
      <c r="DD97" s="50"/>
      <c r="DE97" s="50"/>
      <c r="DF97" s="50"/>
      <c r="DG97" s="50"/>
      <c r="DH97" s="50"/>
      <c r="DI97" s="50"/>
      <c r="DJ97" s="59"/>
      <c r="DK97" s="60"/>
      <c r="DL97" s="17"/>
      <c r="DM97" s="17"/>
      <c r="DN97" s="58"/>
      <c r="DO97" s="50"/>
      <c r="DP97" s="50"/>
      <c r="DQ97" s="50"/>
      <c r="DR97" s="50"/>
      <c r="DS97" s="50"/>
      <c r="DT97" s="50"/>
      <c r="DU97" s="59"/>
      <c r="DV97" s="60"/>
      <c r="DW97" s="17"/>
      <c r="DX97" s="17"/>
      <c r="DY97" s="58"/>
      <c r="DZ97" s="50"/>
      <c r="EA97" s="50"/>
      <c r="EB97" s="50"/>
      <c r="EC97" s="50"/>
      <c r="ED97" s="50"/>
      <c r="EE97" s="50"/>
      <c r="EF97" s="59"/>
      <c r="EG97" s="60"/>
      <c r="EH97" s="17"/>
      <c r="EI97" s="17"/>
      <c r="EJ97" s="58"/>
      <c r="EK97" s="50"/>
      <c r="EL97" s="50"/>
      <c r="EM97" s="50"/>
      <c r="EN97" s="50"/>
      <c r="EO97" s="50"/>
      <c r="EP97" s="50"/>
      <c r="EQ97" s="59"/>
      <c r="ER97" s="60"/>
      <c r="ES97" s="17"/>
      <c r="ET97" s="17"/>
      <c r="EU97" s="58"/>
      <c r="EV97" s="50"/>
      <c r="EW97" s="50"/>
      <c r="EX97" s="50"/>
      <c r="EY97" s="50"/>
      <c r="EZ97" s="50"/>
      <c r="FA97" s="50"/>
      <c r="FB97" s="59"/>
      <c r="FC97" s="60"/>
      <c r="FD97" s="17"/>
      <c r="FE97" s="17"/>
      <c r="FF97" s="58"/>
      <c r="FG97" s="50"/>
      <c r="FH97" s="50"/>
      <c r="FI97" s="50"/>
      <c r="FJ97" s="50"/>
      <c r="FK97" s="50"/>
      <c r="FL97" s="50"/>
      <c r="FM97" s="59"/>
      <c r="FN97" s="60"/>
      <c r="FO97" s="17"/>
      <c r="FP97" s="17"/>
      <c r="FQ97" s="58"/>
      <c r="FR97" s="50"/>
      <c r="FS97" s="50"/>
      <c r="FT97" s="50"/>
      <c r="FU97" s="50"/>
      <c r="FV97" s="50"/>
      <c r="FW97" s="50"/>
      <c r="FX97" s="59"/>
      <c r="FY97" s="60"/>
      <c r="FZ97" s="17"/>
      <c r="GA97" s="17"/>
      <c r="GB97" s="58"/>
      <c r="GC97" s="50"/>
      <c r="GD97" s="50"/>
      <c r="GE97" s="50"/>
      <c r="GF97" s="50"/>
      <c r="GG97" s="50"/>
      <c r="GH97" s="50"/>
      <c r="GI97" s="59"/>
      <c r="GJ97" s="60"/>
      <c r="GK97" s="17"/>
      <c r="GL97" s="17"/>
      <c r="GM97" s="58"/>
      <c r="GN97" s="50"/>
      <c r="GO97" s="50"/>
      <c r="GP97" s="50"/>
      <c r="GQ97" s="50"/>
      <c r="GR97" s="50"/>
      <c r="GS97" s="50"/>
      <c r="GT97" s="59"/>
      <c r="GU97" s="60"/>
      <c r="GV97" s="17"/>
      <c r="GW97" s="17"/>
      <c r="GX97" s="58"/>
      <c r="GY97" s="50"/>
      <c r="GZ97" s="50"/>
      <c r="HA97" s="50"/>
      <c r="HB97" s="50"/>
      <c r="HC97" s="50"/>
      <c r="HD97" s="50"/>
      <c r="HE97" s="59"/>
      <c r="HF97" s="60"/>
      <c r="HG97" s="17"/>
      <c r="HH97" s="17"/>
      <c r="HI97" s="58"/>
      <c r="HJ97" s="50"/>
      <c r="HK97" s="50"/>
      <c r="HL97" s="50"/>
      <c r="HM97" s="50"/>
      <c r="HN97" s="50"/>
      <c r="HO97" s="50"/>
      <c r="HP97" s="59"/>
      <c r="HQ97" s="60"/>
      <c r="HR97" s="17"/>
      <c r="HS97" s="17"/>
    </row>
    <row r="98" spans="1:227" x14ac:dyDescent="0.3">
      <c r="A98" s="65"/>
      <c r="B98" s="66"/>
      <c r="C98" s="67"/>
      <c r="D98" s="67"/>
      <c r="E98" s="59"/>
      <c r="F98" s="59"/>
      <c r="G98" s="17"/>
      <c r="H98" s="58"/>
      <c r="I98" s="50"/>
      <c r="J98" s="50"/>
      <c r="K98" s="50"/>
      <c r="L98" s="50"/>
      <c r="M98" s="50"/>
      <c r="N98" s="50"/>
      <c r="O98" s="59"/>
      <c r="P98" s="60"/>
      <c r="Q98" s="17"/>
      <c r="R98" s="17"/>
      <c r="S98" s="58"/>
      <c r="T98" s="50"/>
      <c r="U98" s="50"/>
      <c r="V98" s="50"/>
      <c r="W98" s="50"/>
      <c r="X98" s="50"/>
      <c r="Y98" s="50"/>
      <c r="Z98" s="59"/>
      <c r="AA98" s="60"/>
      <c r="AB98" s="17"/>
      <c r="AC98" s="17"/>
      <c r="AD98" s="58"/>
      <c r="AE98" s="50"/>
      <c r="AF98" s="50"/>
      <c r="AG98" s="50"/>
      <c r="AH98" s="50"/>
      <c r="AI98" s="50"/>
      <c r="AJ98" s="50"/>
      <c r="AK98" s="59"/>
      <c r="AL98" s="60"/>
      <c r="AM98" s="17"/>
      <c r="AN98" s="17"/>
      <c r="AO98" s="58"/>
      <c r="AP98" s="50"/>
      <c r="AQ98" s="50"/>
      <c r="AR98" s="50"/>
      <c r="AS98" s="50"/>
      <c r="AT98" s="50"/>
      <c r="AU98" s="50"/>
      <c r="AV98" s="59"/>
      <c r="AW98" s="60"/>
      <c r="AX98" s="17"/>
      <c r="AY98" s="17"/>
      <c r="AZ98" s="58"/>
      <c r="BA98" s="50"/>
      <c r="BB98" s="50"/>
      <c r="BC98" s="50"/>
      <c r="BD98" s="50"/>
      <c r="BE98" s="50"/>
      <c r="BF98" s="50"/>
      <c r="BG98" s="59"/>
      <c r="BH98" s="60"/>
      <c r="BI98" s="17"/>
      <c r="BJ98" s="17"/>
      <c r="BK98" s="58"/>
      <c r="BL98" s="50"/>
      <c r="BM98" s="50"/>
      <c r="BN98" s="50"/>
      <c r="BO98" s="50"/>
      <c r="BP98" s="50"/>
      <c r="BQ98" s="50"/>
      <c r="BR98" s="59"/>
      <c r="BS98" s="60"/>
      <c r="BT98" s="17"/>
      <c r="BU98" s="17"/>
      <c r="BV98" s="58"/>
      <c r="BW98" s="50"/>
      <c r="BX98" s="50"/>
      <c r="BY98" s="50"/>
      <c r="BZ98" s="50"/>
      <c r="CA98" s="50"/>
      <c r="CB98" s="50"/>
      <c r="CC98" s="59"/>
      <c r="CD98" s="60"/>
      <c r="CE98" s="17"/>
      <c r="CF98" s="17"/>
      <c r="CG98" s="58"/>
      <c r="CH98" s="50"/>
      <c r="CI98" s="50"/>
      <c r="CJ98" s="50"/>
      <c r="CK98" s="50"/>
      <c r="CL98" s="50"/>
      <c r="CM98" s="50"/>
      <c r="CN98" s="59"/>
      <c r="CO98" s="60"/>
      <c r="CP98" s="17"/>
      <c r="CQ98" s="17"/>
      <c r="CR98" s="58"/>
      <c r="CS98" s="50"/>
      <c r="CT98" s="50"/>
      <c r="CU98" s="50"/>
      <c r="CV98" s="50"/>
      <c r="CW98" s="50"/>
      <c r="CX98" s="50"/>
      <c r="CY98" s="59"/>
      <c r="CZ98" s="60"/>
      <c r="DA98" s="17"/>
      <c r="DB98" s="17"/>
      <c r="DC98" s="58"/>
      <c r="DD98" s="50"/>
      <c r="DE98" s="50"/>
      <c r="DF98" s="50"/>
      <c r="DG98" s="50"/>
      <c r="DH98" s="50"/>
      <c r="DI98" s="50"/>
      <c r="DJ98" s="59"/>
      <c r="DK98" s="60"/>
      <c r="DL98" s="17"/>
      <c r="DM98" s="17"/>
      <c r="DN98" s="58"/>
      <c r="DO98" s="50"/>
      <c r="DP98" s="50"/>
      <c r="DQ98" s="50"/>
      <c r="DR98" s="50"/>
      <c r="DS98" s="50"/>
      <c r="DT98" s="50"/>
      <c r="DU98" s="59"/>
      <c r="DV98" s="60"/>
      <c r="DW98" s="17"/>
      <c r="DX98" s="17"/>
      <c r="DY98" s="58"/>
      <c r="DZ98" s="50"/>
      <c r="EA98" s="50"/>
      <c r="EB98" s="50"/>
      <c r="EC98" s="50"/>
      <c r="ED98" s="50"/>
      <c r="EE98" s="50"/>
      <c r="EF98" s="59"/>
      <c r="EG98" s="60"/>
      <c r="EH98" s="17"/>
      <c r="EI98" s="17"/>
      <c r="EJ98" s="58"/>
      <c r="EK98" s="50"/>
      <c r="EL98" s="50"/>
      <c r="EM98" s="50"/>
      <c r="EN98" s="50"/>
      <c r="EO98" s="50"/>
      <c r="EP98" s="50"/>
      <c r="EQ98" s="59"/>
      <c r="ER98" s="60"/>
      <c r="ES98" s="17"/>
      <c r="ET98" s="17"/>
      <c r="EU98" s="58"/>
      <c r="EV98" s="50"/>
      <c r="EW98" s="50"/>
      <c r="EX98" s="50"/>
      <c r="EY98" s="50"/>
      <c r="EZ98" s="50"/>
      <c r="FA98" s="50"/>
      <c r="FB98" s="59"/>
      <c r="FC98" s="60"/>
      <c r="FD98" s="17"/>
      <c r="FE98" s="17"/>
      <c r="FF98" s="58"/>
      <c r="FG98" s="50"/>
      <c r="FH98" s="50"/>
      <c r="FI98" s="50"/>
      <c r="FJ98" s="50"/>
      <c r="FK98" s="50"/>
      <c r="FL98" s="50"/>
      <c r="FM98" s="59"/>
      <c r="FN98" s="60"/>
      <c r="FO98" s="17"/>
      <c r="FP98" s="17"/>
      <c r="FQ98" s="58"/>
      <c r="FR98" s="50"/>
      <c r="FS98" s="50"/>
      <c r="FT98" s="50"/>
      <c r="FU98" s="50"/>
      <c r="FV98" s="50"/>
      <c r="FW98" s="50"/>
      <c r="FX98" s="59"/>
      <c r="FY98" s="60"/>
      <c r="FZ98" s="17"/>
      <c r="GA98" s="17"/>
      <c r="GB98" s="58"/>
      <c r="GC98" s="50"/>
      <c r="GD98" s="50"/>
      <c r="GE98" s="50"/>
      <c r="GF98" s="50"/>
      <c r="GG98" s="50"/>
      <c r="GH98" s="50"/>
      <c r="GI98" s="59"/>
      <c r="GJ98" s="60"/>
      <c r="GK98" s="17"/>
      <c r="GL98" s="17"/>
      <c r="GM98" s="58"/>
      <c r="GN98" s="50"/>
      <c r="GO98" s="50"/>
      <c r="GP98" s="50"/>
      <c r="GQ98" s="50"/>
      <c r="GR98" s="50"/>
      <c r="GS98" s="50"/>
      <c r="GT98" s="59"/>
      <c r="GU98" s="60"/>
      <c r="GV98" s="17"/>
      <c r="GW98" s="17"/>
      <c r="GX98" s="58"/>
      <c r="GY98" s="50"/>
      <c r="GZ98" s="50"/>
      <c r="HA98" s="50"/>
      <c r="HB98" s="50"/>
      <c r="HC98" s="50"/>
      <c r="HD98" s="50"/>
      <c r="HE98" s="59"/>
      <c r="HF98" s="60"/>
      <c r="HG98" s="17"/>
      <c r="HH98" s="17"/>
      <c r="HI98" s="58"/>
      <c r="HJ98" s="50"/>
      <c r="HK98" s="50"/>
      <c r="HL98" s="50"/>
      <c r="HM98" s="50"/>
      <c r="HN98" s="50"/>
      <c r="HO98" s="50"/>
      <c r="HP98" s="59"/>
      <c r="HQ98" s="60"/>
      <c r="HR98" s="17"/>
      <c r="HS98" s="17"/>
    </row>
    <row r="99" spans="1:227" x14ac:dyDescent="0.3">
      <c r="A99" s="65"/>
      <c r="B99" s="66"/>
      <c r="C99" s="67"/>
      <c r="D99" s="67"/>
      <c r="E99" s="59"/>
      <c r="F99" s="59"/>
      <c r="G99" s="17"/>
      <c r="H99" s="58"/>
      <c r="I99" s="50"/>
      <c r="J99" s="50"/>
      <c r="K99" s="50"/>
      <c r="L99" s="50"/>
      <c r="M99" s="50"/>
      <c r="N99" s="50"/>
      <c r="O99" s="59"/>
      <c r="P99" s="60"/>
      <c r="Q99" s="17"/>
      <c r="R99" s="17"/>
      <c r="S99" s="58"/>
      <c r="T99" s="50"/>
      <c r="U99" s="50"/>
      <c r="V99" s="50"/>
      <c r="W99" s="50"/>
      <c r="X99" s="50"/>
      <c r="Y99" s="50"/>
      <c r="Z99" s="59"/>
      <c r="AA99" s="60"/>
      <c r="AB99" s="17"/>
      <c r="AC99" s="17"/>
      <c r="AD99" s="58"/>
      <c r="AE99" s="50"/>
      <c r="AF99" s="50"/>
      <c r="AG99" s="50"/>
      <c r="AH99" s="50"/>
      <c r="AI99" s="50"/>
      <c r="AJ99" s="50"/>
      <c r="AK99" s="59"/>
      <c r="AL99" s="60"/>
      <c r="AM99" s="17"/>
      <c r="AN99" s="17"/>
      <c r="AO99" s="58"/>
      <c r="AP99" s="50"/>
      <c r="AQ99" s="50"/>
      <c r="AR99" s="50"/>
      <c r="AS99" s="50"/>
      <c r="AT99" s="50"/>
      <c r="AU99" s="50"/>
      <c r="AV99" s="59"/>
      <c r="AW99" s="60"/>
      <c r="AX99" s="17"/>
      <c r="AY99" s="17"/>
      <c r="AZ99" s="58"/>
      <c r="BA99" s="50"/>
      <c r="BB99" s="50"/>
      <c r="BC99" s="50"/>
      <c r="BD99" s="50"/>
      <c r="BE99" s="50"/>
      <c r="BF99" s="50"/>
      <c r="BG99" s="59"/>
      <c r="BH99" s="60"/>
      <c r="BI99" s="17"/>
      <c r="BJ99" s="17"/>
      <c r="BK99" s="58"/>
      <c r="BL99" s="50"/>
      <c r="BM99" s="50"/>
      <c r="BN99" s="50"/>
      <c r="BO99" s="50"/>
      <c r="BP99" s="50"/>
      <c r="BQ99" s="50"/>
      <c r="BR99" s="59"/>
      <c r="BS99" s="60"/>
      <c r="BT99" s="17"/>
      <c r="BU99" s="17"/>
      <c r="BV99" s="58"/>
      <c r="BW99" s="50"/>
      <c r="BX99" s="50"/>
      <c r="BY99" s="50"/>
      <c r="BZ99" s="50"/>
      <c r="CA99" s="50"/>
      <c r="CB99" s="50"/>
      <c r="CC99" s="59"/>
      <c r="CD99" s="60"/>
      <c r="CE99" s="17"/>
      <c r="CF99" s="17"/>
      <c r="CG99" s="58"/>
      <c r="CH99" s="50"/>
      <c r="CI99" s="50"/>
      <c r="CJ99" s="50"/>
      <c r="CK99" s="50"/>
      <c r="CL99" s="50"/>
      <c r="CM99" s="50"/>
      <c r="CN99" s="59"/>
      <c r="CO99" s="60"/>
      <c r="CP99" s="17"/>
      <c r="CQ99" s="17"/>
      <c r="CR99" s="58"/>
      <c r="CS99" s="50"/>
      <c r="CT99" s="50"/>
      <c r="CU99" s="50"/>
      <c r="CV99" s="50"/>
      <c r="CW99" s="50"/>
      <c r="CX99" s="50"/>
      <c r="CY99" s="59"/>
      <c r="CZ99" s="60"/>
      <c r="DA99" s="17"/>
      <c r="DB99" s="17"/>
      <c r="DC99" s="58"/>
      <c r="DD99" s="50"/>
      <c r="DE99" s="50"/>
      <c r="DF99" s="50"/>
      <c r="DG99" s="50"/>
      <c r="DH99" s="50"/>
      <c r="DI99" s="50"/>
      <c r="DJ99" s="59"/>
      <c r="DK99" s="60"/>
      <c r="DL99" s="17"/>
      <c r="DM99" s="17"/>
      <c r="DN99" s="58"/>
      <c r="DO99" s="50"/>
      <c r="DP99" s="50"/>
      <c r="DQ99" s="50"/>
      <c r="DR99" s="50"/>
      <c r="DS99" s="50"/>
      <c r="DT99" s="50"/>
      <c r="DU99" s="59"/>
      <c r="DV99" s="60"/>
      <c r="DW99" s="17"/>
      <c r="DX99" s="17"/>
      <c r="DY99" s="58"/>
      <c r="DZ99" s="50"/>
      <c r="EA99" s="50"/>
      <c r="EB99" s="50"/>
      <c r="EC99" s="50"/>
      <c r="ED99" s="50"/>
      <c r="EE99" s="50"/>
      <c r="EF99" s="59"/>
      <c r="EG99" s="60"/>
      <c r="EH99" s="17"/>
      <c r="EI99" s="17"/>
      <c r="EJ99" s="58"/>
      <c r="EK99" s="50"/>
      <c r="EL99" s="50"/>
      <c r="EM99" s="50"/>
      <c r="EN99" s="50"/>
      <c r="EO99" s="50"/>
      <c r="EP99" s="50"/>
      <c r="EQ99" s="59"/>
      <c r="ER99" s="60"/>
      <c r="ES99" s="17"/>
      <c r="ET99" s="17"/>
      <c r="EU99" s="58"/>
      <c r="EV99" s="50"/>
      <c r="EW99" s="50"/>
      <c r="EX99" s="50"/>
      <c r="EY99" s="50"/>
      <c r="EZ99" s="50"/>
      <c r="FA99" s="50"/>
      <c r="FB99" s="59"/>
      <c r="FC99" s="60"/>
      <c r="FD99" s="17"/>
      <c r="FE99" s="17"/>
      <c r="FF99" s="58"/>
      <c r="FG99" s="50"/>
      <c r="FH99" s="50"/>
      <c r="FI99" s="50"/>
      <c r="FJ99" s="50"/>
      <c r="FK99" s="50"/>
      <c r="FL99" s="50"/>
      <c r="FM99" s="59"/>
      <c r="FN99" s="60"/>
      <c r="FO99" s="17"/>
      <c r="FP99" s="17"/>
      <c r="FQ99" s="58"/>
      <c r="FR99" s="50"/>
      <c r="FS99" s="50"/>
      <c r="FT99" s="50"/>
      <c r="FU99" s="50"/>
      <c r="FV99" s="50"/>
      <c r="FW99" s="50"/>
      <c r="FX99" s="59"/>
      <c r="FY99" s="60"/>
      <c r="FZ99" s="17"/>
      <c r="GA99" s="17"/>
      <c r="GB99" s="58"/>
      <c r="GC99" s="50"/>
      <c r="GD99" s="50"/>
      <c r="GE99" s="50"/>
      <c r="GF99" s="50"/>
      <c r="GG99" s="50"/>
      <c r="GH99" s="50"/>
      <c r="GI99" s="59"/>
      <c r="GJ99" s="60"/>
      <c r="GK99" s="17"/>
      <c r="GL99" s="17"/>
      <c r="GM99" s="58"/>
      <c r="GN99" s="50"/>
      <c r="GO99" s="50"/>
      <c r="GP99" s="50"/>
      <c r="GQ99" s="50"/>
      <c r="GR99" s="50"/>
      <c r="GS99" s="50"/>
      <c r="GT99" s="59"/>
      <c r="GU99" s="60"/>
      <c r="GV99" s="17"/>
      <c r="GW99" s="17"/>
      <c r="GX99" s="58"/>
      <c r="GY99" s="50"/>
      <c r="GZ99" s="50"/>
      <c r="HA99" s="50"/>
      <c r="HB99" s="50"/>
      <c r="HC99" s="50"/>
      <c r="HD99" s="50"/>
      <c r="HE99" s="59"/>
      <c r="HF99" s="60"/>
      <c r="HG99" s="17"/>
      <c r="HH99" s="17"/>
      <c r="HI99" s="58"/>
      <c r="HJ99" s="50"/>
      <c r="HK99" s="50"/>
      <c r="HL99" s="50"/>
      <c r="HM99" s="50"/>
      <c r="HN99" s="50"/>
      <c r="HO99" s="50"/>
      <c r="HP99" s="59"/>
      <c r="HQ99" s="60"/>
      <c r="HR99" s="17"/>
      <c r="HS99" s="17"/>
    </row>
    <row r="100" spans="1:227" x14ac:dyDescent="0.3">
      <c r="A100" s="65"/>
      <c r="B100" s="66"/>
      <c r="C100" s="67"/>
      <c r="D100" s="67"/>
      <c r="E100" s="59"/>
      <c r="F100" s="59"/>
      <c r="G100" s="17"/>
      <c r="H100" s="58"/>
      <c r="I100" s="50"/>
      <c r="J100" s="50"/>
      <c r="K100" s="50"/>
      <c r="L100" s="50"/>
      <c r="M100" s="50"/>
      <c r="N100" s="50"/>
      <c r="O100" s="59"/>
      <c r="P100" s="60"/>
      <c r="Q100" s="17"/>
      <c r="R100" s="17"/>
      <c r="S100" s="58"/>
      <c r="T100" s="50"/>
      <c r="U100" s="50"/>
      <c r="V100" s="50"/>
      <c r="W100" s="50"/>
      <c r="X100" s="50"/>
      <c r="Y100" s="50"/>
      <c r="Z100" s="59"/>
      <c r="AA100" s="60"/>
      <c r="AB100" s="17"/>
      <c r="AC100" s="17"/>
      <c r="AD100" s="58"/>
      <c r="AE100" s="50"/>
      <c r="AF100" s="50"/>
      <c r="AG100" s="50"/>
      <c r="AH100" s="50"/>
      <c r="AI100" s="50"/>
      <c r="AJ100" s="50"/>
      <c r="AK100" s="59"/>
      <c r="AL100" s="60"/>
      <c r="AM100" s="17"/>
      <c r="AN100" s="17"/>
      <c r="AO100" s="58"/>
      <c r="AP100" s="50"/>
      <c r="AQ100" s="50"/>
      <c r="AR100" s="50"/>
      <c r="AS100" s="50"/>
      <c r="AT100" s="50"/>
      <c r="AU100" s="50"/>
      <c r="AV100" s="59"/>
      <c r="AW100" s="60"/>
      <c r="AX100" s="17"/>
      <c r="AY100" s="17"/>
      <c r="AZ100" s="58"/>
      <c r="BA100" s="50"/>
      <c r="BB100" s="50"/>
      <c r="BC100" s="50"/>
      <c r="BD100" s="50"/>
      <c r="BE100" s="50"/>
      <c r="BF100" s="50"/>
      <c r="BG100" s="59"/>
      <c r="BH100" s="60"/>
      <c r="BI100" s="17"/>
      <c r="BJ100" s="17"/>
      <c r="BK100" s="58"/>
      <c r="BL100" s="50"/>
      <c r="BM100" s="50"/>
      <c r="BN100" s="50"/>
      <c r="BO100" s="50"/>
      <c r="BP100" s="50"/>
      <c r="BQ100" s="50"/>
      <c r="BR100" s="59"/>
      <c r="BS100" s="60"/>
      <c r="BT100" s="17"/>
      <c r="BU100" s="17"/>
      <c r="BV100" s="58"/>
      <c r="BW100" s="50"/>
      <c r="BX100" s="50"/>
      <c r="BY100" s="50"/>
      <c r="BZ100" s="50"/>
      <c r="CA100" s="50"/>
      <c r="CB100" s="50"/>
      <c r="CC100" s="59"/>
      <c r="CD100" s="60"/>
      <c r="CE100" s="17"/>
      <c r="CF100" s="17"/>
      <c r="CG100" s="58"/>
      <c r="CH100" s="50"/>
      <c r="CI100" s="50"/>
      <c r="CJ100" s="50"/>
      <c r="CK100" s="50"/>
      <c r="CL100" s="50"/>
      <c r="CM100" s="50"/>
      <c r="CN100" s="59"/>
      <c r="CO100" s="60"/>
      <c r="CP100" s="17"/>
      <c r="CQ100" s="17"/>
      <c r="CR100" s="58"/>
      <c r="CS100" s="50"/>
      <c r="CT100" s="50"/>
      <c r="CU100" s="50"/>
      <c r="CV100" s="50"/>
      <c r="CW100" s="50"/>
      <c r="CX100" s="50"/>
      <c r="CY100" s="59"/>
      <c r="CZ100" s="60"/>
      <c r="DA100" s="17"/>
      <c r="DB100" s="17"/>
      <c r="DC100" s="58"/>
      <c r="DD100" s="50"/>
      <c r="DE100" s="50"/>
      <c r="DF100" s="50"/>
      <c r="DG100" s="50"/>
      <c r="DH100" s="50"/>
      <c r="DI100" s="50"/>
      <c r="DJ100" s="59"/>
      <c r="DK100" s="60"/>
      <c r="DL100" s="17"/>
      <c r="DM100" s="17"/>
      <c r="DN100" s="58"/>
      <c r="DO100" s="50"/>
      <c r="DP100" s="50"/>
      <c r="DQ100" s="50"/>
      <c r="DR100" s="50"/>
      <c r="DS100" s="50"/>
      <c r="DT100" s="50"/>
      <c r="DU100" s="59"/>
      <c r="DV100" s="60"/>
      <c r="DW100" s="17"/>
      <c r="DX100" s="17"/>
      <c r="DY100" s="58"/>
      <c r="DZ100" s="50"/>
      <c r="EA100" s="50"/>
      <c r="EB100" s="50"/>
      <c r="EC100" s="50"/>
      <c r="ED100" s="50"/>
      <c r="EE100" s="50"/>
      <c r="EF100" s="59"/>
      <c r="EG100" s="60"/>
      <c r="EH100" s="17"/>
      <c r="EI100" s="17"/>
      <c r="EJ100" s="58"/>
      <c r="EK100" s="50"/>
      <c r="EL100" s="50"/>
      <c r="EM100" s="50"/>
      <c r="EN100" s="50"/>
      <c r="EO100" s="50"/>
      <c r="EP100" s="50"/>
      <c r="EQ100" s="59"/>
      <c r="ER100" s="60"/>
      <c r="ES100" s="17"/>
      <c r="ET100" s="17"/>
      <c r="EU100" s="58"/>
      <c r="EV100" s="50"/>
      <c r="EW100" s="50"/>
      <c r="EX100" s="50"/>
      <c r="EY100" s="50"/>
      <c r="EZ100" s="50"/>
      <c r="FA100" s="50"/>
      <c r="FB100" s="59"/>
      <c r="FC100" s="60"/>
      <c r="FD100" s="17"/>
      <c r="FE100" s="17"/>
      <c r="FF100" s="58"/>
      <c r="FG100" s="50"/>
      <c r="FH100" s="50"/>
      <c r="FI100" s="50"/>
      <c r="FJ100" s="50"/>
      <c r="FK100" s="50"/>
      <c r="FL100" s="50"/>
      <c r="FM100" s="59"/>
      <c r="FN100" s="60"/>
      <c r="FO100" s="17"/>
      <c r="FP100" s="17"/>
      <c r="FQ100" s="58"/>
      <c r="FR100" s="50"/>
      <c r="FS100" s="50"/>
      <c r="FT100" s="50"/>
      <c r="FU100" s="50"/>
      <c r="FV100" s="50"/>
      <c r="FW100" s="50"/>
      <c r="FX100" s="59"/>
      <c r="FY100" s="60"/>
      <c r="FZ100" s="17"/>
      <c r="GA100" s="17"/>
      <c r="GB100" s="58"/>
      <c r="GC100" s="50"/>
      <c r="GD100" s="50"/>
      <c r="GE100" s="50"/>
      <c r="GF100" s="50"/>
      <c r="GG100" s="50"/>
      <c r="GH100" s="50"/>
      <c r="GI100" s="59"/>
      <c r="GJ100" s="60"/>
      <c r="GK100" s="17"/>
      <c r="GL100" s="17"/>
      <c r="GM100" s="58"/>
      <c r="GN100" s="50"/>
      <c r="GO100" s="50"/>
      <c r="GP100" s="50"/>
      <c r="GQ100" s="50"/>
      <c r="GR100" s="50"/>
      <c r="GS100" s="50"/>
      <c r="GT100" s="59"/>
      <c r="GU100" s="60"/>
      <c r="GV100" s="17"/>
      <c r="GW100" s="17"/>
      <c r="GX100" s="58"/>
      <c r="GY100" s="50"/>
      <c r="GZ100" s="50"/>
      <c r="HA100" s="50"/>
      <c r="HB100" s="50"/>
      <c r="HC100" s="50"/>
      <c r="HD100" s="50"/>
      <c r="HE100" s="59"/>
      <c r="HF100" s="60"/>
      <c r="HG100" s="17"/>
      <c r="HH100" s="17"/>
      <c r="HI100" s="58"/>
      <c r="HJ100" s="50"/>
      <c r="HK100" s="50"/>
      <c r="HL100" s="50"/>
      <c r="HM100" s="50"/>
      <c r="HN100" s="50"/>
      <c r="HO100" s="50"/>
      <c r="HP100" s="59"/>
      <c r="HQ100" s="60"/>
      <c r="HR100" s="17"/>
      <c r="HS100" s="17"/>
    </row>
    <row r="101" spans="1:227" x14ac:dyDescent="0.3">
      <c r="A101" s="65"/>
      <c r="B101" s="70"/>
      <c r="C101" s="71"/>
      <c r="D101" s="71"/>
      <c r="E101" s="59"/>
      <c r="F101" s="59"/>
      <c r="G101" s="17"/>
      <c r="H101" s="58"/>
      <c r="I101" s="50"/>
      <c r="J101" s="50"/>
      <c r="K101" s="50"/>
      <c r="L101" s="50"/>
      <c r="M101" s="50"/>
      <c r="N101" s="50"/>
      <c r="O101" s="59"/>
      <c r="P101" s="60"/>
      <c r="Q101" s="17"/>
      <c r="R101" s="17"/>
      <c r="S101" s="58"/>
      <c r="T101" s="50"/>
      <c r="U101" s="50"/>
      <c r="V101" s="50"/>
      <c r="W101" s="50"/>
      <c r="X101" s="50"/>
      <c r="Y101" s="50"/>
      <c r="Z101" s="59"/>
      <c r="AA101" s="60"/>
      <c r="AB101" s="17"/>
      <c r="AC101" s="17"/>
      <c r="AD101" s="58"/>
      <c r="AE101" s="50"/>
      <c r="AF101" s="50"/>
      <c r="AG101" s="50"/>
      <c r="AH101" s="50"/>
      <c r="AI101" s="50"/>
      <c r="AJ101" s="50"/>
      <c r="AK101" s="59"/>
      <c r="AL101" s="60"/>
      <c r="AM101" s="17"/>
      <c r="AN101" s="17"/>
      <c r="AO101" s="58"/>
      <c r="AP101" s="50"/>
      <c r="AQ101" s="50"/>
      <c r="AR101" s="50"/>
      <c r="AS101" s="50"/>
      <c r="AT101" s="50"/>
      <c r="AU101" s="50"/>
      <c r="AV101" s="59"/>
      <c r="AW101" s="60"/>
      <c r="AX101" s="17"/>
      <c r="AY101" s="17"/>
      <c r="AZ101" s="58"/>
      <c r="BA101" s="50"/>
      <c r="BB101" s="50"/>
      <c r="BC101" s="50"/>
      <c r="BD101" s="50"/>
      <c r="BE101" s="50"/>
      <c r="BF101" s="50"/>
      <c r="BG101" s="59"/>
      <c r="BH101" s="60"/>
      <c r="BI101" s="17"/>
      <c r="BJ101" s="17"/>
      <c r="BK101" s="58"/>
      <c r="BL101" s="50"/>
      <c r="BM101" s="50"/>
      <c r="BN101" s="50"/>
      <c r="BO101" s="50"/>
      <c r="BP101" s="50"/>
      <c r="BQ101" s="50"/>
      <c r="BR101" s="59"/>
      <c r="BS101" s="60"/>
      <c r="BT101" s="17"/>
      <c r="BU101" s="17"/>
      <c r="BV101" s="58"/>
      <c r="BW101" s="50"/>
      <c r="BX101" s="50"/>
      <c r="BY101" s="50"/>
      <c r="BZ101" s="50"/>
      <c r="CA101" s="50"/>
      <c r="CB101" s="50"/>
      <c r="CC101" s="59"/>
      <c r="CD101" s="60"/>
      <c r="CE101" s="17"/>
      <c r="CF101" s="17"/>
      <c r="CG101" s="58"/>
      <c r="CH101" s="50"/>
      <c r="CI101" s="50"/>
      <c r="CJ101" s="50"/>
      <c r="CK101" s="50"/>
      <c r="CL101" s="50"/>
      <c r="CM101" s="50"/>
      <c r="CN101" s="59"/>
      <c r="CO101" s="60"/>
      <c r="CP101" s="17"/>
      <c r="CQ101" s="17"/>
      <c r="CR101" s="58"/>
      <c r="CS101" s="50"/>
      <c r="CT101" s="50"/>
      <c r="CU101" s="50"/>
      <c r="CV101" s="50"/>
      <c r="CW101" s="50"/>
      <c r="CX101" s="50"/>
      <c r="CY101" s="59"/>
      <c r="CZ101" s="60"/>
      <c r="DA101" s="17"/>
      <c r="DB101" s="17"/>
      <c r="DC101" s="58"/>
      <c r="DD101" s="50"/>
      <c r="DE101" s="50"/>
      <c r="DF101" s="50"/>
      <c r="DG101" s="50"/>
      <c r="DH101" s="50"/>
      <c r="DI101" s="50"/>
      <c r="DJ101" s="59"/>
      <c r="DK101" s="60"/>
      <c r="DL101" s="17"/>
      <c r="DM101" s="17"/>
      <c r="DN101" s="58"/>
      <c r="DO101" s="50"/>
      <c r="DP101" s="50"/>
      <c r="DQ101" s="50"/>
      <c r="DR101" s="50"/>
      <c r="DS101" s="50"/>
      <c r="DT101" s="50"/>
      <c r="DU101" s="59"/>
      <c r="DV101" s="60"/>
      <c r="DW101" s="17"/>
      <c r="DX101" s="17"/>
      <c r="DY101" s="58"/>
      <c r="DZ101" s="50"/>
      <c r="EA101" s="50"/>
      <c r="EB101" s="50"/>
      <c r="EC101" s="50"/>
      <c r="ED101" s="50"/>
      <c r="EE101" s="50"/>
      <c r="EF101" s="59"/>
      <c r="EG101" s="60"/>
      <c r="EH101" s="17"/>
      <c r="EI101" s="17"/>
      <c r="EJ101" s="58"/>
      <c r="EK101" s="50"/>
      <c r="EL101" s="50"/>
      <c r="EM101" s="50"/>
      <c r="EN101" s="50"/>
      <c r="EO101" s="50"/>
      <c r="EP101" s="50"/>
      <c r="EQ101" s="59"/>
      <c r="ER101" s="60"/>
      <c r="ES101" s="17"/>
      <c r="ET101" s="17"/>
      <c r="EU101" s="58"/>
      <c r="EV101" s="50"/>
      <c r="EW101" s="50"/>
      <c r="EX101" s="50"/>
      <c r="EY101" s="50"/>
      <c r="EZ101" s="50"/>
      <c r="FA101" s="50"/>
      <c r="FB101" s="59"/>
      <c r="FC101" s="60"/>
      <c r="FD101" s="17"/>
      <c r="FE101" s="17"/>
      <c r="FF101" s="58"/>
      <c r="FG101" s="50"/>
      <c r="FH101" s="50"/>
      <c r="FI101" s="50"/>
      <c r="FJ101" s="50"/>
      <c r="FK101" s="50"/>
      <c r="FL101" s="50"/>
      <c r="FM101" s="59"/>
      <c r="FN101" s="60"/>
      <c r="FO101" s="17"/>
      <c r="FP101" s="17"/>
      <c r="FQ101" s="58"/>
      <c r="FR101" s="50"/>
      <c r="FS101" s="50"/>
      <c r="FT101" s="50"/>
      <c r="FU101" s="50"/>
      <c r="FV101" s="50"/>
      <c r="FW101" s="50"/>
      <c r="FX101" s="59"/>
      <c r="FY101" s="60"/>
      <c r="FZ101" s="17"/>
      <c r="GA101" s="17"/>
      <c r="GB101" s="58"/>
      <c r="GC101" s="50"/>
      <c r="GD101" s="50"/>
      <c r="GE101" s="50"/>
      <c r="GF101" s="50"/>
      <c r="GG101" s="50"/>
      <c r="GH101" s="50"/>
      <c r="GI101" s="59"/>
      <c r="GJ101" s="60"/>
      <c r="GK101" s="17"/>
      <c r="GL101" s="17"/>
      <c r="GM101" s="58"/>
      <c r="GN101" s="50"/>
      <c r="GO101" s="50"/>
      <c r="GP101" s="50"/>
      <c r="GQ101" s="50"/>
      <c r="GR101" s="50"/>
      <c r="GS101" s="50"/>
      <c r="GT101" s="59"/>
      <c r="GU101" s="60"/>
      <c r="GV101" s="17"/>
      <c r="GW101" s="17"/>
      <c r="GX101" s="58"/>
      <c r="GY101" s="50"/>
      <c r="GZ101" s="50"/>
      <c r="HA101" s="50"/>
      <c r="HB101" s="50"/>
      <c r="HC101" s="50"/>
      <c r="HD101" s="50"/>
      <c r="HE101" s="59"/>
      <c r="HF101" s="60"/>
      <c r="HG101" s="17"/>
      <c r="HH101" s="17"/>
      <c r="HI101" s="58"/>
      <c r="HJ101" s="50"/>
      <c r="HK101" s="50"/>
      <c r="HL101" s="50"/>
      <c r="HM101" s="50"/>
      <c r="HN101" s="50"/>
      <c r="HO101" s="50"/>
      <c r="HP101" s="59"/>
      <c r="HQ101" s="60"/>
      <c r="HR101" s="17"/>
      <c r="HS101" s="17"/>
    </row>
    <row r="102" spans="1:227" x14ac:dyDescent="0.3">
      <c r="A102" s="73"/>
      <c r="B102" s="74"/>
      <c r="C102" s="75"/>
      <c r="D102" s="75"/>
      <c r="E102" s="59"/>
      <c r="F102" s="59"/>
      <c r="G102" s="17"/>
      <c r="H102" s="58"/>
      <c r="I102" s="50"/>
      <c r="J102" s="50"/>
      <c r="K102" s="50"/>
      <c r="L102" s="50"/>
      <c r="M102" s="50"/>
      <c r="N102" s="50"/>
      <c r="O102" s="59"/>
      <c r="P102" s="60"/>
      <c r="Q102" s="17"/>
      <c r="R102" s="17"/>
      <c r="S102" s="58"/>
      <c r="T102" s="50"/>
      <c r="U102" s="50"/>
      <c r="V102" s="50"/>
      <c r="W102" s="50"/>
      <c r="X102" s="50"/>
      <c r="Y102" s="50"/>
      <c r="Z102" s="59"/>
      <c r="AA102" s="60"/>
      <c r="AB102" s="17"/>
      <c r="AC102" s="17"/>
      <c r="AD102" s="58"/>
      <c r="AE102" s="50"/>
      <c r="AF102" s="50"/>
      <c r="AG102" s="50"/>
      <c r="AH102" s="50"/>
      <c r="AI102" s="50"/>
      <c r="AJ102" s="50"/>
      <c r="AK102" s="59"/>
      <c r="AL102" s="60"/>
      <c r="AM102" s="17"/>
      <c r="AN102" s="17"/>
      <c r="AO102" s="58"/>
      <c r="AP102" s="50"/>
      <c r="AQ102" s="50"/>
      <c r="AR102" s="50"/>
      <c r="AS102" s="50"/>
      <c r="AT102" s="50"/>
      <c r="AU102" s="50"/>
      <c r="AV102" s="59"/>
      <c r="AW102" s="60"/>
      <c r="AX102" s="17"/>
      <c r="AY102" s="17"/>
      <c r="AZ102" s="58"/>
      <c r="BA102" s="50"/>
      <c r="BB102" s="50"/>
      <c r="BC102" s="50"/>
      <c r="BD102" s="50"/>
      <c r="BE102" s="50"/>
      <c r="BF102" s="50"/>
      <c r="BG102" s="59"/>
      <c r="BH102" s="60"/>
      <c r="BI102" s="17"/>
      <c r="BJ102" s="17"/>
      <c r="BK102" s="58"/>
      <c r="BL102" s="50"/>
      <c r="BM102" s="50"/>
      <c r="BN102" s="50"/>
      <c r="BO102" s="50"/>
      <c r="BP102" s="50"/>
      <c r="BQ102" s="50"/>
      <c r="BR102" s="59"/>
      <c r="BS102" s="60"/>
      <c r="BT102" s="17"/>
      <c r="BU102" s="17"/>
      <c r="BV102" s="58"/>
      <c r="BW102" s="50"/>
      <c r="BX102" s="50"/>
      <c r="BY102" s="50"/>
      <c r="BZ102" s="50"/>
      <c r="CA102" s="50"/>
      <c r="CB102" s="50"/>
      <c r="CC102" s="59"/>
      <c r="CD102" s="60"/>
      <c r="CE102" s="17"/>
      <c r="CF102" s="17"/>
      <c r="CG102" s="58"/>
      <c r="CH102" s="50"/>
      <c r="CI102" s="50"/>
      <c r="CJ102" s="50"/>
      <c r="CK102" s="50"/>
      <c r="CL102" s="50"/>
      <c r="CM102" s="50"/>
      <c r="CN102" s="59"/>
      <c r="CO102" s="60"/>
      <c r="CP102" s="17"/>
      <c r="CQ102" s="17"/>
      <c r="CR102" s="58"/>
      <c r="CS102" s="50"/>
      <c r="CT102" s="50"/>
      <c r="CU102" s="50"/>
      <c r="CV102" s="50"/>
      <c r="CW102" s="50"/>
      <c r="CX102" s="50"/>
      <c r="CY102" s="59"/>
      <c r="CZ102" s="60"/>
      <c r="DA102" s="17"/>
      <c r="DB102" s="17"/>
      <c r="DC102" s="58"/>
      <c r="DD102" s="50"/>
      <c r="DE102" s="50"/>
      <c r="DF102" s="50"/>
      <c r="DG102" s="50"/>
      <c r="DH102" s="50"/>
      <c r="DI102" s="50"/>
      <c r="DJ102" s="59"/>
      <c r="DK102" s="60"/>
      <c r="DL102" s="17"/>
      <c r="DM102" s="17"/>
      <c r="DN102" s="58"/>
      <c r="DO102" s="50"/>
      <c r="DP102" s="50"/>
      <c r="DQ102" s="50"/>
      <c r="DR102" s="50"/>
      <c r="DS102" s="50"/>
      <c r="DT102" s="50"/>
      <c r="DU102" s="59"/>
      <c r="DV102" s="60"/>
      <c r="DW102" s="17"/>
      <c r="DX102" s="17"/>
      <c r="DY102" s="58"/>
      <c r="DZ102" s="50"/>
      <c r="EA102" s="50"/>
      <c r="EB102" s="50"/>
      <c r="EC102" s="50"/>
      <c r="ED102" s="50"/>
      <c r="EE102" s="50"/>
      <c r="EF102" s="59"/>
      <c r="EG102" s="60"/>
      <c r="EH102" s="17"/>
      <c r="EI102" s="17"/>
      <c r="EJ102" s="58"/>
      <c r="EK102" s="50"/>
      <c r="EL102" s="50"/>
      <c r="EM102" s="50"/>
      <c r="EN102" s="50"/>
      <c r="EO102" s="50"/>
      <c r="EP102" s="50"/>
      <c r="EQ102" s="59"/>
      <c r="ER102" s="60"/>
      <c r="ES102" s="17"/>
      <c r="ET102" s="17"/>
      <c r="EU102" s="58"/>
      <c r="EV102" s="50"/>
      <c r="EW102" s="50"/>
      <c r="EX102" s="50"/>
      <c r="EY102" s="50"/>
      <c r="EZ102" s="50"/>
      <c r="FA102" s="50"/>
      <c r="FB102" s="59"/>
      <c r="FC102" s="60"/>
      <c r="FD102" s="17"/>
      <c r="FE102" s="17"/>
      <c r="FF102" s="58"/>
      <c r="FG102" s="50"/>
      <c r="FH102" s="50"/>
      <c r="FI102" s="50"/>
      <c r="FJ102" s="50"/>
      <c r="FK102" s="50"/>
      <c r="FL102" s="50"/>
      <c r="FM102" s="59"/>
      <c r="FN102" s="60"/>
      <c r="FO102" s="17"/>
      <c r="FP102" s="17"/>
      <c r="FQ102" s="58"/>
      <c r="FR102" s="50"/>
      <c r="FS102" s="50"/>
      <c r="FT102" s="50"/>
      <c r="FU102" s="50"/>
      <c r="FV102" s="50"/>
      <c r="FW102" s="50"/>
      <c r="FX102" s="59"/>
      <c r="FY102" s="60"/>
      <c r="FZ102" s="17"/>
      <c r="GA102" s="17"/>
      <c r="GB102" s="58"/>
      <c r="GC102" s="50"/>
      <c r="GD102" s="50"/>
      <c r="GE102" s="50"/>
      <c r="GF102" s="50"/>
      <c r="GG102" s="50"/>
      <c r="GH102" s="50"/>
      <c r="GI102" s="59"/>
      <c r="GJ102" s="60"/>
      <c r="GK102" s="17"/>
      <c r="GL102" s="17"/>
      <c r="GM102" s="58"/>
      <c r="GN102" s="50"/>
      <c r="GO102" s="50"/>
      <c r="GP102" s="50"/>
      <c r="GQ102" s="50"/>
      <c r="GR102" s="50"/>
      <c r="GS102" s="50"/>
      <c r="GT102" s="59"/>
      <c r="GU102" s="60"/>
      <c r="GV102" s="17"/>
      <c r="GW102" s="17"/>
      <c r="GX102" s="58"/>
      <c r="GY102" s="50"/>
      <c r="GZ102" s="50"/>
      <c r="HA102" s="50"/>
      <c r="HB102" s="50"/>
      <c r="HC102" s="50"/>
      <c r="HD102" s="50"/>
      <c r="HE102" s="59"/>
      <c r="HF102" s="60"/>
      <c r="HG102" s="17"/>
      <c r="HH102" s="17"/>
      <c r="HI102" s="58"/>
      <c r="HJ102" s="50"/>
      <c r="HK102" s="50"/>
      <c r="HL102" s="50"/>
      <c r="HM102" s="50"/>
      <c r="HN102" s="50"/>
      <c r="HO102" s="50"/>
      <c r="HP102" s="59"/>
      <c r="HQ102" s="60"/>
      <c r="HR102" s="17"/>
      <c r="HS102" s="17"/>
    </row>
    <row r="103" spans="1:227" x14ac:dyDescent="0.3">
      <c r="B103" s="17"/>
      <c r="C103" s="60"/>
      <c r="D103" s="60"/>
      <c r="E103" s="59"/>
      <c r="F103" s="59"/>
      <c r="G103" s="17"/>
      <c r="H103" s="58"/>
      <c r="I103" s="50"/>
      <c r="J103" s="50"/>
      <c r="K103" s="50"/>
      <c r="L103" s="50"/>
      <c r="M103" s="50"/>
      <c r="N103" s="50"/>
      <c r="O103" s="59"/>
      <c r="P103" s="60"/>
      <c r="Q103" s="17"/>
      <c r="R103" s="17"/>
      <c r="S103" s="58"/>
      <c r="T103" s="50"/>
      <c r="U103" s="50"/>
      <c r="V103" s="50"/>
      <c r="W103" s="50"/>
      <c r="X103" s="50"/>
      <c r="Y103" s="50"/>
      <c r="Z103" s="59"/>
      <c r="AA103" s="60"/>
      <c r="AB103" s="17"/>
      <c r="AC103" s="17"/>
      <c r="AD103" s="58"/>
      <c r="AE103" s="50"/>
      <c r="AF103" s="50"/>
      <c r="AG103" s="50"/>
      <c r="AH103" s="50"/>
      <c r="AI103" s="50"/>
      <c r="AJ103" s="50"/>
      <c r="AK103" s="59"/>
      <c r="AL103" s="60"/>
      <c r="AM103" s="17"/>
      <c r="AN103" s="17"/>
      <c r="AO103" s="58"/>
      <c r="AP103" s="50"/>
      <c r="AQ103" s="50"/>
      <c r="AR103" s="50"/>
      <c r="AS103" s="50"/>
      <c r="AT103" s="50"/>
      <c r="AU103" s="50"/>
      <c r="AV103" s="59"/>
      <c r="AW103" s="60"/>
      <c r="AX103" s="17"/>
      <c r="AY103" s="17"/>
      <c r="AZ103" s="58"/>
      <c r="BA103" s="50"/>
      <c r="BB103" s="50"/>
      <c r="BC103" s="50"/>
      <c r="BD103" s="50"/>
      <c r="BE103" s="50"/>
      <c r="BF103" s="50"/>
      <c r="BG103" s="59"/>
      <c r="BH103" s="60"/>
      <c r="BI103" s="17"/>
      <c r="BJ103" s="17"/>
      <c r="BK103" s="58"/>
      <c r="BL103" s="50"/>
      <c r="BM103" s="50"/>
      <c r="BN103" s="50"/>
      <c r="BO103" s="50"/>
      <c r="BP103" s="50"/>
      <c r="BQ103" s="50"/>
      <c r="BR103" s="59"/>
      <c r="BS103" s="60"/>
      <c r="BT103" s="17"/>
      <c r="BU103" s="17"/>
      <c r="BV103" s="58"/>
      <c r="BW103" s="50"/>
      <c r="BX103" s="50"/>
      <c r="BY103" s="50"/>
      <c r="BZ103" s="50"/>
      <c r="CA103" s="50"/>
      <c r="CB103" s="50"/>
      <c r="CC103" s="59"/>
      <c r="CD103" s="60"/>
      <c r="CE103" s="17"/>
      <c r="CF103" s="17"/>
      <c r="CG103" s="58"/>
      <c r="CH103" s="50"/>
      <c r="CI103" s="50"/>
      <c r="CJ103" s="50"/>
      <c r="CK103" s="50"/>
      <c r="CL103" s="50"/>
      <c r="CM103" s="50"/>
      <c r="CN103" s="59"/>
      <c r="CO103" s="60"/>
      <c r="CP103" s="17"/>
      <c r="CQ103" s="17"/>
      <c r="CR103" s="58"/>
      <c r="CS103" s="50"/>
      <c r="CT103" s="50"/>
      <c r="CU103" s="50"/>
      <c r="CV103" s="50"/>
      <c r="CW103" s="50"/>
      <c r="CX103" s="50"/>
      <c r="CY103" s="59"/>
      <c r="CZ103" s="60"/>
      <c r="DA103" s="17"/>
      <c r="DB103" s="17"/>
      <c r="DC103" s="58"/>
      <c r="DD103" s="50"/>
      <c r="DE103" s="50"/>
      <c r="DF103" s="50"/>
      <c r="DG103" s="50"/>
      <c r="DH103" s="50"/>
      <c r="DI103" s="50"/>
      <c r="DJ103" s="59"/>
      <c r="DK103" s="60"/>
      <c r="DL103" s="17"/>
      <c r="DM103" s="17"/>
      <c r="DN103" s="58"/>
      <c r="DO103" s="50"/>
      <c r="DP103" s="50"/>
      <c r="DQ103" s="50"/>
      <c r="DR103" s="50"/>
      <c r="DS103" s="50"/>
      <c r="DT103" s="50"/>
      <c r="DU103" s="59"/>
      <c r="DV103" s="60"/>
      <c r="DW103" s="17"/>
      <c r="DX103" s="17"/>
      <c r="DY103" s="58"/>
      <c r="DZ103" s="50"/>
      <c r="EA103" s="50"/>
      <c r="EB103" s="50"/>
      <c r="EC103" s="50"/>
      <c r="ED103" s="50"/>
      <c r="EE103" s="50"/>
      <c r="EF103" s="59"/>
      <c r="EG103" s="60"/>
      <c r="EH103" s="17"/>
      <c r="EI103" s="17"/>
      <c r="EJ103" s="58"/>
      <c r="EK103" s="50"/>
      <c r="EL103" s="50"/>
      <c r="EM103" s="50"/>
      <c r="EN103" s="50"/>
      <c r="EO103" s="50"/>
      <c r="EP103" s="50"/>
      <c r="EQ103" s="59"/>
      <c r="ER103" s="60"/>
      <c r="ES103" s="17"/>
      <c r="ET103" s="17"/>
      <c r="EU103" s="58"/>
      <c r="EV103" s="50"/>
      <c r="EW103" s="50"/>
      <c r="EX103" s="50"/>
      <c r="EY103" s="50"/>
      <c r="EZ103" s="50"/>
      <c r="FA103" s="50"/>
      <c r="FB103" s="59"/>
      <c r="FC103" s="60"/>
      <c r="FD103" s="17"/>
      <c r="FE103" s="17"/>
      <c r="FF103" s="58"/>
      <c r="FG103" s="50"/>
      <c r="FH103" s="50"/>
      <c r="FI103" s="50"/>
      <c r="FJ103" s="50"/>
      <c r="FK103" s="50"/>
      <c r="FL103" s="50"/>
      <c r="FM103" s="59"/>
      <c r="FN103" s="60"/>
      <c r="FO103" s="17"/>
      <c r="FP103" s="17"/>
      <c r="FQ103" s="58"/>
      <c r="FR103" s="50"/>
      <c r="FS103" s="50"/>
      <c r="FT103" s="50"/>
      <c r="FU103" s="50"/>
      <c r="FV103" s="50"/>
      <c r="FW103" s="50"/>
      <c r="FX103" s="59"/>
      <c r="FY103" s="60"/>
      <c r="FZ103" s="17"/>
      <c r="GA103" s="17"/>
      <c r="GB103" s="58"/>
      <c r="GC103" s="50"/>
      <c r="GD103" s="50"/>
      <c r="GE103" s="50"/>
      <c r="GF103" s="50"/>
      <c r="GG103" s="50"/>
      <c r="GH103" s="50"/>
      <c r="GI103" s="59"/>
      <c r="GJ103" s="60"/>
      <c r="GK103" s="17"/>
      <c r="GL103" s="17"/>
      <c r="GM103" s="58"/>
      <c r="GN103" s="50"/>
      <c r="GO103" s="50"/>
      <c r="GP103" s="50"/>
      <c r="GQ103" s="50"/>
      <c r="GR103" s="50"/>
      <c r="GS103" s="50"/>
      <c r="GT103" s="59"/>
      <c r="GU103" s="60"/>
      <c r="GV103" s="17"/>
      <c r="GW103" s="17"/>
      <c r="GX103" s="58"/>
      <c r="GY103" s="50"/>
      <c r="GZ103" s="50"/>
      <c r="HA103" s="50"/>
      <c r="HB103" s="50"/>
      <c r="HC103" s="50"/>
      <c r="HD103" s="50"/>
      <c r="HE103" s="59"/>
      <c r="HF103" s="60"/>
      <c r="HG103" s="17"/>
      <c r="HH103" s="17"/>
      <c r="HI103" s="58"/>
      <c r="HJ103" s="50"/>
      <c r="HK103" s="50"/>
      <c r="HL103" s="50"/>
      <c r="HM103" s="50"/>
      <c r="HN103" s="50"/>
      <c r="HO103" s="50"/>
      <c r="HP103" s="59"/>
      <c r="HQ103" s="60"/>
      <c r="HR103" s="17"/>
      <c r="HS103" s="17"/>
    </row>
    <row r="104" spans="1:227" x14ac:dyDescent="0.3">
      <c r="E104" s="59"/>
      <c r="F104" s="59"/>
      <c r="G104" s="17"/>
      <c r="H104" s="58"/>
      <c r="I104" s="50"/>
      <c r="J104" s="50"/>
      <c r="K104" s="50"/>
      <c r="L104" s="50"/>
      <c r="M104" s="50"/>
      <c r="N104" s="50"/>
      <c r="O104" s="59"/>
      <c r="P104" s="60"/>
      <c r="Q104" s="17"/>
      <c r="R104" s="17"/>
      <c r="S104" s="58"/>
      <c r="T104" s="50"/>
      <c r="U104" s="50"/>
      <c r="V104" s="50"/>
      <c r="W104" s="50"/>
      <c r="X104" s="50"/>
      <c r="Y104" s="50"/>
      <c r="Z104" s="59"/>
      <c r="AA104" s="60"/>
      <c r="AB104" s="17"/>
      <c r="AC104" s="17"/>
      <c r="AD104" s="58"/>
      <c r="AE104" s="50"/>
      <c r="AF104" s="50"/>
      <c r="AG104" s="50"/>
      <c r="AH104" s="50"/>
      <c r="AI104" s="50"/>
      <c r="AJ104" s="50"/>
      <c r="AK104" s="59"/>
      <c r="AL104" s="60"/>
      <c r="AM104" s="17"/>
      <c r="AN104" s="17"/>
      <c r="AO104" s="58"/>
      <c r="AP104" s="50"/>
      <c r="AQ104" s="50"/>
      <c r="AR104" s="50"/>
      <c r="AS104" s="50"/>
      <c r="AT104" s="50"/>
      <c r="AU104" s="50"/>
      <c r="AV104" s="59"/>
      <c r="AW104" s="60"/>
      <c r="AX104" s="17"/>
      <c r="AY104" s="17"/>
      <c r="AZ104" s="58"/>
      <c r="BA104" s="50"/>
      <c r="BB104" s="50"/>
      <c r="BC104" s="50"/>
      <c r="BD104" s="50"/>
      <c r="BE104" s="50"/>
      <c r="BF104" s="50"/>
      <c r="BG104" s="59"/>
      <c r="BH104" s="60"/>
      <c r="BI104" s="17"/>
      <c r="BJ104" s="17"/>
      <c r="BK104" s="58"/>
      <c r="BL104" s="50"/>
      <c r="BM104" s="50"/>
      <c r="BN104" s="50"/>
      <c r="BO104" s="50"/>
      <c r="BP104" s="50"/>
      <c r="BQ104" s="50"/>
      <c r="BR104" s="59"/>
      <c r="BS104" s="60"/>
      <c r="BT104" s="17"/>
      <c r="BU104" s="17"/>
      <c r="BV104" s="58"/>
      <c r="BW104" s="50"/>
      <c r="BX104" s="50"/>
      <c r="BY104" s="50"/>
      <c r="BZ104" s="50"/>
      <c r="CA104" s="50"/>
      <c r="CB104" s="50"/>
      <c r="CC104" s="59"/>
      <c r="CD104" s="60"/>
      <c r="CE104" s="17"/>
      <c r="CF104" s="17"/>
      <c r="CG104" s="58"/>
      <c r="CH104" s="50"/>
      <c r="CI104" s="50"/>
      <c r="CJ104" s="50"/>
      <c r="CK104" s="50"/>
      <c r="CL104" s="50"/>
      <c r="CM104" s="50"/>
      <c r="CN104" s="59"/>
      <c r="CO104" s="60"/>
      <c r="CP104" s="17"/>
      <c r="CQ104" s="17"/>
      <c r="CR104" s="58"/>
      <c r="CS104" s="50"/>
      <c r="CT104" s="50"/>
      <c r="CU104" s="50"/>
      <c r="CV104" s="50"/>
      <c r="CW104" s="50"/>
      <c r="CX104" s="50"/>
      <c r="CY104" s="59"/>
      <c r="CZ104" s="60"/>
      <c r="DA104" s="17"/>
      <c r="DB104" s="17"/>
      <c r="DC104" s="58"/>
      <c r="DD104" s="50"/>
      <c r="DE104" s="50"/>
      <c r="DF104" s="50"/>
      <c r="DG104" s="50"/>
      <c r="DH104" s="50"/>
      <c r="DI104" s="50"/>
      <c r="DJ104" s="59"/>
      <c r="DK104" s="60"/>
      <c r="DL104" s="17"/>
      <c r="DM104" s="17"/>
      <c r="DN104" s="58"/>
      <c r="DO104" s="50"/>
      <c r="DP104" s="50"/>
      <c r="DQ104" s="50"/>
      <c r="DR104" s="50"/>
      <c r="DS104" s="50"/>
      <c r="DT104" s="50"/>
      <c r="DU104" s="59"/>
      <c r="DV104" s="60"/>
      <c r="DW104" s="17"/>
      <c r="DX104" s="17"/>
      <c r="DY104" s="58"/>
      <c r="DZ104" s="50"/>
      <c r="EA104" s="50"/>
      <c r="EB104" s="50"/>
      <c r="EC104" s="50"/>
      <c r="ED104" s="50"/>
      <c r="EE104" s="50"/>
      <c r="EF104" s="59"/>
      <c r="EG104" s="60"/>
      <c r="EH104" s="17"/>
      <c r="EI104" s="17"/>
      <c r="EJ104" s="58"/>
      <c r="EK104" s="50"/>
      <c r="EL104" s="50"/>
      <c r="EM104" s="50"/>
      <c r="EN104" s="50"/>
      <c r="EO104" s="50"/>
      <c r="EP104" s="50"/>
      <c r="EQ104" s="59"/>
      <c r="ER104" s="60"/>
      <c r="ES104" s="17"/>
      <c r="ET104" s="17"/>
      <c r="EU104" s="58"/>
      <c r="EV104" s="50"/>
      <c r="EW104" s="50"/>
      <c r="EX104" s="50"/>
      <c r="EY104" s="50"/>
      <c r="EZ104" s="50"/>
      <c r="FA104" s="50"/>
      <c r="FB104" s="59"/>
      <c r="FC104" s="60"/>
      <c r="FD104" s="17"/>
      <c r="FE104" s="17"/>
      <c r="FF104" s="58"/>
      <c r="FG104" s="50"/>
      <c r="FH104" s="50"/>
      <c r="FI104" s="50"/>
      <c r="FJ104" s="50"/>
      <c r="FK104" s="50"/>
      <c r="FL104" s="50"/>
      <c r="FM104" s="59"/>
      <c r="FN104" s="60"/>
      <c r="FO104" s="17"/>
      <c r="FP104" s="17"/>
      <c r="FQ104" s="58"/>
      <c r="FR104" s="50"/>
      <c r="FS104" s="50"/>
      <c r="FT104" s="50"/>
      <c r="FU104" s="50"/>
      <c r="FV104" s="50"/>
      <c r="FW104" s="50"/>
      <c r="FX104" s="59"/>
      <c r="FY104" s="60"/>
      <c r="FZ104" s="17"/>
      <c r="GA104" s="17"/>
      <c r="GB104" s="58"/>
      <c r="GC104" s="50"/>
      <c r="GD104" s="50"/>
      <c r="GE104" s="50"/>
      <c r="GF104" s="50"/>
      <c r="GG104" s="50"/>
      <c r="GH104" s="50"/>
      <c r="GI104" s="59"/>
      <c r="GJ104" s="60"/>
      <c r="GK104" s="17"/>
      <c r="GL104" s="17"/>
      <c r="GM104" s="58"/>
      <c r="GN104" s="50"/>
      <c r="GO104" s="50"/>
      <c r="GP104" s="50"/>
      <c r="GQ104" s="50"/>
      <c r="GR104" s="50"/>
      <c r="GS104" s="50"/>
      <c r="GT104" s="59"/>
      <c r="GU104" s="60"/>
      <c r="GV104" s="17"/>
      <c r="GW104" s="17"/>
      <c r="GX104" s="58"/>
      <c r="GY104" s="50"/>
      <c r="GZ104" s="50"/>
      <c r="HA104" s="50"/>
      <c r="HB104" s="50"/>
      <c r="HC104" s="50"/>
      <c r="HD104" s="50"/>
      <c r="HE104" s="59"/>
      <c r="HF104" s="60"/>
      <c r="HG104" s="17"/>
      <c r="HH104" s="17"/>
      <c r="HI104" s="58"/>
      <c r="HJ104" s="50"/>
      <c r="HK104" s="50"/>
      <c r="HL104" s="50"/>
      <c r="HM104" s="50"/>
      <c r="HN104" s="50"/>
      <c r="HO104" s="50"/>
      <c r="HP104" s="59"/>
      <c r="HQ104" s="60"/>
      <c r="HR104" s="17"/>
      <c r="HS104" s="17"/>
    </row>
    <row r="105" spans="1:227" x14ac:dyDescent="0.3">
      <c r="E105" s="59"/>
      <c r="F105" s="59"/>
      <c r="G105" s="17"/>
      <c r="H105" s="58"/>
      <c r="I105" s="50"/>
      <c r="J105" s="50"/>
      <c r="K105" s="50"/>
      <c r="L105" s="50"/>
      <c r="M105" s="50"/>
      <c r="N105" s="50"/>
      <c r="O105" s="59"/>
      <c r="P105" s="60"/>
      <c r="Q105" s="17"/>
      <c r="R105" s="17"/>
      <c r="S105" s="58"/>
      <c r="T105" s="50"/>
      <c r="U105" s="50"/>
      <c r="V105" s="50"/>
      <c r="W105" s="50"/>
      <c r="X105" s="50"/>
      <c r="Y105" s="50"/>
      <c r="Z105" s="59"/>
      <c r="AA105" s="60"/>
      <c r="AB105" s="17"/>
      <c r="AC105" s="17"/>
      <c r="AD105" s="58"/>
      <c r="AE105" s="50"/>
      <c r="AF105" s="50"/>
      <c r="AG105" s="50"/>
      <c r="AH105" s="50"/>
      <c r="AI105" s="50"/>
      <c r="AJ105" s="50"/>
      <c r="AK105" s="59"/>
      <c r="AL105" s="60"/>
      <c r="AM105" s="17"/>
      <c r="AN105" s="17"/>
      <c r="AO105" s="58"/>
      <c r="AP105" s="50"/>
      <c r="AQ105" s="50"/>
      <c r="AR105" s="50"/>
      <c r="AS105" s="50"/>
      <c r="AT105" s="50"/>
      <c r="AU105" s="50"/>
      <c r="AV105" s="59"/>
      <c r="AW105" s="60"/>
      <c r="AX105" s="17"/>
      <c r="AY105" s="17"/>
      <c r="AZ105" s="58"/>
      <c r="BA105" s="50"/>
      <c r="BB105" s="50"/>
      <c r="BC105" s="50"/>
      <c r="BD105" s="50"/>
      <c r="BE105" s="50"/>
      <c r="BF105" s="50"/>
      <c r="BG105" s="59"/>
      <c r="BH105" s="60"/>
      <c r="BI105" s="17"/>
      <c r="BJ105" s="17"/>
      <c r="BK105" s="58"/>
      <c r="BL105" s="50"/>
      <c r="BM105" s="50"/>
      <c r="BN105" s="50"/>
      <c r="BO105" s="50"/>
      <c r="BP105" s="50"/>
      <c r="BQ105" s="50"/>
      <c r="BR105" s="59"/>
      <c r="BS105" s="60"/>
      <c r="BT105" s="17"/>
      <c r="BU105" s="17"/>
      <c r="BV105" s="58"/>
      <c r="BW105" s="50"/>
      <c r="BX105" s="50"/>
      <c r="BY105" s="50"/>
      <c r="BZ105" s="50"/>
      <c r="CA105" s="50"/>
      <c r="CB105" s="50"/>
      <c r="CC105" s="59"/>
      <c r="CD105" s="60"/>
      <c r="CE105" s="17"/>
      <c r="CF105" s="17"/>
      <c r="CG105" s="58"/>
      <c r="CH105" s="50"/>
      <c r="CI105" s="50"/>
      <c r="CJ105" s="50"/>
      <c r="CK105" s="50"/>
      <c r="CL105" s="50"/>
      <c r="CM105" s="50"/>
      <c r="CN105" s="59"/>
      <c r="CO105" s="60"/>
      <c r="CP105" s="17"/>
      <c r="CQ105" s="17"/>
      <c r="CR105" s="58"/>
      <c r="CS105" s="50"/>
      <c r="CT105" s="50"/>
      <c r="CU105" s="50"/>
      <c r="CV105" s="50"/>
      <c r="CW105" s="50"/>
      <c r="CX105" s="50"/>
      <c r="CY105" s="59"/>
      <c r="CZ105" s="60"/>
      <c r="DA105" s="17"/>
      <c r="DB105" s="17"/>
      <c r="DC105" s="58"/>
      <c r="DD105" s="50"/>
      <c r="DE105" s="50"/>
      <c r="DF105" s="50"/>
      <c r="DG105" s="50"/>
      <c r="DH105" s="50"/>
      <c r="DI105" s="50"/>
      <c r="DJ105" s="59"/>
      <c r="DK105" s="60"/>
      <c r="DL105" s="17"/>
      <c r="DM105" s="17"/>
      <c r="DN105" s="58"/>
      <c r="DO105" s="50"/>
      <c r="DP105" s="50"/>
      <c r="DQ105" s="50"/>
      <c r="DR105" s="50"/>
      <c r="DS105" s="50"/>
      <c r="DT105" s="50"/>
      <c r="DU105" s="59"/>
      <c r="DV105" s="60"/>
      <c r="DW105" s="17"/>
      <c r="DX105" s="17"/>
      <c r="DY105" s="58"/>
      <c r="DZ105" s="50"/>
      <c r="EA105" s="50"/>
      <c r="EB105" s="50"/>
      <c r="EC105" s="50"/>
      <c r="ED105" s="50"/>
      <c r="EE105" s="50"/>
      <c r="EF105" s="59"/>
      <c r="EG105" s="60"/>
      <c r="EH105" s="17"/>
      <c r="EI105" s="17"/>
      <c r="EJ105" s="58"/>
      <c r="EK105" s="50"/>
      <c r="EL105" s="50"/>
      <c r="EM105" s="50"/>
      <c r="EN105" s="50"/>
      <c r="EO105" s="50"/>
      <c r="EP105" s="50"/>
      <c r="EQ105" s="59"/>
      <c r="ER105" s="60"/>
      <c r="ES105" s="17"/>
      <c r="ET105" s="17"/>
      <c r="EU105" s="58"/>
      <c r="EV105" s="50"/>
      <c r="EW105" s="50"/>
      <c r="EX105" s="50"/>
      <c r="EY105" s="50"/>
      <c r="EZ105" s="50"/>
      <c r="FA105" s="50"/>
      <c r="FB105" s="59"/>
      <c r="FC105" s="60"/>
      <c r="FD105" s="17"/>
      <c r="FE105" s="17"/>
      <c r="FF105" s="58"/>
      <c r="FG105" s="50"/>
      <c r="FH105" s="50"/>
      <c r="FI105" s="50"/>
      <c r="FJ105" s="50"/>
      <c r="FK105" s="50"/>
      <c r="FL105" s="50"/>
      <c r="FM105" s="59"/>
      <c r="FN105" s="60"/>
      <c r="FO105" s="17"/>
      <c r="FP105" s="17"/>
      <c r="FQ105" s="58"/>
      <c r="FR105" s="50"/>
      <c r="FS105" s="50"/>
      <c r="FT105" s="50"/>
      <c r="FU105" s="50"/>
      <c r="FV105" s="50"/>
      <c r="FW105" s="50"/>
      <c r="FX105" s="59"/>
      <c r="FY105" s="60"/>
      <c r="FZ105" s="17"/>
      <c r="GA105" s="17"/>
      <c r="GB105" s="58"/>
      <c r="GC105" s="50"/>
      <c r="GD105" s="50"/>
      <c r="GE105" s="50"/>
      <c r="GF105" s="50"/>
      <c r="GG105" s="50"/>
      <c r="GH105" s="50"/>
      <c r="GI105" s="59"/>
      <c r="GJ105" s="60"/>
      <c r="GK105" s="17"/>
      <c r="GL105" s="17"/>
      <c r="GM105" s="58"/>
      <c r="GN105" s="50"/>
      <c r="GO105" s="50"/>
      <c r="GP105" s="50"/>
      <c r="GQ105" s="50"/>
      <c r="GR105" s="50"/>
      <c r="GS105" s="50"/>
      <c r="GT105" s="59"/>
      <c r="GU105" s="60"/>
      <c r="GV105" s="17"/>
      <c r="GW105" s="17"/>
      <c r="GX105" s="58"/>
      <c r="GY105" s="50"/>
      <c r="GZ105" s="50"/>
      <c r="HA105" s="50"/>
      <c r="HB105" s="50"/>
      <c r="HC105" s="50"/>
      <c r="HD105" s="50"/>
      <c r="HE105" s="59"/>
      <c r="HF105" s="60"/>
      <c r="HG105" s="17"/>
      <c r="HH105" s="17"/>
      <c r="HI105" s="58"/>
      <c r="HJ105" s="50"/>
      <c r="HK105" s="50"/>
      <c r="HL105" s="50"/>
      <c r="HM105" s="50"/>
      <c r="HN105" s="50"/>
      <c r="HO105" s="50"/>
      <c r="HP105" s="59"/>
      <c r="HQ105" s="60"/>
      <c r="HR105" s="17"/>
      <c r="HS105" s="17"/>
    </row>
    <row r="112" spans="1:227" s="77" customFormat="1" x14ac:dyDescent="0.3">
      <c r="B112" s="32"/>
      <c r="C112" s="78"/>
      <c r="D112" s="78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</row>
    <row r="113" spans="1:227" s="77" customFormat="1" x14ac:dyDescent="0.3">
      <c r="B113" s="32"/>
      <c r="C113" s="78"/>
      <c r="D113" s="78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</row>
    <row r="114" spans="1:227" s="77" customFormat="1" x14ac:dyDescent="0.3">
      <c r="B114" s="32"/>
      <c r="C114" s="78"/>
      <c r="D114" s="78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32"/>
      <c r="DU114" s="32"/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32"/>
      <c r="EZ114" s="32"/>
      <c r="FA114" s="32"/>
      <c r="FB114" s="32"/>
      <c r="FC114" s="32"/>
      <c r="FD114" s="32"/>
      <c r="FE114" s="32"/>
      <c r="FF114" s="32"/>
      <c r="FG114" s="32"/>
      <c r="FH114" s="32"/>
      <c r="FI114" s="32"/>
      <c r="FJ114" s="32"/>
      <c r="FK114" s="32"/>
      <c r="FL114" s="32"/>
      <c r="FM114" s="32"/>
      <c r="FN114" s="32"/>
      <c r="FO114" s="32"/>
      <c r="FP114" s="32"/>
      <c r="FQ114" s="32"/>
      <c r="FR114" s="32"/>
      <c r="FS114" s="32"/>
      <c r="FT114" s="32"/>
      <c r="FU114" s="32"/>
      <c r="FV114" s="32"/>
      <c r="FW114" s="32"/>
      <c r="FX114" s="32"/>
      <c r="FY114" s="32"/>
      <c r="FZ114" s="32"/>
      <c r="GA114" s="32"/>
      <c r="GB114" s="32"/>
      <c r="GC114" s="32"/>
      <c r="GD114" s="32"/>
      <c r="GE114" s="32"/>
      <c r="GF114" s="32"/>
      <c r="GG114" s="32"/>
      <c r="GH114" s="32"/>
      <c r="GI114" s="32"/>
      <c r="GJ114" s="32"/>
      <c r="GK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</row>
    <row r="115" spans="1:227" s="77" customFormat="1" x14ac:dyDescent="0.3">
      <c r="B115" s="32"/>
      <c r="C115" s="78"/>
      <c r="D115" s="78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</row>
    <row r="116" spans="1:227" s="77" customFormat="1" x14ac:dyDescent="0.3">
      <c r="B116" s="32"/>
      <c r="C116" s="78"/>
      <c r="D116" s="78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</row>
    <row r="117" spans="1:227" s="77" customFormat="1" x14ac:dyDescent="0.3">
      <c r="B117" s="32"/>
      <c r="C117" s="78"/>
      <c r="D117" s="78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</row>
    <row r="118" spans="1:227" s="77" customFormat="1" x14ac:dyDescent="0.3">
      <c r="B118" s="32"/>
      <c r="C118" s="78"/>
      <c r="D118" s="78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</row>
    <row r="119" spans="1:227" s="77" customFormat="1" x14ac:dyDescent="0.3">
      <c r="B119" s="32"/>
      <c r="C119" s="78"/>
      <c r="D119" s="78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</row>
    <row r="120" spans="1:227" s="77" customFormat="1" x14ac:dyDescent="0.3">
      <c r="B120" s="32"/>
      <c r="C120" s="78"/>
      <c r="D120" s="78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</row>
    <row r="121" spans="1:227" s="77" customFormat="1" x14ac:dyDescent="0.3">
      <c r="B121" s="32"/>
      <c r="C121" s="78"/>
      <c r="D121" s="78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</row>
    <row r="122" spans="1:227" s="77" customFormat="1" x14ac:dyDescent="0.3">
      <c r="B122" s="32"/>
      <c r="C122" s="78"/>
      <c r="D122" s="78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</row>
    <row r="123" spans="1:227" s="77" customFormat="1" x14ac:dyDescent="0.3">
      <c r="B123" s="32"/>
      <c r="C123" s="78"/>
      <c r="D123" s="78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</row>
    <row r="124" spans="1:227" s="77" customFormat="1" x14ac:dyDescent="0.3">
      <c r="B124" s="32"/>
      <c r="C124" s="78"/>
      <c r="D124" s="78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</row>
    <row r="125" spans="1:227" s="77" customFormat="1" x14ac:dyDescent="0.3">
      <c r="B125" s="32"/>
      <c r="C125" s="78"/>
      <c r="D125" s="78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</row>
    <row r="126" spans="1:227" s="77" customFormat="1" x14ac:dyDescent="0.3">
      <c r="B126" s="32"/>
      <c r="C126" s="78"/>
      <c r="D126" s="78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</row>
    <row r="127" spans="1:227" s="77" customFormat="1" x14ac:dyDescent="0.3">
      <c r="B127" s="32"/>
      <c r="C127" s="78"/>
      <c r="D127" s="78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</row>
    <row r="128" spans="1:227" s="78" customFormat="1" x14ac:dyDescent="0.3">
      <c r="A128" s="77"/>
      <c r="B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  <c r="DN128" s="32"/>
      <c r="DO128" s="32"/>
      <c r="DP128" s="32"/>
      <c r="DQ128" s="32"/>
      <c r="DR128" s="32"/>
      <c r="DS128" s="32"/>
      <c r="DT128" s="32"/>
      <c r="DU128" s="32"/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32"/>
      <c r="EZ128" s="32"/>
      <c r="FA128" s="32"/>
      <c r="FB128" s="32"/>
      <c r="FC128" s="32"/>
      <c r="FD128" s="32"/>
      <c r="FE128" s="32"/>
      <c r="FF128" s="32"/>
      <c r="FG128" s="32"/>
      <c r="FH128" s="32"/>
      <c r="FI128" s="32"/>
      <c r="FJ128" s="32"/>
      <c r="FK128" s="32"/>
      <c r="FL128" s="32"/>
      <c r="FM128" s="32"/>
      <c r="FN128" s="32"/>
      <c r="FO128" s="32"/>
      <c r="FP128" s="32"/>
      <c r="FQ128" s="32"/>
      <c r="FR128" s="32"/>
      <c r="FS128" s="32"/>
      <c r="FT128" s="32"/>
      <c r="FU128" s="32"/>
      <c r="FV128" s="32"/>
      <c r="FW128" s="32"/>
      <c r="FX128" s="32"/>
      <c r="FY128" s="32"/>
      <c r="FZ128" s="32"/>
      <c r="GA128" s="32"/>
      <c r="GB128" s="32"/>
      <c r="GC128" s="32"/>
      <c r="GD128" s="32"/>
      <c r="GE128" s="32"/>
      <c r="GF128" s="32"/>
      <c r="GG128" s="32"/>
      <c r="GH128" s="32"/>
      <c r="GI128" s="32"/>
      <c r="GJ128" s="32"/>
      <c r="GK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</row>
    <row r="129" spans="1:227" s="78" customFormat="1" x14ac:dyDescent="0.3">
      <c r="A129" s="77"/>
      <c r="B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32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32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32"/>
      <c r="GI129" s="32"/>
      <c r="GJ129" s="32"/>
      <c r="GK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</row>
    <row r="130" spans="1:227" s="78" customFormat="1" x14ac:dyDescent="0.3">
      <c r="A130" s="77"/>
      <c r="B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  <c r="DC130" s="32"/>
      <c r="DD130" s="32"/>
      <c r="DE130" s="32"/>
      <c r="DF130" s="32"/>
      <c r="DG130" s="32"/>
      <c r="DH130" s="32"/>
      <c r="DI130" s="32"/>
      <c r="DJ130" s="32"/>
      <c r="DK130" s="32"/>
      <c r="DL130" s="32"/>
      <c r="DM130" s="32"/>
      <c r="DN130" s="32"/>
      <c r="DO130" s="32"/>
      <c r="DP130" s="32"/>
      <c r="DQ130" s="32"/>
      <c r="DR130" s="32"/>
      <c r="DS130" s="32"/>
      <c r="DT130" s="32"/>
      <c r="DU130" s="32"/>
      <c r="DV130" s="32"/>
      <c r="DW130" s="32"/>
      <c r="DX130" s="32"/>
      <c r="DY130" s="32"/>
      <c r="DZ130" s="32"/>
      <c r="EA130" s="32"/>
      <c r="EB130" s="32"/>
      <c r="EC130" s="32"/>
      <c r="ED130" s="32"/>
      <c r="EE130" s="32"/>
      <c r="EF130" s="32"/>
      <c r="EG130" s="32"/>
      <c r="EH130" s="32"/>
      <c r="EI130" s="32"/>
      <c r="EJ130" s="32"/>
      <c r="EK130" s="32"/>
      <c r="EL130" s="32"/>
      <c r="EM130" s="32"/>
      <c r="EN130" s="32"/>
      <c r="EO130" s="32"/>
      <c r="EP130" s="32"/>
      <c r="EQ130" s="32"/>
      <c r="ER130" s="32"/>
      <c r="ES130" s="32"/>
      <c r="ET130" s="32"/>
      <c r="EU130" s="32"/>
      <c r="EV130" s="32"/>
      <c r="EW130" s="32"/>
      <c r="EX130" s="32"/>
      <c r="EY130" s="32"/>
      <c r="EZ130" s="32"/>
      <c r="FA130" s="32"/>
      <c r="FB130" s="32"/>
      <c r="FC130" s="32"/>
      <c r="FD130" s="32"/>
      <c r="FE130" s="32"/>
      <c r="FF130" s="32"/>
      <c r="FG130" s="32"/>
      <c r="FH130" s="32"/>
      <c r="FI130" s="32"/>
      <c r="FJ130" s="32"/>
      <c r="FK130" s="32"/>
      <c r="FL130" s="32"/>
      <c r="FM130" s="32"/>
      <c r="FN130" s="32"/>
      <c r="FO130" s="32"/>
      <c r="FP130" s="32"/>
      <c r="FQ130" s="32"/>
      <c r="FR130" s="32"/>
      <c r="FS130" s="32"/>
      <c r="FT130" s="32"/>
      <c r="FU130" s="32"/>
      <c r="FV130" s="32"/>
      <c r="FW130" s="32"/>
      <c r="FX130" s="32"/>
      <c r="FY130" s="32"/>
      <c r="FZ130" s="32"/>
      <c r="GA130" s="32"/>
      <c r="GB130" s="32"/>
      <c r="GC130" s="32"/>
      <c r="GD130" s="32"/>
      <c r="GE130" s="32"/>
      <c r="GF130" s="32"/>
      <c r="GG130" s="32"/>
      <c r="GH130" s="32"/>
      <c r="GI130" s="32"/>
      <c r="GJ130" s="32"/>
      <c r="GK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</row>
    <row r="131" spans="1:227" s="78" customFormat="1" x14ac:dyDescent="0.3">
      <c r="A131" s="77"/>
      <c r="B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  <c r="DN131" s="32"/>
      <c r="DO131" s="32"/>
      <c r="DP131" s="32"/>
      <c r="DQ131" s="32"/>
      <c r="DR131" s="32"/>
      <c r="DS131" s="32"/>
      <c r="DT131" s="32"/>
      <c r="DU131" s="32"/>
      <c r="DV131" s="32"/>
      <c r="DW131" s="32"/>
      <c r="DX131" s="32"/>
      <c r="DY131" s="32"/>
      <c r="DZ131" s="32"/>
      <c r="EA131" s="32"/>
      <c r="EB131" s="32"/>
      <c r="EC131" s="32"/>
      <c r="ED131" s="32"/>
      <c r="EE131" s="32"/>
      <c r="EF131" s="32"/>
      <c r="EG131" s="32"/>
      <c r="EH131" s="32"/>
      <c r="EI131" s="32"/>
      <c r="EJ131" s="32"/>
      <c r="EK131" s="32"/>
      <c r="EL131" s="32"/>
      <c r="EM131" s="32"/>
      <c r="EN131" s="32"/>
      <c r="EO131" s="32"/>
      <c r="EP131" s="32"/>
      <c r="EQ131" s="32"/>
      <c r="ER131" s="32"/>
      <c r="ES131" s="32"/>
      <c r="ET131" s="32"/>
      <c r="EU131" s="32"/>
      <c r="EV131" s="32"/>
      <c r="EW131" s="32"/>
      <c r="EX131" s="32"/>
      <c r="EY131" s="32"/>
      <c r="EZ131" s="32"/>
      <c r="FA131" s="32"/>
      <c r="FB131" s="32"/>
      <c r="FC131" s="32"/>
      <c r="FD131" s="32"/>
      <c r="FE131" s="32"/>
      <c r="FF131" s="32"/>
      <c r="FG131" s="32"/>
      <c r="FH131" s="32"/>
      <c r="FI131" s="32"/>
      <c r="FJ131" s="32"/>
      <c r="FK131" s="32"/>
      <c r="FL131" s="32"/>
      <c r="FM131" s="32"/>
      <c r="FN131" s="32"/>
      <c r="FO131" s="32"/>
      <c r="FP131" s="32"/>
      <c r="FQ131" s="32"/>
      <c r="FR131" s="32"/>
      <c r="FS131" s="32"/>
      <c r="FT131" s="32"/>
      <c r="FU131" s="32"/>
      <c r="FV131" s="32"/>
      <c r="FW131" s="32"/>
      <c r="FX131" s="32"/>
      <c r="FY131" s="32"/>
      <c r="FZ131" s="32"/>
      <c r="GA131" s="32"/>
      <c r="GB131" s="32"/>
      <c r="GC131" s="32"/>
      <c r="GD131" s="32"/>
      <c r="GE131" s="32"/>
      <c r="GF131" s="32"/>
      <c r="GG131" s="32"/>
      <c r="GH131" s="32"/>
      <c r="GI131" s="32"/>
      <c r="GJ131" s="32"/>
      <c r="GK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</row>
    <row r="132" spans="1:227" s="78" customFormat="1" x14ac:dyDescent="0.3">
      <c r="A132" s="77"/>
      <c r="B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  <c r="DC132" s="32"/>
      <c r="DD132" s="32"/>
      <c r="DE132" s="32"/>
      <c r="DF132" s="32"/>
      <c r="DG132" s="32"/>
      <c r="DH132" s="32"/>
      <c r="DI132" s="32"/>
      <c r="DJ132" s="32"/>
      <c r="DK132" s="32"/>
      <c r="DL132" s="32"/>
      <c r="DM132" s="32"/>
      <c r="DN132" s="32"/>
      <c r="DO132" s="32"/>
      <c r="DP132" s="32"/>
      <c r="DQ132" s="32"/>
      <c r="DR132" s="32"/>
      <c r="DS132" s="32"/>
      <c r="DT132" s="32"/>
      <c r="DU132" s="32"/>
      <c r="DV132" s="32"/>
      <c r="DW132" s="32"/>
      <c r="DX132" s="32"/>
      <c r="DY132" s="32"/>
      <c r="DZ132" s="32"/>
      <c r="EA132" s="32"/>
      <c r="EB132" s="32"/>
      <c r="EC132" s="32"/>
      <c r="ED132" s="32"/>
      <c r="EE132" s="32"/>
      <c r="EF132" s="32"/>
      <c r="EG132" s="32"/>
      <c r="EH132" s="32"/>
      <c r="EI132" s="32"/>
      <c r="EJ132" s="32"/>
      <c r="EK132" s="32"/>
      <c r="EL132" s="32"/>
      <c r="EM132" s="32"/>
      <c r="EN132" s="32"/>
      <c r="EO132" s="32"/>
      <c r="EP132" s="32"/>
      <c r="EQ132" s="32"/>
      <c r="ER132" s="32"/>
      <c r="ES132" s="32"/>
      <c r="ET132" s="32"/>
      <c r="EU132" s="32"/>
      <c r="EV132" s="32"/>
      <c r="EW132" s="32"/>
      <c r="EX132" s="32"/>
      <c r="EY132" s="32"/>
      <c r="EZ132" s="32"/>
      <c r="FA132" s="32"/>
      <c r="FB132" s="32"/>
      <c r="FC132" s="32"/>
      <c r="FD132" s="32"/>
      <c r="FE132" s="32"/>
      <c r="FF132" s="32"/>
      <c r="FG132" s="32"/>
      <c r="FH132" s="32"/>
      <c r="FI132" s="32"/>
      <c r="FJ132" s="32"/>
      <c r="FK132" s="32"/>
      <c r="FL132" s="32"/>
      <c r="FM132" s="32"/>
      <c r="FN132" s="32"/>
      <c r="FO132" s="32"/>
      <c r="FP132" s="32"/>
      <c r="FQ132" s="32"/>
      <c r="FR132" s="32"/>
      <c r="FS132" s="32"/>
      <c r="FT132" s="32"/>
      <c r="FU132" s="32"/>
      <c r="FV132" s="32"/>
      <c r="FW132" s="32"/>
      <c r="FX132" s="32"/>
      <c r="FY132" s="32"/>
      <c r="FZ132" s="32"/>
      <c r="GA132" s="32"/>
      <c r="GB132" s="32"/>
      <c r="GC132" s="32"/>
      <c r="GD132" s="32"/>
      <c r="GE132" s="32"/>
      <c r="GF132" s="32"/>
      <c r="GG132" s="32"/>
      <c r="GH132" s="32"/>
      <c r="GI132" s="32"/>
      <c r="GJ132" s="32"/>
      <c r="GK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</row>
    <row r="133" spans="1:227" s="78" customFormat="1" x14ac:dyDescent="0.3">
      <c r="A133" s="77"/>
      <c r="B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  <c r="DM133" s="32"/>
      <c r="DN133" s="32"/>
      <c r="DO133" s="32"/>
      <c r="DP133" s="32"/>
      <c r="DQ133" s="32"/>
      <c r="DR133" s="32"/>
      <c r="DS133" s="32"/>
      <c r="DT133" s="32"/>
      <c r="DU133" s="32"/>
      <c r="DV133" s="32"/>
      <c r="DW133" s="32"/>
      <c r="DX133" s="32"/>
      <c r="DY133" s="32"/>
      <c r="DZ133" s="32"/>
      <c r="EA133" s="32"/>
      <c r="EB133" s="32"/>
      <c r="EC133" s="32"/>
      <c r="ED133" s="32"/>
      <c r="EE133" s="32"/>
      <c r="EF133" s="32"/>
      <c r="EG133" s="32"/>
      <c r="EH133" s="32"/>
      <c r="EI133" s="32"/>
      <c r="EJ133" s="32"/>
      <c r="EK133" s="32"/>
      <c r="EL133" s="32"/>
      <c r="EM133" s="32"/>
      <c r="EN133" s="32"/>
      <c r="EO133" s="32"/>
      <c r="EP133" s="32"/>
      <c r="EQ133" s="32"/>
      <c r="ER133" s="32"/>
      <c r="ES133" s="32"/>
      <c r="ET133" s="32"/>
      <c r="EU133" s="32"/>
      <c r="EV133" s="32"/>
      <c r="EW133" s="32"/>
      <c r="EX133" s="32"/>
      <c r="EY133" s="32"/>
      <c r="EZ133" s="32"/>
      <c r="FA133" s="32"/>
      <c r="FB133" s="32"/>
      <c r="FC133" s="32"/>
      <c r="FD133" s="32"/>
      <c r="FE133" s="32"/>
      <c r="FF133" s="32"/>
      <c r="FG133" s="32"/>
      <c r="FH133" s="32"/>
      <c r="FI133" s="32"/>
      <c r="FJ133" s="32"/>
      <c r="FK133" s="32"/>
      <c r="FL133" s="32"/>
      <c r="FM133" s="32"/>
      <c r="FN133" s="32"/>
      <c r="FO133" s="32"/>
      <c r="FP133" s="32"/>
      <c r="FQ133" s="32"/>
      <c r="FR133" s="32"/>
      <c r="FS133" s="32"/>
      <c r="FT133" s="32"/>
      <c r="FU133" s="32"/>
      <c r="FV133" s="32"/>
      <c r="FW133" s="32"/>
      <c r="FX133" s="32"/>
      <c r="FY133" s="32"/>
      <c r="FZ133" s="32"/>
      <c r="GA133" s="32"/>
      <c r="GB133" s="32"/>
      <c r="GC133" s="32"/>
      <c r="GD133" s="32"/>
      <c r="GE133" s="32"/>
      <c r="GF133" s="32"/>
      <c r="GG133" s="32"/>
      <c r="GH133" s="32"/>
      <c r="GI133" s="32"/>
      <c r="GJ133" s="32"/>
      <c r="GK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</row>
    <row r="134" spans="1:227" s="78" customFormat="1" x14ac:dyDescent="0.3">
      <c r="A134" s="77"/>
      <c r="B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  <c r="DC134" s="32"/>
      <c r="DD134" s="32"/>
      <c r="DE134" s="32"/>
      <c r="DF134" s="32"/>
      <c r="DG134" s="32"/>
      <c r="DH134" s="32"/>
      <c r="DI134" s="32"/>
      <c r="DJ134" s="32"/>
      <c r="DK134" s="32"/>
      <c r="DL134" s="32"/>
      <c r="DM134" s="32"/>
      <c r="DN134" s="32"/>
      <c r="DO134" s="32"/>
      <c r="DP134" s="32"/>
      <c r="DQ134" s="32"/>
      <c r="DR134" s="32"/>
      <c r="DS134" s="32"/>
      <c r="DT134" s="32"/>
      <c r="DU134" s="32"/>
      <c r="DV134" s="32"/>
      <c r="DW134" s="32"/>
      <c r="DX134" s="32"/>
      <c r="DY134" s="32"/>
      <c r="DZ134" s="32"/>
      <c r="EA134" s="32"/>
      <c r="EB134" s="32"/>
      <c r="EC134" s="32"/>
      <c r="ED134" s="32"/>
      <c r="EE134" s="32"/>
      <c r="EF134" s="32"/>
      <c r="EG134" s="32"/>
      <c r="EH134" s="32"/>
      <c r="EI134" s="32"/>
      <c r="EJ134" s="32"/>
      <c r="EK134" s="32"/>
      <c r="EL134" s="32"/>
      <c r="EM134" s="32"/>
      <c r="EN134" s="32"/>
      <c r="EO134" s="32"/>
      <c r="EP134" s="32"/>
      <c r="EQ134" s="32"/>
      <c r="ER134" s="32"/>
      <c r="ES134" s="32"/>
      <c r="ET134" s="32"/>
      <c r="EU134" s="32"/>
      <c r="EV134" s="32"/>
      <c r="EW134" s="32"/>
      <c r="EX134" s="32"/>
      <c r="EY134" s="32"/>
      <c r="EZ134" s="32"/>
      <c r="FA134" s="32"/>
      <c r="FB134" s="32"/>
      <c r="FC134" s="32"/>
      <c r="FD134" s="32"/>
      <c r="FE134" s="32"/>
      <c r="FF134" s="32"/>
      <c r="FG134" s="32"/>
      <c r="FH134" s="32"/>
      <c r="FI134" s="32"/>
      <c r="FJ134" s="32"/>
      <c r="FK134" s="32"/>
      <c r="FL134" s="32"/>
      <c r="FM134" s="32"/>
      <c r="FN134" s="32"/>
      <c r="FO134" s="32"/>
      <c r="FP134" s="32"/>
      <c r="FQ134" s="32"/>
      <c r="FR134" s="32"/>
      <c r="FS134" s="32"/>
      <c r="FT134" s="32"/>
      <c r="FU134" s="32"/>
      <c r="FV134" s="32"/>
      <c r="FW134" s="32"/>
      <c r="FX134" s="32"/>
      <c r="FY134" s="32"/>
      <c r="FZ134" s="32"/>
      <c r="GA134" s="32"/>
      <c r="GB134" s="32"/>
      <c r="GC134" s="32"/>
      <c r="GD134" s="32"/>
      <c r="GE134" s="32"/>
      <c r="GF134" s="32"/>
      <c r="GG134" s="32"/>
      <c r="GH134" s="32"/>
      <c r="GI134" s="32"/>
      <c r="GJ134" s="32"/>
      <c r="GK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</row>
    <row r="135" spans="1:227" s="78" customFormat="1" x14ac:dyDescent="0.3">
      <c r="A135" s="77"/>
      <c r="B135" s="80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  <c r="DC135" s="32"/>
      <c r="DD135" s="32"/>
      <c r="DE135" s="32"/>
      <c r="DF135" s="32"/>
      <c r="DG135" s="32"/>
      <c r="DH135" s="32"/>
      <c r="DI135" s="32"/>
      <c r="DJ135" s="32"/>
      <c r="DK135" s="32"/>
      <c r="DL135" s="32"/>
      <c r="DM135" s="32"/>
      <c r="DN135" s="32"/>
      <c r="DO135" s="32"/>
      <c r="DP135" s="32"/>
      <c r="DQ135" s="32"/>
      <c r="DR135" s="32"/>
      <c r="DS135" s="32"/>
      <c r="DT135" s="32"/>
      <c r="DU135" s="32"/>
      <c r="DV135" s="32"/>
      <c r="DW135" s="32"/>
      <c r="DX135" s="32"/>
      <c r="DY135" s="32"/>
      <c r="DZ135" s="32"/>
      <c r="EA135" s="32"/>
      <c r="EB135" s="32"/>
      <c r="EC135" s="32"/>
      <c r="ED135" s="32"/>
      <c r="EE135" s="32"/>
      <c r="EF135" s="32"/>
      <c r="EG135" s="32"/>
      <c r="EH135" s="32"/>
      <c r="EI135" s="32"/>
      <c r="EJ135" s="32"/>
      <c r="EK135" s="32"/>
      <c r="EL135" s="32"/>
      <c r="EM135" s="32"/>
      <c r="EN135" s="32"/>
      <c r="EO135" s="32"/>
      <c r="EP135" s="32"/>
      <c r="EQ135" s="32"/>
      <c r="ER135" s="32"/>
      <c r="ES135" s="32"/>
      <c r="ET135" s="32"/>
      <c r="EU135" s="32"/>
      <c r="EV135" s="32"/>
      <c r="EW135" s="32"/>
      <c r="EX135" s="32"/>
      <c r="EY135" s="32"/>
      <c r="EZ135" s="32"/>
      <c r="FA135" s="32"/>
      <c r="FB135" s="32"/>
      <c r="FC135" s="32"/>
      <c r="FD135" s="32"/>
      <c r="FE135" s="32"/>
      <c r="FF135" s="32"/>
      <c r="FG135" s="32"/>
      <c r="FH135" s="32"/>
      <c r="FI135" s="32"/>
      <c r="FJ135" s="32"/>
      <c r="FK135" s="32"/>
      <c r="FL135" s="32"/>
      <c r="FM135" s="32"/>
      <c r="FN135" s="32"/>
      <c r="FO135" s="32"/>
      <c r="FP135" s="32"/>
      <c r="FQ135" s="32"/>
      <c r="FR135" s="32"/>
      <c r="FS135" s="32"/>
      <c r="FT135" s="32"/>
      <c r="FU135" s="32"/>
      <c r="FV135" s="32"/>
      <c r="FW135" s="32"/>
      <c r="FX135" s="32"/>
      <c r="FY135" s="32"/>
      <c r="FZ135" s="32"/>
      <c r="GA135" s="32"/>
      <c r="GB135" s="32"/>
      <c r="GC135" s="32"/>
      <c r="GD135" s="32"/>
      <c r="GE135" s="32"/>
      <c r="GF135" s="32"/>
      <c r="GG135" s="32"/>
      <c r="GH135" s="32"/>
      <c r="GI135" s="32"/>
      <c r="GJ135" s="32"/>
      <c r="GK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</row>
  </sheetData>
  <mergeCells count="13">
    <mergeCell ref="F36:G36"/>
    <mergeCell ref="A1:G1"/>
    <mergeCell ref="A2:G2"/>
    <mergeCell ref="B3:G3"/>
    <mergeCell ref="F6:G6"/>
    <mergeCell ref="B4:G4"/>
    <mergeCell ref="F20:G20"/>
    <mergeCell ref="F21:G21"/>
    <mergeCell ref="F31:G31"/>
    <mergeCell ref="F15:G15"/>
    <mergeCell ref="F16:G16"/>
    <mergeCell ref="F25:G25"/>
    <mergeCell ref="F26:G26"/>
  </mergeCells>
  <pageMargins left="0.25" right="0.25" top="0.75" bottom="0.75" header="0.3" footer="0.3"/>
  <pageSetup paperSize="5" scale="80" orientation="landscape" useFirstPageNumber="1" r:id="rId1"/>
  <headerFooter alignWithMargins="0">
    <oddFooter>&amp;L&amp;"Arial,Bold"&amp;A
&amp;R&amp;"Arial,Bold"Page 2 of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795C6-EA81-47A5-B460-68E1E7A5C988}">
  <sheetPr>
    <tabColor theme="2"/>
  </sheetPr>
  <dimension ref="A1:HS135"/>
  <sheetViews>
    <sheetView zoomScale="95" zoomScaleNormal="95" zoomScaleSheetLayoutView="178" workbookViewId="0">
      <pane xSplit="2" ySplit="5" topLeftCell="C6" activePane="bottomRight" state="frozen"/>
      <selection pane="topRight" activeCell="B4" sqref="B4"/>
      <selection pane="bottomLeft" activeCell="B4" sqref="B4"/>
      <selection pane="bottomRight" activeCell="A2" sqref="A2:G2"/>
    </sheetView>
  </sheetViews>
  <sheetFormatPr defaultColWidth="9.140625" defaultRowHeight="14.25" x14ac:dyDescent="0.3"/>
  <cols>
    <col min="1" max="1" width="5.7109375" style="77" customWidth="1"/>
    <col min="2" max="2" width="55.7109375" style="32" customWidth="1"/>
    <col min="3" max="3" width="16.7109375" style="78" customWidth="1"/>
    <col min="4" max="4" width="14.7109375" style="78" customWidth="1"/>
    <col min="5" max="7" width="15.7109375" style="32" customWidth="1"/>
    <col min="8" max="10" width="13.7109375" style="32" customWidth="1"/>
    <col min="11" max="16384" width="9.140625" style="32"/>
  </cols>
  <sheetData>
    <row r="1" spans="1:8" s="26" customFormat="1" ht="20.100000000000001" customHeight="1" x14ac:dyDescent="0.3">
      <c r="A1" s="1286" t="s">
        <v>1004</v>
      </c>
      <c r="B1" s="1286"/>
      <c r="C1" s="1286"/>
      <c r="D1" s="1286"/>
      <c r="E1" s="1286"/>
      <c r="F1" s="1286"/>
      <c r="G1" s="1286"/>
    </row>
    <row r="2" spans="1:8" s="26" customFormat="1" ht="24" customHeight="1" x14ac:dyDescent="0.3">
      <c r="A2" s="1286" t="s">
        <v>1005</v>
      </c>
      <c r="B2" s="1286"/>
      <c r="C2" s="1286"/>
      <c r="D2" s="1286"/>
      <c r="E2" s="1286"/>
      <c r="F2" s="1286"/>
      <c r="G2" s="1286"/>
    </row>
    <row r="3" spans="1:8" s="26" customFormat="1" ht="24" customHeight="1" x14ac:dyDescent="0.3">
      <c r="A3" s="1223"/>
      <c r="B3" s="1286" t="s">
        <v>1006</v>
      </c>
      <c r="C3" s="1286"/>
      <c r="D3" s="1286"/>
      <c r="E3" s="1286"/>
      <c r="F3" s="1286"/>
      <c r="G3" s="1286"/>
    </row>
    <row r="4" spans="1:8" s="26" customFormat="1" ht="23.25" customHeight="1" thickBot="1" x14ac:dyDescent="0.35">
      <c r="A4" s="27"/>
      <c r="B4" s="1286" t="s">
        <v>965</v>
      </c>
      <c r="C4" s="1324"/>
      <c r="D4" s="1324"/>
      <c r="E4" s="1324"/>
      <c r="F4" s="1324"/>
      <c r="G4" s="1324"/>
    </row>
    <row r="5" spans="1:8" s="28" customFormat="1" ht="79.900000000000006" customHeight="1" thickBot="1" x14ac:dyDescent="0.3">
      <c r="A5" s="99" t="s">
        <v>67</v>
      </c>
      <c r="B5" s="99" t="s">
        <v>966</v>
      </c>
      <c r="C5" s="101" t="s">
        <v>1007</v>
      </c>
      <c r="D5" s="181" t="s">
        <v>968</v>
      </c>
      <c r="E5" s="97" t="s">
        <v>1001</v>
      </c>
      <c r="F5" s="97" t="s">
        <v>1008</v>
      </c>
      <c r="G5" s="101" t="s">
        <v>1009</v>
      </c>
    </row>
    <row r="6" spans="1:8" s="28" customFormat="1" ht="9.9499999999999993" customHeight="1" x14ac:dyDescent="0.25">
      <c r="A6" s="177"/>
      <c r="B6" s="178"/>
      <c r="C6" s="1240"/>
      <c r="D6" s="180"/>
      <c r="E6" s="180"/>
      <c r="F6" s="1349"/>
      <c r="G6" s="1350"/>
    </row>
    <row r="7" spans="1:8" x14ac:dyDescent="0.3">
      <c r="A7" s="91"/>
      <c r="B7" s="92" t="s">
        <v>939</v>
      </c>
      <c r="C7" s="268">
        <f>'12. Infra Opt Extension Year 3'!G7</f>
        <v>0</v>
      </c>
      <c r="D7" s="182"/>
      <c r="E7" s="31">
        <f>$G7*(3/12)</f>
        <v>0</v>
      </c>
      <c r="F7" s="31">
        <f>$G7*(9/12)</f>
        <v>0</v>
      </c>
      <c r="G7" s="31">
        <f t="shared" ref="G7:G13" si="0">SUM(C7,(C7*D7))</f>
        <v>0</v>
      </c>
      <c r="H7" s="36"/>
    </row>
    <row r="8" spans="1:8" x14ac:dyDescent="0.3">
      <c r="A8" s="91"/>
      <c r="B8" s="92" t="s">
        <v>152</v>
      </c>
      <c r="C8" s="268">
        <f>'12. Infra Opt Extension Year 3'!G8</f>
        <v>0</v>
      </c>
      <c r="D8" s="182"/>
      <c r="E8" s="31">
        <f t="shared" ref="E8:E13" si="1">$G8*(3/12)</f>
        <v>0</v>
      </c>
      <c r="F8" s="31">
        <f t="shared" ref="F8:F13" si="2">$G8*(9/12)</f>
        <v>0</v>
      </c>
      <c r="G8" s="31">
        <f t="shared" si="0"/>
        <v>0</v>
      </c>
      <c r="H8" s="36"/>
    </row>
    <row r="9" spans="1:8" x14ac:dyDescent="0.3">
      <c r="A9" s="93"/>
      <c r="B9" s="92" t="s">
        <v>155</v>
      </c>
      <c r="C9" s="268">
        <f>'12. Infra Opt Extension Year 3'!G9</f>
        <v>0</v>
      </c>
      <c r="D9" s="182"/>
      <c r="E9" s="31">
        <f t="shared" si="1"/>
        <v>0</v>
      </c>
      <c r="F9" s="31">
        <f t="shared" si="2"/>
        <v>0</v>
      </c>
      <c r="G9" s="31">
        <f t="shared" si="0"/>
        <v>0</v>
      </c>
      <c r="H9" s="36"/>
    </row>
    <row r="10" spans="1:8" x14ac:dyDescent="0.3">
      <c r="A10" s="93"/>
      <c r="B10" s="92" t="s">
        <v>167</v>
      </c>
      <c r="C10" s="268">
        <f>'12. Infra Opt Extension Year 3'!G10</f>
        <v>0</v>
      </c>
      <c r="D10" s="182"/>
      <c r="E10" s="31">
        <f t="shared" si="1"/>
        <v>0</v>
      </c>
      <c r="F10" s="31">
        <f t="shared" si="2"/>
        <v>0</v>
      </c>
      <c r="G10" s="31">
        <f t="shared" si="0"/>
        <v>0</v>
      </c>
      <c r="H10" s="36"/>
    </row>
    <row r="11" spans="1:8" x14ac:dyDescent="0.3">
      <c r="A11" s="93"/>
      <c r="B11" s="92" t="s">
        <v>941</v>
      </c>
      <c r="C11" s="268">
        <f>'12. Infra Opt Extension Year 3'!G11</f>
        <v>0</v>
      </c>
      <c r="D11" s="182"/>
      <c r="E11" s="31">
        <f t="shared" si="1"/>
        <v>0</v>
      </c>
      <c r="F11" s="31">
        <f t="shared" si="2"/>
        <v>0</v>
      </c>
      <c r="G11" s="31">
        <f t="shared" si="0"/>
        <v>0</v>
      </c>
      <c r="H11" s="36"/>
    </row>
    <row r="12" spans="1:8" x14ac:dyDescent="0.3">
      <c r="A12" s="93"/>
      <c r="B12" s="92" t="s">
        <v>183</v>
      </c>
      <c r="C12" s="268">
        <f>'12. Infra Opt Extension Year 3'!G12</f>
        <v>0</v>
      </c>
      <c r="D12" s="182"/>
      <c r="E12" s="31">
        <f t="shared" si="1"/>
        <v>0</v>
      </c>
      <c r="F12" s="31">
        <f t="shared" si="2"/>
        <v>0</v>
      </c>
      <c r="G12" s="31">
        <f t="shared" ref="G12" si="3">SUM(C12,(C12*D12))</f>
        <v>0</v>
      </c>
      <c r="H12" s="36"/>
    </row>
    <row r="13" spans="1:8" x14ac:dyDescent="0.3">
      <c r="A13" s="93"/>
      <c r="B13" s="92" t="s">
        <v>193</v>
      </c>
      <c r="C13" s="268">
        <f>'12. Infra Opt Extension Year 3'!G13</f>
        <v>0</v>
      </c>
      <c r="D13" s="182"/>
      <c r="E13" s="31">
        <f t="shared" si="1"/>
        <v>0</v>
      </c>
      <c r="F13" s="31">
        <f t="shared" si="2"/>
        <v>0</v>
      </c>
      <c r="G13" s="31">
        <f t="shared" si="0"/>
        <v>0</v>
      </c>
      <c r="H13" s="36"/>
    </row>
    <row r="14" spans="1:8" ht="15.75" x14ac:dyDescent="0.3">
      <c r="A14" s="40"/>
      <c r="B14" s="41" t="s">
        <v>971</v>
      </c>
      <c r="C14" s="168">
        <f>SUM(C7:C13)</f>
        <v>0</v>
      </c>
      <c r="D14" s="168"/>
      <c r="E14" s="90">
        <f>SUM(E7:E13)</f>
        <v>0</v>
      </c>
      <c r="F14" s="90">
        <f>SUM(F7:F13)</f>
        <v>0</v>
      </c>
      <c r="G14" s="90">
        <f>SUM(G7:G13)</f>
        <v>0</v>
      </c>
      <c r="H14" s="36"/>
    </row>
    <row r="15" spans="1:8" ht="9.9499999999999993" customHeight="1" x14ac:dyDescent="0.3">
      <c r="A15" s="91"/>
      <c r="B15" s="92"/>
      <c r="C15" s="383"/>
      <c r="D15" s="380"/>
      <c r="E15" s="258"/>
      <c r="F15" s="1351"/>
      <c r="G15" s="1352"/>
      <c r="H15" s="36"/>
    </row>
    <row r="16" spans="1:8" ht="15.75" x14ac:dyDescent="0.3">
      <c r="A16" s="177"/>
      <c r="B16" s="178" t="s">
        <v>972</v>
      </c>
      <c r="C16" s="384"/>
      <c r="D16" s="381"/>
      <c r="E16" s="259"/>
      <c r="F16" s="1343"/>
      <c r="G16" s="1344"/>
      <c r="H16" s="36"/>
    </row>
    <row r="17" spans="1:8" x14ac:dyDescent="0.3">
      <c r="A17" s="91"/>
      <c r="B17" s="92" t="s">
        <v>973</v>
      </c>
      <c r="C17" s="268">
        <f>'12. Infra Opt Extension Year 3'!G17</f>
        <v>0</v>
      </c>
      <c r="D17" s="182"/>
      <c r="E17" s="31">
        <f>$G17</f>
        <v>0</v>
      </c>
      <c r="F17" s="31">
        <v>0</v>
      </c>
      <c r="G17" s="31">
        <f>SUM(C17,(C17*D17))</f>
        <v>0</v>
      </c>
      <c r="H17" s="36"/>
    </row>
    <row r="18" spans="1:8" x14ac:dyDescent="0.3">
      <c r="A18" s="91"/>
      <c r="B18" s="92" t="s">
        <v>974</v>
      </c>
      <c r="C18" s="268">
        <f>'12. Infra Opt Extension Year 3'!G18</f>
        <v>0</v>
      </c>
      <c r="D18" s="182"/>
      <c r="E18" s="31">
        <f>$G18</f>
        <v>0</v>
      </c>
      <c r="F18" s="31">
        <v>0</v>
      </c>
      <c r="G18" s="31">
        <f>SUM(C18,(C18*D18))</f>
        <v>0</v>
      </c>
      <c r="H18" s="36"/>
    </row>
    <row r="19" spans="1:8" ht="15.75" x14ac:dyDescent="0.3">
      <c r="A19" s="40"/>
      <c r="B19" s="41" t="s">
        <v>975</v>
      </c>
      <c r="C19" s="168">
        <f>SUM(C17:C18)</f>
        <v>0</v>
      </c>
      <c r="D19" s="168"/>
      <c r="E19" s="90">
        <f>SUM(E17:E18)</f>
        <v>0</v>
      </c>
      <c r="F19" s="90">
        <f>SUM(F17:F18)</f>
        <v>0</v>
      </c>
      <c r="G19" s="90">
        <f>SUM(G17:G18)</f>
        <v>0</v>
      </c>
      <c r="H19" s="36"/>
    </row>
    <row r="20" spans="1:8" x14ac:dyDescent="0.3">
      <c r="A20" s="91"/>
      <c r="B20" s="94"/>
      <c r="C20" s="383"/>
      <c r="D20" s="380"/>
      <c r="E20" s="258"/>
      <c r="F20" s="1345"/>
      <c r="G20" s="1346"/>
      <c r="H20" s="36"/>
    </row>
    <row r="21" spans="1:8" ht="15.75" x14ac:dyDescent="0.3">
      <c r="A21" s="177"/>
      <c r="B21" s="178" t="s">
        <v>976</v>
      </c>
      <c r="C21" s="384"/>
      <c r="D21" s="381"/>
      <c r="E21" s="259"/>
      <c r="F21" s="1343"/>
      <c r="G21" s="1344"/>
      <c r="H21" s="36"/>
    </row>
    <row r="22" spans="1:8" ht="14.45" customHeight="1" x14ac:dyDescent="0.3">
      <c r="A22" s="104"/>
      <c r="B22" s="92" t="s">
        <v>977</v>
      </c>
      <c r="C22" s="268">
        <f>'5. Infrastructure HW'!T51</f>
        <v>0</v>
      </c>
      <c r="D22" s="182"/>
      <c r="E22" s="31">
        <f>G22</f>
        <v>0</v>
      </c>
      <c r="F22" s="31"/>
      <c r="G22" s="31">
        <f>SUM(C22,(C22*D22))</f>
        <v>0</v>
      </c>
      <c r="H22" s="36"/>
    </row>
    <row r="23" spans="1:8" ht="14.45" customHeight="1" x14ac:dyDescent="0.3">
      <c r="A23" s="91"/>
      <c r="B23" s="92" t="s">
        <v>978</v>
      </c>
      <c r="C23" s="268">
        <f>'5. Infrastructure HW'!T77</f>
        <v>0</v>
      </c>
      <c r="D23" s="182"/>
      <c r="E23" s="31">
        <f>G23</f>
        <v>0</v>
      </c>
      <c r="F23" s="31"/>
      <c r="G23" s="31">
        <f>SUM(C23,(C23*D23))</f>
        <v>0</v>
      </c>
      <c r="H23" s="36"/>
    </row>
    <row r="24" spans="1:8" ht="15.75" x14ac:dyDescent="0.3">
      <c r="A24" s="40"/>
      <c r="B24" s="41" t="s">
        <v>979</v>
      </c>
      <c r="C24" s="168">
        <f>SUM(C22:C23)</f>
        <v>0</v>
      </c>
      <c r="D24" s="168"/>
      <c r="E24" s="90">
        <f>SUM(E22:E23)</f>
        <v>0</v>
      </c>
      <c r="F24" s="90">
        <f>SUM(F22:F23)</f>
        <v>0</v>
      </c>
      <c r="G24" s="90">
        <f>SUM(G22:G23)</f>
        <v>0</v>
      </c>
      <c r="H24" s="36"/>
    </row>
    <row r="25" spans="1:8" ht="9.9499999999999993" customHeight="1" x14ac:dyDescent="0.3">
      <c r="A25" s="91"/>
      <c r="B25" s="94"/>
      <c r="C25" s="385"/>
      <c r="D25" s="382"/>
      <c r="E25" s="260"/>
      <c r="F25" s="1345"/>
      <c r="G25" s="1346"/>
      <c r="H25" s="36"/>
    </row>
    <row r="26" spans="1:8" ht="15.75" x14ac:dyDescent="0.3">
      <c r="A26" s="177"/>
      <c r="B26" s="178" t="s">
        <v>980</v>
      </c>
      <c r="C26" s="384"/>
      <c r="D26" s="381"/>
      <c r="E26" s="259"/>
      <c r="F26" s="1343"/>
      <c r="G26" s="1344"/>
      <c r="H26" s="36"/>
    </row>
    <row r="27" spans="1:8" ht="14.45" customHeight="1" x14ac:dyDescent="0.3">
      <c r="A27" s="104"/>
      <c r="B27" s="92" t="s">
        <v>981</v>
      </c>
      <c r="C27" s="268">
        <f>'12. Infra Opt Extension Year 3'!G27</f>
        <v>0</v>
      </c>
      <c r="D27" s="182"/>
      <c r="E27" s="31">
        <f>$C27*(3/12)</f>
        <v>0</v>
      </c>
      <c r="F27" s="31">
        <f>$G27*(9/12)</f>
        <v>0</v>
      </c>
      <c r="G27" s="31">
        <f>SUM(C27,(C27*D27))</f>
        <v>0</v>
      </c>
      <c r="H27" s="36"/>
    </row>
    <row r="28" spans="1:8" ht="14.25" customHeight="1" x14ac:dyDescent="0.3">
      <c r="A28" s="91"/>
      <c r="B28" s="92" t="s">
        <v>982</v>
      </c>
      <c r="C28" s="268">
        <f>'12. Infra Opt Extension Year 3'!G28</f>
        <v>0</v>
      </c>
      <c r="D28" s="182"/>
      <c r="E28" s="31">
        <f>$C28*(3/12)</f>
        <v>0</v>
      </c>
      <c r="F28" s="31">
        <f>$G28*(9/12)</f>
        <v>0</v>
      </c>
      <c r="G28" s="31">
        <f>SUM(C28,(C28*D28))</f>
        <v>0</v>
      </c>
      <c r="H28" s="36"/>
    </row>
    <row r="29" spans="1:8" ht="15.75" x14ac:dyDescent="0.3">
      <c r="A29" s="40"/>
      <c r="B29" s="41" t="s">
        <v>983</v>
      </c>
      <c r="C29" s="168">
        <f>SUM(C27:C28)</f>
        <v>0</v>
      </c>
      <c r="D29" s="168"/>
      <c r="E29" s="90">
        <f>SUM(E27:E28)</f>
        <v>0</v>
      </c>
      <c r="F29" s="90">
        <f>SUM(F27:F28)</f>
        <v>0</v>
      </c>
      <c r="G29" s="90">
        <f>SUM(G27:G28)</f>
        <v>0</v>
      </c>
      <c r="H29" s="36"/>
    </row>
    <row r="30" spans="1:8" x14ac:dyDescent="0.3">
      <c r="A30" s="91"/>
      <c r="B30" s="94"/>
      <c r="C30" s="385"/>
      <c r="D30" s="382"/>
      <c r="E30" s="260"/>
      <c r="F30" s="1234"/>
      <c r="G30" s="1235"/>
      <c r="H30" s="36"/>
    </row>
    <row r="31" spans="1:8" ht="15.75" x14ac:dyDescent="0.3">
      <c r="A31" s="177"/>
      <c r="B31" s="178" t="s">
        <v>984</v>
      </c>
      <c r="C31" s="384"/>
      <c r="D31" s="381"/>
      <c r="E31" s="259"/>
      <c r="F31" s="1343"/>
      <c r="G31" s="1344"/>
      <c r="H31" s="36"/>
    </row>
    <row r="32" spans="1:8" x14ac:dyDescent="0.3">
      <c r="A32" s="91"/>
      <c r="B32" s="92" t="s">
        <v>985</v>
      </c>
      <c r="C32" s="268">
        <f>'12. Infra Opt Extension Year 3'!G32</f>
        <v>0</v>
      </c>
      <c r="D32" s="182"/>
      <c r="E32" s="31">
        <f>$G32</f>
        <v>0</v>
      </c>
      <c r="F32" s="31">
        <v>0</v>
      </c>
      <c r="G32" s="31">
        <f>SUM(C32,(C32*D32))</f>
        <v>0</v>
      </c>
      <c r="H32" s="36"/>
    </row>
    <row r="33" spans="1:227" x14ac:dyDescent="0.3">
      <c r="A33" s="91"/>
      <c r="B33" s="92" t="s">
        <v>986</v>
      </c>
      <c r="C33" s="268">
        <f>'12. Infra Opt Extension Year 3'!G33</f>
        <v>0</v>
      </c>
      <c r="D33" s="182"/>
      <c r="E33" s="31">
        <f t="shared" ref="E33:E34" si="4">$G33</f>
        <v>0</v>
      </c>
      <c r="F33" s="31">
        <v>0</v>
      </c>
      <c r="G33" s="31">
        <f>SUM(C33,(C33*D33))</f>
        <v>0</v>
      </c>
      <c r="H33" s="36"/>
    </row>
    <row r="34" spans="1:227" ht="14.25" customHeight="1" x14ac:dyDescent="0.3">
      <c r="A34" s="91"/>
      <c r="B34" s="92" t="s">
        <v>987</v>
      </c>
      <c r="C34" s="268">
        <f>'12. Infra Opt Extension Year 3'!G34</f>
        <v>0</v>
      </c>
      <c r="D34" s="182"/>
      <c r="E34" s="31">
        <f t="shared" si="4"/>
        <v>0</v>
      </c>
      <c r="F34" s="31">
        <v>0</v>
      </c>
      <c r="G34" s="31">
        <f>SUM(C34,(C34*D34))</f>
        <v>0</v>
      </c>
      <c r="H34" s="36"/>
    </row>
    <row r="35" spans="1:227" ht="15.75" x14ac:dyDescent="0.3">
      <c r="A35" s="40"/>
      <c r="B35" s="41" t="s">
        <v>988</v>
      </c>
      <c r="C35" s="168">
        <f>SUM(C32:C34)</f>
        <v>0</v>
      </c>
      <c r="D35" s="168"/>
      <c r="E35" s="168">
        <f>SUM(E32:E34)</f>
        <v>0</v>
      </c>
      <c r="F35" s="168">
        <f>SUM(F32:F34)</f>
        <v>0</v>
      </c>
      <c r="G35" s="168">
        <f>SUM(G32:G34)</f>
        <v>0</v>
      </c>
      <c r="H35" s="36"/>
    </row>
    <row r="36" spans="1:227" x14ac:dyDescent="0.3">
      <c r="A36" s="91"/>
      <c r="B36" s="92"/>
      <c r="C36" s="383"/>
      <c r="D36" s="380"/>
      <c r="E36" s="258"/>
      <c r="F36" s="1341"/>
      <c r="G36" s="1342"/>
      <c r="H36" s="36"/>
    </row>
    <row r="37" spans="1:227" ht="15.75" x14ac:dyDescent="0.3">
      <c r="A37" s="40"/>
      <c r="B37" s="41" t="s">
        <v>1010</v>
      </c>
      <c r="C37" s="168">
        <f>SUM(C14,C19,C24,C29,C35)</f>
        <v>0</v>
      </c>
      <c r="D37" s="168"/>
      <c r="E37" s="168">
        <f>SUM(E14,E19,E24,E29,E35)</f>
        <v>0</v>
      </c>
      <c r="F37" s="168">
        <f>SUM(F14,F19,F24,F29,F35)</f>
        <v>0</v>
      </c>
      <c r="G37" s="168">
        <f>SUM(G14,G19,G24,G29,G35)</f>
        <v>0</v>
      </c>
      <c r="H37" s="36"/>
    </row>
    <row r="38" spans="1:227" ht="22.5" customHeight="1" x14ac:dyDescent="0.3">
      <c r="A38" s="45"/>
      <c r="B38" s="46"/>
      <c r="C38" s="48"/>
      <c r="D38" s="48"/>
      <c r="E38" s="51"/>
      <c r="F38" s="51"/>
    </row>
    <row r="39" spans="1:227" ht="12.2" customHeight="1" x14ac:dyDescent="0.3">
      <c r="A39" s="45"/>
      <c r="B39" s="47"/>
      <c r="C39" s="52"/>
      <c r="D39" s="52"/>
      <c r="E39" s="51"/>
      <c r="F39" s="51"/>
    </row>
    <row r="40" spans="1:227" x14ac:dyDescent="0.3">
      <c r="A40" s="55"/>
      <c r="B40" s="56"/>
      <c r="C40" s="57"/>
      <c r="D40" s="57"/>
      <c r="E40" s="59"/>
      <c r="F40" s="59"/>
      <c r="G40" s="17"/>
      <c r="H40" s="58"/>
      <c r="I40" s="50"/>
      <c r="J40" s="50"/>
      <c r="K40" s="50"/>
      <c r="L40" s="50"/>
      <c r="M40" s="50"/>
      <c r="N40" s="50"/>
      <c r="O40" s="59"/>
      <c r="P40" s="60"/>
      <c r="Q40" s="17"/>
      <c r="R40" s="17"/>
      <c r="S40" s="58"/>
      <c r="T40" s="50"/>
      <c r="U40" s="50"/>
      <c r="V40" s="50"/>
      <c r="W40" s="50"/>
      <c r="X40" s="50"/>
      <c r="Y40" s="50"/>
      <c r="Z40" s="59"/>
      <c r="AA40" s="60"/>
      <c r="AB40" s="17"/>
      <c r="AC40" s="17"/>
      <c r="AD40" s="58"/>
      <c r="AE40" s="50"/>
      <c r="AF40" s="50"/>
      <c r="AG40" s="50"/>
      <c r="AH40" s="50"/>
      <c r="AI40" s="50"/>
      <c r="AJ40" s="50"/>
      <c r="AK40" s="59"/>
      <c r="AL40" s="60"/>
      <c r="AM40" s="17"/>
      <c r="AN40" s="17"/>
      <c r="AO40" s="58"/>
      <c r="AP40" s="50"/>
      <c r="AQ40" s="50"/>
      <c r="AR40" s="50"/>
      <c r="AS40" s="50"/>
      <c r="AT40" s="50"/>
      <c r="AU40" s="50"/>
      <c r="AV40" s="59"/>
      <c r="AW40" s="60"/>
      <c r="AX40" s="17"/>
      <c r="AY40" s="17"/>
      <c r="AZ40" s="58"/>
      <c r="BA40" s="50"/>
      <c r="BB40" s="50"/>
      <c r="BC40" s="50"/>
      <c r="BD40" s="50"/>
      <c r="BE40" s="50"/>
      <c r="BF40" s="50"/>
      <c r="BG40" s="59"/>
      <c r="BH40" s="60"/>
      <c r="BI40" s="17"/>
      <c r="BJ40" s="17"/>
      <c r="BK40" s="58"/>
      <c r="BL40" s="50"/>
      <c r="BM40" s="50"/>
      <c r="BN40" s="50"/>
      <c r="BO40" s="50"/>
      <c r="BP40" s="50"/>
      <c r="BQ40" s="50"/>
      <c r="BR40" s="59"/>
      <c r="BS40" s="60"/>
      <c r="BT40" s="17"/>
      <c r="BU40" s="17"/>
      <c r="BV40" s="58"/>
      <c r="BW40" s="50"/>
      <c r="BX40" s="50"/>
      <c r="BY40" s="50"/>
      <c r="BZ40" s="50"/>
      <c r="CA40" s="50"/>
      <c r="CB40" s="50"/>
      <c r="CC40" s="59"/>
      <c r="CD40" s="60"/>
      <c r="CE40" s="17"/>
      <c r="CF40" s="17"/>
      <c r="CG40" s="58"/>
      <c r="CH40" s="50"/>
      <c r="CI40" s="50"/>
      <c r="CJ40" s="50"/>
      <c r="CK40" s="50"/>
      <c r="CL40" s="50"/>
      <c r="CM40" s="50"/>
      <c r="CN40" s="59"/>
      <c r="CO40" s="60"/>
      <c r="CP40" s="17"/>
      <c r="CQ40" s="17"/>
      <c r="CR40" s="58"/>
      <c r="CS40" s="50"/>
      <c r="CT40" s="50"/>
      <c r="CU40" s="50"/>
      <c r="CV40" s="50"/>
      <c r="CW40" s="50"/>
      <c r="CX40" s="50"/>
      <c r="CY40" s="59"/>
      <c r="CZ40" s="60"/>
      <c r="DA40" s="17"/>
      <c r="DB40" s="17"/>
      <c r="DC40" s="58"/>
      <c r="DD40" s="50"/>
      <c r="DE40" s="50"/>
      <c r="DF40" s="50"/>
      <c r="DG40" s="50"/>
      <c r="DH40" s="50"/>
      <c r="DI40" s="50"/>
      <c r="DJ40" s="59"/>
      <c r="DK40" s="60"/>
      <c r="DL40" s="17"/>
      <c r="DM40" s="17"/>
      <c r="DN40" s="58"/>
      <c r="DO40" s="50"/>
      <c r="DP40" s="50"/>
      <c r="DQ40" s="50"/>
      <c r="DR40" s="50"/>
      <c r="DS40" s="50"/>
      <c r="DT40" s="50"/>
      <c r="DU40" s="59"/>
      <c r="DV40" s="60"/>
      <c r="DW40" s="17"/>
      <c r="DX40" s="17"/>
      <c r="DY40" s="58"/>
      <c r="DZ40" s="50"/>
      <c r="EA40" s="50"/>
      <c r="EB40" s="50"/>
      <c r="EC40" s="50"/>
      <c r="ED40" s="50"/>
      <c r="EE40" s="50"/>
      <c r="EF40" s="59"/>
      <c r="EG40" s="60"/>
      <c r="EH40" s="17"/>
      <c r="EI40" s="17"/>
      <c r="EJ40" s="58"/>
      <c r="EK40" s="50"/>
      <c r="EL40" s="50"/>
      <c r="EM40" s="50"/>
      <c r="EN40" s="50"/>
      <c r="EO40" s="50"/>
      <c r="EP40" s="50"/>
      <c r="EQ40" s="59"/>
      <c r="ER40" s="60"/>
      <c r="ES40" s="17"/>
      <c r="ET40" s="17"/>
      <c r="EU40" s="58"/>
      <c r="EV40" s="50"/>
      <c r="EW40" s="50"/>
      <c r="EX40" s="50"/>
      <c r="EY40" s="50"/>
      <c r="EZ40" s="50"/>
      <c r="FA40" s="50"/>
      <c r="FB40" s="59"/>
      <c r="FC40" s="60"/>
      <c r="FD40" s="17"/>
      <c r="FE40" s="17"/>
      <c r="FF40" s="58"/>
      <c r="FG40" s="50"/>
      <c r="FH40" s="50"/>
      <c r="FI40" s="50"/>
      <c r="FJ40" s="50"/>
      <c r="FK40" s="50"/>
      <c r="FL40" s="50"/>
      <c r="FM40" s="59"/>
      <c r="FN40" s="60"/>
      <c r="FO40" s="17"/>
      <c r="FP40" s="17"/>
      <c r="FQ40" s="58"/>
      <c r="FR40" s="50"/>
      <c r="FS40" s="50"/>
      <c r="FT40" s="50"/>
      <c r="FU40" s="50"/>
      <c r="FV40" s="50"/>
      <c r="FW40" s="50"/>
      <c r="FX40" s="59"/>
      <c r="FY40" s="60"/>
      <c r="FZ40" s="17"/>
      <c r="GA40" s="17"/>
      <c r="GB40" s="58"/>
      <c r="GC40" s="50"/>
      <c r="GD40" s="50"/>
      <c r="GE40" s="50"/>
      <c r="GF40" s="50"/>
      <c r="GG40" s="50"/>
      <c r="GH40" s="50"/>
      <c r="GI40" s="59"/>
      <c r="GJ40" s="60"/>
      <c r="GK40" s="17"/>
      <c r="GL40" s="17"/>
      <c r="GM40" s="58"/>
      <c r="GN40" s="50"/>
      <c r="GO40" s="50"/>
      <c r="GP40" s="50"/>
      <c r="GQ40" s="50"/>
      <c r="GR40" s="50"/>
      <c r="GS40" s="50"/>
      <c r="GT40" s="59"/>
      <c r="GU40" s="60"/>
      <c r="GV40" s="17"/>
      <c r="GW40" s="17"/>
      <c r="GX40" s="58"/>
      <c r="GY40" s="50"/>
      <c r="GZ40" s="50"/>
      <c r="HA40" s="50"/>
      <c r="HB40" s="50"/>
      <c r="HC40" s="50"/>
      <c r="HD40" s="50"/>
      <c r="HE40" s="59"/>
      <c r="HF40" s="60"/>
      <c r="HG40" s="17"/>
      <c r="HH40" s="17"/>
      <c r="HI40" s="58"/>
      <c r="HJ40" s="50"/>
      <c r="HK40" s="50"/>
      <c r="HL40" s="50"/>
      <c r="HM40" s="50"/>
      <c r="HN40" s="50"/>
      <c r="HO40" s="50"/>
      <c r="HP40" s="59"/>
      <c r="HQ40" s="60"/>
      <c r="HR40" s="17"/>
      <c r="HS40" s="17"/>
    </row>
    <row r="41" spans="1:227" x14ac:dyDescent="0.3">
      <c r="A41" s="61"/>
      <c r="B41" s="1221" t="s">
        <v>40</v>
      </c>
      <c r="C41" s="57"/>
      <c r="D41" s="57"/>
      <c r="E41" s="59"/>
      <c r="F41" s="59"/>
      <c r="G41" s="17"/>
      <c r="H41" s="58"/>
      <c r="I41" s="50"/>
      <c r="J41" s="50"/>
      <c r="K41" s="50"/>
      <c r="L41" s="50"/>
      <c r="M41" s="50"/>
      <c r="N41" s="50"/>
      <c r="O41" s="59"/>
      <c r="P41" s="60"/>
      <c r="Q41" s="17"/>
      <c r="R41" s="17"/>
      <c r="S41" s="58"/>
      <c r="T41" s="50"/>
      <c r="U41" s="50"/>
      <c r="V41" s="50"/>
      <c r="W41" s="50"/>
      <c r="X41" s="50"/>
      <c r="Y41" s="50"/>
      <c r="Z41" s="59"/>
      <c r="AA41" s="60"/>
      <c r="AB41" s="17"/>
      <c r="AC41" s="17"/>
      <c r="AD41" s="58"/>
      <c r="AE41" s="50"/>
      <c r="AF41" s="50"/>
      <c r="AG41" s="50"/>
      <c r="AH41" s="50"/>
      <c r="AI41" s="50"/>
      <c r="AJ41" s="50"/>
      <c r="AK41" s="59"/>
      <c r="AL41" s="60"/>
      <c r="AM41" s="17"/>
      <c r="AN41" s="17"/>
      <c r="AO41" s="58"/>
      <c r="AP41" s="50"/>
      <c r="AQ41" s="50"/>
      <c r="AR41" s="50"/>
      <c r="AS41" s="50"/>
      <c r="AT41" s="50"/>
      <c r="AU41" s="50"/>
      <c r="AV41" s="59"/>
      <c r="AW41" s="60"/>
      <c r="AX41" s="17"/>
      <c r="AY41" s="17"/>
      <c r="AZ41" s="58"/>
      <c r="BA41" s="50"/>
      <c r="BB41" s="50"/>
      <c r="BC41" s="50"/>
      <c r="BD41" s="50"/>
      <c r="BE41" s="50"/>
      <c r="BF41" s="50"/>
      <c r="BG41" s="59"/>
      <c r="BH41" s="60"/>
      <c r="BI41" s="17"/>
      <c r="BJ41" s="17"/>
      <c r="BK41" s="58"/>
      <c r="BL41" s="50"/>
      <c r="BM41" s="50"/>
      <c r="BN41" s="50"/>
      <c r="BO41" s="50"/>
      <c r="BP41" s="50"/>
      <c r="BQ41" s="50"/>
      <c r="BR41" s="59"/>
      <c r="BS41" s="60"/>
      <c r="BT41" s="17"/>
      <c r="BU41" s="17"/>
      <c r="BV41" s="58"/>
      <c r="BW41" s="50"/>
      <c r="BX41" s="50"/>
      <c r="BY41" s="50"/>
      <c r="BZ41" s="50"/>
      <c r="CA41" s="50"/>
      <c r="CB41" s="50"/>
      <c r="CC41" s="59"/>
      <c r="CD41" s="60"/>
      <c r="CE41" s="17"/>
      <c r="CF41" s="17"/>
      <c r="CG41" s="58"/>
      <c r="CH41" s="50"/>
      <c r="CI41" s="50"/>
      <c r="CJ41" s="50"/>
      <c r="CK41" s="50"/>
      <c r="CL41" s="50"/>
      <c r="CM41" s="50"/>
      <c r="CN41" s="59"/>
      <c r="CO41" s="60"/>
      <c r="CP41" s="17"/>
      <c r="CQ41" s="17"/>
      <c r="CR41" s="58"/>
      <c r="CS41" s="50"/>
      <c r="CT41" s="50"/>
      <c r="CU41" s="50"/>
      <c r="CV41" s="50"/>
      <c r="CW41" s="50"/>
      <c r="CX41" s="50"/>
      <c r="CY41" s="59"/>
      <c r="CZ41" s="60"/>
      <c r="DA41" s="17"/>
      <c r="DB41" s="17"/>
      <c r="DC41" s="58"/>
      <c r="DD41" s="50"/>
      <c r="DE41" s="50"/>
      <c r="DF41" s="50"/>
      <c r="DG41" s="50"/>
      <c r="DH41" s="50"/>
      <c r="DI41" s="50"/>
      <c r="DJ41" s="59"/>
      <c r="DK41" s="60"/>
      <c r="DL41" s="17"/>
      <c r="DM41" s="17"/>
      <c r="DN41" s="58"/>
      <c r="DO41" s="50"/>
      <c r="DP41" s="50"/>
      <c r="DQ41" s="50"/>
      <c r="DR41" s="50"/>
      <c r="DS41" s="50"/>
      <c r="DT41" s="50"/>
      <c r="DU41" s="59"/>
      <c r="DV41" s="60"/>
      <c r="DW41" s="17"/>
      <c r="DX41" s="17"/>
      <c r="DY41" s="58"/>
      <c r="DZ41" s="50"/>
      <c r="EA41" s="50"/>
      <c r="EB41" s="50"/>
      <c r="EC41" s="50"/>
      <c r="ED41" s="50"/>
      <c r="EE41" s="50"/>
      <c r="EF41" s="59"/>
      <c r="EG41" s="60"/>
      <c r="EH41" s="17"/>
      <c r="EI41" s="17"/>
      <c r="EJ41" s="58"/>
      <c r="EK41" s="50"/>
      <c r="EL41" s="50"/>
      <c r="EM41" s="50"/>
      <c r="EN41" s="50"/>
      <c r="EO41" s="50"/>
      <c r="EP41" s="50"/>
      <c r="EQ41" s="59"/>
      <c r="ER41" s="60"/>
      <c r="ES41" s="17"/>
      <c r="ET41" s="17"/>
      <c r="EU41" s="58"/>
      <c r="EV41" s="50"/>
      <c r="EW41" s="50"/>
      <c r="EX41" s="50"/>
      <c r="EY41" s="50"/>
      <c r="EZ41" s="50"/>
      <c r="FA41" s="50"/>
      <c r="FB41" s="59"/>
      <c r="FC41" s="60"/>
      <c r="FD41" s="17"/>
      <c r="FE41" s="17"/>
      <c r="FF41" s="58"/>
      <c r="FG41" s="50"/>
      <c r="FH41" s="50"/>
      <c r="FI41" s="50"/>
      <c r="FJ41" s="50"/>
      <c r="FK41" s="50"/>
      <c r="FL41" s="50"/>
      <c r="FM41" s="59"/>
      <c r="FN41" s="60"/>
      <c r="FO41" s="17"/>
      <c r="FP41" s="17"/>
      <c r="FQ41" s="58"/>
      <c r="FR41" s="50"/>
      <c r="FS41" s="50"/>
      <c r="FT41" s="50"/>
      <c r="FU41" s="50"/>
      <c r="FV41" s="50"/>
      <c r="FW41" s="50"/>
      <c r="FX41" s="59"/>
      <c r="FY41" s="60"/>
      <c r="FZ41" s="17"/>
      <c r="GA41" s="17"/>
      <c r="GB41" s="58"/>
      <c r="GC41" s="50"/>
      <c r="GD41" s="50"/>
      <c r="GE41" s="50"/>
      <c r="GF41" s="50"/>
      <c r="GG41" s="50"/>
      <c r="GH41" s="50"/>
      <c r="GI41" s="59"/>
      <c r="GJ41" s="60"/>
      <c r="GK41" s="17"/>
      <c r="GL41" s="17"/>
      <c r="GM41" s="58"/>
      <c r="GN41" s="50"/>
      <c r="GO41" s="50"/>
      <c r="GP41" s="50"/>
      <c r="GQ41" s="50"/>
      <c r="GR41" s="50"/>
      <c r="GS41" s="50"/>
      <c r="GT41" s="59"/>
      <c r="GU41" s="60"/>
      <c r="GV41" s="17"/>
      <c r="GW41" s="17"/>
      <c r="GX41" s="58"/>
      <c r="GY41" s="50"/>
      <c r="GZ41" s="50"/>
      <c r="HA41" s="50"/>
      <c r="HB41" s="50"/>
      <c r="HC41" s="50"/>
      <c r="HD41" s="50"/>
      <c r="HE41" s="59"/>
      <c r="HF41" s="60"/>
      <c r="HG41" s="17"/>
      <c r="HH41" s="17"/>
      <c r="HI41" s="58"/>
      <c r="HJ41" s="50"/>
      <c r="HK41" s="50"/>
      <c r="HL41" s="50"/>
      <c r="HM41" s="50"/>
      <c r="HN41" s="50"/>
      <c r="HO41" s="50"/>
      <c r="HP41" s="59"/>
      <c r="HQ41" s="60"/>
      <c r="HR41" s="17"/>
      <c r="HS41" s="17"/>
    </row>
    <row r="42" spans="1:227" x14ac:dyDescent="0.3">
      <c r="A42" s="96">
        <v>1</v>
      </c>
      <c r="B42" s="1218"/>
      <c r="C42" s="57"/>
      <c r="D42" s="57"/>
      <c r="E42" s="59"/>
      <c r="F42" s="59"/>
      <c r="G42" s="17"/>
      <c r="H42" s="58"/>
      <c r="I42" s="50"/>
      <c r="J42" s="50"/>
      <c r="K42" s="50"/>
      <c r="L42" s="50"/>
      <c r="M42" s="50"/>
      <c r="N42" s="50"/>
      <c r="O42" s="59"/>
      <c r="P42" s="60"/>
      <c r="Q42" s="17"/>
      <c r="R42" s="17"/>
      <c r="S42" s="58"/>
      <c r="T42" s="50"/>
      <c r="U42" s="50"/>
      <c r="V42" s="50"/>
      <c r="W42" s="50"/>
      <c r="X42" s="50"/>
      <c r="Y42" s="50"/>
      <c r="Z42" s="59"/>
      <c r="AA42" s="60"/>
      <c r="AB42" s="17"/>
      <c r="AC42" s="17"/>
      <c r="AD42" s="58"/>
      <c r="AE42" s="50"/>
      <c r="AF42" s="50"/>
      <c r="AG42" s="50"/>
      <c r="AH42" s="50"/>
      <c r="AI42" s="50"/>
      <c r="AJ42" s="50"/>
      <c r="AK42" s="59"/>
      <c r="AL42" s="60"/>
      <c r="AM42" s="17"/>
      <c r="AN42" s="17"/>
      <c r="AO42" s="58"/>
      <c r="AP42" s="50"/>
      <c r="AQ42" s="50"/>
      <c r="AR42" s="50"/>
      <c r="AS42" s="50"/>
      <c r="AT42" s="50"/>
      <c r="AU42" s="50"/>
      <c r="AV42" s="59"/>
      <c r="AW42" s="60"/>
      <c r="AX42" s="17"/>
      <c r="AY42" s="17"/>
      <c r="AZ42" s="58"/>
      <c r="BA42" s="50"/>
      <c r="BB42" s="50"/>
      <c r="BC42" s="50"/>
      <c r="BD42" s="50"/>
      <c r="BE42" s="50"/>
      <c r="BF42" s="50"/>
      <c r="BG42" s="59"/>
      <c r="BH42" s="60"/>
      <c r="BI42" s="17"/>
      <c r="BJ42" s="17"/>
      <c r="BK42" s="58"/>
      <c r="BL42" s="50"/>
      <c r="BM42" s="50"/>
      <c r="BN42" s="50"/>
      <c r="BO42" s="50"/>
      <c r="BP42" s="50"/>
      <c r="BQ42" s="50"/>
      <c r="BR42" s="59"/>
      <c r="BS42" s="60"/>
      <c r="BT42" s="17"/>
      <c r="BU42" s="17"/>
      <c r="BV42" s="58"/>
      <c r="BW42" s="50"/>
      <c r="BX42" s="50"/>
      <c r="BY42" s="50"/>
      <c r="BZ42" s="50"/>
      <c r="CA42" s="50"/>
      <c r="CB42" s="50"/>
      <c r="CC42" s="59"/>
      <c r="CD42" s="60"/>
      <c r="CE42" s="17"/>
      <c r="CF42" s="17"/>
      <c r="CG42" s="58"/>
      <c r="CH42" s="50"/>
      <c r="CI42" s="50"/>
      <c r="CJ42" s="50"/>
      <c r="CK42" s="50"/>
      <c r="CL42" s="50"/>
      <c r="CM42" s="50"/>
      <c r="CN42" s="59"/>
      <c r="CO42" s="60"/>
      <c r="CP42" s="17"/>
      <c r="CQ42" s="17"/>
      <c r="CR42" s="58"/>
      <c r="CS42" s="50"/>
      <c r="CT42" s="50"/>
      <c r="CU42" s="50"/>
      <c r="CV42" s="50"/>
      <c r="CW42" s="50"/>
      <c r="CX42" s="50"/>
      <c r="CY42" s="59"/>
      <c r="CZ42" s="60"/>
      <c r="DA42" s="17"/>
      <c r="DB42" s="17"/>
      <c r="DC42" s="58"/>
      <c r="DD42" s="50"/>
      <c r="DE42" s="50"/>
      <c r="DF42" s="50"/>
      <c r="DG42" s="50"/>
      <c r="DH42" s="50"/>
      <c r="DI42" s="50"/>
      <c r="DJ42" s="59"/>
      <c r="DK42" s="60"/>
      <c r="DL42" s="17"/>
      <c r="DM42" s="17"/>
      <c r="DN42" s="58"/>
      <c r="DO42" s="50"/>
      <c r="DP42" s="50"/>
      <c r="DQ42" s="50"/>
      <c r="DR42" s="50"/>
      <c r="DS42" s="50"/>
      <c r="DT42" s="50"/>
      <c r="DU42" s="59"/>
      <c r="DV42" s="60"/>
      <c r="DW42" s="17"/>
      <c r="DX42" s="17"/>
      <c r="DY42" s="58"/>
      <c r="DZ42" s="50"/>
      <c r="EA42" s="50"/>
      <c r="EB42" s="50"/>
      <c r="EC42" s="50"/>
      <c r="ED42" s="50"/>
      <c r="EE42" s="50"/>
      <c r="EF42" s="59"/>
      <c r="EG42" s="60"/>
      <c r="EH42" s="17"/>
      <c r="EI42" s="17"/>
      <c r="EJ42" s="58"/>
      <c r="EK42" s="50"/>
      <c r="EL42" s="50"/>
      <c r="EM42" s="50"/>
      <c r="EN42" s="50"/>
      <c r="EO42" s="50"/>
      <c r="EP42" s="50"/>
      <c r="EQ42" s="59"/>
      <c r="ER42" s="60"/>
      <c r="ES42" s="17"/>
      <c r="ET42" s="17"/>
      <c r="EU42" s="58"/>
      <c r="EV42" s="50"/>
      <c r="EW42" s="50"/>
      <c r="EX42" s="50"/>
      <c r="EY42" s="50"/>
      <c r="EZ42" s="50"/>
      <c r="FA42" s="50"/>
      <c r="FB42" s="59"/>
      <c r="FC42" s="60"/>
      <c r="FD42" s="17"/>
      <c r="FE42" s="17"/>
      <c r="FF42" s="58"/>
      <c r="FG42" s="50"/>
      <c r="FH42" s="50"/>
      <c r="FI42" s="50"/>
      <c r="FJ42" s="50"/>
      <c r="FK42" s="50"/>
      <c r="FL42" s="50"/>
      <c r="FM42" s="59"/>
      <c r="FN42" s="60"/>
      <c r="FO42" s="17"/>
      <c r="FP42" s="17"/>
      <c r="FQ42" s="58"/>
      <c r="FR42" s="50"/>
      <c r="FS42" s="50"/>
      <c r="FT42" s="50"/>
      <c r="FU42" s="50"/>
      <c r="FV42" s="50"/>
      <c r="FW42" s="50"/>
      <c r="FX42" s="59"/>
      <c r="FY42" s="60"/>
      <c r="FZ42" s="17"/>
      <c r="GA42" s="17"/>
      <c r="GB42" s="58"/>
      <c r="GC42" s="50"/>
      <c r="GD42" s="50"/>
      <c r="GE42" s="50"/>
      <c r="GF42" s="50"/>
      <c r="GG42" s="50"/>
      <c r="GH42" s="50"/>
      <c r="GI42" s="59"/>
      <c r="GJ42" s="60"/>
      <c r="GK42" s="17"/>
      <c r="GL42" s="17"/>
      <c r="GM42" s="58"/>
      <c r="GN42" s="50"/>
      <c r="GO42" s="50"/>
      <c r="GP42" s="50"/>
      <c r="GQ42" s="50"/>
      <c r="GR42" s="50"/>
      <c r="GS42" s="50"/>
      <c r="GT42" s="59"/>
      <c r="GU42" s="60"/>
      <c r="GV42" s="17"/>
      <c r="GW42" s="17"/>
      <c r="GX42" s="58"/>
      <c r="GY42" s="50"/>
      <c r="GZ42" s="50"/>
      <c r="HA42" s="50"/>
      <c r="HB42" s="50"/>
      <c r="HC42" s="50"/>
      <c r="HD42" s="50"/>
      <c r="HE42" s="59"/>
      <c r="HF42" s="60"/>
      <c r="HG42" s="17"/>
      <c r="HH42" s="17"/>
      <c r="HI42" s="58"/>
      <c r="HJ42" s="50"/>
      <c r="HK42" s="50"/>
      <c r="HL42" s="50"/>
      <c r="HM42" s="50"/>
      <c r="HN42" s="50"/>
      <c r="HO42" s="50"/>
      <c r="HP42" s="59"/>
      <c r="HQ42" s="60"/>
      <c r="HR42" s="17"/>
      <c r="HS42" s="17"/>
    </row>
    <row r="43" spans="1:227" x14ac:dyDescent="0.3">
      <c r="A43" s="96">
        <v>2</v>
      </c>
      <c r="B43" s="1218"/>
      <c r="C43" s="57"/>
      <c r="D43" s="57"/>
      <c r="E43" s="59"/>
      <c r="F43" s="59"/>
      <c r="G43" s="17"/>
      <c r="H43" s="58"/>
      <c r="I43" s="50"/>
      <c r="J43" s="50"/>
      <c r="K43" s="50"/>
      <c r="L43" s="50"/>
      <c r="M43" s="50"/>
      <c r="N43" s="50"/>
      <c r="O43" s="59"/>
      <c r="P43" s="60"/>
      <c r="Q43" s="17"/>
      <c r="R43" s="17"/>
      <c r="S43" s="58"/>
      <c r="T43" s="50"/>
      <c r="U43" s="50"/>
      <c r="V43" s="50"/>
      <c r="W43" s="50"/>
      <c r="X43" s="50"/>
      <c r="Y43" s="50"/>
      <c r="Z43" s="59"/>
      <c r="AA43" s="60"/>
      <c r="AB43" s="17"/>
      <c r="AC43" s="17"/>
      <c r="AD43" s="58"/>
      <c r="AE43" s="50"/>
      <c r="AF43" s="50"/>
      <c r="AG43" s="50"/>
      <c r="AH43" s="50"/>
      <c r="AI43" s="50"/>
      <c r="AJ43" s="50"/>
      <c r="AK43" s="59"/>
      <c r="AL43" s="60"/>
      <c r="AM43" s="17"/>
      <c r="AN43" s="17"/>
      <c r="AO43" s="58"/>
      <c r="AP43" s="50"/>
      <c r="AQ43" s="50"/>
      <c r="AR43" s="50"/>
      <c r="AS43" s="50"/>
      <c r="AT43" s="50"/>
      <c r="AU43" s="50"/>
      <c r="AV43" s="59"/>
      <c r="AW43" s="60"/>
      <c r="AX43" s="17"/>
      <c r="AY43" s="17"/>
      <c r="AZ43" s="58"/>
      <c r="BA43" s="50"/>
      <c r="BB43" s="50"/>
      <c r="BC43" s="50"/>
      <c r="BD43" s="50"/>
      <c r="BE43" s="50"/>
      <c r="BF43" s="50"/>
      <c r="BG43" s="59"/>
      <c r="BH43" s="60"/>
      <c r="BI43" s="17"/>
      <c r="BJ43" s="17"/>
      <c r="BK43" s="58"/>
      <c r="BL43" s="50"/>
      <c r="BM43" s="50"/>
      <c r="BN43" s="50"/>
      <c r="BO43" s="50"/>
      <c r="BP43" s="50"/>
      <c r="BQ43" s="50"/>
      <c r="BR43" s="59"/>
      <c r="BS43" s="60"/>
      <c r="BT43" s="17"/>
      <c r="BU43" s="17"/>
      <c r="BV43" s="58"/>
      <c r="BW43" s="50"/>
      <c r="BX43" s="50"/>
      <c r="BY43" s="50"/>
      <c r="BZ43" s="50"/>
      <c r="CA43" s="50"/>
      <c r="CB43" s="50"/>
      <c r="CC43" s="59"/>
      <c r="CD43" s="60"/>
      <c r="CE43" s="17"/>
      <c r="CF43" s="17"/>
      <c r="CG43" s="58"/>
      <c r="CH43" s="50"/>
      <c r="CI43" s="50"/>
      <c r="CJ43" s="50"/>
      <c r="CK43" s="50"/>
      <c r="CL43" s="50"/>
      <c r="CM43" s="50"/>
      <c r="CN43" s="59"/>
      <c r="CO43" s="60"/>
      <c r="CP43" s="17"/>
      <c r="CQ43" s="17"/>
      <c r="CR43" s="58"/>
      <c r="CS43" s="50"/>
      <c r="CT43" s="50"/>
      <c r="CU43" s="50"/>
      <c r="CV43" s="50"/>
      <c r="CW43" s="50"/>
      <c r="CX43" s="50"/>
      <c r="CY43" s="59"/>
      <c r="CZ43" s="60"/>
      <c r="DA43" s="17"/>
      <c r="DB43" s="17"/>
      <c r="DC43" s="58"/>
      <c r="DD43" s="50"/>
      <c r="DE43" s="50"/>
      <c r="DF43" s="50"/>
      <c r="DG43" s="50"/>
      <c r="DH43" s="50"/>
      <c r="DI43" s="50"/>
      <c r="DJ43" s="59"/>
      <c r="DK43" s="60"/>
      <c r="DL43" s="17"/>
      <c r="DM43" s="17"/>
      <c r="DN43" s="58"/>
      <c r="DO43" s="50"/>
      <c r="DP43" s="50"/>
      <c r="DQ43" s="50"/>
      <c r="DR43" s="50"/>
      <c r="DS43" s="50"/>
      <c r="DT43" s="50"/>
      <c r="DU43" s="59"/>
      <c r="DV43" s="60"/>
      <c r="DW43" s="17"/>
      <c r="DX43" s="17"/>
      <c r="DY43" s="58"/>
      <c r="DZ43" s="50"/>
      <c r="EA43" s="50"/>
      <c r="EB43" s="50"/>
      <c r="EC43" s="50"/>
      <c r="ED43" s="50"/>
      <c r="EE43" s="50"/>
      <c r="EF43" s="59"/>
      <c r="EG43" s="60"/>
      <c r="EH43" s="17"/>
      <c r="EI43" s="17"/>
      <c r="EJ43" s="58"/>
      <c r="EK43" s="50"/>
      <c r="EL43" s="50"/>
      <c r="EM43" s="50"/>
      <c r="EN43" s="50"/>
      <c r="EO43" s="50"/>
      <c r="EP43" s="50"/>
      <c r="EQ43" s="59"/>
      <c r="ER43" s="60"/>
      <c r="ES43" s="17"/>
      <c r="ET43" s="17"/>
      <c r="EU43" s="58"/>
      <c r="EV43" s="50"/>
      <c r="EW43" s="50"/>
      <c r="EX43" s="50"/>
      <c r="EY43" s="50"/>
      <c r="EZ43" s="50"/>
      <c r="FA43" s="50"/>
      <c r="FB43" s="59"/>
      <c r="FC43" s="60"/>
      <c r="FD43" s="17"/>
      <c r="FE43" s="17"/>
      <c r="FF43" s="58"/>
      <c r="FG43" s="50"/>
      <c r="FH43" s="50"/>
      <c r="FI43" s="50"/>
      <c r="FJ43" s="50"/>
      <c r="FK43" s="50"/>
      <c r="FL43" s="50"/>
      <c r="FM43" s="59"/>
      <c r="FN43" s="60"/>
      <c r="FO43" s="17"/>
      <c r="FP43" s="17"/>
      <c r="FQ43" s="58"/>
      <c r="FR43" s="50"/>
      <c r="FS43" s="50"/>
      <c r="FT43" s="50"/>
      <c r="FU43" s="50"/>
      <c r="FV43" s="50"/>
      <c r="FW43" s="50"/>
      <c r="FX43" s="59"/>
      <c r="FY43" s="60"/>
      <c r="FZ43" s="17"/>
      <c r="GA43" s="17"/>
      <c r="GB43" s="58"/>
      <c r="GC43" s="50"/>
      <c r="GD43" s="50"/>
      <c r="GE43" s="50"/>
      <c r="GF43" s="50"/>
      <c r="GG43" s="50"/>
      <c r="GH43" s="50"/>
      <c r="GI43" s="59"/>
      <c r="GJ43" s="60"/>
      <c r="GK43" s="17"/>
      <c r="GL43" s="17"/>
      <c r="GM43" s="58"/>
      <c r="GN43" s="50"/>
      <c r="GO43" s="50"/>
      <c r="GP43" s="50"/>
      <c r="GQ43" s="50"/>
      <c r="GR43" s="50"/>
      <c r="GS43" s="50"/>
      <c r="GT43" s="59"/>
      <c r="GU43" s="60"/>
      <c r="GV43" s="17"/>
      <c r="GW43" s="17"/>
      <c r="GX43" s="58"/>
      <c r="GY43" s="50"/>
      <c r="GZ43" s="50"/>
      <c r="HA43" s="50"/>
      <c r="HB43" s="50"/>
      <c r="HC43" s="50"/>
      <c r="HD43" s="50"/>
      <c r="HE43" s="59"/>
      <c r="HF43" s="60"/>
      <c r="HG43" s="17"/>
      <c r="HH43" s="17"/>
      <c r="HI43" s="58"/>
      <c r="HJ43" s="50"/>
      <c r="HK43" s="50"/>
      <c r="HL43" s="50"/>
      <c r="HM43" s="50"/>
      <c r="HN43" s="50"/>
      <c r="HO43" s="50"/>
      <c r="HP43" s="59"/>
      <c r="HQ43" s="60"/>
      <c r="HR43" s="17"/>
      <c r="HS43" s="17"/>
    </row>
    <row r="44" spans="1:227" x14ac:dyDescent="0.3">
      <c r="A44" s="96">
        <v>3</v>
      </c>
      <c r="B44" s="1218"/>
      <c r="C44" s="57"/>
      <c r="D44" s="57"/>
      <c r="E44" s="59"/>
      <c r="F44" s="59"/>
      <c r="G44" s="17"/>
      <c r="H44" s="58"/>
      <c r="I44" s="50"/>
      <c r="J44" s="50"/>
      <c r="K44" s="50"/>
      <c r="L44" s="50"/>
      <c r="M44" s="50"/>
      <c r="N44" s="50"/>
      <c r="O44" s="59"/>
      <c r="P44" s="60"/>
      <c r="Q44" s="17"/>
      <c r="R44" s="17"/>
      <c r="S44" s="58"/>
      <c r="T44" s="50"/>
      <c r="U44" s="50"/>
      <c r="V44" s="50"/>
      <c r="W44" s="50"/>
      <c r="X44" s="50"/>
      <c r="Y44" s="50"/>
      <c r="Z44" s="59"/>
      <c r="AA44" s="60"/>
      <c r="AB44" s="17"/>
      <c r="AC44" s="17"/>
      <c r="AD44" s="58"/>
      <c r="AE44" s="50"/>
      <c r="AF44" s="50"/>
      <c r="AG44" s="50"/>
      <c r="AH44" s="50"/>
      <c r="AI44" s="50"/>
      <c r="AJ44" s="50"/>
      <c r="AK44" s="59"/>
      <c r="AL44" s="60"/>
      <c r="AM44" s="17"/>
      <c r="AN44" s="17"/>
      <c r="AO44" s="58"/>
      <c r="AP44" s="50"/>
      <c r="AQ44" s="50"/>
      <c r="AR44" s="50"/>
      <c r="AS44" s="50"/>
      <c r="AT44" s="50"/>
      <c r="AU44" s="50"/>
      <c r="AV44" s="59"/>
      <c r="AW44" s="60"/>
      <c r="AX44" s="17"/>
      <c r="AY44" s="17"/>
      <c r="AZ44" s="58"/>
      <c r="BA44" s="50"/>
      <c r="BB44" s="50"/>
      <c r="BC44" s="50"/>
      <c r="BD44" s="50"/>
      <c r="BE44" s="50"/>
      <c r="BF44" s="50"/>
      <c r="BG44" s="59"/>
      <c r="BH44" s="60"/>
      <c r="BI44" s="17"/>
      <c r="BJ44" s="17"/>
      <c r="BK44" s="58"/>
      <c r="BL44" s="50"/>
      <c r="BM44" s="50"/>
      <c r="BN44" s="50"/>
      <c r="BO44" s="50"/>
      <c r="BP44" s="50"/>
      <c r="BQ44" s="50"/>
      <c r="BR44" s="59"/>
      <c r="BS44" s="60"/>
      <c r="BT44" s="17"/>
      <c r="BU44" s="17"/>
      <c r="BV44" s="58"/>
      <c r="BW44" s="50"/>
      <c r="BX44" s="50"/>
      <c r="BY44" s="50"/>
      <c r="BZ44" s="50"/>
      <c r="CA44" s="50"/>
      <c r="CB44" s="50"/>
      <c r="CC44" s="59"/>
      <c r="CD44" s="60"/>
      <c r="CE44" s="17"/>
      <c r="CF44" s="17"/>
      <c r="CG44" s="58"/>
      <c r="CH44" s="50"/>
      <c r="CI44" s="50"/>
      <c r="CJ44" s="50"/>
      <c r="CK44" s="50"/>
      <c r="CL44" s="50"/>
      <c r="CM44" s="50"/>
      <c r="CN44" s="59"/>
      <c r="CO44" s="60"/>
      <c r="CP44" s="17"/>
      <c r="CQ44" s="17"/>
      <c r="CR44" s="58"/>
      <c r="CS44" s="50"/>
      <c r="CT44" s="50"/>
      <c r="CU44" s="50"/>
      <c r="CV44" s="50"/>
      <c r="CW44" s="50"/>
      <c r="CX44" s="50"/>
      <c r="CY44" s="59"/>
      <c r="CZ44" s="60"/>
      <c r="DA44" s="17"/>
      <c r="DB44" s="17"/>
      <c r="DC44" s="58"/>
      <c r="DD44" s="50"/>
      <c r="DE44" s="50"/>
      <c r="DF44" s="50"/>
      <c r="DG44" s="50"/>
      <c r="DH44" s="50"/>
      <c r="DI44" s="50"/>
      <c r="DJ44" s="59"/>
      <c r="DK44" s="60"/>
      <c r="DL44" s="17"/>
      <c r="DM44" s="17"/>
      <c r="DN44" s="58"/>
      <c r="DO44" s="50"/>
      <c r="DP44" s="50"/>
      <c r="DQ44" s="50"/>
      <c r="DR44" s="50"/>
      <c r="DS44" s="50"/>
      <c r="DT44" s="50"/>
      <c r="DU44" s="59"/>
      <c r="DV44" s="60"/>
      <c r="DW44" s="17"/>
      <c r="DX44" s="17"/>
      <c r="DY44" s="58"/>
      <c r="DZ44" s="50"/>
      <c r="EA44" s="50"/>
      <c r="EB44" s="50"/>
      <c r="EC44" s="50"/>
      <c r="ED44" s="50"/>
      <c r="EE44" s="50"/>
      <c r="EF44" s="59"/>
      <c r="EG44" s="60"/>
      <c r="EH44" s="17"/>
      <c r="EI44" s="17"/>
      <c r="EJ44" s="58"/>
      <c r="EK44" s="50"/>
      <c r="EL44" s="50"/>
      <c r="EM44" s="50"/>
      <c r="EN44" s="50"/>
      <c r="EO44" s="50"/>
      <c r="EP44" s="50"/>
      <c r="EQ44" s="59"/>
      <c r="ER44" s="60"/>
      <c r="ES44" s="17"/>
      <c r="ET44" s="17"/>
      <c r="EU44" s="58"/>
      <c r="EV44" s="50"/>
      <c r="EW44" s="50"/>
      <c r="EX44" s="50"/>
      <c r="EY44" s="50"/>
      <c r="EZ44" s="50"/>
      <c r="FA44" s="50"/>
      <c r="FB44" s="59"/>
      <c r="FC44" s="60"/>
      <c r="FD44" s="17"/>
      <c r="FE44" s="17"/>
      <c r="FF44" s="58"/>
      <c r="FG44" s="50"/>
      <c r="FH44" s="50"/>
      <c r="FI44" s="50"/>
      <c r="FJ44" s="50"/>
      <c r="FK44" s="50"/>
      <c r="FL44" s="50"/>
      <c r="FM44" s="59"/>
      <c r="FN44" s="60"/>
      <c r="FO44" s="17"/>
      <c r="FP44" s="17"/>
      <c r="FQ44" s="58"/>
      <c r="FR44" s="50"/>
      <c r="FS44" s="50"/>
      <c r="FT44" s="50"/>
      <c r="FU44" s="50"/>
      <c r="FV44" s="50"/>
      <c r="FW44" s="50"/>
      <c r="FX44" s="59"/>
      <c r="FY44" s="60"/>
      <c r="FZ44" s="17"/>
      <c r="GA44" s="17"/>
      <c r="GB44" s="58"/>
      <c r="GC44" s="50"/>
      <c r="GD44" s="50"/>
      <c r="GE44" s="50"/>
      <c r="GF44" s="50"/>
      <c r="GG44" s="50"/>
      <c r="GH44" s="50"/>
      <c r="GI44" s="59"/>
      <c r="GJ44" s="60"/>
      <c r="GK44" s="17"/>
      <c r="GL44" s="17"/>
      <c r="GM44" s="58"/>
      <c r="GN44" s="50"/>
      <c r="GO44" s="50"/>
      <c r="GP44" s="50"/>
      <c r="GQ44" s="50"/>
      <c r="GR44" s="50"/>
      <c r="GS44" s="50"/>
      <c r="GT44" s="59"/>
      <c r="GU44" s="60"/>
      <c r="GV44" s="17"/>
      <c r="GW44" s="17"/>
      <c r="GX44" s="58"/>
      <c r="GY44" s="50"/>
      <c r="GZ44" s="50"/>
      <c r="HA44" s="50"/>
      <c r="HB44" s="50"/>
      <c r="HC44" s="50"/>
      <c r="HD44" s="50"/>
      <c r="HE44" s="59"/>
      <c r="HF44" s="60"/>
      <c r="HG44" s="17"/>
      <c r="HH44" s="17"/>
      <c r="HI44" s="58"/>
      <c r="HJ44" s="50"/>
      <c r="HK44" s="50"/>
      <c r="HL44" s="50"/>
      <c r="HM44" s="50"/>
      <c r="HN44" s="50"/>
      <c r="HO44" s="50"/>
      <c r="HP44" s="59"/>
      <c r="HQ44" s="60"/>
      <c r="HR44" s="17"/>
      <c r="HS44" s="17"/>
    </row>
    <row r="45" spans="1:227" x14ac:dyDescent="0.3">
      <c r="A45" s="96">
        <v>4</v>
      </c>
      <c r="B45" s="1218"/>
      <c r="C45" s="57"/>
      <c r="D45" s="57"/>
      <c r="E45" s="59"/>
      <c r="F45" s="59"/>
      <c r="G45" s="17"/>
      <c r="H45" s="58"/>
      <c r="I45" s="50"/>
      <c r="J45" s="50"/>
      <c r="K45" s="50"/>
      <c r="L45" s="50"/>
      <c r="M45" s="50"/>
      <c r="N45" s="50"/>
      <c r="O45" s="59"/>
      <c r="P45" s="60"/>
      <c r="Q45" s="17"/>
      <c r="R45" s="17"/>
      <c r="S45" s="58"/>
      <c r="T45" s="50"/>
      <c r="U45" s="50"/>
      <c r="V45" s="50"/>
      <c r="W45" s="50"/>
      <c r="X45" s="50"/>
      <c r="Y45" s="50"/>
      <c r="Z45" s="59"/>
      <c r="AA45" s="60"/>
      <c r="AB45" s="17"/>
      <c r="AC45" s="17"/>
      <c r="AD45" s="58"/>
      <c r="AE45" s="50"/>
      <c r="AF45" s="50"/>
      <c r="AG45" s="50"/>
      <c r="AH45" s="50"/>
      <c r="AI45" s="50"/>
      <c r="AJ45" s="50"/>
      <c r="AK45" s="59"/>
      <c r="AL45" s="60"/>
      <c r="AM45" s="17"/>
      <c r="AN45" s="17"/>
      <c r="AO45" s="58"/>
      <c r="AP45" s="50"/>
      <c r="AQ45" s="50"/>
      <c r="AR45" s="50"/>
      <c r="AS45" s="50"/>
      <c r="AT45" s="50"/>
      <c r="AU45" s="50"/>
      <c r="AV45" s="59"/>
      <c r="AW45" s="60"/>
      <c r="AX45" s="17"/>
      <c r="AY45" s="17"/>
      <c r="AZ45" s="58"/>
      <c r="BA45" s="50"/>
      <c r="BB45" s="50"/>
      <c r="BC45" s="50"/>
      <c r="BD45" s="50"/>
      <c r="BE45" s="50"/>
      <c r="BF45" s="50"/>
      <c r="BG45" s="59"/>
      <c r="BH45" s="60"/>
      <c r="BI45" s="17"/>
      <c r="BJ45" s="17"/>
      <c r="BK45" s="58"/>
      <c r="BL45" s="50"/>
      <c r="BM45" s="50"/>
      <c r="BN45" s="50"/>
      <c r="BO45" s="50"/>
      <c r="BP45" s="50"/>
      <c r="BQ45" s="50"/>
      <c r="BR45" s="59"/>
      <c r="BS45" s="60"/>
      <c r="BT45" s="17"/>
      <c r="BU45" s="17"/>
      <c r="BV45" s="58"/>
      <c r="BW45" s="50"/>
      <c r="BX45" s="50"/>
      <c r="BY45" s="50"/>
      <c r="BZ45" s="50"/>
      <c r="CA45" s="50"/>
      <c r="CB45" s="50"/>
      <c r="CC45" s="59"/>
      <c r="CD45" s="60"/>
      <c r="CE45" s="17"/>
      <c r="CF45" s="17"/>
      <c r="CG45" s="58"/>
      <c r="CH45" s="50"/>
      <c r="CI45" s="50"/>
      <c r="CJ45" s="50"/>
      <c r="CK45" s="50"/>
      <c r="CL45" s="50"/>
      <c r="CM45" s="50"/>
      <c r="CN45" s="59"/>
      <c r="CO45" s="60"/>
      <c r="CP45" s="17"/>
      <c r="CQ45" s="17"/>
      <c r="CR45" s="58"/>
      <c r="CS45" s="50"/>
      <c r="CT45" s="50"/>
      <c r="CU45" s="50"/>
      <c r="CV45" s="50"/>
      <c r="CW45" s="50"/>
      <c r="CX45" s="50"/>
      <c r="CY45" s="59"/>
      <c r="CZ45" s="60"/>
      <c r="DA45" s="17"/>
      <c r="DB45" s="17"/>
      <c r="DC45" s="58"/>
      <c r="DD45" s="50"/>
      <c r="DE45" s="50"/>
      <c r="DF45" s="50"/>
      <c r="DG45" s="50"/>
      <c r="DH45" s="50"/>
      <c r="DI45" s="50"/>
      <c r="DJ45" s="59"/>
      <c r="DK45" s="60"/>
      <c r="DL45" s="17"/>
      <c r="DM45" s="17"/>
      <c r="DN45" s="58"/>
      <c r="DO45" s="50"/>
      <c r="DP45" s="50"/>
      <c r="DQ45" s="50"/>
      <c r="DR45" s="50"/>
      <c r="DS45" s="50"/>
      <c r="DT45" s="50"/>
      <c r="DU45" s="59"/>
      <c r="DV45" s="60"/>
      <c r="DW45" s="17"/>
      <c r="DX45" s="17"/>
      <c r="DY45" s="58"/>
      <c r="DZ45" s="50"/>
      <c r="EA45" s="50"/>
      <c r="EB45" s="50"/>
      <c r="EC45" s="50"/>
      <c r="ED45" s="50"/>
      <c r="EE45" s="50"/>
      <c r="EF45" s="59"/>
      <c r="EG45" s="60"/>
      <c r="EH45" s="17"/>
      <c r="EI45" s="17"/>
      <c r="EJ45" s="58"/>
      <c r="EK45" s="50"/>
      <c r="EL45" s="50"/>
      <c r="EM45" s="50"/>
      <c r="EN45" s="50"/>
      <c r="EO45" s="50"/>
      <c r="EP45" s="50"/>
      <c r="EQ45" s="59"/>
      <c r="ER45" s="60"/>
      <c r="ES45" s="17"/>
      <c r="ET45" s="17"/>
      <c r="EU45" s="58"/>
      <c r="EV45" s="50"/>
      <c r="EW45" s="50"/>
      <c r="EX45" s="50"/>
      <c r="EY45" s="50"/>
      <c r="EZ45" s="50"/>
      <c r="FA45" s="50"/>
      <c r="FB45" s="59"/>
      <c r="FC45" s="60"/>
      <c r="FD45" s="17"/>
      <c r="FE45" s="17"/>
      <c r="FF45" s="58"/>
      <c r="FG45" s="50"/>
      <c r="FH45" s="50"/>
      <c r="FI45" s="50"/>
      <c r="FJ45" s="50"/>
      <c r="FK45" s="50"/>
      <c r="FL45" s="50"/>
      <c r="FM45" s="59"/>
      <c r="FN45" s="60"/>
      <c r="FO45" s="17"/>
      <c r="FP45" s="17"/>
      <c r="FQ45" s="58"/>
      <c r="FR45" s="50"/>
      <c r="FS45" s="50"/>
      <c r="FT45" s="50"/>
      <c r="FU45" s="50"/>
      <c r="FV45" s="50"/>
      <c r="FW45" s="50"/>
      <c r="FX45" s="59"/>
      <c r="FY45" s="60"/>
      <c r="FZ45" s="17"/>
      <c r="GA45" s="17"/>
      <c r="GB45" s="58"/>
      <c r="GC45" s="50"/>
      <c r="GD45" s="50"/>
      <c r="GE45" s="50"/>
      <c r="GF45" s="50"/>
      <c r="GG45" s="50"/>
      <c r="GH45" s="50"/>
      <c r="GI45" s="59"/>
      <c r="GJ45" s="60"/>
      <c r="GK45" s="17"/>
      <c r="GL45" s="17"/>
      <c r="GM45" s="58"/>
      <c r="GN45" s="50"/>
      <c r="GO45" s="50"/>
      <c r="GP45" s="50"/>
      <c r="GQ45" s="50"/>
      <c r="GR45" s="50"/>
      <c r="GS45" s="50"/>
      <c r="GT45" s="59"/>
      <c r="GU45" s="60"/>
      <c r="GV45" s="17"/>
      <c r="GW45" s="17"/>
      <c r="GX45" s="58"/>
      <c r="GY45" s="50"/>
      <c r="GZ45" s="50"/>
      <c r="HA45" s="50"/>
      <c r="HB45" s="50"/>
      <c r="HC45" s="50"/>
      <c r="HD45" s="50"/>
      <c r="HE45" s="59"/>
      <c r="HF45" s="60"/>
      <c r="HG45" s="17"/>
      <c r="HH45" s="17"/>
      <c r="HI45" s="58"/>
      <c r="HJ45" s="50"/>
      <c r="HK45" s="50"/>
      <c r="HL45" s="50"/>
      <c r="HM45" s="50"/>
      <c r="HN45" s="50"/>
      <c r="HO45" s="50"/>
      <c r="HP45" s="59"/>
      <c r="HQ45" s="60"/>
      <c r="HR45" s="17"/>
      <c r="HS45" s="17"/>
    </row>
    <row r="46" spans="1:227" x14ac:dyDescent="0.3">
      <c r="A46" s="96">
        <v>5</v>
      </c>
      <c r="B46" s="1218"/>
      <c r="C46" s="57"/>
      <c r="D46" s="57"/>
      <c r="E46" s="59"/>
      <c r="F46" s="59"/>
      <c r="G46" s="17"/>
      <c r="H46" s="58"/>
      <c r="I46" s="50"/>
      <c r="J46" s="50"/>
      <c r="K46" s="50"/>
      <c r="L46" s="50"/>
      <c r="M46" s="50"/>
      <c r="N46" s="50"/>
      <c r="O46" s="59"/>
      <c r="P46" s="60"/>
      <c r="Q46" s="17"/>
      <c r="R46" s="17"/>
      <c r="S46" s="58"/>
      <c r="T46" s="50"/>
      <c r="U46" s="50"/>
      <c r="V46" s="50"/>
      <c r="W46" s="50"/>
      <c r="X46" s="50"/>
      <c r="Y46" s="50"/>
      <c r="Z46" s="59"/>
      <c r="AA46" s="60"/>
      <c r="AB46" s="17"/>
      <c r="AC46" s="17"/>
      <c r="AD46" s="58"/>
      <c r="AE46" s="50"/>
      <c r="AF46" s="50"/>
      <c r="AG46" s="50"/>
      <c r="AH46" s="50"/>
      <c r="AI46" s="50"/>
      <c r="AJ46" s="50"/>
      <c r="AK46" s="59"/>
      <c r="AL46" s="60"/>
      <c r="AM46" s="17"/>
      <c r="AN46" s="17"/>
      <c r="AO46" s="58"/>
      <c r="AP46" s="50"/>
      <c r="AQ46" s="50"/>
      <c r="AR46" s="50"/>
      <c r="AS46" s="50"/>
      <c r="AT46" s="50"/>
      <c r="AU46" s="50"/>
      <c r="AV46" s="59"/>
      <c r="AW46" s="60"/>
      <c r="AX46" s="17"/>
      <c r="AY46" s="17"/>
      <c r="AZ46" s="58"/>
      <c r="BA46" s="50"/>
      <c r="BB46" s="50"/>
      <c r="BC46" s="50"/>
      <c r="BD46" s="50"/>
      <c r="BE46" s="50"/>
      <c r="BF46" s="50"/>
      <c r="BG46" s="59"/>
      <c r="BH46" s="60"/>
      <c r="BI46" s="17"/>
      <c r="BJ46" s="17"/>
      <c r="BK46" s="58"/>
      <c r="BL46" s="50"/>
      <c r="BM46" s="50"/>
      <c r="BN46" s="50"/>
      <c r="BO46" s="50"/>
      <c r="BP46" s="50"/>
      <c r="BQ46" s="50"/>
      <c r="BR46" s="59"/>
      <c r="BS46" s="60"/>
      <c r="BT46" s="17"/>
      <c r="BU46" s="17"/>
      <c r="BV46" s="58"/>
      <c r="BW46" s="50"/>
      <c r="BX46" s="50"/>
      <c r="BY46" s="50"/>
      <c r="BZ46" s="50"/>
      <c r="CA46" s="50"/>
      <c r="CB46" s="50"/>
      <c r="CC46" s="59"/>
      <c r="CD46" s="60"/>
      <c r="CE46" s="17"/>
      <c r="CF46" s="17"/>
      <c r="CG46" s="58"/>
      <c r="CH46" s="50"/>
      <c r="CI46" s="50"/>
      <c r="CJ46" s="50"/>
      <c r="CK46" s="50"/>
      <c r="CL46" s="50"/>
      <c r="CM46" s="50"/>
      <c r="CN46" s="59"/>
      <c r="CO46" s="60"/>
      <c r="CP46" s="17"/>
      <c r="CQ46" s="17"/>
      <c r="CR46" s="58"/>
      <c r="CS46" s="50"/>
      <c r="CT46" s="50"/>
      <c r="CU46" s="50"/>
      <c r="CV46" s="50"/>
      <c r="CW46" s="50"/>
      <c r="CX46" s="50"/>
      <c r="CY46" s="59"/>
      <c r="CZ46" s="60"/>
      <c r="DA46" s="17"/>
      <c r="DB46" s="17"/>
      <c r="DC46" s="58"/>
      <c r="DD46" s="50"/>
      <c r="DE46" s="50"/>
      <c r="DF46" s="50"/>
      <c r="DG46" s="50"/>
      <c r="DH46" s="50"/>
      <c r="DI46" s="50"/>
      <c r="DJ46" s="59"/>
      <c r="DK46" s="60"/>
      <c r="DL46" s="17"/>
      <c r="DM46" s="17"/>
      <c r="DN46" s="58"/>
      <c r="DO46" s="50"/>
      <c r="DP46" s="50"/>
      <c r="DQ46" s="50"/>
      <c r="DR46" s="50"/>
      <c r="DS46" s="50"/>
      <c r="DT46" s="50"/>
      <c r="DU46" s="59"/>
      <c r="DV46" s="60"/>
      <c r="DW46" s="17"/>
      <c r="DX46" s="17"/>
      <c r="DY46" s="58"/>
      <c r="DZ46" s="50"/>
      <c r="EA46" s="50"/>
      <c r="EB46" s="50"/>
      <c r="EC46" s="50"/>
      <c r="ED46" s="50"/>
      <c r="EE46" s="50"/>
      <c r="EF46" s="59"/>
      <c r="EG46" s="60"/>
      <c r="EH46" s="17"/>
      <c r="EI46" s="17"/>
      <c r="EJ46" s="58"/>
      <c r="EK46" s="50"/>
      <c r="EL46" s="50"/>
      <c r="EM46" s="50"/>
      <c r="EN46" s="50"/>
      <c r="EO46" s="50"/>
      <c r="EP46" s="50"/>
      <c r="EQ46" s="59"/>
      <c r="ER46" s="60"/>
      <c r="ES46" s="17"/>
      <c r="ET46" s="17"/>
      <c r="EU46" s="58"/>
      <c r="EV46" s="50"/>
      <c r="EW46" s="50"/>
      <c r="EX46" s="50"/>
      <c r="EY46" s="50"/>
      <c r="EZ46" s="50"/>
      <c r="FA46" s="50"/>
      <c r="FB46" s="59"/>
      <c r="FC46" s="60"/>
      <c r="FD46" s="17"/>
      <c r="FE46" s="17"/>
      <c r="FF46" s="58"/>
      <c r="FG46" s="50"/>
      <c r="FH46" s="50"/>
      <c r="FI46" s="50"/>
      <c r="FJ46" s="50"/>
      <c r="FK46" s="50"/>
      <c r="FL46" s="50"/>
      <c r="FM46" s="59"/>
      <c r="FN46" s="60"/>
      <c r="FO46" s="17"/>
      <c r="FP46" s="17"/>
      <c r="FQ46" s="58"/>
      <c r="FR46" s="50"/>
      <c r="FS46" s="50"/>
      <c r="FT46" s="50"/>
      <c r="FU46" s="50"/>
      <c r="FV46" s="50"/>
      <c r="FW46" s="50"/>
      <c r="FX46" s="59"/>
      <c r="FY46" s="60"/>
      <c r="FZ46" s="17"/>
      <c r="GA46" s="17"/>
      <c r="GB46" s="58"/>
      <c r="GC46" s="50"/>
      <c r="GD46" s="50"/>
      <c r="GE46" s="50"/>
      <c r="GF46" s="50"/>
      <c r="GG46" s="50"/>
      <c r="GH46" s="50"/>
      <c r="GI46" s="59"/>
      <c r="GJ46" s="60"/>
      <c r="GK46" s="17"/>
      <c r="GL46" s="17"/>
      <c r="GM46" s="58"/>
      <c r="GN46" s="50"/>
      <c r="GO46" s="50"/>
      <c r="GP46" s="50"/>
      <c r="GQ46" s="50"/>
      <c r="GR46" s="50"/>
      <c r="GS46" s="50"/>
      <c r="GT46" s="59"/>
      <c r="GU46" s="60"/>
      <c r="GV46" s="17"/>
      <c r="GW46" s="17"/>
      <c r="GX46" s="58"/>
      <c r="GY46" s="50"/>
      <c r="GZ46" s="50"/>
      <c r="HA46" s="50"/>
      <c r="HB46" s="50"/>
      <c r="HC46" s="50"/>
      <c r="HD46" s="50"/>
      <c r="HE46" s="59"/>
      <c r="HF46" s="60"/>
      <c r="HG46" s="17"/>
      <c r="HH46" s="17"/>
      <c r="HI46" s="58"/>
      <c r="HJ46" s="50"/>
      <c r="HK46" s="50"/>
      <c r="HL46" s="50"/>
      <c r="HM46" s="50"/>
      <c r="HN46" s="50"/>
      <c r="HO46" s="50"/>
      <c r="HP46" s="59"/>
      <c r="HQ46" s="60"/>
      <c r="HR46" s="17"/>
      <c r="HS46" s="17"/>
    </row>
    <row r="47" spans="1:227" x14ac:dyDescent="0.3">
      <c r="A47" s="55"/>
      <c r="B47" s="62"/>
      <c r="C47" s="57"/>
      <c r="D47" s="57"/>
      <c r="E47" s="59"/>
      <c r="F47" s="59"/>
      <c r="G47" s="17"/>
      <c r="H47" s="58"/>
      <c r="I47" s="50"/>
      <c r="J47" s="50"/>
      <c r="K47" s="50"/>
      <c r="L47" s="50"/>
      <c r="M47" s="50"/>
      <c r="N47" s="50"/>
      <c r="O47" s="59"/>
      <c r="P47" s="60"/>
      <c r="Q47" s="17"/>
      <c r="R47" s="17"/>
      <c r="S47" s="58"/>
      <c r="T47" s="50"/>
      <c r="U47" s="50"/>
      <c r="V47" s="50"/>
      <c r="W47" s="50"/>
      <c r="X47" s="50"/>
      <c r="Y47" s="50"/>
      <c r="Z47" s="59"/>
      <c r="AA47" s="60"/>
      <c r="AB47" s="17"/>
      <c r="AC47" s="17"/>
      <c r="AD47" s="58"/>
      <c r="AE47" s="50"/>
      <c r="AF47" s="50"/>
      <c r="AG47" s="50"/>
      <c r="AH47" s="50"/>
      <c r="AI47" s="50"/>
      <c r="AJ47" s="50"/>
      <c r="AK47" s="59"/>
      <c r="AL47" s="60"/>
      <c r="AM47" s="17"/>
      <c r="AN47" s="17"/>
      <c r="AO47" s="58"/>
      <c r="AP47" s="50"/>
      <c r="AQ47" s="50"/>
      <c r="AR47" s="50"/>
      <c r="AS47" s="50"/>
      <c r="AT47" s="50"/>
      <c r="AU47" s="50"/>
      <c r="AV47" s="59"/>
      <c r="AW47" s="60"/>
      <c r="AX47" s="17"/>
      <c r="AY47" s="17"/>
      <c r="AZ47" s="58"/>
      <c r="BA47" s="50"/>
      <c r="BB47" s="50"/>
      <c r="BC47" s="50"/>
      <c r="BD47" s="50"/>
      <c r="BE47" s="50"/>
      <c r="BF47" s="50"/>
      <c r="BG47" s="59"/>
      <c r="BH47" s="60"/>
      <c r="BI47" s="17"/>
      <c r="BJ47" s="17"/>
      <c r="BK47" s="58"/>
      <c r="BL47" s="50"/>
      <c r="BM47" s="50"/>
      <c r="BN47" s="50"/>
      <c r="BO47" s="50"/>
      <c r="BP47" s="50"/>
      <c r="BQ47" s="50"/>
      <c r="BR47" s="59"/>
      <c r="BS47" s="60"/>
      <c r="BT47" s="17"/>
      <c r="BU47" s="17"/>
      <c r="BV47" s="58"/>
      <c r="BW47" s="50"/>
      <c r="BX47" s="50"/>
      <c r="BY47" s="50"/>
      <c r="BZ47" s="50"/>
      <c r="CA47" s="50"/>
      <c r="CB47" s="50"/>
      <c r="CC47" s="59"/>
      <c r="CD47" s="60"/>
      <c r="CE47" s="17"/>
      <c r="CF47" s="17"/>
      <c r="CG47" s="58"/>
      <c r="CH47" s="50"/>
      <c r="CI47" s="50"/>
      <c r="CJ47" s="50"/>
      <c r="CK47" s="50"/>
      <c r="CL47" s="50"/>
      <c r="CM47" s="50"/>
      <c r="CN47" s="59"/>
      <c r="CO47" s="60"/>
      <c r="CP47" s="17"/>
      <c r="CQ47" s="17"/>
      <c r="CR47" s="58"/>
      <c r="CS47" s="50"/>
      <c r="CT47" s="50"/>
      <c r="CU47" s="50"/>
      <c r="CV47" s="50"/>
      <c r="CW47" s="50"/>
      <c r="CX47" s="50"/>
      <c r="CY47" s="59"/>
      <c r="CZ47" s="60"/>
      <c r="DA47" s="17"/>
      <c r="DB47" s="17"/>
      <c r="DC47" s="58"/>
      <c r="DD47" s="50"/>
      <c r="DE47" s="50"/>
      <c r="DF47" s="50"/>
      <c r="DG47" s="50"/>
      <c r="DH47" s="50"/>
      <c r="DI47" s="50"/>
      <c r="DJ47" s="59"/>
      <c r="DK47" s="60"/>
      <c r="DL47" s="17"/>
      <c r="DM47" s="17"/>
      <c r="DN47" s="58"/>
      <c r="DO47" s="50"/>
      <c r="DP47" s="50"/>
      <c r="DQ47" s="50"/>
      <c r="DR47" s="50"/>
      <c r="DS47" s="50"/>
      <c r="DT47" s="50"/>
      <c r="DU47" s="59"/>
      <c r="DV47" s="60"/>
      <c r="DW47" s="17"/>
      <c r="DX47" s="17"/>
      <c r="DY47" s="58"/>
      <c r="DZ47" s="50"/>
      <c r="EA47" s="50"/>
      <c r="EB47" s="50"/>
      <c r="EC47" s="50"/>
      <c r="ED47" s="50"/>
      <c r="EE47" s="50"/>
      <c r="EF47" s="59"/>
      <c r="EG47" s="60"/>
      <c r="EH47" s="17"/>
      <c r="EI47" s="17"/>
      <c r="EJ47" s="58"/>
      <c r="EK47" s="50"/>
      <c r="EL47" s="50"/>
      <c r="EM47" s="50"/>
      <c r="EN47" s="50"/>
      <c r="EO47" s="50"/>
      <c r="EP47" s="50"/>
      <c r="EQ47" s="59"/>
      <c r="ER47" s="60"/>
      <c r="ES47" s="17"/>
      <c r="ET47" s="17"/>
      <c r="EU47" s="58"/>
      <c r="EV47" s="50"/>
      <c r="EW47" s="50"/>
      <c r="EX47" s="50"/>
      <c r="EY47" s="50"/>
      <c r="EZ47" s="50"/>
      <c r="FA47" s="50"/>
      <c r="FB47" s="59"/>
      <c r="FC47" s="60"/>
      <c r="FD47" s="17"/>
      <c r="FE47" s="17"/>
      <c r="FF47" s="58"/>
      <c r="FG47" s="50"/>
      <c r="FH47" s="50"/>
      <c r="FI47" s="50"/>
      <c r="FJ47" s="50"/>
      <c r="FK47" s="50"/>
      <c r="FL47" s="50"/>
      <c r="FM47" s="59"/>
      <c r="FN47" s="60"/>
      <c r="FO47" s="17"/>
      <c r="FP47" s="17"/>
      <c r="FQ47" s="58"/>
      <c r="FR47" s="50"/>
      <c r="FS47" s="50"/>
      <c r="FT47" s="50"/>
      <c r="FU47" s="50"/>
      <c r="FV47" s="50"/>
      <c r="FW47" s="50"/>
      <c r="FX47" s="59"/>
      <c r="FY47" s="60"/>
      <c r="FZ47" s="17"/>
      <c r="GA47" s="17"/>
      <c r="GB47" s="58"/>
      <c r="GC47" s="50"/>
      <c r="GD47" s="50"/>
      <c r="GE47" s="50"/>
      <c r="GF47" s="50"/>
      <c r="GG47" s="50"/>
      <c r="GH47" s="50"/>
      <c r="GI47" s="59"/>
      <c r="GJ47" s="60"/>
      <c r="GK47" s="17"/>
      <c r="GL47" s="17"/>
      <c r="GM47" s="58"/>
      <c r="GN47" s="50"/>
      <c r="GO47" s="50"/>
      <c r="GP47" s="50"/>
      <c r="GQ47" s="50"/>
      <c r="GR47" s="50"/>
      <c r="GS47" s="50"/>
      <c r="GT47" s="59"/>
      <c r="GU47" s="60"/>
      <c r="GV47" s="17"/>
      <c r="GW47" s="17"/>
      <c r="GX47" s="58"/>
      <c r="GY47" s="50"/>
      <c r="GZ47" s="50"/>
      <c r="HA47" s="50"/>
      <c r="HB47" s="50"/>
      <c r="HC47" s="50"/>
      <c r="HD47" s="50"/>
      <c r="HE47" s="59"/>
      <c r="HF47" s="60"/>
      <c r="HG47" s="17"/>
      <c r="HH47" s="17"/>
      <c r="HI47" s="58"/>
      <c r="HJ47" s="50"/>
      <c r="HK47" s="50"/>
      <c r="HL47" s="50"/>
      <c r="HM47" s="50"/>
      <c r="HN47" s="50"/>
      <c r="HO47" s="50"/>
      <c r="HP47" s="59"/>
      <c r="HQ47" s="60"/>
      <c r="HR47" s="17"/>
      <c r="HS47" s="17"/>
    </row>
    <row r="48" spans="1:227" x14ac:dyDescent="0.3">
      <c r="A48" s="55"/>
      <c r="B48" s="63"/>
      <c r="C48" s="57"/>
      <c r="D48" s="57"/>
      <c r="E48" s="59"/>
      <c r="F48" s="59"/>
      <c r="G48" s="17"/>
      <c r="H48" s="58"/>
      <c r="I48" s="50"/>
      <c r="J48" s="50"/>
      <c r="K48" s="50"/>
      <c r="L48" s="50"/>
      <c r="M48" s="50"/>
      <c r="N48" s="50"/>
      <c r="O48" s="59"/>
      <c r="P48" s="60"/>
      <c r="Q48" s="17"/>
      <c r="R48" s="17"/>
      <c r="S48" s="58"/>
      <c r="T48" s="50"/>
      <c r="U48" s="50"/>
      <c r="V48" s="50"/>
      <c r="W48" s="50"/>
      <c r="X48" s="50"/>
      <c r="Y48" s="50"/>
      <c r="Z48" s="59"/>
      <c r="AA48" s="60"/>
      <c r="AB48" s="17"/>
      <c r="AC48" s="17"/>
      <c r="AD48" s="58"/>
      <c r="AE48" s="50"/>
      <c r="AF48" s="50"/>
      <c r="AG48" s="50"/>
      <c r="AH48" s="50"/>
      <c r="AI48" s="50"/>
      <c r="AJ48" s="50"/>
      <c r="AK48" s="59"/>
      <c r="AL48" s="60"/>
      <c r="AM48" s="17"/>
      <c r="AN48" s="17"/>
      <c r="AO48" s="58"/>
      <c r="AP48" s="50"/>
      <c r="AQ48" s="50"/>
      <c r="AR48" s="50"/>
      <c r="AS48" s="50"/>
      <c r="AT48" s="50"/>
      <c r="AU48" s="50"/>
      <c r="AV48" s="59"/>
      <c r="AW48" s="60"/>
      <c r="AX48" s="17"/>
      <c r="AY48" s="17"/>
      <c r="AZ48" s="58"/>
      <c r="BA48" s="50"/>
      <c r="BB48" s="50"/>
      <c r="BC48" s="50"/>
      <c r="BD48" s="50"/>
      <c r="BE48" s="50"/>
      <c r="BF48" s="50"/>
      <c r="BG48" s="59"/>
      <c r="BH48" s="60"/>
      <c r="BI48" s="17"/>
      <c r="BJ48" s="17"/>
      <c r="BK48" s="58"/>
      <c r="BL48" s="50"/>
      <c r="BM48" s="50"/>
      <c r="BN48" s="50"/>
      <c r="BO48" s="50"/>
      <c r="BP48" s="50"/>
      <c r="BQ48" s="50"/>
      <c r="BR48" s="59"/>
      <c r="BS48" s="60"/>
      <c r="BT48" s="17"/>
      <c r="BU48" s="17"/>
      <c r="BV48" s="58"/>
      <c r="BW48" s="50"/>
      <c r="BX48" s="50"/>
      <c r="BY48" s="50"/>
      <c r="BZ48" s="50"/>
      <c r="CA48" s="50"/>
      <c r="CB48" s="50"/>
      <c r="CC48" s="59"/>
      <c r="CD48" s="60"/>
      <c r="CE48" s="17"/>
      <c r="CF48" s="17"/>
      <c r="CG48" s="58"/>
      <c r="CH48" s="50"/>
      <c r="CI48" s="50"/>
      <c r="CJ48" s="50"/>
      <c r="CK48" s="50"/>
      <c r="CL48" s="50"/>
      <c r="CM48" s="50"/>
      <c r="CN48" s="59"/>
      <c r="CO48" s="60"/>
      <c r="CP48" s="17"/>
      <c r="CQ48" s="17"/>
      <c r="CR48" s="58"/>
      <c r="CS48" s="50"/>
      <c r="CT48" s="50"/>
      <c r="CU48" s="50"/>
      <c r="CV48" s="50"/>
      <c r="CW48" s="50"/>
      <c r="CX48" s="50"/>
      <c r="CY48" s="59"/>
      <c r="CZ48" s="60"/>
      <c r="DA48" s="17"/>
      <c r="DB48" s="17"/>
      <c r="DC48" s="58"/>
      <c r="DD48" s="50"/>
      <c r="DE48" s="50"/>
      <c r="DF48" s="50"/>
      <c r="DG48" s="50"/>
      <c r="DH48" s="50"/>
      <c r="DI48" s="50"/>
      <c r="DJ48" s="59"/>
      <c r="DK48" s="60"/>
      <c r="DL48" s="17"/>
      <c r="DM48" s="17"/>
      <c r="DN48" s="58"/>
      <c r="DO48" s="50"/>
      <c r="DP48" s="50"/>
      <c r="DQ48" s="50"/>
      <c r="DR48" s="50"/>
      <c r="DS48" s="50"/>
      <c r="DT48" s="50"/>
      <c r="DU48" s="59"/>
      <c r="DV48" s="60"/>
      <c r="DW48" s="17"/>
      <c r="DX48" s="17"/>
      <c r="DY48" s="58"/>
      <c r="DZ48" s="50"/>
      <c r="EA48" s="50"/>
      <c r="EB48" s="50"/>
      <c r="EC48" s="50"/>
      <c r="ED48" s="50"/>
      <c r="EE48" s="50"/>
      <c r="EF48" s="59"/>
      <c r="EG48" s="60"/>
      <c r="EH48" s="17"/>
      <c r="EI48" s="17"/>
      <c r="EJ48" s="58"/>
      <c r="EK48" s="50"/>
      <c r="EL48" s="50"/>
      <c r="EM48" s="50"/>
      <c r="EN48" s="50"/>
      <c r="EO48" s="50"/>
      <c r="EP48" s="50"/>
      <c r="EQ48" s="59"/>
      <c r="ER48" s="60"/>
      <c r="ES48" s="17"/>
      <c r="ET48" s="17"/>
      <c r="EU48" s="58"/>
      <c r="EV48" s="50"/>
      <c r="EW48" s="50"/>
      <c r="EX48" s="50"/>
      <c r="EY48" s="50"/>
      <c r="EZ48" s="50"/>
      <c r="FA48" s="50"/>
      <c r="FB48" s="59"/>
      <c r="FC48" s="60"/>
      <c r="FD48" s="17"/>
      <c r="FE48" s="17"/>
      <c r="FF48" s="58"/>
      <c r="FG48" s="50"/>
      <c r="FH48" s="50"/>
      <c r="FI48" s="50"/>
      <c r="FJ48" s="50"/>
      <c r="FK48" s="50"/>
      <c r="FL48" s="50"/>
      <c r="FM48" s="59"/>
      <c r="FN48" s="60"/>
      <c r="FO48" s="17"/>
      <c r="FP48" s="17"/>
      <c r="FQ48" s="58"/>
      <c r="FR48" s="50"/>
      <c r="FS48" s="50"/>
      <c r="FT48" s="50"/>
      <c r="FU48" s="50"/>
      <c r="FV48" s="50"/>
      <c r="FW48" s="50"/>
      <c r="FX48" s="59"/>
      <c r="FY48" s="60"/>
      <c r="FZ48" s="17"/>
      <c r="GA48" s="17"/>
      <c r="GB48" s="58"/>
      <c r="GC48" s="50"/>
      <c r="GD48" s="50"/>
      <c r="GE48" s="50"/>
      <c r="GF48" s="50"/>
      <c r="GG48" s="50"/>
      <c r="GH48" s="50"/>
      <c r="GI48" s="59"/>
      <c r="GJ48" s="60"/>
      <c r="GK48" s="17"/>
      <c r="GL48" s="17"/>
      <c r="GM48" s="58"/>
      <c r="GN48" s="50"/>
      <c r="GO48" s="50"/>
      <c r="GP48" s="50"/>
      <c r="GQ48" s="50"/>
      <c r="GR48" s="50"/>
      <c r="GS48" s="50"/>
      <c r="GT48" s="59"/>
      <c r="GU48" s="60"/>
      <c r="GV48" s="17"/>
      <c r="GW48" s="17"/>
      <c r="GX48" s="58"/>
      <c r="GY48" s="50"/>
      <c r="GZ48" s="50"/>
      <c r="HA48" s="50"/>
      <c r="HB48" s="50"/>
      <c r="HC48" s="50"/>
      <c r="HD48" s="50"/>
      <c r="HE48" s="59"/>
      <c r="HF48" s="60"/>
      <c r="HG48" s="17"/>
      <c r="HH48" s="17"/>
      <c r="HI48" s="58"/>
      <c r="HJ48" s="50"/>
      <c r="HK48" s="50"/>
      <c r="HL48" s="50"/>
      <c r="HM48" s="50"/>
      <c r="HN48" s="50"/>
      <c r="HO48" s="50"/>
      <c r="HP48" s="59"/>
      <c r="HQ48" s="60"/>
      <c r="HR48" s="17"/>
      <c r="HS48" s="17"/>
    </row>
    <row r="49" spans="1:227" x14ac:dyDescent="0.3">
      <c r="A49" s="55"/>
      <c r="B49" s="56"/>
      <c r="C49" s="57"/>
      <c r="D49" s="57"/>
      <c r="E49" s="59"/>
      <c r="F49" s="59"/>
      <c r="G49" s="17"/>
      <c r="H49" s="58"/>
      <c r="I49" s="50"/>
      <c r="J49" s="50"/>
      <c r="K49" s="50"/>
      <c r="L49" s="50"/>
      <c r="M49" s="50"/>
      <c r="N49" s="50"/>
      <c r="O49" s="59"/>
      <c r="P49" s="60"/>
      <c r="Q49" s="17"/>
      <c r="R49" s="17"/>
      <c r="S49" s="58"/>
      <c r="T49" s="50"/>
      <c r="U49" s="50"/>
      <c r="V49" s="50"/>
      <c r="W49" s="50"/>
      <c r="X49" s="50"/>
      <c r="Y49" s="50"/>
      <c r="Z49" s="59"/>
      <c r="AA49" s="60"/>
      <c r="AB49" s="17"/>
      <c r="AC49" s="17"/>
      <c r="AD49" s="58"/>
      <c r="AE49" s="50"/>
      <c r="AF49" s="50"/>
      <c r="AG49" s="50"/>
      <c r="AH49" s="50"/>
      <c r="AI49" s="50"/>
      <c r="AJ49" s="50"/>
      <c r="AK49" s="59"/>
      <c r="AL49" s="60"/>
      <c r="AM49" s="17"/>
      <c r="AN49" s="17"/>
      <c r="AO49" s="58"/>
      <c r="AP49" s="50"/>
      <c r="AQ49" s="50"/>
      <c r="AR49" s="50"/>
      <c r="AS49" s="50"/>
      <c r="AT49" s="50"/>
      <c r="AU49" s="50"/>
      <c r="AV49" s="59"/>
      <c r="AW49" s="60"/>
      <c r="AX49" s="17"/>
      <c r="AY49" s="17"/>
      <c r="AZ49" s="58"/>
      <c r="BA49" s="50"/>
      <c r="BB49" s="50"/>
      <c r="BC49" s="50"/>
      <c r="BD49" s="50"/>
      <c r="BE49" s="50"/>
      <c r="BF49" s="50"/>
      <c r="BG49" s="59"/>
      <c r="BH49" s="60"/>
      <c r="BI49" s="17"/>
      <c r="BJ49" s="17"/>
      <c r="BK49" s="58"/>
      <c r="BL49" s="50"/>
      <c r="BM49" s="50"/>
      <c r="BN49" s="50"/>
      <c r="BO49" s="50"/>
      <c r="BP49" s="50"/>
      <c r="BQ49" s="50"/>
      <c r="BR49" s="59"/>
      <c r="BS49" s="60"/>
      <c r="BT49" s="17"/>
      <c r="BU49" s="17"/>
      <c r="BV49" s="58"/>
      <c r="BW49" s="50"/>
      <c r="BX49" s="50"/>
      <c r="BY49" s="50"/>
      <c r="BZ49" s="50"/>
      <c r="CA49" s="50"/>
      <c r="CB49" s="50"/>
      <c r="CC49" s="59"/>
      <c r="CD49" s="60"/>
      <c r="CE49" s="17"/>
      <c r="CF49" s="17"/>
      <c r="CG49" s="58"/>
      <c r="CH49" s="50"/>
      <c r="CI49" s="50"/>
      <c r="CJ49" s="50"/>
      <c r="CK49" s="50"/>
      <c r="CL49" s="50"/>
      <c r="CM49" s="50"/>
      <c r="CN49" s="59"/>
      <c r="CO49" s="60"/>
      <c r="CP49" s="17"/>
      <c r="CQ49" s="17"/>
      <c r="CR49" s="58"/>
      <c r="CS49" s="50"/>
      <c r="CT49" s="50"/>
      <c r="CU49" s="50"/>
      <c r="CV49" s="50"/>
      <c r="CW49" s="50"/>
      <c r="CX49" s="50"/>
      <c r="CY49" s="59"/>
      <c r="CZ49" s="60"/>
      <c r="DA49" s="17"/>
      <c r="DB49" s="17"/>
      <c r="DC49" s="58"/>
      <c r="DD49" s="50"/>
      <c r="DE49" s="50"/>
      <c r="DF49" s="50"/>
      <c r="DG49" s="50"/>
      <c r="DH49" s="50"/>
      <c r="DI49" s="50"/>
      <c r="DJ49" s="59"/>
      <c r="DK49" s="60"/>
      <c r="DL49" s="17"/>
      <c r="DM49" s="17"/>
      <c r="DN49" s="58"/>
      <c r="DO49" s="50"/>
      <c r="DP49" s="50"/>
      <c r="DQ49" s="50"/>
      <c r="DR49" s="50"/>
      <c r="DS49" s="50"/>
      <c r="DT49" s="50"/>
      <c r="DU49" s="59"/>
      <c r="DV49" s="60"/>
      <c r="DW49" s="17"/>
      <c r="DX49" s="17"/>
      <c r="DY49" s="58"/>
      <c r="DZ49" s="50"/>
      <c r="EA49" s="50"/>
      <c r="EB49" s="50"/>
      <c r="EC49" s="50"/>
      <c r="ED49" s="50"/>
      <c r="EE49" s="50"/>
      <c r="EF49" s="59"/>
      <c r="EG49" s="60"/>
      <c r="EH49" s="17"/>
      <c r="EI49" s="17"/>
      <c r="EJ49" s="58"/>
      <c r="EK49" s="50"/>
      <c r="EL49" s="50"/>
      <c r="EM49" s="50"/>
      <c r="EN49" s="50"/>
      <c r="EO49" s="50"/>
      <c r="EP49" s="50"/>
      <c r="EQ49" s="59"/>
      <c r="ER49" s="60"/>
      <c r="ES49" s="17"/>
      <c r="ET49" s="17"/>
      <c r="EU49" s="58"/>
      <c r="EV49" s="50"/>
      <c r="EW49" s="50"/>
      <c r="EX49" s="50"/>
      <c r="EY49" s="50"/>
      <c r="EZ49" s="50"/>
      <c r="FA49" s="50"/>
      <c r="FB49" s="59"/>
      <c r="FC49" s="60"/>
      <c r="FD49" s="17"/>
      <c r="FE49" s="17"/>
      <c r="FF49" s="58"/>
      <c r="FG49" s="50"/>
      <c r="FH49" s="50"/>
      <c r="FI49" s="50"/>
      <c r="FJ49" s="50"/>
      <c r="FK49" s="50"/>
      <c r="FL49" s="50"/>
      <c r="FM49" s="59"/>
      <c r="FN49" s="60"/>
      <c r="FO49" s="17"/>
      <c r="FP49" s="17"/>
      <c r="FQ49" s="58"/>
      <c r="FR49" s="50"/>
      <c r="FS49" s="50"/>
      <c r="FT49" s="50"/>
      <c r="FU49" s="50"/>
      <c r="FV49" s="50"/>
      <c r="FW49" s="50"/>
      <c r="FX49" s="59"/>
      <c r="FY49" s="60"/>
      <c r="FZ49" s="17"/>
      <c r="GA49" s="17"/>
      <c r="GB49" s="58"/>
      <c r="GC49" s="50"/>
      <c r="GD49" s="50"/>
      <c r="GE49" s="50"/>
      <c r="GF49" s="50"/>
      <c r="GG49" s="50"/>
      <c r="GH49" s="50"/>
      <c r="GI49" s="59"/>
      <c r="GJ49" s="60"/>
      <c r="GK49" s="17"/>
      <c r="GL49" s="17"/>
      <c r="GM49" s="58"/>
      <c r="GN49" s="50"/>
      <c r="GO49" s="50"/>
      <c r="GP49" s="50"/>
      <c r="GQ49" s="50"/>
      <c r="GR49" s="50"/>
      <c r="GS49" s="50"/>
      <c r="GT49" s="59"/>
      <c r="GU49" s="60"/>
      <c r="GV49" s="17"/>
      <c r="GW49" s="17"/>
      <c r="GX49" s="58"/>
      <c r="GY49" s="50"/>
      <c r="GZ49" s="50"/>
      <c r="HA49" s="50"/>
      <c r="HB49" s="50"/>
      <c r="HC49" s="50"/>
      <c r="HD49" s="50"/>
      <c r="HE49" s="59"/>
      <c r="HF49" s="60"/>
      <c r="HG49" s="17"/>
      <c r="HH49" s="17"/>
      <c r="HI49" s="58"/>
      <c r="HJ49" s="50"/>
      <c r="HK49" s="50"/>
      <c r="HL49" s="50"/>
      <c r="HM49" s="50"/>
      <c r="HN49" s="50"/>
      <c r="HO49" s="50"/>
      <c r="HP49" s="59"/>
      <c r="HQ49" s="60"/>
      <c r="HR49" s="17"/>
      <c r="HS49" s="17"/>
    </row>
    <row r="50" spans="1:227" x14ac:dyDescent="0.3">
      <c r="A50" s="55"/>
      <c r="B50" s="56"/>
      <c r="C50" s="57"/>
      <c r="D50" s="57"/>
      <c r="E50" s="59"/>
      <c r="F50" s="59"/>
      <c r="G50" s="17"/>
      <c r="H50" s="58"/>
      <c r="I50" s="50"/>
      <c r="J50" s="50"/>
      <c r="K50" s="50"/>
      <c r="L50" s="50"/>
      <c r="M50" s="50"/>
      <c r="N50" s="50"/>
      <c r="O50" s="59"/>
      <c r="P50" s="60"/>
      <c r="Q50" s="17"/>
      <c r="R50" s="17"/>
      <c r="S50" s="58"/>
      <c r="T50" s="50"/>
      <c r="U50" s="50"/>
      <c r="V50" s="50"/>
      <c r="W50" s="50"/>
      <c r="X50" s="50"/>
      <c r="Y50" s="50"/>
      <c r="Z50" s="59"/>
      <c r="AA50" s="60"/>
      <c r="AB50" s="17"/>
      <c r="AC50" s="17"/>
      <c r="AD50" s="58"/>
      <c r="AE50" s="50"/>
      <c r="AF50" s="50"/>
      <c r="AG50" s="50"/>
      <c r="AH50" s="50"/>
      <c r="AI50" s="50"/>
      <c r="AJ50" s="50"/>
      <c r="AK50" s="59"/>
      <c r="AL50" s="60"/>
      <c r="AM50" s="17"/>
      <c r="AN50" s="17"/>
      <c r="AO50" s="58"/>
      <c r="AP50" s="50"/>
      <c r="AQ50" s="50"/>
      <c r="AR50" s="50"/>
      <c r="AS50" s="50"/>
      <c r="AT50" s="50"/>
      <c r="AU50" s="50"/>
      <c r="AV50" s="59"/>
      <c r="AW50" s="60"/>
      <c r="AX50" s="17"/>
      <c r="AY50" s="17"/>
      <c r="AZ50" s="58"/>
      <c r="BA50" s="50"/>
      <c r="BB50" s="50"/>
      <c r="BC50" s="50"/>
      <c r="BD50" s="50"/>
      <c r="BE50" s="50"/>
      <c r="BF50" s="50"/>
      <c r="BG50" s="59"/>
      <c r="BH50" s="60"/>
      <c r="BI50" s="17"/>
      <c r="BJ50" s="17"/>
      <c r="BK50" s="58"/>
      <c r="BL50" s="50"/>
      <c r="BM50" s="50"/>
      <c r="BN50" s="50"/>
      <c r="BO50" s="50"/>
      <c r="BP50" s="50"/>
      <c r="BQ50" s="50"/>
      <c r="BR50" s="59"/>
      <c r="BS50" s="60"/>
      <c r="BT50" s="17"/>
      <c r="BU50" s="17"/>
      <c r="BV50" s="58"/>
      <c r="BW50" s="50"/>
      <c r="BX50" s="50"/>
      <c r="BY50" s="50"/>
      <c r="BZ50" s="50"/>
      <c r="CA50" s="50"/>
      <c r="CB50" s="50"/>
      <c r="CC50" s="59"/>
      <c r="CD50" s="60"/>
      <c r="CE50" s="17"/>
      <c r="CF50" s="17"/>
      <c r="CG50" s="58"/>
      <c r="CH50" s="50"/>
      <c r="CI50" s="50"/>
      <c r="CJ50" s="50"/>
      <c r="CK50" s="50"/>
      <c r="CL50" s="50"/>
      <c r="CM50" s="50"/>
      <c r="CN50" s="59"/>
      <c r="CO50" s="60"/>
      <c r="CP50" s="17"/>
      <c r="CQ50" s="17"/>
      <c r="CR50" s="58"/>
      <c r="CS50" s="50"/>
      <c r="CT50" s="50"/>
      <c r="CU50" s="50"/>
      <c r="CV50" s="50"/>
      <c r="CW50" s="50"/>
      <c r="CX50" s="50"/>
      <c r="CY50" s="59"/>
      <c r="CZ50" s="60"/>
      <c r="DA50" s="17"/>
      <c r="DB50" s="17"/>
      <c r="DC50" s="58"/>
      <c r="DD50" s="50"/>
      <c r="DE50" s="50"/>
      <c r="DF50" s="50"/>
      <c r="DG50" s="50"/>
      <c r="DH50" s="50"/>
      <c r="DI50" s="50"/>
      <c r="DJ50" s="59"/>
      <c r="DK50" s="60"/>
      <c r="DL50" s="17"/>
      <c r="DM50" s="17"/>
      <c r="DN50" s="58"/>
      <c r="DO50" s="50"/>
      <c r="DP50" s="50"/>
      <c r="DQ50" s="50"/>
      <c r="DR50" s="50"/>
      <c r="DS50" s="50"/>
      <c r="DT50" s="50"/>
      <c r="DU50" s="59"/>
      <c r="DV50" s="60"/>
      <c r="DW50" s="17"/>
      <c r="DX50" s="17"/>
      <c r="DY50" s="58"/>
      <c r="DZ50" s="50"/>
      <c r="EA50" s="50"/>
      <c r="EB50" s="50"/>
      <c r="EC50" s="50"/>
      <c r="ED50" s="50"/>
      <c r="EE50" s="50"/>
      <c r="EF50" s="59"/>
      <c r="EG50" s="60"/>
      <c r="EH50" s="17"/>
      <c r="EI50" s="17"/>
      <c r="EJ50" s="58"/>
      <c r="EK50" s="50"/>
      <c r="EL50" s="50"/>
      <c r="EM50" s="50"/>
      <c r="EN50" s="50"/>
      <c r="EO50" s="50"/>
      <c r="EP50" s="50"/>
      <c r="EQ50" s="59"/>
      <c r="ER50" s="60"/>
      <c r="ES50" s="17"/>
      <c r="ET50" s="17"/>
      <c r="EU50" s="58"/>
      <c r="EV50" s="50"/>
      <c r="EW50" s="50"/>
      <c r="EX50" s="50"/>
      <c r="EY50" s="50"/>
      <c r="EZ50" s="50"/>
      <c r="FA50" s="50"/>
      <c r="FB50" s="59"/>
      <c r="FC50" s="60"/>
      <c r="FD50" s="17"/>
      <c r="FE50" s="17"/>
      <c r="FF50" s="58"/>
      <c r="FG50" s="50"/>
      <c r="FH50" s="50"/>
      <c r="FI50" s="50"/>
      <c r="FJ50" s="50"/>
      <c r="FK50" s="50"/>
      <c r="FL50" s="50"/>
      <c r="FM50" s="59"/>
      <c r="FN50" s="60"/>
      <c r="FO50" s="17"/>
      <c r="FP50" s="17"/>
      <c r="FQ50" s="58"/>
      <c r="FR50" s="50"/>
      <c r="FS50" s="50"/>
      <c r="FT50" s="50"/>
      <c r="FU50" s="50"/>
      <c r="FV50" s="50"/>
      <c r="FW50" s="50"/>
      <c r="FX50" s="59"/>
      <c r="FY50" s="60"/>
      <c r="FZ50" s="17"/>
      <c r="GA50" s="17"/>
      <c r="GB50" s="58"/>
      <c r="GC50" s="50"/>
      <c r="GD50" s="50"/>
      <c r="GE50" s="50"/>
      <c r="GF50" s="50"/>
      <c r="GG50" s="50"/>
      <c r="GH50" s="50"/>
      <c r="GI50" s="59"/>
      <c r="GJ50" s="60"/>
      <c r="GK50" s="17"/>
      <c r="GL50" s="17"/>
      <c r="GM50" s="58"/>
      <c r="GN50" s="50"/>
      <c r="GO50" s="50"/>
      <c r="GP50" s="50"/>
      <c r="GQ50" s="50"/>
      <c r="GR50" s="50"/>
      <c r="GS50" s="50"/>
      <c r="GT50" s="59"/>
      <c r="GU50" s="60"/>
      <c r="GV50" s="17"/>
      <c r="GW50" s="17"/>
      <c r="GX50" s="58"/>
      <c r="GY50" s="50"/>
      <c r="GZ50" s="50"/>
      <c r="HA50" s="50"/>
      <c r="HB50" s="50"/>
      <c r="HC50" s="50"/>
      <c r="HD50" s="50"/>
      <c r="HE50" s="59"/>
      <c r="HF50" s="60"/>
      <c r="HG50" s="17"/>
      <c r="HH50" s="17"/>
      <c r="HI50" s="58"/>
      <c r="HJ50" s="50"/>
      <c r="HK50" s="50"/>
      <c r="HL50" s="50"/>
      <c r="HM50" s="50"/>
      <c r="HN50" s="50"/>
      <c r="HO50" s="50"/>
      <c r="HP50" s="59"/>
      <c r="HQ50" s="60"/>
      <c r="HR50" s="17"/>
      <c r="HS50" s="17"/>
    </row>
    <row r="51" spans="1:227" x14ac:dyDescent="0.3">
      <c r="A51" s="55"/>
      <c r="B51" s="56"/>
      <c r="C51" s="57"/>
      <c r="D51" s="57"/>
      <c r="E51" s="59"/>
      <c r="F51" s="59"/>
      <c r="G51" s="17"/>
      <c r="H51" s="58"/>
      <c r="I51" s="50"/>
      <c r="J51" s="50"/>
      <c r="K51" s="50"/>
      <c r="L51" s="50"/>
      <c r="M51" s="50"/>
      <c r="N51" s="50"/>
      <c r="O51" s="59"/>
      <c r="P51" s="60"/>
      <c r="Q51" s="17"/>
      <c r="R51" s="17"/>
      <c r="S51" s="58"/>
      <c r="T51" s="50"/>
      <c r="U51" s="50"/>
      <c r="V51" s="50"/>
      <c r="W51" s="50"/>
      <c r="X51" s="50"/>
      <c r="Y51" s="50"/>
      <c r="Z51" s="59"/>
      <c r="AA51" s="60"/>
      <c r="AB51" s="17"/>
      <c r="AC51" s="17"/>
      <c r="AD51" s="58"/>
      <c r="AE51" s="50"/>
      <c r="AF51" s="50"/>
      <c r="AG51" s="50"/>
      <c r="AH51" s="50"/>
      <c r="AI51" s="50"/>
      <c r="AJ51" s="50"/>
      <c r="AK51" s="59"/>
      <c r="AL51" s="60"/>
      <c r="AM51" s="17"/>
      <c r="AN51" s="17"/>
      <c r="AO51" s="58"/>
      <c r="AP51" s="50"/>
      <c r="AQ51" s="50"/>
      <c r="AR51" s="50"/>
      <c r="AS51" s="50"/>
      <c r="AT51" s="50"/>
      <c r="AU51" s="50"/>
      <c r="AV51" s="59"/>
      <c r="AW51" s="60"/>
      <c r="AX51" s="17"/>
      <c r="AY51" s="17"/>
      <c r="AZ51" s="58"/>
      <c r="BA51" s="50"/>
      <c r="BB51" s="50"/>
      <c r="BC51" s="50"/>
      <c r="BD51" s="50"/>
      <c r="BE51" s="50"/>
      <c r="BF51" s="50"/>
      <c r="BG51" s="59"/>
      <c r="BH51" s="60"/>
      <c r="BI51" s="17"/>
      <c r="BJ51" s="17"/>
      <c r="BK51" s="58"/>
      <c r="BL51" s="50"/>
      <c r="BM51" s="50"/>
      <c r="BN51" s="50"/>
      <c r="BO51" s="50"/>
      <c r="BP51" s="50"/>
      <c r="BQ51" s="50"/>
      <c r="BR51" s="59"/>
      <c r="BS51" s="60"/>
      <c r="BT51" s="17"/>
      <c r="BU51" s="17"/>
      <c r="BV51" s="58"/>
      <c r="BW51" s="50"/>
      <c r="BX51" s="50"/>
      <c r="BY51" s="50"/>
      <c r="BZ51" s="50"/>
      <c r="CA51" s="50"/>
      <c r="CB51" s="50"/>
      <c r="CC51" s="59"/>
      <c r="CD51" s="60"/>
      <c r="CE51" s="17"/>
      <c r="CF51" s="17"/>
      <c r="CG51" s="58"/>
      <c r="CH51" s="50"/>
      <c r="CI51" s="50"/>
      <c r="CJ51" s="50"/>
      <c r="CK51" s="50"/>
      <c r="CL51" s="50"/>
      <c r="CM51" s="50"/>
      <c r="CN51" s="59"/>
      <c r="CO51" s="60"/>
      <c r="CP51" s="17"/>
      <c r="CQ51" s="17"/>
      <c r="CR51" s="58"/>
      <c r="CS51" s="50"/>
      <c r="CT51" s="50"/>
      <c r="CU51" s="50"/>
      <c r="CV51" s="50"/>
      <c r="CW51" s="50"/>
      <c r="CX51" s="50"/>
      <c r="CY51" s="59"/>
      <c r="CZ51" s="60"/>
      <c r="DA51" s="17"/>
      <c r="DB51" s="17"/>
      <c r="DC51" s="58"/>
      <c r="DD51" s="50"/>
      <c r="DE51" s="50"/>
      <c r="DF51" s="50"/>
      <c r="DG51" s="50"/>
      <c r="DH51" s="50"/>
      <c r="DI51" s="50"/>
      <c r="DJ51" s="59"/>
      <c r="DK51" s="60"/>
      <c r="DL51" s="17"/>
      <c r="DM51" s="17"/>
      <c r="DN51" s="58"/>
      <c r="DO51" s="50"/>
      <c r="DP51" s="50"/>
      <c r="DQ51" s="50"/>
      <c r="DR51" s="50"/>
      <c r="DS51" s="50"/>
      <c r="DT51" s="50"/>
      <c r="DU51" s="59"/>
      <c r="DV51" s="60"/>
      <c r="DW51" s="17"/>
      <c r="DX51" s="17"/>
      <c r="DY51" s="58"/>
      <c r="DZ51" s="50"/>
      <c r="EA51" s="50"/>
      <c r="EB51" s="50"/>
      <c r="EC51" s="50"/>
      <c r="ED51" s="50"/>
      <c r="EE51" s="50"/>
      <c r="EF51" s="59"/>
      <c r="EG51" s="60"/>
      <c r="EH51" s="17"/>
      <c r="EI51" s="17"/>
      <c r="EJ51" s="58"/>
      <c r="EK51" s="50"/>
      <c r="EL51" s="50"/>
      <c r="EM51" s="50"/>
      <c r="EN51" s="50"/>
      <c r="EO51" s="50"/>
      <c r="EP51" s="50"/>
      <c r="EQ51" s="59"/>
      <c r="ER51" s="60"/>
      <c r="ES51" s="17"/>
      <c r="ET51" s="17"/>
      <c r="EU51" s="58"/>
      <c r="EV51" s="50"/>
      <c r="EW51" s="50"/>
      <c r="EX51" s="50"/>
      <c r="EY51" s="50"/>
      <c r="EZ51" s="50"/>
      <c r="FA51" s="50"/>
      <c r="FB51" s="59"/>
      <c r="FC51" s="60"/>
      <c r="FD51" s="17"/>
      <c r="FE51" s="17"/>
      <c r="FF51" s="58"/>
      <c r="FG51" s="50"/>
      <c r="FH51" s="50"/>
      <c r="FI51" s="50"/>
      <c r="FJ51" s="50"/>
      <c r="FK51" s="50"/>
      <c r="FL51" s="50"/>
      <c r="FM51" s="59"/>
      <c r="FN51" s="60"/>
      <c r="FO51" s="17"/>
      <c r="FP51" s="17"/>
      <c r="FQ51" s="58"/>
      <c r="FR51" s="50"/>
      <c r="FS51" s="50"/>
      <c r="FT51" s="50"/>
      <c r="FU51" s="50"/>
      <c r="FV51" s="50"/>
      <c r="FW51" s="50"/>
      <c r="FX51" s="59"/>
      <c r="FY51" s="60"/>
      <c r="FZ51" s="17"/>
      <c r="GA51" s="17"/>
      <c r="GB51" s="58"/>
      <c r="GC51" s="50"/>
      <c r="GD51" s="50"/>
      <c r="GE51" s="50"/>
      <c r="GF51" s="50"/>
      <c r="GG51" s="50"/>
      <c r="GH51" s="50"/>
      <c r="GI51" s="59"/>
      <c r="GJ51" s="60"/>
      <c r="GK51" s="17"/>
      <c r="GL51" s="17"/>
      <c r="GM51" s="58"/>
      <c r="GN51" s="50"/>
      <c r="GO51" s="50"/>
      <c r="GP51" s="50"/>
      <c r="GQ51" s="50"/>
      <c r="GR51" s="50"/>
      <c r="GS51" s="50"/>
      <c r="GT51" s="59"/>
      <c r="GU51" s="60"/>
      <c r="GV51" s="17"/>
      <c r="GW51" s="17"/>
      <c r="GX51" s="58"/>
      <c r="GY51" s="50"/>
      <c r="GZ51" s="50"/>
      <c r="HA51" s="50"/>
      <c r="HB51" s="50"/>
      <c r="HC51" s="50"/>
      <c r="HD51" s="50"/>
      <c r="HE51" s="59"/>
      <c r="HF51" s="60"/>
      <c r="HG51" s="17"/>
      <c r="HH51" s="17"/>
      <c r="HI51" s="58"/>
      <c r="HJ51" s="50"/>
      <c r="HK51" s="50"/>
      <c r="HL51" s="50"/>
      <c r="HM51" s="50"/>
      <c r="HN51" s="50"/>
      <c r="HO51" s="50"/>
      <c r="HP51" s="59"/>
      <c r="HQ51" s="60"/>
      <c r="HR51" s="17"/>
      <c r="HS51" s="17"/>
    </row>
    <row r="52" spans="1:227" x14ac:dyDescent="0.3">
      <c r="A52" s="55"/>
      <c r="B52" s="56"/>
      <c r="C52" s="57"/>
      <c r="D52" s="57"/>
      <c r="E52" s="59"/>
      <c r="F52" s="59"/>
      <c r="G52" s="17"/>
      <c r="H52" s="58"/>
      <c r="I52" s="50"/>
      <c r="J52" s="50"/>
      <c r="K52" s="50"/>
      <c r="L52" s="50"/>
      <c r="M52" s="50"/>
      <c r="N52" s="50"/>
      <c r="O52" s="59"/>
      <c r="P52" s="60"/>
      <c r="Q52" s="17"/>
      <c r="R52" s="17"/>
      <c r="S52" s="58"/>
      <c r="T52" s="50"/>
      <c r="U52" s="50"/>
      <c r="V52" s="50"/>
      <c r="W52" s="50"/>
      <c r="X52" s="50"/>
      <c r="Y52" s="50"/>
      <c r="Z52" s="59"/>
      <c r="AA52" s="60"/>
      <c r="AB52" s="17"/>
      <c r="AC52" s="17"/>
      <c r="AD52" s="58"/>
      <c r="AE52" s="50"/>
      <c r="AF52" s="50"/>
      <c r="AG52" s="50"/>
      <c r="AH52" s="50"/>
      <c r="AI52" s="50"/>
      <c r="AJ52" s="50"/>
      <c r="AK52" s="59"/>
      <c r="AL52" s="60"/>
      <c r="AM52" s="17"/>
      <c r="AN52" s="17"/>
      <c r="AO52" s="58"/>
      <c r="AP52" s="50"/>
      <c r="AQ52" s="50"/>
      <c r="AR52" s="50"/>
      <c r="AS52" s="50"/>
      <c r="AT52" s="50"/>
      <c r="AU52" s="50"/>
      <c r="AV52" s="59"/>
      <c r="AW52" s="60"/>
      <c r="AX52" s="17"/>
      <c r="AY52" s="17"/>
      <c r="AZ52" s="58"/>
      <c r="BA52" s="50"/>
      <c r="BB52" s="50"/>
      <c r="BC52" s="50"/>
      <c r="BD52" s="50"/>
      <c r="BE52" s="50"/>
      <c r="BF52" s="50"/>
      <c r="BG52" s="59"/>
      <c r="BH52" s="60"/>
      <c r="BI52" s="17"/>
      <c r="BJ52" s="17"/>
      <c r="BK52" s="58"/>
      <c r="BL52" s="50"/>
      <c r="BM52" s="50"/>
      <c r="BN52" s="50"/>
      <c r="BO52" s="50"/>
      <c r="BP52" s="50"/>
      <c r="BQ52" s="50"/>
      <c r="BR52" s="59"/>
      <c r="BS52" s="60"/>
      <c r="BT52" s="17"/>
      <c r="BU52" s="17"/>
      <c r="BV52" s="58"/>
      <c r="BW52" s="50"/>
      <c r="BX52" s="50"/>
      <c r="BY52" s="50"/>
      <c r="BZ52" s="50"/>
      <c r="CA52" s="50"/>
      <c r="CB52" s="50"/>
      <c r="CC52" s="59"/>
      <c r="CD52" s="60"/>
      <c r="CE52" s="17"/>
      <c r="CF52" s="17"/>
      <c r="CG52" s="58"/>
      <c r="CH52" s="50"/>
      <c r="CI52" s="50"/>
      <c r="CJ52" s="50"/>
      <c r="CK52" s="50"/>
      <c r="CL52" s="50"/>
      <c r="CM52" s="50"/>
      <c r="CN52" s="59"/>
      <c r="CO52" s="60"/>
      <c r="CP52" s="17"/>
      <c r="CQ52" s="17"/>
      <c r="CR52" s="58"/>
      <c r="CS52" s="50"/>
      <c r="CT52" s="50"/>
      <c r="CU52" s="50"/>
      <c r="CV52" s="50"/>
      <c r="CW52" s="50"/>
      <c r="CX52" s="50"/>
      <c r="CY52" s="59"/>
      <c r="CZ52" s="60"/>
      <c r="DA52" s="17"/>
      <c r="DB52" s="17"/>
      <c r="DC52" s="58"/>
      <c r="DD52" s="50"/>
      <c r="DE52" s="50"/>
      <c r="DF52" s="50"/>
      <c r="DG52" s="50"/>
      <c r="DH52" s="50"/>
      <c r="DI52" s="50"/>
      <c r="DJ52" s="59"/>
      <c r="DK52" s="60"/>
      <c r="DL52" s="17"/>
      <c r="DM52" s="17"/>
      <c r="DN52" s="58"/>
      <c r="DO52" s="50"/>
      <c r="DP52" s="50"/>
      <c r="DQ52" s="50"/>
      <c r="DR52" s="50"/>
      <c r="DS52" s="50"/>
      <c r="DT52" s="50"/>
      <c r="DU52" s="59"/>
      <c r="DV52" s="60"/>
      <c r="DW52" s="17"/>
      <c r="DX52" s="17"/>
      <c r="DY52" s="58"/>
      <c r="DZ52" s="50"/>
      <c r="EA52" s="50"/>
      <c r="EB52" s="50"/>
      <c r="EC52" s="50"/>
      <c r="ED52" s="50"/>
      <c r="EE52" s="50"/>
      <c r="EF52" s="59"/>
      <c r="EG52" s="60"/>
      <c r="EH52" s="17"/>
      <c r="EI52" s="17"/>
      <c r="EJ52" s="58"/>
      <c r="EK52" s="50"/>
      <c r="EL52" s="50"/>
      <c r="EM52" s="50"/>
      <c r="EN52" s="50"/>
      <c r="EO52" s="50"/>
      <c r="EP52" s="50"/>
      <c r="EQ52" s="59"/>
      <c r="ER52" s="60"/>
      <c r="ES52" s="17"/>
      <c r="ET52" s="17"/>
      <c r="EU52" s="58"/>
      <c r="EV52" s="50"/>
      <c r="EW52" s="50"/>
      <c r="EX52" s="50"/>
      <c r="EY52" s="50"/>
      <c r="EZ52" s="50"/>
      <c r="FA52" s="50"/>
      <c r="FB52" s="59"/>
      <c r="FC52" s="60"/>
      <c r="FD52" s="17"/>
      <c r="FE52" s="17"/>
      <c r="FF52" s="58"/>
      <c r="FG52" s="50"/>
      <c r="FH52" s="50"/>
      <c r="FI52" s="50"/>
      <c r="FJ52" s="50"/>
      <c r="FK52" s="50"/>
      <c r="FL52" s="50"/>
      <c r="FM52" s="59"/>
      <c r="FN52" s="60"/>
      <c r="FO52" s="17"/>
      <c r="FP52" s="17"/>
      <c r="FQ52" s="58"/>
      <c r="FR52" s="50"/>
      <c r="FS52" s="50"/>
      <c r="FT52" s="50"/>
      <c r="FU52" s="50"/>
      <c r="FV52" s="50"/>
      <c r="FW52" s="50"/>
      <c r="FX52" s="59"/>
      <c r="FY52" s="60"/>
      <c r="FZ52" s="17"/>
      <c r="GA52" s="17"/>
      <c r="GB52" s="58"/>
      <c r="GC52" s="50"/>
      <c r="GD52" s="50"/>
      <c r="GE52" s="50"/>
      <c r="GF52" s="50"/>
      <c r="GG52" s="50"/>
      <c r="GH52" s="50"/>
      <c r="GI52" s="59"/>
      <c r="GJ52" s="60"/>
      <c r="GK52" s="17"/>
      <c r="GL52" s="17"/>
      <c r="GM52" s="58"/>
      <c r="GN52" s="50"/>
      <c r="GO52" s="50"/>
      <c r="GP52" s="50"/>
      <c r="GQ52" s="50"/>
      <c r="GR52" s="50"/>
      <c r="GS52" s="50"/>
      <c r="GT52" s="59"/>
      <c r="GU52" s="60"/>
      <c r="GV52" s="17"/>
      <c r="GW52" s="17"/>
      <c r="GX52" s="58"/>
      <c r="GY52" s="50"/>
      <c r="GZ52" s="50"/>
      <c r="HA52" s="50"/>
      <c r="HB52" s="50"/>
      <c r="HC52" s="50"/>
      <c r="HD52" s="50"/>
      <c r="HE52" s="59"/>
      <c r="HF52" s="60"/>
      <c r="HG52" s="17"/>
      <c r="HH52" s="17"/>
      <c r="HI52" s="58"/>
      <c r="HJ52" s="50"/>
      <c r="HK52" s="50"/>
      <c r="HL52" s="50"/>
      <c r="HM52" s="50"/>
      <c r="HN52" s="50"/>
      <c r="HO52" s="50"/>
      <c r="HP52" s="59"/>
      <c r="HQ52" s="60"/>
      <c r="HR52" s="17"/>
      <c r="HS52" s="17"/>
    </row>
    <row r="53" spans="1:227" x14ac:dyDescent="0.3">
      <c r="A53" s="55"/>
      <c r="B53" s="62"/>
      <c r="C53" s="57"/>
      <c r="D53" s="57"/>
      <c r="E53" s="59"/>
      <c r="F53" s="59"/>
      <c r="G53" s="17"/>
      <c r="H53" s="58"/>
      <c r="I53" s="50"/>
      <c r="J53" s="50"/>
      <c r="K53" s="50"/>
      <c r="L53" s="50"/>
      <c r="M53" s="50"/>
      <c r="N53" s="50"/>
      <c r="O53" s="59"/>
      <c r="P53" s="60"/>
      <c r="Q53" s="17"/>
      <c r="R53" s="17"/>
      <c r="S53" s="58"/>
      <c r="T53" s="50"/>
      <c r="U53" s="50"/>
      <c r="V53" s="50"/>
      <c r="W53" s="50"/>
      <c r="X53" s="50"/>
      <c r="Y53" s="50"/>
      <c r="Z53" s="59"/>
      <c r="AA53" s="60"/>
      <c r="AB53" s="17"/>
      <c r="AC53" s="17"/>
      <c r="AD53" s="58"/>
      <c r="AE53" s="50"/>
      <c r="AF53" s="50"/>
      <c r="AG53" s="50"/>
      <c r="AH53" s="50"/>
      <c r="AI53" s="50"/>
      <c r="AJ53" s="50"/>
      <c r="AK53" s="59"/>
      <c r="AL53" s="60"/>
      <c r="AM53" s="17"/>
      <c r="AN53" s="17"/>
      <c r="AO53" s="58"/>
      <c r="AP53" s="50"/>
      <c r="AQ53" s="50"/>
      <c r="AR53" s="50"/>
      <c r="AS53" s="50"/>
      <c r="AT53" s="50"/>
      <c r="AU53" s="50"/>
      <c r="AV53" s="59"/>
      <c r="AW53" s="60"/>
      <c r="AX53" s="17"/>
      <c r="AY53" s="17"/>
      <c r="AZ53" s="58"/>
      <c r="BA53" s="50"/>
      <c r="BB53" s="50"/>
      <c r="BC53" s="50"/>
      <c r="BD53" s="50"/>
      <c r="BE53" s="50"/>
      <c r="BF53" s="50"/>
      <c r="BG53" s="59"/>
      <c r="BH53" s="60"/>
      <c r="BI53" s="17"/>
      <c r="BJ53" s="17"/>
      <c r="BK53" s="58"/>
      <c r="BL53" s="50"/>
      <c r="BM53" s="50"/>
      <c r="BN53" s="50"/>
      <c r="BO53" s="50"/>
      <c r="BP53" s="50"/>
      <c r="BQ53" s="50"/>
      <c r="BR53" s="59"/>
      <c r="BS53" s="60"/>
      <c r="BT53" s="17"/>
      <c r="BU53" s="17"/>
      <c r="BV53" s="58"/>
      <c r="BW53" s="50"/>
      <c r="BX53" s="50"/>
      <c r="BY53" s="50"/>
      <c r="BZ53" s="50"/>
      <c r="CA53" s="50"/>
      <c r="CB53" s="50"/>
      <c r="CC53" s="59"/>
      <c r="CD53" s="60"/>
      <c r="CE53" s="17"/>
      <c r="CF53" s="17"/>
      <c r="CG53" s="58"/>
      <c r="CH53" s="50"/>
      <c r="CI53" s="50"/>
      <c r="CJ53" s="50"/>
      <c r="CK53" s="50"/>
      <c r="CL53" s="50"/>
      <c r="CM53" s="50"/>
      <c r="CN53" s="59"/>
      <c r="CO53" s="60"/>
      <c r="CP53" s="17"/>
      <c r="CQ53" s="17"/>
      <c r="CR53" s="58"/>
      <c r="CS53" s="50"/>
      <c r="CT53" s="50"/>
      <c r="CU53" s="50"/>
      <c r="CV53" s="50"/>
      <c r="CW53" s="50"/>
      <c r="CX53" s="50"/>
      <c r="CY53" s="59"/>
      <c r="CZ53" s="60"/>
      <c r="DA53" s="17"/>
      <c r="DB53" s="17"/>
      <c r="DC53" s="58"/>
      <c r="DD53" s="50"/>
      <c r="DE53" s="50"/>
      <c r="DF53" s="50"/>
      <c r="DG53" s="50"/>
      <c r="DH53" s="50"/>
      <c r="DI53" s="50"/>
      <c r="DJ53" s="59"/>
      <c r="DK53" s="60"/>
      <c r="DL53" s="17"/>
      <c r="DM53" s="17"/>
      <c r="DN53" s="58"/>
      <c r="DO53" s="50"/>
      <c r="DP53" s="50"/>
      <c r="DQ53" s="50"/>
      <c r="DR53" s="50"/>
      <c r="DS53" s="50"/>
      <c r="DT53" s="50"/>
      <c r="DU53" s="59"/>
      <c r="DV53" s="60"/>
      <c r="DW53" s="17"/>
      <c r="DX53" s="17"/>
      <c r="DY53" s="58"/>
      <c r="DZ53" s="50"/>
      <c r="EA53" s="50"/>
      <c r="EB53" s="50"/>
      <c r="EC53" s="50"/>
      <c r="ED53" s="50"/>
      <c r="EE53" s="50"/>
      <c r="EF53" s="59"/>
      <c r="EG53" s="60"/>
      <c r="EH53" s="17"/>
      <c r="EI53" s="17"/>
      <c r="EJ53" s="58"/>
      <c r="EK53" s="50"/>
      <c r="EL53" s="50"/>
      <c r="EM53" s="50"/>
      <c r="EN53" s="50"/>
      <c r="EO53" s="50"/>
      <c r="EP53" s="50"/>
      <c r="EQ53" s="59"/>
      <c r="ER53" s="60"/>
      <c r="ES53" s="17"/>
      <c r="ET53" s="17"/>
      <c r="EU53" s="58"/>
      <c r="EV53" s="50"/>
      <c r="EW53" s="50"/>
      <c r="EX53" s="50"/>
      <c r="EY53" s="50"/>
      <c r="EZ53" s="50"/>
      <c r="FA53" s="50"/>
      <c r="FB53" s="59"/>
      <c r="FC53" s="60"/>
      <c r="FD53" s="17"/>
      <c r="FE53" s="17"/>
      <c r="FF53" s="58"/>
      <c r="FG53" s="50"/>
      <c r="FH53" s="50"/>
      <c r="FI53" s="50"/>
      <c r="FJ53" s="50"/>
      <c r="FK53" s="50"/>
      <c r="FL53" s="50"/>
      <c r="FM53" s="59"/>
      <c r="FN53" s="60"/>
      <c r="FO53" s="17"/>
      <c r="FP53" s="17"/>
      <c r="FQ53" s="58"/>
      <c r="FR53" s="50"/>
      <c r="FS53" s="50"/>
      <c r="FT53" s="50"/>
      <c r="FU53" s="50"/>
      <c r="FV53" s="50"/>
      <c r="FW53" s="50"/>
      <c r="FX53" s="59"/>
      <c r="FY53" s="60"/>
      <c r="FZ53" s="17"/>
      <c r="GA53" s="17"/>
      <c r="GB53" s="58"/>
      <c r="GC53" s="50"/>
      <c r="GD53" s="50"/>
      <c r="GE53" s="50"/>
      <c r="GF53" s="50"/>
      <c r="GG53" s="50"/>
      <c r="GH53" s="50"/>
      <c r="GI53" s="59"/>
      <c r="GJ53" s="60"/>
      <c r="GK53" s="17"/>
      <c r="GL53" s="17"/>
      <c r="GM53" s="58"/>
      <c r="GN53" s="50"/>
      <c r="GO53" s="50"/>
      <c r="GP53" s="50"/>
      <c r="GQ53" s="50"/>
      <c r="GR53" s="50"/>
      <c r="GS53" s="50"/>
      <c r="GT53" s="59"/>
      <c r="GU53" s="60"/>
      <c r="GV53" s="17"/>
      <c r="GW53" s="17"/>
      <c r="GX53" s="58"/>
      <c r="GY53" s="50"/>
      <c r="GZ53" s="50"/>
      <c r="HA53" s="50"/>
      <c r="HB53" s="50"/>
      <c r="HC53" s="50"/>
      <c r="HD53" s="50"/>
      <c r="HE53" s="59"/>
      <c r="HF53" s="60"/>
      <c r="HG53" s="17"/>
      <c r="HH53" s="17"/>
      <c r="HI53" s="58"/>
      <c r="HJ53" s="50"/>
      <c r="HK53" s="50"/>
      <c r="HL53" s="50"/>
      <c r="HM53" s="50"/>
      <c r="HN53" s="50"/>
      <c r="HO53" s="50"/>
      <c r="HP53" s="59"/>
      <c r="HQ53" s="60"/>
      <c r="HR53" s="17"/>
      <c r="HS53" s="17"/>
    </row>
    <row r="54" spans="1:227" x14ac:dyDescent="0.3">
      <c r="A54" s="55"/>
      <c r="B54" s="62"/>
      <c r="C54" s="57"/>
      <c r="D54" s="57"/>
      <c r="E54" s="59"/>
      <c r="F54" s="59"/>
      <c r="G54" s="17"/>
      <c r="H54" s="58"/>
      <c r="I54" s="50"/>
      <c r="J54" s="50"/>
      <c r="K54" s="50"/>
      <c r="L54" s="50"/>
      <c r="M54" s="50"/>
      <c r="N54" s="50"/>
      <c r="O54" s="59"/>
      <c r="P54" s="60"/>
      <c r="Q54" s="17"/>
      <c r="R54" s="17"/>
      <c r="S54" s="58"/>
      <c r="T54" s="50"/>
      <c r="U54" s="50"/>
      <c r="V54" s="50"/>
      <c r="W54" s="50"/>
      <c r="X54" s="50"/>
      <c r="Y54" s="50"/>
      <c r="Z54" s="59"/>
      <c r="AA54" s="60"/>
      <c r="AB54" s="17"/>
      <c r="AC54" s="17"/>
      <c r="AD54" s="58"/>
      <c r="AE54" s="50"/>
      <c r="AF54" s="50"/>
      <c r="AG54" s="50"/>
      <c r="AH54" s="50"/>
      <c r="AI54" s="50"/>
      <c r="AJ54" s="50"/>
      <c r="AK54" s="59"/>
      <c r="AL54" s="60"/>
      <c r="AM54" s="17"/>
      <c r="AN54" s="17"/>
      <c r="AO54" s="58"/>
      <c r="AP54" s="50"/>
      <c r="AQ54" s="50"/>
      <c r="AR54" s="50"/>
      <c r="AS54" s="50"/>
      <c r="AT54" s="50"/>
      <c r="AU54" s="50"/>
      <c r="AV54" s="59"/>
      <c r="AW54" s="60"/>
      <c r="AX54" s="17"/>
      <c r="AY54" s="17"/>
      <c r="AZ54" s="58"/>
      <c r="BA54" s="50"/>
      <c r="BB54" s="50"/>
      <c r="BC54" s="50"/>
      <c r="BD54" s="50"/>
      <c r="BE54" s="50"/>
      <c r="BF54" s="50"/>
      <c r="BG54" s="59"/>
      <c r="BH54" s="60"/>
      <c r="BI54" s="17"/>
      <c r="BJ54" s="17"/>
      <c r="BK54" s="58"/>
      <c r="BL54" s="50"/>
      <c r="BM54" s="50"/>
      <c r="BN54" s="50"/>
      <c r="BO54" s="50"/>
      <c r="BP54" s="50"/>
      <c r="BQ54" s="50"/>
      <c r="BR54" s="59"/>
      <c r="BS54" s="60"/>
      <c r="BT54" s="17"/>
      <c r="BU54" s="17"/>
      <c r="BV54" s="58"/>
      <c r="BW54" s="50"/>
      <c r="BX54" s="50"/>
      <c r="BY54" s="50"/>
      <c r="BZ54" s="50"/>
      <c r="CA54" s="50"/>
      <c r="CB54" s="50"/>
      <c r="CC54" s="59"/>
      <c r="CD54" s="60"/>
      <c r="CE54" s="17"/>
      <c r="CF54" s="17"/>
      <c r="CG54" s="58"/>
      <c r="CH54" s="50"/>
      <c r="CI54" s="50"/>
      <c r="CJ54" s="50"/>
      <c r="CK54" s="50"/>
      <c r="CL54" s="50"/>
      <c r="CM54" s="50"/>
      <c r="CN54" s="59"/>
      <c r="CO54" s="60"/>
      <c r="CP54" s="17"/>
      <c r="CQ54" s="17"/>
      <c r="CR54" s="58"/>
      <c r="CS54" s="50"/>
      <c r="CT54" s="50"/>
      <c r="CU54" s="50"/>
      <c r="CV54" s="50"/>
      <c r="CW54" s="50"/>
      <c r="CX54" s="50"/>
      <c r="CY54" s="59"/>
      <c r="CZ54" s="60"/>
      <c r="DA54" s="17"/>
      <c r="DB54" s="17"/>
      <c r="DC54" s="58"/>
      <c r="DD54" s="50"/>
      <c r="DE54" s="50"/>
      <c r="DF54" s="50"/>
      <c r="DG54" s="50"/>
      <c r="DH54" s="50"/>
      <c r="DI54" s="50"/>
      <c r="DJ54" s="59"/>
      <c r="DK54" s="60"/>
      <c r="DL54" s="17"/>
      <c r="DM54" s="17"/>
      <c r="DN54" s="58"/>
      <c r="DO54" s="50"/>
      <c r="DP54" s="50"/>
      <c r="DQ54" s="50"/>
      <c r="DR54" s="50"/>
      <c r="DS54" s="50"/>
      <c r="DT54" s="50"/>
      <c r="DU54" s="59"/>
      <c r="DV54" s="60"/>
      <c r="DW54" s="17"/>
      <c r="DX54" s="17"/>
      <c r="DY54" s="58"/>
      <c r="DZ54" s="50"/>
      <c r="EA54" s="50"/>
      <c r="EB54" s="50"/>
      <c r="EC54" s="50"/>
      <c r="ED54" s="50"/>
      <c r="EE54" s="50"/>
      <c r="EF54" s="59"/>
      <c r="EG54" s="60"/>
      <c r="EH54" s="17"/>
      <c r="EI54" s="17"/>
      <c r="EJ54" s="58"/>
      <c r="EK54" s="50"/>
      <c r="EL54" s="50"/>
      <c r="EM54" s="50"/>
      <c r="EN54" s="50"/>
      <c r="EO54" s="50"/>
      <c r="EP54" s="50"/>
      <c r="EQ54" s="59"/>
      <c r="ER54" s="60"/>
      <c r="ES54" s="17"/>
      <c r="ET54" s="17"/>
      <c r="EU54" s="58"/>
      <c r="EV54" s="50"/>
      <c r="EW54" s="50"/>
      <c r="EX54" s="50"/>
      <c r="EY54" s="50"/>
      <c r="EZ54" s="50"/>
      <c r="FA54" s="50"/>
      <c r="FB54" s="59"/>
      <c r="FC54" s="60"/>
      <c r="FD54" s="17"/>
      <c r="FE54" s="17"/>
      <c r="FF54" s="58"/>
      <c r="FG54" s="50"/>
      <c r="FH54" s="50"/>
      <c r="FI54" s="50"/>
      <c r="FJ54" s="50"/>
      <c r="FK54" s="50"/>
      <c r="FL54" s="50"/>
      <c r="FM54" s="59"/>
      <c r="FN54" s="60"/>
      <c r="FO54" s="17"/>
      <c r="FP54" s="17"/>
      <c r="FQ54" s="58"/>
      <c r="FR54" s="50"/>
      <c r="FS54" s="50"/>
      <c r="FT54" s="50"/>
      <c r="FU54" s="50"/>
      <c r="FV54" s="50"/>
      <c r="FW54" s="50"/>
      <c r="FX54" s="59"/>
      <c r="FY54" s="60"/>
      <c r="FZ54" s="17"/>
      <c r="GA54" s="17"/>
      <c r="GB54" s="58"/>
      <c r="GC54" s="50"/>
      <c r="GD54" s="50"/>
      <c r="GE54" s="50"/>
      <c r="GF54" s="50"/>
      <c r="GG54" s="50"/>
      <c r="GH54" s="50"/>
      <c r="GI54" s="59"/>
      <c r="GJ54" s="60"/>
      <c r="GK54" s="17"/>
      <c r="GL54" s="17"/>
      <c r="GM54" s="58"/>
      <c r="GN54" s="50"/>
      <c r="GO54" s="50"/>
      <c r="GP54" s="50"/>
      <c r="GQ54" s="50"/>
      <c r="GR54" s="50"/>
      <c r="GS54" s="50"/>
      <c r="GT54" s="59"/>
      <c r="GU54" s="60"/>
      <c r="GV54" s="17"/>
      <c r="GW54" s="17"/>
      <c r="GX54" s="58"/>
      <c r="GY54" s="50"/>
      <c r="GZ54" s="50"/>
      <c r="HA54" s="50"/>
      <c r="HB54" s="50"/>
      <c r="HC54" s="50"/>
      <c r="HD54" s="50"/>
      <c r="HE54" s="59"/>
      <c r="HF54" s="60"/>
      <c r="HG54" s="17"/>
      <c r="HH54" s="17"/>
      <c r="HI54" s="58"/>
      <c r="HJ54" s="50"/>
      <c r="HK54" s="50"/>
      <c r="HL54" s="50"/>
      <c r="HM54" s="50"/>
      <c r="HN54" s="50"/>
      <c r="HO54" s="50"/>
      <c r="HP54" s="59"/>
      <c r="HQ54" s="60"/>
      <c r="HR54" s="17"/>
      <c r="HS54" s="17"/>
    </row>
    <row r="55" spans="1:227" x14ac:dyDescent="0.3">
      <c r="A55" s="55"/>
      <c r="B55" s="56"/>
      <c r="C55" s="57"/>
      <c r="D55" s="57"/>
      <c r="E55" s="59"/>
      <c r="F55" s="59"/>
      <c r="G55" s="17"/>
      <c r="H55" s="58"/>
      <c r="I55" s="50"/>
      <c r="J55" s="50"/>
      <c r="K55" s="50"/>
      <c r="L55" s="50"/>
      <c r="M55" s="50"/>
      <c r="N55" s="50"/>
      <c r="O55" s="59"/>
      <c r="P55" s="60"/>
      <c r="Q55" s="17"/>
      <c r="R55" s="17"/>
      <c r="S55" s="58"/>
      <c r="T55" s="50"/>
      <c r="U55" s="50"/>
      <c r="V55" s="50"/>
      <c r="W55" s="50"/>
      <c r="X55" s="50"/>
      <c r="Y55" s="50"/>
      <c r="Z55" s="59"/>
      <c r="AA55" s="60"/>
      <c r="AB55" s="17"/>
      <c r="AC55" s="17"/>
      <c r="AD55" s="58"/>
      <c r="AE55" s="50"/>
      <c r="AF55" s="50"/>
      <c r="AG55" s="50"/>
      <c r="AH55" s="50"/>
      <c r="AI55" s="50"/>
      <c r="AJ55" s="50"/>
      <c r="AK55" s="59"/>
      <c r="AL55" s="60"/>
      <c r="AM55" s="17"/>
      <c r="AN55" s="17"/>
      <c r="AO55" s="58"/>
      <c r="AP55" s="50"/>
      <c r="AQ55" s="50"/>
      <c r="AR55" s="50"/>
      <c r="AS55" s="50"/>
      <c r="AT55" s="50"/>
      <c r="AU55" s="50"/>
      <c r="AV55" s="59"/>
      <c r="AW55" s="60"/>
      <c r="AX55" s="17"/>
      <c r="AY55" s="17"/>
      <c r="AZ55" s="58"/>
      <c r="BA55" s="50"/>
      <c r="BB55" s="50"/>
      <c r="BC55" s="50"/>
      <c r="BD55" s="50"/>
      <c r="BE55" s="50"/>
      <c r="BF55" s="50"/>
      <c r="BG55" s="59"/>
      <c r="BH55" s="60"/>
      <c r="BI55" s="17"/>
      <c r="BJ55" s="17"/>
      <c r="BK55" s="58"/>
      <c r="BL55" s="50"/>
      <c r="BM55" s="50"/>
      <c r="BN55" s="50"/>
      <c r="BO55" s="50"/>
      <c r="BP55" s="50"/>
      <c r="BQ55" s="50"/>
      <c r="BR55" s="59"/>
      <c r="BS55" s="60"/>
      <c r="BT55" s="17"/>
      <c r="BU55" s="17"/>
      <c r="BV55" s="58"/>
      <c r="BW55" s="50"/>
      <c r="BX55" s="50"/>
      <c r="BY55" s="50"/>
      <c r="BZ55" s="50"/>
      <c r="CA55" s="50"/>
      <c r="CB55" s="50"/>
      <c r="CC55" s="59"/>
      <c r="CD55" s="60"/>
      <c r="CE55" s="17"/>
      <c r="CF55" s="17"/>
      <c r="CG55" s="58"/>
      <c r="CH55" s="50"/>
      <c r="CI55" s="50"/>
      <c r="CJ55" s="50"/>
      <c r="CK55" s="50"/>
      <c r="CL55" s="50"/>
      <c r="CM55" s="50"/>
      <c r="CN55" s="59"/>
      <c r="CO55" s="60"/>
      <c r="CP55" s="17"/>
      <c r="CQ55" s="17"/>
      <c r="CR55" s="58"/>
      <c r="CS55" s="50"/>
      <c r="CT55" s="50"/>
      <c r="CU55" s="50"/>
      <c r="CV55" s="50"/>
      <c r="CW55" s="50"/>
      <c r="CX55" s="50"/>
      <c r="CY55" s="59"/>
      <c r="CZ55" s="60"/>
      <c r="DA55" s="17"/>
      <c r="DB55" s="17"/>
      <c r="DC55" s="58"/>
      <c r="DD55" s="50"/>
      <c r="DE55" s="50"/>
      <c r="DF55" s="50"/>
      <c r="DG55" s="50"/>
      <c r="DH55" s="50"/>
      <c r="DI55" s="50"/>
      <c r="DJ55" s="59"/>
      <c r="DK55" s="60"/>
      <c r="DL55" s="17"/>
      <c r="DM55" s="17"/>
      <c r="DN55" s="58"/>
      <c r="DO55" s="50"/>
      <c r="DP55" s="50"/>
      <c r="DQ55" s="50"/>
      <c r="DR55" s="50"/>
      <c r="DS55" s="50"/>
      <c r="DT55" s="50"/>
      <c r="DU55" s="59"/>
      <c r="DV55" s="60"/>
      <c r="DW55" s="17"/>
      <c r="DX55" s="17"/>
      <c r="DY55" s="58"/>
      <c r="DZ55" s="50"/>
      <c r="EA55" s="50"/>
      <c r="EB55" s="50"/>
      <c r="EC55" s="50"/>
      <c r="ED55" s="50"/>
      <c r="EE55" s="50"/>
      <c r="EF55" s="59"/>
      <c r="EG55" s="60"/>
      <c r="EH55" s="17"/>
      <c r="EI55" s="17"/>
      <c r="EJ55" s="58"/>
      <c r="EK55" s="50"/>
      <c r="EL55" s="50"/>
      <c r="EM55" s="50"/>
      <c r="EN55" s="50"/>
      <c r="EO55" s="50"/>
      <c r="EP55" s="50"/>
      <c r="EQ55" s="59"/>
      <c r="ER55" s="60"/>
      <c r="ES55" s="17"/>
      <c r="ET55" s="17"/>
      <c r="EU55" s="58"/>
      <c r="EV55" s="50"/>
      <c r="EW55" s="50"/>
      <c r="EX55" s="50"/>
      <c r="EY55" s="50"/>
      <c r="EZ55" s="50"/>
      <c r="FA55" s="50"/>
      <c r="FB55" s="59"/>
      <c r="FC55" s="60"/>
      <c r="FD55" s="17"/>
      <c r="FE55" s="17"/>
      <c r="FF55" s="58"/>
      <c r="FG55" s="50"/>
      <c r="FH55" s="50"/>
      <c r="FI55" s="50"/>
      <c r="FJ55" s="50"/>
      <c r="FK55" s="50"/>
      <c r="FL55" s="50"/>
      <c r="FM55" s="59"/>
      <c r="FN55" s="60"/>
      <c r="FO55" s="17"/>
      <c r="FP55" s="17"/>
      <c r="FQ55" s="58"/>
      <c r="FR55" s="50"/>
      <c r="FS55" s="50"/>
      <c r="FT55" s="50"/>
      <c r="FU55" s="50"/>
      <c r="FV55" s="50"/>
      <c r="FW55" s="50"/>
      <c r="FX55" s="59"/>
      <c r="FY55" s="60"/>
      <c r="FZ55" s="17"/>
      <c r="GA55" s="17"/>
      <c r="GB55" s="58"/>
      <c r="GC55" s="50"/>
      <c r="GD55" s="50"/>
      <c r="GE55" s="50"/>
      <c r="GF55" s="50"/>
      <c r="GG55" s="50"/>
      <c r="GH55" s="50"/>
      <c r="GI55" s="59"/>
      <c r="GJ55" s="60"/>
      <c r="GK55" s="17"/>
      <c r="GL55" s="17"/>
      <c r="GM55" s="58"/>
      <c r="GN55" s="50"/>
      <c r="GO55" s="50"/>
      <c r="GP55" s="50"/>
      <c r="GQ55" s="50"/>
      <c r="GR55" s="50"/>
      <c r="GS55" s="50"/>
      <c r="GT55" s="59"/>
      <c r="GU55" s="60"/>
      <c r="GV55" s="17"/>
      <c r="GW55" s="17"/>
      <c r="GX55" s="58"/>
      <c r="GY55" s="50"/>
      <c r="GZ55" s="50"/>
      <c r="HA55" s="50"/>
      <c r="HB55" s="50"/>
      <c r="HC55" s="50"/>
      <c r="HD55" s="50"/>
      <c r="HE55" s="59"/>
      <c r="HF55" s="60"/>
      <c r="HG55" s="17"/>
      <c r="HH55" s="17"/>
      <c r="HI55" s="58"/>
      <c r="HJ55" s="50"/>
      <c r="HK55" s="50"/>
      <c r="HL55" s="50"/>
      <c r="HM55" s="50"/>
      <c r="HN55" s="50"/>
      <c r="HO55" s="50"/>
      <c r="HP55" s="59"/>
      <c r="HQ55" s="60"/>
      <c r="HR55" s="17"/>
      <c r="HS55" s="17"/>
    </row>
    <row r="56" spans="1:227" x14ac:dyDescent="0.3">
      <c r="A56" s="55"/>
      <c r="B56" s="56"/>
      <c r="C56" s="57"/>
      <c r="D56" s="57"/>
      <c r="E56" s="59"/>
      <c r="F56" s="59"/>
      <c r="G56" s="17"/>
      <c r="H56" s="58"/>
      <c r="I56" s="50"/>
      <c r="J56" s="50"/>
      <c r="K56" s="50"/>
      <c r="L56" s="50"/>
      <c r="M56" s="50"/>
      <c r="N56" s="50"/>
      <c r="O56" s="59"/>
      <c r="P56" s="60"/>
      <c r="Q56" s="17"/>
      <c r="R56" s="17"/>
      <c r="S56" s="58"/>
      <c r="T56" s="50"/>
      <c r="U56" s="50"/>
      <c r="V56" s="50"/>
      <c r="W56" s="50"/>
      <c r="X56" s="50"/>
      <c r="Y56" s="50"/>
      <c r="Z56" s="59"/>
      <c r="AA56" s="60"/>
      <c r="AB56" s="17"/>
      <c r="AC56" s="17"/>
      <c r="AD56" s="58"/>
      <c r="AE56" s="50"/>
      <c r="AF56" s="50"/>
      <c r="AG56" s="50"/>
      <c r="AH56" s="50"/>
      <c r="AI56" s="50"/>
      <c r="AJ56" s="50"/>
      <c r="AK56" s="59"/>
      <c r="AL56" s="60"/>
      <c r="AM56" s="17"/>
      <c r="AN56" s="17"/>
      <c r="AO56" s="58"/>
      <c r="AP56" s="50"/>
      <c r="AQ56" s="50"/>
      <c r="AR56" s="50"/>
      <c r="AS56" s="50"/>
      <c r="AT56" s="50"/>
      <c r="AU56" s="50"/>
      <c r="AV56" s="59"/>
      <c r="AW56" s="60"/>
      <c r="AX56" s="17"/>
      <c r="AY56" s="17"/>
      <c r="AZ56" s="58"/>
      <c r="BA56" s="50"/>
      <c r="BB56" s="50"/>
      <c r="BC56" s="50"/>
      <c r="BD56" s="50"/>
      <c r="BE56" s="50"/>
      <c r="BF56" s="50"/>
      <c r="BG56" s="59"/>
      <c r="BH56" s="60"/>
      <c r="BI56" s="17"/>
      <c r="BJ56" s="17"/>
      <c r="BK56" s="58"/>
      <c r="BL56" s="50"/>
      <c r="BM56" s="50"/>
      <c r="BN56" s="50"/>
      <c r="BO56" s="50"/>
      <c r="BP56" s="50"/>
      <c r="BQ56" s="50"/>
      <c r="BR56" s="59"/>
      <c r="BS56" s="60"/>
      <c r="BT56" s="17"/>
      <c r="BU56" s="17"/>
      <c r="BV56" s="58"/>
      <c r="BW56" s="50"/>
      <c r="BX56" s="50"/>
      <c r="BY56" s="50"/>
      <c r="BZ56" s="50"/>
      <c r="CA56" s="50"/>
      <c r="CB56" s="50"/>
      <c r="CC56" s="59"/>
      <c r="CD56" s="60"/>
      <c r="CE56" s="17"/>
      <c r="CF56" s="17"/>
      <c r="CG56" s="58"/>
      <c r="CH56" s="50"/>
      <c r="CI56" s="50"/>
      <c r="CJ56" s="50"/>
      <c r="CK56" s="50"/>
      <c r="CL56" s="50"/>
      <c r="CM56" s="50"/>
      <c r="CN56" s="59"/>
      <c r="CO56" s="60"/>
      <c r="CP56" s="17"/>
      <c r="CQ56" s="17"/>
      <c r="CR56" s="58"/>
      <c r="CS56" s="50"/>
      <c r="CT56" s="50"/>
      <c r="CU56" s="50"/>
      <c r="CV56" s="50"/>
      <c r="CW56" s="50"/>
      <c r="CX56" s="50"/>
      <c r="CY56" s="59"/>
      <c r="CZ56" s="60"/>
      <c r="DA56" s="17"/>
      <c r="DB56" s="17"/>
      <c r="DC56" s="58"/>
      <c r="DD56" s="50"/>
      <c r="DE56" s="50"/>
      <c r="DF56" s="50"/>
      <c r="DG56" s="50"/>
      <c r="DH56" s="50"/>
      <c r="DI56" s="50"/>
      <c r="DJ56" s="59"/>
      <c r="DK56" s="60"/>
      <c r="DL56" s="17"/>
      <c r="DM56" s="17"/>
      <c r="DN56" s="58"/>
      <c r="DO56" s="50"/>
      <c r="DP56" s="50"/>
      <c r="DQ56" s="50"/>
      <c r="DR56" s="50"/>
      <c r="DS56" s="50"/>
      <c r="DT56" s="50"/>
      <c r="DU56" s="59"/>
      <c r="DV56" s="60"/>
      <c r="DW56" s="17"/>
      <c r="DX56" s="17"/>
      <c r="DY56" s="58"/>
      <c r="DZ56" s="50"/>
      <c r="EA56" s="50"/>
      <c r="EB56" s="50"/>
      <c r="EC56" s="50"/>
      <c r="ED56" s="50"/>
      <c r="EE56" s="50"/>
      <c r="EF56" s="59"/>
      <c r="EG56" s="60"/>
      <c r="EH56" s="17"/>
      <c r="EI56" s="17"/>
      <c r="EJ56" s="58"/>
      <c r="EK56" s="50"/>
      <c r="EL56" s="50"/>
      <c r="EM56" s="50"/>
      <c r="EN56" s="50"/>
      <c r="EO56" s="50"/>
      <c r="EP56" s="50"/>
      <c r="EQ56" s="59"/>
      <c r="ER56" s="60"/>
      <c r="ES56" s="17"/>
      <c r="ET56" s="17"/>
      <c r="EU56" s="58"/>
      <c r="EV56" s="50"/>
      <c r="EW56" s="50"/>
      <c r="EX56" s="50"/>
      <c r="EY56" s="50"/>
      <c r="EZ56" s="50"/>
      <c r="FA56" s="50"/>
      <c r="FB56" s="59"/>
      <c r="FC56" s="60"/>
      <c r="FD56" s="17"/>
      <c r="FE56" s="17"/>
      <c r="FF56" s="58"/>
      <c r="FG56" s="50"/>
      <c r="FH56" s="50"/>
      <c r="FI56" s="50"/>
      <c r="FJ56" s="50"/>
      <c r="FK56" s="50"/>
      <c r="FL56" s="50"/>
      <c r="FM56" s="59"/>
      <c r="FN56" s="60"/>
      <c r="FO56" s="17"/>
      <c r="FP56" s="17"/>
      <c r="FQ56" s="58"/>
      <c r="FR56" s="50"/>
      <c r="FS56" s="50"/>
      <c r="FT56" s="50"/>
      <c r="FU56" s="50"/>
      <c r="FV56" s="50"/>
      <c r="FW56" s="50"/>
      <c r="FX56" s="59"/>
      <c r="FY56" s="60"/>
      <c r="FZ56" s="17"/>
      <c r="GA56" s="17"/>
      <c r="GB56" s="58"/>
      <c r="GC56" s="50"/>
      <c r="GD56" s="50"/>
      <c r="GE56" s="50"/>
      <c r="GF56" s="50"/>
      <c r="GG56" s="50"/>
      <c r="GH56" s="50"/>
      <c r="GI56" s="59"/>
      <c r="GJ56" s="60"/>
      <c r="GK56" s="17"/>
      <c r="GL56" s="17"/>
      <c r="GM56" s="58"/>
      <c r="GN56" s="50"/>
      <c r="GO56" s="50"/>
      <c r="GP56" s="50"/>
      <c r="GQ56" s="50"/>
      <c r="GR56" s="50"/>
      <c r="GS56" s="50"/>
      <c r="GT56" s="59"/>
      <c r="GU56" s="60"/>
      <c r="GV56" s="17"/>
      <c r="GW56" s="17"/>
      <c r="GX56" s="58"/>
      <c r="GY56" s="50"/>
      <c r="GZ56" s="50"/>
      <c r="HA56" s="50"/>
      <c r="HB56" s="50"/>
      <c r="HC56" s="50"/>
      <c r="HD56" s="50"/>
      <c r="HE56" s="59"/>
      <c r="HF56" s="60"/>
      <c r="HG56" s="17"/>
      <c r="HH56" s="17"/>
      <c r="HI56" s="58"/>
      <c r="HJ56" s="50"/>
      <c r="HK56" s="50"/>
      <c r="HL56" s="50"/>
      <c r="HM56" s="50"/>
      <c r="HN56" s="50"/>
      <c r="HO56" s="50"/>
      <c r="HP56" s="59"/>
      <c r="HQ56" s="60"/>
      <c r="HR56" s="17"/>
      <c r="HS56" s="17"/>
    </row>
    <row r="57" spans="1:227" x14ac:dyDescent="0.3">
      <c r="A57" s="55"/>
      <c r="B57" s="56"/>
      <c r="C57" s="57"/>
      <c r="D57" s="57"/>
      <c r="E57" s="59"/>
      <c r="F57" s="59"/>
      <c r="G57" s="17"/>
      <c r="H57" s="58"/>
      <c r="I57" s="50"/>
      <c r="J57" s="50"/>
      <c r="K57" s="50"/>
      <c r="L57" s="50"/>
      <c r="M57" s="50"/>
      <c r="N57" s="50"/>
      <c r="O57" s="59"/>
      <c r="P57" s="60"/>
      <c r="Q57" s="17"/>
      <c r="R57" s="17"/>
      <c r="S57" s="58"/>
      <c r="T57" s="50"/>
      <c r="U57" s="50"/>
      <c r="V57" s="50"/>
      <c r="W57" s="50"/>
      <c r="X57" s="50"/>
      <c r="Y57" s="50"/>
      <c r="Z57" s="59"/>
      <c r="AA57" s="60"/>
      <c r="AB57" s="17"/>
      <c r="AC57" s="17"/>
      <c r="AD57" s="58"/>
      <c r="AE57" s="50"/>
      <c r="AF57" s="50"/>
      <c r="AG57" s="50"/>
      <c r="AH57" s="50"/>
      <c r="AI57" s="50"/>
      <c r="AJ57" s="50"/>
      <c r="AK57" s="59"/>
      <c r="AL57" s="60"/>
      <c r="AM57" s="17"/>
      <c r="AN57" s="17"/>
      <c r="AO57" s="58"/>
      <c r="AP57" s="50"/>
      <c r="AQ57" s="50"/>
      <c r="AR57" s="50"/>
      <c r="AS57" s="50"/>
      <c r="AT57" s="50"/>
      <c r="AU57" s="50"/>
      <c r="AV57" s="59"/>
      <c r="AW57" s="60"/>
      <c r="AX57" s="17"/>
      <c r="AY57" s="17"/>
      <c r="AZ57" s="58"/>
      <c r="BA57" s="50"/>
      <c r="BB57" s="50"/>
      <c r="BC57" s="50"/>
      <c r="BD57" s="50"/>
      <c r="BE57" s="50"/>
      <c r="BF57" s="50"/>
      <c r="BG57" s="59"/>
      <c r="BH57" s="60"/>
      <c r="BI57" s="17"/>
      <c r="BJ57" s="17"/>
      <c r="BK57" s="58"/>
      <c r="BL57" s="50"/>
      <c r="BM57" s="50"/>
      <c r="BN57" s="50"/>
      <c r="BO57" s="50"/>
      <c r="BP57" s="50"/>
      <c r="BQ57" s="50"/>
      <c r="BR57" s="59"/>
      <c r="BS57" s="60"/>
      <c r="BT57" s="17"/>
      <c r="BU57" s="17"/>
      <c r="BV57" s="58"/>
      <c r="BW57" s="50"/>
      <c r="BX57" s="50"/>
      <c r="BY57" s="50"/>
      <c r="BZ57" s="50"/>
      <c r="CA57" s="50"/>
      <c r="CB57" s="50"/>
      <c r="CC57" s="59"/>
      <c r="CD57" s="60"/>
      <c r="CE57" s="17"/>
      <c r="CF57" s="17"/>
      <c r="CG57" s="58"/>
      <c r="CH57" s="50"/>
      <c r="CI57" s="50"/>
      <c r="CJ57" s="50"/>
      <c r="CK57" s="50"/>
      <c r="CL57" s="50"/>
      <c r="CM57" s="50"/>
      <c r="CN57" s="59"/>
      <c r="CO57" s="60"/>
      <c r="CP57" s="17"/>
      <c r="CQ57" s="17"/>
      <c r="CR57" s="58"/>
      <c r="CS57" s="50"/>
      <c r="CT57" s="50"/>
      <c r="CU57" s="50"/>
      <c r="CV57" s="50"/>
      <c r="CW57" s="50"/>
      <c r="CX57" s="50"/>
      <c r="CY57" s="59"/>
      <c r="CZ57" s="60"/>
      <c r="DA57" s="17"/>
      <c r="DB57" s="17"/>
      <c r="DC57" s="58"/>
      <c r="DD57" s="50"/>
      <c r="DE57" s="50"/>
      <c r="DF57" s="50"/>
      <c r="DG57" s="50"/>
      <c r="DH57" s="50"/>
      <c r="DI57" s="50"/>
      <c r="DJ57" s="59"/>
      <c r="DK57" s="60"/>
      <c r="DL57" s="17"/>
      <c r="DM57" s="17"/>
      <c r="DN57" s="58"/>
      <c r="DO57" s="50"/>
      <c r="DP57" s="50"/>
      <c r="DQ57" s="50"/>
      <c r="DR57" s="50"/>
      <c r="DS57" s="50"/>
      <c r="DT57" s="50"/>
      <c r="DU57" s="59"/>
      <c r="DV57" s="60"/>
      <c r="DW57" s="17"/>
      <c r="DX57" s="17"/>
      <c r="DY57" s="58"/>
      <c r="DZ57" s="50"/>
      <c r="EA57" s="50"/>
      <c r="EB57" s="50"/>
      <c r="EC57" s="50"/>
      <c r="ED57" s="50"/>
      <c r="EE57" s="50"/>
      <c r="EF57" s="59"/>
      <c r="EG57" s="60"/>
      <c r="EH57" s="17"/>
      <c r="EI57" s="17"/>
      <c r="EJ57" s="58"/>
      <c r="EK57" s="50"/>
      <c r="EL57" s="50"/>
      <c r="EM57" s="50"/>
      <c r="EN57" s="50"/>
      <c r="EO57" s="50"/>
      <c r="EP57" s="50"/>
      <c r="EQ57" s="59"/>
      <c r="ER57" s="60"/>
      <c r="ES57" s="17"/>
      <c r="ET57" s="17"/>
      <c r="EU57" s="58"/>
      <c r="EV57" s="50"/>
      <c r="EW57" s="50"/>
      <c r="EX57" s="50"/>
      <c r="EY57" s="50"/>
      <c r="EZ57" s="50"/>
      <c r="FA57" s="50"/>
      <c r="FB57" s="59"/>
      <c r="FC57" s="60"/>
      <c r="FD57" s="17"/>
      <c r="FE57" s="17"/>
      <c r="FF57" s="58"/>
      <c r="FG57" s="50"/>
      <c r="FH57" s="50"/>
      <c r="FI57" s="50"/>
      <c r="FJ57" s="50"/>
      <c r="FK57" s="50"/>
      <c r="FL57" s="50"/>
      <c r="FM57" s="59"/>
      <c r="FN57" s="60"/>
      <c r="FO57" s="17"/>
      <c r="FP57" s="17"/>
      <c r="FQ57" s="58"/>
      <c r="FR57" s="50"/>
      <c r="FS57" s="50"/>
      <c r="FT57" s="50"/>
      <c r="FU57" s="50"/>
      <c r="FV57" s="50"/>
      <c r="FW57" s="50"/>
      <c r="FX57" s="59"/>
      <c r="FY57" s="60"/>
      <c r="FZ57" s="17"/>
      <c r="GA57" s="17"/>
      <c r="GB57" s="58"/>
      <c r="GC57" s="50"/>
      <c r="GD57" s="50"/>
      <c r="GE57" s="50"/>
      <c r="GF57" s="50"/>
      <c r="GG57" s="50"/>
      <c r="GH57" s="50"/>
      <c r="GI57" s="59"/>
      <c r="GJ57" s="60"/>
      <c r="GK57" s="17"/>
      <c r="GL57" s="17"/>
      <c r="GM57" s="58"/>
      <c r="GN57" s="50"/>
      <c r="GO57" s="50"/>
      <c r="GP57" s="50"/>
      <c r="GQ57" s="50"/>
      <c r="GR57" s="50"/>
      <c r="GS57" s="50"/>
      <c r="GT57" s="59"/>
      <c r="GU57" s="60"/>
      <c r="GV57" s="17"/>
      <c r="GW57" s="17"/>
      <c r="GX57" s="58"/>
      <c r="GY57" s="50"/>
      <c r="GZ57" s="50"/>
      <c r="HA57" s="50"/>
      <c r="HB57" s="50"/>
      <c r="HC57" s="50"/>
      <c r="HD57" s="50"/>
      <c r="HE57" s="59"/>
      <c r="HF57" s="60"/>
      <c r="HG57" s="17"/>
      <c r="HH57" s="17"/>
      <c r="HI57" s="58"/>
      <c r="HJ57" s="50"/>
      <c r="HK57" s="50"/>
      <c r="HL57" s="50"/>
      <c r="HM57" s="50"/>
      <c r="HN57" s="50"/>
      <c r="HO57" s="50"/>
      <c r="HP57" s="59"/>
      <c r="HQ57" s="60"/>
      <c r="HR57" s="17"/>
      <c r="HS57" s="17"/>
    </row>
    <row r="58" spans="1:227" x14ac:dyDescent="0.3">
      <c r="A58" s="55"/>
      <c r="B58" s="62"/>
      <c r="C58" s="57"/>
      <c r="D58" s="57"/>
      <c r="E58" s="59"/>
      <c r="F58" s="59"/>
      <c r="G58" s="17"/>
      <c r="H58" s="58"/>
      <c r="I58" s="50"/>
      <c r="J58" s="50"/>
      <c r="K58" s="50"/>
      <c r="L58" s="50"/>
      <c r="M58" s="50"/>
      <c r="N58" s="50"/>
      <c r="O58" s="59"/>
      <c r="P58" s="60"/>
      <c r="Q58" s="17"/>
      <c r="R58" s="17"/>
      <c r="S58" s="58"/>
      <c r="T58" s="50"/>
      <c r="U58" s="50"/>
      <c r="V58" s="50"/>
      <c r="W58" s="50"/>
      <c r="X58" s="50"/>
      <c r="Y58" s="50"/>
      <c r="Z58" s="59"/>
      <c r="AA58" s="60"/>
      <c r="AB58" s="17"/>
      <c r="AC58" s="17"/>
      <c r="AD58" s="58"/>
      <c r="AE58" s="50"/>
      <c r="AF58" s="50"/>
      <c r="AG58" s="50"/>
      <c r="AH58" s="50"/>
      <c r="AI58" s="50"/>
      <c r="AJ58" s="50"/>
      <c r="AK58" s="59"/>
      <c r="AL58" s="60"/>
      <c r="AM58" s="17"/>
      <c r="AN58" s="17"/>
      <c r="AO58" s="58"/>
      <c r="AP58" s="50"/>
      <c r="AQ58" s="50"/>
      <c r="AR58" s="50"/>
      <c r="AS58" s="50"/>
      <c r="AT58" s="50"/>
      <c r="AU58" s="50"/>
      <c r="AV58" s="59"/>
      <c r="AW58" s="60"/>
      <c r="AX58" s="17"/>
      <c r="AY58" s="17"/>
      <c r="AZ58" s="58"/>
      <c r="BA58" s="50"/>
      <c r="BB58" s="50"/>
      <c r="BC58" s="50"/>
      <c r="BD58" s="50"/>
      <c r="BE58" s="50"/>
      <c r="BF58" s="50"/>
      <c r="BG58" s="59"/>
      <c r="BH58" s="60"/>
      <c r="BI58" s="17"/>
      <c r="BJ58" s="17"/>
      <c r="BK58" s="58"/>
      <c r="BL58" s="50"/>
      <c r="BM58" s="50"/>
      <c r="BN58" s="50"/>
      <c r="BO58" s="50"/>
      <c r="BP58" s="50"/>
      <c r="BQ58" s="50"/>
      <c r="BR58" s="59"/>
      <c r="BS58" s="60"/>
      <c r="BT58" s="17"/>
      <c r="BU58" s="17"/>
      <c r="BV58" s="58"/>
      <c r="BW58" s="50"/>
      <c r="BX58" s="50"/>
      <c r="BY58" s="50"/>
      <c r="BZ58" s="50"/>
      <c r="CA58" s="50"/>
      <c r="CB58" s="50"/>
      <c r="CC58" s="59"/>
      <c r="CD58" s="60"/>
      <c r="CE58" s="17"/>
      <c r="CF58" s="17"/>
      <c r="CG58" s="58"/>
      <c r="CH58" s="50"/>
      <c r="CI58" s="50"/>
      <c r="CJ58" s="50"/>
      <c r="CK58" s="50"/>
      <c r="CL58" s="50"/>
      <c r="CM58" s="50"/>
      <c r="CN58" s="59"/>
      <c r="CO58" s="60"/>
      <c r="CP58" s="17"/>
      <c r="CQ58" s="17"/>
      <c r="CR58" s="58"/>
      <c r="CS58" s="50"/>
      <c r="CT58" s="50"/>
      <c r="CU58" s="50"/>
      <c r="CV58" s="50"/>
      <c r="CW58" s="50"/>
      <c r="CX58" s="50"/>
      <c r="CY58" s="59"/>
      <c r="CZ58" s="60"/>
      <c r="DA58" s="17"/>
      <c r="DB58" s="17"/>
      <c r="DC58" s="58"/>
      <c r="DD58" s="50"/>
      <c r="DE58" s="50"/>
      <c r="DF58" s="50"/>
      <c r="DG58" s="50"/>
      <c r="DH58" s="50"/>
      <c r="DI58" s="50"/>
      <c r="DJ58" s="59"/>
      <c r="DK58" s="60"/>
      <c r="DL58" s="17"/>
      <c r="DM58" s="17"/>
      <c r="DN58" s="58"/>
      <c r="DO58" s="50"/>
      <c r="DP58" s="50"/>
      <c r="DQ58" s="50"/>
      <c r="DR58" s="50"/>
      <c r="DS58" s="50"/>
      <c r="DT58" s="50"/>
      <c r="DU58" s="59"/>
      <c r="DV58" s="60"/>
      <c r="DW58" s="17"/>
      <c r="DX58" s="17"/>
      <c r="DY58" s="58"/>
      <c r="DZ58" s="50"/>
      <c r="EA58" s="50"/>
      <c r="EB58" s="50"/>
      <c r="EC58" s="50"/>
      <c r="ED58" s="50"/>
      <c r="EE58" s="50"/>
      <c r="EF58" s="59"/>
      <c r="EG58" s="60"/>
      <c r="EH58" s="17"/>
      <c r="EI58" s="17"/>
      <c r="EJ58" s="58"/>
      <c r="EK58" s="50"/>
      <c r="EL58" s="50"/>
      <c r="EM58" s="50"/>
      <c r="EN58" s="50"/>
      <c r="EO58" s="50"/>
      <c r="EP58" s="50"/>
      <c r="EQ58" s="59"/>
      <c r="ER58" s="60"/>
      <c r="ES58" s="17"/>
      <c r="ET58" s="17"/>
      <c r="EU58" s="58"/>
      <c r="EV58" s="50"/>
      <c r="EW58" s="50"/>
      <c r="EX58" s="50"/>
      <c r="EY58" s="50"/>
      <c r="EZ58" s="50"/>
      <c r="FA58" s="50"/>
      <c r="FB58" s="59"/>
      <c r="FC58" s="60"/>
      <c r="FD58" s="17"/>
      <c r="FE58" s="17"/>
      <c r="FF58" s="58"/>
      <c r="FG58" s="50"/>
      <c r="FH58" s="50"/>
      <c r="FI58" s="50"/>
      <c r="FJ58" s="50"/>
      <c r="FK58" s="50"/>
      <c r="FL58" s="50"/>
      <c r="FM58" s="59"/>
      <c r="FN58" s="60"/>
      <c r="FO58" s="17"/>
      <c r="FP58" s="17"/>
      <c r="FQ58" s="58"/>
      <c r="FR58" s="50"/>
      <c r="FS58" s="50"/>
      <c r="FT58" s="50"/>
      <c r="FU58" s="50"/>
      <c r="FV58" s="50"/>
      <c r="FW58" s="50"/>
      <c r="FX58" s="59"/>
      <c r="FY58" s="60"/>
      <c r="FZ58" s="17"/>
      <c r="GA58" s="17"/>
      <c r="GB58" s="58"/>
      <c r="GC58" s="50"/>
      <c r="GD58" s="50"/>
      <c r="GE58" s="50"/>
      <c r="GF58" s="50"/>
      <c r="GG58" s="50"/>
      <c r="GH58" s="50"/>
      <c r="GI58" s="59"/>
      <c r="GJ58" s="60"/>
      <c r="GK58" s="17"/>
      <c r="GL58" s="17"/>
      <c r="GM58" s="58"/>
      <c r="GN58" s="50"/>
      <c r="GO58" s="50"/>
      <c r="GP58" s="50"/>
      <c r="GQ58" s="50"/>
      <c r="GR58" s="50"/>
      <c r="GS58" s="50"/>
      <c r="GT58" s="59"/>
      <c r="GU58" s="60"/>
      <c r="GV58" s="17"/>
      <c r="GW58" s="17"/>
      <c r="GX58" s="58"/>
      <c r="GY58" s="50"/>
      <c r="GZ58" s="50"/>
      <c r="HA58" s="50"/>
      <c r="HB58" s="50"/>
      <c r="HC58" s="50"/>
      <c r="HD58" s="50"/>
      <c r="HE58" s="59"/>
      <c r="HF58" s="60"/>
      <c r="HG58" s="17"/>
      <c r="HH58" s="17"/>
      <c r="HI58" s="58"/>
      <c r="HJ58" s="50"/>
      <c r="HK58" s="50"/>
      <c r="HL58" s="50"/>
      <c r="HM58" s="50"/>
      <c r="HN58" s="50"/>
      <c r="HO58" s="50"/>
      <c r="HP58" s="59"/>
      <c r="HQ58" s="60"/>
      <c r="HR58" s="17"/>
      <c r="HS58" s="17"/>
    </row>
    <row r="59" spans="1:227" x14ac:dyDescent="0.3">
      <c r="A59" s="55"/>
      <c r="B59" s="62"/>
      <c r="C59" s="57"/>
      <c r="D59" s="57"/>
      <c r="E59" s="59"/>
      <c r="F59" s="59"/>
      <c r="G59" s="17"/>
      <c r="H59" s="58"/>
      <c r="I59" s="50"/>
      <c r="J59" s="50"/>
      <c r="K59" s="50"/>
      <c r="L59" s="50"/>
      <c r="M59" s="50"/>
      <c r="N59" s="50"/>
      <c r="O59" s="59"/>
      <c r="P59" s="60"/>
      <c r="Q59" s="17"/>
      <c r="R59" s="17"/>
      <c r="S59" s="58"/>
      <c r="T59" s="50"/>
      <c r="U59" s="50"/>
      <c r="V59" s="50"/>
      <c r="W59" s="50"/>
      <c r="X59" s="50"/>
      <c r="Y59" s="50"/>
      <c r="Z59" s="59"/>
      <c r="AA59" s="60"/>
      <c r="AB59" s="17"/>
      <c r="AC59" s="17"/>
      <c r="AD59" s="58"/>
      <c r="AE59" s="50"/>
      <c r="AF59" s="50"/>
      <c r="AG59" s="50"/>
      <c r="AH59" s="50"/>
      <c r="AI59" s="50"/>
      <c r="AJ59" s="50"/>
      <c r="AK59" s="59"/>
      <c r="AL59" s="60"/>
      <c r="AM59" s="17"/>
      <c r="AN59" s="17"/>
      <c r="AO59" s="58"/>
      <c r="AP59" s="50"/>
      <c r="AQ59" s="50"/>
      <c r="AR59" s="50"/>
      <c r="AS59" s="50"/>
      <c r="AT59" s="50"/>
      <c r="AU59" s="50"/>
      <c r="AV59" s="59"/>
      <c r="AW59" s="60"/>
      <c r="AX59" s="17"/>
      <c r="AY59" s="17"/>
      <c r="AZ59" s="58"/>
      <c r="BA59" s="50"/>
      <c r="BB59" s="50"/>
      <c r="BC59" s="50"/>
      <c r="BD59" s="50"/>
      <c r="BE59" s="50"/>
      <c r="BF59" s="50"/>
      <c r="BG59" s="59"/>
      <c r="BH59" s="60"/>
      <c r="BI59" s="17"/>
      <c r="BJ59" s="17"/>
      <c r="BK59" s="58"/>
      <c r="BL59" s="50"/>
      <c r="BM59" s="50"/>
      <c r="BN59" s="50"/>
      <c r="BO59" s="50"/>
      <c r="BP59" s="50"/>
      <c r="BQ59" s="50"/>
      <c r="BR59" s="59"/>
      <c r="BS59" s="60"/>
      <c r="BT59" s="17"/>
      <c r="BU59" s="17"/>
      <c r="BV59" s="58"/>
      <c r="BW59" s="50"/>
      <c r="BX59" s="50"/>
      <c r="BY59" s="50"/>
      <c r="BZ59" s="50"/>
      <c r="CA59" s="50"/>
      <c r="CB59" s="50"/>
      <c r="CC59" s="59"/>
      <c r="CD59" s="60"/>
      <c r="CE59" s="17"/>
      <c r="CF59" s="17"/>
      <c r="CG59" s="58"/>
      <c r="CH59" s="50"/>
      <c r="CI59" s="50"/>
      <c r="CJ59" s="50"/>
      <c r="CK59" s="50"/>
      <c r="CL59" s="50"/>
      <c r="CM59" s="50"/>
      <c r="CN59" s="59"/>
      <c r="CO59" s="60"/>
      <c r="CP59" s="17"/>
      <c r="CQ59" s="17"/>
      <c r="CR59" s="58"/>
      <c r="CS59" s="50"/>
      <c r="CT59" s="50"/>
      <c r="CU59" s="50"/>
      <c r="CV59" s="50"/>
      <c r="CW59" s="50"/>
      <c r="CX59" s="50"/>
      <c r="CY59" s="59"/>
      <c r="CZ59" s="60"/>
      <c r="DA59" s="17"/>
      <c r="DB59" s="17"/>
      <c r="DC59" s="58"/>
      <c r="DD59" s="50"/>
      <c r="DE59" s="50"/>
      <c r="DF59" s="50"/>
      <c r="DG59" s="50"/>
      <c r="DH59" s="50"/>
      <c r="DI59" s="50"/>
      <c r="DJ59" s="59"/>
      <c r="DK59" s="60"/>
      <c r="DL59" s="17"/>
      <c r="DM59" s="17"/>
      <c r="DN59" s="58"/>
      <c r="DO59" s="50"/>
      <c r="DP59" s="50"/>
      <c r="DQ59" s="50"/>
      <c r="DR59" s="50"/>
      <c r="DS59" s="50"/>
      <c r="DT59" s="50"/>
      <c r="DU59" s="59"/>
      <c r="DV59" s="60"/>
      <c r="DW59" s="17"/>
      <c r="DX59" s="17"/>
      <c r="DY59" s="58"/>
      <c r="DZ59" s="50"/>
      <c r="EA59" s="50"/>
      <c r="EB59" s="50"/>
      <c r="EC59" s="50"/>
      <c r="ED59" s="50"/>
      <c r="EE59" s="50"/>
      <c r="EF59" s="59"/>
      <c r="EG59" s="60"/>
      <c r="EH59" s="17"/>
      <c r="EI59" s="17"/>
      <c r="EJ59" s="58"/>
      <c r="EK59" s="50"/>
      <c r="EL59" s="50"/>
      <c r="EM59" s="50"/>
      <c r="EN59" s="50"/>
      <c r="EO59" s="50"/>
      <c r="EP59" s="50"/>
      <c r="EQ59" s="59"/>
      <c r="ER59" s="60"/>
      <c r="ES59" s="17"/>
      <c r="ET59" s="17"/>
      <c r="EU59" s="58"/>
      <c r="EV59" s="50"/>
      <c r="EW59" s="50"/>
      <c r="EX59" s="50"/>
      <c r="EY59" s="50"/>
      <c r="EZ59" s="50"/>
      <c r="FA59" s="50"/>
      <c r="FB59" s="59"/>
      <c r="FC59" s="60"/>
      <c r="FD59" s="17"/>
      <c r="FE59" s="17"/>
      <c r="FF59" s="58"/>
      <c r="FG59" s="50"/>
      <c r="FH59" s="50"/>
      <c r="FI59" s="50"/>
      <c r="FJ59" s="50"/>
      <c r="FK59" s="50"/>
      <c r="FL59" s="50"/>
      <c r="FM59" s="59"/>
      <c r="FN59" s="60"/>
      <c r="FO59" s="17"/>
      <c r="FP59" s="17"/>
      <c r="FQ59" s="58"/>
      <c r="FR59" s="50"/>
      <c r="FS59" s="50"/>
      <c r="FT59" s="50"/>
      <c r="FU59" s="50"/>
      <c r="FV59" s="50"/>
      <c r="FW59" s="50"/>
      <c r="FX59" s="59"/>
      <c r="FY59" s="60"/>
      <c r="FZ59" s="17"/>
      <c r="GA59" s="17"/>
      <c r="GB59" s="58"/>
      <c r="GC59" s="50"/>
      <c r="GD59" s="50"/>
      <c r="GE59" s="50"/>
      <c r="GF59" s="50"/>
      <c r="GG59" s="50"/>
      <c r="GH59" s="50"/>
      <c r="GI59" s="59"/>
      <c r="GJ59" s="60"/>
      <c r="GK59" s="17"/>
      <c r="GL59" s="17"/>
      <c r="GM59" s="58"/>
      <c r="GN59" s="50"/>
      <c r="GO59" s="50"/>
      <c r="GP59" s="50"/>
      <c r="GQ59" s="50"/>
      <c r="GR59" s="50"/>
      <c r="GS59" s="50"/>
      <c r="GT59" s="59"/>
      <c r="GU59" s="60"/>
      <c r="GV59" s="17"/>
      <c r="GW59" s="17"/>
      <c r="GX59" s="58"/>
      <c r="GY59" s="50"/>
      <c r="GZ59" s="50"/>
      <c r="HA59" s="50"/>
      <c r="HB59" s="50"/>
      <c r="HC59" s="50"/>
      <c r="HD59" s="50"/>
      <c r="HE59" s="59"/>
      <c r="HF59" s="60"/>
      <c r="HG59" s="17"/>
      <c r="HH59" s="17"/>
      <c r="HI59" s="58"/>
      <c r="HJ59" s="50"/>
      <c r="HK59" s="50"/>
      <c r="HL59" s="50"/>
      <c r="HM59" s="50"/>
      <c r="HN59" s="50"/>
      <c r="HO59" s="50"/>
      <c r="HP59" s="59"/>
      <c r="HQ59" s="60"/>
      <c r="HR59" s="17"/>
      <c r="HS59" s="17"/>
    </row>
    <row r="60" spans="1:227" x14ac:dyDescent="0.3">
      <c r="A60" s="55"/>
      <c r="B60" s="56"/>
      <c r="C60" s="57"/>
      <c r="D60" s="57"/>
      <c r="E60" s="59"/>
      <c r="F60" s="59"/>
      <c r="G60" s="17"/>
      <c r="H60" s="58"/>
      <c r="I60" s="50"/>
      <c r="J60" s="50"/>
      <c r="K60" s="50"/>
      <c r="L60" s="50"/>
      <c r="M60" s="50"/>
      <c r="N60" s="50"/>
      <c r="O60" s="59"/>
      <c r="P60" s="60"/>
      <c r="Q60" s="17"/>
      <c r="R60" s="17"/>
      <c r="S60" s="58"/>
      <c r="T60" s="50"/>
      <c r="U60" s="50"/>
      <c r="V60" s="50"/>
      <c r="W60" s="50"/>
      <c r="X60" s="50"/>
      <c r="Y60" s="50"/>
      <c r="Z60" s="59"/>
      <c r="AA60" s="60"/>
      <c r="AB60" s="17"/>
      <c r="AC60" s="17"/>
      <c r="AD60" s="58"/>
      <c r="AE60" s="50"/>
      <c r="AF60" s="50"/>
      <c r="AG60" s="50"/>
      <c r="AH60" s="50"/>
      <c r="AI60" s="50"/>
      <c r="AJ60" s="50"/>
      <c r="AK60" s="59"/>
      <c r="AL60" s="60"/>
      <c r="AM60" s="17"/>
      <c r="AN60" s="17"/>
      <c r="AO60" s="58"/>
      <c r="AP60" s="50"/>
      <c r="AQ60" s="50"/>
      <c r="AR60" s="50"/>
      <c r="AS60" s="50"/>
      <c r="AT60" s="50"/>
      <c r="AU60" s="50"/>
      <c r="AV60" s="59"/>
      <c r="AW60" s="60"/>
      <c r="AX60" s="17"/>
      <c r="AY60" s="17"/>
      <c r="AZ60" s="58"/>
      <c r="BA60" s="50"/>
      <c r="BB60" s="50"/>
      <c r="BC60" s="50"/>
      <c r="BD60" s="50"/>
      <c r="BE60" s="50"/>
      <c r="BF60" s="50"/>
      <c r="BG60" s="59"/>
      <c r="BH60" s="60"/>
      <c r="BI60" s="17"/>
      <c r="BJ60" s="17"/>
      <c r="BK60" s="58"/>
      <c r="BL60" s="50"/>
      <c r="BM60" s="50"/>
      <c r="BN60" s="50"/>
      <c r="BO60" s="50"/>
      <c r="BP60" s="50"/>
      <c r="BQ60" s="50"/>
      <c r="BR60" s="59"/>
      <c r="BS60" s="60"/>
      <c r="BT60" s="17"/>
      <c r="BU60" s="17"/>
      <c r="BV60" s="58"/>
      <c r="BW60" s="50"/>
      <c r="BX60" s="50"/>
      <c r="BY60" s="50"/>
      <c r="BZ60" s="50"/>
      <c r="CA60" s="50"/>
      <c r="CB60" s="50"/>
      <c r="CC60" s="59"/>
      <c r="CD60" s="60"/>
      <c r="CE60" s="17"/>
      <c r="CF60" s="17"/>
      <c r="CG60" s="58"/>
      <c r="CH60" s="50"/>
      <c r="CI60" s="50"/>
      <c r="CJ60" s="50"/>
      <c r="CK60" s="50"/>
      <c r="CL60" s="50"/>
      <c r="CM60" s="50"/>
      <c r="CN60" s="59"/>
      <c r="CO60" s="60"/>
      <c r="CP60" s="17"/>
      <c r="CQ60" s="17"/>
      <c r="CR60" s="58"/>
      <c r="CS60" s="50"/>
      <c r="CT60" s="50"/>
      <c r="CU60" s="50"/>
      <c r="CV60" s="50"/>
      <c r="CW60" s="50"/>
      <c r="CX60" s="50"/>
      <c r="CY60" s="59"/>
      <c r="CZ60" s="60"/>
      <c r="DA60" s="17"/>
      <c r="DB60" s="17"/>
      <c r="DC60" s="58"/>
      <c r="DD60" s="50"/>
      <c r="DE60" s="50"/>
      <c r="DF60" s="50"/>
      <c r="DG60" s="50"/>
      <c r="DH60" s="50"/>
      <c r="DI60" s="50"/>
      <c r="DJ60" s="59"/>
      <c r="DK60" s="60"/>
      <c r="DL60" s="17"/>
      <c r="DM60" s="17"/>
      <c r="DN60" s="58"/>
      <c r="DO60" s="50"/>
      <c r="DP60" s="50"/>
      <c r="DQ60" s="50"/>
      <c r="DR60" s="50"/>
      <c r="DS60" s="50"/>
      <c r="DT60" s="50"/>
      <c r="DU60" s="59"/>
      <c r="DV60" s="60"/>
      <c r="DW60" s="17"/>
      <c r="DX60" s="17"/>
      <c r="DY60" s="58"/>
      <c r="DZ60" s="50"/>
      <c r="EA60" s="50"/>
      <c r="EB60" s="50"/>
      <c r="EC60" s="50"/>
      <c r="ED60" s="50"/>
      <c r="EE60" s="50"/>
      <c r="EF60" s="59"/>
      <c r="EG60" s="60"/>
      <c r="EH60" s="17"/>
      <c r="EI60" s="17"/>
      <c r="EJ60" s="58"/>
      <c r="EK60" s="50"/>
      <c r="EL60" s="50"/>
      <c r="EM60" s="50"/>
      <c r="EN60" s="50"/>
      <c r="EO60" s="50"/>
      <c r="EP60" s="50"/>
      <c r="EQ60" s="59"/>
      <c r="ER60" s="60"/>
      <c r="ES60" s="17"/>
      <c r="ET60" s="17"/>
      <c r="EU60" s="58"/>
      <c r="EV60" s="50"/>
      <c r="EW60" s="50"/>
      <c r="EX60" s="50"/>
      <c r="EY60" s="50"/>
      <c r="EZ60" s="50"/>
      <c r="FA60" s="50"/>
      <c r="FB60" s="59"/>
      <c r="FC60" s="60"/>
      <c r="FD60" s="17"/>
      <c r="FE60" s="17"/>
      <c r="FF60" s="58"/>
      <c r="FG60" s="50"/>
      <c r="FH60" s="50"/>
      <c r="FI60" s="50"/>
      <c r="FJ60" s="50"/>
      <c r="FK60" s="50"/>
      <c r="FL60" s="50"/>
      <c r="FM60" s="59"/>
      <c r="FN60" s="60"/>
      <c r="FO60" s="17"/>
      <c r="FP60" s="17"/>
      <c r="FQ60" s="58"/>
      <c r="FR60" s="50"/>
      <c r="FS60" s="50"/>
      <c r="FT60" s="50"/>
      <c r="FU60" s="50"/>
      <c r="FV60" s="50"/>
      <c r="FW60" s="50"/>
      <c r="FX60" s="59"/>
      <c r="FY60" s="60"/>
      <c r="FZ60" s="17"/>
      <c r="GA60" s="17"/>
      <c r="GB60" s="58"/>
      <c r="GC60" s="50"/>
      <c r="GD60" s="50"/>
      <c r="GE60" s="50"/>
      <c r="GF60" s="50"/>
      <c r="GG60" s="50"/>
      <c r="GH60" s="50"/>
      <c r="GI60" s="59"/>
      <c r="GJ60" s="60"/>
      <c r="GK60" s="17"/>
      <c r="GL60" s="17"/>
      <c r="GM60" s="58"/>
      <c r="GN60" s="50"/>
      <c r="GO60" s="50"/>
      <c r="GP60" s="50"/>
      <c r="GQ60" s="50"/>
      <c r="GR60" s="50"/>
      <c r="GS60" s="50"/>
      <c r="GT60" s="59"/>
      <c r="GU60" s="60"/>
      <c r="GV60" s="17"/>
      <c r="GW60" s="17"/>
      <c r="GX60" s="58"/>
      <c r="GY60" s="50"/>
      <c r="GZ60" s="50"/>
      <c r="HA60" s="50"/>
      <c r="HB60" s="50"/>
      <c r="HC60" s="50"/>
      <c r="HD60" s="50"/>
      <c r="HE60" s="59"/>
      <c r="HF60" s="60"/>
      <c r="HG60" s="17"/>
      <c r="HH60" s="17"/>
      <c r="HI60" s="58"/>
      <c r="HJ60" s="50"/>
      <c r="HK60" s="50"/>
      <c r="HL60" s="50"/>
      <c r="HM60" s="50"/>
      <c r="HN60" s="50"/>
      <c r="HO60" s="50"/>
      <c r="HP60" s="59"/>
      <c r="HQ60" s="60"/>
      <c r="HR60" s="17"/>
      <c r="HS60" s="17"/>
    </row>
    <row r="61" spans="1:227" x14ac:dyDescent="0.3">
      <c r="A61" s="65"/>
      <c r="B61" s="66"/>
      <c r="C61" s="67"/>
      <c r="D61" s="67"/>
      <c r="E61" s="59"/>
      <c r="F61" s="59"/>
      <c r="G61" s="17"/>
      <c r="H61" s="58"/>
      <c r="I61" s="50"/>
      <c r="J61" s="50"/>
      <c r="K61" s="50"/>
      <c r="L61" s="50"/>
      <c r="M61" s="50"/>
      <c r="N61" s="50"/>
      <c r="O61" s="59"/>
      <c r="P61" s="60"/>
      <c r="Q61" s="17"/>
      <c r="R61" s="17"/>
      <c r="S61" s="58"/>
      <c r="T61" s="50"/>
      <c r="U61" s="50"/>
      <c r="V61" s="50"/>
      <c r="W61" s="50"/>
      <c r="X61" s="50"/>
      <c r="Y61" s="50"/>
      <c r="Z61" s="59"/>
      <c r="AA61" s="60"/>
      <c r="AB61" s="17"/>
      <c r="AC61" s="17"/>
      <c r="AD61" s="58"/>
      <c r="AE61" s="50"/>
      <c r="AF61" s="50"/>
      <c r="AG61" s="50"/>
      <c r="AH61" s="50"/>
      <c r="AI61" s="50"/>
      <c r="AJ61" s="50"/>
      <c r="AK61" s="59"/>
      <c r="AL61" s="60"/>
      <c r="AM61" s="17"/>
      <c r="AN61" s="17"/>
      <c r="AO61" s="58"/>
      <c r="AP61" s="50"/>
      <c r="AQ61" s="50"/>
      <c r="AR61" s="50"/>
      <c r="AS61" s="50"/>
      <c r="AT61" s="50"/>
      <c r="AU61" s="50"/>
      <c r="AV61" s="59"/>
      <c r="AW61" s="60"/>
      <c r="AX61" s="17"/>
      <c r="AY61" s="17"/>
      <c r="AZ61" s="58"/>
      <c r="BA61" s="50"/>
      <c r="BB61" s="50"/>
      <c r="BC61" s="50"/>
      <c r="BD61" s="50"/>
      <c r="BE61" s="50"/>
      <c r="BF61" s="50"/>
      <c r="BG61" s="59"/>
      <c r="BH61" s="60"/>
      <c r="BI61" s="17"/>
      <c r="BJ61" s="17"/>
      <c r="BK61" s="58"/>
      <c r="BL61" s="50"/>
      <c r="BM61" s="50"/>
      <c r="BN61" s="50"/>
      <c r="BO61" s="50"/>
      <c r="BP61" s="50"/>
      <c r="BQ61" s="50"/>
      <c r="BR61" s="59"/>
      <c r="BS61" s="60"/>
      <c r="BT61" s="17"/>
      <c r="BU61" s="17"/>
      <c r="BV61" s="58"/>
      <c r="BW61" s="50"/>
      <c r="BX61" s="50"/>
      <c r="BY61" s="50"/>
      <c r="BZ61" s="50"/>
      <c r="CA61" s="50"/>
      <c r="CB61" s="50"/>
      <c r="CC61" s="59"/>
      <c r="CD61" s="60"/>
      <c r="CE61" s="17"/>
      <c r="CF61" s="17"/>
      <c r="CG61" s="58"/>
      <c r="CH61" s="50"/>
      <c r="CI61" s="50"/>
      <c r="CJ61" s="50"/>
      <c r="CK61" s="50"/>
      <c r="CL61" s="50"/>
      <c r="CM61" s="50"/>
      <c r="CN61" s="59"/>
      <c r="CO61" s="60"/>
      <c r="CP61" s="17"/>
      <c r="CQ61" s="17"/>
      <c r="CR61" s="58"/>
      <c r="CS61" s="50"/>
      <c r="CT61" s="50"/>
      <c r="CU61" s="50"/>
      <c r="CV61" s="50"/>
      <c r="CW61" s="50"/>
      <c r="CX61" s="50"/>
      <c r="CY61" s="59"/>
      <c r="CZ61" s="60"/>
      <c r="DA61" s="17"/>
      <c r="DB61" s="17"/>
      <c r="DC61" s="58"/>
      <c r="DD61" s="50"/>
      <c r="DE61" s="50"/>
      <c r="DF61" s="50"/>
      <c r="DG61" s="50"/>
      <c r="DH61" s="50"/>
      <c r="DI61" s="50"/>
      <c r="DJ61" s="59"/>
      <c r="DK61" s="60"/>
      <c r="DL61" s="17"/>
      <c r="DM61" s="17"/>
      <c r="DN61" s="58"/>
      <c r="DO61" s="50"/>
      <c r="DP61" s="50"/>
      <c r="DQ61" s="50"/>
      <c r="DR61" s="50"/>
      <c r="DS61" s="50"/>
      <c r="DT61" s="50"/>
      <c r="DU61" s="59"/>
      <c r="DV61" s="60"/>
      <c r="DW61" s="17"/>
      <c r="DX61" s="17"/>
      <c r="DY61" s="58"/>
      <c r="DZ61" s="50"/>
      <c r="EA61" s="50"/>
      <c r="EB61" s="50"/>
      <c r="EC61" s="50"/>
      <c r="ED61" s="50"/>
      <c r="EE61" s="50"/>
      <c r="EF61" s="59"/>
      <c r="EG61" s="60"/>
      <c r="EH61" s="17"/>
      <c r="EI61" s="17"/>
      <c r="EJ61" s="58"/>
      <c r="EK61" s="50"/>
      <c r="EL61" s="50"/>
      <c r="EM61" s="50"/>
      <c r="EN61" s="50"/>
      <c r="EO61" s="50"/>
      <c r="EP61" s="50"/>
      <c r="EQ61" s="59"/>
      <c r="ER61" s="60"/>
      <c r="ES61" s="17"/>
      <c r="ET61" s="17"/>
      <c r="EU61" s="58"/>
      <c r="EV61" s="50"/>
      <c r="EW61" s="50"/>
      <c r="EX61" s="50"/>
      <c r="EY61" s="50"/>
      <c r="EZ61" s="50"/>
      <c r="FA61" s="50"/>
      <c r="FB61" s="59"/>
      <c r="FC61" s="60"/>
      <c r="FD61" s="17"/>
      <c r="FE61" s="17"/>
      <c r="FF61" s="58"/>
      <c r="FG61" s="50"/>
      <c r="FH61" s="50"/>
      <c r="FI61" s="50"/>
      <c r="FJ61" s="50"/>
      <c r="FK61" s="50"/>
      <c r="FL61" s="50"/>
      <c r="FM61" s="59"/>
      <c r="FN61" s="60"/>
      <c r="FO61" s="17"/>
      <c r="FP61" s="17"/>
      <c r="FQ61" s="58"/>
      <c r="FR61" s="50"/>
      <c r="FS61" s="50"/>
      <c r="FT61" s="50"/>
      <c r="FU61" s="50"/>
      <c r="FV61" s="50"/>
      <c r="FW61" s="50"/>
      <c r="FX61" s="59"/>
      <c r="FY61" s="60"/>
      <c r="FZ61" s="17"/>
      <c r="GA61" s="17"/>
      <c r="GB61" s="58"/>
      <c r="GC61" s="50"/>
      <c r="GD61" s="50"/>
      <c r="GE61" s="50"/>
      <c r="GF61" s="50"/>
      <c r="GG61" s="50"/>
      <c r="GH61" s="50"/>
      <c r="GI61" s="59"/>
      <c r="GJ61" s="60"/>
      <c r="GK61" s="17"/>
      <c r="GL61" s="17"/>
      <c r="GM61" s="58"/>
      <c r="GN61" s="50"/>
      <c r="GO61" s="50"/>
      <c r="GP61" s="50"/>
      <c r="GQ61" s="50"/>
      <c r="GR61" s="50"/>
      <c r="GS61" s="50"/>
      <c r="GT61" s="59"/>
      <c r="GU61" s="60"/>
      <c r="GV61" s="17"/>
      <c r="GW61" s="17"/>
      <c r="GX61" s="58"/>
      <c r="GY61" s="50"/>
      <c r="GZ61" s="50"/>
      <c r="HA61" s="50"/>
      <c r="HB61" s="50"/>
      <c r="HC61" s="50"/>
      <c r="HD61" s="50"/>
      <c r="HE61" s="59"/>
      <c r="HF61" s="60"/>
      <c r="HG61" s="17"/>
      <c r="HH61" s="17"/>
      <c r="HI61" s="58"/>
      <c r="HJ61" s="50"/>
      <c r="HK61" s="50"/>
      <c r="HL61" s="50"/>
      <c r="HM61" s="50"/>
      <c r="HN61" s="50"/>
      <c r="HO61" s="50"/>
      <c r="HP61" s="59"/>
      <c r="HQ61" s="60"/>
      <c r="HR61" s="17"/>
      <c r="HS61" s="17"/>
    </row>
    <row r="62" spans="1:227" x14ac:dyDescent="0.3">
      <c r="A62" s="65"/>
      <c r="B62" s="66"/>
      <c r="C62" s="67"/>
      <c r="D62" s="67"/>
      <c r="E62" s="59"/>
      <c r="F62" s="59"/>
      <c r="G62" s="17"/>
      <c r="H62" s="58"/>
      <c r="I62" s="50"/>
      <c r="J62" s="50"/>
      <c r="K62" s="50"/>
      <c r="L62" s="50"/>
      <c r="M62" s="50"/>
      <c r="N62" s="50"/>
      <c r="O62" s="59"/>
      <c r="P62" s="60"/>
      <c r="Q62" s="17"/>
      <c r="R62" s="17"/>
      <c r="S62" s="58"/>
      <c r="T62" s="50"/>
      <c r="U62" s="50"/>
      <c r="V62" s="50"/>
      <c r="W62" s="50"/>
      <c r="X62" s="50"/>
      <c r="Y62" s="50"/>
      <c r="Z62" s="59"/>
      <c r="AA62" s="60"/>
      <c r="AB62" s="17"/>
      <c r="AC62" s="17"/>
      <c r="AD62" s="58"/>
      <c r="AE62" s="50"/>
      <c r="AF62" s="50"/>
      <c r="AG62" s="50"/>
      <c r="AH62" s="50"/>
      <c r="AI62" s="50"/>
      <c r="AJ62" s="50"/>
      <c r="AK62" s="59"/>
      <c r="AL62" s="60"/>
      <c r="AM62" s="17"/>
      <c r="AN62" s="17"/>
      <c r="AO62" s="58"/>
      <c r="AP62" s="50"/>
      <c r="AQ62" s="50"/>
      <c r="AR62" s="50"/>
      <c r="AS62" s="50"/>
      <c r="AT62" s="50"/>
      <c r="AU62" s="50"/>
      <c r="AV62" s="59"/>
      <c r="AW62" s="60"/>
      <c r="AX62" s="17"/>
      <c r="AY62" s="17"/>
      <c r="AZ62" s="58"/>
      <c r="BA62" s="50"/>
      <c r="BB62" s="50"/>
      <c r="BC62" s="50"/>
      <c r="BD62" s="50"/>
      <c r="BE62" s="50"/>
      <c r="BF62" s="50"/>
      <c r="BG62" s="59"/>
      <c r="BH62" s="60"/>
      <c r="BI62" s="17"/>
      <c r="BJ62" s="17"/>
      <c r="BK62" s="58"/>
      <c r="BL62" s="50"/>
      <c r="BM62" s="50"/>
      <c r="BN62" s="50"/>
      <c r="BO62" s="50"/>
      <c r="BP62" s="50"/>
      <c r="BQ62" s="50"/>
      <c r="BR62" s="59"/>
      <c r="BS62" s="60"/>
      <c r="BT62" s="17"/>
      <c r="BU62" s="17"/>
      <c r="BV62" s="58"/>
      <c r="BW62" s="50"/>
      <c r="BX62" s="50"/>
      <c r="BY62" s="50"/>
      <c r="BZ62" s="50"/>
      <c r="CA62" s="50"/>
      <c r="CB62" s="50"/>
      <c r="CC62" s="59"/>
      <c r="CD62" s="60"/>
      <c r="CE62" s="17"/>
      <c r="CF62" s="17"/>
      <c r="CG62" s="58"/>
      <c r="CH62" s="50"/>
      <c r="CI62" s="50"/>
      <c r="CJ62" s="50"/>
      <c r="CK62" s="50"/>
      <c r="CL62" s="50"/>
      <c r="CM62" s="50"/>
      <c r="CN62" s="59"/>
      <c r="CO62" s="60"/>
      <c r="CP62" s="17"/>
      <c r="CQ62" s="17"/>
      <c r="CR62" s="58"/>
      <c r="CS62" s="50"/>
      <c r="CT62" s="50"/>
      <c r="CU62" s="50"/>
      <c r="CV62" s="50"/>
      <c r="CW62" s="50"/>
      <c r="CX62" s="50"/>
      <c r="CY62" s="59"/>
      <c r="CZ62" s="60"/>
      <c r="DA62" s="17"/>
      <c r="DB62" s="17"/>
      <c r="DC62" s="58"/>
      <c r="DD62" s="50"/>
      <c r="DE62" s="50"/>
      <c r="DF62" s="50"/>
      <c r="DG62" s="50"/>
      <c r="DH62" s="50"/>
      <c r="DI62" s="50"/>
      <c r="DJ62" s="59"/>
      <c r="DK62" s="60"/>
      <c r="DL62" s="17"/>
      <c r="DM62" s="17"/>
      <c r="DN62" s="58"/>
      <c r="DO62" s="50"/>
      <c r="DP62" s="50"/>
      <c r="DQ62" s="50"/>
      <c r="DR62" s="50"/>
      <c r="DS62" s="50"/>
      <c r="DT62" s="50"/>
      <c r="DU62" s="59"/>
      <c r="DV62" s="60"/>
      <c r="DW62" s="17"/>
      <c r="DX62" s="17"/>
      <c r="DY62" s="58"/>
      <c r="DZ62" s="50"/>
      <c r="EA62" s="50"/>
      <c r="EB62" s="50"/>
      <c r="EC62" s="50"/>
      <c r="ED62" s="50"/>
      <c r="EE62" s="50"/>
      <c r="EF62" s="59"/>
      <c r="EG62" s="60"/>
      <c r="EH62" s="17"/>
      <c r="EI62" s="17"/>
      <c r="EJ62" s="58"/>
      <c r="EK62" s="50"/>
      <c r="EL62" s="50"/>
      <c r="EM62" s="50"/>
      <c r="EN62" s="50"/>
      <c r="EO62" s="50"/>
      <c r="EP62" s="50"/>
      <c r="EQ62" s="59"/>
      <c r="ER62" s="60"/>
      <c r="ES62" s="17"/>
      <c r="ET62" s="17"/>
      <c r="EU62" s="58"/>
      <c r="EV62" s="50"/>
      <c r="EW62" s="50"/>
      <c r="EX62" s="50"/>
      <c r="EY62" s="50"/>
      <c r="EZ62" s="50"/>
      <c r="FA62" s="50"/>
      <c r="FB62" s="59"/>
      <c r="FC62" s="60"/>
      <c r="FD62" s="17"/>
      <c r="FE62" s="17"/>
      <c r="FF62" s="58"/>
      <c r="FG62" s="50"/>
      <c r="FH62" s="50"/>
      <c r="FI62" s="50"/>
      <c r="FJ62" s="50"/>
      <c r="FK62" s="50"/>
      <c r="FL62" s="50"/>
      <c r="FM62" s="59"/>
      <c r="FN62" s="60"/>
      <c r="FO62" s="17"/>
      <c r="FP62" s="17"/>
      <c r="FQ62" s="58"/>
      <c r="FR62" s="50"/>
      <c r="FS62" s="50"/>
      <c r="FT62" s="50"/>
      <c r="FU62" s="50"/>
      <c r="FV62" s="50"/>
      <c r="FW62" s="50"/>
      <c r="FX62" s="59"/>
      <c r="FY62" s="60"/>
      <c r="FZ62" s="17"/>
      <c r="GA62" s="17"/>
      <c r="GB62" s="58"/>
      <c r="GC62" s="50"/>
      <c r="GD62" s="50"/>
      <c r="GE62" s="50"/>
      <c r="GF62" s="50"/>
      <c r="GG62" s="50"/>
      <c r="GH62" s="50"/>
      <c r="GI62" s="59"/>
      <c r="GJ62" s="60"/>
      <c r="GK62" s="17"/>
      <c r="GL62" s="17"/>
      <c r="GM62" s="58"/>
      <c r="GN62" s="50"/>
      <c r="GO62" s="50"/>
      <c r="GP62" s="50"/>
      <c r="GQ62" s="50"/>
      <c r="GR62" s="50"/>
      <c r="GS62" s="50"/>
      <c r="GT62" s="59"/>
      <c r="GU62" s="60"/>
      <c r="GV62" s="17"/>
      <c r="GW62" s="17"/>
      <c r="GX62" s="58"/>
      <c r="GY62" s="50"/>
      <c r="GZ62" s="50"/>
      <c r="HA62" s="50"/>
      <c r="HB62" s="50"/>
      <c r="HC62" s="50"/>
      <c r="HD62" s="50"/>
      <c r="HE62" s="59"/>
      <c r="HF62" s="60"/>
      <c r="HG62" s="17"/>
      <c r="HH62" s="17"/>
      <c r="HI62" s="58"/>
      <c r="HJ62" s="50"/>
      <c r="HK62" s="50"/>
      <c r="HL62" s="50"/>
      <c r="HM62" s="50"/>
      <c r="HN62" s="50"/>
      <c r="HO62" s="50"/>
      <c r="HP62" s="59"/>
      <c r="HQ62" s="60"/>
      <c r="HR62" s="17"/>
      <c r="HS62" s="17"/>
    </row>
    <row r="63" spans="1:227" x14ac:dyDescent="0.3">
      <c r="A63" s="65"/>
      <c r="B63" s="66"/>
      <c r="C63" s="67"/>
      <c r="D63" s="67"/>
      <c r="E63" s="59"/>
      <c r="F63" s="59"/>
      <c r="G63" s="17"/>
      <c r="H63" s="58"/>
      <c r="I63" s="50"/>
      <c r="J63" s="50"/>
      <c r="K63" s="50"/>
      <c r="L63" s="50"/>
      <c r="M63" s="50"/>
      <c r="N63" s="50"/>
      <c r="O63" s="59"/>
      <c r="P63" s="60"/>
      <c r="Q63" s="17"/>
      <c r="R63" s="17"/>
      <c r="S63" s="58"/>
      <c r="T63" s="50"/>
      <c r="U63" s="50"/>
      <c r="V63" s="50"/>
      <c r="W63" s="50"/>
      <c r="X63" s="50"/>
      <c r="Y63" s="50"/>
      <c r="Z63" s="59"/>
      <c r="AA63" s="60"/>
      <c r="AB63" s="17"/>
      <c r="AC63" s="17"/>
      <c r="AD63" s="58"/>
      <c r="AE63" s="50"/>
      <c r="AF63" s="50"/>
      <c r="AG63" s="50"/>
      <c r="AH63" s="50"/>
      <c r="AI63" s="50"/>
      <c r="AJ63" s="50"/>
      <c r="AK63" s="59"/>
      <c r="AL63" s="60"/>
      <c r="AM63" s="17"/>
      <c r="AN63" s="17"/>
      <c r="AO63" s="58"/>
      <c r="AP63" s="50"/>
      <c r="AQ63" s="50"/>
      <c r="AR63" s="50"/>
      <c r="AS63" s="50"/>
      <c r="AT63" s="50"/>
      <c r="AU63" s="50"/>
      <c r="AV63" s="59"/>
      <c r="AW63" s="60"/>
      <c r="AX63" s="17"/>
      <c r="AY63" s="17"/>
      <c r="AZ63" s="58"/>
      <c r="BA63" s="50"/>
      <c r="BB63" s="50"/>
      <c r="BC63" s="50"/>
      <c r="BD63" s="50"/>
      <c r="BE63" s="50"/>
      <c r="BF63" s="50"/>
      <c r="BG63" s="59"/>
      <c r="BH63" s="60"/>
      <c r="BI63" s="17"/>
      <c r="BJ63" s="17"/>
      <c r="BK63" s="58"/>
      <c r="BL63" s="50"/>
      <c r="BM63" s="50"/>
      <c r="BN63" s="50"/>
      <c r="BO63" s="50"/>
      <c r="BP63" s="50"/>
      <c r="BQ63" s="50"/>
      <c r="BR63" s="59"/>
      <c r="BS63" s="60"/>
      <c r="BT63" s="17"/>
      <c r="BU63" s="17"/>
      <c r="BV63" s="58"/>
      <c r="BW63" s="50"/>
      <c r="BX63" s="50"/>
      <c r="BY63" s="50"/>
      <c r="BZ63" s="50"/>
      <c r="CA63" s="50"/>
      <c r="CB63" s="50"/>
      <c r="CC63" s="59"/>
      <c r="CD63" s="60"/>
      <c r="CE63" s="17"/>
      <c r="CF63" s="17"/>
      <c r="CG63" s="58"/>
      <c r="CH63" s="50"/>
      <c r="CI63" s="50"/>
      <c r="CJ63" s="50"/>
      <c r="CK63" s="50"/>
      <c r="CL63" s="50"/>
      <c r="CM63" s="50"/>
      <c r="CN63" s="59"/>
      <c r="CO63" s="60"/>
      <c r="CP63" s="17"/>
      <c r="CQ63" s="17"/>
      <c r="CR63" s="58"/>
      <c r="CS63" s="50"/>
      <c r="CT63" s="50"/>
      <c r="CU63" s="50"/>
      <c r="CV63" s="50"/>
      <c r="CW63" s="50"/>
      <c r="CX63" s="50"/>
      <c r="CY63" s="59"/>
      <c r="CZ63" s="60"/>
      <c r="DA63" s="17"/>
      <c r="DB63" s="17"/>
      <c r="DC63" s="58"/>
      <c r="DD63" s="50"/>
      <c r="DE63" s="50"/>
      <c r="DF63" s="50"/>
      <c r="DG63" s="50"/>
      <c r="DH63" s="50"/>
      <c r="DI63" s="50"/>
      <c r="DJ63" s="59"/>
      <c r="DK63" s="60"/>
      <c r="DL63" s="17"/>
      <c r="DM63" s="17"/>
      <c r="DN63" s="58"/>
      <c r="DO63" s="50"/>
      <c r="DP63" s="50"/>
      <c r="DQ63" s="50"/>
      <c r="DR63" s="50"/>
      <c r="DS63" s="50"/>
      <c r="DT63" s="50"/>
      <c r="DU63" s="59"/>
      <c r="DV63" s="60"/>
      <c r="DW63" s="17"/>
      <c r="DX63" s="17"/>
      <c r="DY63" s="58"/>
      <c r="DZ63" s="50"/>
      <c r="EA63" s="50"/>
      <c r="EB63" s="50"/>
      <c r="EC63" s="50"/>
      <c r="ED63" s="50"/>
      <c r="EE63" s="50"/>
      <c r="EF63" s="59"/>
      <c r="EG63" s="60"/>
      <c r="EH63" s="17"/>
      <c r="EI63" s="17"/>
      <c r="EJ63" s="58"/>
      <c r="EK63" s="50"/>
      <c r="EL63" s="50"/>
      <c r="EM63" s="50"/>
      <c r="EN63" s="50"/>
      <c r="EO63" s="50"/>
      <c r="EP63" s="50"/>
      <c r="EQ63" s="59"/>
      <c r="ER63" s="60"/>
      <c r="ES63" s="17"/>
      <c r="ET63" s="17"/>
      <c r="EU63" s="58"/>
      <c r="EV63" s="50"/>
      <c r="EW63" s="50"/>
      <c r="EX63" s="50"/>
      <c r="EY63" s="50"/>
      <c r="EZ63" s="50"/>
      <c r="FA63" s="50"/>
      <c r="FB63" s="59"/>
      <c r="FC63" s="60"/>
      <c r="FD63" s="17"/>
      <c r="FE63" s="17"/>
      <c r="FF63" s="58"/>
      <c r="FG63" s="50"/>
      <c r="FH63" s="50"/>
      <c r="FI63" s="50"/>
      <c r="FJ63" s="50"/>
      <c r="FK63" s="50"/>
      <c r="FL63" s="50"/>
      <c r="FM63" s="59"/>
      <c r="FN63" s="60"/>
      <c r="FO63" s="17"/>
      <c r="FP63" s="17"/>
      <c r="FQ63" s="58"/>
      <c r="FR63" s="50"/>
      <c r="FS63" s="50"/>
      <c r="FT63" s="50"/>
      <c r="FU63" s="50"/>
      <c r="FV63" s="50"/>
      <c r="FW63" s="50"/>
      <c r="FX63" s="59"/>
      <c r="FY63" s="60"/>
      <c r="FZ63" s="17"/>
      <c r="GA63" s="17"/>
      <c r="GB63" s="58"/>
      <c r="GC63" s="50"/>
      <c r="GD63" s="50"/>
      <c r="GE63" s="50"/>
      <c r="GF63" s="50"/>
      <c r="GG63" s="50"/>
      <c r="GH63" s="50"/>
      <c r="GI63" s="59"/>
      <c r="GJ63" s="60"/>
      <c r="GK63" s="17"/>
      <c r="GL63" s="17"/>
      <c r="GM63" s="58"/>
      <c r="GN63" s="50"/>
      <c r="GO63" s="50"/>
      <c r="GP63" s="50"/>
      <c r="GQ63" s="50"/>
      <c r="GR63" s="50"/>
      <c r="GS63" s="50"/>
      <c r="GT63" s="59"/>
      <c r="GU63" s="60"/>
      <c r="GV63" s="17"/>
      <c r="GW63" s="17"/>
      <c r="GX63" s="58"/>
      <c r="GY63" s="50"/>
      <c r="GZ63" s="50"/>
      <c r="HA63" s="50"/>
      <c r="HB63" s="50"/>
      <c r="HC63" s="50"/>
      <c r="HD63" s="50"/>
      <c r="HE63" s="59"/>
      <c r="HF63" s="60"/>
      <c r="HG63" s="17"/>
      <c r="HH63" s="17"/>
      <c r="HI63" s="58"/>
      <c r="HJ63" s="50"/>
      <c r="HK63" s="50"/>
      <c r="HL63" s="50"/>
      <c r="HM63" s="50"/>
      <c r="HN63" s="50"/>
      <c r="HO63" s="50"/>
      <c r="HP63" s="59"/>
      <c r="HQ63" s="60"/>
      <c r="HR63" s="17"/>
      <c r="HS63" s="17"/>
    </row>
    <row r="64" spans="1:227" x14ac:dyDescent="0.3">
      <c r="A64" s="65"/>
      <c r="B64" s="69"/>
      <c r="C64" s="67"/>
      <c r="D64" s="67"/>
      <c r="E64" s="59"/>
      <c r="F64" s="59"/>
      <c r="G64" s="17"/>
      <c r="H64" s="58"/>
      <c r="I64" s="50"/>
      <c r="J64" s="50"/>
      <c r="K64" s="50"/>
      <c r="L64" s="50"/>
      <c r="M64" s="50"/>
      <c r="N64" s="50"/>
      <c r="O64" s="59"/>
      <c r="P64" s="60"/>
      <c r="Q64" s="17"/>
      <c r="R64" s="17"/>
      <c r="S64" s="58"/>
      <c r="T64" s="50"/>
      <c r="U64" s="50"/>
      <c r="V64" s="50"/>
      <c r="W64" s="50"/>
      <c r="X64" s="50"/>
      <c r="Y64" s="50"/>
      <c r="Z64" s="59"/>
      <c r="AA64" s="60"/>
      <c r="AB64" s="17"/>
      <c r="AC64" s="17"/>
      <c r="AD64" s="58"/>
      <c r="AE64" s="50"/>
      <c r="AF64" s="50"/>
      <c r="AG64" s="50"/>
      <c r="AH64" s="50"/>
      <c r="AI64" s="50"/>
      <c r="AJ64" s="50"/>
      <c r="AK64" s="59"/>
      <c r="AL64" s="60"/>
      <c r="AM64" s="17"/>
      <c r="AN64" s="17"/>
      <c r="AO64" s="58"/>
      <c r="AP64" s="50"/>
      <c r="AQ64" s="50"/>
      <c r="AR64" s="50"/>
      <c r="AS64" s="50"/>
      <c r="AT64" s="50"/>
      <c r="AU64" s="50"/>
      <c r="AV64" s="59"/>
      <c r="AW64" s="60"/>
      <c r="AX64" s="17"/>
      <c r="AY64" s="17"/>
      <c r="AZ64" s="58"/>
      <c r="BA64" s="50"/>
      <c r="BB64" s="50"/>
      <c r="BC64" s="50"/>
      <c r="BD64" s="50"/>
      <c r="BE64" s="50"/>
      <c r="BF64" s="50"/>
      <c r="BG64" s="59"/>
      <c r="BH64" s="60"/>
      <c r="BI64" s="17"/>
      <c r="BJ64" s="17"/>
      <c r="BK64" s="58"/>
      <c r="BL64" s="50"/>
      <c r="BM64" s="50"/>
      <c r="BN64" s="50"/>
      <c r="BO64" s="50"/>
      <c r="BP64" s="50"/>
      <c r="BQ64" s="50"/>
      <c r="BR64" s="59"/>
      <c r="BS64" s="60"/>
      <c r="BT64" s="17"/>
      <c r="BU64" s="17"/>
      <c r="BV64" s="58"/>
      <c r="BW64" s="50"/>
      <c r="BX64" s="50"/>
      <c r="BY64" s="50"/>
      <c r="BZ64" s="50"/>
      <c r="CA64" s="50"/>
      <c r="CB64" s="50"/>
      <c r="CC64" s="59"/>
      <c r="CD64" s="60"/>
      <c r="CE64" s="17"/>
      <c r="CF64" s="17"/>
      <c r="CG64" s="58"/>
      <c r="CH64" s="50"/>
      <c r="CI64" s="50"/>
      <c r="CJ64" s="50"/>
      <c r="CK64" s="50"/>
      <c r="CL64" s="50"/>
      <c r="CM64" s="50"/>
      <c r="CN64" s="59"/>
      <c r="CO64" s="60"/>
      <c r="CP64" s="17"/>
      <c r="CQ64" s="17"/>
      <c r="CR64" s="58"/>
      <c r="CS64" s="50"/>
      <c r="CT64" s="50"/>
      <c r="CU64" s="50"/>
      <c r="CV64" s="50"/>
      <c r="CW64" s="50"/>
      <c r="CX64" s="50"/>
      <c r="CY64" s="59"/>
      <c r="CZ64" s="60"/>
      <c r="DA64" s="17"/>
      <c r="DB64" s="17"/>
      <c r="DC64" s="58"/>
      <c r="DD64" s="50"/>
      <c r="DE64" s="50"/>
      <c r="DF64" s="50"/>
      <c r="DG64" s="50"/>
      <c r="DH64" s="50"/>
      <c r="DI64" s="50"/>
      <c r="DJ64" s="59"/>
      <c r="DK64" s="60"/>
      <c r="DL64" s="17"/>
      <c r="DM64" s="17"/>
      <c r="DN64" s="58"/>
      <c r="DO64" s="50"/>
      <c r="DP64" s="50"/>
      <c r="DQ64" s="50"/>
      <c r="DR64" s="50"/>
      <c r="DS64" s="50"/>
      <c r="DT64" s="50"/>
      <c r="DU64" s="59"/>
      <c r="DV64" s="60"/>
      <c r="DW64" s="17"/>
      <c r="DX64" s="17"/>
      <c r="DY64" s="58"/>
      <c r="DZ64" s="50"/>
      <c r="EA64" s="50"/>
      <c r="EB64" s="50"/>
      <c r="EC64" s="50"/>
      <c r="ED64" s="50"/>
      <c r="EE64" s="50"/>
      <c r="EF64" s="59"/>
      <c r="EG64" s="60"/>
      <c r="EH64" s="17"/>
      <c r="EI64" s="17"/>
      <c r="EJ64" s="58"/>
      <c r="EK64" s="50"/>
      <c r="EL64" s="50"/>
      <c r="EM64" s="50"/>
      <c r="EN64" s="50"/>
      <c r="EO64" s="50"/>
      <c r="EP64" s="50"/>
      <c r="EQ64" s="59"/>
      <c r="ER64" s="60"/>
      <c r="ES64" s="17"/>
      <c r="ET64" s="17"/>
      <c r="EU64" s="58"/>
      <c r="EV64" s="50"/>
      <c r="EW64" s="50"/>
      <c r="EX64" s="50"/>
      <c r="EY64" s="50"/>
      <c r="EZ64" s="50"/>
      <c r="FA64" s="50"/>
      <c r="FB64" s="59"/>
      <c r="FC64" s="60"/>
      <c r="FD64" s="17"/>
      <c r="FE64" s="17"/>
      <c r="FF64" s="58"/>
      <c r="FG64" s="50"/>
      <c r="FH64" s="50"/>
      <c r="FI64" s="50"/>
      <c r="FJ64" s="50"/>
      <c r="FK64" s="50"/>
      <c r="FL64" s="50"/>
      <c r="FM64" s="59"/>
      <c r="FN64" s="60"/>
      <c r="FO64" s="17"/>
      <c r="FP64" s="17"/>
      <c r="FQ64" s="58"/>
      <c r="FR64" s="50"/>
      <c r="FS64" s="50"/>
      <c r="FT64" s="50"/>
      <c r="FU64" s="50"/>
      <c r="FV64" s="50"/>
      <c r="FW64" s="50"/>
      <c r="FX64" s="59"/>
      <c r="FY64" s="60"/>
      <c r="FZ64" s="17"/>
      <c r="GA64" s="17"/>
      <c r="GB64" s="58"/>
      <c r="GC64" s="50"/>
      <c r="GD64" s="50"/>
      <c r="GE64" s="50"/>
      <c r="GF64" s="50"/>
      <c r="GG64" s="50"/>
      <c r="GH64" s="50"/>
      <c r="GI64" s="59"/>
      <c r="GJ64" s="60"/>
      <c r="GK64" s="17"/>
      <c r="GL64" s="17"/>
      <c r="GM64" s="58"/>
      <c r="GN64" s="50"/>
      <c r="GO64" s="50"/>
      <c r="GP64" s="50"/>
      <c r="GQ64" s="50"/>
      <c r="GR64" s="50"/>
      <c r="GS64" s="50"/>
      <c r="GT64" s="59"/>
      <c r="GU64" s="60"/>
      <c r="GV64" s="17"/>
      <c r="GW64" s="17"/>
      <c r="GX64" s="58"/>
      <c r="GY64" s="50"/>
      <c r="GZ64" s="50"/>
      <c r="HA64" s="50"/>
      <c r="HB64" s="50"/>
      <c r="HC64" s="50"/>
      <c r="HD64" s="50"/>
      <c r="HE64" s="59"/>
      <c r="HF64" s="60"/>
      <c r="HG64" s="17"/>
      <c r="HH64" s="17"/>
      <c r="HI64" s="58"/>
      <c r="HJ64" s="50"/>
      <c r="HK64" s="50"/>
      <c r="HL64" s="50"/>
      <c r="HM64" s="50"/>
      <c r="HN64" s="50"/>
      <c r="HO64" s="50"/>
      <c r="HP64" s="59"/>
      <c r="HQ64" s="60"/>
      <c r="HR64" s="17"/>
      <c r="HS64" s="17"/>
    </row>
    <row r="65" spans="1:227" x14ac:dyDescent="0.3">
      <c r="A65" s="65"/>
      <c r="B65" s="69"/>
      <c r="C65" s="67"/>
      <c r="D65" s="67"/>
      <c r="E65" s="59"/>
      <c r="F65" s="59"/>
      <c r="G65" s="17"/>
      <c r="H65" s="58"/>
      <c r="I65" s="50"/>
      <c r="J65" s="50"/>
      <c r="K65" s="50"/>
      <c r="L65" s="50"/>
      <c r="M65" s="50"/>
      <c r="N65" s="50"/>
      <c r="O65" s="59"/>
      <c r="P65" s="60"/>
      <c r="Q65" s="17"/>
      <c r="R65" s="17"/>
      <c r="S65" s="58"/>
      <c r="T65" s="50"/>
      <c r="U65" s="50"/>
      <c r="V65" s="50"/>
      <c r="W65" s="50"/>
      <c r="X65" s="50"/>
      <c r="Y65" s="50"/>
      <c r="Z65" s="59"/>
      <c r="AA65" s="60"/>
      <c r="AB65" s="17"/>
      <c r="AC65" s="17"/>
      <c r="AD65" s="58"/>
      <c r="AE65" s="50"/>
      <c r="AF65" s="50"/>
      <c r="AG65" s="50"/>
      <c r="AH65" s="50"/>
      <c r="AI65" s="50"/>
      <c r="AJ65" s="50"/>
      <c r="AK65" s="59"/>
      <c r="AL65" s="60"/>
      <c r="AM65" s="17"/>
      <c r="AN65" s="17"/>
      <c r="AO65" s="58"/>
      <c r="AP65" s="50"/>
      <c r="AQ65" s="50"/>
      <c r="AR65" s="50"/>
      <c r="AS65" s="50"/>
      <c r="AT65" s="50"/>
      <c r="AU65" s="50"/>
      <c r="AV65" s="59"/>
      <c r="AW65" s="60"/>
      <c r="AX65" s="17"/>
      <c r="AY65" s="17"/>
      <c r="AZ65" s="58"/>
      <c r="BA65" s="50"/>
      <c r="BB65" s="50"/>
      <c r="BC65" s="50"/>
      <c r="BD65" s="50"/>
      <c r="BE65" s="50"/>
      <c r="BF65" s="50"/>
      <c r="BG65" s="59"/>
      <c r="BH65" s="60"/>
      <c r="BI65" s="17"/>
      <c r="BJ65" s="17"/>
      <c r="BK65" s="58"/>
      <c r="BL65" s="50"/>
      <c r="BM65" s="50"/>
      <c r="BN65" s="50"/>
      <c r="BO65" s="50"/>
      <c r="BP65" s="50"/>
      <c r="BQ65" s="50"/>
      <c r="BR65" s="59"/>
      <c r="BS65" s="60"/>
      <c r="BT65" s="17"/>
      <c r="BU65" s="17"/>
      <c r="BV65" s="58"/>
      <c r="BW65" s="50"/>
      <c r="BX65" s="50"/>
      <c r="BY65" s="50"/>
      <c r="BZ65" s="50"/>
      <c r="CA65" s="50"/>
      <c r="CB65" s="50"/>
      <c r="CC65" s="59"/>
      <c r="CD65" s="60"/>
      <c r="CE65" s="17"/>
      <c r="CF65" s="17"/>
      <c r="CG65" s="58"/>
      <c r="CH65" s="50"/>
      <c r="CI65" s="50"/>
      <c r="CJ65" s="50"/>
      <c r="CK65" s="50"/>
      <c r="CL65" s="50"/>
      <c r="CM65" s="50"/>
      <c r="CN65" s="59"/>
      <c r="CO65" s="60"/>
      <c r="CP65" s="17"/>
      <c r="CQ65" s="17"/>
      <c r="CR65" s="58"/>
      <c r="CS65" s="50"/>
      <c r="CT65" s="50"/>
      <c r="CU65" s="50"/>
      <c r="CV65" s="50"/>
      <c r="CW65" s="50"/>
      <c r="CX65" s="50"/>
      <c r="CY65" s="59"/>
      <c r="CZ65" s="60"/>
      <c r="DA65" s="17"/>
      <c r="DB65" s="17"/>
      <c r="DC65" s="58"/>
      <c r="DD65" s="50"/>
      <c r="DE65" s="50"/>
      <c r="DF65" s="50"/>
      <c r="DG65" s="50"/>
      <c r="DH65" s="50"/>
      <c r="DI65" s="50"/>
      <c r="DJ65" s="59"/>
      <c r="DK65" s="60"/>
      <c r="DL65" s="17"/>
      <c r="DM65" s="17"/>
      <c r="DN65" s="58"/>
      <c r="DO65" s="50"/>
      <c r="DP65" s="50"/>
      <c r="DQ65" s="50"/>
      <c r="DR65" s="50"/>
      <c r="DS65" s="50"/>
      <c r="DT65" s="50"/>
      <c r="DU65" s="59"/>
      <c r="DV65" s="60"/>
      <c r="DW65" s="17"/>
      <c r="DX65" s="17"/>
      <c r="DY65" s="58"/>
      <c r="DZ65" s="50"/>
      <c r="EA65" s="50"/>
      <c r="EB65" s="50"/>
      <c r="EC65" s="50"/>
      <c r="ED65" s="50"/>
      <c r="EE65" s="50"/>
      <c r="EF65" s="59"/>
      <c r="EG65" s="60"/>
      <c r="EH65" s="17"/>
      <c r="EI65" s="17"/>
      <c r="EJ65" s="58"/>
      <c r="EK65" s="50"/>
      <c r="EL65" s="50"/>
      <c r="EM65" s="50"/>
      <c r="EN65" s="50"/>
      <c r="EO65" s="50"/>
      <c r="EP65" s="50"/>
      <c r="EQ65" s="59"/>
      <c r="ER65" s="60"/>
      <c r="ES65" s="17"/>
      <c r="ET65" s="17"/>
      <c r="EU65" s="58"/>
      <c r="EV65" s="50"/>
      <c r="EW65" s="50"/>
      <c r="EX65" s="50"/>
      <c r="EY65" s="50"/>
      <c r="EZ65" s="50"/>
      <c r="FA65" s="50"/>
      <c r="FB65" s="59"/>
      <c r="FC65" s="60"/>
      <c r="FD65" s="17"/>
      <c r="FE65" s="17"/>
      <c r="FF65" s="58"/>
      <c r="FG65" s="50"/>
      <c r="FH65" s="50"/>
      <c r="FI65" s="50"/>
      <c r="FJ65" s="50"/>
      <c r="FK65" s="50"/>
      <c r="FL65" s="50"/>
      <c r="FM65" s="59"/>
      <c r="FN65" s="60"/>
      <c r="FO65" s="17"/>
      <c r="FP65" s="17"/>
      <c r="FQ65" s="58"/>
      <c r="FR65" s="50"/>
      <c r="FS65" s="50"/>
      <c r="FT65" s="50"/>
      <c r="FU65" s="50"/>
      <c r="FV65" s="50"/>
      <c r="FW65" s="50"/>
      <c r="FX65" s="59"/>
      <c r="FY65" s="60"/>
      <c r="FZ65" s="17"/>
      <c r="GA65" s="17"/>
      <c r="GB65" s="58"/>
      <c r="GC65" s="50"/>
      <c r="GD65" s="50"/>
      <c r="GE65" s="50"/>
      <c r="GF65" s="50"/>
      <c r="GG65" s="50"/>
      <c r="GH65" s="50"/>
      <c r="GI65" s="59"/>
      <c r="GJ65" s="60"/>
      <c r="GK65" s="17"/>
      <c r="GL65" s="17"/>
      <c r="GM65" s="58"/>
      <c r="GN65" s="50"/>
      <c r="GO65" s="50"/>
      <c r="GP65" s="50"/>
      <c r="GQ65" s="50"/>
      <c r="GR65" s="50"/>
      <c r="GS65" s="50"/>
      <c r="GT65" s="59"/>
      <c r="GU65" s="60"/>
      <c r="GV65" s="17"/>
      <c r="GW65" s="17"/>
      <c r="GX65" s="58"/>
      <c r="GY65" s="50"/>
      <c r="GZ65" s="50"/>
      <c r="HA65" s="50"/>
      <c r="HB65" s="50"/>
      <c r="HC65" s="50"/>
      <c r="HD65" s="50"/>
      <c r="HE65" s="59"/>
      <c r="HF65" s="60"/>
      <c r="HG65" s="17"/>
      <c r="HH65" s="17"/>
      <c r="HI65" s="58"/>
      <c r="HJ65" s="50"/>
      <c r="HK65" s="50"/>
      <c r="HL65" s="50"/>
      <c r="HM65" s="50"/>
      <c r="HN65" s="50"/>
      <c r="HO65" s="50"/>
      <c r="HP65" s="59"/>
      <c r="HQ65" s="60"/>
      <c r="HR65" s="17"/>
      <c r="HS65" s="17"/>
    </row>
    <row r="66" spans="1:227" x14ac:dyDescent="0.3">
      <c r="A66" s="65"/>
      <c r="B66" s="66"/>
      <c r="C66" s="67"/>
      <c r="D66" s="67"/>
      <c r="E66" s="59"/>
      <c r="F66" s="59"/>
      <c r="G66" s="17"/>
      <c r="H66" s="58"/>
      <c r="I66" s="50"/>
      <c r="J66" s="50"/>
      <c r="K66" s="50"/>
      <c r="L66" s="50"/>
      <c r="M66" s="50"/>
      <c r="N66" s="50"/>
      <c r="O66" s="59"/>
      <c r="P66" s="60"/>
      <c r="Q66" s="17"/>
      <c r="R66" s="17"/>
      <c r="S66" s="58"/>
      <c r="T66" s="50"/>
      <c r="U66" s="50"/>
      <c r="V66" s="50"/>
      <c r="W66" s="50"/>
      <c r="X66" s="50"/>
      <c r="Y66" s="50"/>
      <c r="Z66" s="59"/>
      <c r="AA66" s="60"/>
      <c r="AB66" s="17"/>
      <c r="AC66" s="17"/>
      <c r="AD66" s="58"/>
      <c r="AE66" s="50"/>
      <c r="AF66" s="50"/>
      <c r="AG66" s="50"/>
      <c r="AH66" s="50"/>
      <c r="AI66" s="50"/>
      <c r="AJ66" s="50"/>
      <c r="AK66" s="59"/>
      <c r="AL66" s="60"/>
      <c r="AM66" s="17"/>
      <c r="AN66" s="17"/>
      <c r="AO66" s="58"/>
      <c r="AP66" s="50"/>
      <c r="AQ66" s="50"/>
      <c r="AR66" s="50"/>
      <c r="AS66" s="50"/>
      <c r="AT66" s="50"/>
      <c r="AU66" s="50"/>
      <c r="AV66" s="59"/>
      <c r="AW66" s="60"/>
      <c r="AX66" s="17"/>
      <c r="AY66" s="17"/>
      <c r="AZ66" s="58"/>
      <c r="BA66" s="50"/>
      <c r="BB66" s="50"/>
      <c r="BC66" s="50"/>
      <c r="BD66" s="50"/>
      <c r="BE66" s="50"/>
      <c r="BF66" s="50"/>
      <c r="BG66" s="59"/>
      <c r="BH66" s="60"/>
      <c r="BI66" s="17"/>
      <c r="BJ66" s="17"/>
      <c r="BK66" s="58"/>
      <c r="BL66" s="50"/>
      <c r="BM66" s="50"/>
      <c r="BN66" s="50"/>
      <c r="BO66" s="50"/>
      <c r="BP66" s="50"/>
      <c r="BQ66" s="50"/>
      <c r="BR66" s="59"/>
      <c r="BS66" s="60"/>
      <c r="BT66" s="17"/>
      <c r="BU66" s="17"/>
      <c r="BV66" s="58"/>
      <c r="BW66" s="50"/>
      <c r="BX66" s="50"/>
      <c r="BY66" s="50"/>
      <c r="BZ66" s="50"/>
      <c r="CA66" s="50"/>
      <c r="CB66" s="50"/>
      <c r="CC66" s="59"/>
      <c r="CD66" s="60"/>
      <c r="CE66" s="17"/>
      <c r="CF66" s="17"/>
      <c r="CG66" s="58"/>
      <c r="CH66" s="50"/>
      <c r="CI66" s="50"/>
      <c r="CJ66" s="50"/>
      <c r="CK66" s="50"/>
      <c r="CL66" s="50"/>
      <c r="CM66" s="50"/>
      <c r="CN66" s="59"/>
      <c r="CO66" s="60"/>
      <c r="CP66" s="17"/>
      <c r="CQ66" s="17"/>
      <c r="CR66" s="58"/>
      <c r="CS66" s="50"/>
      <c r="CT66" s="50"/>
      <c r="CU66" s="50"/>
      <c r="CV66" s="50"/>
      <c r="CW66" s="50"/>
      <c r="CX66" s="50"/>
      <c r="CY66" s="59"/>
      <c r="CZ66" s="60"/>
      <c r="DA66" s="17"/>
      <c r="DB66" s="17"/>
      <c r="DC66" s="58"/>
      <c r="DD66" s="50"/>
      <c r="DE66" s="50"/>
      <c r="DF66" s="50"/>
      <c r="DG66" s="50"/>
      <c r="DH66" s="50"/>
      <c r="DI66" s="50"/>
      <c r="DJ66" s="59"/>
      <c r="DK66" s="60"/>
      <c r="DL66" s="17"/>
      <c r="DM66" s="17"/>
      <c r="DN66" s="58"/>
      <c r="DO66" s="50"/>
      <c r="DP66" s="50"/>
      <c r="DQ66" s="50"/>
      <c r="DR66" s="50"/>
      <c r="DS66" s="50"/>
      <c r="DT66" s="50"/>
      <c r="DU66" s="59"/>
      <c r="DV66" s="60"/>
      <c r="DW66" s="17"/>
      <c r="DX66" s="17"/>
      <c r="DY66" s="58"/>
      <c r="DZ66" s="50"/>
      <c r="EA66" s="50"/>
      <c r="EB66" s="50"/>
      <c r="EC66" s="50"/>
      <c r="ED66" s="50"/>
      <c r="EE66" s="50"/>
      <c r="EF66" s="59"/>
      <c r="EG66" s="60"/>
      <c r="EH66" s="17"/>
      <c r="EI66" s="17"/>
      <c r="EJ66" s="58"/>
      <c r="EK66" s="50"/>
      <c r="EL66" s="50"/>
      <c r="EM66" s="50"/>
      <c r="EN66" s="50"/>
      <c r="EO66" s="50"/>
      <c r="EP66" s="50"/>
      <c r="EQ66" s="59"/>
      <c r="ER66" s="60"/>
      <c r="ES66" s="17"/>
      <c r="ET66" s="17"/>
      <c r="EU66" s="58"/>
      <c r="EV66" s="50"/>
      <c r="EW66" s="50"/>
      <c r="EX66" s="50"/>
      <c r="EY66" s="50"/>
      <c r="EZ66" s="50"/>
      <c r="FA66" s="50"/>
      <c r="FB66" s="59"/>
      <c r="FC66" s="60"/>
      <c r="FD66" s="17"/>
      <c r="FE66" s="17"/>
      <c r="FF66" s="58"/>
      <c r="FG66" s="50"/>
      <c r="FH66" s="50"/>
      <c r="FI66" s="50"/>
      <c r="FJ66" s="50"/>
      <c r="FK66" s="50"/>
      <c r="FL66" s="50"/>
      <c r="FM66" s="59"/>
      <c r="FN66" s="60"/>
      <c r="FO66" s="17"/>
      <c r="FP66" s="17"/>
      <c r="FQ66" s="58"/>
      <c r="FR66" s="50"/>
      <c r="FS66" s="50"/>
      <c r="FT66" s="50"/>
      <c r="FU66" s="50"/>
      <c r="FV66" s="50"/>
      <c r="FW66" s="50"/>
      <c r="FX66" s="59"/>
      <c r="FY66" s="60"/>
      <c r="FZ66" s="17"/>
      <c r="GA66" s="17"/>
      <c r="GB66" s="58"/>
      <c r="GC66" s="50"/>
      <c r="GD66" s="50"/>
      <c r="GE66" s="50"/>
      <c r="GF66" s="50"/>
      <c r="GG66" s="50"/>
      <c r="GH66" s="50"/>
      <c r="GI66" s="59"/>
      <c r="GJ66" s="60"/>
      <c r="GK66" s="17"/>
      <c r="GL66" s="17"/>
      <c r="GM66" s="58"/>
      <c r="GN66" s="50"/>
      <c r="GO66" s="50"/>
      <c r="GP66" s="50"/>
      <c r="GQ66" s="50"/>
      <c r="GR66" s="50"/>
      <c r="GS66" s="50"/>
      <c r="GT66" s="59"/>
      <c r="GU66" s="60"/>
      <c r="GV66" s="17"/>
      <c r="GW66" s="17"/>
      <c r="GX66" s="58"/>
      <c r="GY66" s="50"/>
      <c r="GZ66" s="50"/>
      <c r="HA66" s="50"/>
      <c r="HB66" s="50"/>
      <c r="HC66" s="50"/>
      <c r="HD66" s="50"/>
      <c r="HE66" s="59"/>
      <c r="HF66" s="60"/>
      <c r="HG66" s="17"/>
      <c r="HH66" s="17"/>
      <c r="HI66" s="58"/>
      <c r="HJ66" s="50"/>
      <c r="HK66" s="50"/>
      <c r="HL66" s="50"/>
      <c r="HM66" s="50"/>
      <c r="HN66" s="50"/>
      <c r="HO66" s="50"/>
      <c r="HP66" s="59"/>
      <c r="HQ66" s="60"/>
      <c r="HR66" s="17"/>
      <c r="HS66" s="17"/>
    </row>
    <row r="67" spans="1:227" x14ac:dyDescent="0.3">
      <c r="A67" s="65"/>
      <c r="B67" s="66"/>
      <c r="C67" s="67"/>
      <c r="D67" s="67"/>
      <c r="E67" s="59"/>
      <c r="F67" s="59"/>
      <c r="G67" s="17"/>
      <c r="H67" s="58"/>
      <c r="I67" s="50"/>
      <c r="J67" s="50"/>
      <c r="K67" s="50"/>
      <c r="L67" s="50"/>
      <c r="M67" s="50"/>
      <c r="N67" s="50"/>
      <c r="O67" s="59"/>
      <c r="P67" s="60"/>
      <c r="Q67" s="17"/>
      <c r="R67" s="17"/>
      <c r="S67" s="58"/>
      <c r="T67" s="50"/>
      <c r="U67" s="50"/>
      <c r="V67" s="50"/>
      <c r="W67" s="50"/>
      <c r="X67" s="50"/>
      <c r="Y67" s="50"/>
      <c r="Z67" s="59"/>
      <c r="AA67" s="60"/>
      <c r="AB67" s="17"/>
      <c r="AC67" s="17"/>
      <c r="AD67" s="58"/>
      <c r="AE67" s="50"/>
      <c r="AF67" s="50"/>
      <c r="AG67" s="50"/>
      <c r="AH67" s="50"/>
      <c r="AI67" s="50"/>
      <c r="AJ67" s="50"/>
      <c r="AK67" s="59"/>
      <c r="AL67" s="60"/>
      <c r="AM67" s="17"/>
      <c r="AN67" s="17"/>
      <c r="AO67" s="58"/>
      <c r="AP67" s="50"/>
      <c r="AQ67" s="50"/>
      <c r="AR67" s="50"/>
      <c r="AS67" s="50"/>
      <c r="AT67" s="50"/>
      <c r="AU67" s="50"/>
      <c r="AV67" s="59"/>
      <c r="AW67" s="60"/>
      <c r="AX67" s="17"/>
      <c r="AY67" s="17"/>
      <c r="AZ67" s="58"/>
      <c r="BA67" s="50"/>
      <c r="BB67" s="50"/>
      <c r="BC67" s="50"/>
      <c r="BD67" s="50"/>
      <c r="BE67" s="50"/>
      <c r="BF67" s="50"/>
      <c r="BG67" s="59"/>
      <c r="BH67" s="60"/>
      <c r="BI67" s="17"/>
      <c r="BJ67" s="17"/>
      <c r="BK67" s="58"/>
      <c r="BL67" s="50"/>
      <c r="BM67" s="50"/>
      <c r="BN67" s="50"/>
      <c r="BO67" s="50"/>
      <c r="BP67" s="50"/>
      <c r="BQ67" s="50"/>
      <c r="BR67" s="59"/>
      <c r="BS67" s="60"/>
      <c r="BT67" s="17"/>
      <c r="BU67" s="17"/>
      <c r="BV67" s="58"/>
      <c r="BW67" s="50"/>
      <c r="BX67" s="50"/>
      <c r="BY67" s="50"/>
      <c r="BZ67" s="50"/>
      <c r="CA67" s="50"/>
      <c r="CB67" s="50"/>
      <c r="CC67" s="59"/>
      <c r="CD67" s="60"/>
      <c r="CE67" s="17"/>
      <c r="CF67" s="17"/>
      <c r="CG67" s="58"/>
      <c r="CH67" s="50"/>
      <c r="CI67" s="50"/>
      <c r="CJ67" s="50"/>
      <c r="CK67" s="50"/>
      <c r="CL67" s="50"/>
      <c r="CM67" s="50"/>
      <c r="CN67" s="59"/>
      <c r="CO67" s="60"/>
      <c r="CP67" s="17"/>
      <c r="CQ67" s="17"/>
      <c r="CR67" s="58"/>
      <c r="CS67" s="50"/>
      <c r="CT67" s="50"/>
      <c r="CU67" s="50"/>
      <c r="CV67" s="50"/>
      <c r="CW67" s="50"/>
      <c r="CX67" s="50"/>
      <c r="CY67" s="59"/>
      <c r="CZ67" s="60"/>
      <c r="DA67" s="17"/>
      <c r="DB67" s="17"/>
      <c r="DC67" s="58"/>
      <c r="DD67" s="50"/>
      <c r="DE67" s="50"/>
      <c r="DF67" s="50"/>
      <c r="DG67" s="50"/>
      <c r="DH67" s="50"/>
      <c r="DI67" s="50"/>
      <c r="DJ67" s="59"/>
      <c r="DK67" s="60"/>
      <c r="DL67" s="17"/>
      <c r="DM67" s="17"/>
      <c r="DN67" s="58"/>
      <c r="DO67" s="50"/>
      <c r="DP67" s="50"/>
      <c r="DQ67" s="50"/>
      <c r="DR67" s="50"/>
      <c r="DS67" s="50"/>
      <c r="DT67" s="50"/>
      <c r="DU67" s="59"/>
      <c r="DV67" s="60"/>
      <c r="DW67" s="17"/>
      <c r="DX67" s="17"/>
      <c r="DY67" s="58"/>
      <c r="DZ67" s="50"/>
      <c r="EA67" s="50"/>
      <c r="EB67" s="50"/>
      <c r="EC67" s="50"/>
      <c r="ED67" s="50"/>
      <c r="EE67" s="50"/>
      <c r="EF67" s="59"/>
      <c r="EG67" s="60"/>
      <c r="EH67" s="17"/>
      <c r="EI67" s="17"/>
      <c r="EJ67" s="58"/>
      <c r="EK67" s="50"/>
      <c r="EL67" s="50"/>
      <c r="EM67" s="50"/>
      <c r="EN67" s="50"/>
      <c r="EO67" s="50"/>
      <c r="EP67" s="50"/>
      <c r="EQ67" s="59"/>
      <c r="ER67" s="60"/>
      <c r="ES67" s="17"/>
      <c r="ET67" s="17"/>
      <c r="EU67" s="58"/>
      <c r="EV67" s="50"/>
      <c r="EW67" s="50"/>
      <c r="EX67" s="50"/>
      <c r="EY67" s="50"/>
      <c r="EZ67" s="50"/>
      <c r="FA67" s="50"/>
      <c r="FB67" s="59"/>
      <c r="FC67" s="60"/>
      <c r="FD67" s="17"/>
      <c r="FE67" s="17"/>
      <c r="FF67" s="58"/>
      <c r="FG67" s="50"/>
      <c r="FH67" s="50"/>
      <c r="FI67" s="50"/>
      <c r="FJ67" s="50"/>
      <c r="FK67" s="50"/>
      <c r="FL67" s="50"/>
      <c r="FM67" s="59"/>
      <c r="FN67" s="60"/>
      <c r="FO67" s="17"/>
      <c r="FP67" s="17"/>
      <c r="FQ67" s="58"/>
      <c r="FR67" s="50"/>
      <c r="FS67" s="50"/>
      <c r="FT67" s="50"/>
      <c r="FU67" s="50"/>
      <c r="FV67" s="50"/>
      <c r="FW67" s="50"/>
      <c r="FX67" s="59"/>
      <c r="FY67" s="60"/>
      <c r="FZ67" s="17"/>
      <c r="GA67" s="17"/>
      <c r="GB67" s="58"/>
      <c r="GC67" s="50"/>
      <c r="GD67" s="50"/>
      <c r="GE67" s="50"/>
      <c r="GF67" s="50"/>
      <c r="GG67" s="50"/>
      <c r="GH67" s="50"/>
      <c r="GI67" s="59"/>
      <c r="GJ67" s="60"/>
      <c r="GK67" s="17"/>
      <c r="GL67" s="17"/>
      <c r="GM67" s="58"/>
      <c r="GN67" s="50"/>
      <c r="GO67" s="50"/>
      <c r="GP67" s="50"/>
      <c r="GQ67" s="50"/>
      <c r="GR67" s="50"/>
      <c r="GS67" s="50"/>
      <c r="GT67" s="59"/>
      <c r="GU67" s="60"/>
      <c r="GV67" s="17"/>
      <c r="GW67" s="17"/>
      <c r="GX67" s="58"/>
      <c r="GY67" s="50"/>
      <c r="GZ67" s="50"/>
      <c r="HA67" s="50"/>
      <c r="HB67" s="50"/>
      <c r="HC67" s="50"/>
      <c r="HD67" s="50"/>
      <c r="HE67" s="59"/>
      <c r="HF67" s="60"/>
      <c r="HG67" s="17"/>
      <c r="HH67" s="17"/>
      <c r="HI67" s="58"/>
      <c r="HJ67" s="50"/>
      <c r="HK67" s="50"/>
      <c r="HL67" s="50"/>
      <c r="HM67" s="50"/>
      <c r="HN67" s="50"/>
      <c r="HO67" s="50"/>
      <c r="HP67" s="59"/>
      <c r="HQ67" s="60"/>
      <c r="HR67" s="17"/>
      <c r="HS67" s="17"/>
    </row>
    <row r="68" spans="1:227" x14ac:dyDescent="0.3">
      <c r="A68" s="65"/>
      <c r="B68" s="66"/>
      <c r="C68" s="67"/>
      <c r="D68" s="67"/>
      <c r="E68" s="59"/>
      <c r="F68" s="59"/>
      <c r="G68" s="17"/>
      <c r="H68" s="58"/>
      <c r="I68" s="50"/>
      <c r="J68" s="50"/>
      <c r="K68" s="50"/>
      <c r="L68" s="50"/>
      <c r="M68" s="50"/>
      <c r="N68" s="50"/>
      <c r="O68" s="59"/>
      <c r="P68" s="60"/>
      <c r="Q68" s="17"/>
      <c r="R68" s="17"/>
      <c r="S68" s="58"/>
      <c r="T68" s="50"/>
      <c r="U68" s="50"/>
      <c r="V68" s="50"/>
      <c r="W68" s="50"/>
      <c r="X68" s="50"/>
      <c r="Y68" s="50"/>
      <c r="Z68" s="59"/>
      <c r="AA68" s="60"/>
      <c r="AB68" s="17"/>
      <c r="AC68" s="17"/>
      <c r="AD68" s="58"/>
      <c r="AE68" s="50"/>
      <c r="AF68" s="50"/>
      <c r="AG68" s="50"/>
      <c r="AH68" s="50"/>
      <c r="AI68" s="50"/>
      <c r="AJ68" s="50"/>
      <c r="AK68" s="59"/>
      <c r="AL68" s="60"/>
      <c r="AM68" s="17"/>
      <c r="AN68" s="17"/>
      <c r="AO68" s="58"/>
      <c r="AP68" s="50"/>
      <c r="AQ68" s="50"/>
      <c r="AR68" s="50"/>
      <c r="AS68" s="50"/>
      <c r="AT68" s="50"/>
      <c r="AU68" s="50"/>
      <c r="AV68" s="59"/>
      <c r="AW68" s="60"/>
      <c r="AX68" s="17"/>
      <c r="AY68" s="17"/>
      <c r="AZ68" s="58"/>
      <c r="BA68" s="50"/>
      <c r="BB68" s="50"/>
      <c r="BC68" s="50"/>
      <c r="BD68" s="50"/>
      <c r="BE68" s="50"/>
      <c r="BF68" s="50"/>
      <c r="BG68" s="59"/>
      <c r="BH68" s="60"/>
      <c r="BI68" s="17"/>
      <c r="BJ68" s="17"/>
      <c r="BK68" s="58"/>
      <c r="BL68" s="50"/>
      <c r="BM68" s="50"/>
      <c r="BN68" s="50"/>
      <c r="BO68" s="50"/>
      <c r="BP68" s="50"/>
      <c r="BQ68" s="50"/>
      <c r="BR68" s="59"/>
      <c r="BS68" s="60"/>
      <c r="BT68" s="17"/>
      <c r="BU68" s="17"/>
      <c r="BV68" s="58"/>
      <c r="BW68" s="50"/>
      <c r="BX68" s="50"/>
      <c r="BY68" s="50"/>
      <c r="BZ68" s="50"/>
      <c r="CA68" s="50"/>
      <c r="CB68" s="50"/>
      <c r="CC68" s="59"/>
      <c r="CD68" s="60"/>
      <c r="CE68" s="17"/>
      <c r="CF68" s="17"/>
      <c r="CG68" s="58"/>
      <c r="CH68" s="50"/>
      <c r="CI68" s="50"/>
      <c r="CJ68" s="50"/>
      <c r="CK68" s="50"/>
      <c r="CL68" s="50"/>
      <c r="CM68" s="50"/>
      <c r="CN68" s="59"/>
      <c r="CO68" s="60"/>
      <c r="CP68" s="17"/>
      <c r="CQ68" s="17"/>
      <c r="CR68" s="58"/>
      <c r="CS68" s="50"/>
      <c r="CT68" s="50"/>
      <c r="CU68" s="50"/>
      <c r="CV68" s="50"/>
      <c r="CW68" s="50"/>
      <c r="CX68" s="50"/>
      <c r="CY68" s="59"/>
      <c r="CZ68" s="60"/>
      <c r="DA68" s="17"/>
      <c r="DB68" s="17"/>
      <c r="DC68" s="58"/>
      <c r="DD68" s="50"/>
      <c r="DE68" s="50"/>
      <c r="DF68" s="50"/>
      <c r="DG68" s="50"/>
      <c r="DH68" s="50"/>
      <c r="DI68" s="50"/>
      <c r="DJ68" s="59"/>
      <c r="DK68" s="60"/>
      <c r="DL68" s="17"/>
      <c r="DM68" s="17"/>
      <c r="DN68" s="58"/>
      <c r="DO68" s="50"/>
      <c r="DP68" s="50"/>
      <c r="DQ68" s="50"/>
      <c r="DR68" s="50"/>
      <c r="DS68" s="50"/>
      <c r="DT68" s="50"/>
      <c r="DU68" s="59"/>
      <c r="DV68" s="60"/>
      <c r="DW68" s="17"/>
      <c r="DX68" s="17"/>
      <c r="DY68" s="58"/>
      <c r="DZ68" s="50"/>
      <c r="EA68" s="50"/>
      <c r="EB68" s="50"/>
      <c r="EC68" s="50"/>
      <c r="ED68" s="50"/>
      <c r="EE68" s="50"/>
      <c r="EF68" s="59"/>
      <c r="EG68" s="60"/>
      <c r="EH68" s="17"/>
      <c r="EI68" s="17"/>
      <c r="EJ68" s="58"/>
      <c r="EK68" s="50"/>
      <c r="EL68" s="50"/>
      <c r="EM68" s="50"/>
      <c r="EN68" s="50"/>
      <c r="EO68" s="50"/>
      <c r="EP68" s="50"/>
      <c r="EQ68" s="59"/>
      <c r="ER68" s="60"/>
      <c r="ES68" s="17"/>
      <c r="ET68" s="17"/>
      <c r="EU68" s="58"/>
      <c r="EV68" s="50"/>
      <c r="EW68" s="50"/>
      <c r="EX68" s="50"/>
      <c r="EY68" s="50"/>
      <c r="EZ68" s="50"/>
      <c r="FA68" s="50"/>
      <c r="FB68" s="59"/>
      <c r="FC68" s="60"/>
      <c r="FD68" s="17"/>
      <c r="FE68" s="17"/>
      <c r="FF68" s="58"/>
      <c r="FG68" s="50"/>
      <c r="FH68" s="50"/>
      <c r="FI68" s="50"/>
      <c r="FJ68" s="50"/>
      <c r="FK68" s="50"/>
      <c r="FL68" s="50"/>
      <c r="FM68" s="59"/>
      <c r="FN68" s="60"/>
      <c r="FO68" s="17"/>
      <c r="FP68" s="17"/>
      <c r="FQ68" s="58"/>
      <c r="FR68" s="50"/>
      <c r="FS68" s="50"/>
      <c r="FT68" s="50"/>
      <c r="FU68" s="50"/>
      <c r="FV68" s="50"/>
      <c r="FW68" s="50"/>
      <c r="FX68" s="59"/>
      <c r="FY68" s="60"/>
      <c r="FZ68" s="17"/>
      <c r="GA68" s="17"/>
      <c r="GB68" s="58"/>
      <c r="GC68" s="50"/>
      <c r="GD68" s="50"/>
      <c r="GE68" s="50"/>
      <c r="GF68" s="50"/>
      <c r="GG68" s="50"/>
      <c r="GH68" s="50"/>
      <c r="GI68" s="59"/>
      <c r="GJ68" s="60"/>
      <c r="GK68" s="17"/>
      <c r="GL68" s="17"/>
      <c r="GM68" s="58"/>
      <c r="GN68" s="50"/>
      <c r="GO68" s="50"/>
      <c r="GP68" s="50"/>
      <c r="GQ68" s="50"/>
      <c r="GR68" s="50"/>
      <c r="GS68" s="50"/>
      <c r="GT68" s="59"/>
      <c r="GU68" s="60"/>
      <c r="GV68" s="17"/>
      <c r="GW68" s="17"/>
      <c r="GX68" s="58"/>
      <c r="GY68" s="50"/>
      <c r="GZ68" s="50"/>
      <c r="HA68" s="50"/>
      <c r="HB68" s="50"/>
      <c r="HC68" s="50"/>
      <c r="HD68" s="50"/>
      <c r="HE68" s="59"/>
      <c r="HF68" s="60"/>
      <c r="HG68" s="17"/>
      <c r="HH68" s="17"/>
      <c r="HI68" s="58"/>
      <c r="HJ68" s="50"/>
      <c r="HK68" s="50"/>
      <c r="HL68" s="50"/>
      <c r="HM68" s="50"/>
      <c r="HN68" s="50"/>
      <c r="HO68" s="50"/>
      <c r="HP68" s="59"/>
      <c r="HQ68" s="60"/>
      <c r="HR68" s="17"/>
      <c r="HS68" s="17"/>
    </row>
    <row r="69" spans="1:227" x14ac:dyDescent="0.3">
      <c r="A69" s="65"/>
      <c r="B69" s="69"/>
      <c r="C69" s="67"/>
      <c r="D69" s="67"/>
      <c r="E69" s="59"/>
      <c r="F69" s="59"/>
      <c r="G69" s="17"/>
      <c r="H69" s="58"/>
      <c r="I69" s="50"/>
      <c r="J69" s="50"/>
      <c r="K69" s="50"/>
      <c r="L69" s="50"/>
      <c r="M69" s="50"/>
      <c r="N69" s="50"/>
      <c r="O69" s="59"/>
      <c r="P69" s="60"/>
      <c r="Q69" s="17"/>
      <c r="R69" s="17"/>
      <c r="S69" s="58"/>
      <c r="T69" s="50"/>
      <c r="U69" s="50"/>
      <c r="V69" s="50"/>
      <c r="W69" s="50"/>
      <c r="X69" s="50"/>
      <c r="Y69" s="50"/>
      <c r="Z69" s="59"/>
      <c r="AA69" s="60"/>
      <c r="AB69" s="17"/>
      <c r="AC69" s="17"/>
      <c r="AD69" s="58"/>
      <c r="AE69" s="50"/>
      <c r="AF69" s="50"/>
      <c r="AG69" s="50"/>
      <c r="AH69" s="50"/>
      <c r="AI69" s="50"/>
      <c r="AJ69" s="50"/>
      <c r="AK69" s="59"/>
      <c r="AL69" s="60"/>
      <c r="AM69" s="17"/>
      <c r="AN69" s="17"/>
      <c r="AO69" s="58"/>
      <c r="AP69" s="50"/>
      <c r="AQ69" s="50"/>
      <c r="AR69" s="50"/>
      <c r="AS69" s="50"/>
      <c r="AT69" s="50"/>
      <c r="AU69" s="50"/>
      <c r="AV69" s="59"/>
      <c r="AW69" s="60"/>
      <c r="AX69" s="17"/>
      <c r="AY69" s="17"/>
      <c r="AZ69" s="58"/>
      <c r="BA69" s="50"/>
      <c r="BB69" s="50"/>
      <c r="BC69" s="50"/>
      <c r="BD69" s="50"/>
      <c r="BE69" s="50"/>
      <c r="BF69" s="50"/>
      <c r="BG69" s="59"/>
      <c r="BH69" s="60"/>
      <c r="BI69" s="17"/>
      <c r="BJ69" s="17"/>
      <c r="BK69" s="58"/>
      <c r="BL69" s="50"/>
      <c r="BM69" s="50"/>
      <c r="BN69" s="50"/>
      <c r="BO69" s="50"/>
      <c r="BP69" s="50"/>
      <c r="BQ69" s="50"/>
      <c r="BR69" s="59"/>
      <c r="BS69" s="60"/>
      <c r="BT69" s="17"/>
      <c r="BU69" s="17"/>
      <c r="BV69" s="58"/>
      <c r="BW69" s="50"/>
      <c r="BX69" s="50"/>
      <c r="BY69" s="50"/>
      <c r="BZ69" s="50"/>
      <c r="CA69" s="50"/>
      <c r="CB69" s="50"/>
      <c r="CC69" s="59"/>
      <c r="CD69" s="60"/>
      <c r="CE69" s="17"/>
      <c r="CF69" s="17"/>
      <c r="CG69" s="58"/>
      <c r="CH69" s="50"/>
      <c r="CI69" s="50"/>
      <c r="CJ69" s="50"/>
      <c r="CK69" s="50"/>
      <c r="CL69" s="50"/>
      <c r="CM69" s="50"/>
      <c r="CN69" s="59"/>
      <c r="CO69" s="60"/>
      <c r="CP69" s="17"/>
      <c r="CQ69" s="17"/>
      <c r="CR69" s="58"/>
      <c r="CS69" s="50"/>
      <c r="CT69" s="50"/>
      <c r="CU69" s="50"/>
      <c r="CV69" s="50"/>
      <c r="CW69" s="50"/>
      <c r="CX69" s="50"/>
      <c r="CY69" s="59"/>
      <c r="CZ69" s="60"/>
      <c r="DA69" s="17"/>
      <c r="DB69" s="17"/>
      <c r="DC69" s="58"/>
      <c r="DD69" s="50"/>
      <c r="DE69" s="50"/>
      <c r="DF69" s="50"/>
      <c r="DG69" s="50"/>
      <c r="DH69" s="50"/>
      <c r="DI69" s="50"/>
      <c r="DJ69" s="59"/>
      <c r="DK69" s="60"/>
      <c r="DL69" s="17"/>
      <c r="DM69" s="17"/>
      <c r="DN69" s="58"/>
      <c r="DO69" s="50"/>
      <c r="DP69" s="50"/>
      <c r="DQ69" s="50"/>
      <c r="DR69" s="50"/>
      <c r="DS69" s="50"/>
      <c r="DT69" s="50"/>
      <c r="DU69" s="59"/>
      <c r="DV69" s="60"/>
      <c r="DW69" s="17"/>
      <c r="DX69" s="17"/>
      <c r="DY69" s="58"/>
      <c r="DZ69" s="50"/>
      <c r="EA69" s="50"/>
      <c r="EB69" s="50"/>
      <c r="EC69" s="50"/>
      <c r="ED69" s="50"/>
      <c r="EE69" s="50"/>
      <c r="EF69" s="59"/>
      <c r="EG69" s="60"/>
      <c r="EH69" s="17"/>
      <c r="EI69" s="17"/>
      <c r="EJ69" s="58"/>
      <c r="EK69" s="50"/>
      <c r="EL69" s="50"/>
      <c r="EM69" s="50"/>
      <c r="EN69" s="50"/>
      <c r="EO69" s="50"/>
      <c r="EP69" s="50"/>
      <c r="EQ69" s="59"/>
      <c r="ER69" s="60"/>
      <c r="ES69" s="17"/>
      <c r="ET69" s="17"/>
      <c r="EU69" s="58"/>
      <c r="EV69" s="50"/>
      <c r="EW69" s="50"/>
      <c r="EX69" s="50"/>
      <c r="EY69" s="50"/>
      <c r="EZ69" s="50"/>
      <c r="FA69" s="50"/>
      <c r="FB69" s="59"/>
      <c r="FC69" s="60"/>
      <c r="FD69" s="17"/>
      <c r="FE69" s="17"/>
      <c r="FF69" s="58"/>
      <c r="FG69" s="50"/>
      <c r="FH69" s="50"/>
      <c r="FI69" s="50"/>
      <c r="FJ69" s="50"/>
      <c r="FK69" s="50"/>
      <c r="FL69" s="50"/>
      <c r="FM69" s="59"/>
      <c r="FN69" s="60"/>
      <c r="FO69" s="17"/>
      <c r="FP69" s="17"/>
      <c r="FQ69" s="58"/>
      <c r="FR69" s="50"/>
      <c r="FS69" s="50"/>
      <c r="FT69" s="50"/>
      <c r="FU69" s="50"/>
      <c r="FV69" s="50"/>
      <c r="FW69" s="50"/>
      <c r="FX69" s="59"/>
      <c r="FY69" s="60"/>
      <c r="FZ69" s="17"/>
      <c r="GA69" s="17"/>
      <c r="GB69" s="58"/>
      <c r="GC69" s="50"/>
      <c r="GD69" s="50"/>
      <c r="GE69" s="50"/>
      <c r="GF69" s="50"/>
      <c r="GG69" s="50"/>
      <c r="GH69" s="50"/>
      <c r="GI69" s="59"/>
      <c r="GJ69" s="60"/>
      <c r="GK69" s="17"/>
      <c r="GL69" s="17"/>
      <c r="GM69" s="58"/>
      <c r="GN69" s="50"/>
      <c r="GO69" s="50"/>
      <c r="GP69" s="50"/>
      <c r="GQ69" s="50"/>
      <c r="GR69" s="50"/>
      <c r="GS69" s="50"/>
      <c r="GT69" s="59"/>
      <c r="GU69" s="60"/>
      <c r="GV69" s="17"/>
      <c r="GW69" s="17"/>
      <c r="GX69" s="58"/>
      <c r="GY69" s="50"/>
      <c r="GZ69" s="50"/>
      <c r="HA69" s="50"/>
      <c r="HB69" s="50"/>
      <c r="HC69" s="50"/>
      <c r="HD69" s="50"/>
      <c r="HE69" s="59"/>
      <c r="HF69" s="60"/>
      <c r="HG69" s="17"/>
      <c r="HH69" s="17"/>
      <c r="HI69" s="58"/>
      <c r="HJ69" s="50"/>
      <c r="HK69" s="50"/>
      <c r="HL69" s="50"/>
      <c r="HM69" s="50"/>
      <c r="HN69" s="50"/>
      <c r="HO69" s="50"/>
      <c r="HP69" s="59"/>
      <c r="HQ69" s="60"/>
      <c r="HR69" s="17"/>
      <c r="HS69" s="17"/>
    </row>
    <row r="70" spans="1:227" x14ac:dyDescent="0.3">
      <c r="A70" s="65"/>
      <c r="B70" s="69"/>
      <c r="C70" s="67"/>
      <c r="D70" s="67"/>
      <c r="E70" s="59"/>
      <c r="F70" s="59"/>
      <c r="G70" s="17"/>
      <c r="H70" s="58"/>
      <c r="I70" s="50"/>
      <c r="J70" s="50"/>
      <c r="K70" s="50"/>
      <c r="L70" s="50"/>
      <c r="M70" s="50"/>
      <c r="N70" s="50"/>
      <c r="O70" s="59"/>
      <c r="P70" s="60"/>
      <c r="Q70" s="17"/>
      <c r="R70" s="17"/>
      <c r="S70" s="58"/>
      <c r="T70" s="50"/>
      <c r="U70" s="50"/>
      <c r="V70" s="50"/>
      <c r="W70" s="50"/>
      <c r="X70" s="50"/>
      <c r="Y70" s="50"/>
      <c r="Z70" s="59"/>
      <c r="AA70" s="60"/>
      <c r="AB70" s="17"/>
      <c r="AC70" s="17"/>
      <c r="AD70" s="58"/>
      <c r="AE70" s="50"/>
      <c r="AF70" s="50"/>
      <c r="AG70" s="50"/>
      <c r="AH70" s="50"/>
      <c r="AI70" s="50"/>
      <c r="AJ70" s="50"/>
      <c r="AK70" s="59"/>
      <c r="AL70" s="60"/>
      <c r="AM70" s="17"/>
      <c r="AN70" s="17"/>
      <c r="AO70" s="58"/>
      <c r="AP70" s="50"/>
      <c r="AQ70" s="50"/>
      <c r="AR70" s="50"/>
      <c r="AS70" s="50"/>
      <c r="AT70" s="50"/>
      <c r="AU70" s="50"/>
      <c r="AV70" s="59"/>
      <c r="AW70" s="60"/>
      <c r="AX70" s="17"/>
      <c r="AY70" s="17"/>
      <c r="AZ70" s="58"/>
      <c r="BA70" s="50"/>
      <c r="BB70" s="50"/>
      <c r="BC70" s="50"/>
      <c r="BD70" s="50"/>
      <c r="BE70" s="50"/>
      <c r="BF70" s="50"/>
      <c r="BG70" s="59"/>
      <c r="BH70" s="60"/>
      <c r="BI70" s="17"/>
      <c r="BJ70" s="17"/>
      <c r="BK70" s="58"/>
      <c r="BL70" s="50"/>
      <c r="BM70" s="50"/>
      <c r="BN70" s="50"/>
      <c r="BO70" s="50"/>
      <c r="BP70" s="50"/>
      <c r="BQ70" s="50"/>
      <c r="BR70" s="59"/>
      <c r="BS70" s="60"/>
      <c r="BT70" s="17"/>
      <c r="BU70" s="17"/>
      <c r="BV70" s="58"/>
      <c r="BW70" s="50"/>
      <c r="BX70" s="50"/>
      <c r="BY70" s="50"/>
      <c r="BZ70" s="50"/>
      <c r="CA70" s="50"/>
      <c r="CB70" s="50"/>
      <c r="CC70" s="59"/>
      <c r="CD70" s="60"/>
      <c r="CE70" s="17"/>
      <c r="CF70" s="17"/>
      <c r="CG70" s="58"/>
      <c r="CH70" s="50"/>
      <c r="CI70" s="50"/>
      <c r="CJ70" s="50"/>
      <c r="CK70" s="50"/>
      <c r="CL70" s="50"/>
      <c r="CM70" s="50"/>
      <c r="CN70" s="59"/>
      <c r="CO70" s="60"/>
      <c r="CP70" s="17"/>
      <c r="CQ70" s="17"/>
      <c r="CR70" s="58"/>
      <c r="CS70" s="50"/>
      <c r="CT70" s="50"/>
      <c r="CU70" s="50"/>
      <c r="CV70" s="50"/>
      <c r="CW70" s="50"/>
      <c r="CX70" s="50"/>
      <c r="CY70" s="59"/>
      <c r="CZ70" s="60"/>
      <c r="DA70" s="17"/>
      <c r="DB70" s="17"/>
      <c r="DC70" s="58"/>
      <c r="DD70" s="50"/>
      <c r="DE70" s="50"/>
      <c r="DF70" s="50"/>
      <c r="DG70" s="50"/>
      <c r="DH70" s="50"/>
      <c r="DI70" s="50"/>
      <c r="DJ70" s="59"/>
      <c r="DK70" s="60"/>
      <c r="DL70" s="17"/>
      <c r="DM70" s="17"/>
      <c r="DN70" s="58"/>
      <c r="DO70" s="50"/>
      <c r="DP70" s="50"/>
      <c r="DQ70" s="50"/>
      <c r="DR70" s="50"/>
      <c r="DS70" s="50"/>
      <c r="DT70" s="50"/>
      <c r="DU70" s="59"/>
      <c r="DV70" s="60"/>
      <c r="DW70" s="17"/>
      <c r="DX70" s="17"/>
      <c r="DY70" s="58"/>
      <c r="DZ70" s="50"/>
      <c r="EA70" s="50"/>
      <c r="EB70" s="50"/>
      <c r="EC70" s="50"/>
      <c r="ED70" s="50"/>
      <c r="EE70" s="50"/>
      <c r="EF70" s="59"/>
      <c r="EG70" s="60"/>
      <c r="EH70" s="17"/>
      <c r="EI70" s="17"/>
      <c r="EJ70" s="58"/>
      <c r="EK70" s="50"/>
      <c r="EL70" s="50"/>
      <c r="EM70" s="50"/>
      <c r="EN70" s="50"/>
      <c r="EO70" s="50"/>
      <c r="EP70" s="50"/>
      <c r="EQ70" s="59"/>
      <c r="ER70" s="60"/>
      <c r="ES70" s="17"/>
      <c r="ET70" s="17"/>
      <c r="EU70" s="58"/>
      <c r="EV70" s="50"/>
      <c r="EW70" s="50"/>
      <c r="EX70" s="50"/>
      <c r="EY70" s="50"/>
      <c r="EZ70" s="50"/>
      <c r="FA70" s="50"/>
      <c r="FB70" s="59"/>
      <c r="FC70" s="60"/>
      <c r="FD70" s="17"/>
      <c r="FE70" s="17"/>
      <c r="FF70" s="58"/>
      <c r="FG70" s="50"/>
      <c r="FH70" s="50"/>
      <c r="FI70" s="50"/>
      <c r="FJ70" s="50"/>
      <c r="FK70" s="50"/>
      <c r="FL70" s="50"/>
      <c r="FM70" s="59"/>
      <c r="FN70" s="60"/>
      <c r="FO70" s="17"/>
      <c r="FP70" s="17"/>
      <c r="FQ70" s="58"/>
      <c r="FR70" s="50"/>
      <c r="FS70" s="50"/>
      <c r="FT70" s="50"/>
      <c r="FU70" s="50"/>
      <c r="FV70" s="50"/>
      <c r="FW70" s="50"/>
      <c r="FX70" s="59"/>
      <c r="FY70" s="60"/>
      <c r="FZ70" s="17"/>
      <c r="GA70" s="17"/>
      <c r="GB70" s="58"/>
      <c r="GC70" s="50"/>
      <c r="GD70" s="50"/>
      <c r="GE70" s="50"/>
      <c r="GF70" s="50"/>
      <c r="GG70" s="50"/>
      <c r="GH70" s="50"/>
      <c r="GI70" s="59"/>
      <c r="GJ70" s="60"/>
      <c r="GK70" s="17"/>
      <c r="GL70" s="17"/>
      <c r="GM70" s="58"/>
      <c r="GN70" s="50"/>
      <c r="GO70" s="50"/>
      <c r="GP70" s="50"/>
      <c r="GQ70" s="50"/>
      <c r="GR70" s="50"/>
      <c r="GS70" s="50"/>
      <c r="GT70" s="59"/>
      <c r="GU70" s="60"/>
      <c r="GV70" s="17"/>
      <c r="GW70" s="17"/>
      <c r="GX70" s="58"/>
      <c r="GY70" s="50"/>
      <c r="GZ70" s="50"/>
      <c r="HA70" s="50"/>
      <c r="HB70" s="50"/>
      <c r="HC70" s="50"/>
      <c r="HD70" s="50"/>
      <c r="HE70" s="59"/>
      <c r="HF70" s="60"/>
      <c r="HG70" s="17"/>
      <c r="HH70" s="17"/>
      <c r="HI70" s="58"/>
      <c r="HJ70" s="50"/>
      <c r="HK70" s="50"/>
      <c r="HL70" s="50"/>
      <c r="HM70" s="50"/>
      <c r="HN70" s="50"/>
      <c r="HO70" s="50"/>
      <c r="HP70" s="59"/>
      <c r="HQ70" s="60"/>
      <c r="HR70" s="17"/>
      <c r="HS70" s="17"/>
    </row>
    <row r="71" spans="1:227" x14ac:dyDescent="0.3">
      <c r="A71" s="65"/>
      <c r="B71" s="66"/>
      <c r="C71" s="67"/>
      <c r="D71" s="67"/>
      <c r="E71" s="59"/>
      <c r="F71" s="59"/>
      <c r="G71" s="17"/>
      <c r="H71" s="58"/>
      <c r="I71" s="50"/>
      <c r="J71" s="50"/>
      <c r="K71" s="50"/>
      <c r="L71" s="50"/>
      <c r="M71" s="50"/>
      <c r="N71" s="50"/>
      <c r="O71" s="59"/>
      <c r="P71" s="60"/>
      <c r="Q71" s="17"/>
      <c r="R71" s="17"/>
      <c r="S71" s="58"/>
      <c r="T71" s="50"/>
      <c r="U71" s="50"/>
      <c r="V71" s="50"/>
      <c r="W71" s="50"/>
      <c r="X71" s="50"/>
      <c r="Y71" s="50"/>
      <c r="Z71" s="59"/>
      <c r="AA71" s="60"/>
      <c r="AB71" s="17"/>
      <c r="AC71" s="17"/>
      <c r="AD71" s="58"/>
      <c r="AE71" s="50"/>
      <c r="AF71" s="50"/>
      <c r="AG71" s="50"/>
      <c r="AH71" s="50"/>
      <c r="AI71" s="50"/>
      <c r="AJ71" s="50"/>
      <c r="AK71" s="59"/>
      <c r="AL71" s="60"/>
      <c r="AM71" s="17"/>
      <c r="AN71" s="17"/>
      <c r="AO71" s="58"/>
      <c r="AP71" s="50"/>
      <c r="AQ71" s="50"/>
      <c r="AR71" s="50"/>
      <c r="AS71" s="50"/>
      <c r="AT71" s="50"/>
      <c r="AU71" s="50"/>
      <c r="AV71" s="59"/>
      <c r="AW71" s="60"/>
      <c r="AX71" s="17"/>
      <c r="AY71" s="17"/>
      <c r="AZ71" s="58"/>
      <c r="BA71" s="50"/>
      <c r="BB71" s="50"/>
      <c r="BC71" s="50"/>
      <c r="BD71" s="50"/>
      <c r="BE71" s="50"/>
      <c r="BF71" s="50"/>
      <c r="BG71" s="59"/>
      <c r="BH71" s="60"/>
      <c r="BI71" s="17"/>
      <c r="BJ71" s="17"/>
      <c r="BK71" s="58"/>
      <c r="BL71" s="50"/>
      <c r="BM71" s="50"/>
      <c r="BN71" s="50"/>
      <c r="BO71" s="50"/>
      <c r="BP71" s="50"/>
      <c r="BQ71" s="50"/>
      <c r="BR71" s="59"/>
      <c r="BS71" s="60"/>
      <c r="BT71" s="17"/>
      <c r="BU71" s="17"/>
      <c r="BV71" s="58"/>
      <c r="BW71" s="50"/>
      <c r="BX71" s="50"/>
      <c r="BY71" s="50"/>
      <c r="BZ71" s="50"/>
      <c r="CA71" s="50"/>
      <c r="CB71" s="50"/>
      <c r="CC71" s="59"/>
      <c r="CD71" s="60"/>
      <c r="CE71" s="17"/>
      <c r="CF71" s="17"/>
      <c r="CG71" s="58"/>
      <c r="CH71" s="50"/>
      <c r="CI71" s="50"/>
      <c r="CJ71" s="50"/>
      <c r="CK71" s="50"/>
      <c r="CL71" s="50"/>
      <c r="CM71" s="50"/>
      <c r="CN71" s="59"/>
      <c r="CO71" s="60"/>
      <c r="CP71" s="17"/>
      <c r="CQ71" s="17"/>
      <c r="CR71" s="58"/>
      <c r="CS71" s="50"/>
      <c r="CT71" s="50"/>
      <c r="CU71" s="50"/>
      <c r="CV71" s="50"/>
      <c r="CW71" s="50"/>
      <c r="CX71" s="50"/>
      <c r="CY71" s="59"/>
      <c r="CZ71" s="60"/>
      <c r="DA71" s="17"/>
      <c r="DB71" s="17"/>
      <c r="DC71" s="58"/>
      <c r="DD71" s="50"/>
      <c r="DE71" s="50"/>
      <c r="DF71" s="50"/>
      <c r="DG71" s="50"/>
      <c r="DH71" s="50"/>
      <c r="DI71" s="50"/>
      <c r="DJ71" s="59"/>
      <c r="DK71" s="60"/>
      <c r="DL71" s="17"/>
      <c r="DM71" s="17"/>
      <c r="DN71" s="58"/>
      <c r="DO71" s="50"/>
      <c r="DP71" s="50"/>
      <c r="DQ71" s="50"/>
      <c r="DR71" s="50"/>
      <c r="DS71" s="50"/>
      <c r="DT71" s="50"/>
      <c r="DU71" s="59"/>
      <c r="DV71" s="60"/>
      <c r="DW71" s="17"/>
      <c r="DX71" s="17"/>
      <c r="DY71" s="58"/>
      <c r="DZ71" s="50"/>
      <c r="EA71" s="50"/>
      <c r="EB71" s="50"/>
      <c r="EC71" s="50"/>
      <c r="ED71" s="50"/>
      <c r="EE71" s="50"/>
      <c r="EF71" s="59"/>
      <c r="EG71" s="60"/>
      <c r="EH71" s="17"/>
      <c r="EI71" s="17"/>
      <c r="EJ71" s="58"/>
      <c r="EK71" s="50"/>
      <c r="EL71" s="50"/>
      <c r="EM71" s="50"/>
      <c r="EN71" s="50"/>
      <c r="EO71" s="50"/>
      <c r="EP71" s="50"/>
      <c r="EQ71" s="59"/>
      <c r="ER71" s="60"/>
      <c r="ES71" s="17"/>
      <c r="ET71" s="17"/>
      <c r="EU71" s="58"/>
      <c r="EV71" s="50"/>
      <c r="EW71" s="50"/>
      <c r="EX71" s="50"/>
      <c r="EY71" s="50"/>
      <c r="EZ71" s="50"/>
      <c r="FA71" s="50"/>
      <c r="FB71" s="59"/>
      <c r="FC71" s="60"/>
      <c r="FD71" s="17"/>
      <c r="FE71" s="17"/>
      <c r="FF71" s="58"/>
      <c r="FG71" s="50"/>
      <c r="FH71" s="50"/>
      <c r="FI71" s="50"/>
      <c r="FJ71" s="50"/>
      <c r="FK71" s="50"/>
      <c r="FL71" s="50"/>
      <c r="FM71" s="59"/>
      <c r="FN71" s="60"/>
      <c r="FO71" s="17"/>
      <c r="FP71" s="17"/>
      <c r="FQ71" s="58"/>
      <c r="FR71" s="50"/>
      <c r="FS71" s="50"/>
      <c r="FT71" s="50"/>
      <c r="FU71" s="50"/>
      <c r="FV71" s="50"/>
      <c r="FW71" s="50"/>
      <c r="FX71" s="59"/>
      <c r="FY71" s="60"/>
      <c r="FZ71" s="17"/>
      <c r="GA71" s="17"/>
      <c r="GB71" s="58"/>
      <c r="GC71" s="50"/>
      <c r="GD71" s="50"/>
      <c r="GE71" s="50"/>
      <c r="GF71" s="50"/>
      <c r="GG71" s="50"/>
      <c r="GH71" s="50"/>
      <c r="GI71" s="59"/>
      <c r="GJ71" s="60"/>
      <c r="GK71" s="17"/>
      <c r="GL71" s="17"/>
      <c r="GM71" s="58"/>
      <c r="GN71" s="50"/>
      <c r="GO71" s="50"/>
      <c r="GP71" s="50"/>
      <c r="GQ71" s="50"/>
      <c r="GR71" s="50"/>
      <c r="GS71" s="50"/>
      <c r="GT71" s="59"/>
      <c r="GU71" s="60"/>
      <c r="GV71" s="17"/>
      <c r="GW71" s="17"/>
      <c r="GX71" s="58"/>
      <c r="GY71" s="50"/>
      <c r="GZ71" s="50"/>
      <c r="HA71" s="50"/>
      <c r="HB71" s="50"/>
      <c r="HC71" s="50"/>
      <c r="HD71" s="50"/>
      <c r="HE71" s="59"/>
      <c r="HF71" s="60"/>
      <c r="HG71" s="17"/>
      <c r="HH71" s="17"/>
      <c r="HI71" s="58"/>
      <c r="HJ71" s="50"/>
      <c r="HK71" s="50"/>
      <c r="HL71" s="50"/>
      <c r="HM71" s="50"/>
      <c r="HN71" s="50"/>
      <c r="HO71" s="50"/>
      <c r="HP71" s="59"/>
      <c r="HQ71" s="60"/>
      <c r="HR71" s="17"/>
      <c r="HS71" s="17"/>
    </row>
    <row r="72" spans="1:227" x14ac:dyDescent="0.3">
      <c r="A72" s="65"/>
      <c r="B72" s="66"/>
      <c r="C72" s="67"/>
      <c r="D72" s="67"/>
      <c r="E72" s="59"/>
      <c r="F72" s="59"/>
      <c r="G72" s="17"/>
      <c r="H72" s="58"/>
      <c r="I72" s="50"/>
      <c r="J72" s="50"/>
      <c r="K72" s="50"/>
      <c r="L72" s="50"/>
      <c r="M72" s="50"/>
      <c r="N72" s="50"/>
      <c r="O72" s="59"/>
      <c r="P72" s="60"/>
      <c r="Q72" s="17"/>
      <c r="R72" s="17"/>
      <c r="S72" s="58"/>
      <c r="T72" s="50"/>
      <c r="U72" s="50"/>
      <c r="V72" s="50"/>
      <c r="W72" s="50"/>
      <c r="X72" s="50"/>
      <c r="Y72" s="50"/>
      <c r="Z72" s="59"/>
      <c r="AA72" s="60"/>
      <c r="AB72" s="17"/>
      <c r="AC72" s="17"/>
      <c r="AD72" s="58"/>
      <c r="AE72" s="50"/>
      <c r="AF72" s="50"/>
      <c r="AG72" s="50"/>
      <c r="AH72" s="50"/>
      <c r="AI72" s="50"/>
      <c r="AJ72" s="50"/>
      <c r="AK72" s="59"/>
      <c r="AL72" s="60"/>
      <c r="AM72" s="17"/>
      <c r="AN72" s="17"/>
      <c r="AO72" s="58"/>
      <c r="AP72" s="50"/>
      <c r="AQ72" s="50"/>
      <c r="AR72" s="50"/>
      <c r="AS72" s="50"/>
      <c r="AT72" s="50"/>
      <c r="AU72" s="50"/>
      <c r="AV72" s="59"/>
      <c r="AW72" s="60"/>
      <c r="AX72" s="17"/>
      <c r="AY72" s="17"/>
      <c r="AZ72" s="58"/>
      <c r="BA72" s="50"/>
      <c r="BB72" s="50"/>
      <c r="BC72" s="50"/>
      <c r="BD72" s="50"/>
      <c r="BE72" s="50"/>
      <c r="BF72" s="50"/>
      <c r="BG72" s="59"/>
      <c r="BH72" s="60"/>
      <c r="BI72" s="17"/>
      <c r="BJ72" s="17"/>
      <c r="BK72" s="58"/>
      <c r="BL72" s="50"/>
      <c r="BM72" s="50"/>
      <c r="BN72" s="50"/>
      <c r="BO72" s="50"/>
      <c r="BP72" s="50"/>
      <c r="BQ72" s="50"/>
      <c r="BR72" s="59"/>
      <c r="BS72" s="60"/>
      <c r="BT72" s="17"/>
      <c r="BU72" s="17"/>
      <c r="BV72" s="58"/>
      <c r="BW72" s="50"/>
      <c r="BX72" s="50"/>
      <c r="BY72" s="50"/>
      <c r="BZ72" s="50"/>
      <c r="CA72" s="50"/>
      <c r="CB72" s="50"/>
      <c r="CC72" s="59"/>
      <c r="CD72" s="60"/>
      <c r="CE72" s="17"/>
      <c r="CF72" s="17"/>
      <c r="CG72" s="58"/>
      <c r="CH72" s="50"/>
      <c r="CI72" s="50"/>
      <c r="CJ72" s="50"/>
      <c r="CK72" s="50"/>
      <c r="CL72" s="50"/>
      <c r="CM72" s="50"/>
      <c r="CN72" s="59"/>
      <c r="CO72" s="60"/>
      <c r="CP72" s="17"/>
      <c r="CQ72" s="17"/>
      <c r="CR72" s="58"/>
      <c r="CS72" s="50"/>
      <c r="CT72" s="50"/>
      <c r="CU72" s="50"/>
      <c r="CV72" s="50"/>
      <c r="CW72" s="50"/>
      <c r="CX72" s="50"/>
      <c r="CY72" s="59"/>
      <c r="CZ72" s="60"/>
      <c r="DA72" s="17"/>
      <c r="DB72" s="17"/>
      <c r="DC72" s="58"/>
      <c r="DD72" s="50"/>
      <c r="DE72" s="50"/>
      <c r="DF72" s="50"/>
      <c r="DG72" s="50"/>
      <c r="DH72" s="50"/>
      <c r="DI72" s="50"/>
      <c r="DJ72" s="59"/>
      <c r="DK72" s="60"/>
      <c r="DL72" s="17"/>
      <c r="DM72" s="17"/>
      <c r="DN72" s="58"/>
      <c r="DO72" s="50"/>
      <c r="DP72" s="50"/>
      <c r="DQ72" s="50"/>
      <c r="DR72" s="50"/>
      <c r="DS72" s="50"/>
      <c r="DT72" s="50"/>
      <c r="DU72" s="59"/>
      <c r="DV72" s="60"/>
      <c r="DW72" s="17"/>
      <c r="DX72" s="17"/>
      <c r="DY72" s="58"/>
      <c r="DZ72" s="50"/>
      <c r="EA72" s="50"/>
      <c r="EB72" s="50"/>
      <c r="EC72" s="50"/>
      <c r="ED72" s="50"/>
      <c r="EE72" s="50"/>
      <c r="EF72" s="59"/>
      <c r="EG72" s="60"/>
      <c r="EH72" s="17"/>
      <c r="EI72" s="17"/>
      <c r="EJ72" s="58"/>
      <c r="EK72" s="50"/>
      <c r="EL72" s="50"/>
      <c r="EM72" s="50"/>
      <c r="EN72" s="50"/>
      <c r="EO72" s="50"/>
      <c r="EP72" s="50"/>
      <c r="EQ72" s="59"/>
      <c r="ER72" s="60"/>
      <c r="ES72" s="17"/>
      <c r="ET72" s="17"/>
      <c r="EU72" s="58"/>
      <c r="EV72" s="50"/>
      <c r="EW72" s="50"/>
      <c r="EX72" s="50"/>
      <c r="EY72" s="50"/>
      <c r="EZ72" s="50"/>
      <c r="FA72" s="50"/>
      <c r="FB72" s="59"/>
      <c r="FC72" s="60"/>
      <c r="FD72" s="17"/>
      <c r="FE72" s="17"/>
      <c r="FF72" s="58"/>
      <c r="FG72" s="50"/>
      <c r="FH72" s="50"/>
      <c r="FI72" s="50"/>
      <c r="FJ72" s="50"/>
      <c r="FK72" s="50"/>
      <c r="FL72" s="50"/>
      <c r="FM72" s="59"/>
      <c r="FN72" s="60"/>
      <c r="FO72" s="17"/>
      <c r="FP72" s="17"/>
      <c r="FQ72" s="58"/>
      <c r="FR72" s="50"/>
      <c r="FS72" s="50"/>
      <c r="FT72" s="50"/>
      <c r="FU72" s="50"/>
      <c r="FV72" s="50"/>
      <c r="FW72" s="50"/>
      <c r="FX72" s="59"/>
      <c r="FY72" s="60"/>
      <c r="FZ72" s="17"/>
      <c r="GA72" s="17"/>
      <c r="GB72" s="58"/>
      <c r="GC72" s="50"/>
      <c r="GD72" s="50"/>
      <c r="GE72" s="50"/>
      <c r="GF72" s="50"/>
      <c r="GG72" s="50"/>
      <c r="GH72" s="50"/>
      <c r="GI72" s="59"/>
      <c r="GJ72" s="60"/>
      <c r="GK72" s="17"/>
      <c r="GL72" s="17"/>
      <c r="GM72" s="58"/>
      <c r="GN72" s="50"/>
      <c r="GO72" s="50"/>
      <c r="GP72" s="50"/>
      <c r="GQ72" s="50"/>
      <c r="GR72" s="50"/>
      <c r="GS72" s="50"/>
      <c r="GT72" s="59"/>
      <c r="GU72" s="60"/>
      <c r="GV72" s="17"/>
      <c r="GW72" s="17"/>
      <c r="GX72" s="58"/>
      <c r="GY72" s="50"/>
      <c r="GZ72" s="50"/>
      <c r="HA72" s="50"/>
      <c r="HB72" s="50"/>
      <c r="HC72" s="50"/>
      <c r="HD72" s="50"/>
      <c r="HE72" s="59"/>
      <c r="HF72" s="60"/>
      <c r="HG72" s="17"/>
      <c r="HH72" s="17"/>
      <c r="HI72" s="58"/>
      <c r="HJ72" s="50"/>
      <c r="HK72" s="50"/>
      <c r="HL72" s="50"/>
      <c r="HM72" s="50"/>
      <c r="HN72" s="50"/>
      <c r="HO72" s="50"/>
      <c r="HP72" s="59"/>
      <c r="HQ72" s="60"/>
      <c r="HR72" s="17"/>
      <c r="HS72" s="17"/>
    </row>
    <row r="73" spans="1:227" x14ac:dyDescent="0.3">
      <c r="A73" s="65"/>
      <c r="B73" s="66"/>
      <c r="C73" s="67"/>
      <c r="D73" s="67"/>
      <c r="E73" s="59"/>
      <c r="F73" s="59"/>
      <c r="G73" s="17"/>
      <c r="H73" s="58"/>
      <c r="I73" s="50"/>
      <c r="J73" s="50"/>
      <c r="K73" s="50"/>
      <c r="L73" s="50"/>
      <c r="M73" s="50"/>
      <c r="N73" s="50"/>
      <c r="O73" s="59"/>
      <c r="P73" s="60"/>
      <c r="Q73" s="17"/>
      <c r="R73" s="17"/>
      <c r="S73" s="58"/>
      <c r="T73" s="50"/>
      <c r="U73" s="50"/>
      <c r="V73" s="50"/>
      <c r="W73" s="50"/>
      <c r="X73" s="50"/>
      <c r="Y73" s="50"/>
      <c r="Z73" s="59"/>
      <c r="AA73" s="60"/>
      <c r="AB73" s="17"/>
      <c r="AC73" s="17"/>
      <c r="AD73" s="58"/>
      <c r="AE73" s="50"/>
      <c r="AF73" s="50"/>
      <c r="AG73" s="50"/>
      <c r="AH73" s="50"/>
      <c r="AI73" s="50"/>
      <c r="AJ73" s="50"/>
      <c r="AK73" s="59"/>
      <c r="AL73" s="60"/>
      <c r="AM73" s="17"/>
      <c r="AN73" s="17"/>
      <c r="AO73" s="58"/>
      <c r="AP73" s="50"/>
      <c r="AQ73" s="50"/>
      <c r="AR73" s="50"/>
      <c r="AS73" s="50"/>
      <c r="AT73" s="50"/>
      <c r="AU73" s="50"/>
      <c r="AV73" s="59"/>
      <c r="AW73" s="60"/>
      <c r="AX73" s="17"/>
      <c r="AY73" s="17"/>
      <c r="AZ73" s="58"/>
      <c r="BA73" s="50"/>
      <c r="BB73" s="50"/>
      <c r="BC73" s="50"/>
      <c r="BD73" s="50"/>
      <c r="BE73" s="50"/>
      <c r="BF73" s="50"/>
      <c r="BG73" s="59"/>
      <c r="BH73" s="60"/>
      <c r="BI73" s="17"/>
      <c r="BJ73" s="17"/>
      <c r="BK73" s="58"/>
      <c r="BL73" s="50"/>
      <c r="BM73" s="50"/>
      <c r="BN73" s="50"/>
      <c r="BO73" s="50"/>
      <c r="BP73" s="50"/>
      <c r="BQ73" s="50"/>
      <c r="BR73" s="59"/>
      <c r="BS73" s="60"/>
      <c r="BT73" s="17"/>
      <c r="BU73" s="17"/>
      <c r="BV73" s="58"/>
      <c r="BW73" s="50"/>
      <c r="BX73" s="50"/>
      <c r="BY73" s="50"/>
      <c r="BZ73" s="50"/>
      <c r="CA73" s="50"/>
      <c r="CB73" s="50"/>
      <c r="CC73" s="59"/>
      <c r="CD73" s="60"/>
      <c r="CE73" s="17"/>
      <c r="CF73" s="17"/>
      <c r="CG73" s="58"/>
      <c r="CH73" s="50"/>
      <c r="CI73" s="50"/>
      <c r="CJ73" s="50"/>
      <c r="CK73" s="50"/>
      <c r="CL73" s="50"/>
      <c r="CM73" s="50"/>
      <c r="CN73" s="59"/>
      <c r="CO73" s="60"/>
      <c r="CP73" s="17"/>
      <c r="CQ73" s="17"/>
      <c r="CR73" s="58"/>
      <c r="CS73" s="50"/>
      <c r="CT73" s="50"/>
      <c r="CU73" s="50"/>
      <c r="CV73" s="50"/>
      <c r="CW73" s="50"/>
      <c r="CX73" s="50"/>
      <c r="CY73" s="59"/>
      <c r="CZ73" s="60"/>
      <c r="DA73" s="17"/>
      <c r="DB73" s="17"/>
      <c r="DC73" s="58"/>
      <c r="DD73" s="50"/>
      <c r="DE73" s="50"/>
      <c r="DF73" s="50"/>
      <c r="DG73" s="50"/>
      <c r="DH73" s="50"/>
      <c r="DI73" s="50"/>
      <c r="DJ73" s="59"/>
      <c r="DK73" s="60"/>
      <c r="DL73" s="17"/>
      <c r="DM73" s="17"/>
      <c r="DN73" s="58"/>
      <c r="DO73" s="50"/>
      <c r="DP73" s="50"/>
      <c r="DQ73" s="50"/>
      <c r="DR73" s="50"/>
      <c r="DS73" s="50"/>
      <c r="DT73" s="50"/>
      <c r="DU73" s="59"/>
      <c r="DV73" s="60"/>
      <c r="DW73" s="17"/>
      <c r="DX73" s="17"/>
      <c r="DY73" s="58"/>
      <c r="DZ73" s="50"/>
      <c r="EA73" s="50"/>
      <c r="EB73" s="50"/>
      <c r="EC73" s="50"/>
      <c r="ED73" s="50"/>
      <c r="EE73" s="50"/>
      <c r="EF73" s="59"/>
      <c r="EG73" s="60"/>
      <c r="EH73" s="17"/>
      <c r="EI73" s="17"/>
      <c r="EJ73" s="58"/>
      <c r="EK73" s="50"/>
      <c r="EL73" s="50"/>
      <c r="EM73" s="50"/>
      <c r="EN73" s="50"/>
      <c r="EO73" s="50"/>
      <c r="EP73" s="50"/>
      <c r="EQ73" s="59"/>
      <c r="ER73" s="60"/>
      <c r="ES73" s="17"/>
      <c r="ET73" s="17"/>
      <c r="EU73" s="58"/>
      <c r="EV73" s="50"/>
      <c r="EW73" s="50"/>
      <c r="EX73" s="50"/>
      <c r="EY73" s="50"/>
      <c r="EZ73" s="50"/>
      <c r="FA73" s="50"/>
      <c r="FB73" s="59"/>
      <c r="FC73" s="60"/>
      <c r="FD73" s="17"/>
      <c r="FE73" s="17"/>
      <c r="FF73" s="58"/>
      <c r="FG73" s="50"/>
      <c r="FH73" s="50"/>
      <c r="FI73" s="50"/>
      <c r="FJ73" s="50"/>
      <c r="FK73" s="50"/>
      <c r="FL73" s="50"/>
      <c r="FM73" s="59"/>
      <c r="FN73" s="60"/>
      <c r="FO73" s="17"/>
      <c r="FP73" s="17"/>
      <c r="FQ73" s="58"/>
      <c r="FR73" s="50"/>
      <c r="FS73" s="50"/>
      <c r="FT73" s="50"/>
      <c r="FU73" s="50"/>
      <c r="FV73" s="50"/>
      <c r="FW73" s="50"/>
      <c r="FX73" s="59"/>
      <c r="FY73" s="60"/>
      <c r="FZ73" s="17"/>
      <c r="GA73" s="17"/>
      <c r="GB73" s="58"/>
      <c r="GC73" s="50"/>
      <c r="GD73" s="50"/>
      <c r="GE73" s="50"/>
      <c r="GF73" s="50"/>
      <c r="GG73" s="50"/>
      <c r="GH73" s="50"/>
      <c r="GI73" s="59"/>
      <c r="GJ73" s="60"/>
      <c r="GK73" s="17"/>
      <c r="GL73" s="17"/>
      <c r="GM73" s="58"/>
      <c r="GN73" s="50"/>
      <c r="GO73" s="50"/>
      <c r="GP73" s="50"/>
      <c r="GQ73" s="50"/>
      <c r="GR73" s="50"/>
      <c r="GS73" s="50"/>
      <c r="GT73" s="59"/>
      <c r="GU73" s="60"/>
      <c r="GV73" s="17"/>
      <c r="GW73" s="17"/>
      <c r="GX73" s="58"/>
      <c r="GY73" s="50"/>
      <c r="GZ73" s="50"/>
      <c r="HA73" s="50"/>
      <c r="HB73" s="50"/>
      <c r="HC73" s="50"/>
      <c r="HD73" s="50"/>
      <c r="HE73" s="59"/>
      <c r="HF73" s="60"/>
      <c r="HG73" s="17"/>
      <c r="HH73" s="17"/>
      <c r="HI73" s="58"/>
      <c r="HJ73" s="50"/>
      <c r="HK73" s="50"/>
      <c r="HL73" s="50"/>
      <c r="HM73" s="50"/>
      <c r="HN73" s="50"/>
      <c r="HO73" s="50"/>
      <c r="HP73" s="59"/>
      <c r="HQ73" s="60"/>
      <c r="HR73" s="17"/>
      <c r="HS73" s="17"/>
    </row>
    <row r="74" spans="1:227" x14ac:dyDescent="0.3">
      <c r="A74" s="65"/>
      <c r="B74" s="69"/>
      <c r="C74" s="67"/>
      <c r="D74" s="67"/>
      <c r="E74" s="59"/>
      <c r="F74" s="59"/>
      <c r="G74" s="17"/>
      <c r="H74" s="58"/>
      <c r="I74" s="50"/>
      <c r="J74" s="50"/>
      <c r="K74" s="50"/>
      <c r="L74" s="50"/>
      <c r="M74" s="50"/>
      <c r="N74" s="50"/>
      <c r="O74" s="59"/>
      <c r="P74" s="60"/>
      <c r="Q74" s="17"/>
      <c r="R74" s="17"/>
      <c r="S74" s="58"/>
      <c r="T74" s="50"/>
      <c r="U74" s="50"/>
      <c r="V74" s="50"/>
      <c r="W74" s="50"/>
      <c r="X74" s="50"/>
      <c r="Y74" s="50"/>
      <c r="Z74" s="59"/>
      <c r="AA74" s="60"/>
      <c r="AB74" s="17"/>
      <c r="AC74" s="17"/>
      <c r="AD74" s="58"/>
      <c r="AE74" s="50"/>
      <c r="AF74" s="50"/>
      <c r="AG74" s="50"/>
      <c r="AH74" s="50"/>
      <c r="AI74" s="50"/>
      <c r="AJ74" s="50"/>
      <c r="AK74" s="59"/>
      <c r="AL74" s="60"/>
      <c r="AM74" s="17"/>
      <c r="AN74" s="17"/>
      <c r="AO74" s="58"/>
      <c r="AP74" s="50"/>
      <c r="AQ74" s="50"/>
      <c r="AR74" s="50"/>
      <c r="AS74" s="50"/>
      <c r="AT74" s="50"/>
      <c r="AU74" s="50"/>
      <c r="AV74" s="59"/>
      <c r="AW74" s="60"/>
      <c r="AX74" s="17"/>
      <c r="AY74" s="17"/>
      <c r="AZ74" s="58"/>
      <c r="BA74" s="50"/>
      <c r="BB74" s="50"/>
      <c r="BC74" s="50"/>
      <c r="BD74" s="50"/>
      <c r="BE74" s="50"/>
      <c r="BF74" s="50"/>
      <c r="BG74" s="59"/>
      <c r="BH74" s="60"/>
      <c r="BI74" s="17"/>
      <c r="BJ74" s="17"/>
      <c r="BK74" s="58"/>
      <c r="BL74" s="50"/>
      <c r="BM74" s="50"/>
      <c r="BN74" s="50"/>
      <c r="BO74" s="50"/>
      <c r="BP74" s="50"/>
      <c r="BQ74" s="50"/>
      <c r="BR74" s="59"/>
      <c r="BS74" s="60"/>
      <c r="BT74" s="17"/>
      <c r="BU74" s="17"/>
      <c r="BV74" s="58"/>
      <c r="BW74" s="50"/>
      <c r="BX74" s="50"/>
      <c r="BY74" s="50"/>
      <c r="BZ74" s="50"/>
      <c r="CA74" s="50"/>
      <c r="CB74" s="50"/>
      <c r="CC74" s="59"/>
      <c r="CD74" s="60"/>
      <c r="CE74" s="17"/>
      <c r="CF74" s="17"/>
      <c r="CG74" s="58"/>
      <c r="CH74" s="50"/>
      <c r="CI74" s="50"/>
      <c r="CJ74" s="50"/>
      <c r="CK74" s="50"/>
      <c r="CL74" s="50"/>
      <c r="CM74" s="50"/>
      <c r="CN74" s="59"/>
      <c r="CO74" s="60"/>
      <c r="CP74" s="17"/>
      <c r="CQ74" s="17"/>
      <c r="CR74" s="58"/>
      <c r="CS74" s="50"/>
      <c r="CT74" s="50"/>
      <c r="CU74" s="50"/>
      <c r="CV74" s="50"/>
      <c r="CW74" s="50"/>
      <c r="CX74" s="50"/>
      <c r="CY74" s="59"/>
      <c r="CZ74" s="60"/>
      <c r="DA74" s="17"/>
      <c r="DB74" s="17"/>
      <c r="DC74" s="58"/>
      <c r="DD74" s="50"/>
      <c r="DE74" s="50"/>
      <c r="DF74" s="50"/>
      <c r="DG74" s="50"/>
      <c r="DH74" s="50"/>
      <c r="DI74" s="50"/>
      <c r="DJ74" s="59"/>
      <c r="DK74" s="60"/>
      <c r="DL74" s="17"/>
      <c r="DM74" s="17"/>
      <c r="DN74" s="58"/>
      <c r="DO74" s="50"/>
      <c r="DP74" s="50"/>
      <c r="DQ74" s="50"/>
      <c r="DR74" s="50"/>
      <c r="DS74" s="50"/>
      <c r="DT74" s="50"/>
      <c r="DU74" s="59"/>
      <c r="DV74" s="60"/>
      <c r="DW74" s="17"/>
      <c r="DX74" s="17"/>
      <c r="DY74" s="58"/>
      <c r="DZ74" s="50"/>
      <c r="EA74" s="50"/>
      <c r="EB74" s="50"/>
      <c r="EC74" s="50"/>
      <c r="ED74" s="50"/>
      <c r="EE74" s="50"/>
      <c r="EF74" s="59"/>
      <c r="EG74" s="60"/>
      <c r="EH74" s="17"/>
      <c r="EI74" s="17"/>
      <c r="EJ74" s="58"/>
      <c r="EK74" s="50"/>
      <c r="EL74" s="50"/>
      <c r="EM74" s="50"/>
      <c r="EN74" s="50"/>
      <c r="EO74" s="50"/>
      <c r="EP74" s="50"/>
      <c r="EQ74" s="59"/>
      <c r="ER74" s="60"/>
      <c r="ES74" s="17"/>
      <c r="ET74" s="17"/>
      <c r="EU74" s="58"/>
      <c r="EV74" s="50"/>
      <c r="EW74" s="50"/>
      <c r="EX74" s="50"/>
      <c r="EY74" s="50"/>
      <c r="EZ74" s="50"/>
      <c r="FA74" s="50"/>
      <c r="FB74" s="59"/>
      <c r="FC74" s="60"/>
      <c r="FD74" s="17"/>
      <c r="FE74" s="17"/>
      <c r="FF74" s="58"/>
      <c r="FG74" s="50"/>
      <c r="FH74" s="50"/>
      <c r="FI74" s="50"/>
      <c r="FJ74" s="50"/>
      <c r="FK74" s="50"/>
      <c r="FL74" s="50"/>
      <c r="FM74" s="59"/>
      <c r="FN74" s="60"/>
      <c r="FO74" s="17"/>
      <c r="FP74" s="17"/>
      <c r="FQ74" s="58"/>
      <c r="FR74" s="50"/>
      <c r="FS74" s="50"/>
      <c r="FT74" s="50"/>
      <c r="FU74" s="50"/>
      <c r="FV74" s="50"/>
      <c r="FW74" s="50"/>
      <c r="FX74" s="59"/>
      <c r="FY74" s="60"/>
      <c r="FZ74" s="17"/>
      <c r="GA74" s="17"/>
      <c r="GB74" s="58"/>
      <c r="GC74" s="50"/>
      <c r="GD74" s="50"/>
      <c r="GE74" s="50"/>
      <c r="GF74" s="50"/>
      <c r="GG74" s="50"/>
      <c r="GH74" s="50"/>
      <c r="GI74" s="59"/>
      <c r="GJ74" s="60"/>
      <c r="GK74" s="17"/>
      <c r="GL74" s="17"/>
      <c r="GM74" s="58"/>
      <c r="GN74" s="50"/>
      <c r="GO74" s="50"/>
      <c r="GP74" s="50"/>
      <c r="GQ74" s="50"/>
      <c r="GR74" s="50"/>
      <c r="GS74" s="50"/>
      <c r="GT74" s="59"/>
      <c r="GU74" s="60"/>
      <c r="GV74" s="17"/>
      <c r="GW74" s="17"/>
      <c r="GX74" s="58"/>
      <c r="GY74" s="50"/>
      <c r="GZ74" s="50"/>
      <c r="HA74" s="50"/>
      <c r="HB74" s="50"/>
      <c r="HC74" s="50"/>
      <c r="HD74" s="50"/>
      <c r="HE74" s="59"/>
      <c r="HF74" s="60"/>
      <c r="HG74" s="17"/>
      <c r="HH74" s="17"/>
      <c r="HI74" s="58"/>
      <c r="HJ74" s="50"/>
      <c r="HK74" s="50"/>
      <c r="HL74" s="50"/>
      <c r="HM74" s="50"/>
      <c r="HN74" s="50"/>
      <c r="HO74" s="50"/>
      <c r="HP74" s="59"/>
      <c r="HQ74" s="60"/>
      <c r="HR74" s="17"/>
      <c r="HS74" s="17"/>
    </row>
    <row r="75" spans="1:227" x14ac:dyDescent="0.3">
      <c r="A75" s="65"/>
      <c r="B75" s="66"/>
      <c r="C75" s="67"/>
      <c r="D75" s="67"/>
      <c r="E75" s="59"/>
      <c r="F75" s="59"/>
      <c r="G75" s="17"/>
      <c r="H75" s="58"/>
      <c r="I75" s="50"/>
      <c r="J75" s="50"/>
      <c r="K75" s="50"/>
      <c r="L75" s="50"/>
      <c r="M75" s="50"/>
      <c r="N75" s="50"/>
      <c r="O75" s="59"/>
      <c r="P75" s="60"/>
      <c r="Q75" s="17"/>
      <c r="R75" s="17"/>
      <c r="S75" s="58"/>
      <c r="T75" s="50"/>
      <c r="U75" s="50"/>
      <c r="V75" s="50"/>
      <c r="W75" s="50"/>
      <c r="X75" s="50"/>
      <c r="Y75" s="50"/>
      <c r="Z75" s="59"/>
      <c r="AA75" s="60"/>
      <c r="AB75" s="17"/>
      <c r="AC75" s="17"/>
      <c r="AD75" s="58"/>
      <c r="AE75" s="50"/>
      <c r="AF75" s="50"/>
      <c r="AG75" s="50"/>
      <c r="AH75" s="50"/>
      <c r="AI75" s="50"/>
      <c r="AJ75" s="50"/>
      <c r="AK75" s="59"/>
      <c r="AL75" s="60"/>
      <c r="AM75" s="17"/>
      <c r="AN75" s="17"/>
      <c r="AO75" s="58"/>
      <c r="AP75" s="50"/>
      <c r="AQ75" s="50"/>
      <c r="AR75" s="50"/>
      <c r="AS75" s="50"/>
      <c r="AT75" s="50"/>
      <c r="AU75" s="50"/>
      <c r="AV75" s="59"/>
      <c r="AW75" s="60"/>
      <c r="AX75" s="17"/>
      <c r="AY75" s="17"/>
      <c r="AZ75" s="58"/>
      <c r="BA75" s="50"/>
      <c r="BB75" s="50"/>
      <c r="BC75" s="50"/>
      <c r="BD75" s="50"/>
      <c r="BE75" s="50"/>
      <c r="BF75" s="50"/>
      <c r="BG75" s="59"/>
      <c r="BH75" s="60"/>
      <c r="BI75" s="17"/>
      <c r="BJ75" s="17"/>
      <c r="BK75" s="58"/>
      <c r="BL75" s="50"/>
      <c r="BM75" s="50"/>
      <c r="BN75" s="50"/>
      <c r="BO75" s="50"/>
      <c r="BP75" s="50"/>
      <c r="BQ75" s="50"/>
      <c r="BR75" s="59"/>
      <c r="BS75" s="60"/>
      <c r="BT75" s="17"/>
      <c r="BU75" s="17"/>
      <c r="BV75" s="58"/>
      <c r="BW75" s="50"/>
      <c r="BX75" s="50"/>
      <c r="BY75" s="50"/>
      <c r="BZ75" s="50"/>
      <c r="CA75" s="50"/>
      <c r="CB75" s="50"/>
      <c r="CC75" s="59"/>
      <c r="CD75" s="60"/>
      <c r="CE75" s="17"/>
      <c r="CF75" s="17"/>
      <c r="CG75" s="58"/>
      <c r="CH75" s="50"/>
      <c r="CI75" s="50"/>
      <c r="CJ75" s="50"/>
      <c r="CK75" s="50"/>
      <c r="CL75" s="50"/>
      <c r="CM75" s="50"/>
      <c r="CN75" s="59"/>
      <c r="CO75" s="60"/>
      <c r="CP75" s="17"/>
      <c r="CQ75" s="17"/>
      <c r="CR75" s="58"/>
      <c r="CS75" s="50"/>
      <c r="CT75" s="50"/>
      <c r="CU75" s="50"/>
      <c r="CV75" s="50"/>
      <c r="CW75" s="50"/>
      <c r="CX75" s="50"/>
      <c r="CY75" s="59"/>
      <c r="CZ75" s="60"/>
      <c r="DA75" s="17"/>
      <c r="DB75" s="17"/>
      <c r="DC75" s="58"/>
      <c r="DD75" s="50"/>
      <c r="DE75" s="50"/>
      <c r="DF75" s="50"/>
      <c r="DG75" s="50"/>
      <c r="DH75" s="50"/>
      <c r="DI75" s="50"/>
      <c r="DJ75" s="59"/>
      <c r="DK75" s="60"/>
      <c r="DL75" s="17"/>
      <c r="DM75" s="17"/>
      <c r="DN75" s="58"/>
      <c r="DO75" s="50"/>
      <c r="DP75" s="50"/>
      <c r="DQ75" s="50"/>
      <c r="DR75" s="50"/>
      <c r="DS75" s="50"/>
      <c r="DT75" s="50"/>
      <c r="DU75" s="59"/>
      <c r="DV75" s="60"/>
      <c r="DW75" s="17"/>
      <c r="DX75" s="17"/>
      <c r="DY75" s="58"/>
      <c r="DZ75" s="50"/>
      <c r="EA75" s="50"/>
      <c r="EB75" s="50"/>
      <c r="EC75" s="50"/>
      <c r="ED75" s="50"/>
      <c r="EE75" s="50"/>
      <c r="EF75" s="59"/>
      <c r="EG75" s="60"/>
      <c r="EH75" s="17"/>
      <c r="EI75" s="17"/>
      <c r="EJ75" s="58"/>
      <c r="EK75" s="50"/>
      <c r="EL75" s="50"/>
      <c r="EM75" s="50"/>
      <c r="EN75" s="50"/>
      <c r="EO75" s="50"/>
      <c r="EP75" s="50"/>
      <c r="EQ75" s="59"/>
      <c r="ER75" s="60"/>
      <c r="ES75" s="17"/>
      <c r="ET75" s="17"/>
      <c r="EU75" s="58"/>
      <c r="EV75" s="50"/>
      <c r="EW75" s="50"/>
      <c r="EX75" s="50"/>
      <c r="EY75" s="50"/>
      <c r="EZ75" s="50"/>
      <c r="FA75" s="50"/>
      <c r="FB75" s="59"/>
      <c r="FC75" s="60"/>
      <c r="FD75" s="17"/>
      <c r="FE75" s="17"/>
      <c r="FF75" s="58"/>
      <c r="FG75" s="50"/>
      <c r="FH75" s="50"/>
      <c r="FI75" s="50"/>
      <c r="FJ75" s="50"/>
      <c r="FK75" s="50"/>
      <c r="FL75" s="50"/>
      <c r="FM75" s="59"/>
      <c r="FN75" s="60"/>
      <c r="FO75" s="17"/>
      <c r="FP75" s="17"/>
      <c r="FQ75" s="58"/>
      <c r="FR75" s="50"/>
      <c r="FS75" s="50"/>
      <c r="FT75" s="50"/>
      <c r="FU75" s="50"/>
      <c r="FV75" s="50"/>
      <c r="FW75" s="50"/>
      <c r="FX75" s="59"/>
      <c r="FY75" s="60"/>
      <c r="FZ75" s="17"/>
      <c r="GA75" s="17"/>
      <c r="GB75" s="58"/>
      <c r="GC75" s="50"/>
      <c r="GD75" s="50"/>
      <c r="GE75" s="50"/>
      <c r="GF75" s="50"/>
      <c r="GG75" s="50"/>
      <c r="GH75" s="50"/>
      <c r="GI75" s="59"/>
      <c r="GJ75" s="60"/>
      <c r="GK75" s="17"/>
      <c r="GL75" s="17"/>
      <c r="GM75" s="58"/>
      <c r="GN75" s="50"/>
      <c r="GO75" s="50"/>
      <c r="GP75" s="50"/>
      <c r="GQ75" s="50"/>
      <c r="GR75" s="50"/>
      <c r="GS75" s="50"/>
      <c r="GT75" s="59"/>
      <c r="GU75" s="60"/>
      <c r="GV75" s="17"/>
      <c r="GW75" s="17"/>
      <c r="GX75" s="58"/>
      <c r="GY75" s="50"/>
      <c r="GZ75" s="50"/>
      <c r="HA75" s="50"/>
      <c r="HB75" s="50"/>
      <c r="HC75" s="50"/>
      <c r="HD75" s="50"/>
      <c r="HE75" s="59"/>
      <c r="HF75" s="60"/>
      <c r="HG75" s="17"/>
      <c r="HH75" s="17"/>
      <c r="HI75" s="58"/>
      <c r="HJ75" s="50"/>
      <c r="HK75" s="50"/>
      <c r="HL75" s="50"/>
      <c r="HM75" s="50"/>
      <c r="HN75" s="50"/>
      <c r="HO75" s="50"/>
      <c r="HP75" s="59"/>
      <c r="HQ75" s="60"/>
      <c r="HR75" s="17"/>
      <c r="HS75" s="17"/>
    </row>
    <row r="76" spans="1:227" x14ac:dyDescent="0.3">
      <c r="A76" s="65"/>
      <c r="B76" s="66"/>
      <c r="C76" s="67"/>
      <c r="D76" s="67"/>
      <c r="E76" s="59"/>
      <c r="F76" s="59"/>
      <c r="G76" s="17"/>
      <c r="H76" s="58"/>
      <c r="I76" s="50"/>
      <c r="J76" s="50"/>
      <c r="K76" s="50"/>
      <c r="L76" s="50"/>
      <c r="M76" s="50"/>
      <c r="N76" s="50"/>
      <c r="O76" s="59"/>
      <c r="P76" s="60"/>
      <c r="Q76" s="17"/>
      <c r="R76" s="17"/>
      <c r="S76" s="58"/>
      <c r="T76" s="50"/>
      <c r="U76" s="50"/>
      <c r="V76" s="50"/>
      <c r="W76" s="50"/>
      <c r="X76" s="50"/>
      <c r="Y76" s="50"/>
      <c r="Z76" s="59"/>
      <c r="AA76" s="60"/>
      <c r="AB76" s="17"/>
      <c r="AC76" s="17"/>
      <c r="AD76" s="58"/>
      <c r="AE76" s="50"/>
      <c r="AF76" s="50"/>
      <c r="AG76" s="50"/>
      <c r="AH76" s="50"/>
      <c r="AI76" s="50"/>
      <c r="AJ76" s="50"/>
      <c r="AK76" s="59"/>
      <c r="AL76" s="60"/>
      <c r="AM76" s="17"/>
      <c r="AN76" s="17"/>
      <c r="AO76" s="58"/>
      <c r="AP76" s="50"/>
      <c r="AQ76" s="50"/>
      <c r="AR76" s="50"/>
      <c r="AS76" s="50"/>
      <c r="AT76" s="50"/>
      <c r="AU76" s="50"/>
      <c r="AV76" s="59"/>
      <c r="AW76" s="60"/>
      <c r="AX76" s="17"/>
      <c r="AY76" s="17"/>
      <c r="AZ76" s="58"/>
      <c r="BA76" s="50"/>
      <c r="BB76" s="50"/>
      <c r="BC76" s="50"/>
      <c r="BD76" s="50"/>
      <c r="BE76" s="50"/>
      <c r="BF76" s="50"/>
      <c r="BG76" s="59"/>
      <c r="BH76" s="60"/>
      <c r="BI76" s="17"/>
      <c r="BJ76" s="17"/>
      <c r="BK76" s="58"/>
      <c r="BL76" s="50"/>
      <c r="BM76" s="50"/>
      <c r="BN76" s="50"/>
      <c r="BO76" s="50"/>
      <c r="BP76" s="50"/>
      <c r="BQ76" s="50"/>
      <c r="BR76" s="59"/>
      <c r="BS76" s="60"/>
      <c r="BT76" s="17"/>
      <c r="BU76" s="17"/>
      <c r="BV76" s="58"/>
      <c r="BW76" s="50"/>
      <c r="BX76" s="50"/>
      <c r="BY76" s="50"/>
      <c r="BZ76" s="50"/>
      <c r="CA76" s="50"/>
      <c r="CB76" s="50"/>
      <c r="CC76" s="59"/>
      <c r="CD76" s="60"/>
      <c r="CE76" s="17"/>
      <c r="CF76" s="17"/>
      <c r="CG76" s="58"/>
      <c r="CH76" s="50"/>
      <c r="CI76" s="50"/>
      <c r="CJ76" s="50"/>
      <c r="CK76" s="50"/>
      <c r="CL76" s="50"/>
      <c r="CM76" s="50"/>
      <c r="CN76" s="59"/>
      <c r="CO76" s="60"/>
      <c r="CP76" s="17"/>
      <c r="CQ76" s="17"/>
      <c r="CR76" s="58"/>
      <c r="CS76" s="50"/>
      <c r="CT76" s="50"/>
      <c r="CU76" s="50"/>
      <c r="CV76" s="50"/>
      <c r="CW76" s="50"/>
      <c r="CX76" s="50"/>
      <c r="CY76" s="59"/>
      <c r="CZ76" s="60"/>
      <c r="DA76" s="17"/>
      <c r="DB76" s="17"/>
      <c r="DC76" s="58"/>
      <c r="DD76" s="50"/>
      <c r="DE76" s="50"/>
      <c r="DF76" s="50"/>
      <c r="DG76" s="50"/>
      <c r="DH76" s="50"/>
      <c r="DI76" s="50"/>
      <c r="DJ76" s="59"/>
      <c r="DK76" s="60"/>
      <c r="DL76" s="17"/>
      <c r="DM76" s="17"/>
      <c r="DN76" s="58"/>
      <c r="DO76" s="50"/>
      <c r="DP76" s="50"/>
      <c r="DQ76" s="50"/>
      <c r="DR76" s="50"/>
      <c r="DS76" s="50"/>
      <c r="DT76" s="50"/>
      <c r="DU76" s="59"/>
      <c r="DV76" s="60"/>
      <c r="DW76" s="17"/>
      <c r="DX76" s="17"/>
      <c r="DY76" s="58"/>
      <c r="DZ76" s="50"/>
      <c r="EA76" s="50"/>
      <c r="EB76" s="50"/>
      <c r="EC76" s="50"/>
      <c r="ED76" s="50"/>
      <c r="EE76" s="50"/>
      <c r="EF76" s="59"/>
      <c r="EG76" s="60"/>
      <c r="EH76" s="17"/>
      <c r="EI76" s="17"/>
      <c r="EJ76" s="58"/>
      <c r="EK76" s="50"/>
      <c r="EL76" s="50"/>
      <c r="EM76" s="50"/>
      <c r="EN76" s="50"/>
      <c r="EO76" s="50"/>
      <c r="EP76" s="50"/>
      <c r="EQ76" s="59"/>
      <c r="ER76" s="60"/>
      <c r="ES76" s="17"/>
      <c r="ET76" s="17"/>
      <c r="EU76" s="58"/>
      <c r="EV76" s="50"/>
      <c r="EW76" s="50"/>
      <c r="EX76" s="50"/>
      <c r="EY76" s="50"/>
      <c r="EZ76" s="50"/>
      <c r="FA76" s="50"/>
      <c r="FB76" s="59"/>
      <c r="FC76" s="60"/>
      <c r="FD76" s="17"/>
      <c r="FE76" s="17"/>
      <c r="FF76" s="58"/>
      <c r="FG76" s="50"/>
      <c r="FH76" s="50"/>
      <c r="FI76" s="50"/>
      <c r="FJ76" s="50"/>
      <c r="FK76" s="50"/>
      <c r="FL76" s="50"/>
      <c r="FM76" s="59"/>
      <c r="FN76" s="60"/>
      <c r="FO76" s="17"/>
      <c r="FP76" s="17"/>
      <c r="FQ76" s="58"/>
      <c r="FR76" s="50"/>
      <c r="FS76" s="50"/>
      <c r="FT76" s="50"/>
      <c r="FU76" s="50"/>
      <c r="FV76" s="50"/>
      <c r="FW76" s="50"/>
      <c r="FX76" s="59"/>
      <c r="FY76" s="60"/>
      <c r="FZ76" s="17"/>
      <c r="GA76" s="17"/>
      <c r="GB76" s="58"/>
      <c r="GC76" s="50"/>
      <c r="GD76" s="50"/>
      <c r="GE76" s="50"/>
      <c r="GF76" s="50"/>
      <c r="GG76" s="50"/>
      <c r="GH76" s="50"/>
      <c r="GI76" s="59"/>
      <c r="GJ76" s="60"/>
      <c r="GK76" s="17"/>
      <c r="GL76" s="17"/>
      <c r="GM76" s="58"/>
      <c r="GN76" s="50"/>
      <c r="GO76" s="50"/>
      <c r="GP76" s="50"/>
      <c r="GQ76" s="50"/>
      <c r="GR76" s="50"/>
      <c r="GS76" s="50"/>
      <c r="GT76" s="59"/>
      <c r="GU76" s="60"/>
      <c r="GV76" s="17"/>
      <c r="GW76" s="17"/>
      <c r="GX76" s="58"/>
      <c r="GY76" s="50"/>
      <c r="GZ76" s="50"/>
      <c r="HA76" s="50"/>
      <c r="HB76" s="50"/>
      <c r="HC76" s="50"/>
      <c r="HD76" s="50"/>
      <c r="HE76" s="59"/>
      <c r="HF76" s="60"/>
      <c r="HG76" s="17"/>
      <c r="HH76" s="17"/>
      <c r="HI76" s="58"/>
      <c r="HJ76" s="50"/>
      <c r="HK76" s="50"/>
      <c r="HL76" s="50"/>
      <c r="HM76" s="50"/>
      <c r="HN76" s="50"/>
      <c r="HO76" s="50"/>
      <c r="HP76" s="59"/>
      <c r="HQ76" s="60"/>
      <c r="HR76" s="17"/>
      <c r="HS76" s="17"/>
    </row>
    <row r="77" spans="1:227" x14ac:dyDescent="0.3">
      <c r="A77" s="65"/>
      <c r="B77" s="66"/>
      <c r="C77" s="67"/>
      <c r="D77" s="67"/>
      <c r="E77" s="59"/>
      <c r="F77" s="59"/>
      <c r="G77" s="17"/>
      <c r="H77" s="58"/>
      <c r="I77" s="50"/>
      <c r="J77" s="50"/>
      <c r="K77" s="50"/>
      <c r="L77" s="50"/>
      <c r="M77" s="50"/>
      <c r="N77" s="50"/>
      <c r="O77" s="59"/>
      <c r="P77" s="60"/>
      <c r="Q77" s="17"/>
      <c r="R77" s="17"/>
      <c r="S77" s="58"/>
      <c r="T77" s="50"/>
      <c r="U77" s="50"/>
      <c r="V77" s="50"/>
      <c r="W77" s="50"/>
      <c r="X77" s="50"/>
      <c r="Y77" s="50"/>
      <c r="Z77" s="59"/>
      <c r="AA77" s="60"/>
      <c r="AB77" s="17"/>
      <c r="AC77" s="17"/>
      <c r="AD77" s="58"/>
      <c r="AE77" s="50"/>
      <c r="AF77" s="50"/>
      <c r="AG77" s="50"/>
      <c r="AH77" s="50"/>
      <c r="AI77" s="50"/>
      <c r="AJ77" s="50"/>
      <c r="AK77" s="59"/>
      <c r="AL77" s="60"/>
      <c r="AM77" s="17"/>
      <c r="AN77" s="17"/>
      <c r="AO77" s="58"/>
      <c r="AP77" s="50"/>
      <c r="AQ77" s="50"/>
      <c r="AR77" s="50"/>
      <c r="AS77" s="50"/>
      <c r="AT77" s="50"/>
      <c r="AU77" s="50"/>
      <c r="AV77" s="59"/>
      <c r="AW77" s="60"/>
      <c r="AX77" s="17"/>
      <c r="AY77" s="17"/>
      <c r="AZ77" s="58"/>
      <c r="BA77" s="50"/>
      <c r="BB77" s="50"/>
      <c r="BC77" s="50"/>
      <c r="BD77" s="50"/>
      <c r="BE77" s="50"/>
      <c r="BF77" s="50"/>
      <c r="BG77" s="59"/>
      <c r="BH77" s="60"/>
      <c r="BI77" s="17"/>
      <c r="BJ77" s="17"/>
      <c r="BK77" s="58"/>
      <c r="BL77" s="50"/>
      <c r="BM77" s="50"/>
      <c r="BN77" s="50"/>
      <c r="BO77" s="50"/>
      <c r="BP77" s="50"/>
      <c r="BQ77" s="50"/>
      <c r="BR77" s="59"/>
      <c r="BS77" s="60"/>
      <c r="BT77" s="17"/>
      <c r="BU77" s="17"/>
      <c r="BV77" s="58"/>
      <c r="BW77" s="50"/>
      <c r="BX77" s="50"/>
      <c r="BY77" s="50"/>
      <c r="BZ77" s="50"/>
      <c r="CA77" s="50"/>
      <c r="CB77" s="50"/>
      <c r="CC77" s="59"/>
      <c r="CD77" s="60"/>
      <c r="CE77" s="17"/>
      <c r="CF77" s="17"/>
      <c r="CG77" s="58"/>
      <c r="CH77" s="50"/>
      <c r="CI77" s="50"/>
      <c r="CJ77" s="50"/>
      <c r="CK77" s="50"/>
      <c r="CL77" s="50"/>
      <c r="CM77" s="50"/>
      <c r="CN77" s="59"/>
      <c r="CO77" s="60"/>
      <c r="CP77" s="17"/>
      <c r="CQ77" s="17"/>
      <c r="CR77" s="58"/>
      <c r="CS77" s="50"/>
      <c r="CT77" s="50"/>
      <c r="CU77" s="50"/>
      <c r="CV77" s="50"/>
      <c r="CW77" s="50"/>
      <c r="CX77" s="50"/>
      <c r="CY77" s="59"/>
      <c r="CZ77" s="60"/>
      <c r="DA77" s="17"/>
      <c r="DB77" s="17"/>
      <c r="DC77" s="58"/>
      <c r="DD77" s="50"/>
      <c r="DE77" s="50"/>
      <c r="DF77" s="50"/>
      <c r="DG77" s="50"/>
      <c r="DH77" s="50"/>
      <c r="DI77" s="50"/>
      <c r="DJ77" s="59"/>
      <c r="DK77" s="60"/>
      <c r="DL77" s="17"/>
      <c r="DM77" s="17"/>
      <c r="DN77" s="58"/>
      <c r="DO77" s="50"/>
      <c r="DP77" s="50"/>
      <c r="DQ77" s="50"/>
      <c r="DR77" s="50"/>
      <c r="DS77" s="50"/>
      <c r="DT77" s="50"/>
      <c r="DU77" s="59"/>
      <c r="DV77" s="60"/>
      <c r="DW77" s="17"/>
      <c r="DX77" s="17"/>
      <c r="DY77" s="58"/>
      <c r="DZ77" s="50"/>
      <c r="EA77" s="50"/>
      <c r="EB77" s="50"/>
      <c r="EC77" s="50"/>
      <c r="ED77" s="50"/>
      <c r="EE77" s="50"/>
      <c r="EF77" s="59"/>
      <c r="EG77" s="60"/>
      <c r="EH77" s="17"/>
      <c r="EI77" s="17"/>
      <c r="EJ77" s="58"/>
      <c r="EK77" s="50"/>
      <c r="EL77" s="50"/>
      <c r="EM77" s="50"/>
      <c r="EN77" s="50"/>
      <c r="EO77" s="50"/>
      <c r="EP77" s="50"/>
      <c r="EQ77" s="59"/>
      <c r="ER77" s="60"/>
      <c r="ES77" s="17"/>
      <c r="ET77" s="17"/>
      <c r="EU77" s="58"/>
      <c r="EV77" s="50"/>
      <c r="EW77" s="50"/>
      <c r="EX77" s="50"/>
      <c r="EY77" s="50"/>
      <c r="EZ77" s="50"/>
      <c r="FA77" s="50"/>
      <c r="FB77" s="59"/>
      <c r="FC77" s="60"/>
      <c r="FD77" s="17"/>
      <c r="FE77" s="17"/>
      <c r="FF77" s="58"/>
      <c r="FG77" s="50"/>
      <c r="FH77" s="50"/>
      <c r="FI77" s="50"/>
      <c r="FJ77" s="50"/>
      <c r="FK77" s="50"/>
      <c r="FL77" s="50"/>
      <c r="FM77" s="59"/>
      <c r="FN77" s="60"/>
      <c r="FO77" s="17"/>
      <c r="FP77" s="17"/>
      <c r="FQ77" s="58"/>
      <c r="FR77" s="50"/>
      <c r="FS77" s="50"/>
      <c r="FT77" s="50"/>
      <c r="FU77" s="50"/>
      <c r="FV77" s="50"/>
      <c r="FW77" s="50"/>
      <c r="FX77" s="59"/>
      <c r="FY77" s="60"/>
      <c r="FZ77" s="17"/>
      <c r="GA77" s="17"/>
      <c r="GB77" s="58"/>
      <c r="GC77" s="50"/>
      <c r="GD77" s="50"/>
      <c r="GE77" s="50"/>
      <c r="GF77" s="50"/>
      <c r="GG77" s="50"/>
      <c r="GH77" s="50"/>
      <c r="GI77" s="59"/>
      <c r="GJ77" s="60"/>
      <c r="GK77" s="17"/>
      <c r="GL77" s="17"/>
      <c r="GM77" s="58"/>
      <c r="GN77" s="50"/>
      <c r="GO77" s="50"/>
      <c r="GP77" s="50"/>
      <c r="GQ77" s="50"/>
      <c r="GR77" s="50"/>
      <c r="GS77" s="50"/>
      <c r="GT77" s="59"/>
      <c r="GU77" s="60"/>
      <c r="GV77" s="17"/>
      <c r="GW77" s="17"/>
      <c r="GX77" s="58"/>
      <c r="GY77" s="50"/>
      <c r="GZ77" s="50"/>
      <c r="HA77" s="50"/>
      <c r="HB77" s="50"/>
      <c r="HC77" s="50"/>
      <c r="HD77" s="50"/>
      <c r="HE77" s="59"/>
      <c r="HF77" s="60"/>
      <c r="HG77" s="17"/>
      <c r="HH77" s="17"/>
      <c r="HI77" s="58"/>
      <c r="HJ77" s="50"/>
      <c r="HK77" s="50"/>
      <c r="HL77" s="50"/>
      <c r="HM77" s="50"/>
      <c r="HN77" s="50"/>
      <c r="HO77" s="50"/>
      <c r="HP77" s="59"/>
      <c r="HQ77" s="60"/>
      <c r="HR77" s="17"/>
      <c r="HS77" s="17"/>
    </row>
    <row r="78" spans="1:227" x14ac:dyDescent="0.3">
      <c r="A78" s="65"/>
      <c r="B78" s="66"/>
      <c r="C78" s="67"/>
      <c r="D78" s="67"/>
      <c r="E78" s="59"/>
      <c r="F78" s="59"/>
      <c r="G78" s="17"/>
      <c r="H78" s="58"/>
      <c r="I78" s="50"/>
      <c r="J78" s="50"/>
      <c r="K78" s="50"/>
      <c r="L78" s="50"/>
      <c r="M78" s="50"/>
      <c r="N78" s="50"/>
      <c r="O78" s="59"/>
      <c r="P78" s="60"/>
      <c r="Q78" s="17"/>
      <c r="R78" s="17"/>
      <c r="S78" s="58"/>
      <c r="T78" s="50"/>
      <c r="U78" s="50"/>
      <c r="V78" s="50"/>
      <c r="W78" s="50"/>
      <c r="X78" s="50"/>
      <c r="Y78" s="50"/>
      <c r="Z78" s="59"/>
      <c r="AA78" s="60"/>
      <c r="AB78" s="17"/>
      <c r="AC78" s="17"/>
      <c r="AD78" s="58"/>
      <c r="AE78" s="50"/>
      <c r="AF78" s="50"/>
      <c r="AG78" s="50"/>
      <c r="AH78" s="50"/>
      <c r="AI78" s="50"/>
      <c r="AJ78" s="50"/>
      <c r="AK78" s="59"/>
      <c r="AL78" s="60"/>
      <c r="AM78" s="17"/>
      <c r="AN78" s="17"/>
      <c r="AO78" s="58"/>
      <c r="AP78" s="50"/>
      <c r="AQ78" s="50"/>
      <c r="AR78" s="50"/>
      <c r="AS78" s="50"/>
      <c r="AT78" s="50"/>
      <c r="AU78" s="50"/>
      <c r="AV78" s="59"/>
      <c r="AW78" s="60"/>
      <c r="AX78" s="17"/>
      <c r="AY78" s="17"/>
      <c r="AZ78" s="58"/>
      <c r="BA78" s="50"/>
      <c r="BB78" s="50"/>
      <c r="BC78" s="50"/>
      <c r="BD78" s="50"/>
      <c r="BE78" s="50"/>
      <c r="BF78" s="50"/>
      <c r="BG78" s="59"/>
      <c r="BH78" s="60"/>
      <c r="BI78" s="17"/>
      <c r="BJ78" s="17"/>
      <c r="BK78" s="58"/>
      <c r="BL78" s="50"/>
      <c r="BM78" s="50"/>
      <c r="BN78" s="50"/>
      <c r="BO78" s="50"/>
      <c r="BP78" s="50"/>
      <c r="BQ78" s="50"/>
      <c r="BR78" s="59"/>
      <c r="BS78" s="60"/>
      <c r="BT78" s="17"/>
      <c r="BU78" s="17"/>
      <c r="BV78" s="58"/>
      <c r="BW78" s="50"/>
      <c r="BX78" s="50"/>
      <c r="BY78" s="50"/>
      <c r="BZ78" s="50"/>
      <c r="CA78" s="50"/>
      <c r="CB78" s="50"/>
      <c r="CC78" s="59"/>
      <c r="CD78" s="60"/>
      <c r="CE78" s="17"/>
      <c r="CF78" s="17"/>
      <c r="CG78" s="58"/>
      <c r="CH78" s="50"/>
      <c r="CI78" s="50"/>
      <c r="CJ78" s="50"/>
      <c r="CK78" s="50"/>
      <c r="CL78" s="50"/>
      <c r="CM78" s="50"/>
      <c r="CN78" s="59"/>
      <c r="CO78" s="60"/>
      <c r="CP78" s="17"/>
      <c r="CQ78" s="17"/>
      <c r="CR78" s="58"/>
      <c r="CS78" s="50"/>
      <c r="CT78" s="50"/>
      <c r="CU78" s="50"/>
      <c r="CV78" s="50"/>
      <c r="CW78" s="50"/>
      <c r="CX78" s="50"/>
      <c r="CY78" s="59"/>
      <c r="CZ78" s="60"/>
      <c r="DA78" s="17"/>
      <c r="DB78" s="17"/>
      <c r="DC78" s="58"/>
      <c r="DD78" s="50"/>
      <c r="DE78" s="50"/>
      <c r="DF78" s="50"/>
      <c r="DG78" s="50"/>
      <c r="DH78" s="50"/>
      <c r="DI78" s="50"/>
      <c r="DJ78" s="59"/>
      <c r="DK78" s="60"/>
      <c r="DL78" s="17"/>
      <c r="DM78" s="17"/>
      <c r="DN78" s="58"/>
      <c r="DO78" s="50"/>
      <c r="DP78" s="50"/>
      <c r="DQ78" s="50"/>
      <c r="DR78" s="50"/>
      <c r="DS78" s="50"/>
      <c r="DT78" s="50"/>
      <c r="DU78" s="59"/>
      <c r="DV78" s="60"/>
      <c r="DW78" s="17"/>
      <c r="DX78" s="17"/>
      <c r="DY78" s="58"/>
      <c r="DZ78" s="50"/>
      <c r="EA78" s="50"/>
      <c r="EB78" s="50"/>
      <c r="EC78" s="50"/>
      <c r="ED78" s="50"/>
      <c r="EE78" s="50"/>
      <c r="EF78" s="59"/>
      <c r="EG78" s="60"/>
      <c r="EH78" s="17"/>
      <c r="EI78" s="17"/>
      <c r="EJ78" s="58"/>
      <c r="EK78" s="50"/>
      <c r="EL78" s="50"/>
      <c r="EM78" s="50"/>
      <c r="EN78" s="50"/>
      <c r="EO78" s="50"/>
      <c r="EP78" s="50"/>
      <c r="EQ78" s="59"/>
      <c r="ER78" s="60"/>
      <c r="ES78" s="17"/>
      <c r="ET78" s="17"/>
      <c r="EU78" s="58"/>
      <c r="EV78" s="50"/>
      <c r="EW78" s="50"/>
      <c r="EX78" s="50"/>
      <c r="EY78" s="50"/>
      <c r="EZ78" s="50"/>
      <c r="FA78" s="50"/>
      <c r="FB78" s="59"/>
      <c r="FC78" s="60"/>
      <c r="FD78" s="17"/>
      <c r="FE78" s="17"/>
      <c r="FF78" s="58"/>
      <c r="FG78" s="50"/>
      <c r="FH78" s="50"/>
      <c r="FI78" s="50"/>
      <c r="FJ78" s="50"/>
      <c r="FK78" s="50"/>
      <c r="FL78" s="50"/>
      <c r="FM78" s="59"/>
      <c r="FN78" s="60"/>
      <c r="FO78" s="17"/>
      <c r="FP78" s="17"/>
      <c r="FQ78" s="58"/>
      <c r="FR78" s="50"/>
      <c r="FS78" s="50"/>
      <c r="FT78" s="50"/>
      <c r="FU78" s="50"/>
      <c r="FV78" s="50"/>
      <c r="FW78" s="50"/>
      <c r="FX78" s="59"/>
      <c r="FY78" s="60"/>
      <c r="FZ78" s="17"/>
      <c r="GA78" s="17"/>
      <c r="GB78" s="58"/>
      <c r="GC78" s="50"/>
      <c r="GD78" s="50"/>
      <c r="GE78" s="50"/>
      <c r="GF78" s="50"/>
      <c r="GG78" s="50"/>
      <c r="GH78" s="50"/>
      <c r="GI78" s="59"/>
      <c r="GJ78" s="60"/>
      <c r="GK78" s="17"/>
      <c r="GL78" s="17"/>
      <c r="GM78" s="58"/>
      <c r="GN78" s="50"/>
      <c r="GO78" s="50"/>
      <c r="GP78" s="50"/>
      <c r="GQ78" s="50"/>
      <c r="GR78" s="50"/>
      <c r="GS78" s="50"/>
      <c r="GT78" s="59"/>
      <c r="GU78" s="60"/>
      <c r="GV78" s="17"/>
      <c r="GW78" s="17"/>
      <c r="GX78" s="58"/>
      <c r="GY78" s="50"/>
      <c r="GZ78" s="50"/>
      <c r="HA78" s="50"/>
      <c r="HB78" s="50"/>
      <c r="HC78" s="50"/>
      <c r="HD78" s="50"/>
      <c r="HE78" s="59"/>
      <c r="HF78" s="60"/>
      <c r="HG78" s="17"/>
      <c r="HH78" s="17"/>
      <c r="HI78" s="58"/>
      <c r="HJ78" s="50"/>
      <c r="HK78" s="50"/>
      <c r="HL78" s="50"/>
      <c r="HM78" s="50"/>
      <c r="HN78" s="50"/>
      <c r="HO78" s="50"/>
      <c r="HP78" s="59"/>
      <c r="HQ78" s="60"/>
      <c r="HR78" s="17"/>
      <c r="HS78" s="17"/>
    </row>
    <row r="79" spans="1:227" x14ac:dyDescent="0.3">
      <c r="A79" s="65"/>
      <c r="B79" s="66"/>
      <c r="C79" s="67"/>
      <c r="D79" s="67"/>
      <c r="E79" s="59"/>
      <c r="F79" s="59"/>
      <c r="G79" s="17"/>
      <c r="H79" s="58"/>
      <c r="I79" s="50"/>
      <c r="J79" s="50"/>
      <c r="K79" s="50"/>
      <c r="L79" s="50"/>
      <c r="M79" s="50"/>
      <c r="N79" s="50"/>
      <c r="O79" s="59"/>
      <c r="P79" s="60"/>
      <c r="Q79" s="17"/>
      <c r="R79" s="17"/>
      <c r="S79" s="58"/>
      <c r="T79" s="50"/>
      <c r="U79" s="50"/>
      <c r="V79" s="50"/>
      <c r="W79" s="50"/>
      <c r="X79" s="50"/>
      <c r="Y79" s="50"/>
      <c r="Z79" s="59"/>
      <c r="AA79" s="60"/>
      <c r="AB79" s="17"/>
      <c r="AC79" s="17"/>
      <c r="AD79" s="58"/>
      <c r="AE79" s="50"/>
      <c r="AF79" s="50"/>
      <c r="AG79" s="50"/>
      <c r="AH79" s="50"/>
      <c r="AI79" s="50"/>
      <c r="AJ79" s="50"/>
      <c r="AK79" s="59"/>
      <c r="AL79" s="60"/>
      <c r="AM79" s="17"/>
      <c r="AN79" s="17"/>
      <c r="AO79" s="58"/>
      <c r="AP79" s="50"/>
      <c r="AQ79" s="50"/>
      <c r="AR79" s="50"/>
      <c r="AS79" s="50"/>
      <c r="AT79" s="50"/>
      <c r="AU79" s="50"/>
      <c r="AV79" s="59"/>
      <c r="AW79" s="60"/>
      <c r="AX79" s="17"/>
      <c r="AY79" s="17"/>
      <c r="AZ79" s="58"/>
      <c r="BA79" s="50"/>
      <c r="BB79" s="50"/>
      <c r="BC79" s="50"/>
      <c r="BD79" s="50"/>
      <c r="BE79" s="50"/>
      <c r="BF79" s="50"/>
      <c r="BG79" s="59"/>
      <c r="BH79" s="60"/>
      <c r="BI79" s="17"/>
      <c r="BJ79" s="17"/>
      <c r="BK79" s="58"/>
      <c r="BL79" s="50"/>
      <c r="BM79" s="50"/>
      <c r="BN79" s="50"/>
      <c r="BO79" s="50"/>
      <c r="BP79" s="50"/>
      <c r="BQ79" s="50"/>
      <c r="BR79" s="59"/>
      <c r="BS79" s="60"/>
      <c r="BT79" s="17"/>
      <c r="BU79" s="17"/>
      <c r="BV79" s="58"/>
      <c r="BW79" s="50"/>
      <c r="BX79" s="50"/>
      <c r="BY79" s="50"/>
      <c r="BZ79" s="50"/>
      <c r="CA79" s="50"/>
      <c r="CB79" s="50"/>
      <c r="CC79" s="59"/>
      <c r="CD79" s="60"/>
      <c r="CE79" s="17"/>
      <c r="CF79" s="17"/>
      <c r="CG79" s="58"/>
      <c r="CH79" s="50"/>
      <c r="CI79" s="50"/>
      <c r="CJ79" s="50"/>
      <c r="CK79" s="50"/>
      <c r="CL79" s="50"/>
      <c r="CM79" s="50"/>
      <c r="CN79" s="59"/>
      <c r="CO79" s="60"/>
      <c r="CP79" s="17"/>
      <c r="CQ79" s="17"/>
      <c r="CR79" s="58"/>
      <c r="CS79" s="50"/>
      <c r="CT79" s="50"/>
      <c r="CU79" s="50"/>
      <c r="CV79" s="50"/>
      <c r="CW79" s="50"/>
      <c r="CX79" s="50"/>
      <c r="CY79" s="59"/>
      <c r="CZ79" s="60"/>
      <c r="DA79" s="17"/>
      <c r="DB79" s="17"/>
      <c r="DC79" s="58"/>
      <c r="DD79" s="50"/>
      <c r="DE79" s="50"/>
      <c r="DF79" s="50"/>
      <c r="DG79" s="50"/>
      <c r="DH79" s="50"/>
      <c r="DI79" s="50"/>
      <c r="DJ79" s="59"/>
      <c r="DK79" s="60"/>
      <c r="DL79" s="17"/>
      <c r="DM79" s="17"/>
      <c r="DN79" s="58"/>
      <c r="DO79" s="50"/>
      <c r="DP79" s="50"/>
      <c r="DQ79" s="50"/>
      <c r="DR79" s="50"/>
      <c r="DS79" s="50"/>
      <c r="DT79" s="50"/>
      <c r="DU79" s="59"/>
      <c r="DV79" s="60"/>
      <c r="DW79" s="17"/>
      <c r="DX79" s="17"/>
      <c r="DY79" s="58"/>
      <c r="DZ79" s="50"/>
      <c r="EA79" s="50"/>
      <c r="EB79" s="50"/>
      <c r="EC79" s="50"/>
      <c r="ED79" s="50"/>
      <c r="EE79" s="50"/>
      <c r="EF79" s="59"/>
      <c r="EG79" s="60"/>
      <c r="EH79" s="17"/>
      <c r="EI79" s="17"/>
      <c r="EJ79" s="58"/>
      <c r="EK79" s="50"/>
      <c r="EL79" s="50"/>
      <c r="EM79" s="50"/>
      <c r="EN79" s="50"/>
      <c r="EO79" s="50"/>
      <c r="EP79" s="50"/>
      <c r="EQ79" s="59"/>
      <c r="ER79" s="60"/>
      <c r="ES79" s="17"/>
      <c r="ET79" s="17"/>
      <c r="EU79" s="58"/>
      <c r="EV79" s="50"/>
      <c r="EW79" s="50"/>
      <c r="EX79" s="50"/>
      <c r="EY79" s="50"/>
      <c r="EZ79" s="50"/>
      <c r="FA79" s="50"/>
      <c r="FB79" s="59"/>
      <c r="FC79" s="60"/>
      <c r="FD79" s="17"/>
      <c r="FE79" s="17"/>
      <c r="FF79" s="58"/>
      <c r="FG79" s="50"/>
      <c r="FH79" s="50"/>
      <c r="FI79" s="50"/>
      <c r="FJ79" s="50"/>
      <c r="FK79" s="50"/>
      <c r="FL79" s="50"/>
      <c r="FM79" s="59"/>
      <c r="FN79" s="60"/>
      <c r="FO79" s="17"/>
      <c r="FP79" s="17"/>
      <c r="FQ79" s="58"/>
      <c r="FR79" s="50"/>
      <c r="FS79" s="50"/>
      <c r="FT79" s="50"/>
      <c r="FU79" s="50"/>
      <c r="FV79" s="50"/>
      <c r="FW79" s="50"/>
      <c r="FX79" s="59"/>
      <c r="FY79" s="60"/>
      <c r="FZ79" s="17"/>
      <c r="GA79" s="17"/>
      <c r="GB79" s="58"/>
      <c r="GC79" s="50"/>
      <c r="GD79" s="50"/>
      <c r="GE79" s="50"/>
      <c r="GF79" s="50"/>
      <c r="GG79" s="50"/>
      <c r="GH79" s="50"/>
      <c r="GI79" s="59"/>
      <c r="GJ79" s="60"/>
      <c r="GK79" s="17"/>
      <c r="GL79" s="17"/>
      <c r="GM79" s="58"/>
      <c r="GN79" s="50"/>
      <c r="GO79" s="50"/>
      <c r="GP79" s="50"/>
      <c r="GQ79" s="50"/>
      <c r="GR79" s="50"/>
      <c r="GS79" s="50"/>
      <c r="GT79" s="59"/>
      <c r="GU79" s="60"/>
      <c r="GV79" s="17"/>
      <c r="GW79" s="17"/>
      <c r="GX79" s="58"/>
      <c r="GY79" s="50"/>
      <c r="GZ79" s="50"/>
      <c r="HA79" s="50"/>
      <c r="HB79" s="50"/>
      <c r="HC79" s="50"/>
      <c r="HD79" s="50"/>
      <c r="HE79" s="59"/>
      <c r="HF79" s="60"/>
      <c r="HG79" s="17"/>
      <c r="HH79" s="17"/>
      <c r="HI79" s="58"/>
      <c r="HJ79" s="50"/>
      <c r="HK79" s="50"/>
      <c r="HL79" s="50"/>
      <c r="HM79" s="50"/>
      <c r="HN79" s="50"/>
      <c r="HO79" s="50"/>
      <c r="HP79" s="59"/>
      <c r="HQ79" s="60"/>
      <c r="HR79" s="17"/>
      <c r="HS79" s="17"/>
    </row>
    <row r="80" spans="1:227" x14ac:dyDescent="0.3">
      <c r="A80" s="65"/>
      <c r="B80" s="66"/>
      <c r="C80" s="67"/>
      <c r="D80" s="67"/>
      <c r="E80" s="59"/>
      <c r="F80" s="59"/>
      <c r="G80" s="17"/>
      <c r="H80" s="58"/>
      <c r="I80" s="50"/>
      <c r="J80" s="50"/>
      <c r="K80" s="50"/>
      <c r="L80" s="50"/>
      <c r="M80" s="50"/>
      <c r="N80" s="50"/>
      <c r="O80" s="59"/>
      <c r="P80" s="60"/>
      <c r="Q80" s="17"/>
      <c r="R80" s="17"/>
      <c r="S80" s="58"/>
      <c r="T80" s="50"/>
      <c r="U80" s="50"/>
      <c r="V80" s="50"/>
      <c r="W80" s="50"/>
      <c r="X80" s="50"/>
      <c r="Y80" s="50"/>
      <c r="Z80" s="59"/>
      <c r="AA80" s="60"/>
      <c r="AB80" s="17"/>
      <c r="AC80" s="17"/>
      <c r="AD80" s="58"/>
      <c r="AE80" s="50"/>
      <c r="AF80" s="50"/>
      <c r="AG80" s="50"/>
      <c r="AH80" s="50"/>
      <c r="AI80" s="50"/>
      <c r="AJ80" s="50"/>
      <c r="AK80" s="59"/>
      <c r="AL80" s="60"/>
      <c r="AM80" s="17"/>
      <c r="AN80" s="17"/>
      <c r="AO80" s="58"/>
      <c r="AP80" s="50"/>
      <c r="AQ80" s="50"/>
      <c r="AR80" s="50"/>
      <c r="AS80" s="50"/>
      <c r="AT80" s="50"/>
      <c r="AU80" s="50"/>
      <c r="AV80" s="59"/>
      <c r="AW80" s="60"/>
      <c r="AX80" s="17"/>
      <c r="AY80" s="17"/>
      <c r="AZ80" s="58"/>
      <c r="BA80" s="50"/>
      <c r="BB80" s="50"/>
      <c r="BC80" s="50"/>
      <c r="BD80" s="50"/>
      <c r="BE80" s="50"/>
      <c r="BF80" s="50"/>
      <c r="BG80" s="59"/>
      <c r="BH80" s="60"/>
      <c r="BI80" s="17"/>
      <c r="BJ80" s="17"/>
      <c r="BK80" s="58"/>
      <c r="BL80" s="50"/>
      <c r="BM80" s="50"/>
      <c r="BN80" s="50"/>
      <c r="BO80" s="50"/>
      <c r="BP80" s="50"/>
      <c r="BQ80" s="50"/>
      <c r="BR80" s="59"/>
      <c r="BS80" s="60"/>
      <c r="BT80" s="17"/>
      <c r="BU80" s="17"/>
      <c r="BV80" s="58"/>
      <c r="BW80" s="50"/>
      <c r="BX80" s="50"/>
      <c r="BY80" s="50"/>
      <c r="BZ80" s="50"/>
      <c r="CA80" s="50"/>
      <c r="CB80" s="50"/>
      <c r="CC80" s="59"/>
      <c r="CD80" s="60"/>
      <c r="CE80" s="17"/>
      <c r="CF80" s="17"/>
      <c r="CG80" s="58"/>
      <c r="CH80" s="50"/>
      <c r="CI80" s="50"/>
      <c r="CJ80" s="50"/>
      <c r="CK80" s="50"/>
      <c r="CL80" s="50"/>
      <c r="CM80" s="50"/>
      <c r="CN80" s="59"/>
      <c r="CO80" s="60"/>
      <c r="CP80" s="17"/>
      <c r="CQ80" s="17"/>
      <c r="CR80" s="58"/>
      <c r="CS80" s="50"/>
      <c r="CT80" s="50"/>
      <c r="CU80" s="50"/>
      <c r="CV80" s="50"/>
      <c r="CW80" s="50"/>
      <c r="CX80" s="50"/>
      <c r="CY80" s="59"/>
      <c r="CZ80" s="60"/>
      <c r="DA80" s="17"/>
      <c r="DB80" s="17"/>
      <c r="DC80" s="58"/>
      <c r="DD80" s="50"/>
      <c r="DE80" s="50"/>
      <c r="DF80" s="50"/>
      <c r="DG80" s="50"/>
      <c r="DH80" s="50"/>
      <c r="DI80" s="50"/>
      <c r="DJ80" s="59"/>
      <c r="DK80" s="60"/>
      <c r="DL80" s="17"/>
      <c r="DM80" s="17"/>
      <c r="DN80" s="58"/>
      <c r="DO80" s="50"/>
      <c r="DP80" s="50"/>
      <c r="DQ80" s="50"/>
      <c r="DR80" s="50"/>
      <c r="DS80" s="50"/>
      <c r="DT80" s="50"/>
      <c r="DU80" s="59"/>
      <c r="DV80" s="60"/>
      <c r="DW80" s="17"/>
      <c r="DX80" s="17"/>
      <c r="DY80" s="58"/>
      <c r="DZ80" s="50"/>
      <c r="EA80" s="50"/>
      <c r="EB80" s="50"/>
      <c r="EC80" s="50"/>
      <c r="ED80" s="50"/>
      <c r="EE80" s="50"/>
      <c r="EF80" s="59"/>
      <c r="EG80" s="60"/>
      <c r="EH80" s="17"/>
      <c r="EI80" s="17"/>
      <c r="EJ80" s="58"/>
      <c r="EK80" s="50"/>
      <c r="EL80" s="50"/>
      <c r="EM80" s="50"/>
      <c r="EN80" s="50"/>
      <c r="EO80" s="50"/>
      <c r="EP80" s="50"/>
      <c r="EQ80" s="59"/>
      <c r="ER80" s="60"/>
      <c r="ES80" s="17"/>
      <c r="ET80" s="17"/>
      <c r="EU80" s="58"/>
      <c r="EV80" s="50"/>
      <c r="EW80" s="50"/>
      <c r="EX80" s="50"/>
      <c r="EY80" s="50"/>
      <c r="EZ80" s="50"/>
      <c r="FA80" s="50"/>
      <c r="FB80" s="59"/>
      <c r="FC80" s="60"/>
      <c r="FD80" s="17"/>
      <c r="FE80" s="17"/>
      <c r="FF80" s="58"/>
      <c r="FG80" s="50"/>
      <c r="FH80" s="50"/>
      <c r="FI80" s="50"/>
      <c r="FJ80" s="50"/>
      <c r="FK80" s="50"/>
      <c r="FL80" s="50"/>
      <c r="FM80" s="59"/>
      <c r="FN80" s="60"/>
      <c r="FO80" s="17"/>
      <c r="FP80" s="17"/>
      <c r="FQ80" s="58"/>
      <c r="FR80" s="50"/>
      <c r="FS80" s="50"/>
      <c r="FT80" s="50"/>
      <c r="FU80" s="50"/>
      <c r="FV80" s="50"/>
      <c r="FW80" s="50"/>
      <c r="FX80" s="59"/>
      <c r="FY80" s="60"/>
      <c r="FZ80" s="17"/>
      <c r="GA80" s="17"/>
      <c r="GB80" s="58"/>
      <c r="GC80" s="50"/>
      <c r="GD80" s="50"/>
      <c r="GE80" s="50"/>
      <c r="GF80" s="50"/>
      <c r="GG80" s="50"/>
      <c r="GH80" s="50"/>
      <c r="GI80" s="59"/>
      <c r="GJ80" s="60"/>
      <c r="GK80" s="17"/>
      <c r="GL80" s="17"/>
      <c r="GM80" s="58"/>
      <c r="GN80" s="50"/>
      <c r="GO80" s="50"/>
      <c r="GP80" s="50"/>
      <c r="GQ80" s="50"/>
      <c r="GR80" s="50"/>
      <c r="GS80" s="50"/>
      <c r="GT80" s="59"/>
      <c r="GU80" s="60"/>
      <c r="GV80" s="17"/>
      <c r="GW80" s="17"/>
      <c r="GX80" s="58"/>
      <c r="GY80" s="50"/>
      <c r="GZ80" s="50"/>
      <c r="HA80" s="50"/>
      <c r="HB80" s="50"/>
      <c r="HC80" s="50"/>
      <c r="HD80" s="50"/>
      <c r="HE80" s="59"/>
      <c r="HF80" s="60"/>
      <c r="HG80" s="17"/>
      <c r="HH80" s="17"/>
      <c r="HI80" s="58"/>
      <c r="HJ80" s="50"/>
      <c r="HK80" s="50"/>
      <c r="HL80" s="50"/>
      <c r="HM80" s="50"/>
      <c r="HN80" s="50"/>
      <c r="HO80" s="50"/>
      <c r="HP80" s="59"/>
      <c r="HQ80" s="60"/>
      <c r="HR80" s="17"/>
      <c r="HS80" s="17"/>
    </row>
    <row r="81" spans="1:227" x14ac:dyDescent="0.3">
      <c r="A81" s="65"/>
      <c r="B81" s="69"/>
      <c r="C81" s="67"/>
      <c r="D81" s="67"/>
      <c r="E81" s="59"/>
      <c r="F81" s="59"/>
      <c r="G81" s="17"/>
      <c r="H81" s="58"/>
      <c r="I81" s="50"/>
      <c r="J81" s="50"/>
      <c r="K81" s="50"/>
      <c r="L81" s="50"/>
      <c r="M81" s="50"/>
      <c r="N81" s="50"/>
      <c r="O81" s="59"/>
      <c r="P81" s="60"/>
      <c r="Q81" s="17"/>
      <c r="R81" s="17"/>
      <c r="S81" s="58"/>
      <c r="T81" s="50"/>
      <c r="U81" s="50"/>
      <c r="V81" s="50"/>
      <c r="W81" s="50"/>
      <c r="X81" s="50"/>
      <c r="Y81" s="50"/>
      <c r="Z81" s="59"/>
      <c r="AA81" s="60"/>
      <c r="AB81" s="17"/>
      <c r="AC81" s="17"/>
      <c r="AD81" s="58"/>
      <c r="AE81" s="50"/>
      <c r="AF81" s="50"/>
      <c r="AG81" s="50"/>
      <c r="AH81" s="50"/>
      <c r="AI81" s="50"/>
      <c r="AJ81" s="50"/>
      <c r="AK81" s="59"/>
      <c r="AL81" s="60"/>
      <c r="AM81" s="17"/>
      <c r="AN81" s="17"/>
      <c r="AO81" s="58"/>
      <c r="AP81" s="50"/>
      <c r="AQ81" s="50"/>
      <c r="AR81" s="50"/>
      <c r="AS81" s="50"/>
      <c r="AT81" s="50"/>
      <c r="AU81" s="50"/>
      <c r="AV81" s="59"/>
      <c r="AW81" s="60"/>
      <c r="AX81" s="17"/>
      <c r="AY81" s="17"/>
      <c r="AZ81" s="58"/>
      <c r="BA81" s="50"/>
      <c r="BB81" s="50"/>
      <c r="BC81" s="50"/>
      <c r="BD81" s="50"/>
      <c r="BE81" s="50"/>
      <c r="BF81" s="50"/>
      <c r="BG81" s="59"/>
      <c r="BH81" s="60"/>
      <c r="BI81" s="17"/>
      <c r="BJ81" s="17"/>
      <c r="BK81" s="58"/>
      <c r="BL81" s="50"/>
      <c r="BM81" s="50"/>
      <c r="BN81" s="50"/>
      <c r="BO81" s="50"/>
      <c r="BP81" s="50"/>
      <c r="BQ81" s="50"/>
      <c r="BR81" s="59"/>
      <c r="BS81" s="60"/>
      <c r="BT81" s="17"/>
      <c r="BU81" s="17"/>
      <c r="BV81" s="58"/>
      <c r="BW81" s="50"/>
      <c r="BX81" s="50"/>
      <c r="BY81" s="50"/>
      <c r="BZ81" s="50"/>
      <c r="CA81" s="50"/>
      <c r="CB81" s="50"/>
      <c r="CC81" s="59"/>
      <c r="CD81" s="60"/>
      <c r="CE81" s="17"/>
      <c r="CF81" s="17"/>
      <c r="CG81" s="58"/>
      <c r="CH81" s="50"/>
      <c r="CI81" s="50"/>
      <c r="CJ81" s="50"/>
      <c r="CK81" s="50"/>
      <c r="CL81" s="50"/>
      <c r="CM81" s="50"/>
      <c r="CN81" s="59"/>
      <c r="CO81" s="60"/>
      <c r="CP81" s="17"/>
      <c r="CQ81" s="17"/>
      <c r="CR81" s="58"/>
      <c r="CS81" s="50"/>
      <c r="CT81" s="50"/>
      <c r="CU81" s="50"/>
      <c r="CV81" s="50"/>
      <c r="CW81" s="50"/>
      <c r="CX81" s="50"/>
      <c r="CY81" s="59"/>
      <c r="CZ81" s="60"/>
      <c r="DA81" s="17"/>
      <c r="DB81" s="17"/>
      <c r="DC81" s="58"/>
      <c r="DD81" s="50"/>
      <c r="DE81" s="50"/>
      <c r="DF81" s="50"/>
      <c r="DG81" s="50"/>
      <c r="DH81" s="50"/>
      <c r="DI81" s="50"/>
      <c r="DJ81" s="59"/>
      <c r="DK81" s="60"/>
      <c r="DL81" s="17"/>
      <c r="DM81" s="17"/>
      <c r="DN81" s="58"/>
      <c r="DO81" s="50"/>
      <c r="DP81" s="50"/>
      <c r="DQ81" s="50"/>
      <c r="DR81" s="50"/>
      <c r="DS81" s="50"/>
      <c r="DT81" s="50"/>
      <c r="DU81" s="59"/>
      <c r="DV81" s="60"/>
      <c r="DW81" s="17"/>
      <c r="DX81" s="17"/>
      <c r="DY81" s="58"/>
      <c r="DZ81" s="50"/>
      <c r="EA81" s="50"/>
      <c r="EB81" s="50"/>
      <c r="EC81" s="50"/>
      <c r="ED81" s="50"/>
      <c r="EE81" s="50"/>
      <c r="EF81" s="59"/>
      <c r="EG81" s="60"/>
      <c r="EH81" s="17"/>
      <c r="EI81" s="17"/>
      <c r="EJ81" s="58"/>
      <c r="EK81" s="50"/>
      <c r="EL81" s="50"/>
      <c r="EM81" s="50"/>
      <c r="EN81" s="50"/>
      <c r="EO81" s="50"/>
      <c r="EP81" s="50"/>
      <c r="EQ81" s="59"/>
      <c r="ER81" s="60"/>
      <c r="ES81" s="17"/>
      <c r="ET81" s="17"/>
      <c r="EU81" s="58"/>
      <c r="EV81" s="50"/>
      <c r="EW81" s="50"/>
      <c r="EX81" s="50"/>
      <c r="EY81" s="50"/>
      <c r="EZ81" s="50"/>
      <c r="FA81" s="50"/>
      <c r="FB81" s="59"/>
      <c r="FC81" s="60"/>
      <c r="FD81" s="17"/>
      <c r="FE81" s="17"/>
      <c r="FF81" s="58"/>
      <c r="FG81" s="50"/>
      <c r="FH81" s="50"/>
      <c r="FI81" s="50"/>
      <c r="FJ81" s="50"/>
      <c r="FK81" s="50"/>
      <c r="FL81" s="50"/>
      <c r="FM81" s="59"/>
      <c r="FN81" s="60"/>
      <c r="FO81" s="17"/>
      <c r="FP81" s="17"/>
      <c r="FQ81" s="58"/>
      <c r="FR81" s="50"/>
      <c r="FS81" s="50"/>
      <c r="FT81" s="50"/>
      <c r="FU81" s="50"/>
      <c r="FV81" s="50"/>
      <c r="FW81" s="50"/>
      <c r="FX81" s="59"/>
      <c r="FY81" s="60"/>
      <c r="FZ81" s="17"/>
      <c r="GA81" s="17"/>
      <c r="GB81" s="58"/>
      <c r="GC81" s="50"/>
      <c r="GD81" s="50"/>
      <c r="GE81" s="50"/>
      <c r="GF81" s="50"/>
      <c r="GG81" s="50"/>
      <c r="GH81" s="50"/>
      <c r="GI81" s="59"/>
      <c r="GJ81" s="60"/>
      <c r="GK81" s="17"/>
      <c r="GL81" s="17"/>
      <c r="GM81" s="58"/>
      <c r="GN81" s="50"/>
      <c r="GO81" s="50"/>
      <c r="GP81" s="50"/>
      <c r="GQ81" s="50"/>
      <c r="GR81" s="50"/>
      <c r="GS81" s="50"/>
      <c r="GT81" s="59"/>
      <c r="GU81" s="60"/>
      <c r="GV81" s="17"/>
      <c r="GW81" s="17"/>
      <c r="GX81" s="58"/>
      <c r="GY81" s="50"/>
      <c r="GZ81" s="50"/>
      <c r="HA81" s="50"/>
      <c r="HB81" s="50"/>
      <c r="HC81" s="50"/>
      <c r="HD81" s="50"/>
      <c r="HE81" s="59"/>
      <c r="HF81" s="60"/>
      <c r="HG81" s="17"/>
      <c r="HH81" s="17"/>
      <c r="HI81" s="58"/>
      <c r="HJ81" s="50"/>
      <c r="HK81" s="50"/>
      <c r="HL81" s="50"/>
      <c r="HM81" s="50"/>
      <c r="HN81" s="50"/>
      <c r="HO81" s="50"/>
      <c r="HP81" s="59"/>
      <c r="HQ81" s="60"/>
      <c r="HR81" s="17"/>
      <c r="HS81" s="17"/>
    </row>
    <row r="82" spans="1:227" x14ac:dyDescent="0.3">
      <c r="A82" s="65"/>
      <c r="B82" s="66"/>
      <c r="C82" s="67"/>
      <c r="D82" s="67"/>
      <c r="E82" s="59"/>
      <c r="F82" s="59"/>
      <c r="G82" s="17"/>
      <c r="H82" s="58"/>
      <c r="I82" s="50"/>
      <c r="J82" s="50"/>
      <c r="K82" s="50"/>
      <c r="L82" s="50"/>
      <c r="M82" s="50"/>
      <c r="N82" s="50"/>
      <c r="O82" s="59"/>
      <c r="P82" s="60"/>
      <c r="Q82" s="17"/>
      <c r="R82" s="17"/>
      <c r="S82" s="58"/>
      <c r="T82" s="50"/>
      <c r="U82" s="50"/>
      <c r="V82" s="50"/>
      <c r="W82" s="50"/>
      <c r="X82" s="50"/>
      <c r="Y82" s="50"/>
      <c r="Z82" s="59"/>
      <c r="AA82" s="60"/>
      <c r="AB82" s="17"/>
      <c r="AC82" s="17"/>
      <c r="AD82" s="58"/>
      <c r="AE82" s="50"/>
      <c r="AF82" s="50"/>
      <c r="AG82" s="50"/>
      <c r="AH82" s="50"/>
      <c r="AI82" s="50"/>
      <c r="AJ82" s="50"/>
      <c r="AK82" s="59"/>
      <c r="AL82" s="60"/>
      <c r="AM82" s="17"/>
      <c r="AN82" s="17"/>
      <c r="AO82" s="58"/>
      <c r="AP82" s="50"/>
      <c r="AQ82" s="50"/>
      <c r="AR82" s="50"/>
      <c r="AS82" s="50"/>
      <c r="AT82" s="50"/>
      <c r="AU82" s="50"/>
      <c r="AV82" s="59"/>
      <c r="AW82" s="60"/>
      <c r="AX82" s="17"/>
      <c r="AY82" s="17"/>
      <c r="AZ82" s="58"/>
      <c r="BA82" s="50"/>
      <c r="BB82" s="50"/>
      <c r="BC82" s="50"/>
      <c r="BD82" s="50"/>
      <c r="BE82" s="50"/>
      <c r="BF82" s="50"/>
      <c r="BG82" s="59"/>
      <c r="BH82" s="60"/>
      <c r="BI82" s="17"/>
      <c r="BJ82" s="17"/>
      <c r="BK82" s="58"/>
      <c r="BL82" s="50"/>
      <c r="BM82" s="50"/>
      <c r="BN82" s="50"/>
      <c r="BO82" s="50"/>
      <c r="BP82" s="50"/>
      <c r="BQ82" s="50"/>
      <c r="BR82" s="59"/>
      <c r="BS82" s="60"/>
      <c r="BT82" s="17"/>
      <c r="BU82" s="17"/>
      <c r="BV82" s="58"/>
      <c r="BW82" s="50"/>
      <c r="BX82" s="50"/>
      <c r="BY82" s="50"/>
      <c r="BZ82" s="50"/>
      <c r="CA82" s="50"/>
      <c r="CB82" s="50"/>
      <c r="CC82" s="59"/>
      <c r="CD82" s="60"/>
      <c r="CE82" s="17"/>
      <c r="CF82" s="17"/>
      <c r="CG82" s="58"/>
      <c r="CH82" s="50"/>
      <c r="CI82" s="50"/>
      <c r="CJ82" s="50"/>
      <c r="CK82" s="50"/>
      <c r="CL82" s="50"/>
      <c r="CM82" s="50"/>
      <c r="CN82" s="59"/>
      <c r="CO82" s="60"/>
      <c r="CP82" s="17"/>
      <c r="CQ82" s="17"/>
      <c r="CR82" s="58"/>
      <c r="CS82" s="50"/>
      <c r="CT82" s="50"/>
      <c r="CU82" s="50"/>
      <c r="CV82" s="50"/>
      <c r="CW82" s="50"/>
      <c r="CX82" s="50"/>
      <c r="CY82" s="59"/>
      <c r="CZ82" s="60"/>
      <c r="DA82" s="17"/>
      <c r="DB82" s="17"/>
      <c r="DC82" s="58"/>
      <c r="DD82" s="50"/>
      <c r="DE82" s="50"/>
      <c r="DF82" s="50"/>
      <c r="DG82" s="50"/>
      <c r="DH82" s="50"/>
      <c r="DI82" s="50"/>
      <c r="DJ82" s="59"/>
      <c r="DK82" s="60"/>
      <c r="DL82" s="17"/>
      <c r="DM82" s="17"/>
      <c r="DN82" s="58"/>
      <c r="DO82" s="50"/>
      <c r="DP82" s="50"/>
      <c r="DQ82" s="50"/>
      <c r="DR82" s="50"/>
      <c r="DS82" s="50"/>
      <c r="DT82" s="50"/>
      <c r="DU82" s="59"/>
      <c r="DV82" s="60"/>
      <c r="DW82" s="17"/>
      <c r="DX82" s="17"/>
      <c r="DY82" s="58"/>
      <c r="DZ82" s="50"/>
      <c r="EA82" s="50"/>
      <c r="EB82" s="50"/>
      <c r="EC82" s="50"/>
      <c r="ED82" s="50"/>
      <c r="EE82" s="50"/>
      <c r="EF82" s="59"/>
      <c r="EG82" s="60"/>
      <c r="EH82" s="17"/>
      <c r="EI82" s="17"/>
      <c r="EJ82" s="58"/>
      <c r="EK82" s="50"/>
      <c r="EL82" s="50"/>
      <c r="EM82" s="50"/>
      <c r="EN82" s="50"/>
      <c r="EO82" s="50"/>
      <c r="EP82" s="50"/>
      <c r="EQ82" s="59"/>
      <c r="ER82" s="60"/>
      <c r="ES82" s="17"/>
      <c r="ET82" s="17"/>
      <c r="EU82" s="58"/>
      <c r="EV82" s="50"/>
      <c r="EW82" s="50"/>
      <c r="EX82" s="50"/>
      <c r="EY82" s="50"/>
      <c r="EZ82" s="50"/>
      <c r="FA82" s="50"/>
      <c r="FB82" s="59"/>
      <c r="FC82" s="60"/>
      <c r="FD82" s="17"/>
      <c r="FE82" s="17"/>
      <c r="FF82" s="58"/>
      <c r="FG82" s="50"/>
      <c r="FH82" s="50"/>
      <c r="FI82" s="50"/>
      <c r="FJ82" s="50"/>
      <c r="FK82" s="50"/>
      <c r="FL82" s="50"/>
      <c r="FM82" s="59"/>
      <c r="FN82" s="60"/>
      <c r="FO82" s="17"/>
      <c r="FP82" s="17"/>
      <c r="FQ82" s="58"/>
      <c r="FR82" s="50"/>
      <c r="FS82" s="50"/>
      <c r="FT82" s="50"/>
      <c r="FU82" s="50"/>
      <c r="FV82" s="50"/>
      <c r="FW82" s="50"/>
      <c r="FX82" s="59"/>
      <c r="FY82" s="60"/>
      <c r="FZ82" s="17"/>
      <c r="GA82" s="17"/>
      <c r="GB82" s="58"/>
      <c r="GC82" s="50"/>
      <c r="GD82" s="50"/>
      <c r="GE82" s="50"/>
      <c r="GF82" s="50"/>
      <c r="GG82" s="50"/>
      <c r="GH82" s="50"/>
      <c r="GI82" s="59"/>
      <c r="GJ82" s="60"/>
      <c r="GK82" s="17"/>
      <c r="GL82" s="17"/>
      <c r="GM82" s="58"/>
      <c r="GN82" s="50"/>
      <c r="GO82" s="50"/>
      <c r="GP82" s="50"/>
      <c r="GQ82" s="50"/>
      <c r="GR82" s="50"/>
      <c r="GS82" s="50"/>
      <c r="GT82" s="59"/>
      <c r="GU82" s="60"/>
      <c r="GV82" s="17"/>
      <c r="GW82" s="17"/>
      <c r="GX82" s="58"/>
      <c r="GY82" s="50"/>
      <c r="GZ82" s="50"/>
      <c r="HA82" s="50"/>
      <c r="HB82" s="50"/>
      <c r="HC82" s="50"/>
      <c r="HD82" s="50"/>
      <c r="HE82" s="59"/>
      <c r="HF82" s="60"/>
      <c r="HG82" s="17"/>
      <c r="HH82" s="17"/>
      <c r="HI82" s="58"/>
      <c r="HJ82" s="50"/>
      <c r="HK82" s="50"/>
      <c r="HL82" s="50"/>
      <c r="HM82" s="50"/>
      <c r="HN82" s="50"/>
      <c r="HO82" s="50"/>
      <c r="HP82" s="59"/>
      <c r="HQ82" s="60"/>
      <c r="HR82" s="17"/>
      <c r="HS82" s="17"/>
    </row>
    <row r="83" spans="1:227" x14ac:dyDescent="0.3">
      <c r="A83" s="65"/>
      <c r="B83" s="66"/>
      <c r="C83" s="67"/>
      <c r="D83" s="67"/>
      <c r="E83" s="59"/>
      <c r="F83" s="59"/>
      <c r="G83" s="17"/>
      <c r="H83" s="58"/>
      <c r="I83" s="50"/>
      <c r="J83" s="50"/>
      <c r="K83" s="50"/>
      <c r="L83" s="50"/>
      <c r="M83" s="50"/>
      <c r="N83" s="50"/>
      <c r="O83" s="59"/>
      <c r="P83" s="60"/>
      <c r="Q83" s="17"/>
      <c r="R83" s="17"/>
      <c r="S83" s="58"/>
      <c r="T83" s="50"/>
      <c r="U83" s="50"/>
      <c r="V83" s="50"/>
      <c r="W83" s="50"/>
      <c r="X83" s="50"/>
      <c r="Y83" s="50"/>
      <c r="Z83" s="59"/>
      <c r="AA83" s="60"/>
      <c r="AB83" s="17"/>
      <c r="AC83" s="17"/>
      <c r="AD83" s="58"/>
      <c r="AE83" s="50"/>
      <c r="AF83" s="50"/>
      <c r="AG83" s="50"/>
      <c r="AH83" s="50"/>
      <c r="AI83" s="50"/>
      <c r="AJ83" s="50"/>
      <c r="AK83" s="59"/>
      <c r="AL83" s="60"/>
      <c r="AM83" s="17"/>
      <c r="AN83" s="17"/>
      <c r="AO83" s="58"/>
      <c r="AP83" s="50"/>
      <c r="AQ83" s="50"/>
      <c r="AR83" s="50"/>
      <c r="AS83" s="50"/>
      <c r="AT83" s="50"/>
      <c r="AU83" s="50"/>
      <c r="AV83" s="59"/>
      <c r="AW83" s="60"/>
      <c r="AX83" s="17"/>
      <c r="AY83" s="17"/>
      <c r="AZ83" s="58"/>
      <c r="BA83" s="50"/>
      <c r="BB83" s="50"/>
      <c r="BC83" s="50"/>
      <c r="BD83" s="50"/>
      <c r="BE83" s="50"/>
      <c r="BF83" s="50"/>
      <c r="BG83" s="59"/>
      <c r="BH83" s="60"/>
      <c r="BI83" s="17"/>
      <c r="BJ83" s="17"/>
      <c r="BK83" s="58"/>
      <c r="BL83" s="50"/>
      <c r="BM83" s="50"/>
      <c r="BN83" s="50"/>
      <c r="BO83" s="50"/>
      <c r="BP83" s="50"/>
      <c r="BQ83" s="50"/>
      <c r="BR83" s="59"/>
      <c r="BS83" s="60"/>
      <c r="BT83" s="17"/>
      <c r="BU83" s="17"/>
      <c r="BV83" s="58"/>
      <c r="BW83" s="50"/>
      <c r="BX83" s="50"/>
      <c r="BY83" s="50"/>
      <c r="BZ83" s="50"/>
      <c r="CA83" s="50"/>
      <c r="CB83" s="50"/>
      <c r="CC83" s="59"/>
      <c r="CD83" s="60"/>
      <c r="CE83" s="17"/>
      <c r="CF83" s="17"/>
      <c r="CG83" s="58"/>
      <c r="CH83" s="50"/>
      <c r="CI83" s="50"/>
      <c r="CJ83" s="50"/>
      <c r="CK83" s="50"/>
      <c r="CL83" s="50"/>
      <c r="CM83" s="50"/>
      <c r="CN83" s="59"/>
      <c r="CO83" s="60"/>
      <c r="CP83" s="17"/>
      <c r="CQ83" s="17"/>
      <c r="CR83" s="58"/>
      <c r="CS83" s="50"/>
      <c r="CT83" s="50"/>
      <c r="CU83" s="50"/>
      <c r="CV83" s="50"/>
      <c r="CW83" s="50"/>
      <c r="CX83" s="50"/>
      <c r="CY83" s="59"/>
      <c r="CZ83" s="60"/>
      <c r="DA83" s="17"/>
      <c r="DB83" s="17"/>
      <c r="DC83" s="58"/>
      <c r="DD83" s="50"/>
      <c r="DE83" s="50"/>
      <c r="DF83" s="50"/>
      <c r="DG83" s="50"/>
      <c r="DH83" s="50"/>
      <c r="DI83" s="50"/>
      <c r="DJ83" s="59"/>
      <c r="DK83" s="60"/>
      <c r="DL83" s="17"/>
      <c r="DM83" s="17"/>
      <c r="DN83" s="58"/>
      <c r="DO83" s="50"/>
      <c r="DP83" s="50"/>
      <c r="DQ83" s="50"/>
      <c r="DR83" s="50"/>
      <c r="DS83" s="50"/>
      <c r="DT83" s="50"/>
      <c r="DU83" s="59"/>
      <c r="DV83" s="60"/>
      <c r="DW83" s="17"/>
      <c r="DX83" s="17"/>
      <c r="DY83" s="58"/>
      <c r="DZ83" s="50"/>
      <c r="EA83" s="50"/>
      <c r="EB83" s="50"/>
      <c r="EC83" s="50"/>
      <c r="ED83" s="50"/>
      <c r="EE83" s="50"/>
      <c r="EF83" s="59"/>
      <c r="EG83" s="60"/>
      <c r="EH83" s="17"/>
      <c r="EI83" s="17"/>
      <c r="EJ83" s="58"/>
      <c r="EK83" s="50"/>
      <c r="EL83" s="50"/>
      <c r="EM83" s="50"/>
      <c r="EN83" s="50"/>
      <c r="EO83" s="50"/>
      <c r="EP83" s="50"/>
      <c r="EQ83" s="59"/>
      <c r="ER83" s="60"/>
      <c r="ES83" s="17"/>
      <c r="ET83" s="17"/>
      <c r="EU83" s="58"/>
      <c r="EV83" s="50"/>
      <c r="EW83" s="50"/>
      <c r="EX83" s="50"/>
      <c r="EY83" s="50"/>
      <c r="EZ83" s="50"/>
      <c r="FA83" s="50"/>
      <c r="FB83" s="59"/>
      <c r="FC83" s="60"/>
      <c r="FD83" s="17"/>
      <c r="FE83" s="17"/>
      <c r="FF83" s="58"/>
      <c r="FG83" s="50"/>
      <c r="FH83" s="50"/>
      <c r="FI83" s="50"/>
      <c r="FJ83" s="50"/>
      <c r="FK83" s="50"/>
      <c r="FL83" s="50"/>
      <c r="FM83" s="59"/>
      <c r="FN83" s="60"/>
      <c r="FO83" s="17"/>
      <c r="FP83" s="17"/>
      <c r="FQ83" s="58"/>
      <c r="FR83" s="50"/>
      <c r="FS83" s="50"/>
      <c r="FT83" s="50"/>
      <c r="FU83" s="50"/>
      <c r="FV83" s="50"/>
      <c r="FW83" s="50"/>
      <c r="FX83" s="59"/>
      <c r="FY83" s="60"/>
      <c r="FZ83" s="17"/>
      <c r="GA83" s="17"/>
      <c r="GB83" s="58"/>
      <c r="GC83" s="50"/>
      <c r="GD83" s="50"/>
      <c r="GE83" s="50"/>
      <c r="GF83" s="50"/>
      <c r="GG83" s="50"/>
      <c r="GH83" s="50"/>
      <c r="GI83" s="59"/>
      <c r="GJ83" s="60"/>
      <c r="GK83" s="17"/>
      <c r="GL83" s="17"/>
      <c r="GM83" s="58"/>
      <c r="GN83" s="50"/>
      <c r="GO83" s="50"/>
      <c r="GP83" s="50"/>
      <c r="GQ83" s="50"/>
      <c r="GR83" s="50"/>
      <c r="GS83" s="50"/>
      <c r="GT83" s="59"/>
      <c r="GU83" s="60"/>
      <c r="GV83" s="17"/>
      <c r="GW83" s="17"/>
      <c r="GX83" s="58"/>
      <c r="GY83" s="50"/>
      <c r="GZ83" s="50"/>
      <c r="HA83" s="50"/>
      <c r="HB83" s="50"/>
      <c r="HC83" s="50"/>
      <c r="HD83" s="50"/>
      <c r="HE83" s="59"/>
      <c r="HF83" s="60"/>
      <c r="HG83" s="17"/>
      <c r="HH83" s="17"/>
      <c r="HI83" s="58"/>
      <c r="HJ83" s="50"/>
      <c r="HK83" s="50"/>
      <c r="HL83" s="50"/>
      <c r="HM83" s="50"/>
      <c r="HN83" s="50"/>
      <c r="HO83" s="50"/>
      <c r="HP83" s="59"/>
      <c r="HQ83" s="60"/>
      <c r="HR83" s="17"/>
      <c r="HS83" s="17"/>
    </row>
    <row r="84" spans="1:227" x14ac:dyDescent="0.3">
      <c r="A84" s="65"/>
      <c r="B84" s="66"/>
      <c r="C84" s="67"/>
      <c r="D84" s="67"/>
      <c r="E84" s="59"/>
      <c r="F84" s="59"/>
      <c r="G84" s="17"/>
      <c r="H84" s="58"/>
      <c r="I84" s="50"/>
      <c r="J84" s="50"/>
      <c r="K84" s="50"/>
      <c r="L84" s="50"/>
      <c r="M84" s="50"/>
      <c r="N84" s="50"/>
      <c r="O84" s="59"/>
      <c r="P84" s="60"/>
      <c r="Q84" s="17"/>
      <c r="R84" s="17"/>
      <c r="S84" s="58"/>
      <c r="T84" s="50"/>
      <c r="U84" s="50"/>
      <c r="V84" s="50"/>
      <c r="W84" s="50"/>
      <c r="X84" s="50"/>
      <c r="Y84" s="50"/>
      <c r="Z84" s="59"/>
      <c r="AA84" s="60"/>
      <c r="AB84" s="17"/>
      <c r="AC84" s="17"/>
      <c r="AD84" s="58"/>
      <c r="AE84" s="50"/>
      <c r="AF84" s="50"/>
      <c r="AG84" s="50"/>
      <c r="AH84" s="50"/>
      <c r="AI84" s="50"/>
      <c r="AJ84" s="50"/>
      <c r="AK84" s="59"/>
      <c r="AL84" s="60"/>
      <c r="AM84" s="17"/>
      <c r="AN84" s="17"/>
      <c r="AO84" s="58"/>
      <c r="AP84" s="50"/>
      <c r="AQ84" s="50"/>
      <c r="AR84" s="50"/>
      <c r="AS84" s="50"/>
      <c r="AT84" s="50"/>
      <c r="AU84" s="50"/>
      <c r="AV84" s="59"/>
      <c r="AW84" s="60"/>
      <c r="AX84" s="17"/>
      <c r="AY84" s="17"/>
      <c r="AZ84" s="58"/>
      <c r="BA84" s="50"/>
      <c r="BB84" s="50"/>
      <c r="BC84" s="50"/>
      <c r="BD84" s="50"/>
      <c r="BE84" s="50"/>
      <c r="BF84" s="50"/>
      <c r="BG84" s="59"/>
      <c r="BH84" s="60"/>
      <c r="BI84" s="17"/>
      <c r="BJ84" s="17"/>
      <c r="BK84" s="58"/>
      <c r="BL84" s="50"/>
      <c r="BM84" s="50"/>
      <c r="BN84" s="50"/>
      <c r="BO84" s="50"/>
      <c r="BP84" s="50"/>
      <c r="BQ84" s="50"/>
      <c r="BR84" s="59"/>
      <c r="BS84" s="60"/>
      <c r="BT84" s="17"/>
      <c r="BU84" s="17"/>
      <c r="BV84" s="58"/>
      <c r="BW84" s="50"/>
      <c r="BX84" s="50"/>
      <c r="BY84" s="50"/>
      <c r="BZ84" s="50"/>
      <c r="CA84" s="50"/>
      <c r="CB84" s="50"/>
      <c r="CC84" s="59"/>
      <c r="CD84" s="60"/>
      <c r="CE84" s="17"/>
      <c r="CF84" s="17"/>
      <c r="CG84" s="58"/>
      <c r="CH84" s="50"/>
      <c r="CI84" s="50"/>
      <c r="CJ84" s="50"/>
      <c r="CK84" s="50"/>
      <c r="CL84" s="50"/>
      <c r="CM84" s="50"/>
      <c r="CN84" s="59"/>
      <c r="CO84" s="60"/>
      <c r="CP84" s="17"/>
      <c r="CQ84" s="17"/>
      <c r="CR84" s="58"/>
      <c r="CS84" s="50"/>
      <c r="CT84" s="50"/>
      <c r="CU84" s="50"/>
      <c r="CV84" s="50"/>
      <c r="CW84" s="50"/>
      <c r="CX84" s="50"/>
      <c r="CY84" s="59"/>
      <c r="CZ84" s="60"/>
      <c r="DA84" s="17"/>
      <c r="DB84" s="17"/>
      <c r="DC84" s="58"/>
      <c r="DD84" s="50"/>
      <c r="DE84" s="50"/>
      <c r="DF84" s="50"/>
      <c r="DG84" s="50"/>
      <c r="DH84" s="50"/>
      <c r="DI84" s="50"/>
      <c r="DJ84" s="59"/>
      <c r="DK84" s="60"/>
      <c r="DL84" s="17"/>
      <c r="DM84" s="17"/>
      <c r="DN84" s="58"/>
      <c r="DO84" s="50"/>
      <c r="DP84" s="50"/>
      <c r="DQ84" s="50"/>
      <c r="DR84" s="50"/>
      <c r="DS84" s="50"/>
      <c r="DT84" s="50"/>
      <c r="DU84" s="59"/>
      <c r="DV84" s="60"/>
      <c r="DW84" s="17"/>
      <c r="DX84" s="17"/>
      <c r="DY84" s="58"/>
      <c r="DZ84" s="50"/>
      <c r="EA84" s="50"/>
      <c r="EB84" s="50"/>
      <c r="EC84" s="50"/>
      <c r="ED84" s="50"/>
      <c r="EE84" s="50"/>
      <c r="EF84" s="59"/>
      <c r="EG84" s="60"/>
      <c r="EH84" s="17"/>
      <c r="EI84" s="17"/>
      <c r="EJ84" s="58"/>
      <c r="EK84" s="50"/>
      <c r="EL84" s="50"/>
      <c r="EM84" s="50"/>
      <c r="EN84" s="50"/>
      <c r="EO84" s="50"/>
      <c r="EP84" s="50"/>
      <c r="EQ84" s="59"/>
      <c r="ER84" s="60"/>
      <c r="ES84" s="17"/>
      <c r="ET84" s="17"/>
      <c r="EU84" s="58"/>
      <c r="EV84" s="50"/>
      <c r="EW84" s="50"/>
      <c r="EX84" s="50"/>
      <c r="EY84" s="50"/>
      <c r="EZ84" s="50"/>
      <c r="FA84" s="50"/>
      <c r="FB84" s="59"/>
      <c r="FC84" s="60"/>
      <c r="FD84" s="17"/>
      <c r="FE84" s="17"/>
      <c r="FF84" s="58"/>
      <c r="FG84" s="50"/>
      <c r="FH84" s="50"/>
      <c r="FI84" s="50"/>
      <c r="FJ84" s="50"/>
      <c r="FK84" s="50"/>
      <c r="FL84" s="50"/>
      <c r="FM84" s="59"/>
      <c r="FN84" s="60"/>
      <c r="FO84" s="17"/>
      <c r="FP84" s="17"/>
      <c r="FQ84" s="58"/>
      <c r="FR84" s="50"/>
      <c r="FS84" s="50"/>
      <c r="FT84" s="50"/>
      <c r="FU84" s="50"/>
      <c r="FV84" s="50"/>
      <c r="FW84" s="50"/>
      <c r="FX84" s="59"/>
      <c r="FY84" s="60"/>
      <c r="FZ84" s="17"/>
      <c r="GA84" s="17"/>
      <c r="GB84" s="58"/>
      <c r="GC84" s="50"/>
      <c r="GD84" s="50"/>
      <c r="GE84" s="50"/>
      <c r="GF84" s="50"/>
      <c r="GG84" s="50"/>
      <c r="GH84" s="50"/>
      <c r="GI84" s="59"/>
      <c r="GJ84" s="60"/>
      <c r="GK84" s="17"/>
      <c r="GL84" s="17"/>
      <c r="GM84" s="58"/>
      <c r="GN84" s="50"/>
      <c r="GO84" s="50"/>
      <c r="GP84" s="50"/>
      <c r="GQ84" s="50"/>
      <c r="GR84" s="50"/>
      <c r="GS84" s="50"/>
      <c r="GT84" s="59"/>
      <c r="GU84" s="60"/>
      <c r="GV84" s="17"/>
      <c r="GW84" s="17"/>
      <c r="GX84" s="58"/>
      <c r="GY84" s="50"/>
      <c r="GZ84" s="50"/>
      <c r="HA84" s="50"/>
      <c r="HB84" s="50"/>
      <c r="HC84" s="50"/>
      <c r="HD84" s="50"/>
      <c r="HE84" s="59"/>
      <c r="HF84" s="60"/>
      <c r="HG84" s="17"/>
      <c r="HH84" s="17"/>
      <c r="HI84" s="58"/>
      <c r="HJ84" s="50"/>
      <c r="HK84" s="50"/>
      <c r="HL84" s="50"/>
      <c r="HM84" s="50"/>
      <c r="HN84" s="50"/>
      <c r="HO84" s="50"/>
      <c r="HP84" s="59"/>
      <c r="HQ84" s="60"/>
      <c r="HR84" s="17"/>
      <c r="HS84" s="17"/>
    </row>
    <row r="85" spans="1:227" x14ac:dyDescent="0.3">
      <c r="A85" s="65"/>
      <c r="B85" s="66"/>
      <c r="C85" s="67"/>
      <c r="D85" s="67"/>
      <c r="E85" s="59"/>
      <c r="F85" s="59"/>
      <c r="G85" s="17"/>
      <c r="H85" s="58"/>
      <c r="I85" s="50"/>
      <c r="J85" s="50"/>
      <c r="K85" s="50"/>
      <c r="L85" s="50"/>
      <c r="M85" s="50"/>
      <c r="N85" s="50"/>
      <c r="O85" s="59"/>
      <c r="P85" s="60"/>
      <c r="Q85" s="17"/>
      <c r="R85" s="17"/>
      <c r="S85" s="58"/>
      <c r="T85" s="50"/>
      <c r="U85" s="50"/>
      <c r="V85" s="50"/>
      <c r="W85" s="50"/>
      <c r="X85" s="50"/>
      <c r="Y85" s="50"/>
      <c r="Z85" s="59"/>
      <c r="AA85" s="60"/>
      <c r="AB85" s="17"/>
      <c r="AC85" s="17"/>
      <c r="AD85" s="58"/>
      <c r="AE85" s="50"/>
      <c r="AF85" s="50"/>
      <c r="AG85" s="50"/>
      <c r="AH85" s="50"/>
      <c r="AI85" s="50"/>
      <c r="AJ85" s="50"/>
      <c r="AK85" s="59"/>
      <c r="AL85" s="60"/>
      <c r="AM85" s="17"/>
      <c r="AN85" s="17"/>
      <c r="AO85" s="58"/>
      <c r="AP85" s="50"/>
      <c r="AQ85" s="50"/>
      <c r="AR85" s="50"/>
      <c r="AS85" s="50"/>
      <c r="AT85" s="50"/>
      <c r="AU85" s="50"/>
      <c r="AV85" s="59"/>
      <c r="AW85" s="60"/>
      <c r="AX85" s="17"/>
      <c r="AY85" s="17"/>
      <c r="AZ85" s="58"/>
      <c r="BA85" s="50"/>
      <c r="BB85" s="50"/>
      <c r="BC85" s="50"/>
      <c r="BD85" s="50"/>
      <c r="BE85" s="50"/>
      <c r="BF85" s="50"/>
      <c r="BG85" s="59"/>
      <c r="BH85" s="60"/>
      <c r="BI85" s="17"/>
      <c r="BJ85" s="17"/>
      <c r="BK85" s="58"/>
      <c r="BL85" s="50"/>
      <c r="BM85" s="50"/>
      <c r="BN85" s="50"/>
      <c r="BO85" s="50"/>
      <c r="BP85" s="50"/>
      <c r="BQ85" s="50"/>
      <c r="BR85" s="59"/>
      <c r="BS85" s="60"/>
      <c r="BT85" s="17"/>
      <c r="BU85" s="17"/>
      <c r="BV85" s="58"/>
      <c r="BW85" s="50"/>
      <c r="BX85" s="50"/>
      <c r="BY85" s="50"/>
      <c r="BZ85" s="50"/>
      <c r="CA85" s="50"/>
      <c r="CB85" s="50"/>
      <c r="CC85" s="59"/>
      <c r="CD85" s="60"/>
      <c r="CE85" s="17"/>
      <c r="CF85" s="17"/>
      <c r="CG85" s="58"/>
      <c r="CH85" s="50"/>
      <c r="CI85" s="50"/>
      <c r="CJ85" s="50"/>
      <c r="CK85" s="50"/>
      <c r="CL85" s="50"/>
      <c r="CM85" s="50"/>
      <c r="CN85" s="59"/>
      <c r="CO85" s="60"/>
      <c r="CP85" s="17"/>
      <c r="CQ85" s="17"/>
      <c r="CR85" s="58"/>
      <c r="CS85" s="50"/>
      <c r="CT85" s="50"/>
      <c r="CU85" s="50"/>
      <c r="CV85" s="50"/>
      <c r="CW85" s="50"/>
      <c r="CX85" s="50"/>
      <c r="CY85" s="59"/>
      <c r="CZ85" s="60"/>
      <c r="DA85" s="17"/>
      <c r="DB85" s="17"/>
      <c r="DC85" s="58"/>
      <c r="DD85" s="50"/>
      <c r="DE85" s="50"/>
      <c r="DF85" s="50"/>
      <c r="DG85" s="50"/>
      <c r="DH85" s="50"/>
      <c r="DI85" s="50"/>
      <c r="DJ85" s="59"/>
      <c r="DK85" s="60"/>
      <c r="DL85" s="17"/>
      <c r="DM85" s="17"/>
      <c r="DN85" s="58"/>
      <c r="DO85" s="50"/>
      <c r="DP85" s="50"/>
      <c r="DQ85" s="50"/>
      <c r="DR85" s="50"/>
      <c r="DS85" s="50"/>
      <c r="DT85" s="50"/>
      <c r="DU85" s="59"/>
      <c r="DV85" s="60"/>
      <c r="DW85" s="17"/>
      <c r="DX85" s="17"/>
      <c r="DY85" s="58"/>
      <c r="DZ85" s="50"/>
      <c r="EA85" s="50"/>
      <c r="EB85" s="50"/>
      <c r="EC85" s="50"/>
      <c r="ED85" s="50"/>
      <c r="EE85" s="50"/>
      <c r="EF85" s="59"/>
      <c r="EG85" s="60"/>
      <c r="EH85" s="17"/>
      <c r="EI85" s="17"/>
      <c r="EJ85" s="58"/>
      <c r="EK85" s="50"/>
      <c r="EL85" s="50"/>
      <c r="EM85" s="50"/>
      <c r="EN85" s="50"/>
      <c r="EO85" s="50"/>
      <c r="EP85" s="50"/>
      <c r="EQ85" s="59"/>
      <c r="ER85" s="60"/>
      <c r="ES85" s="17"/>
      <c r="ET85" s="17"/>
      <c r="EU85" s="58"/>
      <c r="EV85" s="50"/>
      <c r="EW85" s="50"/>
      <c r="EX85" s="50"/>
      <c r="EY85" s="50"/>
      <c r="EZ85" s="50"/>
      <c r="FA85" s="50"/>
      <c r="FB85" s="59"/>
      <c r="FC85" s="60"/>
      <c r="FD85" s="17"/>
      <c r="FE85" s="17"/>
      <c r="FF85" s="58"/>
      <c r="FG85" s="50"/>
      <c r="FH85" s="50"/>
      <c r="FI85" s="50"/>
      <c r="FJ85" s="50"/>
      <c r="FK85" s="50"/>
      <c r="FL85" s="50"/>
      <c r="FM85" s="59"/>
      <c r="FN85" s="60"/>
      <c r="FO85" s="17"/>
      <c r="FP85" s="17"/>
      <c r="FQ85" s="58"/>
      <c r="FR85" s="50"/>
      <c r="FS85" s="50"/>
      <c r="FT85" s="50"/>
      <c r="FU85" s="50"/>
      <c r="FV85" s="50"/>
      <c r="FW85" s="50"/>
      <c r="FX85" s="59"/>
      <c r="FY85" s="60"/>
      <c r="FZ85" s="17"/>
      <c r="GA85" s="17"/>
      <c r="GB85" s="58"/>
      <c r="GC85" s="50"/>
      <c r="GD85" s="50"/>
      <c r="GE85" s="50"/>
      <c r="GF85" s="50"/>
      <c r="GG85" s="50"/>
      <c r="GH85" s="50"/>
      <c r="GI85" s="59"/>
      <c r="GJ85" s="60"/>
      <c r="GK85" s="17"/>
      <c r="GL85" s="17"/>
      <c r="GM85" s="58"/>
      <c r="GN85" s="50"/>
      <c r="GO85" s="50"/>
      <c r="GP85" s="50"/>
      <c r="GQ85" s="50"/>
      <c r="GR85" s="50"/>
      <c r="GS85" s="50"/>
      <c r="GT85" s="59"/>
      <c r="GU85" s="60"/>
      <c r="GV85" s="17"/>
      <c r="GW85" s="17"/>
      <c r="GX85" s="58"/>
      <c r="GY85" s="50"/>
      <c r="GZ85" s="50"/>
      <c r="HA85" s="50"/>
      <c r="HB85" s="50"/>
      <c r="HC85" s="50"/>
      <c r="HD85" s="50"/>
      <c r="HE85" s="59"/>
      <c r="HF85" s="60"/>
      <c r="HG85" s="17"/>
      <c r="HH85" s="17"/>
      <c r="HI85" s="58"/>
      <c r="HJ85" s="50"/>
      <c r="HK85" s="50"/>
      <c r="HL85" s="50"/>
      <c r="HM85" s="50"/>
      <c r="HN85" s="50"/>
      <c r="HO85" s="50"/>
      <c r="HP85" s="59"/>
      <c r="HQ85" s="60"/>
      <c r="HR85" s="17"/>
      <c r="HS85" s="17"/>
    </row>
    <row r="86" spans="1:227" x14ac:dyDescent="0.3">
      <c r="A86" s="65"/>
      <c r="B86" s="66"/>
      <c r="C86" s="67"/>
      <c r="D86" s="67"/>
      <c r="E86" s="59"/>
      <c r="F86" s="59"/>
      <c r="G86" s="17"/>
      <c r="H86" s="58"/>
      <c r="I86" s="50"/>
      <c r="J86" s="50"/>
      <c r="K86" s="50"/>
      <c r="L86" s="50"/>
      <c r="M86" s="50"/>
      <c r="N86" s="50"/>
      <c r="O86" s="59"/>
      <c r="P86" s="60"/>
      <c r="Q86" s="17"/>
      <c r="R86" s="17"/>
      <c r="S86" s="58"/>
      <c r="T86" s="50"/>
      <c r="U86" s="50"/>
      <c r="V86" s="50"/>
      <c r="W86" s="50"/>
      <c r="X86" s="50"/>
      <c r="Y86" s="50"/>
      <c r="Z86" s="59"/>
      <c r="AA86" s="60"/>
      <c r="AB86" s="17"/>
      <c r="AC86" s="17"/>
      <c r="AD86" s="58"/>
      <c r="AE86" s="50"/>
      <c r="AF86" s="50"/>
      <c r="AG86" s="50"/>
      <c r="AH86" s="50"/>
      <c r="AI86" s="50"/>
      <c r="AJ86" s="50"/>
      <c r="AK86" s="59"/>
      <c r="AL86" s="60"/>
      <c r="AM86" s="17"/>
      <c r="AN86" s="17"/>
      <c r="AO86" s="58"/>
      <c r="AP86" s="50"/>
      <c r="AQ86" s="50"/>
      <c r="AR86" s="50"/>
      <c r="AS86" s="50"/>
      <c r="AT86" s="50"/>
      <c r="AU86" s="50"/>
      <c r="AV86" s="59"/>
      <c r="AW86" s="60"/>
      <c r="AX86" s="17"/>
      <c r="AY86" s="17"/>
      <c r="AZ86" s="58"/>
      <c r="BA86" s="50"/>
      <c r="BB86" s="50"/>
      <c r="BC86" s="50"/>
      <c r="BD86" s="50"/>
      <c r="BE86" s="50"/>
      <c r="BF86" s="50"/>
      <c r="BG86" s="59"/>
      <c r="BH86" s="60"/>
      <c r="BI86" s="17"/>
      <c r="BJ86" s="17"/>
      <c r="BK86" s="58"/>
      <c r="BL86" s="50"/>
      <c r="BM86" s="50"/>
      <c r="BN86" s="50"/>
      <c r="BO86" s="50"/>
      <c r="BP86" s="50"/>
      <c r="BQ86" s="50"/>
      <c r="BR86" s="59"/>
      <c r="BS86" s="60"/>
      <c r="BT86" s="17"/>
      <c r="BU86" s="17"/>
      <c r="BV86" s="58"/>
      <c r="BW86" s="50"/>
      <c r="BX86" s="50"/>
      <c r="BY86" s="50"/>
      <c r="BZ86" s="50"/>
      <c r="CA86" s="50"/>
      <c r="CB86" s="50"/>
      <c r="CC86" s="59"/>
      <c r="CD86" s="60"/>
      <c r="CE86" s="17"/>
      <c r="CF86" s="17"/>
      <c r="CG86" s="58"/>
      <c r="CH86" s="50"/>
      <c r="CI86" s="50"/>
      <c r="CJ86" s="50"/>
      <c r="CK86" s="50"/>
      <c r="CL86" s="50"/>
      <c r="CM86" s="50"/>
      <c r="CN86" s="59"/>
      <c r="CO86" s="60"/>
      <c r="CP86" s="17"/>
      <c r="CQ86" s="17"/>
      <c r="CR86" s="58"/>
      <c r="CS86" s="50"/>
      <c r="CT86" s="50"/>
      <c r="CU86" s="50"/>
      <c r="CV86" s="50"/>
      <c r="CW86" s="50"/>
      <c r="CX86" s="50"/>
      <c r="CY86" s="59"/>
      <c r="CZ86" s="60"/>
      <c r="DA86" s="17"/>
      <c r="DB86" s="17"/>
      <c r="DC86" s="58"/>
      <c r="DD86" s="50"/>
      <c r="DE86" s="50"/>
      <c r="DF86" s="50"/>
      <c r="DG86" s="50"/>
      <c r="DH86" s="50"/>
      <c r="DI86" s="50"/>
      <c r="DJ86" s="59"/>
      <c r="DK86" s="60"/>
      <c r="DL86" s="17"/>
      <c r="DM86" s="17"/>
      <c r="DN86" s="58"/>
      <c r="DO86" s="50"/>
      <c r="DP86" s="50"/>
      <c r="DQ86" s="50"/>
      <c r="DR86" s="50"/>
      <c r="DS86" s="50"/>
      <c r="DT86" s="50"/>
      <c r="DU86" s="59"/>
      <c r="DV86" s="60"/>
      <c r="DW86" s="17"/>
      <c r="DX86" s="17"/>
      <c r="DY86" s="58"/>
      <c r="DZ86" s="50"/>
      <c r="EA86" s="50"/>
      <c r="EB86" s="50"/>
      <c r="EC86" s="50"/>
      <c r="ED86" s="50"/>
      <c r="EE86" s="50"/>
      <c r="EF86" s="59"/>
      <c r="EG86" s="60"/>
      <c r="EH86" s="17"/>
      <c r="EI86" s="17"/>
      <c r="EJ86" s="58"/>
      <c r="EK86" s="50"/>
      <c r="EL86" s="50"/>
      <c r="EM86" s="50"/>
      <c r="EN86" s="50"/>
      <c r="EO86" s="50"/>
      <c r="EP86" s="50"/>
      <c r="EQ86" s="59"/>
      <c r="ER86" s="60"/>
      <c r="ES86" s="17"/>
      <c r="ET86" s="17"/>
      <c r="EU86" s="58"/>
      <c r="EV86" s="50"/>
      <c r="EW86" s="50"/>
      <c r="EX86" s="50"/>
      <c r="EY86" s="50"/>
      <c r="EZ86" s="50"/>
      <c r="FA86" s="50"/>
      <c r="FB86" s="59"/>
      <c r="FC86" s="60"/>
      <c r="FD86" s="17"/>
      <c r="FE86" s="17"/>
      <c r="FF86" s="58"/>
      <c r="FG86" s="50"/>
      <c r="FH86" s="50"/>
      <c r="FI86" s="50"/>
      <c r="FJ86" s="50"/>
      <c r="FK86" s="50"/>
      <c r="FL86" s="50"/>
      <c r="FM86" s="59"/>
      <c r="FN86" s="60"/>
      <c r="FO86" s="17"/>
      <c r="FP86" s="17"/>
      <c r="FQ86" s="58"/>
      <c r="FR86" s="50"/>
      <c r="FS86" s="50"/>
      <c r="FT86" s="50"/>
      <c r="FU86" s="50"/>
      <c r="FV86" s="50"/>
      <c r="FW86" s="50"/>
      <c r="FX86" s="59"/>
      <c r="FY86" s="60"/>
      <c r="FZ86" s="17"/>
      <c r="GA86" s="17"/>
      <c r="GB86" s="58"/>
      <c r="GC86" s="50"/>
      <c r="GD86" s="50"/>
      <c r="GE86" s="50"/>
      <c r="GF86" s="50"/>
      <c r="GG86" s="50"/>
      <c r="GH86" s="50"/>
      <c r="GI86" s="59"/>
      <c r="GJ86" s="60"/>
      <c r="GK86" s="17"/>
      <c r="GL86" s="17"/>
      <c r="GM86" s="58"/>
      <c r="GN86" s="50"/>
      <c r="GO86" s="50"/>
      <c r="GP86" s="50"/>
      <c r="GQ86" s="50"/>
      <c r="GR86" s="50"/>
      <c r="GS86" s="50"/>
      <c r="GT86" s="59"/>
      <c r="GU86" s="60"/>
      <c r="GV86" s="17"/>
      <c r="GW86" s="17"/>
      <c r="GX86" s="58"/>
      <c r="GY86" s="50"/>
      <c r="GZ86" s="50"/>
      <c r="HA86" s="50"/>
      <c r="HB86" s="50"/>
      <c r="HC86" s="50"/>
      <c r="HD86" s="50"/>
      <c r="HE86" s="59"/>
      <c r="HF86" s="60"/>
      <c r="HG86" s="17"/>
      <c r="HH86" s="17"/>
      <c r="HI86" s="58"/>
      <c r="HJ86" s="50"/>
      <c r="HK86" s="50"/>
      <c r="HL86" s="50"/>
      <c r="HM86" s="50"/>
      <c r="HN86" s="50"/>
      <c r="HO86" s="50"/>
      <c r="HP86" s="59"/>
      <c r="HQ86" s="60"/>
      <c r="HR86" s="17"/>
      <c r="HS86" s="17"/>
    </row>
    <row r="87" spans="1:227" x14ac:dyDescent="0.3">
      <c r="A87" s="65"/>
      <c r="B87" s="66"/>
      <c r="C87" s="67"/>
      <c r="D87" s="67"/>
      <c r="E87" s="59"/>
      <c r="F87" s="59"/>
      <c r="G87" s="17"/>
      <c r="H87" s="58"/>
      <c r="I87" s="50"/>
      <c r="J87" s="50"/>
      <c r="K87" s="50"/>
      <c r="L87" s="50"/>
      <c r="M87" s="50"/>
      <c r="N87" s="50"/>
      <c r="O87" s="59"/>
      <c r="P87" s="60"/>
      <c r="Q87" s="17"/>
      <c r="R87" s="17"/>
      <c r="S87" s="58"/>
      <c r="T87" s="50"/>
      <c r="U87" s="50"/>
      <c r="V87" s="50"/>
      <c r="W87" s="50"/>
      <c r="X87" s="50"/>
      <c r="Y87" s="50"/>
      <c r="Z87" s="59"/>
      <c r="AA87" s="60"/>
      <c r="AB87" s="17"/>
      <c r="AC87" s="17"/>
      <c r="AD87" s="58"/>
      <c r="AE87" s="50"/>
      <c r="AF87" s="50"/>
      <c r="AG87" s="50"/>
      <c r="AH87" s="50"/>
      <c r="AI87" s="50"/>
      <c r="AJ87" s="50"/>
      <c r="AK87" s="59"/>
      <c r="AL87" s="60"/>
      <c r="AM87" s="17"/>
      <c r="AN87" s="17"/>
      <c r="AO87" s="58"/>
      <c r="AP87" s="50"/>
      <c r="AQ87" s="50"/>
      <c r="AR87" s="50"/>
      <c r="AS87" s="50"/>
      <c r="AT87" s="50"/>
      <c r="AU87" s="50"/>
      <c r="AV87" s="59"/>
      <c r="AW87" s="60"/>
      <c r="AX87" s="17"/>
      <c r="AY87" s="17"/>
      <c r="AZ87" s="58"/>
      <c r="BA87" s="50"/>
      <c r="BB87" s="50"/>
      <c r="BC87" s="50"/>
      <c r="BD87" s="50"/>
      <c r="BE87" s="50"/>
      <c r="BF87" s="50"/>
      <c r="BG87" s="59"/>
      <c r="BH87" s="60"/>
      <c r="BI87" s="17"/>
      <c r="BJ87" s="17"/>
      <c r="BK87" s="58"/>
      <c r="BL87" s="50"/>
      <c r="BM87" s="50"/>
      <c r="BN87" s="50"/>
      <c r="BO87" s="50"/>
      <c r="BP87" s="50"/>
      <c r="BQ87" s="50"/>
      <c r="BR87" s="59"/>
      <c r="BS87" s="60"/>
      <c r="BT87" s="17"/>
      <c r="BU87" s="17"/>
      <c r="BV87" s="58"/>
      <c r="BW87" s="50"/>
      <c r="BX87" s="50"/>
      <c r="BY87" s="50"/>
      <c r="BZ87" s="50"/>
      <c r="CA87" s="50"/>
      <c r="CB87" s="50"/>
      <c r="CC87" s="59"/>
      <c r="CD87" s="60"/>
      <c r="CE87" s="17"/>
      <c r="CF87" s="17"/>
      <c r="CG87" s="58"/>
      <c r="CH87" s="50"/>
      <c r="CI87" s="50"/>
      <c r="CJ87" s="50"/>
      <c r="CK87" s="50"/>
      <c r="CL87" s="50"/>
      <c r="CM87" s="50"/>
      <c r="CN87" s="59"/>
      <c r="CO87" s="60"/>
      <c r="CP87" s="17"/>
      <c r="CQ87" s="17"/>
      <c r="CR87" s="58"/>
      <c r="CS87" s="50"/>
      <c r="CT87" s="50"/>
      <c r="CU87" s="50"/>
      <c r="CV87" s="50"/>
      <c r="CW87" s="50"/>
      <c r="CX87" s="50"/>
      <c r="CY87" s="59"/>
      <c r="CZ87" s="60"/>
      <c r="DA87" s="17"/>
      <c r="DB87" s="17"/>
      <c r="DC87" s="58"/>
      <c r="DD87" s="50"/>
      <c r="DE87" s="50"/>
      <c r="DF87" s="50"/>
      <c r="DG87" s="50"/>
      <c r="DH87" s="50"/>
      <c r="DI87" s="50"/>
      <c r="DJ87" s="59"/>
      <c r="DK87" s="60"/>
      <c r="DL87" s="17"/>
      <c r="DM87" s="17"/>
      <c r="DN87" s="58"/>
      <c r="DO87" s="50"/>
      <c r="DP87" s="50"/>
      <c r="DQ87" s="50"/>
      <c r="DR87" s="50"/>
      <c r="DS87" s="50"/>
      <c r="DT87" s="50"/>
      <c r="DU87" s="59"/>
      <c r="DV87" s="60"/>
      <c r="DW87" s="17"/>
      <c r="DX87" s="17"/>
      <c r="DY87" s="58"/>
      <c r="DZ87" s="50"/>
      <c r="EA87" s="50"/>
      <c r="EB87" s="50"/>
      <c r="EC87" s="50"/>
      <c r="ED87" s="50"/>
      <c r="EE87" s="50"/>
      <c r="EF87" s="59"/>
      <c r="EG87" s="60"/>
      <c r="EH87" s="17"/>
      <c r="EI87" s="17"/>
      <c r="EJ87" s="58"/>
      <c r="EK87" s="50"/>
      <c r="EL87" s="50"/>
      <c r="EM87" s="50"/>
      <c r="EN87" s="50"/>
      <c r="EO87" s="50"/>
      <c r="EP87" s="50"/>
      <c r="EQ87" s="59"/>
      <c r="ER87" s="60"/>
      <c r="ES87" s="17"/>
      <c r="ET87" s="17"/>
      <c r="EU87" s="58"/>
      <c r="EV87" s="50"/>
      <c r="EW87" s="50"/>
      <c r="EX87" s="50"/>
      <c r="EY87" s="50"/>
      <c r="EZ87" s="50"/>
      <c r="FA87" s="50"/>
      <c r="FB87" s="59"/>
      <c r="FC87" s="60"/>
      <c r="FD87" s="17"/>
      <c r="FE87" s="17"/>
      <c r="FF87" s="58"/>
      <c r="FG87" s="50"/>
      <c r="FH87" s="50"/>
      <c r="FI87" s="50"/>
      <c r="FJ87" s="50"/>
      <c r="FK87" s="50"/>
      <c r="FL87" s="50"/>
      <c r="FM87" s="59"/>
      <c r="FN87" s="60"/>
      <c r="FO87" s="17"/>
      <c r="FP87" s="17"/>
      <c r="FQ87" s="58"/>
      <c r="FR87" s="50"/>
      <c r="FS87" s="50"/>
      <c r="FT87" s="50"/>
      <c r="FU87" s="50"/>
      <c r="FV87" s="50"/>
      <c r="FW87" s="50"/>
      <c r="FX87" s="59"/>
      <c r="FY87" s="60"/>
      <c r="FZ87" s="17"/>
      <c r="GA87" s="17"/>
      <c r="GB87" s="58"/>
      <c r="GC87" s="50"/>
      <c r="GD87" s="50"/>
      <c r="GE87" s="50"/>
      <c r="GF87" s="50"/>
      <c r="GG87" s="50"/>
      <c r="GH87" s="50"/>
      <c r="GI87" s="59"/>
      <c r="GJ87" s="60"/>
      <c r="GK87" s="17"/>
      <c r="GL87" s="17"/>
      <c r="GM87" s="58"/>
      <c r="GN87" s="50"/>
      <c r="GO87" s="50"/>
      <c r="GP87" s="50"/>
      <c r="GQ87" s="50"/>
      <c r="GR87" s="50"/>
      <c r="GS87" s="50"/>
      <c r="GT87" s="59"/>
      <c r="GU87" s="60"/>
      <c r="GV87" s="17"/>
      <c r="GW87" s="17"/>
      <c r="GX87" s="58"/>
      <c r="GY87" s="50"/>
      <c r="GZ87" s="50"/>
      <c r="HA87" s="50"/>
      <c r="HB87" s="50"/>
      <c r="HC87" s="50"/>
      <c r="HD87" s="50"/>
      <c r="HE87" s="59"/>
      <c r="HF87" s="60"/>
      <c r="HG87" s="17"/>
      <c r="HH87" s="17"/>
      <c r="HI87" s="58"/>
      <c r="HJ87" s="50"/>
      <c r="HK87" s="50"/>
      <c r="HL87" s="50"/>
      <c r="HM87" s="50"/>
      <c r="HN87" s="50"/>
      <c r="HO87" s="50"/>
      <c r="HP87" s="59"/>
      <c r="HQ87" s="60"/>
      <c r="HR87" s="17"/>
      <c r="HS87" s="17"/>
    </row>
    <row r="88" spans="1:227" x14ac:dyDescent="0.3">
      <c r="A88" s="65"/>
      <c r="B88" s="66"/>
      <c r="C88" s="67"/>
      <c r="D88" s="67"/>
      <c r="E88" s="59"/>
      <c r="F88" s="59"/>
      <c r="G88" s="17"/>
      <c r="H88" s="58"/>
      <c r="I88" s="50"/>
      <c r="J88" s="50"/>
      <c r="K88" s="50"/>
      <c r="L88" s="50"/>
      <c r="M88" s="50"/>
      <c r="N88" s="50"/>
      <c r="O88" s="59"/>
      <c r="P88" s="60"/>
      <c r="Q88" s="17"/>
      <c r="R88" s="17"/>
      <c r="S88" s="58"/>
      <c r="T88" s="50"/>
      <c r="U88" s="50"/>
      <c r="V88" s="50"/>
      <c r="W88" s="50"/>
      <c r="X88" s="50"/>
      <c r="Y88" s="50"/>
      <c r="Z88" s="59"/>
      <c r="AA88" s="60"/>
      <c r="AB88" s="17"/>
      <c r="AC88" s="17"/>
      <c r="AD88" s="58"/>
      <c r="AE88" s="50"/>
      <c r="AF88" s="50"/>
      <c r="AG88" s="50"/>
      <c r="AH88" s="50"/>
      <c r="AI88" s="50"/>
      <c r="AJ88" s="50"/>
      <c r="AK88" s="59"/>
      <c r="AL88" s="60"/>
      <c r="AM88" s="17"/>
      <c r="AN88" s="17"/>
      <c r="AO88" s="58"/>
      <c r="AP88" s="50"/>
      <c r="AQ88" s="50"/>
      <c r="AR88" s="50"/>
      <c r="AS88" s="50"/>
      <c r="AT88" s="50"/>
      <c r="AU88" s="50"/>
      <c r="AV88" s="59"/>
      <c r="AW88" s="60"/>
      <c r="AX88" s="17"/>
      <c r="AY88" s="17"/>
      <c r="AZ88" s="58"/>
      <c r="BA88" s="50"/>
      <c r="BB88" s="50"/>
      <c r="BC88" s="50"/>
      <c r="BD88" s="50"/>
      <c r="BE88" s="50"/>
      <c r="BF88" s="50"/>
      <c r="BG88" s="59"/>
      <c r="BH88" s="60"/>
      <c r="BI88" s="17"/>
      <c r="BJ88" s="17"/>
      <c r="BK88" s="58"/>
      <c r="BL88" s="50"/>
      <c r="BM88" s="50"/>
      <c r="BN88" s="50"/>
      <c r="BO88" s="50"/>
      <c r="BP88" s="50"/>
      <c r="BQ88" s="50"/>
      <c r="BR88" s="59"/>
      <c r="BS88" s="60"/>
      <c r="BT88" s="17"/>
      <c r="BU88" s="17"/>
      <c r="BV88" s="58"/>
      <c r="BW88" s="50"/>
      <c r="BX88" s="50"/>
      <c r="BY88" s="50"/>
      <c r="BZ88" s="50"/>
      <c r="CA88" s="50"/>
      <c r="CB88" s="50"/>
      <c r="CC88" s="59"/>
      <c r="CD88" s="60"/>
      <c r="CE88" s="17"/>
      <c r="CF88" s="17"/>
      <c r="CG88" s="58"/>
      <c r="CH88" s="50"/>
      <c r="CI88" s="50"/>
      <c r="CJ88" s="50"/>
      <c r="CK88" s="50"/>
      <c r="CL88" s="50"/>
      <c r="CM88" s="50"/>
      <c r="CN88" s="59"/>
      <c r="CO88" s="60"/>
      <c r="CP88" s="17"/>
      <c r="CQ88" s="17"/>
      <c r="CR88" s="58"/>
      <c r="CS88" s="50"/>
      <c r="CT88" s="50"/>
      <c r="CU88" s="50"/>
      <c r="CV88" s="50"/>
      <c r="CW88" s="50"/>
      <c r="CX88" s="50"/>
      <c r="CY88" s="59"/>
      <c r="CZ88" s="60"/>
      <c r="DA88" s="17"/>
      <c r="DB88" s="17"/>
      <c r="DC88" s="58"/>
      <c r="DD88" s="50"/>
      <c r="DE88" s="50"/>
      <c r="DF88" s="50"/>
      <c r="DG88" s="50"/>
      <c r="DH88" s="50"/>
      <c r="DI88" s="50"/>
      <c r="DJ88" s="59"/>
      <c r="DK88" s="60"/>
      <c r="DL88" s="17"/>
      <c r="DM88" s="17"/>
      <c r="DN88" s="58"/>
      <c r="DO88" s="50"/>
      <c r="DP88" s="50"/>
      <c r="DQ88" s="50"/>
      <c r="DR88" s="50"/>
      <c r="DS88" s="50"/>
      <c r="DT88" s="50"/>
      <c r="DU88" s="59"/>
      <c r="DV88" s="60"/>
      <c r="DW88" s="17"/>
      <c r="DX88" s="17"/>
      <c r="DY88" s="58"/>
      <c r="DZ88" s="50"/>
      <c r="EA88" s="50"/>
      <c r="EB88" s="50"/>
      <c r="EC88" s="50"/>
      <c r="ED88" s="50"/>
      <c r="EE88" s="50"/>
      <c r="EF88" s="59"/>
      <c r="EG88" s="60"/>
      <c r="EH88" s="17"/>
      <c r="EI88" s="17"/>
      <c r="EJ88" s="58"/>
      <c r="EK88" s="50"/>
      <c r="EL88" s="50"/>
      <c r="EM88" s="50"/>
      <c r="EN88" s="50"/>
      <c r="EO88" s="50"/>
      <c r="EP88" s="50"/>
      <c r="EQ88" s="59"/>
      <c r="ER88" s="60"/>
      <c r="ES88" s="17"/>
      <c r="ET88" s="17"/>
      <c r="EU88" s="58"/>
      <c r="EV88" s="50"/>
      <c r="EW88" s="50"/>
      <c r="EX88" s="50"/>
      <c r="EY88" s="50"/>
      <c r="EZ88" s="50"/>
      <c r="FA88" s="50"/>
      <c r="FB88" s="59"/>
      <c r="FC88" s="60"/>
      <c r="FD88" s="17"/>
      <c r="FE88" s="17"/>
      <c r="FF88" s="58"/>
      <c r="FG88" s="50"/>
      <c r="FH88" s="50"/>
      <c r="FI88" s="50"/>
      <c r="FJ88" s="50"/>
      <c r="FK88" s="50"/>
      <c r="FL88" s="50"/>
      <c r="FM88" s="59"/>
      <c r="FN88" s="60"/>
      <c r="FO88" s="17"/>
      <c r="FP88" s="17"/>
      <c r="FQ88" s="58"/>
      <c r="FR88" s="50"/>
      <c r="FS88" s="50"/>
      <c r="FT88" s="50"/>
      <c r="FU88" s="50"/>
      <c r="FV88" s="50"/>
      <c r="FW88" s="50"/>
      <c r="FX88" s="59"/>
      <c r="FY88" s="60"/>
      <c r="FZ88" s="17"/>
      <c r="GA88" s="17"/>
      <c r="GB88" s="58"/>
      <c r="GC88" s="50"/>
      <c r="GD88" s="50"/>
      <c r="GE88" s="50"/>
      <c r="GF88" s="50"/>
      <c r="GG88" s="50"/>
      <c r="GH88" s="50"/>
      <c r="GI88" s="59"/>
      <c r="GJ88" s="60"/>
      <c r="GK88" s="17"/>
      <c r="GL88" s="17"/>
      <c r="GM88" s="58"/>
      <c r="GN88" s="50"/>
      <c r="GO88" s="50"/>
      <c r="GP88" s="50"/>
      <c r="GQ88" s="50"/>
      <c r="GR88" s="50"/>
      <c r="GS88" s="50"/>
      <c r="GT88" s="59"/>
      <c r="GU88" s="60"/>
      <c r="GV88" s="17"/>
      <c r="GW88" s="17"/>
      <c r="GX88" s="58"/>
      <c r="GY88" s="50"/>
      <c r="GZ88" s="50"/>
      <c r="HA88" s="50"/>
      <c r="HB88" s="50"/>
      <c r="HC88" s="50"/>
      <c r="HD88" s="50"/>
      <c r="HE88" s="59"/>
      <c r="HF88" s="60"/>
      <c r="HG88" s="17"/>
      <c r="HH88" s="17"/>
      <c r="HI88" s="58"/>
      <c r="HJ88" s="50"/>
      <c r="HK88" s="50"/>
      <c r="HL88" s="50"/>
      <c r="HM88" s="50"/>
      <c r="HN88" s="50"/>
      <c r="HO88" s="50"/>
      <c r="HP88" s="59"/>
      <c r="HQ88" s="60"/>
      <c r="HR88" s="17"/>
      <c r="HS88" s="17"/>
    </row>
    <row r="89" spans="1:227" x14ac:dyDescent="0.3">
      <c r="A89" s="65"/>
      <c r="B89" s="66"/>
      <c r="C89" s="67"/>
      <c r="D89" s="67"/>
      <c r="E89" s="59"/>
      <c r="F89" s="59"/>
      <c r="G89" s="17"/>
      <c r="H89" s="58"/>
      <c r="I89" s="50"/>
      <c r="J89" s="50"/>
      <c r="K89" s="50"/>
      <c r="L89" s="50"/>
      <c r="M89" s="50"/>
      <c r="N89" s="50"/>
      <c r="O89" s="59"/>
      <c r="P89" s="60"/>
      <c r="Q89" s="17"/>
      <c r="R89" s="17"/>
      <c r="S89" s="58"/>
      <c r="T89" s="50"/>
      <c r="U89" s="50"/>
      <c r="V89" s="50"/>
      <c r="W89" s="50"/>
      <c r="X89" s="50"/>
      <c r="Y89" s="50"/>
      <c r="Z89" s="59"/>
      <c r="AA89" s="60"/>
      <c r="AB89" s="17"/>
      <c r="AC89" s="17"/>
      <c r="AD89" s="58"/>
      <c r="AE89" s="50"/>
      <c r="AF89" s="50"/>
      <c r="AG89" s="50"/>
      <c r="AH89" s="50"/>
      <c r="AI89" s="50"/>
      <c r="AJ89" s="50"/>
      <c r="AK89" s="59"/>
      <c r="AL89" s="60"/>
      <c r="AM89" s="17"/>
      <c r="AN89" s="17"/>
      <c r="AO89" s="58"/>
      <c r="AP89" s="50"/>
      <c r="AQ89" s="50"/>
      <c r="AR89" s="50"/>
      <c r="AS89" s="50"/>
      <c r="AT89" s="50"/>
      <c r="AU89" s="50"/>
      <c r="AV89" s="59"/>
      <c r="AW89" s="60"/>
      <c r="AX89" s="17"/>
      <c r="AY89" s="17"/>
      <c r="AZ89" s="58"/>
      <c r="BA89" s="50"/>
      <c r="BB89" s="50"/>
      <c r="BC89" s="50"/>
      <c r="BD89" s="50"/>
      <c r="BE89" s="50"/>
      <c r="BF89" s="50"/>
      <c r="BG89" s="59"/>
      <c r="BH89" s="60"/>
      <c r="BI89" s="17"/>
      <c r="BJ89" s="17"/>
      <c r="BK89" s="58"/>
      <c r="BL89" s="50"/>
      <c r="BM89" s="50"/>
      <c r="BN89" s="50"/>
      <c r="BO89" s="50"/>
      <c r="BP89" s="50"/>
      <c r="BQ89" s="50"/>
      <c r="BR89" s="59"/>
      <c r="BS89" s="60"/>
      <c r="BT89" s="17"/>
      <c r="BU89" s="17"/>
      <c r="BV89" s="58"/>
      <c r="BW89" s="50"/>
      <c r="BX89" s="50"/>
      <c r="BY89" s="50"/>
      <c r="BZ89" s="50"/>
      <c r="CA89" s="50"/>
      <c r="CB89" s="50"/>
      <c r="CC89" s="59"/>
      <c r="CD89" s="60"/>
      <c r="CE89" s="17"/>
      <c r="CF89" s="17"/>
      <c r="CG89" s="58"/>
      <c r="CH89" s="50"/>
      <c r="CI89" s="50"/>
      <c r="CJ89" s="50"/>
      <c r="CK89" s="50"/>
      <c r="CL89" s="50"/>
      <c r="CM89" s="50"/>
      <c r="CN89" s="59"/>
      <c r="CO89" s="60"/>
      <c r="CP89" s="17"/>
      <c r="CQ89" s="17"/>
      <c r="CR89" s="58"/>
      <c r="CS89" s="50"/>
      <c r="CT89" s="50"/>
      <c r="CU89" s="50"/>
      <c r="CV89" s="50"/>
      <c r="CW89" s="50"/>
      <c r="CX89" s="50"/>
      <c r="CY89" s="59"/>
      <c r="CZ89" s="60"/>
      <c r="DA89" s="17"/>
      <c r="DB89" s="17"/>
      <c r="DC89" s="58"/>
      <c r="DD89" s="50"/>
      <c r="DE89" s="50"/>
      <c r="DF89" s="50"/>
      <c r="DG89" s="50"/>
      <c r="DH89" s="50"/>
      <c r="DI89" s="50"/>
      <c r="DJ89" s="59"/>
      <c r="DK89" s="60"/>
      <c r="DL89" s="17"/>
      <c r="DM89" s="17"/>
      <c r="DN89" s="58"/>
      <c r="DO89" s="50"/>
      <c r="DP89" s="50"/>
      <c r="DQ89" s="50"/>
      <c r="DR89" s="50"/>
      <c r="DS89" s="50"/>
      <c r="DT89" s="50"/>
      <c r="DU89" s="59"/>
      <c r="DV89" s="60"/>
      <c r="DW89" s="17"/>
      <c r="DX89" s="17"/>
      <c r="DY89" s="58"/>
      <c r="DZ89" s="50"/>
      <c r="EA89" s="50"/>
      <c r="EB89" s="50"/>
      <c r="EC89" s="50"/>
      <c r="ED89" s="50"/>
      <c r="EE89" s="50"/>
      <c r="EF89" s="59"/>
      <c r="EG89" s="60"/>
      <c r="EH89" s="17"/>
      <c r="EI89" s="17"/>
      <c r="EJ89" s="58"/>
      <c r="EK89" s="50"/>
      <c r="EL89" s="50"/>
      <c r="EM89" s="50"/>
      <c r="EN89" s="50"/>
      <c r="EO89" s="50"/>
      <c r="EP89" s="50"/>
      <c r="EQ89" s="59"/>
      <c r="ER89" s="60"/>
      <c r="ES89" s="17"/>
      <c r="ET89" s="17"/>
      <c r="EU89" s="58"/>
      <c r="EV89" s="50"/>
      <c r="EW89" s="50"/>
      <c r="EX89" s="50"/>
      <c r="EY89" s="50"/>
      <c r="EZ89" s="50"/>
      <c r="FA89" s="50"/>
      <c r="FB89" s="59"/>
      <c r="FC89" s="60"/>
      <c r="FD89" s="17"/>
      <c r="FE89" s="17"/>
      <c r="FF89" s="58"/>
      <c r="FG89" s="50"/>
      <c r="FH89" s="50"/>
      <c r="FI89" s="50"/>
      <c r="FJ89" s="50"/>
      <c r="FK89" s="50"/>
      <c r="FL89" s="50"/>
      <c r="FM89" s="59"/>
      <c r="FN89" s="60"/>
      <c r="FO89" s="17"/>
      <c r="FP89" s="17"/>
      <c r="FQ89" s="58"/>
      <c r="FR89" s="50"/>
      <c r="FS89" s="50"/>
      <c r="FT89" s="50"/>
      <c r="FU89" s="50"/>
      <c r="FV89" s="50"/>
      <c r="FW89" s="50"/>
      <c r="FX89" s="59"/>
      <c r="FY89" s="60"/>
      <c r="FZ89" s="17"/>
      <c r="GA89" s="17"/>
      <c r="GB89" s="58"/>
      <c r="GC89" s="50"/>
      <c r="GD89" s="50"/>
      <c r="GE89" s="50"/>
      <c r="GF89" s="50"/>
      <c r="GG89" s="50"/>
      <c r="GH89" s="50"/>
      <c r="GI89" s="59"/>
      <c r="GJ89" s="60"/>
      <c r="GK89" s="17"/>
      <c r="GL89" s="17"/>
      <c r="GM89" s="58"/>
      <c r="GN89" s="50"/>
      <c r="GO89" s="50"/>
      <c r="GP89" s="50"/>
      <c r="GQ89" s="50"/>
      <c r="GR89" s="50"/>
      <c r="GS89" s="50"/>
      <c r="GT89" s="59"/>
      <c r="GU89" s="60"/>
      <c r="GV89" s="17"/>
      <c r="GW89" s="17"/>
      <c r="GX89" s="58"/>
      <c r="GY89" s="50"/>
      <c r="GZ89" s="50"/>
      <c r="HA89" s="50"/>
      <c r="HB89" s="50"/>
      <c r="HC89" s="50"/>
      <c r="HD89" s="50"/>
      <c r="HE89" s="59"/>
      <c r="HF89" s="60"/>
      <c r="HG89" s="17"/>
      <c r="HH89" s="17"/>
      <c r="HI89" s="58"/>
      <c r="HJ89" s="50"/>
      <c r="HK89" s="50"/>
      <c r="HL89" s="50"/>
      <c r="HM89" s="50"/>
      <c r="HN89" s="50"/>
      <c r="HO89" s="50"/>
      <c r="HP89" s="59"/>
      <c r="HQ89" s="60"/>
      <c r="HR89" s="17"/>
      <c r="HS89" s="17"/>
    </row>
    <row r="90" spans="1:227" x14ac:dyDescent="0.3">
      <c r="A90" s="65"/>
      <c r="B90" s="66"/>
      <c r="C90" s="67"/>
      <c r="D90" s="67"/>
      <c r="E90" s="59"/>
      <c r="F90" s="59"/>
      <c r="G90" s="17"/>
      <c r="H90" s="58"/>
      <c r="I90" s="50"/>
      <c r="J90" s="50"/>
      <c r="K90" s="50"/>
      <c r="L90" s="50"/>
      <c r="M90" s="50"/>
      <c r="N90" s="50"/>
      <c r="O90" s="59"/>
      <c r="P90" s="60"/>
      <c r="Q90" s="17"/>
      <c r="R90" s="17"/>
      <c r="S90" s="58"/>
      <c r="T90" s="50"/>
      <c r="U90" s="50"/>
      <c r="V90" s="50"/>
      <c r="W90" s="50"/>
      <c r="X90" s="50"/>
      <c r="Y90" s="50"/>
      <c r="Z90" s="59"/>
      <c r="AA90" s="60"/>
      <c r="AB90" s="17"/>
      <c r="AC90" s="17"/>
      <c r="AD90" s="58"/>
      <c r="AE90" s="50"/>
      <c r="AF90" s="50"/>
      <c r="AG90" s="50"/>
      <c r="AH90" s="50"/>
      <c r="AI90" s="50"/>
      <c r="AJ90" s="50"/>
      <c r="AK90" s="59"/>
      <c r="AL90" s="60"/>
      <c r="AM90" s="17"/>
      <c r="AN90" s="17"/>
      <c r="AO90" s="58"/>
      <c r="AP90" s="50"/>
      <c r="AQ90" s="50"/>
      <c r="AR90" s="50"/>
      <c r="AS90" s="50"/>
      <c r="AT90" s="50"/>
      <c r="AU90" s="50"/>
      <c r="AV90" s="59"/>
      <c r="AW90" s="60"/>
      <c r="AX90" s="17"/>
      <c r="AY90" s="17"/>
      <c r="AZ90" s="58"/>
      <c r="BA90" s="50"/>
      <c r="BB90" s="50"/>
      <c r="BC90" s="50"/>
      <c r="BD90" s="50"/>
      <c r="BE90" s="50"/>
      <c r="BF90" s="50"/>
      <c r="BG90" s="59"/>
      <c r="BH90" s="60"/>
      <c r="BI90" s="17"/>
      <c r="BJ90" s="17"/>
      <c r="BK90" s="58"/>
      <c r="BL90" s="50"/>
      <c r="BM90" s="50"/>
      <c r="BN90" s="50"/>
      <c r="BO90" s="50"/>
      <c r="BP90" s="50"/>
      <c r="BQ90" s="50"/>
      <c r="BR90" s="59"/>
      <c r="BS90" s="60"/>
      <c r="BT90" s="17"/>
      <c r="BU90" s="17"/>
      <c r="BV90" s="58"/>
      <c r="BW90" s="50"/>
      <c r="BX90" s="50"/>
      <c r="BY90" s="50"/>
      <c r="BZ90" s="50"/>
      <c r="CA90" s="50"/>
      <c r="CB90" s="50"/>
      <c r="CC90" s="59"/>
      <c r="CD90" s="60"/>
      <c r="CE90" s="17"/>
      <c r="CF90" s="17"/>
      <c r="CG90" s="58"/>
      <c r="CH90" s="50"/>
      <c r="CI90" s="50"/>
      <c r="CJ90" s="50"/>
      <c r="CK90" s="50"/>
      <c r="CL90" s="50"/>
      <c r="CM90" s="50"/>
      <c r="CN90" s="59"/>
      <c r="CO90" s="60"/>
      <c r="CP90" s="17"/>
      <c r="CQ90" s="17"/>
      <c r="CR90" s="58"/>
      <c r="CS90" s="50"/>
      <c r="CT90" s="50"/>
      <c r="CU90" s="50"/>
      <c r="CV90" s="50"/>
      <c r="CW90" s="50"/>
      <c r="CX90" s="50"/>
      <c r="CY90" s="59"/>
      <c r="CZ90" s="60"/>
      <c r="DA90" s="17"/>
      <c r="DB90" s="17"/>
      <c r="DC90" s="58"/>
      <c r="DD90" s="50"/>
      <c r="DE90" s="50"/>
      <c r="DF90" s="50"/>
      <c r="DG90" s="50"/>
      <c r="DH90" s="50"/>
      <c r="DI90" s="50"/>
      <c r="DJ90" s="59"/>
      <c r="DK90" s="60"/>
      <c r="DL90" s="17"/>
      <c r="DM90" s="17"/>
      <c r="DN90" s="58"/>
      <c r="DO90" s="50"/>
      <c r="DP90" s="50"/>
      <c r="DQ90" s="50"/>
      <c r="DR90" s="50"/>
      <c r="DS90" s="50"/>
      <c r="DT90" s="50"/>
      <c r="DU90" s="59"/>
      <c r="DV90" s="60"/>
      <c r="DW90" s="17"/>
      <c r="DX90" s="17"/>
      <c r="DY90" s="58"/>
      <c r="DZ90" s="50"/>
      <c r="EA90" s="50"/>
      <c r="EB90" s="50"/>
      <c r="EC90" s="50"/>
      <c r="ED90" s="50"/>
      <c r="EE90" s="50"/>
      <c r="EF90" s="59"/>
      <c r="EG90" s="60"/>
      <c r="EH90" s="17"/>
      <c r="EI90" s="17"/>
      <c r="EJ90" s="58"/>
      <c r="EK90" s="50"/>
      <c r="EL90" s="50"/>
      <c r="EM90" s="50"/>
      <c r="EN90" s="50"/>
      <c r="EO90" s="50"/>
      <c r="EP90" s="50"/>
      <c r="EQ90" s="59"/>
      <c r="ER90" s="60"/>
      <c r="ES90" s="17"/>
      <c r="ET90" s="17"/>
      <c r="EU90" s="58"/>
      <c r="EV90" s="50"/>
      <c r="EW90" s="50"/>
      <c r="EX90" s="50"/>
      <c r="EY90" s="50"/>
      <c r="EZ90" s="50"/>
      <c r="FA90" s="50"/>
      <c r="FB90" s="59"/>
      <c r="FC90" s="60"/>
      <c r="FD90" s="17"/>
      <c r="FE90" s="17"/>
      <c r="FF90" s="58"/>
      <c r="FG90" s="50"/>
      <c r="FH90" s="50"/>
      <c r="FI90" s="50"/>
      <c r="FJ90" s="50"/>
      <c r="FK90" s="50"/>
      <c r="FL90" s="50"/>
      <c r="FM90" s="59"/>
      <c r="FN90" s="60"/>
      <c r="FO90" s="17"/>
      <c r="FP90" s="17"/>
      <c r="FQ90" s="58"/>
      <c r="FR90" s="50"/>
      <c r="FS90" s="50"/>
      <c r="FT90" s="50"/>
      <c r="FU90" s="50"/>
      <c r="FV90" s="50"/>
      <c r="FW90" s="50"/>
      <c r="FX90" s="59"/>
      <c r="FY90" s="60"/>
      <c r="FZ90" s="17"/>
      <c r="GA90" s="17"/>
      <c r="GB90" s="58"/>
      <c r="GC90" s="50"/>
      <c r="GD90" s="50"/>
      <c r="GE90" s="50"/>
      <c r="GF90" s="50"/>
      <c r="GG90" s="50"/>
      <c r="GH90" s="50"/>
      <c r="GI90" s="59"/>
      <c r="GJ90" s="60"/>
      <c r="GK90" s="17"/>
      <c r="GL90" s="17"/>
      <c r="GM90" s="58"/>
      <c r="GN90" s="50"/>
      <c r="GO90" s="50"/>
      <c r="GP90" s="50"/>
      <c r="GQ90" s="50"/>
      <c r="GR90" s="50"/>
      <c r="GS90" s="50"/>
      <c r="GT90" s="59"/>
      <c r="GU90" s="60"/>
      <c r="GV90" s="17"/>
      <c r="GW90" s="17"/>
      <c r="GX90" s="58"/>
      <c r="GY90" s="50"/>
      <c r="GZ90" s="50"/>
      <c r="HA90" s="50"/>
      <c r="HB90" s="50"/>
      <c r="HC90" s="50"/>
      <c r="HD90" s="50"/>
      <c r="HE90" s="59"/>
      <c r="HF90" s="60"/>
      <c r="HG90" s="17"/>
      <c r="HH90" s="17"/>
      <c r="HI90" s="58"/>
      <c r="HJ90" s="50"/>
      <c r="HK90" s="50"/>
      <c r="HL90" s="50"/>
      <c r="HM90" s="50"/>
      <c r="HN90" s="50"/>
      <c r="HO90" s="50"/>
      <c r="HP90" s="59"/>
      <c r="HQ90" s="60"/>
      <c r="HR90" s="17"/>
      <c r="HS90" s="17"/>
    </row>
    <row r="91" spans="1:227" x14ac:dyDescent="0.3">
      <c r="A91" s="65"/>
      <c r="B91" s="66"/>
      <c r="C91" s="67"/>
      <c r="D91" s="67"/>
      <c r="E91" s="59"/>
      <c r="F91" s="59"/>
      <c r="G91" s="17"/>
      <c r="H91" s="58"/>
      <c r="I91" s="50"/>
      <c r="J91" s="50"/>
      <c r="K91" s="50"/>
      <c r="L91" s="50"/>
      <c r="M91" s="50"/>
      <c r="N91" s="50"/>
      <c r="O91" s="59"/>
      <c r="P91" s="60"/>
      <c r="Q91" s="17"/>
      <c r="R91" s="17"/>
      <c r="S91" s="58"/>
      <c r="T91" s="50"/>
      <c r="U91" s="50"/>
      <c r="V91" s="50"/>
      <c r="W91" s="50"/>
      <c r="X91" s="50"/>
      <c r="Y91" s="50"/>
      <c r="Z91" s="59"/>
      <c r="AA91" s="60"/>
      <c r="AB91" s="17"/>
      <c r="AC91" s="17"/>
      <c r="AD91" s="58"/>
      <c r="AE91" s="50"/>
      <c r="AF91" s="50"/>
      <c r="AG91" s="50"/>
      <c r="AH91" s="50"/>
      <c r="AI91" s="50"/>
      <c r="AJ91" s="50"/>
      <c r="AK91" s="59"/>
      <c r="AL91" s="60"/>
      <c r="AM91" s="17"/>
      <c r="AN91" s="17"/>
      <c r="AO91" s="58"/>
      <c r="AP91" s="50"/>
      <c r="AQ91" s="50"/>
      <c r="AR91" s="50"/>
      <c r="AS91" s="50"/>
      <c r="AT91" s="50"/>
      <c r="AU91" s="50"/>
      <c r="AV91" s="59"/>
      <c r="AW91" s="60"/>
      <c r="AX91" s="17"/>
      <c r="AY91" s="17"/>
      <c r="AZ91" s="58"/>
      <c r="BA91" s="50"/>
      <c r="BB91" s="50"/>
      <c r="BC91" s="50"/>
      <c r="BD91" s="50"/>
      <c r="BE91" s="50"/>
      <c r="BF91" s="50"/>
      <c r="BG91" s="59"/>
      <c r="BH91" s="60"/>
      <c r="BI91" s="17"/>
      <c r="BJ91" s="17"/>
      <c r="BK91" s="58"/>
      <c r="BL91" s="50"/>
      <c r="BM91" s="50"/>
      <c r="BN91" s="50"/>
      <c r="BO91" s="50"/>
      <c r="BP91" s="50"/>
      <c r="BQ91" s="50"/>
      <c r="BR91" s="59"/>
      <c r="BS91" s="60"/>
      <c r="BT91" s="17"/>
      <c r="BU91" s="17"/>
      <c r="BV91" s="58"/>
      <c r="BW91" s="50"/>
      <c r="BX91" s="50"/>
      <c r="BY91" s="50"/>
      <c r="BZ91" s="50"/>
      <c r="CA91" s="50"/>
      <c r="CB91" s="50"/>
      <c r="CC91" s="59"/>
      <c r="CD91" s="60"/>
      <c r="CE91" s="17"/>
      <c r="CF91" s="17"/>
      <c r="CG91" s="58"/>
      <c r="CH91" s="50"/>
      <c r="CI91" s="50"/>
      <c r="CJ91" s="50"/>
      <c r="CK91" s="50"/>
      <c r="CL91" s="50"/>
      <c r="CM91" s="50"/>
      <c r="CN91" s="59"/>
      <c r="CO91" s="60"/>
      <c r="CP91" s="17"/>
      <c r="CQ91" s="17"/>
      <c r="CR91" s="58"/>
      <c r="CS91" s="50"/>
      <c r="CT91" s="50"/>
      <c r="CU91" s="50"/>
      <c r="CV91" s="50"/>
      <c r="CW91" s="50"/>
      <c r="CX91" s="50"/>
      <c r="CY91" s="59"/>
      <c r="CZ91" s="60"/>
      <c r="DA91" s="17"/>
      <c r="DB91" s="17"/>
      <c r="DC91" s="58"/>
      <c r="DD91" s="50"/>
      <c r="DE91" s="50"/>
      <c r="DF91" s="50"/>
      <c r="DG91" s="50"/>
      <c r="DH91" s="50"/>
      <c r="DI91" s="50"/>
      <c r="DJ91" s="59"/>
      <c r="DK91" s="60"/>
      <c r="DL91" s="17"/>
      <c r="DM91" s="17"/>
      <c r="DN91" s="58"/>
      <c r="DO91" s="50"/>
      <c r="DP91" s="50"/>
      <c r="DQ91" s="50"/>
      <c r="DR91" s="50"/>
      <c r="DS91" s="50"/>
      <c r="DT91" s="50"/>
      <c r="DU91" s="59"/>
      <c r="DV91" s="60"/>
      <c r="DW91" s="17"/>
      <c r="DX91" s="17"/>
      <c r="DY91" s="58"/>
      <c r="DZ91" s="50"/>
      <c r="EA91" s="50"/>
      <c r="EB91" s="50"/>
      <c r="EC91" s="50"/>
      <c r="ED91" s="50"/>
      <c r="EE91" s="50"/>
      <c r="EF91" s="59"/>
      <c r="EG91" s="60"/>
      <c r="EH91" s="17"/>
      <c r="EI91" s="17"/>
      <c r="EJ91" s="58"/>
      <c r="EK91" s="50"/>
      <c r="EL91" s="50"/>
      <c r="EM91" s="50"/>
      <c r="EN91" s="50"/>
      <c r="EO91" s="50"/>
      <c r="EP91" s="50"/>
      <c r="EQ91" s="59"/>
      <c r="ER91" s="60"/>
      <c r="ES91" s="17"/>
      <c r="ET91" s="17"/>
      <c r="EU91" s="58"/>
      <c r="EV91" s="50"/>
      <c r="EW91" s="50"/>
      <c r="EX91" s="50"/>
      <c r="EY91" s="50"/>
      <c r="EZ91" s="50"/>
      <c r="FA91" s="50"/>
      <c r="FB91" s="59"/>
      <c r="FC91" s="60"/>
      <c r="FD91" s="17"/>
      <c r="FE91" s="17"/>
      <c r="FF91" s="58"/>
      <c r="FG91" s="50"/>
      <c r="FH91" s="50"/>
      <c r="FI91" s="50"/>
      <c r="FJ91" s="50"/>
      <c r="FK91" s="50"/>
      <c r="FL91" s="50"/>
      <c r="FM91" s="59"/>
      <c r="FN91" s="60"/>
      <c r="FO91" s="17"/>
      <c r="FP91" s="17"/>
      <c r="FQ91" s="58"/>
      <c r="FR91" s="50"/>
      <c r="FS91" s="50"/>
      <c r="FT91" s="50"/>
      <c r="FU91" s="50"/>
      <c r="FV91" s="50"/>
      <c r="FW91" s="50"/>
      <c r="FX91" s="59"/>
      <c r="FY91" s="60"/>
      <c r="FZ91" s="17"/>
      <c r="GA91" s="17"/>
      <c r="GB91" s="58"/>
      <c r="GC91" s="50"/>
      <c r="GD91" s="50"/>
      <c r="GE91" s="50"/>
      <c r="GF91" s="50"/>
      <c r="GG91" s="50"/>
      <c r="GH91" s="50"/>
      <c r="GI91" s="59"/>
      <c r="GJ91" s="60"/>
      <c r="GK91" s="17"/>
      <c r="GL91" s="17"/>
      <c r="GM91" s="58"/>
      <c r="GN91" s="50"/>
      <c r="GO91" s="50"/>
      <c r="GP91" s="50"/>
      <c r="GQ91" s="50"/>
      <c r="GR91" s="50"/>
      <c r="GS91" s="50"/>
      <c r="GT91" s="59"/>
      <c r="GU91" s="60"/>
      <c r="GV91" s="17"/>
      <c r="GW91" s="17"/>
      <c r="GX91" s="58"/>
      <c r="GY91" s="50"/>
      <c r="GZ91" s="50"/>
      <c r="HA91" s="50"/>
      <c r="HB91" s="50"/>
      <c r="HC91" s="50"/>
      <c r="HD91" s="50"/>
      <c r="HE91" s="59"/>
      <c r="HF91" s="60"/>
      <c r="HG91" s="17"/>
      <c r="HH91" s="17"/>
      <c r="HI91" s="58"/>
      <c r="HJ91" s="50"/>
      <c r="HK91" s="50"/>
      <c r="HL91" s="50"/>
      <c r="HM91" s="50"/>
      <c r="HN91" s="50"/>
      <c r="HO91" s="50"/>
      <c r="HP91" s="59"/>
      <c r="HQ91" s="60"/>
      <c r="HR91" s="17"/>
      <c r="HS91" s="17"/>
    </row>
    <row r="92" spans="1:227" x14ac:dyDescent="0.3">
      <c r="A92" s="65"/>
      <c r="B92" s="66"/>
      <c r="C92" s="67"/>
      <c r="D92" s="67"/>
      <c r="E92" s="59"/>
      <c r="F92" s="59"/>
      <c r="G92" s="17"/>
      <c r="H92" s="58"/>
      <c r="I92" s="50"/>
      <c r="J92" s="50"/>
      <c r="K92" s="50"/>
      <c r="L92" s="50"/>
      <c r="M92" s="50"/>
      <c r="N92" s="50"/>
      <c r="O92" s="59"/>
      <c r="P92" s="60"/>
      <c r="Q92" s="17"/>
      <c r="R92" s="17"/>
      <c r="S92" s="58"/>
      <c r="T92" s="50"/>
      <c r="U92" s="50"/>
      <c r="V92" s="50"/>
      <c r="W92" s="50"/>
      <c r="X92" s="50"/>
      <c r="Y92" s="50"/>
      <c r="Z92" s="59"/>
      <c r="AA92" s="60"/>
      <c r="AB92" s="17"/>
      <c r="AC92" s="17"/>
      <c r="AD92" s="58"/>
      <c r="AE92" s="50"/>
      <c r="AF92" s="50"/>
      <c r="AG92" s="50"/>
      <c r="AH92" s="50"/>
      <c r="AI92" s="50"/>
      <c r="AJ92" s="50"/>
      <c r="AK92" s="59"/>
      <c r="AL92" s="60"/>
      <c r="AM92" s="17"/>
      <c r="AN92" s="17"/>
      <c r="AO92" s="58"/>
      <c r="AP92" s="50"/>
      <c r="AQ92" s="50"/>
      <c r="AR92" s="50"/>
      <c r="AS92" s="50"/>
      <c r="AT92" s="50"/>
      <c r="AU92" s="50"/>
      <c r="AV92" s="59"/>
      <c r="AW92" s="60"/>
      <c r="AX92" s="17"/>
      <c r="AY92" s="17"/>
      <c r="AZ92" s="58"/>
      <c r="BA92" s="50"/>
      <c r="BB92" s="50"/>
      <c r="BC92" s="50"/>
      <c r="BD92" s="50"/>
      <c r="BE92" s="50"/>
      <c r="BF92" s="50"/>
      <c r="BG92" s="59"/>
      <c r="BH92" s="60"/>
      <c r="BI92" s="17"/>
      <c r="BJ92" s="17"/>
      <c r="BK92" s="58"/>
      <c r="BL92" s="50"/>
      <c r="BM92" s="50"/>
      <c r="BN92" s="50"/>
      <c r="BO92" s="50"/>
      <c r="BP92" s="50"/>
      <c r="BQ92" s="50"/>
      <c r="BR92" s="59"/>
      <c r="BS92" s="60"/>
      <c r="BT92" s="17"/>
      <c r="BU92" s="17"/>
      <c r="BV92" s="58"/>
      <c r="BW92" s="50"/>
      <c r="BX92" s="50"/>
      <c r="BY92" s="50"/>
      <c r="BZ92" s="50"/>
      <c r="CA92" s="50"/>
      <c r="CB92" s="50"/>
      <c r="CC92" s="59"/>
      <c r="CD92" s="60"/>
      <c r="CE92" s="17"/>
      <c r="CF92" s="17"/>
      <c r="CG92" s="58"/>
      <c r="CH92" s="50"/>
      <c r="CI92" s="50"/>
      <c r="CJ92" s="50"/>
      <c r="CK92" s="50"/>
      <c r="CL92" s="50"/>
      <c r="CM92" s="50"/>
      <c r="CN92" s="59"/>
      <c r="CO92" s="60"/>
      <c r="CP92" s="17"/>
      <c r="CQ92" s="17"/>
      <c r="CR92" s="58"/>
      <c r="CS92" s="50"/>
      <c r="CT92" s="50"/>
      <c r="CU92" s="50"/>
      <c r="CV92" s="50"/>
      <c r="CW92" s="50"/>
      <c r="CX92" s="50"/>
      <c r="CY92" s="59"/>
      <c r="CZ92" s="60"/>
      <c r="DA92" s="17"/>
      <c r="DB92" s="17"/>
      <c r="DC92" s="58"/>
      <c r="DD92" s="50"/>
      <c r="DE92" s="50"/>
      <c r="DF92" s="50"/>
      <c r="DG92" s="50"/>
      <c r="DH92" s="50"/>
      <c r="DI92" s="50"/>
      <c r="DJ92" s="59"/>
      <c r="DK92" s="60"/>
      <c r="DL92" s="17"/>
      <c r="DM92" s="17"/>
      <c r="DN92" s="58"/>
      <c r="DO92" s="50"/>
      <c r="DP92" s="50"/>
      <c r="DQ92" s="50"/>
      <c r="DR92" s="50"/>
      <c r="DS92" s="50"/>
      <c r="DT92" s="50"/>
      <c r="DU92" s="59"/>
      <c r="DV92" s="60"/>
      <c r="DW92" s="17"/>
      <c r="DX92" s="17"/>
      <c r="DY92" s="58"/>
      <c r="DZ92" s="50"/>
      <c r="EA92" s="50"/>
      <c r="EB92" s="50"/>
      <c r="EC92" s="50"/>
      <c r="ED92" s="50"/>
      <c r="EE92" s="50"/>
      <c r="EF92" s="59"/>
      <c r="EG92" s="60"/>
      <c r="EH92" s="17"/>
      <c r="EI92" s="17"/>
      <c r="EJ92" s="58"/>
      <c r="EK92" s="50"/>
      <c r="EL92" s="50"/>
      <c r="EM92" s="50"/>
      <c r="EN92" s="50"/>
      <c r="EO92" s="50"/>
      <c r="EP92" s="50"/>
      <c r="EQ92" s="59"/>
      <c r="ER92" s="60"/>
      <c r="ES92" s="17"/>
      <c r="ET92" s="17"/>
      <c r="EU92" s="58"/>
      <c r="EV92" s="50"/>
      <c r="EW92" s="50"/>
      <c r="EX92" s="50"/>
      <c r="EY92" s="50"/>
      <c r="EZ92" s="50"/>
      <c r="FA92" s="50"/>
      <c r="FB92" s="59"/>
      <c r="FC92" s="60"/>
      <c r="FD92" s="17"/>
      <c r="FE92" s="17"/>
      <c r="FF92" s="58"/>
      <c r="FG92" s="50"/>
      <c r="FH92" s="50"/>
      <c r="FI92" s="50"/>
      <c r="FJ92" s="50"/>
      <c r="FK92" s="50"/>
      <c r="FL92" s="50"/>
      <c r="FM92" s="59"/>
      <c r="FN92" s="60"/>
      <c r="FO92" s="17"/>
      <c r="FP92" s="17"/>
      <c r="FQ92" s="58"/>
      <c r="FR92" s="50"/>
      <c r="FS92" s="50"/>
      <c r="FT92" s="50"/>
      <c r="FU92" s="50"/>
      <c r="FV92" s="50"/>
      <c r="FW92" s="50"/>
      <c r="FX92" s="59"/>
      <c r="FY92" s="60"/>
      <c r="FZ92" s="17"/>
      <c r="GA92" s="17"/>
      <c r="GB92" s="58"/>
      <c r="GC92" s="50"/>
      <c r="GD92" s="50"/>
      <c r="GE92" s="50"/>
      <c r="GF92" s="50"/>
      <c r="GG92" s="50"/>
      <c r="GH92" s="50"/>
      <c r="GI92" s="59"/>
      <c r="GJ92" s="60"/>
      <c r="GK92" s="17"/>
      <c r="GL92" s="17"/>
      <c r="GM92" s="58"/>
      <c r="GN92" s="50"/>
      <c r="GO92" s="50"/>
      <c r="GP92" s="50"/>
      <c r="GQ92" s="50"/>
      <c r="GR92" s="50"/>
      <c r="GS92" s="50"/>
      <c r="GT92" s="59"/>
      <c r="GU92" s="60"/>
      <c r="GV92" s="17"/>
      <c r="GW92" s="17"/>
      <c r="GX92" s="58"/>
      <c r="GY92" s="50"/>
      <c r="GZ92" s="50"/>
      <c r="HA92" s="50"/>
      <c r="HB92" s="50"/>
      <c r="HC92" s="50"/>
      <c r="HD92" s="50"/>
      <c r="HE92" s="59"/>
      <c r="HF92" s="60"/>
      <c r="HG92" s="17"/>
      <c r="HH92" s="17"/>
      <c r="HI92" s="58"/>
      <c r="HJ92" s="50"/>
      <c r="HK92" s="50"/>
      <c r="HL92" s="50"/>
      <c r="HM92" s="50"/>
      <c r="HN92" s="50"/>
      <c r="HO92" s="50"/>
      <c r="HP92" s="59"/>
      <c r="HQ92" s="60"/>
      <c r="HR92" s="17"/>
      <c r="HS92" s="17"/>
    </row>
    <row r="93" spans="1:227" x14ac:dyDescent="0.3">
      <c r="A93" s="65"/>
      <c r="B93" s="66"/>
      <c r="C93" s="67"/>
      <c r="D93" s="67"/>
    </row>
    <row r="94" spans="1:227" x14ac:dyDescent="0.3">
      <c r="A94" s="65"/>
      <c r="B94" s="66"/>
      <c r="C94" s="67"/>
      <c r="D94" s="67"/>
    </row>
    <row r="95" spans="1:227" x14ac:dyDescent="0.3">
      <c r="A95" s="65"/>
      <c r="B95" s="66"/>
      <c r="C95" s="67"/>
      <c r="D95" s="67"/>
    </row>
    <row r="96" spans="1:227" x14ac:dyDescent="0.3">
      <c r="A96" s="65"/>
      <c r="B96" s="66"/>
      <c r="C96" s="67"/>
      <c r="D96" s="67"/>
    </row>
    <row r="97" spans="1:227" x14ac:dyDescent="0.3">
      <c r="A97" s="65"/>
      <c r="B97" s="66"/>
      <c r="C97" s="67"/>
      <c r="D97" s="67"/>
      <c r="E97" s="59"/>
      <c r="F97" s="59"/>
      <c r="G97" s="17"/>
      <c r="H97" s="58"/>
      <c r="I97" s="50"/>
      <c r="J97" s="50"/>
      <c r="K97" s="50"/>
      <c r="L97" s="50"/>
      <c r="M97" s="50"/>
      <c r="N97" s="50"/>
      <c r="O97" s="59"/>
      <c r="P97" s="60"/>
      <c r="Q97" s="17"/>
      <c r="R97" s="17"/>
      <c r="S97" s="58"/>
      <c r="T97" s="50"/>
      <c r="U97" s="50"/>
      <c r="V97" s="50"/>
      <c r="W97" s="50"/>
      <c r="X97" s="50"/>
      <c r="Y97" s="50"/>
      <c r="Z97" s="59"/>
      <c r="AA97" s="60"/>
      <c r="AB97" s="17"/>
      <c r="AC97" s="17"/>
      <c r="AD97" s="58"/>
      <c r="AE97" s="50"/>
      <c r="AF97" s="50"/>
      <c r="AG97" s="50"/>
      <c r="AH97" s="50"/>
      <c r="AI97" s="50"/>
      <c r="AJ97" s="50"/>
      <c r="AK97" s="59"/>
      <c r="AL97" s="60"/>
      <c r="AM97" s="17"/>
      <c r="AN97" s="17"/>
      <c r="AO97" s="58"/>
      <c r="AP97" s="50"/>
      <c r="AQ97" s="50"/>
      <c r="AR97" s="50"/>
      <c r="AS97" s="50"/>
      <c r="AT97" s="50"/>
      <c r="AU97" s="50"/>
      <c r="AV97" s="59"/>
      <c r="AW97" s="60"/>
      <c r="AX97" s="17"/>
      <c r="AY97" s="17"/>
      <c r="AZ97" s="58"/>
      <c r="BA97" s="50"/>
      <c r="BB97" s="50"/>
      <c r="BC97" s="50"/>
      <c r="BD97" s="50"/>
      <c r="BE97" s="50"/>
      <c r="BF97" s="50"/>
      <c r="BG97" s="59"/>
      <c r="BH97" s="60"/>
      <c r="BI97" s="17"/>
      <c r="BJ97" s="17"/>
      <c r="BK97" s="58"/>
      <c r="BL97" s="50"/>
      <c r="BM97" s="50"/>
      <c r="BN97" s="50"/>
      <c r="BO97" s="50"/>
      <c r="BP97" s="50"/>
      <c r="BQ97" s="50"/>
      <c r="BR97" s="59"/>
      <c r="BS97" s="60"/>
      <c r="BT97" s="17"/>
      <c r="BU97" s="17"/>
      <c r="BV97" s="58"/>
      <c r="BW97" s="50"/>
      <c r="BX97" s="50"/>
      <c r="BY97" s="50"/>
      <c r="BZ97" s="50"/>
      <c r="CA97" s="50"/>
      <c r="CB97" s="50"/>
      <c r="CC97" s="59"/>
      <c r="CD97" s="60"/>
      <c r="CE97" s="17"/>
      <c r="CF97" s="17"/>
      <c r="CG97" s="58"/>
      <c r="CH97" s="50"/>
      <c r="CI97" s="50"/>
      <c r="CJ97" s="50"/>
      <c r="CK97" s="50"/>
      <c r="CL97" s="50"/>
      <c r="CM97" s="50"/>
      <c r="CN97" s="59"/>
      <c r="CO97" s="60"/>
      <c r="CP97" s="17"/>
      <c r="CQ97" s="17"/>
      <c r="CR97" s="58"/>
      <c r="CS97" s="50"/>
      <c r="CT97" s="50"/>
      <c r="CU97" s="50"/>
      <c r="CV97" s="50"/>
      <c r="CW97" s="50"/>
      <c r="CX97" s="50"/>
      <c r="CY97" s="59"/>
      <c r="CZ97" s="60"/>
      <c r="DA97" s="17"/>
      <c r="DB97" s="17"/>
      <c r="DC97" s="58"/>
      <c r="DD97" s="50"/>
      <c r="DE97" s="50"/>
      <c r="DF97" s="50"/>
      <c r="DG97" s="50"/>
      <c r="DH97" s="50"/>
      <c r="DI97" s="50"/>
      <c r="DJ97" s="59"/>
      <c r="DK97" s="60"/>
      <c r="DL97" s="17"/>
      <c r="DM97" s="17"/>
      <c r="DN97" s="58"/>
      <c r="DO97" s="50"/>
      <c r="DP97" s="50"/>
      <c r="DQ97" s="50"/>
      <c r="DR97" s="50"/>
      <c r="DS97" s="50"/>
      <c r="DT97" s="50"/>
      <c r="DU97" s="59"/>
      <c r="DV97" s="60"/>
      <c r="DW97" s="17"/>
      <c r="DX97" s="17"/>
      <c r="DY97" s="58"/>
      <c r="DZ97" s="50"/>
      <c r="EA97" s="50"/>
      <c r="EB97" s="50"/>
      <c r="EC97" s="50"/>
      <c r="ED97" s="50"/>
      <c r="EE97" s="50"/>
      <c r="EF97" s="59"/>
      <c r="EG97" s="60"/>
      <c r="EH97" s="17"/>
      <c r="EI97" s="17"/>
      <c r="EJ97" s="58"/>
      <c r="EK97" s="50"/>
      <c r="EL97" s="50"/>
      <c r="EM97" s="50"/>
      <c r="EN97" s="50"/>
      <c r="EO97" s="50"/>
      <c r="EP97" s="50"/>
      <c r="EQ97" s="59"/>
      <c r="ER97" s="60"/>
      <c r="ES97" s="17"/>
      <c r="ET97" s="17"/>
      <c r="EU97" s="58"/>
      <c r="EV97" s="50"/>
      <c r="EW97" s="50"/>
      <c r="EX97" s="50"/>
      <c r="EY97" s="50"/>
      <c r="EZ97" s="50"/>
      <c r="FA97" s="50"/>
      <c r="FB97" s="59"/>
      <c r="FC97" s="60"/>
      <c r="FD97" s="17"/>
      <c r="FE97" s="17"/>
      <c r="FF97" s="58"/>
      <c r="FG97" s="50"/>
      <c r="FH97" s="50"/>
      <c r="FI97" s="50"/>
      <c r="FJ97" s="50"/>
      <c r="FK97" s="50"/>
      <c r="FL97" s="50"/>
      <c r="FM97" s="59"/>
      <c r="FN97" s="60"/>
      <c r="FO97" s="17"/>
      <c r="FP97" s="17"/>
      <c r="FQ97" s="58"/>
      <c r="FR97" s="50"/>
      <c r="FS97" s="50"/>
      <c r="FT97" s="50"/>
      <c r="FU97" s="50"/>
      <c r="FV97" s="50"/>
      <c r="FW97" s="50"/>
      <c r="FX97" s="59"/>
      <c r="FY97" s="60"/>
      <c r="FZ97" s="17"/>
      <c r="GA97" s="17"/>
      <c r="GB97" s="58"/>
      <c r="GC97" s="50"/>
      <c r="GD97" s="50"/>
      <c r="GE97" s="50"/>
      <c r="GF97" s="50"/>
      <c r="GG97" s="50"/>
      <c r="GH97" s="50"/>
      <c r="GI97" s="59"/>
      <c r="GJ97" s="60"/>
      <c r="GK97" s="17"/>
      <c r="GL97" s="17"/>
      <c r="GM97" s="58"/>
      <c r="GN97" s="50"/>
      <c r="GO97" s="50"/>
      <c r="GP97" s="50"/>
      <c r="GQ97" s="50"/>
      <c r="GR97" s="50"/>
      <c r="GS97" s="50"/>
      <c r="GT97" s="59"/>
      <c r="GU97" s="60"/>
      <c r="GV97" s="17"/>
      <c r="GW97" s="17"/>
      <c r="GX97" s="58"/>
      <c r="GY97" s="50"/>
      <c r="GZ97" s="50"/>
      <c r="HA97" s="50"/>
      <c r="HB97" s="50"/>
      <c r="HC97" s="50"/>
      <c r="HD97" s="50"/>
      <c r="HE97" s="59"/>
      <c r="HF97" s="60"/>
      <c r="HG97" s="17"/>
      <c r="HH97" s="17"/>
      <c r="HI97" s="58"/>
      <c r="HJ97" s="50"/>
      <c r="HK97" s="50"/>
      <c r="HL97" s="50"/>
      <c r="HM97" s="50"/>
      <c r="HN97" s="50"/>
      <c r="HO97" s="50"/>
      <c r="HP97" s="59"/>
      <c r="HQ97" s="60"/>
      <c r="HR97" s="17"/>
      <c r="HS97" s="17"/>
    </row>
    <row r="98" spans="1:227" x14ac:dyDescent="0.3">
      <c r="A98" s="65"/>
      <c r="B98" s="66"/>
      <c r="C98" s="67"/>
      <c r="D98" s="67"/>
      <c r="E98" s="59"/>
      <c r="F98" s="59"/>
      <c r="G98" s="17"/>
      <c r="H98" s="58"/>
      <c r="I98" s="50"/>
      <c r="J98" s="50"/>
      <c r="K98" s="50"/>
      <c r="L98" s="50"/>
      <c r="M98" s="50"/>
      <c r="N98" s="50"/>
      <c r="O98" s="59"/>
      <c r="P98" s="60"/>
      <c r="Q98" s="17"/>
      <c r="R98" s="17"/>
      <c r="S98" s="58"/>
      <c r="T98" s="50"/>
      <c r="U98" s="50"/>
      <c r="V98" s="50"/>
      <c r="W98" s="50"/>
      <c r="X98" s="50"/>
      <c r="Y98" s="50"/>
      <c r="Z98" s="59"/>
      <c r="AA98" s="60"/>
      <c r="AB98" s="17"/>
      <c r="AC98" s="17"/>
      <c r="AD98" s="58"/>
      <c r="AE98" s="50"/>
      <c r="AF98" s="50"/>
      <c r="AG98" s="50"/>
      <c r="AH98" s="50"/>
      <c r="AI98" s="50"/>
      <c r="AJ98" s="50"/>
      <c r="AK98" s="59"/>
      <c r="AL98" s="60"/>
      <c r="AM98" s="17"/>
      <c r="AN98" s="17"/>
      <c r="AO98" s="58"/>
      <c r="AP98" s="50"/>
      <c r="AQ98" s="50"/>
      <c r="AR98" s="50"/>
      <c r="AS98" s="50"/>
      <c r="AT98" s="50"/>
      <c r="AU98" s="50"/>
      <c r="AV98" s="59"/>
      <c r="AW98" s="60"/>
      <c r="AX98" s="17"/>
      <c r="AY98" s="17"/>
      <c r="AZ98" s="58"/>
      <c r="BA98" s="50"/>
      <c r="BB98" s="50"/>
      <c r="BC98" s="50"/>
      <c r="BD98" s="50"/>
      <c r="BE98" s="50"/>
      <c r="BF98" s="50"/>
      <c r="BG98" s="59"/>
      <c r="BH98" s="60"/>
      <c r="BI98" s="17"/>
      <c r="BJ98" s="17"/>
      <c r="BK98" s="58"/>
      <c r="BL98" s="50"/>
      <c r="BM98" s="50"/>
      <c r="BN98" s="50"/>
      <c r="BO98" s="50"/>
      <c r="BP98" s="50"/>
      <c r="BQ98" s="50"/>
      <c r="BR98" s="59"/>
      <c r="BS98" s="60"/>
      <c r="BT98" s="17"/>
      <c r="BU98" s="17"/>
      <c r="BV98" s="58"/>
      <c r="BW98" s="50"/>
      <c r="BX98" s="50"/>
      <c r="BY98" s="50"/>
      <c r="BZ98" s="50"/>
      <c r="CA98" s="50"/>
      <c r="CB98" s="50"/>
      <c r="CC98" s="59"/>
      <c r="CD98" s="60"/>
      <c r="CE98" s="17"/>
      <c r="CF98" s="17"/>
      <c r="CG98" s="58"/>
      <c r="CH98" s="50"/>
      <c r="CI98" s="50"/>
      <c r="CJ98" s="50"/>
      <c r="CK98" s="50"/>
      <c r="CL98" s="50"/>
      <c r="CM98" s="50"/>
      <c r="CN98" s="59"/>
      <c r="CO98" s="60"/>
      <c r="CP98" s="17"/>
      <c r="CQ98" s="17"/>
      <c r="CR98" s="58"/>
      <c r="CS98" s="50"/>
      <c r="CT98" s="50"/>
      <c r="CU98" s="50"/>
      <c r="CV98" s="50"/>
      <c r="CW98" s="50"/>
      <c r="CX98" s="50"/>
      <c r="CY98" s="59"/>
      <c r="CZ98" s="60"/>
      <c r="DA98" s="17"/>
      <c r="DB98" s="17"/>
      <c r="DC98" s="58"/>
      <c r="DD98" s="50"/>
      <c r="DE98" s="50"/>
      <c r="DF98" s="50"/>
      <c r="DG98" s="50"/>
      <c r="DH98" s="50"/>
      <c r="DI98" s="50"/>
      <c r="DJ98" s="59"/>
      <c r="DK98" s="60"/>
      <c r="DL98" s="17"/>
      <c r="DM98" s="17"/>
      <c r="DN98" s="58"/>
      <c r="DO98" s="50"/>
      <c r="DP98" s="50"/>
      <c r="DQ98" s="50"/>
      <c r="DR98" s="50"/>
      <c r="DS98" s="50"/>
      <c r="DT98" s="50"/>
      <c r="DU98" s="59"/>
      <c r="DV98" s="60"/>
      <c r="DW98" s="17"/>
      <c r="DX98" s="17"/>
      <c r="DY98" s="58"/>
      <c r="DZ98" s="50"/>
      <c r="EA98" s="50"/>
      <c r="EB98" s="50"/>
      <c r="EC98" s="50"/>
      <c r="ED98" s="50"/>
      <c r="EE98" s="50"/>
      <c r="EF98" s="59"/>
      <c r="EG98" s="60"/>
      <c r="EH98" s="17"/>
      <c r="EI98" s="17"/>
      <c r="EJ98" s="58"/>
      <c r="EK98" s="50"/>
      <c r="EL98" s="50"/>
      <c r="EM98" s="50"/>
      <c r="EN98" s="50"/>
      <c r="EO98" s="50"/>
      <c r="EP98" s="50"/>
      <c r="EQ98" s="59"/>
      <c r="ER98" s="60"/>
      <c r="ES98" s="17"/>
      <c r="ET98" s="17"/>
      <c r="EU98" s="58"/>
      <c r="EV98" s="50"/>
      <c r="EW98" s="50"/>
      <c r="EX98" s="50"/>
      <c r="EY98" s="50"/>
      <c r="EZ98" s="50"/>
      <c r="FA98" s="50"/>
      <c r="FB98" s="59"/>
      <c r="FC98" s="60"/>
      <c r="FD98" s="17"/>
      <c r="FE98" s="17"/>
      <c r="FF98" s="58"/>
      <c r="FG98" s="50"/>
      <c r="FH98" s="50"/>
      <c r="FI98" s="50"/>
      <c r="FJ98" s="50"/>
      <c r="FK98" s="50"/>
      <c r="FL98" s="50"/>
      <c r="FM98" s="59"/>
      <c r="FN98" s="60"/>
      <c r="FO98" s="17"/>
      <c r="FP98" s="17"/>
      <c r="FQ98" s="58"/>
      <c r="FR98" s="50"/>
      <c r="FS98" s="50"/>
      <c r="FT98" s="50"/>
      <c r="FU98" s="50"/>
      <c r="FV98" s="50"/>
      <c r="FW98" s="50"/>
      <c r="FX98" s="59"/>
      <c r="FY98" s="60"/>
      <c r="FZ98" s="17"/>
      <c r="GA98" s="17"/>
      <c r="GB98" s="58"/>
      <c r="GC98" s="50"/>
      <c r="GD98" s="50"/>
      <c r="GE98" s="50"/>
      <c r="GF98" s="50"/>
      <c r="GG98" s="50"/>
      <c r="GH98" s="50"/>
      <c r="GI98" s="59"/>
      <c r="GJ98" s="60"/>
      <c r="GK98" s="17"/>
      <c r="GL98" s="17"/>
      <c r="GM98" s="58"/>
      <c r="GN98" s="50"/>
      <c r="GO98" s="50"/>
      <c r="GP98" s="50"/>
      <c r="GQ98" s="50"/>
      <c r="GR98" s="50"/>
      <c r="GS98" s="50"/>
      <c r="GT98" s="59"/>
      <c r="GU98" s="60"/>
      <c r="GV98" s="17"/>
      <c r="GW98" s="17"/>
      <c r="GX98" s="58"/>
      <c r="GY98" s="50"/>
      <c r="GZ98" s="50"/>
      <c r="HA98" s="50"/>
      <c r="HB98" s="50"/>
      <c r="HC98" s="50"/>
      <c r="HD98" s="50"/>
      <c r="HE98" s="59"/>
      <c r="HF98" s="60"/>
      <c r="HG98" s="17"/>
      <c r="HH98" s="17"/>
      <c r="HI98" s="58"/>
      <c r="HJ98" s="50"/>
      <c r="HK98" s="50"/>
      <c r="HL98" s="50"/>
      <c r="HM98" s="50"/>
      <c r="HN98" s="50"/>
      <c r="HO98" s="50"/>
      <c r="HP98" s="59"/>
      <c r="HQ98" s="60"/>
      <c r="HR98" s="17"/>
      <c r="HS98" s="17"/>
    </row>
    <row r="99" spans="1:227" x14ac:dyDescent="0.3">
      <c r="A99" s="65"/>
      <c r="B99" s="66"/>
      <c r="C99" s="67"/>
      <c r="D99" s="67"/>
      <c r="E99" s="59"/>
      <c r="F99" s="59"/>
      <c r="G99" s="17"/>
      <c r="H99" s="58"/>
      <c r="I99" s="50"/>
      <c r="J99" s="50"/>
      <c r="K99" s="50"/>
      <c r="L99" s="50"/>
      <c r="M99" s="50"/>
      <c r="N99" s="50"/>
      <c r="O99" s="59"/>
      <c r="P99" s="60"/>
      <c r="Q99" s="17"/>
      <c r="R99" s="17"/>
      <c r="S99" s="58"/>
      <c r="T99" s="50"/>
      <c r="U99" s="50"/>
      <c r="V99" s="50"/>
      <c r="W99" s="50"/>
      <c r="X99" s="50"/>
      <c r="Y99" s="50"/>
      <c r="Z99" s="59"/>
      <c r="AA99" s="60"/>
      <c r="AB99" s="17"/>
      <c r="AC99" s="17"/>
      <c r="AD99" s="58"/>
      <c r="AE99" s="50"/>
      <c r="AF99" s="50"/>
      <c r="AG99" s="50"/>
      <c r="AH99" s="50"/>
      <c r="AI99" s="50"/>
      <c r="AJ99" s="50"/>
      <c r="AK99" s="59"/>
      <c r="AL99" s="60"/>
      <c r="AM99" s="17"/>
      <c r="AN99" s="17"/>
      <c r="AO99" s="58"/>
      <c r="AP99" s="50"/>
      <c r="AQ99" s="50"/>
      <c r="AR99" s="50"/>
      <c r="AS99" s="50"/>
      <c r="AT99" s="50"/>
      <c r="AU99" s="50"/>
      <c r="AV99" s="59"/>
      <c r="AW99" s="60"/>
      <c r="AX99" s="17"/>
      <c r="AY99" s="17"/>
      <c r="AZ99" s="58"/>
      <c r="BA99" s="50"/>
      <c r="BB99" s="50"/>
      <c r="BC99" s="50"/>
      <c r="BD99" s="50"/>
      <c r="BE99" s="50"/>
      <c r="BF99" s="50"/>
      <c r="BG99" s="59"/>
      <c r="BH99" s="60"/>
      <c r="BI99" s="17"/>
      <c r="BJ99" s="17"/>
      <c r="BK99" s="58"/>
      <c r="BL99" s="50"/>
      <c r="BM99" s="50"/>
      <c r="BN99" s="50"/>
      <c r="BO99" s="50"/>
      <c r="BP99" s="50"/>
      <c r="BQ99" s="50"/>
      <c r="BR99" s="59"/>
      <c r="BS99" s="60"/>
      <c r="BT99" s="17"/>
      <c r="BU99" s="17"/>
      <c r="BV99" s="58"/>
      <c r="BW99" s="50"/>
      <c r="BX99" s="50"/>
      <c r="BY99" s="50"/>
      <c r="BZ99" s="50"/>
      <c r="CA99" s="50"/>
      <c r="CB99" s="50"/>
      <c r="CC99" s="59"/>
      <c r="CD99" s="60"/>
      <c r="CE99" s="17"/>
      <c r="CF99" s="17"/>
      <c r="CG99" s="58"/>
      <c r="CH99" s="50"/>
      <c r="CI99" s="50"/>
      <c r="CJ99" s="50"/>
      <c r="CK99" s="50"/>
      <c r="CL99" s="50"/>
      <c r="CM99" s="50"/>
      <c r="CN99" s="59"/>
      <c r="CO99" s="60"/>
      <c r="CP99" s="17"/>
      <c r="CQ99" s="17"/>
      <c r="CR99" s="58"/>
      <c r="CS99" s="50"/>
      <c r="CT99" s="50"/>
      <c r="CU99" s="50"/>
      <c r="CV99" s="50"/>
      <c r="CW99" s="50"/>
      <c r="CX99" s="50"/>
      <c r="CY99" s="59"/>
      <c r="CZ99" s="60"/>
      <c r="DA99" s="17"/>
      <c r="DB99" s="17"/>
      <c r="DC99" s="58"/>
      <c r="DD99" s="50"/>
      <c r="DE99" s="50"/>
      <c r="DF99" s="50"/>
      <c r="DG99" s="50"/>
      <c r="DH99" s="50"/>
      <c r="DI99" s="50"/>
      <c r="DJ99" s="59"/>
      <c r="DK99" s="60"/>
      <c r="DL99" s="17"/>
      <c r="DM99" s="17"/>
      <c r="DN99" s="58"/>
      <c r="DO99" s="50"/>
      <c r="DP99" s="50"/>
      <c r="DQ99" s="50"/>
      <c r="DR99" s="50"/>
      <c r="DS99" s="50"/>
      <c r="DT99" s="50"/>
      <c r="DU99" s="59"/>
      <c r="DV99" s="60"/>
      <c r="DW99" s="17"/>
      <c r="DX99" s="17"/>
      <c r="DY99" s="58"/>
      <c r="DZ99" s="50"/>
      <c r="EA99" s="50"/>
      <c r="EB99" s="50"/>
      <c r="EC99" s="50"/>
      <c r="ED99" s="50"/>
      <c r="EE99" s="50"/>
      <c r="EF99" s="59"/>
      <c r="EG99" s="60"/>
      <c r="EH99" s="17"/>
      <c r="EI99" s="17"/>
      <c r="EJ99" s="58"/>
      <c r="EK99" s="50"/>
      <c r="EL99" s="50"/>
      <c r="EM99" s="50"/>
      <c r="EN99" s="50"/>
      <c r="EO99" s="50"/>
      <c r="EP99" s="50"/>
      <c r="EQ99" s="59"/>
      <c r="ER99" s="60"/>
      <c r="ES99" s="17"/>
      <c r="ET99" s="17"/>
      <c r="EU99" s="58"/>
      <c r="EV99" s="50"/>
      <c r="EW99" s="50"/>
      <c r="EX99" s="50"/>
      <c r="EY99" s="50"/>
      <c r="EZ99" s="50"/>
      <c r="FA99" s="50"/>
      <c r="FB99" s="59"/>
      <c r="FC99" s="60"/>
      <c r="FD99" s="17"/>
      <c r="FE99" s="17"/>
      <c r="FF99" s="58"/>
      <c r="FG99" s="50"/>
      <c r="FH99" s="50"/>
      <c r="FI99" s="50"/>
      <c r="FJ99" s="50"/>
      <c r="FK99" s="50"/>
      <c r="FL99" s="50"/>
      <c r="FM99" s="59"/>
      <c r="FN99" s="60"/>
      <c r="FO99" s="17"/>
      <c r="FP99" s="17"/>
      <c r="FQ99" s="58"/>
      <c r="FR99" s="50"/>
      <c r="FS99" s="50"/>
      <c r="FT99" s="50"/>
      <c r="FU99" s="50"/>
      <c r="FV99" s="50"/>
      <c r="FW99" s="50"/>
      <c r="FX99" s="59"/>
      <c r="FY99" s="60"/>
      <c r="FZ99" s="17"/>
      <c r="GA99" s="17"/>
      <c r="GB99" s="58"/>
      <c r="GC99" s="50"/>
      <c r="GD99" s="50"/>
      <c r="GE99" s="50"/>
      <c r="GF99" s="50"/>
      <c r="GG99" s="50"/>
      <c r="GH99" s="50"/>
      <c r="GI99" s="59"/>
      <c r="GJ99" s="60"/>
      <c r="GK99" s="17"/>
      <c r="GL99" s="17"/>
      <c r="GM99" s="58"/>
      <c r="GN99" s="50"/>
      <c r="GO99" s="50"/>
      <c r="GP99" s="50"/>
      <c r="GQ99" s="50"/>
      <c r="GR99" s="50"/>
      <c r="GS99" s="50"/>
      <c r="GT99" s="59"/>
      <c r="GU99" s="60"/>
      <c r="GV99" s="17"/>
      <c r="GW99" s="17"/>
      <c r="GX99" s="58"/>
      <c r="GY99" s="50"/>
      <c r="GZ99" s="50"/>
      <c r="HA99" s="50"/>
      <c r="HB99" s="50"/>
      <c r="HC99" s="50"/>
      <c r="HD99" s="50"/>
      <c r="HE99" s="59"/>
      <c r="HF99" s="60"/>
      <c r="HG99" s="17"/>
      <c r="HH99" s="17"/>
      <c r="HI99" s="58"/>
      <c r="HJ99" s="50"/>
      <c r="HK99" s="50"/>
      <c r="HL99" s="50"/>
      <c r="HM99" s="50"/>
      <c r="HN99" s="50"/>
      <c r="HO99" s="50"/>
      <c r="HP99" s="59"/>
      <c r="HQ99" s="60"/>
      <c r="HR99" s="17"/>
      <c r="HS99" s="17"/>
    </row>
    <row r="100" spans="1:227" x14ac:dyDescent="0.3">
      <c r="A100" s="65"/>
      <c r="B100" s="66"/>
      <c r="C100" s="67"/>
      <c r="D100" s="67"/>
      <c r="E100" s="59"/>
      <c r="F100" s="59"/>
      <c r="G100" s="17"/>
      <c r="H100" s="58"/>
      <c r="I100" s="50"/>
      <c r="J100" s="50"/>
      <c r="K100" s="50"/>
      <c r="L100" s="50"/>
      <c r="M100" s="50"/>
      <c r="N100" s="50"/>
      <c r="O100" s="59"/>
      <c r="P100" s="60"/>
      <c r="Q100" s="17"/>
      <c r="R100" s="17"/>
      <c r="S100" s="58"/>
      <c r="T100" s="50"/>
      <c r="U100" s="50"/>
      <c r="V100" s="50"/>
      <c r="W100" s="50"/>
      <c r="X100" s="50"/>
      <c r="Y100" s="50"/>
      <c r="Z100" s="59"/>
      <c r="AA100" s="60"/>
      <c r="AB100" s="17"/>
      <c r="AC100" s="17"/>
      <c r="AD100" s="58"/>
      <c r="AE100" s="50"/>
      <c r="AF100" s="50"/>
      <c r="AG100" s="50"/>
      <c r="AH100" s="50"/>
      <c r="AI100" s="50"/>
      <c r="AJ100" s="50"/>
      <c r="AK100" s="59"/>
      <c r="AL100" s="60"/>
      <c r="AM100" s="17"/>
      <c r="AN100" s="17"/>
      <c r="AO100" s="58"/>
      <c r="AP100" s="50"/>
      <c r="AQ100" s="50"/>
      <c r="AR100" s="50"/>
      <c r="AS100" s="50"/>
      <c r="AT100" s="50"/>
      <c r="AU100" s="50"/>
      <c r="AV100" s="59"/>
      <c r="AW100" s="60"/>
      <c r="AX100" s="17"/>
      <c r="AY100" s="17"/>
      <c r="AZ100" s="58"/>
      <c r="BA100" s="50"/>
      <c r="BB100" s="50"/>
      <c r="BC100" s="50"/>
      <c r="BD100" s="50"/>
      <c r="BE100" s="50"/>
      <c r="BF100" s="50"/>
      <c r="BG100" s="59"/>
      <c r="BH100" s="60"/>
      <c r="BI100" s="17"/>
      <c r="BJ100" s="17"/>
      <c r="BK100" s="58"/>
      <c r="BL100" s="50"/>
      <c r="BM100" s="50"/>
      <c r="BN100" s="50"/>
      <c r="BO100" s="50"/>
      <c r="BP100" s="50"/>
      <c r="BQ100" s="50"/>
      <c r="BR100" s="59"/>
      <c r="BS100" s="60"/>
      <c r="BT100" s="17"/>
      <c r="BU100" s="17"/>
      <c r="BV100" s="58"/>
      <c r="BW100" s="50"/>
      <c r="BX100" s="50"/>
      <c r="BY100" s="50"/>
      <c r="BZ100" s="50"/>
      <c r="CA100" s="50"/>
      <c r="CB100" s="50"/>
      <c r="CC100" s="59"/>
      <c r="CD100" s="60"/>
      <c r="CE100" s="17"/>
      <c r="CF100" s="17"/>
      <c r="CG100" s="58"/>
      <c r="CH100" s="50"/>
      <c r="CI100" s="50"/>
      <c r="CJ100" s="50"/>
      <c r="CK100" s="50"/>
      <c r="CL100" s="50"/>
      <c r="CM100" s="50"/>
      <c r="CN100" s="59"/>
      <c r="CO100" s="60"/>
      <c r="CP100" s="17"/>
      <c r="CQ100" s="17"/>
      <c r="CR100" s="58"/>
      <c r="CS100" s="50"/>
      <c r="CT100" s="50"/>
      <c r="CU100" s="50"/>
      <c r="CV100" s="50"/>
      <c r="CW100" s="50"/>
      <c r="CX100" s="50"/>
      <c r="CY100" s="59"/>
      <c r="CZ100" s="60"/>
      <c r="DA100" s="17"/>
      <c r="DB100" s="17"/>
      <c r="DC100" s="58"/>
      <c r="DD100" s="50"/>
      <c r="DE100" s="50"/>
      <c r="DF100" s="50"/>
      <c r="DG100" s="50"/>
      <c r="DH100" s="50"/>
      <c r="DI100" s="50"/>
      <c r="DJ100" s="59"/>
      <c r="DK100" s="60"/>
      <c r="DL100" s="17"/>
      <c r="DM100" s="17"/>
      <c r="DN100" s="58"/>
      <c r="DO100" s="50"/>
      <c r="DP100" s="50"/>
      <c r="DQ100" s="50"/>
      <c r="DR100" s="50"/>
      <c r="DS100" s="50"/>
      <c r="DT100" s="50"/>
      <c r="DU100" s="59"/>
      <c r="DV100" s="60"/>
      <c r="DW100" s="17"/>
      <c r="DX100" s="17"/>
      <c r="DY100" s="58"/>
      <c r="DZ100" s="50"/>
      <c r="EA100" s="50"/>
      <c r="EB100" s="50"/>
      <c r="EC100" s="50"/>
      <c r="ED100" s="50"/>
      <c r="EE100" s="50"/>
      <c r="EF100" s="59"/>
      <c r="EG100" s="60"/>
      <c r="EH100" s="17"/>
      <c r="EI100" s="17"/>
      <c r="EJ100" s="58"/>
      <c r="EK100" s="50"/>
      <c r="EL100" s="50"/>
      <c r="EM100" s="50"/>
      <c r="EN100" s="50"/>
      <c r="EO100" s="50"/>
      <c r="EP100" s="50"/>
      <c r="EQ100" s="59"/>
      <c r="ER100" s="60"/>
      <c r="ES100" s="17"/>
      <c r="ET100" s="17"/>
      <c r="EU100" s="58"/>
      <c r="EV100" s="50"/>
      <c r="EW100" s="50"/>
      <c r="EX100" s="50"/>
      <c r="EY100" s="50"/>
      <c r="EZ100" s="50"/>
      <c r="FA100" s="50"/>
      <c r="FB100" s="59"/>
      <c r="FC100" s="60"/>
      <c r="FD100" s="17"/>
      <c r="FE100" s="17"/>
      <c r="FF100" s="58"/>
      <c r="FG100" s="50"/>
      <c r="FH100" s="50"/>
      <c r="FI100" s="50"/>
      <c r="FJ100" s="50"/>
      <c r="FK100" s="50"/>
      <c r="FL100" s="50"/>
      <c r="FM100" s="59"/>
      <c r="FN100" s="60"/>
      <c r="FO100" s="17"/>
      <c r="FP100" s="17"/>
      <c r="FQ100" s="58"/>
      <c r="FR100" s="50"/>
      <c r="FS100" s="50"/>
      <c r="FT100" s="50"/>
      <c r="FU100" s="50"/>
      <c r="FV100" s="50"/>
      <c r="FW100" s="50"/>
      <c r="FX100" s="59"/>
      <c r="FY100" s="60"/>
      <c r="FZ100" s="17"/>
      <c r="GA100" s="17"/>
      <c r="GB100" s="58"/>
      <c r="GC100" s="50"/>
      <c r="GD100" s="50"/>
      <c r="GE100" s="50"/>
      <c r="GF100" s="50"/>
      <c r="GG100" s="50"/>
      <c r="GH100" s="50"/>
      <c r="GI100" s="59"/>
      <c r="GJ100" s="60"/>
      <c r="GK100" s="17"/>
      <c r="GL100" s="17"/>
      <c r="GM100" s="58"/>
      <c r="GN100" s="50"/>
      <c r="GO100" s="50"/>
      <c r="GP100" s="50"/>
      <c r="GQ100" s="50"/>
      <c r="GR100" s="50"/>
      <c r="GS100" s="50"/>
      <c r="GT100" s="59"/>
      <c r="GU100" s="60"/>
      <c r="GV100" s="17"/>
      <c r="GW100" s="17"/>
      <c r="GX100" s="58"/>
      <c r="GY100" s="50"/>
      <c r="GZ100" s="50"/>
      <c r="HA100" s="50"/>
      <c r="HB100" s="50"/>
      <c r="HC100" s="50"/>
      <c r="HD100" s="50"/>
      <c r="HE100" s="59"/>
      <c r="HF100" s="60"/>
      <c r="HG100" s="17"/>
      <c r="HH100" s="17"/>
      <c r="HI100" s="58"/>
      <c r="HJ100" s="50"/>
      <c r="HK100" s="50"/>
      <c r="HL100" s="50"/>
      <c r="HM100" s="50"/>
      <c r="HN100" s="50"/>
      <c r="HO100" s="50"/>
      <c r="HP100" s="59"/>
      <c r="HQ100" s="60"/>
      <c r="HR100" s="17"/>
      <c r="HS100" s="17"/>
    </row>
    <row r="101" spans="1:227" x14ac:dyDescent="0.3">
      <c r="A101" s="65"/>
      <c r="B101" s="70"/>
      <c r="C101" s="71"/>
      <c r="D101" s="71"/>
      <c r="E101" s="59"/>
      <c r="F101" s="59"/>
      <c r="G101" s="17"/>
      <c r="H101" s="58"/>
      <c r="I101" s="50"/>
      <c r="J101" s="50"/>
      <c r="K101" s="50"/>
      <c r="L101" s="50"/>
      <c r="M101" s="50"/>
      <c r="N101" s="50"/>
      <c r="O101" s="59"/>
      <c r="P101" s="60"/>
      <c r="Q101" s="17"/>
      <c r="R101" s="17"/>
      <c r="S101" s="58"/>
      <c r="T101" s="50"/>
      <c r="U101" s="50"/>
      <c r="V101" s="50"/>
      <c r="W101" s="50"/>
      <c r="X101" s="50"/>
      <c r="Y101" s="50"/>
      <c r="Z101" s="59"/>
      <c r="AA101" s="60"/>
      <c r="AB101" s="17"/>
      <c r="AC101" s="17"/>
      <c r="AD101" s="58"/>
      <c r="AE101" s="50"/>
      <c r="AF101" s="50"/>
      <c r="AG101" s="50"/>
      <c r="AH101" s="50"/>
      <c r="AI101" s="50"/>
      <c r="AJ101" s="50"/>
      <c r="AK101" s="59"/>
      <c r="AL101" s="60"/>
      <c r="AM101" s="17"/>
      <c r="AN101" s="17"/>
      <c r="AO101" s="58"/>
      <c r="AP101" s="50"/>
      <c r="AQ101" s="50"/>
      <c r="AR101" s="50"/>
      <c r="AS101" s="50"/>
      <c r="AT101" s="50"/>
      <c r="AU101" s="50"/>
      <c r="AV101" s="59"/>
      <c r="AW101" s="60"/>
      <c r="AX101" s="17"/>
      <c r="AY101" s="17"/>
      <c r="AZ101" s="58"/>
      <c r="BA101" s="50"/>
      <c r="BB101" s="50"/>
      <c r="BC101" s="50"/>
      <c r="BD101" s="50"/>
      <c r="BE101" s="50"/>
      <c r="BF101" s="50"/>
      <c r="BG101" s="59"/>
      <c r="BH101" s="60"/>
      <c r="BI101" s="17"/>
      <c r="BJ101" s="17"/>
      <c r="BK101" s="58"/>
      <c r="BL101" s="50"/>
      <c r="BM101" s="50"/>
      <c r="BN101" s="50"/>
      <c r="BO101" s="50"/>
      <c r="BP101" s="50"/>
      <c r="BQ101" s="50"/>
      <c r="BR101" s="59"/>
      <c r="BS101" s="60"/>
      <c r="BT101" s="17"/>
      <c r="BU101" s="17"/>
      <c r="BV101" s="58"/>
      <c r="BW101" s="50"/>
      <c r="BX101" s="50"/>
      <c r="BY101" s="50"/>
      <c r="BZ101" s="50"/>
      <c r="CA101" s="50"/>
      <c r="CB101" s="50"/>
      <c r="CC101" s="59"/>
      <c r="CD101" s="60"/>
      <c r="CE101" s="17"/>
      <c r="CF101" s="17"/>
      <c r="CG101" s="58"/>
      <c r="CH101" s="50"/>
      <c r="CI101" s="50"/>
      <c r="CJ101" s="50"/>
      <c r="CK101" s="50"/>
      <c r="CL101" s="50"/>
      <c r="CM101" s="50"/>
      <c r="CN101" s="59"/>
      <c r="CO101" s="60"/>
      <c r="CP101" s="17"/>
      <c r="CQ101" s="17"/>
      <c r="CR101" s="58"/>
      <c r="CS101" s="50"/>
      <c r="CT101" s="50"/>
      <c r="CU101" s="50"/>
      <c r="CV101" s="50"/>
      <c r="CW101" s="50"/>
      <c r="CX101" s="50"/>
      <c r="CY101" s="59"/>
      <c r="CZ101" s="60"/>
      <c r="DA101" s="17"/>
      <c r="DB101" s="17"/>
      <c r="DC101" s="58"/>
      <c r="DD101" s="50"/>
      <c r="DE101" s="50"/>
      <c r="DF101" s="50"/>
      <c r="DG101" s="50"/>
      <c r="DH101" s="50"/>
      <c r="DI101" s="50"/>
      <c r="DJ101" s="59"/>
      <c r="DK101" s="60"/>
      <c r="DL101" s="17"/>
      <c r="DM101" s="17"/>
      <c r="DN101" s="58"/>
      <c r="DO101" s="50"/>
      <c r="DP101" s="50"/>
      <c r="DQ101" s="50"/>
      <c r="DR101" s="50"/>
      <c r="DS101" s="50"/>
      <c r="DT101" s="50"/>
      <c r="DU101" s="59"/>
      <c r="DV101" s="60"/>
      <c r="DW101" s="17"/>
      <c r="DX101" s="17"/>
      <c r="DY101" s="58"/>
      <c r="DZ101" s="50"/>
      <c r="EA101" s="50"/>
      <c r="EB101" s="50"/>
      <c r="EC101" s="50"/>
      <c r="ED101" s="50"/>
      <c r="EE101" s="50"/>
      <c r="EF101" s="59"/>
      <c r="EG101" s="60"/>
      <c r="EH101" s="17"/>
      <c r="EI101" s="17"/>
      <c r="EJ101" s="58"/>
      <c r="EK101" s="50"/>
      <c r="EL101" s="50"/>
      <c r="EM101" s="50"/>
      <c r="EN101" s="50"/>
      <c r="EO101" s="50"/>
      <c r="EP101" s="50"/>
      <c r="EQ101" s="59"/>
      <c r="ER101" s="60"/>
      <c r="ES101" s="17"/>
      <c r="ET101" s="17"/>
      <c r="EU101" s="58"/>
      <c r="EV101" s="50"/>
      <c r="EW101" s="50"/>
      <c r="EX101" s="50"/>
      <c r="EY101" s="50"/>
      <c r="EZ101" s="50"/>
      <c r="FA101" s="50"/>
      <c r="FB101" s="59"/>
      <c r="FC101" s="60"/>
      <c r="FD101" s="17"/>
      <c r="FE101" s="17"/>
      <c r="FF101" s="58"/>
      <c r="FG101" s="50"/>
      <c r="FH101" s="50"/>
      <c r="FI101" s="50"/>
      <c r="FJ101" s="50"/>
      <c r="FK101" s="50"/>
      <c r="FL101" s="50"/>
      <c r="FM101" s="59"/>
      <c r="FN101" s="60"/>
      <c r="FO101" s="17"/>
      <c r="FP101" s="17"/>
      <c r="FQ101" s="58"/>
      <c r="FR101" s="50"/>
      <c r="FS101" s="50"/>
      <c r="FT101" s="50"/>
      <c r="FU101" s="50"/>
      <c r="FV101" s="50"/>
      <c r="FW101" s="50"/>
      <c r="FX101" s="59"/>
      <c r="FY101" s="60"/>
      <c r="FZ101" s="17"/>
      <c r="GA101" s="17"/>
      <c r="GB101" s="58"/>
      <c r="GC101" s="50"/>
      <c r="GD101" s="50"/>
      <c r="GE101" s="50"/>
      <c r="GF101" s="50"/>
      <c r="GG101" s="50"/>
      <c r="GH101" s="50"/>
      <c r="GI101" s="59"/>
      <c r="GJ101" s="60"/>
      <c r="GK101" s="17"/>
      <c r="GL101" s="17"/>
      <c r="GM101" s="58"/>
      <c r="GN101" s="50"/>
      <c r="GO101" s="50"/>
      <c r="GP101" s="50"/>
      <c r="GQ101" s="50"/>
      <c r="GR101" s="50"/>
      <c r="GS101" s="50"/>
      <c r="GT101" s="59"/>
      <c r="GU101" s="60"/>
      <c r="GV101" s="17"/>
      <c r="GW101" s="17"/>
      <c r="GX101" s="58"/>
      <c r="GY101" s="50"/>
      <c r="GZ101" s="50"/>
      <c r="HA101" s="50"/>
      <c r="HB101" s="50"/>
      <c r="HC101" s="50"/>
      <c r="HD101" s="50"/>
      <c r="HE101" s="59"/>
      <c r="HF101" s="60"/>
      <c r="HG101" s="17"/>
      <c r="HH101" s="17"/>
      <c r="HI101" s="58"/>
      <c r="HJ101" s="50"/>
      <c r="HK101" s="50"/>
      <c r="HL101" s="50"/>
      <c r="HM101" s="50"/>
      <c r="HN101" s="50"/>
      <c r="HO101" s="50"/>
      <c r="HP101" s="59"/>
      <c r="HQ101" s="60"/>
      <c r="HR101" s="17"/>
      <c r="HS101" s="17"/>
    </row>
    <row r="102" spans="1:227" x14ac:dyDescent="0.3">
      <c r="A102" s="73"/>
      <c r="B102" s="74"/>
      <c r="C102" s="75"/>
      <c r="D102" s="75"/>
      <c r="E102" s="59"/>
      <c r="F102" s="59"/>
      <c r="G102" s="17"/>
      <c r="H102" s="58"/>
      <c r="I102" s="50"/>
      <c r="J102" s="50"/>
      <c r="K102" s="50"/>
      <c r="L102" s="50"/>
      <c r="M102" s="50"/>
      <c r="N102" s="50"/>
      <c r="O102" s="59"/>
      <c r="P102" s="60"/>
      <c r="Q102" s="17"/>
      <c r="R102" s="17"/>
      <c r="S102" s="58"/>
      <c r="T102" s="50"/>
      <c r="U102" s="50"/>
      <c r="V102" s="50"/>
      <c r="W102" s="50"/>
      <c r="X102" s="50"/>
      <c r="Y102" s="50"/>
      <c r="Z102" s="59"/>
      <c r="AA102" s="60"/>
      <c r="AB102" s="17"/>
      <c r="AC102" s="17"/>
      <c r="AD102" s="58"/>
      <c r="AE102" s="50"/>
      <c r="AF102" s="50"/>
      <c r="AG102" s="50"/>
      <c r="AH102" s="50"/>
      <c r="AI102" s="50"/>
      <c r="AJ102" s="50"/>
      <c r="AK102" s="59"/>
      <c r="AL102" s="60"/>
      <c r="AM102" s="17"/>
      <c r="AN102" s="17"/>
      <c r="AO102" s="58"/>
      <c r="AP102" s="50"/>
      <c r="AQ102" s="50"/>
      <c r="AR102" s="50"/>
      <c r="AS102" s="50"/>
      <c r="AT102" s="50"/>
      <c r="AU102" s="50"/>
      <c r="AV102" s="59"/>
      <c r="AW102" s="60"/>
      <c r="AX102" s="17"/>
      <c r="AY102" s="17"/>
      <c r="AZ102" s="58"/>
      <c r="BA102" s="50"/>
      <c r="BB102" s="50"/>
      <c r="BC102" s="50"/>
      <c r="BD102" s="50"/>
      <c r="BE102" s="50"/>
      <c r="BF102" s="50"/>
      <c r="BG102" s="59"/>
      <c r="BH102" s="60"/>
      <c r="BI102" s="17"/>
      <c r="BJ102" s="17"/>
      <c r="BK102" s="58"/>
      <c r="BL102" s="50"/>
      <c r="BM102" s="50"/>
      <c r="BN102" s="50"/>
      <c r="BO102" s="50"/>
      <c r="BP102" s="50"/>
      <c r="BQ102" s="50"/>
      <c r="BR102" s="59"/>
      <c r="BS102" s="60"/>
      <c r="BT102" s="17"/>
      <c r="BU102" s="17"/>
      <c r="BV102" s="58"/>
      <c r="BW102" s="50"/>
      <c r="BX102" s="50"/>
      <c r="BY102" s="50"/>
      <c r="BZ102" s="50"/>
      <c r="CA102" s="50"/>
      <c r="CB102" s="50"/>
      <c r="CC102" s="59"/>
      <c r="CD102" s="60"/>
      <c r="CE102" s="17"/>
      <c r="CF102" s="17"/>
      <c r="CG102" s="58"/>
      <c r="CH102" s="50"/>
      <c r="CI102" s="50"/>
      <c r="CJ102" s="50"/>
      <c r="CK102" s="50"/>
      <c r="CL102" s="50"/>
      <c r="CM102" s="50"/>
      <c r="CN102" s="59"/>
      <c r="CO102" s="60"/>
      <c r="CP102" s="17"/>
      <c r="CQ102" s="17"/>
      <c r="CR102" s="58"/>
      <c r="CS102" s="50"/>
      <c r="CT102" s="50"/>
      <c r="CU102" s="50"/>
      <c r="CV102" s="50"/>
      <c r="CW102" s="50"/>
      <c r="CX102" s="50"/>
      <c r="CY102" s="59"/>
      <c r="CZ102" s="60"/>
      <c r="DA102" s="17"/>
      <c r="DB102" s="17"/>
      <c r="DC102" s="58"/>
      <c r="DD102" s="50"/>
      <c r="DE102" s="50"/>
      <c r="DF102" s="50"/>
      <c r="DG102" s="50"/>
      <c r="DH102" s="50"/>
      <c r="DI102" s="50"/>
      <c r="DJ102" s="59"/>
      <c r="DK102" s="60"/>
      <c r="DL102" s="17"/>
      <c r="DM102" s="17"/>
      <c r="DN102" s="58"/>
      <c r="DO102" s="50"/>
      <c r="DP102" s="50"/>
      <c r="DQ102" s="50"/>
      <c r="DR102" s="50"/>
      <c r="DS102" s="50"/>
      <c r="DT102" s="50"/>
      <c r="DU102" s="59"/>
      <c r="DV102" s="60"/>
      <c r="DW102" s="17"/>
      <c r="DX102" s="17"/>
      <c r="DY102" s="58"/>
      <c r="DZ102" s="50"/>
      <c r="EA102" s="50"/>
      <c r="EB102" s="50"/>
      <c r="EC102" s="50"/>
      <c r="ED102" s="50"/>
      <c r="EE102" s="50"/>
      <c r="EF102" s="59"/>
      <c r="EG102" s="60"/>
      <c r="EH102" s="17"/>
      <c r="EI102" s="17"/>
      <c r="EJ102" s="58"/>
      <c r="EK102" s="50"/>
      <c r="EL102" s="50"/>
      <c r="EM102" s="50"/>
      <c r="EN102" s="50"/>
      <c r="EO102" s="50"/>
      <c r="EP102" s="50"/>
      <c r="EQ102" s="59"/>
      <c r="ER102" s="60"/>
      <c r="ES102" s="17"/>
      <c r="ET102" s="17"/>
      <c r="EU102" s="58"/>
      <c r="EV102" s="50"/>
      <c r="EW102" s="50"/>
      <c r="EX102" s="50"/>
      <c r="EY102" s="50"/>
      <c r="EZ102" s="50"/>
      <c r="FA102" s="50"/>
      <c r="FB102" s="59"/>
      <c r="FC102" s="60"/>
      <c r="FD102" s="17"/>
      <c r="FE102" s="17"/>
      <c r="FF102" s="58"/>
      <c r="FG102" s="50"/>
      <c r="FH102" s="50"/>
      <c r="FI102" s="50"/>
      <c r="FJ102" s="50"/>
      <c r="FK102" s="50"/>
      <c r="FL102" s="50"/>
      <c r="FM102" s="59"/>
      <c r="FN102" s="60"/>
      <c r="FO102" s="17"/>
      <c r="FP102" s="17"/>
      <c r="FQ102" s="58"/>
      <c r="FR102" s="50"/>
      <c r="FS102" s="50"/>
      <c r="FT102" s="50"/>
      <c r="FU102" s="50"/>
      <c r="FV102" s="50"/>
      <c r="FW102" s="50"/>
      <c r="FX102" s="59"/>
      <c r="FY102" s="60"/>
      <c r="FZ102" s="17"/>
      <c r="GA102" s="17"/>
      <c r="GB102" s="58"/>
      <c r="GC102" s="50"/>
      <c r="GD102" s="50"/>
      <c r="GE102" s="50"/>
      <c r="GF102" s="50"/>
      <c r="GG102" s="50"/>
      <c r="GH102" s="50"/>
      <c r="GI102" s="59"/>
      <c r="GJ102" s="60"/>
      <c r="GK102" s="17"/>
      <c r="GL102" s="17"/>
      <c r="GM102" s="58"/>
      <c r="GN102" s="50"/>
      <c r="GO102" s="50"/>
      <c r="GP102" s="50"/>
      <c r="GQ102" s="50"/>
      <c r="GR102" s="50"/>
      <c r="GS102" s="50"/>
      <c r="GT102" s="59"/>
      <c r="GU102" s="60"/>
      <c r="GV102" s="17"/>
      <c r="GW102" s="17"/>
      <c r="GX102" s="58"/>
      <c r="GY102" s="50"/>
      <c r="GZ102" s="50"/>
      <c r="HA102" s="50"/>
      <c r="HB102" s="50"/>
      <c r="HC102" s="50"/>
      <c r="HD102" s="50"/>
      <c r="HE102" s="59"/>
      <c r="HF102" s="60"/>
      <c r="HG102" s="17"/>
      <c r="HH102" s="17"/>
      <c r="HI102" s="58"/>
      <c r="HJ102" s="50"/>
      <c r="HK102" s="50"/>
      <c r="HL102" s="50"/>
      <c r="HM102" s="50"/>
      <c r="HN102" s="50"/>
      <c r="HO102" s="50"/>
      <c r="HP102" s="59"/>
      <c r="HQ102" s="60"/>
      <c r="HR102" s="17"/>
      <c r="HS102" s="17"/>
    </row>
    <row r="103" spans="1:227" x14ac:dyDescent="0.3">
      <c r="B103" s="17"/>
      <c r="C103" s="60"/>
      <c r="D103" s="60"/>
      <c r="E103" s="59"/>
      <c r="F103" s="59"/>
      <c r="G103" s="17"/>
      <c r="H103" s="58"/>
      <c r="I103" s="50"/>
      <c r="J103" s="50"/>
      <c r="K103" s="50"/>
      <c r="L103" s="50"/>
      <c r="M103" s="50"/>
      <c r="N103" s="50"/>
      <c r="O103" s="59"/>
      <c r="P103" s="60"/>
      <c r="Q103" s="17"/>
      <c r="R103" s="17"/>
      <c r="S103" s="58"/>
      <c r="T103" s="50"/>
      <c r="U103" s="50"/>
      <c r="V103" s="50"/>
      <c r="W103" s="50"/>
      <c r="X103" s="50"/>
      <c r="Y103" s="50"/>
      <c r="Z103" s="59"/>
      <c r="AA103" s="60"/>
      <c r="AB103" s="17"/>
      <c r="AC103" s="17"/>
      <c r="AD103" s="58"/>
      <c r="AE103" s="50"/>
      <c r="AF103" s="50"/>
      <c r="AG103" s="50"/>
      <c r="AH103" s="50"/>
      <c r="AI103" s="50"/>
      <c r="AJ103" s="50"/>
      <c r="AK103" s="59"/>
      <c r="AL103" s="60"/>
      <c r="AM103" s="17"/>
      <c r="AN103" s="17"/>
      <c r="AO103" s="58"/>
      <c r="AP103" s="50"/>
      <c r="AQ103" s="50"/>
      <c r="AR103" s="50"/>
      <c r="AS103" s="50"/>
      <c r="AT103" s="50"/>
      <c r="AU103" s="50"/>
      <c r="AV103" s="59"/>
      <c r="AW103" s="60"/>
      <c r="AX103" s="17"/>
      <c r="AY103" s="17"/>
      <c r="AZ103" s="58"/>
      <c r="BA103" s="50"/>
      <c r="BB103" s="50"/>
      <c r="BC103" s="50"/>
      <c r="BD103" s="50"/>
      <c r="BE103" s="50"/>
      <c r="BF103" s="50"/>
      <c r="BG103" s="59"/>
      <c r="BH103" s="60"/>
      <c r="BI103" s="17"/>
      <c r="BJ103" s="17"/>
      <c r="BK103" s="58"/>
      <c r="BL103" s="50"/>
      <c r="BM103" s="50"/>
      <c r="BN103" s="50"/>
      <c r="BO103" s="50"/>
      <c r="BP103" s="50"/>
      <c r="BQ103" s="50"/>
      <c r="BR103" s="59"/>
      <c r="BS103" s="60"/>
      <c r="BT103" s="17"/>
      <c r="BU103" s="17"/>
      <c r="BV103" s="58"/>
      <c r="BW103" s="50"/>
      <c r="BX103" s="50"/>
      <c r="BY103" s="50"/>
      <c r="BZ103" s="50"/>
      <c r="CA103" s="50"/>
      <c r="CB103" s="50"/>
      <c r="CC103" s="59"/>
      <c r="CD103" s="60"/>
      <c r="CE103" s="17"/>
      <c r="CF103" s="17"/>
      <c r="CG103" s="58"/>
      <c r="CH103" s="50"/>
      <c r="CI103" s="50"/>
      <c r="CJ103" s="50"/>
      <c r="CK103" s="50"/>
      <c r="CL103" s="50"/>
      <c r="CM103" s="50"/>
      <c r="CN103" s="59"/>
      <c r="CO103" s="60"/>
      <c r="CP103" s="17"/>
      <c r="CQ103" s="17"/>
      <c r="CR103" s="58"/>
      <c r="CS103" s="50"/>
      <c r="CT103" s="50"/>
      <c r="CU103" s="50"/>
      <c r="CV103" s="50"/>
      <c r="CW103" s="50"/>
      <c r="CX103" s="50"/>
      <c r="CY103" s="59"/>
      <c r="CZ103" s="60"/>
      <c r="DA103" s="17"/>
      <c r="DB103" s="17"/>
      <c r="DC103" s="58"/>
      <c r="DD103" s="50"/>
      <c r="DE103" s="50"/>
      <c r="DF103" s="50"/>
      <c r="DG103" s="50"/>
      <c r="DH103" s="50"/>
      <c r="DI103" s="50"/>
      <c r="DJ103" s="59"/>
      <c r="DK103" s="60"/>
      <c r="DL103" s="17"/>
      <c r="DM103" s="17"/>
      <c r="DN103" s="58"/>
      <c r="DO103" s="50"/>
      <c r="DP103" s="50"/>
      <c r="DQ103" s="50"/>
      <c r="DR103" s="50"/>
      <c r="DS103" s="50"/>
      <c r="DT103" s="50"/>
      <c r="DU103" s="59"/>
      <c r="DV103" s="60"/>
      <c r="DW103" s="17"/>
      <c r="DX103" s="17"/>
      <c r="DY103" s="58"/>
      <c r="DZ103" s="50"/>
      <c r="EA103" s="50"/>
      <c r="EB103" s="50"/>
      <c r="EC103" s="50"/>
      <c r="ED103" s="50"/>
      <c r="EE103" s="50"/>
      <c r="EF103" s="59"/>
      <c r="EG103" s="60"/>
      <c r="EH103" s="17"/>
      <c r="EI103" s="17"/>
      <c r="EJ103" s="58"/>
      <c r="EK103" s="50"/>
      <c r="EL103" s="50"/>
      <c r="EM103" s="50"/>
      <c r="EN103" s="50"/>
      <c r="EO103" s="50"/>
      <c r="EP103" s="50"/>
      <c r="EQ103" s="59"/>
      <c r="ER103" s="60"/>
      <c r="ES103" s="17"/>
      <c r="ET103" s="17"/>
      <c r="EU103" s="58"/>
      <c r="EV103" s="50"/>
      <c r="EW103" s="50"/>
      <c r="EX103" s="50"/>
      <c r="EY103" s="50"/>
      <c r="EZ103" s="50"/>
      <c r="FA103" s="50"/>
      <c r="FB103" s="59"/>
      <c r="FC103" s="60"/>
      <c r="FD103" s="17"/>
      <c r="FE103" s="17"/>
      <c r="FF103" s="58"/>
      <c r="FG103" s="50"/>
      <c r="FH103" s="50"/>
      <c r="FI103" s="50"/>
      <c r="FJ103" s="50"/>
      <c r="FK103" s="50"/>
      <c r="FL103" s="50"/>
      <c r="FM103" s="59"/>
      <c r="FN103" s="60"/>
      <c r="FO103" s="17"/>
      <c r="FP103" s="17"/>
      <c r="FQ103" s="58"/>
      <c r="FR103" s="50"/>
      <c r="FS103" s="50"/>
      <c r="FT103" s="50"/>
      <c r="FU103" s="50"/>
      <c r="FV103" s="50"/>
      <c r="FW103" s="50"/>
      <c r="FX103" s="59"/>
      <c r="FY103" s="60"/>
      <c r="FZ103" s="17"/>
      <c r="GA103" s="17"/>
      <c r="GB103" s="58"/>
      <c r="GC103" s="50"/>
      <c r="GD103" s="50"/>
      <c r="GE103" s="50"/>
      <c r="GF103" s="50"/>
      <c r="GG103" s="50"/>
      <c r="GH103" s="50"/>
      <c r="GI103" s="59"/>
      <c r="GJ103" s="60"/>
      <c r="GK103" s="17"/>
      <c r="GL103" s="17"/>
      <c r="GM103" s="58"/>
      <c r="GN103" s="50"/>
      <c r="GO103" s="50"/>
      <c r="GP103" s="50"/>
      <c r="GQ103" s="50"/>
      <c r="GR103" s="50"/>
      <c r="GS103" s="50"/>
      <c r="GT103" s="59"/>
      <c r="GU103" s="60"/>
      <c r="GV103" s="17"/>
      <c r="GW103" s="17"/>
      <c r="GX103" s="58"/>
      <c r="GY103" s="50"/>
      <c r="GZ103" s="50"/>
      <c r="HA103" s="50"/>
      <c r="HB103" s="50"/>
      <c r="HC103" s="50"/>
      <c r="HD103" s="50"/>
      <c r="HE103" s="59"/>
      <c r="HF103" s="60"/>
      <c r="HG103" s="17"/>
      <c r="HH103" s="17"/>
      <c r="HI103" s="58"/>
      <c r="HJ103" s="50"/>
      <c r="HK103" s="50"/>
      <c r="HL103" s="50"/>
      <c r="HM103" s="50"/>
      <c r="HN103" s="50"/>
      <c r="HO103" s="50"/>
      <c r="HP103" s="59"/>
      <c r="HQ103" s="60"/>
      <c r="HR103" s="17"/>
      <c r="HS103" s="17"/>
    </row>
    <row r="104" spans="1:227" x14ac:dyDescent="0.3">
      <c r="E104" s="59"/>
      <c r="F104" s="59"/>
      <c r="G104" s="17"/>
      <c r="H104" s="58"/>
      <c r="I104" s="50"/>
      <c r="J104" s="50"/>
      <c r="K104" s="50"/>
      <c r="L104" s="50"/>
      <c r="M104" s="50"/>
      <c r="N104" s="50"/>
      <c r="O104" s="59"/>
      <c r="P104" s="60"/>
      <c r="Q104" s="17"/>
      <c r="R104" s="17"/>
      <c r="S104" s="58"/>
      <c r="T104" s="50"/>
      <c r="U104" s="50"/>
      <c r="V104" s="50"/>
      <c r="W104" s="50"/>
      <c r="X104" s="50"/>
      <c r="Y104" s="50"/>
      <c r="Z104" s="59"/>
      <c r="AA104" s="60"/>
      <c r="AB104" s="17"/>
      <c r="AC104" s="17"/>
      <c r="AD104" s="58"/>
      <c r="AE104" s="50"/>
      <c r="AF104" s="50"/>
      <c r="AG104" s="50"/>
      <c r="AH104" s="50"/>
      <c r="AI104" s="50"/>
      <c r="AJ104" s="50"/>
      <c r="AK104" s="59"/>
      <c r="AL104" s="60"/>
      <c r="AM104" s="17"/>
      <c r="AN104" s="17"/>
      <c r="AO104" s="58"/>
      <c r="AP104" s="50"/>
      <c r="AQ104" s="50"/>
      <c r="AR104" s="50"/>
      <c r="AS104" s="50"/>
      <c r="AT104" s="50"/>
      <c r="AU104" s="50"/>
      <c r="AV104" s="59"/>
      <c r="AW104" s="60"/>
      <c r="AX104" s="17"/>
      <c r="AY104" s="17"/>
      <c r="AZ104" s="58"/>
      <c r="BA104" s="50"/>
      <c r="BB104" s="50"/>
      <c r="BC104" s="50"/>
      <c r="BD104" s="50"/>
      <c r="BE104" s="50"/>
      <c r="BF104" s="50"/>
      <c r="BG104" s="59"/>
      <c r="BH104" s="60"/>
      <c r="BI104" s="17"/>
      <c r="BJ104" s="17"/>
      <c r="BK104" s="58"/>
      <c r="BL104" s="50"/>
      <c r="BM104" s="50"/>
      <c r="BN104" s="50"/>
      <c r="BO104" s="50"/>
      <c r="BP104" s="50"/>
      <c r="BQ104" s="50"/>
      <c r="BR104" s="59"/>
      <c r="BS104" s="60"/>
      <c r="BT104" s="17"/>
      <c r="BU104" s="17"/>
      <c r="BV104" s="58"/>
      <c r="BW104" s="50"/>
      <c r="BX104" s="50"/>
      <c r="BY104" s="50"/>
      <c r="BZ104" s="50"/>
      <c r="CA104" s="50"/>
      <c r="CB104" s="50"/>
      <c r="CC104" s="59"/>
      <c r="CD104" s="60"/>
      <c r="CE104" s="17"/>
      <c r="CF104" s="17"/>
      <c r="CG104" s="58"/>
      <c r="CH104" s="50"/>
      <c r="CI104" s="50"/>
      <c r="CJ104" s="50"/>
      <c r="CK104" s="50"/>
      <c r="CL104" s="50"/>
      <c r="CM104" s="50"/>
      <c r="CN104" s="59"/>
      <c r="CO104" s="60"/>
      <c r="CP104" s="17"/>
      <c r="CQ104" s="17"/>
      <c r="CR104" s="58"/>
      <c r="CS104" s="50"/>
      <c r="CT104" s="50"/>
      <c r="CU104" s="50"/>
      <c r="CV104" s="50"/>
      <c r="CW104" s="50"/>
      <c r="CX104" s="50"/>
      <c r="CY104" s="59"/>
      <c r="CZ104" s="60"/>
      <c r="DA104" s="17"/>
      <c r="DB104" s="17"/>
      <c r="DC104" s="58"/>
      <c r="DD104" s="50"/>
      <c r="DE104" s="50"/>
      <c r="DF104" s="50"/>
      <c r="DG104" s="50"/>
      <c r="DH104" s="50"/>
      <c r="DI104" s="50"/>
      <c r="DJ104" s="59"/>
      <c r="DK104" s="60"/>
      <c r="DL104" s="17"/>
      <c r="DM104" s="17"/>
      <c r="DN104" s="58"/>
      <c r="DO104" s="50"/>
      <c r="DP104" s="50"/>
      <c r="DQ104" s="50"/>
      <c r="DR104" s="50"/>
      <c r="DS104" s="50"/>
      <c r="DT104" s="50"/>
      <c r="DU104" s="59"/>
      <c r="DV104" s="60"/>
      <c r="DW104" s="17"/>
      <c r="DX104" s="17"/>
      <c r="DY104" s="58"/>
      <c r="DZ104" s="50"/>
      <c r="EA104" s="50"/>
      <c r="EB104" s="50"/>
      <c r="EC104" s="50"/>
      <c r="ED104" s="50"/>
      <c r="EE104" s="50"/>
      <c r="EF104" s="59"/>
      <c r="EG104" s="60"/>
      <c r="EH104" s="17"/>
      <c r="EI104" s="17"/>
      <c r="EJ104" s="58"/>
      <c r="EK104" s="50"/>
      <c r="EL104" s="50"/>
      <c r="EM104" s="50"/>
      <c r="EN104" s="50"/>
      <c r="EO104" s="50"/>
      <c r="EP104" s="50"/>
      <c r="EQ104" s="59"/>
      <c r="ER104" s="60"/>
      <c r="ES104" s="17"/>
      <c r="ET104" s="17"/>
      <c r="EU104" s="58"/>
      <c r="EV104" s="50"/>
      <c r="EW104" s="50"/>
      <c r="EX104" s="50"/>
      <c r="EY104" s="50"/>
      <c r="EZ104" s="50"/>
      <c r="FA104" s="50"/>
      <c r="FB104" s="59"/>
      <c r="FC104" s="60"/>
      <c r="FD104" s="17"/>
      <c r="FE104" s="17"/>
      <c r="FF104" s="58"/>
      <c r="FG104" s="50"/>
      <c r="FH104" s="50"/>
      <c r="FI104" s="50"/>
      <c r="FJ104" s="50"/>
      <c r="FK104" s="50"/>
      <c r="FL104" s="50"/>
      <c r="FM104" s="59"/>
      <c r="FN104" s="60"/>
      <c r="FO104" s="17"/>
      <c r="FP104" s="17"/>
      <c r="FQ104" s="58"/>
      <c r="FR104" s="50"/>
      <c r="FS104" s="50"/>
      <c r="FT104" s="50"/>
      <c r="FU104" s="50"/>
      <c r="FV104" s="50"/>
      <c r="FW104" s="50"/>
      <c r="FX104" s="59"/>
      <c r="FY104" s="60"/>
      <c r="FZ104" s="17"/>
      <c r="GA104" s="17"/>
      <c r="GB104" s="58"/>
      <c r="GC104" s="50"/>
      <c r="GD104" s="50"/>
      <c r="GE104" s="50"/>
      <c r="GF104" s="50"/>
      <c r="GG104" s="50"/>
      <c r="GH104" s="50"/>
      <c r="GI104" s="59"/>
      <c r="GJ104" s="60"/>
      <c r="GK104" s="17"/>
      <c r="GL104" s="17"/>
      <c r="GM104" s="58"/>
      <c r="GN104" s="50"/>
      <c r="GO104" s="50"/>
      <c r="GP104" s="50"/>
      <c r="GQ104" s="50"/>
      <c r="GR104" s="50"/>
      <c r="GS104" s="50"/>
      <c r="GT104" s="59"/>
      <c r="GU104" s="60"/>
      <c r="GV104" s="17"/>
      <c r="GW104" s="17"/>
      <c r="GX104" s="58"/>
      <c r="GY104" s="50"/>
      <c r="GZ104" s="50"/>
      <c r="HA104" s="50"/>
      <c r="HB104" s="50"/>
      <c r="HC104" s="50"/>
      <c r="HD104" s="50"/>
      <c r="HE104" s="59"/>
      <c r="HF104" s="60"/>
      <c r="HG104" s="17"/>
      <c r="HH104" s="17"/>
      <c r="HI104" s="58"/>
      <c r="HJ104" s="50"/>
      <c r="HK104" s="50"/>
      <c r="HL104" s="50"/>
      <c r="HM104" s="50"/>
      <c r="HN104" s="50"/>
      <c r="HO104" s="50"/>
      <c r="HP104" s="59"/>
      <c r="HQ104" s="60"/>
      <c r="HR104" s="17"/>
      <c r="HS104" s="17"/>
    </row>
    <row r="105" spans="1:227" x14ac:dyDescent="0.3">
      <c r="E105" s="59"/>
      <c r="F105" s="59"/>
      <c r="G105" s="17"/>
      <c r="H105" s="58"/>
      <c r="I105" s="50"/>
      <c r="J105" s="50"/>
      <c r="K105" s="50"/>
      <c r="L105" s="50"/>
      <c r="M105" s="50"/>
      <c r="N105" s="50"/>
      <c r="O105" s="59"/>
      <c r="P105" s="60"/>
      <c r="Q105" s="17"/>
      <c r="R105" s="17"/>
      <c r="S105" s="58"/>
      <c r="T105" s="50"/>
      <c r="U105" s="50"/>
      <c r="V105" s="50"/>
      <c r="W105" s="50"/>
      <c r="X105" s="50"/>
      <c r="Y105" s="50"/>
      <c r="Z105" s="59"/>
      <c r="AA105" s="60"/>
      <c r="AB105" s="17"/>
      <c r="AC105" s="17"/>
      <c r="AD105" s="58"/>
      <c r="AE105" s="50"/>
      <c r="AF105" s="50"/>
      <c r="AG105" s="50"/>
      <c r="AH105" s="50"/>
      <c r="AI105" s="50"/>
      <c r="AJ105" s="50"/>
      <c r="AK105" s="59"/>
      <c r="AL105" s="60"/>
      <c r="AM105" s="17"/>
      <c r="AN105" s="17"/>
      <c r="AO105" s="58"/>
      <c r="AP105" s="50"/>
      <c r="AQ105" s="50"/>
      <c r="AR105" s="50"/>
      <c r="AS105" s="50"/>
      <c r="AT105" s="50"/>
      <c r="AU105" s="50"/>
      <c r="AV105" s="59"/>
      <c r="AW105" s="60"/>
      <c r="AX105" s="17"/>
      <c r="AY105" s="17"/>
      <c r="AZ105" s="58"/>
      <c r="BA105" s="50"/>
      <c r="BB105" s="50"/>
      <c r="BC105" s="50"/>
      <c r="BD105" s="50"/>
      <c r="BE105" s="50"/>
      <c r="BF105" s="50"/>
      <c r="BG105" s="59"/>
      <c r="BH105" s="60"/>
      <c r="BI105" s="17"/>
      <c r="BJ105" s="17"/>
      <c r="BK105" s="58"/>
      <c r="BL105" s="50"/>
      <c r="BM105" s="50"/>
      <c r="BN105" s="50"/>
      <c r="BO105" s="50"/>
      <c r="BP105" s="50"/>
      <c r="BQ105" s="50"/>
      <c r="BR105" s="59"/>
      <c r="BS105" s="60"/>
      <c r="BT105" s="17"/>
      <c r="BU105" s="17"/>
      <c r="BV105" s="58"/>
      <c r="BW105" s="50"/>
      <c r="BX105" s="50"/>
      <c r="BY105" s="50"/>
      <c r="BZ105" s="50"/>
      <c r="CA105" s="50"/>
      <c r="CB105" s="50"/>
      <c r="CC105" s="59"/>
      <c r="CD105" s="60"/>
      <c r="CE105" s="17"/>
      <c r="CF105" s="17"/>
      <c r="CG105" s="58"/>
      <c r="CH105" s="50"/>
      <c r="CI105" s="50"/>
      <c r="CJ105" s="50"/>
      <c r="CK105" s="50"/>
      <c r="CL105" s="50"/>
      <c r="CM105" s="50"/>
      <c r="CN105" s="59"/>
      <c r="CO105" s="60"/>
      <c r="CP105" s="17"/>
      <c r="CQ105" s="17"/>
      <c r="CR105" s="58"/>
      <c r="CS105" s="50"/>
      <c r="CT105" s="50"/>
      <c r="CU105" s="50"/>
      <c r="CV105" s="50"/>
      <c r="CW105" s="50"/>
      <c r="CX105" s="50"/>
      <c r="CY105" s="59"/>
      <c r="CZ105" s="60"/>
      <c r="DA105" s="17"/>
      <c r="DB105" s="17"/>
      <c r="DC105" s="58"/>
      <c r="DD105" s="50"/>
      <c r="DE105" s="50"/>
      <c r="DF105" s="50"/>
      <c r="DG105" s="50"/>
      <c r="DH105" s="50"/>
      <c r="DI105" s="50"/>
      <c r="DJ105" s="59"/>
      <c r="DK105" s="60"/>
      <c r="DL105" s="17"/>
      <c r="DM105" s="17"/>
      <c r="DN105" s="58"/>
      <c r="DO105" s="50"/>
      <c r="DP105" s="50"/>
      <c r="DQ105" s="50"/>
      <c r="DR105" s="50"/>
      <c r="DS105" s="50"/>
      <c r="DT105" s="50"/>
      <c r="DU105" s="59"/>
      <c r="DV105" s="60"/>
      <c r="DW105" s="17"/>
      <c r="DX105" s="17"/>
      <c r="DY105" s="58"/>
      <c r="DZ105" s="50"/>
      <c r="EA105" s="50"/>
      <c r="EB105" s="50"/>
      <c r="EC105" s="50"/>
      <c r="ED105" s="50"/>
      <c r="EE105" s="50"/>
      <c r="EF105" s="59"/>
      <c r="EG105" s="60"/>
      <c r="EH105" s="17"/>
      <c r="EI105" s="17"/>
      <c r="EJ105" s="58"/>
      <c r="EK105" s="50"/>
      <c r="EL105" s="50"/>
      <c r="EM105" s="50"/>
      <c r="EN105" s="50"/>
      <c r="EO105" s="50"/>
      <c r="EP105" s="50"/>
      <c r="EQ105" s="59"/>
      <c r="ER105" s="60"/>
      <c r="ES105" s="17"/>
      <c r="ET105" s="17"/>
      <c r="EU105" s="58"/>
      <c r="EV105" s="50"/>
      <c r="EW105" s="50"/>
      <c r="EX105" s="50"/>
      <c r="EY105" s="50"/>
      <c r="EZ105" s="50"/>
      <c r="FA105" s="50"/>
      <c r="FB105" s="59"/>
      <c r="FC105" s="60"/>
      <c r="FD105" s="17"/>
      <c r="FE105" s="17"/>
      <c r="FF105" s="58"/>
      <c r="FG105" s="50"/>
      <c r="FH105" s="50"/>
      <c r="FI105" s="50"/>
      <c r="FJ105" s="50"/>
      <c r="FK105" s="50"/>
      <c r="FL105" s="50"/>
      <c r="FM105" s="59"/>
      <c r="FN105" s="60"/>
      <c r="FO105" s="17"/>
      <c r="FP105" s="17"/>
      <c r="FQ105" s="58"/>
      <c r="FR105" s="50"/>
      <c r="FS105" s="50"/>
      <c r="FT105" s="50"/>
      <c r="FU105" s="50"/>
      <c r="FV105" s="50"/>
      <c r="FW105" s="50"/>
      <c r="FX105" s="59"/>
      <c r="FY105" s="60"/>
      <c r="FZ105" s="17"/>
      <c r="GA105" s="17"/>
      <c r="GB105" s="58"/>
      <c r="GC105" s="50"/>
      <c r="GD105" s="50"/>
      <c r="GE105" s="50"/>
      <c r="GF105" s="50"/>
      <c r="GG105" s="50"/>
      <c r="GH105" s="50"/>
      <c r="GI105" s="59"/>
      <c r="GJ105" s="60"/>
      <c r="GK105" s="17"/>
      <c r="GL105" s="17"/>
      <c r="GM105" s="58"/>
      <c r="GN105" s="50"/>
      <c r="GO105" s="50"/>
      <c r="GP105" s="50"/>
      <c r="GQ105" s="50"/>
      <c r="GR105" s="50"/>
      <c r="GS105" s="50"/>
      <c r="GT105" s="59"/>
      <c r="GU105" s="60"/>
      <c r="GV105" s="17"/>
      <c r="GW105" s="17"/>
      <c r="GX105" s="58"/>
      <c r="GY105" s="50"/>
      <c r="GZ105" s="50"/>
      <c r="HA105" s="50"/>
      <c r="HB105" s="50"/>
      <c r="HC105" s="50"/>
      <c r="HD105" s="50"/>
      <c r="HE105" s="59"/>
      <c r="HF105" s="60"/>
      <c r="HG105" s="17"/>
      <c r="HH105" s="17"/>
      <c r="HI105" s="58"/>
      <c r="HJ105" s="50"/>
      <c r="HK105" s="50"/>
      <c r="HL105" s="50"/>
      <c r="HM105" s="50"/>
      <c r="HN105" s="50"/>
      <c r="HO105" s="50"/>
      <c r="HP105" s="59"/>
      <c r="HQ105" s="60"/>
      <c r="HR105" s="17"/>
      <c r="HS105" s="17"/>
    </row>
    <row r="112" spans="1:227" s="77" customFormat="1" x14ac:dyDescent="0.3">
      <c r="B112" s="32"/>
      <c r="C112" s="78"/>
      <c r="D112" s="78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</row>
    <row r="113" spans="1:227" s="77" customFormat="1" x14ac:dyDescent="0.3">
      <c r="B113" s="32"/>
      <c r="C113" s="78"/>
      <c r="D113" s="78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</row>
    <row r="114" spans="1:227" s="77" customFormat="1" x14ac:dyDescent="0.3">
      <c r="B114" s="32"/>
      <c r="C114" s="78"/>
      <c r="D114" s="78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32"/>
      <c r="DU114" s="32"/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32"/>
      <c r="EZ114" s="32"/>
      <c r="FA114" s="32"/>
      <c r="FB114" s="32"/>
      <c r="FC114" s="32"/>
      <c r="FD114" s="32"/>
      <c r="FE114" s="32"/>
      <c r="FF114" s="32"/>
      <c r="FG114" s="32"/>
      <c r="FH114" s="32"/>
      <c r="FI114" s="32"/>
      <c r="FJ114" s="32"/>
      <c r="FK114" s="32"/>
      <c r="FL114" s="32"/>
      <c r="FM114" s="32"/>
      <c r="FN114" s="32"/>
      <c r="FO114" s="32"/>
      <c r="FP114" s="32"/>
      <c r="FQ114" s="32"/>
      <c r="FR114" s="32"/>
      <c r="FS114" s="32"/>
      <c r="FT114" s="32"/>
      <c r="FU114" s="32"/>
      <c r="FV114" s="32"/>
      <c r="FW114" s="32"/>
      <c r="FX114" s="32"/>
      <c r="FY114" s="32"/>
      <c r="FZ114" s="32"/>
      <c r="GA114" s="32"/>
      <c r="GB114" s="32"/>
      <c r="GC114" s="32"/>
      <c r="GD114" s="32"/>
      <c r="GE114" s="32"/>
      <c r="GF114" s="32"/>
      <c r="GG114" s="32"/>
      <c r="GH114" s="32"/>
      <c r="GI114" s="32"/>
      <c r="GJ114" s="32"/>
      <c r="GK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</row>
    <row r="115" spans="1:227" s="77" customFormat="1" x14ac:dyDescent="0.3">
      <c r="B115" s="32"/>
      <c r="C115" s="78"/>
      <c r="D115" s="78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</row>
    <row r="116" spans="1:227" s="77" customFormat="1" x14ac:dyDescent="0.3">
      <c r="B116" s="32"/>
      <c r="C116" s="78"/>
      <c r="D116" s="78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</row>
    <row r="117" spans="1:227" s="77" customFormat="1" x14ac:dyDescent="0.3">
      <c r="B117" s="32"/>
      <c r="C117" s="78"/>
      <c r="D117" s="78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</row>
    <row r="118" spans="1:227" s="77" customFormat="1" x14ac:dyDescent="0.3">
      <c r="B118" s="32"/>
      <c r="C118" s="78"/>
      <c r="D118" s="78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</row>
    <row r="119" spans="1:227" s="77" customFormat="1" x14ac:dyDescent="0.3">
      <c r="B119" s="32"/>
      <c r="C119" s="78"/>
      <c r="D119" s="78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</row>
    <row r="120" spans="1:227" s="77" customFormat="1" x14ac:dyDescent="0.3">
      <c r="B120" s="32"/>
      <c r="C120" s="78"/>
      <c r="D120" s="78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</row>
    <row r="121" spans="1:227" s="77" customFormat="1" x14ac:dyDescent="0.3">
      <c r="B121" s="32"/>
      <c r="C121" s="78"/>
      <c r="D121" s="78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</row>
    <row r="122" spans="1:227" s="77" customFormat="1" x14ac:dyDescent="0.3">
      <c r="B122" s="32"/>
      <c r="C122" s="78"/>
      <c r="D122" s="78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</row>
    <row r="123" spans="1:227" s="77" customFormat="1" x14ac:dyDescent="0.3">
      <c r="B123" s="32"/>
      <c r="C123" s="78"/>
      <c r="D123" s="78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</row>
    <row r="124" spans="1:227" s="77" customFormat="1" x14ac:dyDescent="0.3">
      <c r="B124" s="32"/>
      <c r="C124" s="78"/>
      <c r="D124" s="78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</row>
    <row r="125" spans="1:227" s="77" customFormat="1" x14ac:dyDescent="0.3">
      <c r="B125" s="32"/>
      <c r="C125" s="78"/>
      <c r="D125" s="78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</row>
    <row r="126" spans="1:227" s="77" customFormat="1" x14ac:dyDescent="0.3">
      <c r="B126" s="32"/>
      <c r="C126" s="78"/>
      <c r="D126" s="78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</row>
    <row r="127" spans="1:227" s="77" customFormat="1" x14ac:dyDescent="0.3">
      <c r="B127" s="32"/>
      <c r="C127" s="78"/>
      <c r="D127" s="78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</row>
    <row r="128" spans="1:227" s="78" customFormat="1" x14ac:dyDescent="0.3">
      <c r="A128" s="77"/>
      <c r="B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  <c r="DN128" s="32"/>
      <c r="DO128" s="32"/>
      <c r="DP128" s="32"/>
      <c r="DQ128" s="32"/>
      <c r="DR128" s="32"/>
      <c r="DS128" s="32"/>
      <c r="DT128" s="32"/>
      <c r="DU128" s="32"/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32"/>
      <c r="EZ128" s="32"/>
      <c r="FA128" s="32"/>
      <c r="FB128" s="32"/>
      <c r="FC128" s="32"/>
      <c r="FD128" s="32"/>
      <c r="FE128" s="32"/>
      <c r="FF128" s="32"/>
      <c r="FG128" s="32"/>
      <c r="FH128" s="32"/>
      <c r="FI128" s="32"/>
      <c r="FJ128" s="32"/>
      <c r="FK128" s="32"/>
      <c r="FL128" s="32"/>
      <c r="FM128" s="32"/>
      <c r="FN128" s="32"/>
      <c r="FO128" s="32"/>
      <c r="FP128" s="32"/>
      <c r="FQ128" s="32"/>
      <c r="FR128" s="32"/>
      <c r="FS128" s="32"/>
      <c r="FT128" s="32"/>
      <c r="FU128" s="32"/>
      <c r="FV128" s="32"/>
      <c r="FW128" s="32"/>
      <c r="FX128" s="32"/>
      <c r="FY128" s="32"/>
      <c r="FZ128" s="32"/>
      <c r="GA128" s="32"/>
      <c r="GB128" s="32"/>
      <c r="GC128" s="32"/>
      <c r="GD128" s="32"/>
      <c r="GE128" s="32"/>
      <c r="GF128" s="32"/>
      <c r="GG128" s="32"/>
      <c r="GH128" s="32"/>
      <c r="GI128" s="32"/>
      <c r="GJ128" s="32"/>
      <c r="GK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</row>
    <row r="129" spans="1:227" s="78" customFormat="1" x14ac:dyDescent="0.3">
      <c r="A129" s="77"/>
      <c r="B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32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32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32"/>
      <c r="GI129" s="32"/>
      <c r="GJ129" s="32"/>
      <c r="GK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</row>
    <row r="130" spans="1:227" s="78" customFormat="1" x14ac:dyDescent="0.3">
      <c r="A130" s="77"/>
      <c r="B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  <c r="DC130" s="32"/>
      <c r="DD130" s="32"/>
      <c r="DE130" s="32"/>
      <c r="DF130" s="32"/>
      <c r="DG130" s="32"/>
      <c r="DH130" s="32"/>
      <c r="DI130" s="32"/>
      <c r="DJ130" s="32"/>
      <c r="DK130" s="32"/>
      <c r="DL130" s="32"/>
      <c r="DM130" s="32"/>
      <c r="DN130" s="32"/>
      <c r="DO130" s="32"/>
      <c r="DP130" s="32"/>
      <c r="DQ130" s="32"/>
      <c r="DR130" s="32"/>
      <c r="DS130" s="32"/>
      <c r="DT130" s="32"/>
      <c r="DU130" s="32"/>
      <c r="DV130" s="32"/>
      <c r="DW130" s="32"/>
      <c r="DX130" s="32"/>
      <c r="DY130" s="32"/>
      <c r="DZ130" s="32"/>
      <c r="EA130" s="32"/>
      <c r="EB130" s="32"/>
      <c r="EC130" s="32"/>
      <c r="ED130" s="32"/>
      <c r="EE130" s="32"/>
      <c r="EF130" s="32"/>
      <c r="EG130" s="32"/>
      <c r="EH130" s="32"/>
      <c r="EI130" s="32"/>
      <c r="EJ130" s="32"/>
      <c r="EK130" s="32"/>
      <c r="EL130" s="32"/>
      <c r="EM130" s="32"/>
      <c r="EN130" s="32"/>
      <c r="EO130" s="32"/>
      <c r="EP130" s="32"/>
      <c r="EQ130" s="32"/>
      <c r="ER130" s="32"/>
      <c r="ES130" s="32"/>
      <c r="ET130" s="32"/>
      <c r="EU130" s="32"/>
      <c r="EV130" s="32"/>
      <c r="EW130" s="32"/>
      <c r="EX130" s="32"/>
      <c r="EY130" s="32"/>
      <c r="EZ130" s="32"/>
      <c r="FA130" s="32"/>
      <c r="FB130" s="32"/>
      <c r="FC130" s="32"/>
      <c r="FD130" s="32"/>
      <c r="FE130" s="32"/>
      <c r="FF130" s="32"/>
      <c r="FG130" s="32"/>
      <c r="FH130" s="32"/>
      <c r="FI130" s="32"/>
      <c r="FJ130" s="32"/>
      <c r="FK130" s="32"/>
      <c r="FL130" s="32"/>
      <c r="FM130" s="32"/>
      <c r="FN130" s="32"/>
      <c r="FO130" s="32"/>
      <c r="FP130" s="32"/>
      <c r="FQ130" s="32"/>
      <c r="FR130" s="32"/>
      <c r="FS130" s="32"/>
      <c r="FT130" s="32"/>
      <c r="FU130" s="32"/>
      <c r="FV130" s="32"/>
      <c r="FW130" s="32"/>
      <c r="FX130" s="32"/>
      <c r="FY130" s="32"/>
      <c r="FZ130" s="32"/>
      <c r="GA130" s="32"/>
      <c r="GB130" s="32"/>
      <c r="GC130" s="32"/>
      <c r="GD130" s="32"/>
      <c r="GE130" s="32"/>
      <c r="GF130" s="32"/>
      <c r="GG130" s="32"/>
      <c r="GH130" s="32"/>
      <c r="GI130" s="32"/>
      <c r="GJ130" s="32"/>
      <c r="GK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</row>
    <row r="131" spans="1:227" s="78" customFormat="1" x14ac:dyDescent="0.3">
      <c r="A131" s="77"/>
      <c r="B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  <c r="DN131" s="32"/>
      <c r="DO131" s="32"/>
      <c r="DP131" s="32"/>
      <c r="DQ131" s="32"/>
      <c r="DR131" s="32"/>
      <c r="DS131" s="32"/>
      <c r="DT131" s="32"/>
      <c r="DU131" s="32"/>
      <c r="DV131" s="32"/>
      <c r="DW131" s="32"/>
      <c r="DX131" s="32"/>
      <c r="DY131" s="32"/>
      <c r="DZ131" s="32"/>
      <c r="EA131" s="32"/>
      <c r="EB131" s="32"/>
      <c r="EC131" s="32"/>
      <c r="ED131" s="32"/>
      <c r="EE131" s="32"/>
      <c r="EF131" s="32"/>
      <c r="EG131" s="32"/>
      <c r="EH131" s="32"/>
      <c r="EI131" s="32"/>
      <c r="EJ131" s="32"/>
      <c r="EK131" s="32"/>
      <c r="EL131" s="32"/>
      <c r="EM131" s="32"/>
      <c r="EN131" s="32"/>
      <c r="EO131" s="32"/>
      <c r="EP131" s="32"/>
      <c r="EQ131" s="32"/>
      <c r="ER131" s="32"/>
      <c r="ES131" s="32"/>
      <c r="ET131" s="32"/>
      <c r="EU131" s="32"/>
      <c r="EV131" s="32"/>
      <c r="EW131" s="32"/>
      <c r="EX131" s="32"/>
      <c r="EY131" s="32"/>
      <c r="EZ131" s="32"/>
      <c r="FA131" s="32"/>
      <c r="FB131" s="32"/>
      <c r="FC131" s="32"/>
      <c r="FD131" s="32"/>
      <c r="FE131" s="32"/>
      <c r="FF131" s="32"/>
      <c r="FG131" s="32"/>
      <c r="FH131" s="32"/>
      <c r="FI131" s="32"/>
      <c r="FJ131" s="32"/>
      <c r="FK131" s="32"/>
      <c r="FL131" s="32"/>
      <c r="FM131" s="32"/>
      <c r="FN131" s="32"/>
      <c r="FO131" s="32"/>
      <c r="FP131" s="32"/>
      <c r="FQ131" s="32"/>
      <c r="FR131" s="32"/>
      <c r="FS131" s="32"/>
      <c r="FT131" s="32"/>
      <c r="FU131" s="32"/>
      <c r="FV131" s="32"/>
      <c r="FW131" s="32"/>
      <c r="FX131" s="32"/>
      <c r="FY131" s="32"/>
      <c r="FZ131" s="32"/>
      <c r="GA131" s="32"/>
      <c r="GB131" s="32"/>
      <c r="GC131" s="32"/>
      <c r="GD131" s="32"/>
      <c r="GE131" s="32"/>
      <c r="GF131" s="32"/>
      <c r="GG131" s="32"/>
      <c r="GH131" s="32"/>
      <c r="GI131" s="32"/>
      <c r="GJ131" s="32"/>
      <c r="GK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</row>
    <row r="132" spans="1:227" s="78" customFormat="1" x14ac:dyDescent="0.3">
      <c r="A132" s="77"/>
      <c r="B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  <c r="DC132" s="32"/>
      <c r="DD132" s="32"/>
      <c r="DE132" s="32"/>
      <c r="DF132" s="32"/>
      <c r="DG132" s="32"/>
      <c r="DH132" s="32"/>
      <c r="DI132" s="32"/>
      <c r="DJ132" s="32"/>
      <c r="DK132" s="32"/>
      <c r="DL132" s="32"/>
      <c r="DM132" s="32"/>
      <c r="DN132" s="32"/>
      <c r="DO132" s="32"/>
      <c r="DP132" s="32"/>
      <c r="DQ132" s="32"/>
      <c r="DR132" s="32"/>
      <c r="DS132" s="32"/>
      <c r="DT132" s="32"/>
      <c r="DU132" s="32"/>
      <c r="DV132" s="32"/>
      <c r="DW132" s="32"/>
      <c r="DX132" s="32"/>
      <c r="DY132" s="32"/>
      <c r="DZ132" s="32"/>
      <c r="EA132" s="32"/>
      <c r="EB132" s="32"/>
      <c r="EC132" s="32"/>
      <c r="ED132" s="32"/>
      <c r="EE132" s="32"/>
      <c r="EF132" s="32"/>
      <c r="EG132" s="32"/>
      <c r="EH132" s="32"/>
      <c r="EI132" s="32"/>
      <c r="EJ132" s="32"/>
      <c r="EK132" s="32"/>
      <c r="EL132" s="32"/>
      <c r="EM132" s="32"/>
      <c r="EN132" s="32"/>
      <c r="EO132" s="32"/>
      <c r="EP132" s="32"/>
      <c r="EQ132" s="32"/>
      <c r="ER132" s="32"/>
      <c r="ES132" s="32"/>
      <c r="ET132" s="32"/>
      <c r="EU132" s="32"/>
      <c r="EV132" s="32"/>
      <c r="EW132" s="32"/>
      <c r="EX132" s="32"/>
      <c r="EY132" s="32"/>
      <c r="EZ132" s="32"/>
      <c r="FA132" s="32"/>
      <c r="FB132" s="32"/>
      <c r="FC132" s="32"/>
      <c r="FD132" s="32"/>
      <c r="FE132" s="32"/>
      <c r="FF132" s="32"/>
      <c r="FG132" s="32"/>
      <c r="FH132" s="32"/>
      <c r="FI132" s="32"/>
      <c r="FJ132" s="32"/>
      <c r="FK132" s="32"/>
      <c r="FL132" s="32"/>
      <c r="FM132" s="32"/>
      <c r="FN132" s="32"/>
      <c r="FO132" s="32"/>
      <c r="FP132" s="32"/>
      <c r="FQ132" s="32"/>
      <c r="FR132" s="32"/>
      <c r="FS132" s="32"/>
      <c r="FT132" s="32"/>
      <c r="FU132" s="32"/>
      <c r="FV132" s="32"/>
      <c r="FW132" s="32"/>
      <c r="FX132" s="32"/>
      <c r="FY132" s="32"/>
      <c r="FZ132" s="32"/>
      <c r="GA132" s="32"/>
      <c r="GB132" s="32"/>
      <c r="GC132" s="32"/>
      <c r="GD132" s="32"/>
      <c r="GE132" s="32"/>
      <c r="GF132" s="32"/>
      <c r="GG132" s="32"/>
      <c r="GH132" s="32"/>
      <c r="GI132" s="32"/>
      <c r="GJ132" s="32"/>
      <c r="GK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</row>
    <row r="133" spans="1:227" s="78" customFormat="1" x14ac:dyDescent="0.3">
      <c r="A133" s="77"/>
      <c r="B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  <c r="DM133" s="32"/>
      <c r="DN133" s="32"/>
      <c r="DO133" s="32"/>
      <c r="DP133" s="32"/>
      <c r="DQ133" s="32"/>
      <c r="DR133" s="32"/>
      <c r="DS133" s="32"/>
      <c r="DT133" s="32"/>
      <c r="DU133" s="32"/>
      <c r="DV133" s="32"/>
      <c r="DW133" s="32"/>
      <c r="DX133" s="32"/>
      <c r="DY133" s="32"/>
      <c r="DZ133" s="32"/>
      <c r="EA133" s="32"/>
      <c r="EB133" s="32"/>
      <c r="EC133" s="32"/>
      <c r="ED133" s="32"/>
      <c r="EE133" s="32"/>
      <c r="EF133" s="32"/>
      <c r="EG133" s="32"/>
      <c r="EH133" s="32"/>
      <c r="EI133" s="32"/>
      <c r="EJ133" s="32"/>
      <c r="EK133" s="32"/>
      <c r="EL133" s="32"/>
      <c r="EM133" s="32"/>
      <c r="EN133" s="32"/>
      <c r="EO133" s="32"/>
      <c r="EP133" s="32"/>
      <c r="EQ133" s="32"/>
      <c r="ER133" s="32"/>
      <c r="ES133" s="32"/>
      <c r="ET133" s="32"/>
      <c r="EU133" s="32"/>
      <c r="EV133" s="32"/>
      <c r="EW133" s="32"/>
      <c r="EX133" s="32"/>
      <c r="EY133" s="32"/>
      <c r="EZ133" s="32"/>
      <c r="FA133" s="32"/>
      <c r="FB133" s="32"/>
      <c r="FC133" s="32"/>
      <c r="FD133" s="32"/>
      <c r="FE133" s="32"/>
      <c r="FF133" s="32"/>
      <c r="FG133" s="32"/>
      <c r="FH133" s="32"/>
      <c r="FI133" s="32"/>
      <c r="FJ133" s="32"/>
      <c r="FK133" s="32"/>
      <c r="FL133" s="32"/>
      <c r="FM133" s="32"/>
      <c r="FN133" s="32"/>
      <c r="FO133" s="32"/>
      <c r="FP133" s="32"/>
      <c r="FQ133" s="32"/>
      <c r="FR133" s="32"/>
      <c r="FS133" s="32"/>
      <c r="FT133" s="32"/>
      <c r="FU133" s="32"/>
      <c r="FV133" s="32"/>
      <c r="FW133" s="32"/>
      <c r="FX133" s="32"/>
      <c r="FY133" s="32"/>
      <c r="FZ133" s="32"/>
      <c r="GA133" s="32"/>
      <c r="GB133" s="32"/>
      <c r="GC133" s="32"/>
      <c r="GD133" s="32"/>
      <c r="GE133" s="32"/>
      <c r="GF133" s="32"/>
      <c r="GG133" s="32"/>
      <c r="GH133" s="32"/>
      <c r="GI133" s="32"/>
      <c r="GJ133" s="32"/>
      <c r="GK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</row>
    <row r="134" spans="1:227" s="78" customFormat="1" x14ac:dyDescent="0.3">
      <c r="A134" s="77"/>
      <c r="B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  <c r="DC134" s="32"/>
      <c r="DD134" s="32"/>
      <c r="DE134" s="32"/>
      <c r="DF134" s="32"/>
      <c r="DG134" s="32"/>
      <c r="DH134" s="32"/>
      <c r="DI134" s="32"/>
      <c r="DJ134" s="32"/>
      <c r="DK134" s="32"/>
      <c r="DL134" s="32"/>
      <c r="DM134" s="32"/>
      <c r="DN134" s="32"/>
      <c r="DO134" s="32"/>
      <c r="DP134" s="32"/>
      <c r="DQ134" s="32"/>
      <c r="DR134" s="32"/>
      <c r="DS134" s="32"/>
      <c r="DT134" s="32"/>
      <c r="DU134" s="32"/>
      <c r="DV134" s="32"/>
      <c r="DW134" s="32"/>
      <c r="DX134" s="32"/>
      <c r="DY134" s="32"/>
      <c r="DZ134" s="32"/>
      <c r="EA134" s="32"/>
      <c r="EB134" s="32"/>
      <c r="EC134" s="32"/>
      <c r="ED134" s="32"/>
      <c r="EE134" s="32"/>
      <c r="EF134" s="32"/>
      <c r="EG134" s="32"/>
      <c r="EH134" s="32"/>
      <c r="EI134" s="32"/>
      <c r="EJ134" s="32"/>
      <c r="EK134" s="32"/>
      <c r="EL134" s="32"/>
      <c r="EM134" s="32"/>
      <c r="EN134" s="32"/>
      <c r="EO134" s="32"/>
      <c r="EP134" s="32"/>
      <c r="EQ134" s="32"/>
      <c r="ER134" s="32"/>
      <c r="ES134" s="32"/>
      <c r="ET134" s="32"/>
      <c r="EU134" s="32"/>
      <c r="EV134" s="32"/>
      <c r="EW134" s="32"/>
      <c r="EX134" s="32"/>
      <c r="EY134" s="32"/>
      <c r="EZ134" s="32"/>
      <c r="FA134" s="32"/>
      <c r="FB134" s="32"/>
      <c r="FC134" s="32"/>
      <c r="FD134" s="32"/>
      <c r="FE134" s="32"/>
      <c r="FF134" s="32"/>
      <c r="FG134" s="32"/>
      <c r="FH134" s="32"/>
      <c r="FI134" s="32"/>
      <c r="FJ134" s="32"/>
      <c r="FK134" s="32"/>
      <c r="FL134" s="32"/>
      <c r="FM134" s="32"/>
      <c r="FN134" s="32"/>
      <c r="FO134" s="32"/>
      <c r="FP134" s="32"/>
      <c r="FQ134" s="32"/>
      <c r="FR134" s="32"/>
      <c r="FS134" s="32"/>
      <c r="FT134" s="32"/>
      <c r="FU134" s="32"/>
      <c r="FV134" s="32"/>
      <c r="FW134" s="32"/>
      <c r="FX134" s="32"/>
      <c r="FY134" s="32"/>
      <c r="FZ134" s="32"/>
      <c r="GA134" s="32"/>
      <c r="GB134" s="32"/>
      <c r="GC134" s="32"/>
      <c r="GD134" s="32"/>
      <c r="GE134" s="32"/>
      <c r="GF134" s="32"/>
      <c r="GG134" s="32"/>
      <c r="GH134" s="32"/>
      <c r="GI134" s="32"/>
      <c r="GJ134" s="32"/>
      <c r="GK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</row>
    <row r="135" spans="1:227" s="78" customFormat="1" x14ac:dyDescent="0.3">
      <c r="A135" s="77"/>
      <c r="B135" s="80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  <c r="DC135" s="32"/>
      <c r="DD135" s="32"/>
      <c r="DE135" s="32"/>
      <c r="DF135" s="32"/>
      <c r="DG135" s="32"/>
      <c r="DH135" s="32"/>
      <c r="DI135" s="32"/>
      <c r="DJ135" s="32"/>
      <c r="DK135" s="32"/>
      <c r="DL135" s="32"/>
      <c r="DM135" s="32"/>
      <c r="DN135" s="32"/>
      <c r="DO135" s="32"/>
      <c r="DP135" s="32"/>
      <c r="DQ135" s="32"/>
      <c r="DR135" s="32"/>
      <c r="DS135" s="32"/>
      <c r="DT135" s="32"/>
      <c r="DU135" s="32"/>
      <c r="DV135" s="32"/>
      <c r="DW135" s="32"/>
      <c r="DX135" s="32"/>
      <c r="DY135" s="32"/>
      <c r="DZ135" s="32"/>
      <c r="EA135" s="32"/>
      <c r="EB135" s="32"/>
      <c r="EC135" s="32"/>
      <c r="ED135" s="32"/>
      <c r="EE135" s="32"/>
      <c r="EF135" s="32"/>
      <c r="EG135" s="32"/>
      <c r="EH135" s="32"/>
      <c r="EI135" s="32"/>
      <c r="EJ135" s="32"/>
      <c r="EK135" s="32"/>
      <c r="EL135" s="32"/>
      <c r="EM135" s="32"/>
      <c r="EN135" s="32"/>
      <c r="EO135" s="32"/>
      <c r="EP135" s="32"/>
      <c r="EQ135" s="32"/>
      <c r="ER135" s="32"/>
      <c r="ES135" s="32"/>
      <c r="ET135" s="32"/>
      <c r="EU135" s="32"/>
      <c r="EV135" s="32"/>
      <c r="EW135" s="32"/>
      <c r="EX135" s="32"/>
      <c r="EY135" s="32"/>
      <c r="EZ135" s="32"/>
      <c r="FA135" s="32"/>
      <c r="FB135" s="32"/>
      <c r="FC135" s="32"/>
      <c r="FD135" s="32"/>
      <c r="FE135" s="32"/>
      <c r="FF135" s="32"/>
      <c r="FG135" s="32"/>
      <c r="FH135" s="32"/>
      <c r="FI135" s="32"/>
      <c r="FJ135" s="32"/>
      <c r="FK135" s="32"/>
      <c r="FL135" s="32"/>
      <c r="FM135" s="32"/>
      <c r="FN135" s="32"/>
      <c r="FO135" s="32"/>
      <c r="FP135" s="32"/>
      <c r="FQ135" s="32"/>
      <c r="FR135" s="32"/>
      <c r="FS135" s="32"/>
      <c r="FT135" s="32"/>
      <c r="FU135" s="32"/>
      <c r="FV135" s="32"/>
      <c r="FW135" s="32"/>
      <c r="FX135" s="32"/>
      <c r="FY135" s="32"/>
      <c r="FZ135" s="32"/>
      <c r="GA135" s="32"/>
      <c r="GB135" s="32"/>
      <c r="GC135" s="32"/>
      <c r="GD135" s="32"/>
      <c r="GE135" s="32"/>
      <c r="GF135" s="32"/>
      <c r="GG135" s="32"/>
      <c r="GH135" s="32"/>
      <c r="GI135" s="32"/>
      <c r="GJ135" s="32"/>
      <c r="GK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</row>
  </sheetData>
  <mergeCells count="13">
    <mergeCell ref="F36:G36"/>
    <mergeCell ref="A1:G1"/>
    <mergeCell ref="A2:G2"/>
    <mergeCell ref="B3:G3"/>
    <mergeCell ref="F6:G6"/>
    <mergeCell ref="B4:G4"/>
    <mergeCell ref="F20:G20"/>
    <mergeCell ref="F21:G21"/>
    <mergeCell ref="F31:G31"/>
    <mergeCell ref="F15:G15"/>
    <mergeCell ref="F16:G16"/>
    <mergeCell ref="F25:G25"/>
    <mergeCell ref="F26:G26"/>
  </mergeCells>
  <pageMargins left="0.25" right="0.25" top="0.75" bottom="0.75" header="0.3" footer="0.3"/>
  <pageSetup paperSize="5" scale="80" orientation="landscape" useFirstPageNumber="1" r:id="rId1"/>
  <headerFooter alignWithMargins="0">
    <oddFooter>&amp;L&amp;"Arial,Bold"&amp;A
&amp;R&amp;"Arial,Bold"Page 2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2"/>
    <pageSetUpPr fitToPage="1"/>
  </sheetPr>
  <dimension ref="A1:U60"/>
  <sheetViews>
    <sheetView zoomScaleNormal="100" zoomScaleSheetLayoutView="93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J24" sqref="J24"/>
    </sheetView>
  </sheetViews>
  <sheetFormatPr defaultColWidth="8.85546875" defaultRowHeight="13.5" x14ac:dyDescent="0.25"/>
  <cols>
    <col min="1" max="1" width="5.7109375" style="16" customWidth="1"/>
    <col min="2" max="2" width="75.7109375" style="6" customWidth="1"/>
    <col min="3" max="13" width="13.7109375" style="6" customWidth="1"/>
    <col min="14" max="14" width="15.7109375" style="6" customWidth="1"/>
    <col min="15" max="15" width="20.7109375" style="10" customWidth="1"/>
    <col min="16" max="16" width="13.85546875" style="10" bestFit="1" customWidth="1"/>
    <col min="17" max="17" width="10.7109375" style="10" bestFit="1" customWidth="1"/>
    <col min="18" max="19" width="10.7109375" style="6" bestFit="1" customWidth="1"/>
    <col min="20" max="20" width="15" style="6" bestFit="1" customWidth="1"/>
    <col min="21" max="16384" width="8.85546875" style="6"/>
  </cols>
  <sheetData>
    <row r="1" spans="1:21" s="3" customFormat="1" ht="20.100000000000001" customHeight="1" x14ac:dyDescent="0.25">
      <c r="A1" s="1249" t="s">
        <v>41</v>
      </c>
      <c r="B1" s="1249"/>
      <c r="C1" s="1249"/>
      <c r="D1" s="1249"/>
      <c r="E1" s="1249"/>
      <c r="F1" s="1249"/>
      <c r="G1" s="1249"/>
      <c r="H1" s="1249"/>
      <c r="I1" s="1249"/>
      <c r="J1" s="1249"/>
      <c r="K1" s="1249"/>
      <c r="L1" s="1249"/>
      <c r="M1" s="1249"/>
      <c r="N1" s="1249"/>
      <c r="O1" s="1"/>
      <c r="P1" s="1"/>
      <c r="Q1" s="1"/>
      <c r="R1" s="2"/>
    </row>
    <row r="2" spans="1:21" s="3" customFormat="1" ht="20.100000000000001" customHeight="1" x14ac:dyDescent="0.25">
      <c r="A2" s="1249" t="s">
        <v>42</v>
      </c>
      <c r="B2" s="1250"/>
      <c r="C2" s="1250"/>
      <c r="D2" s="1250"/>
      <c r="E2" s="1250"/>
      <c r="F2" s="1250"/>
      <c r="G2" s="1250"/>
      <c r="H2" s="1250"/>
      <c r="I2" s="1250"/>
      <c r="J2" s="1250"/>
      <c r="K2" s="1250"/>
      <c r="L2" s="1250"/>
      <c r="M2" s="1250"/>
      <c r="N2" s="1250"/>
      <c r="O2" s="1"/>
      <c r="P2" s="1"/>
      <c r="Q2" s="1"/>
      <c r="R2" s="2"/>
    </row>
    <row r="3" spans="1:21" ht="24.95" customHeight="1" thickBot="1" x14ac:dyDescent="0.3">
      <c r="A3" s="1251" t="s">
        <v>3</v>
      </c>
      <c r="B3" s="1251"/>
      <c r="C3" s="1251"/>
      <c r="D3" s="1251"/>
      <c r="E3" s="1251"/>
      <c r="F3" s="1251"/>
      <c r="G3" s="1251"/>
      <c r="H3" s="1251"/>
      <c r="I3" s="1251"/>
      <c r="J3" s="1251"/>
      <c r="K3" s="1251"/>
      <c r="L3" s="1251"/>
      <c r="M3" s="1251"/>
      <c r="N3" s="1251"/>
      <c r="O3" s="4"/>
      <c r="P3" s="4"/>
      <c r="Q3" s="4"/>
      <c r="R3" s="5"/>
    </row>
    <row r="4" spans="1:21" ht="45.95" customHeight="1" thickBot="1" x14ac:dyDescent="0.3">
      <c r="A4" s="1252" t="s">
        <v>43</v>
      </c>
      <c r="B4" s="1253"/>
      <c r="C4" s="1245" t="s">
        <v>5</v>
      </c>
      <c r="D4" s="1245" t="s">
        <v>6</v>
      </c>
      <c r="E4" s="1245" t="s">
        <v>7</v>
      </c>
      <c r="F4" s="1245" t="s">
        <v>8</v>
      </c>
      <c r="G4" s="1245" t="s">
        <v>9</v>
      </c>
      <c r="H4" s="1245" t="s">
        <v>10</v>
      </c>
      <c r="I4" s="1245" t="s">
        <v>11</v>
      </c>
      <c r="J4" s="1245" t="s">
        <v>12</v>
      </c>
      <c r="K4" s="1245" t="s">
        <v>13</v>
      </c>
      <c r="L4" s="1245" t="s">
        <v>14</v>
      </c>
      <c r="M4" s="1245" t="s">
        <v>15</v>
      </c>
      <c r="N4" s="98" t="s">
        <v>44</v>
      </c>
      <c r="O4" s="7"/>
      <c r="P4" s="7"/>
      <c r="Q4" s="7"/>
      <c r="R4" s="8"/>
    </row>
    <row r="5" spans="1:21" s="10" customFormat="1" ht="15" customHeight="1" x14ac:dyDescent="0.25">
      <c r="A5" s="9"/>
      <c r="B5" s="176" t="s">
        <v>45</v>
      </c>
      <c r="C5" s="261">
        <f>'3. Infrastructure Deliverables'!G10</f>
        <v>0</v>
      </c>
      <c r="D5" s="261"/>
      <c r="E5" s="261"/>
      <c r="F5" s="261"/>
      <c r="G5" s="261"/>
      <c r="H5" s="261"/>
      <c r="I5" s="261"/>
      <c r="J5" s="261"/>
      <c r="K5" s="261"/>
      <c r="L5" s="261"/>
      <c r="M5" s="262"/>
      <c r="N5" s="263">
        <f t="shared" ref="N5:N11" si="0">SUM(C5:M5)</f>
        <v>0</v>
      </c>
      <c r="O5" s="211"/>
      <c r="P5" s="211"/>
      <c r="Q5" s="211"/>
      <c r="R5" s="212"/>
      <c r="T5" s="6"/>
    </row>
    <row r="6" spans="1:21" s="10" customFormat="1" ht="15" customHeight="1" x14ac:dyDescent="0.25">
      <c r="A6" s="339"/>
      <c r="B6" s="176" t="s">
        <v>46</v>
      </c>
      <c r="C6" s="261">
        <f>'3. Infrastructure Deliverables'!G26</f>
        <v>0</v>
      </c>
      <c r="D6" s="261"/>
      <c r="E6" s="261"/>
      <c r="F6" s="261"/>
      <c r="G6" s="261"/>
      <c r="H6" s="261"/>
      <c r="I6" s="261"/>
      <c r="J6" s="261"/>
      <c r="K6" s="261"/>
      <c r="L6" s="261"/>
      <c r="M6" s="262"/>
      <c r="N6" s="263">
        <f t="shared" si="0"/>
        <v>0</v>
      </c>
      <c r="O6" s="211"/>
      <c r="P6" s="211"/>
      <c r="Q6" s="211"/>
      <c r="R6" s="212"/>
      <c r="T6" s="6"/>
    </row>
    <row r="7" spans="1:21" s="10" customFormat="1" ht="15" customHeight="1" x14ac:dyDescent="0.25">
      <c r="A7" s="11"/>
      <c r="B7" s="176" t="s">
        <v>47</v>
      </c>
      <c r="C7" s="261">
        <f>'5. Infrastructure HW'!H79</f>
        <v>0</v>
      </c>
      <c r="D7" s="261">
        <f>'5. Infrastructure HW'!I79</f>
        <v>0</v>
      </c>
      <c r="E7" s="261">
        <f>'5. Infrastructure HW'!J79</f>
        <v>0</v>
      </c>
      <c r="F7" s="261">
        <f>'5. Infrastructure HW'!K79</f>
        <v>0</v>
      </c>
      <c r="G7" s="261">
        <f>'5. Infrastructure HW'!L79</f>
        <v>0</v>
      </c>
      <c r="H7" s="261">
        <f>'5. Infrastructure HW'!M79</f>
        <v>0</v>
      </c>
      <c r="I7" s="261">
        <f>'5. Infrastructure HW'!N79</f>
        <v>0</v>
      </c>
      <c r="J7" s="261"/>
      <c r="K7" s="261"/>
      <c r="L7" s="261"/>
      <c r="M7" s="262"/>
      <c r="N7" s="263">
        <f t="shared" si="0"/>
        <v>0</v>
      </c>
      <c r="O7" s="211"/>
      <c r="P7" s="12"/>
      <c r="Q7" s="12"/>
      <c r="R7" s="12"/>
      <c r="S7" s="12"/>
      <c r="T7" s="13"/>
      <c r="U7" s="12"/>
    </row>
    <row r="8" spans="1:21" s="10" customFormat="1" ht="15" customHeight="1" x14ac:dyDescent="0.25">
      <c r="A8" s="11"/>
      <c r="B8" s="176" t="s">
        <v>48</v>
      </c>
      <c r="C8" s="261">
        <f>'6. Infrastructure SW'!I309</f>
        <v>0</v>
      </c>
      <c r="D8" s="261">
        <f>'6. Infrastructure SW'!J309</f>
        <v>0</v>
      </c>
      <c r="E8" s="261">
        <f>'6. Infrastructure SW'!K309</f>
        <v>0</v>
      </c>
      <c r="F8" s="261">
        <f>'6. Infrastructure SW'!L309</f>
        <v>0</v>
      </c>
      <c r="G8" s="261">
        <f>'6. Infrastructure SW'!M309</f>
        <v>0</v>
      </c>
      <c r="H8" s="261">
        <f>'6. Infrastructure SW'!N309</f>
        <v>0</v>
      </c>
      <c r="I8" s="261">
        <f>'6. Infrastructure SW'!O309</f>
        <v>0</v>
      </c>
      <c r="J8" s="261"/>
      <c r="K8" s="261"/>
      <c r="L8" s="261"/>
      <c r="M8" s="262"/>
      <c r="N8" s="263">
        <f t="shared" si="0"/>
        <v>0</v>
      </c>
      <c r="O8" s="211"/>
      <c r="P8" s="12"/>
      <c r="Q8" s="12"/>
      <c r="R8" s="12"/>
      <c r="S8" s="12"/>
      <c r="T8" s="13"/>
      <c r="U8" s="12"/>
    </row>
    <row r="9" spans="1:21" s="10" customFormat="1" ht="15" customHeight="1" x14ac:dyDescent="0.25">
      <c r="A9" s="11"/>
      <c r="B9" s="176" t="s">
        <v>49</v>
      </c>
      <c r="C9" s="261">
        <f>'7. Infrastructure Telecom'!J321</f>
        <v>0</v>
      </c>
      <c r="D9" s="261">
        <f>'7. Infrastructure Telecom'!K321</f>
        <v>0</v>
      </c>
      <c r="E9" s="261">
        <f>'7. Infrastructure Telecom'!L321</f>
        <v>0</v>
      </c>
      <c r="F9" s="261">
        <f>'7. Infrastructure Telecom'!M321</f>
        <v>0</v>
      </c>
      <c r="G9" s="261">
        <f>'7. Infrastructure Telecom'!N321</f>
        <v>0</v>
      </c>
      <c r="H9" s="261">
        <f>'7. Infrastructure Telecom'!O321</f>
        <v>0</v>
      </c>
      <c r="I9" s="261">
        <f>'7. Infrastructure Telecom'!P321</f>
        <v>0</v>
      </c>
      <c r="J9" s="261"/>
      <c r="K9" s="261"/>
      <c r="L9" s="261"/>
      <c r="M9" s="262"/>
      <c r="N9" s="263">
        <f t="shared" si="0"/>
        <v>0</v>
      </c>
      <c r="O9" s="211"/>
      <c r="P9" s="12"/>
      <c r="Q9" s="12"/>
      <c r="R9" s="12"/>
      <c r="S9" s="12"/>
      <c r="T9" s="13"/>
      <c r="U9" s="12"/>
    </row>
    <row r="10" spans="1:21" s="10" customFormat="1" ht="15" customHeight="1" x14ac:dyDescent="0.25">
      <c r="A10" s="11"/>
      <c r="B10" s="176" t="s">
        <v>50</v>
      </c>
      <c r="C10" s="261">
        <f>'8. Infrastructure Services'!H49</f>
        <v>0</v>
      </c>
      <c r="D10" s="261">
        <f>'8. Infrastructure Services'!I49</f>
        <v>0</v>
      </c>
      <c r="E10" s="261">
        <f>'8. Infrastructure Services'!J49</f>
        <v>0</v>
      </c>
      <c r="F10" s="261">
        <f>'8. Infrastructure Services'!K49</f>
        <v>0</v>
      </c>
      <c r="G10" s="261">
        <f>'8. Infrastructure Services'!L49</f>
        <v>0</v>
      </c>
      <c r="H10" s="261">
        <f>'8. Infrastructure Services'!M49</f>
        <v>0</v>
      </c>
      <c r="I10" s="261">
        <f>'8. Infrastructure Services'!N49</f>
        <v>0</v>
      </c>
      <c r="J10" s="261"/>
      <c r="K10" s="261"/>
      <c r="L10" s="261"/>
      <c r="M10" s="262"/>
      <c r="N10" s="263">
        <f t="shared" si="0"/>
        <v>0</v>
      </c>
      <c r="O10" s="211"/>
      <c r="P10" s="12"/>
      <c r="Q10" s="12"/>
      <c r="R10" s="12"/>
      <c r="S10" s="12"/>
      <c r="T10" s="13"/>
      <c r="U10" s="12"/>
    </row>
    <row r="11" spans="1:21" s="10" customFormat="1" ht="15" customHeight="1" thickBot="1" x14ac:dyDescent="0.3">
      <c r="A11" s="11"/>
      <c r="B11" s="176" t="s">
        <v>51</v>
      </c>
      <c r="C11" s="261">
        <f>'18. Infra Other'!G24</f>
        <v>0</v>
      </c>
      <c r="D11" s="261">
        <f>'18. Infra Other'!H24</f>
        <v>0</v>
      </c>
      <c r="E11" s="261">
        <f>'18. Infra Other'!I24</f>
        <v>0</v>
      </c>
      <c r="F11" s="261">
        <f>'18. Infra Other'!J24</f>
        <v>0</v>
      </c>
      <c r="G11" s="261">
        <f>'18. Infra Other'!K24</f>
        <v>0</v>
      </c>
      <c r="H11" s="261">
        <f>'18. Infra Other'!L24</f>
        <v>0</v>
      </c>
      <c r="I11" s="261">
        <f>'18. Infra Other'!M24</f>
        <v>0</v>
      </c>
      <c r="J11" s="261"/>
      <c r="K11" s="261"/>
      <c r="L11" s="261"/>
      <c r="M11" s="262"/>
      <c r="N11" s="263">
        <f t="shared" si="0"/>
        <v>0</v>
      </c>
      <c r="O11" s="211"/>
      <c r="P11" s="12"/>
      <c r="Q11" s="12"/>
      <c r="R11" s="12"/>
      <c r="S11" s="12"/>
      <c r="T11" s="13"/>
      <c r="U11" s="12"/>
    </row>
    <row r="12" spans="1:21" s="10" customFormat="1" ht="15" customHeight="1" thickBot="1" x14ac:dyDescent="0.3">
      <c r="A12" s="214" t="s">
        <v>52</v>
      </c>
      <c r="B12" s="215"/>
      <c r="C12" s="216">
        <f t="shared" ref="C12:N12" si="1">SUM(C5:C11)</f>
        <v>0</v>
      </c>
      <c r="D12" s="216">
        <f t="shared" si="1"/>
        <v>0</v>
      </c>
      <c r="E12" s="216">
        <f t="shared" si="1"/>
        <v>0</v>
      </c>
      <c r="F12" s="216">
        <f t="shared" si="1"/>
        <v>0</v>
      </c>
      <c r="G12" s="216">
        <f t="shared" si="1"/>
        <v>0</v>
      </c>
      <c r="H12" s="216">
        <f t="shared" si="1"/>
        <v>0</v>
      </c>
      <c r="I12" s="216">
        <f t="shared" si="1"/>
        <v>0</v>
      </c>
      <c r="J12" s="216">
        <f t="shared" si="1"/>
        <v>0</v>
      </c>
      <c r="K12" s="216">
        <f t="shared" si="1"/>
        <v>0</v>
      </c>
      <c r="L12" s="216">
        <f t="shared" si="1"/>
        <v>0</v>
      </c>
      <c r="M12" s="216">
        <f t="shared" si="1"/>
        <v>0</v>
      </c>
      <c r="N12" s="216">
        <f t="shared" si="1"/>
        <v>0</v>
      </c>
      <c r="O12" s="211"/>
      <c r="P12" s="211"/>
      <c r="Q12" s="211"/>
      <c r="R12" s="212"/>
    </row>
    <row r="13" spans="1:21" s="10" customFormat="1" ht="15" customHeight="1" thickBot="1" x14ac:dyDescent="0.3">
      <c r="A13" s="1255"/>
      <c r="B13" s="1255"/>
      <c r="C13" s="1255"/>
      <c r="D13" s="1255"/>
      <c r="E13" s="1255"/>
      <c r="F13" s="1255"/>
      <c r="G13" s="1255"/>
      <c r="H13" s="1255"/>
      <c r="I13" s="1255"/>
      <c r="J13" s="1255"/>
      <c r="K13" s="1255"/>
      <c r="L13" s="1255"/>
      <c r="M13" s="1255"/>
      <c r="N13" s="1256"/>
      <c r="O13" s="211"/>
      <c r="P13" s="211"/>
      <c r="Q13" s="211"/>
      <c r="R13" s="212"/>
    </row>
    <row r="14" spans="1:21" s="400" customFormat="1" ht="26.1" customHeight="1" thickBot="1" x14ac:dyDescent="0.3">
      <c r="A14" s="1257" t="s">
        <v>53</v>
      </c>
      <c r="B14" s="1258"/>
      <c r="C14" s="397">
        <f>C12-'3. Infrastructure Deliverables'!G28</f>
        <v>0</v>
      </c>
      <c r="D14" s="397">
        <f>D12</f>
        <v>0</v>
      </c>
      <c r="E14" s="397">
        <f t="shared" ref="E14:M14" si="2">E12</f>
        <v>0</v>
      </c>
      <c r="F14" s="397">
        <f t="shared" si="2"/>
        <v>0</v>
      </c>
      <c r="G14" s="397">
        <f t="shared" si="2"/>
        <v>0</v>
      </c>
      <c r="H14" s="397">
        <f t="shared" si="2"/>
        <v>0</v>
      </c>
      <c r="I14" s="397">
        <f t="shared" si="2"/>
        <v>0</v>
      </c>
      <c r="J14" s="397">
        <f t="shared" si="2"/>
        <v>0</v>
      </c>
      <c r="K14" s="397">
        <f t="shared" si="2"/>
        <v>0</v>
      </c>
      <c r="L14" s="397">
        <f t="shared" si="2"/>
        <v>0</v>
      </c>
      <c r="M14" s="397">
        <f t="shared" si="2"/>
        <v>0</v>
      </c>
      <c r="N14" s="397">
        <f>SUM(C14:M14)</f>
        <v>0</v>
      </c>
      <c r="O14" s="398"/>
      <c r="P14" s="398"/>
      <c r="Q14" s="398"/>
      <c r="R14" s="399"/>
    </row>
    <row r="15" spans="1:21" s="10" customFormat="1" ht="15" customHeight="1" thickBot="1" x14ac:dyDescent="0.3">
      <c r="A15" s="1214"/>
      <c r="B15" s="1214"/>
      <c r="C15" s="1214"/>
      <c r="D15" s="1214"/>
      <c r="E15" s="1214"/>
      <c r="F15" s="1214"/>
      <c r="G15" s="1214"/>
      <c r="H15" s="1214"/>
      <c r="I15" s="1214"/>
      <c r="J15" s="1214"/>
      <c r="K15" s="1214"/>
      <c r="L15" s="1214"/>
      <c r="M15" s="1214"/>
      <c r="N15" s="1215"/>
      <c r="O15" s="211"/>
      <c r="P15" s="211"/>
      <c r="Q15" s="211"/>
      <c r="R15" s="212"/>
    </row>
    <row r="16" spans="1:21" s="10" customFormat="1" ht="15" customHeight="1" thickBot="1" x14ac:dyDescent="0.3">
      <c r="A16" s="214" t="s">
        <v>54</v>
      </c>
      <c r="B16" s="216"/>
      <c r="C16" s="216">
        <f t="shared" ref="C16:N16" si="3">C12-C5</f>
        <v>0</v>
      </c>
      <c r="D16" s="216">
        <f t="shared" si="3"/>
        <v>0</v>
      </c>
      <c r="E16" s="216">
        <f t="shared" si="3"/>
        <v>0</v>
      </c>
      <c r="F16" s="216">
        <f t="shared" si="3"/>
        <v>0</v>
      </c>
      <c r="G16" s="216">
        <f t="shared" si="3"/>
        <v>0</v>
      </c>
      <c r="H16" s="216">
        <f t="shared" si="3"/>
        <v>0</v>
      </c>
      <c r="I16" s="216">
        <f t="shared" si="3"/>
        <v>0</v>
      </c>
      <c r="J16" s="216">
        <f t="shared" si="3"/>
        <v>0</v>
      </c>
      <c r="K16" s="216">
        <f t="shared" si="3"/>
        <v>0</v>
      </c>
      <c r="L16" s="216">
        <f t="shared" si="3"/>
        <v>0</v>
      </c>
      <c r="M16" s="216">
        <f t="shared" si="3"/>
        <v>0</v>
      </c>
      <c r="N16" s="216">
        <f t="shared" si="3"/>
        <v>0</v>
      </c>
      <c r="O16" s="211"/>
      <c r="P16" s="211"/>
      <c r="Q16" s="211"/>
      <c r="R16" s="212"/>
    </row>
    <row r="17" spans="1:19" s="10" customFormat="1" ht="9.9499999999999993" customHeight="1" x14ac:dyDescent="0.2">
      <c r="A17" s="1259"/>
      <c r="B17" s="1260"/>
      <c r="C17" s="1260"/>
      <c r="D17" s="1260"/>
      <c r="E17" s="1260"/>
      <c r="F17" s="1260"/>
      <c r="G17" s="1260"/>
      <c r="H17" s="1260"/>
      <c r="I17" s="1260"/>
      <c r="J17" s="1260"/>
      <c r="K17" s="1260"/>
      <c r="L17" s="1260"/>
      <c r="M17" s="1260"/>
      <c r="N17" s="1261"/>
      <c r="O17" s="211"/>
      <c r="P17" s="14"/>
      <c r="Q17" s="14"/>
      <c r="R17" s="12"/>
      <c r="S17" s="12"/>
    </row>
    <row r="18" spans="1:19" s="10" customFormat="1" ht="15" customHeight="1" x14ac:dyDescent="0.25">
      <c r="A18" s="15"/>
      <c r="B18" s="179" t="s">
        <v>55</v>
      </c>
      <c r="C18" s="264"/>
      <c r="D18" s="265"/>
      <c r="E18" s="265"/>
      <c r="F18" s="265"/>
      <c r="G18" s="265"/>
      <c r="H18" s="265"/>
      <c r="I18" s="265">
        <f>'10. Infra Opt Extension Year 1'!E37</f>
        <v>0</v>
      </c>
      <c r="J18" s="265">
        <f>'10. Infra Opt Extension Year 1'!F37</f>
        <v>0</v>
      </c>
      <c r="K18" s="265"/>
      <c r="L18" s="265"/>
      <c r="M18" s="265"/>
      <c r="N18" s="266">
        <f>SUM(C18:M18)</f>
        <v>0</v>
      </c>
      <c r="O18" s="211"/>
      <c r="P18" s="14"/>
      <c r="Q18" s="14"/>
      <c r="R18" s="12"/>
      <c r="S18" s="12"/>
    </row>
    <row r="19" spans="1:19" s="10" customFormat="1" ht="15" customHeight="1" x14ac:dyDescent="0.25">
      <c r="A19" s="11"/>
      <c r="B19" s="179" t="s">
        <v>56</v>
      </c>
      <c r="C19" s="261"/>
      <c r="D19" s="261"/>
      <c r="E19" s="261"/>
      <c r="F19" s="261"/>
      <c r="G19" s="261"/>
      <c r="H19" s="261"/>
      <c r="I19" s="261"/>
      <c r="J19" s="261">
        <f>'11. Infra Opt Extension Year 2'!E37</f>
        <v>0</v>
      </c>
      <c r="K19" s="261">
        <f>'11. Infra Opt Extension Year 2'!F37</f>
        <v>0</v>
      </c>
      <c r="L19" s="261"/>
      <c r="M19" s="261"/>
      <c r="N19" s="266">
        <f>SUM(C19:M19)</f>
        <v>0</v>
      </c>
      <c r="O19" s="211"/>
      <c r="P19" s="14"/>
      <c r="Q19" s="14"/>
      <c r="R19" s="12"/>
      <c r="S19" s="12"/>
    </row>
    <row r="20" spans="1:19" s="10" customFormat="1" ht="15" customHeight="1" x14ac:dyDescent="0.25">
      <c r="A20" s="11"/>
      <c r="B20" s="179" t="s">
        <v>57</v>
      </c>
      <c r="C20" s="261"/>
      <c r="D20" s="261"/>
      <c r="E20" s="261"/>
      <c r="F20" s="261"/>
      <c r="G20" s="261"/>
      <c r="H20" s="261"/>
      <c r="I20" s="261"/>
      <c r="J20" s="261"/>
      <c r="K20" s="261">
        <f>'12. Infra Opt Extension Year 3'!E37</f>
        <v>0</v>
      </c>
      <c r="L20" s="261">
        <f>'12. Infra Opt Extension Year 3'!F37</f>
        <v>0</v>
      </c>
      <c r="M20" s="261"/>
      <c r="N20" s="266">
        <f>SUM(C20:M20)</f>
        <v>0</v>
      </c>
      <c r="O20" s="211"/>
      <c r="P20" s="14"/>
      <c r="Q20" s="14"/>
      <c r="R20" s="12"/>
      <c r="S20" s="12"/>
    </row>
    <row r="21" spans="1:19" s="10" customFormat="1" ht="15" customHeight="1" thickBot="1" x14ac:dyDescent="0.3">
      <c r="A21" s="11"/>
      <c r="B21" s="179" t="s">
        <v>58</v>
      </c>
      <c r="C21" s="261"/>
      <c r="D21" s="261"/>
      <c r="E21" s="261"/>
      <c r="F21" s="261"/>
      <c r="G21" s="261"/>
      <c r="H21" s="261"/>
      <c r="I21" s="261"/>
      <c r="J21" s="261"/>
      <c r="K21" s="261"/>
      <c r="L21" s="261">
        <f>'13. Infra Opt Extension Year 4'!E37</f>
        <v>0</v>
      </c>
      <c r="M21" s="261">
        <f>'13. Infra Opt Extension Year 4'!F37</f>
        <v>0</v>
      </c>
      <c r="N21" s="266">
        <f>SUM(C21:M21)</f>
        <v>0</v>
      </c>
      <c r="O21" s="211"/>
      <c r="P21" s="14"/>
      <c r="Q21" s="14"/>
      <c r="R21" s="12"/>
      <c r="S21" s="12"/>
    </row>
    <row r="22" spans="1:19" s="10" customFormat="1" ht="15" customHeight="1" thickBot="1" x14ac:dyDescent="0.25">
      <c r="A22" s="214" t="s">
        <v>59</v>
      </c>
      <c r="B22" s="215"/>
      <c r="C22" s="216"/>
      <c r="D22" s="216"/>
      <c r="E22" s="216"/>
      <c r="F22" s="216"/>
      <c r="G22" s="216"/>
      <c r="H22" s="216"/>
      <c r="I22" s="216">
        <f>SUM(I18:I21)</f>
        <v>0</v>
      </c>
      <c r="J22" s="216">
        <f>SUM(J18:J21)</f>
        <v>0</v>
      </c>
      <c r="K22" s="216">
        <f>SUM(K18:K21)</f>
        <v>0</v>
      </c>
      <c r="L22" s="216">
        <f>SUM(L18:L21)</f>
        <v>0</v>
      </c>
      <c r="M22" s="216">
        <f>SUM(M18:M21)</f>
        <v>0</v>
      </c>
      <c r="N22" s="216">
        <f>SUM(C22:M22)</f>
        <v>0</v>
      </c>
      <c r="O22" s="211"/>
      <c r="P22" s="14"/>
      <c r="Q22" s="14"/>
      <c r="R22" s="12"/>
      <c r="S22" s="12"/>
    </row>
    <row r="23" spans="1:19" s="10" customFormat="1" ht="15" customHeight="1" thickBot="1" x14ac:dyDescent="0.25">
      <c r="A23" s="1262"/>
      <c r="B23" s="1263"/>
      <c r="C23" s="1263"/>
      <c r="D23" s="1263"/>
      <c r="E23" s="1263"/>
      <c r="F23" s="1263"/>
      <c r="G23" s="1263"/>
      <c r="H23" s="1263"/>
      <c r="I23" s="1263"/>
      <c r="J23" s="1263"/>
      <c r="K23" s="1263"/>
      <c r="L23" s="1263"/>
      <c r="M23" s="1263"/>
      <c r="N23" s="1264"/>
      <c r="O23" s="211"/>
      <c r="P23" s="14"/>
      <c r="Q23" s="14"/>
      <c r="R23" s="12"/>
      <c r="S23" s="12"/>
    </row>
    <row r="24" spans="1:19" s="10" customFormat="1" ht="15" customHeight="1" thickBot="1" x14ac:dyDescent="0.25">
      <c r="A24" s="639" t="s">
        <v>60</v>
      </c>
      <c r="B24" s="641"/>
      <c r="C24" s="638">
        <f>'16. Infra Optional Imaging'!J45</f>
        <v>0</v>
      </c>
      <c r="D24" s="638">
        <f>'16. Infra Optional Imaging'!K45</f>
        <v>0</v>
      </c>
      <c r="E24" s="638">
        <f>'16. Infra Optional Imaging'!L45</f>
        <v>0</v>
      </c>
      <c r="F24" s="638">
        <f>'16. Infra Optional Imaging'!M45</f>
        <v>0</v>
      </c>
      <c r="G24" s="638">
        <f>'16. Infra Optional Imaging'!N45</f>
        <v>0</v>
      </c>
      <c r="H24" s="638">
        <f>'16. Infra Optional Imaging'!O45</f>
        <v>0</v>
      </c>
      <c r="I24" s="638">
        <f>'16. Infra Optional Imaging'!P45</f>
        <v>0</v>
      </c>
      <c r="J24" s="638">
        <v>0</v>
      </c>
      <c r="K24" s="638">
        <f>'16. Infra Optional Imaging'!S45</f>
        <v>0</v>
      </c>
      <c r="L24" s="638">
        <f>'16. Infra Optional Imaging'!T45</f>
        <v>0</v>
      </c>
      <c r="M24" s="638">
        <v>0</v>
      </c>
      <c r="N24" s="638">
        <f>SUM(C24:M24)</f>
        <v>0</v>
      </c>
      <c r="O24" s="211"/>
      <c r="P24" s="644"/>
      <c r="Q24" s="644"/>
      <c r="R24" s="645"/>
      <c r="S24" s="645"/>
    </row>
    <row r="25" spans="1:19" s="10" customFormat="1" ht="15" customHeight="1" thickBot="1" x14ac:dyDescent="0.25">
      <c r="A25" s="1262"/>
      <c r="B25" s="1263"/>
      <c r="C25" s="1263"/>
      <c r="D25" s="1263"/>
      <c r="E25" s="1263"/>
      <c r="F25" s="1263"/>
      <c r="G25" s="1263"/>
      <c r="H25" s="1263"/>
      <c r="I25" s="1263"/>
      <c r="J25" s="1263"/>
      <c r="K25" s="1263"/>
      <c r="L25" s="1263"/>
      <c r="M25" s="1263"/>
      <c r="N25" s="1264"/>
      <c r="O25" s="211"/>
      <c r="P25" s="217"/>
      <c r="Q25" s="217"/>
      <c r="R25" s="213"/>
      <c r="S25" s="213"/>
    </row>
    <row r="26" spans="1:19" ht="15" customHeight="1" thickBot="1" x14ac:dyDescent="0.3">
      <c r="A26" s="214" t="s">
        <v>61</v>
      </c>
      <c r="B26" s="215"/>
      <c r="C26" s="216">
        <f t="shared" ref="C26:M26" si="4" xml:space="preserve"> SUM(C12,C22)</f>
        <v>0</v>
      </c>
      <c r="D26" s="216">
        <f t="shared" si="4"/>
        <v>0</v>
      </c>
      <c r="E26" s="216">
        <f t="shared" si="4"/>
        <v>0</v>
      </c>
      <c r="F26" s="216">
        <f t="shared" si="4"/>
        <v>0</v>
      </c>
      <c r="G26" s="216">
        <f t="shared" si="4"/>
        <v>0</v>
      </c>
      <c r="H26" s="216">
        <f t="shared" si="4"/>
        <v>0</v>
      </c>
      <c r="I26" s="216">
        <f t="shared" si="4"/>
        <v>0</v>
      </c>
      <c r="J26" s="216">
        <f t="shared" si="4"/>
        <v>0</v>
      </c>
      <c r="K26" s="216">
        <f t="shared" si="4"/>
        <v>0</v>
      </c>
      <c r="L26" s="216">
        <f t="shared" si="4"/>
        <v>0</v>
      </c>
      <c r="M26" s="216">
        <f t="shared" si="4"/>
        <v>0</v>
      </c>
      <c r="N26" s="216">
        <f>SUM(C26:M26)</f>
        <v>0</v>
      </c>
      <c r="O26" s="211"/>
      <c r="P26" s="211"/>
      <c r="Q26" s="211"/>
      <c r="R26" s="212"/>
    </row>
    <row r="27" spans="1:19" ht="15" customHeight="1" thickBot="1" x14ac:dyDescent="0.3">
      <c r="A27" s="1262"/>
      <c r="B27" s="1263"/>
      <c r="C27" s="1263"/>
      <c r="D27" s="1263"/>
      <c r="E27" s="1263"/>
      <c r="F27" s="1263"/>
      <c r="G27" s="1263"/>
      <c r="H27" s="1263"/>
      <c r="I27" s="1263"/>
      <c r="J27" s="1263"/>
      <c r="K27" s="1263"/>
      <c r="L27" s="1263"/>
      <c r="M27" s="1263"/>
      <c r="N27" s="1264"/>
      <c r="O27" s="211"/>
      <c r="P27" s="211"/>
      <c r="Q27" s="211"/>
      <c r="R27" s="212"/>
    </row>
    <row r="28" spans="1:19" s="10" customFormat="1" ht="15" customHeight="1" thickBot="1" x14ac:dyDescent="0.3">
      <c r="A28" s="639" t="s">
        <v>62</v>
      </c>
      <c r="B28" s="641"/>
      <c r="C28" s="638">
        <f>SUM(C12,C24)</f>
        <v>0</v>
      </c>
      <c r="D28" s="638">
        <f t="shared" ref="D28:N28" si="5">SUM(D12,D24)</f>
        <v>0</v>
      </c>
      <c r="E28" s="638">
        <f t="shared" si="5"/>
        <v>0</v>
      </c>
      <c r="F28" s="638">
        <f t="shared" si="5"/>
        <v>0</v>
      </c>
      <c r="G28" s="638">
        <f t="shared" si="5"/>
        <v>0</v>
      </c>
      <c r="H28" s="638">
        <f t="shared" si="5"/>
        <v>0</v>
      </c>
      <c r="I28" s="638">
        <f t="shared" si="5"/>
        <v>0</v>
      </c>
      <c r="J28" s="638">
        <f t="shared" si="5"/>
        <v>0</v>
      </c>
      <c r="K28" s="638">
        <f t="shared" si="5"/>
        <v>0</v>
      </c>
      <c r="L28" s="638">
        <f t="shared" si="5"/>
        <v>0</v>
      </c>
      <c r="M28" s="638">
        <f t="shared" si="5"/>
        <v>0</v>
      </c>
      <c r="N28" s="638">
        <f t="shared" si="5"/>
        <v>0</v>
      </c>
      <c r="O28" s="211"/>
      <c r="P28" s="211"/>
      <c r="Q28" s="211"/>
      <c r="R28" s="212"/>
      <c r="S28"/>
    </row>
    <row r="29" spans="1:19" s="10" customFormat="1" ht="15" customHeight="1" thickBot="1" x14ac:dyDescent="0.3">
      <c r="A29" s="1262"/>
      <c r="B29" s="1263"/>
      <c r="C29" s="1263"/>
      <c r="D29" s="1263"/>
      <c r="E29" s="1263"/>
      <c r="F29" s="1263"/>
      <c r="G29" s="1263"/>
      <c r="H29" s="1263"/>
      <c r="I29" s="1263"/>
      <c r="J29" s="1263"/>
      <c r="K29" s="1263"/>
      <c r="L29" s="1263"/>
      <c r="M29" s="1263"/>
      <c r="N29" s="1264"/>
      <c r="O29" s="211"/>
      <c r="P29" s="211"/>
      <c r="Q29" s="211"/>
      <c r="R29" s="212"/>
      <c r="S29"/>
    </row>
    <row r="30" spans="1:19" s="10" customFormat="1" ht="15" customHeight="1" thickBot="1" x14ac:dyDescent="0.3">
      <c r="A30" s="639" t="s">
        <v>63</v>
      </c>
      <c r="B30" s="641"/>
      <c r="C30" s="638">
        <f>SUM(C24,C26)</f>
        <v>0</v>
      </c>
      <c r="D30" s="638">
        <f t="shared" ref="D30:N30" si="6">SUM(D24,D26)</f>
        <v>0</v>
      </c>
      <c r="E30" s="638">
        <f t="shared" si="6"/>
        <v>0</v>
      </c>
      <c r="F30" s="638">
        <f t="shared" si="6"/>
        <v>0</v>
      </c>
      <c r="G30" s="638">
        <f t="shared" si="6"/>
        <v>0</v>
      </c>
      <c r="H30" s="638">
        <f t="shared" si="6"/>
        <v>0</v>
      </c>
      <c r="I30" s="638">
        <f t="shared" si="6"/>
        <v>0</v>
      </c>
      <c r="J30" s="638">
        <f t="shared" si="6"/>
        <v>0</v>
      </c>
      <c r="K30" s="638">
        <f t="shared" si="6"/>
        <v>0</v>
      </c>
      <c r="L30" s="638">
        <f t="shared" si="6"/>
        <v>0</v>
      </c>
      <c r="M30" s="638">
        <f t="shared" si="6"/>
        <v>0</v>
      </c>
      <c r="N30" s="638">
        <f t="shared" si="6"/>
        <v>0</v>
      </c>
      <c r="O30" s="211"/>
      <c r="P30" s="211"/>
      <c r="Q30" s="211"/>
      <c r="R30" s="212"/>
      <c r="S30"/>
    </row>
    <row r="31" spans="1:19" s="10" customFormat="1" ht="15" customHeight="1" x14ac:dyDescent="0.25">
      <c r="A31" s="16"/>
      <c r="B31" s="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211"/>
      <c r="P31" s="211"/>
      <c r="Q31" s="211"/>
      <c r="R31" s="212"/>
      <c r="S31"/>
    </row>
    <row r="32" spans="1:19" s="10" customFormat="1" ht="15" customHeight="1" x14ac:dyDescent="0.25">
      <c r="A32" s="16"/>
      <c r="B32" s="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211"/>
      <c r="P32" s="211"/>
      <c r="Q32" s="211"/>
      <c r="R32" s="212"/>
      <c r="S32"/>
    </row>
    <row r="33" spans="1:14" ht="15.95" customHeight="1" x14ac:dyDescent="0.3">
      <c r="B33" s="10" t="s">
        <v>39</v>
      </c>
      <c r="C33" s="17"/>
      <c r="D33" s="18"/>
      <c r="E33" s="18"/>
      <c r="F33" s="18"/>
      <c r="G33" s="18"/>
      <c r="H33" s="18"/>
      <c r="I33" s="18"/>
      <c r="J33" s="18"/>
      <c r="K33" s="18"/>
      <c r="L33" s="18"/>
      <c r="M33" s="18"/>
    </row>
    <row r="34" spans="1:14" ht="20.100000000000001" customHeight="1" x14ac:dyDescent="0.25">
      <c r="A34" s="19"/>
      <c r="B34" s="1269" t="s">
        <v>40</v>
      </c>
      <c r="C34" s="1270"/>
      <c r="D34" s="1270"/>
      <c r="E34" s="1270"/>
      <c r="F34" s="1270"/>
      <c r="G34" s="1271"/>
      <c r="H34" s="20"/>
      <c r="I34" s="20"/>
      <c r="J34" s="20"/>
      <c r="K34" s="20"/>
      <c r="L34" s="20"/>
      <c r="M34" s="20"/>
      <c r="N34" s="20"/>
    </row>
    <row r="35" spans="1:14" ht="15.95" customHeight="1" x14ac:dyDescent="0.25">
      <c r="A35" s="22">
        <v>1</v>
      </c>
      <c r="B35" s="1265"/>
      <c r="C35" s="1266"/>
      <c r="D35" s="1266"/>
      <c r="E35" s="1266"/>
      <c r="F35" s="1266"/>
      <c r="G35" s="1267"/>
      <c r="H35" s="20"/>
      <c r="I35" s="20"/>
      <c r="J35" s="20"/>
      <c r="K35" s="20"/>
      <c r="L35" s="20"/>
      <c r="M35" s="20"/>
      <c r="N35" s="20"/>
    </row>
    <row r="36" spans="1:14" ht="15.95" customHeight="1" x14ac:dyDescent="0.25">
      <c r="A36" s="22">
        <v>2</v>
      </c>
      <c r="B36" s="1265"/>
      <c r="C36" s="1266"/>
      <c r="D36" s="1266"/>
      <c r="E36" s="1266"/>
      <c r="F36" s="1266"/>
      <c r="G36" s="1267"/>
      <c r="H36" s="23"/>
      <c r="I36" s="23"/>
      <c r="J36" s="23"/>
      <c r="K36" s="23"/>
      <c r="L36" s="23"/>
      <c r="M36" s="23"/>
      <c r="N36" s="23"/>
    </row>
    <row r="37" spans="1:14" ht="15.95" customHeight="1" x14ac:dyDescent="0.25">
      <c r="A37" s="22">
        <v>3</v>
      </c>
      <c r="B37" s="1265"/>
      <c r="C37" s="1266"/>
      <c r="D37" s="1266"/>
      <c r="E37" s="1266"/>
      <c r="F37" s="1266"/>
      <c r="G37" s="1267"/>
      <c r="H37" s="23"/>
      <c r="I37" s="23"/>
      <c r="J37" s="23"/>
      <c r="K37" s="23"/>
      <c r="L37" s="23"/>
      <c r="M37" s="23"/>
      <c r="N37" s="23"/>
    </row>
    <row r="38" spans="1:14" ht="15.95" customHeight="1" x14ac:dyDescent="0.25">
      <c r="A38" s="22">
        <v>4</v>
      </c>
      <c r="B38" s="1265"/>
      <c r="C38" s="1266"/>
      <c r="D38" s="1266"/>
      <c r="E38" s="1266"/>
      <c r="F38" s="1266"/>
      <c r="G38" s="1267"/>
      <c r="H38" s="23"/>
      <c r="I38" s="23"/>
      <c r="J38" s="23"/>
      <c r="K38" s="23"/>
      <c r="L38" s="23"/>
      <c r="M38" s="23"/>
      <c r="N38" s="23"/>
    </row>
    <row r="39" spans="1:14" ht="15.95" customHeight="1" x14ac:dyDescent="0.25">
      <c r="A39" s="22">
        <v>5</v>
      </c>
      <c r="B39" s="1265"/>
      <c r="C39" s="1266"/>
      <c r="D39" s="1266"/>
      <c r="E39" s="1266"/>
      <c r="F39" s="1266"/>
      <c r="G39" s="1267"/>
      <c r="H39" s="23"/>
      <c r="I39" s="23"/>
      <c r="J39" s="23"/>
      <c r="K39" s="23"/>
      <c r="L39" s="23"/>
      <c r="M39" s="23"/>
      <c r="N39" s="23"/>
    </row>
    <row r="40" spans="1:14" ht="15.95" customHeight="1" x14ac:dyDescent="0.25">
      <c r="A40" s="22">
        <v>6</v>
      </c>
      <c r="B40" s="1265"/>
      <c r="C40" s="1266"/>
      <c r="D40" s="1266"/>
      <c r="E40" s="1266"/>
      <c r="F40" s="1266"/>
      <c r="G40" s="1267"/>
      <c r="H40" s="23"/>
      <c r="I40" s="23"/>
      <c r="J40" s="23"/>
      <c r="K40" s="23"/>
      <c r="L40" s="23"/>
      <c r="M40" s="23"/>
      <c r="N40" s="23"/>
    </row>
    <row r="41" spans="1:14" ht="15.95" customHeight="1" x14ac:dyDescent="0.25">
      <c r="A41" s="22">
        <v>7</v>
      </c>
      <c r="B41" s="1265"/>
      <c r="C41" s="1266"/>
      <c r="D41" s="1266"/>
      <c r="E41" s="1266"/>
      <c r="F41" s="1266"/>
      <c r="G41" s="1267"/>
    </row>
    <row r="42" spans="1:14" ht="15.95" customHeight="1" x14ac:dyDescent="0.25">
      <c r="A42" s="22">
        <v>8</v>
      </c>
      <c r="B42" s="1265"/>
      <c r="C42" s="1266"/>
      <c r="D42" s="1266"/>
      <c r="E42" s="1266"/>
      <c r="F42" s="1266"/>
      <c r="G42" s="1267"/>
      <c r="H42" s="18"/>
      <c r="I42" s="18"/>
      <c r="J42" s="18"/>
      <c r="K42" s="18"/>
      <c r="L42" s="18"/>
      <c r="M42" s="18"/>
    </row>
    <row r="43" spans="1:14" ht="15.95" customHeight="1" x14ac:dyDescent="0.25">
      <c r="A43" s="22">
        <v>9</v>
      </c>
      <c r="B43" s="1265"/>
      <c r="C43" s="1266"/>
      <c r="D43" s="1266"/>
      <c r="E43" s="1266"/>
      <c r="F43" s="1266"/>
      <c r="G43" s="1267"/>
      <c r="H43" s="20"/>
      <c r="I43" s="20"/>
      <c r="J43" s="20"/>
      <c r="K43" s="20"/>
      <c r="L43" s="20"/>
      <c r="M43" s="20"/>
      <c r="N43" s="20"/>
    </row>
    <row r="44" spans="1:14" ht="15.95" customHeight="1" x14ac:dyDescent="0.25">
      <c r="A44" s="22">
        <v>10</v>
      </c>
      <c r="B44" s="1265"/>
      <c r="C44" s="1266"/>
      <c r="D44" s="1266"/>
      <c r="E44" s="1266"/>
      <c r="F44" s="1266"/>
      <c r="G44" s="1267"/>
      <c r="H44" s="4"/>
      <c r="I44" s="4"/>
      <c r="J44" s="4"/>
      <c r="K44" s="4"/>
      <c r="L44" s="4"/>
      <c r="M44" s="4"/>
      <c r="N44" s="4"/>
    </row>
    <row r="45" spans="1:14" x14ac:dyDescent="0.25">
      <c r="B45" s="10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</row>
    <row r="46" spans="1:14" x14ac:dyDescent="0.25"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</row>
    <row r="47" spans="1:14" x14ac:dyDescent="0.25">
      <c r="B47" s="10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</row>
    <row r="48" spans="1:14" x14ac:dyDescent="0.25"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</row>
    <row r="49" spans="2:14" x14ac:dyDescent="0.25">
      <c r="B49" s="10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</row>
    <row r="50" spans="2:14" x14ac:dyDescent="0.25"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</row>
    <row r="51" spans="2:14" x14ac:dyDescent="0.25">
      <c r="B51" s="10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</row>
    <row r="52" spans="2:14" x14ac:dyDescent="0.25"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</row>
    <row r="53" spans="2:14" x14ac:dyDescent="0.25">
      <c r="B53" s="10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</row>
    <row r="54" spans="2:14" x14ac:dyDescent="0.25"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</row>
    <row r="55" spans="2:14" x14ac:dyDescent="0.25">
      <c r="B55" s="10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</row>
    <row r="56" spans="2:14" x14ac:dyDescent="0.25"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</row>
    <row r="57" spans="2:14" x14ac:dyDescent="0.25">
      <c r="B57" s="10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</row>
    <row r="58" spans="2:14" x14ac:dyDescent="0.25"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</row>
    <row r="59" spans="2:14" x14ac:dyDescent="0.25">
      <c r="B59" s="24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</row>
    <row r="60" spans="2:14" x14ac:dyDescent="0.25"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</row>
  </sheetData>
  <mergeCells count="22">
    <mergeCell ref="B44:G44"/>
    <mergeCell ref="B34:G34"/>
    <mergeCell ref="A4:B4"/>
    <mergeCell ref="A2:N2"/>
    <mergeCell ref="A3:N3"/>
    <mergeCell ref="A27:N27"/>
    <mergeCell ref="A29:N29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A1:N1"/>
    <mergeCell ref="A23:N23"/>
    <mergeCell ref="A17:N17"/>
    <mergeCell ref="A25:N25"/>
    <mergeCell ref="A13:N13"/>
    <mergeCell ref="A14:B14"/>
  </mergeCells>
  <phoneticPr fontId="43" type="noConversion"/>
  <printOptions horizontalCentered="1"/>
  <pageMargins left="0.5" right="0.5" top="0.75" bottom="0.6" header="1" footer="0.25"/>
  <pageSetup scale="52" fitToHeight="0" orientation="landscape" useFirstPageNumber="1" r:id="rId1"/>
  <headerFooter alignWithMargins="0">
    <oddFooter>&amp;L&amp;"Arial,Bold"&amp;A&amp;R&amp;"Arial,Bold"Page 1 of &amp;N</oddFooter>
  </headerFooter>
  <ignoredErrors>
    <ignoredError sqref="C14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D36"/>
  <sheetViews>
    <sheetView zoomScale="90" zoomScaleNormal="90" workbookViewId="0">
      <selection activeCell="B3" sqref="B3:D3"/>
    </sheetView>
  </sheetViews>
  <sheetFormatPr defaultColWidth="9.140625" defaultRowHeight="16.5" x14ac:dyDescent="0.3"/>
  <cols>
    <col min="1" max="1" width="5.7109375" style="81" customWidth="1"/>
    <col min="2" max="2" width="60.7109375" style="81" customWidth="1"/>
    <col min="3" max="3" width="18.5703125" style="89" customWidth="1"/>
    <col min="4" max="4" width="12.28515625" style="81" customWidth="1"/>
    <col min="5" max="6" width="13.7109375" style="81" customWidth="1"/>
    <col min="7" max="16384" width="9.140625" style="81"/>
  </cols>
  <sheetData>
    <row r="1" spans="1:4" ht="20.100000000000001" customHeight="1" x14ac:dyDescent="0.3">
      <c r="B1" s="1299" t="s">
        <v>1011</v>
      </c>
      <c r="C1" s="1299"/>
      <c r="D1" s="1299"/>
    </row>
    <row r="2" spans="1:4" ht="20.100000000000001" customHeight="1" x14ac:dyDescent="0.3">
      <c r="B2" s="1299" t="s">
        <v>1012</v>
      </c>
      <c r="C2" s="1299"/>
      <c r="D2" s="1299"/>
    </row>
    <row r="3" spans="1:4" ht="24.95" customHeight="1" x14ac:dyDescent="0.3">
      <c r="B3" s="1354" t="s">
        <v>1013</v>
      </c>
      <c r="C3" s="1354"/>
      <c r="D3" s="1354"/>
    </row>
    <row r="4" spans="1:4" ht="24.95" customHeight="1" thickBot="1" x14ac:dyDescent="0.35">
      <c r="B4" s="1353"/>
      <c r="C4" s="1353"/>
    </row>
    <row r="5" spans="1:4" s="85" customFormat="1" ht="59.25" thickBot="1" x14ac:dyDescent="0.35">
      <c r="A5" s="173" t="s">
        <v>67</v>
      </c>
      <c r="B5" s="102" t="s">
        <v>1014</v>
      </c>
      <c r="C5" s="103" t="s">
        <v>1015</v>
      </c>
      <c r="D5" s="103" t="s">
        <v>1016</v>
      </c>
    </row>
    <row r="6" spans="1:4" ht="9" customHeight="1" x14ac:dyDescent="0.3">
      <c r="A6" s="82"/>
      <c r="B6" s="308"/>
      <c r="C6" s="86"/>
      <c r="D6" s="458"/>
    </row>
    <row r="7" spans="1:4" x14ac:dyDescent="0.3">
      <c r="A7" s="174">
        <v>1</v>
      </c>
      <c r="B7" s="83" t="s">
        <v>1017</v>
      </c>
      <c r="C7" s="257">
        <v>0</v>
      </c>
      <c r="D7" s="459"/>
    </row>
    <row r="8" spans="1:4" x14ac:dyDescent="0.3">
      <c r="A8" s="174">
        <v>2</v>
      </c>
      <c r="B8" s="83" t="s">
        <v>1018</v>
      </c>
      <c r="C8" s="257">
        <v>0</v>
      </c>
      <c r="D8" s="459"/>
    </row>
    <row r="9" spans="1:4" x14ac:dyDescent="0.3">
      <c r="A9" s="174">
        <v>3</v>
      </c>
      <c r="B9" s="83" t="s">
        <v>1019</v>
      </c>
      <c r="C9" s="257">
        <v>0</v>
      </c>
      <c r="D9" s="459"/>
    </row>
    <row r="10" spans="1:4" x14ac:dyDescent="0.3">
      <c r="A10" s="174">
        <v>4</v>
      </c>
      <c r="B10" s="83" t="s">
        <v>1020</v>
      </c>
      <c r="C10" s="257">
        <v>0</v>
      </c>
      <c r="D10" s="459"/>
    </row>
    <row r="11" spans="1:4" x14ac:dyDescent="0.3">
      <c r="A11" s="174">
        <v>5</v>
      </c>
      <c r="B11" s="83" t="s">
        <v>1021</v>
      </c>
      <c r="C11" s="257">
        <v>0</v>
      </c>
      <c r="D11" s="459"/>
    </row>
    <row r="12" spans="1:4" x14ac:dyDescent="0.3">
      <c r="A12" s="174">
        <v>6</v>
      </c>
      <c r="B12" s="83" t="s">
        <v>1022</v>
      </c>
      <c r="C12" s="257">
        <v>0</v>
      </c>
      <c r="D12" s="459"/>
    </row>
    <row r="13" spans="1:4" x14ac:dyDescent="0.3">
      <c r="A13" s="174">
        <v>7</v>
      </c>
      <c r="B13" s="83" t="s">
        <v>1023</v>
      </c>
      <c r="C13" s="257">
        <v>0</v>
      </c>
      <c r="D13" s="459"/>
    </row>
    <row r="14" spans="1:4" x14ac:dyDescent="0.3">
      <c r="A14" s="174">
        <v>8</v>
      </c>
      <c r="B14" s="83" t="s">
        <v>1024</v>
      </c>
      <c r="C14" s="257">
        <v>0</v>
      </c>
      <c r="D14" s="459"/>
    </row>
    <row r="15" spans="1:4" x14ac:dyDescent="0.3">
      <c r="A15" s="174">
        <v>9</v>
      </c>
      <c r="B15" s="83"/>
      <c r="C15" s="257">
        <v>0</v>
      </c>
      <c r="D15" s="459"/>
    </row>
    <row r="16" spans="1:4" x14ac:dyDescent="0.3">
      <c r="A16" s="174">
        <v>10</v>
      </c>
      <c r="B16" s="83" t="s">
        <v>1025</v>
      </c>
      <c r="C16" s="257">
        <v>0</v>
      </c>
      <c r="D16" s="459"/>
    </row>
    <row r="17" spans="1:4" x14ac:dyDescent="0.3">
      <c r="A17" s="174">
        <v>11</v>
      </c>
      <c r="B17" s="83"/>
      <c r="C17" s="257">
        <v>0</v>
      </c>
      <c r="D17" s="459"/>
    </row>
    <row r="18" spans="1:4" x14ac:dyDescent="0.3">
      <c r="A18" s="174">
        <v>12</v>
      </c>
      <c r="B18" s="83"/>
      <c r="C18" s="257">
        <v>0</v>
      </c>
      <c r="D18" s="459"/>
    </row>
    <row r="19" spans="1:4" x14ac:dyDescent="0.3">
      <c r="A19" s="174">
        <v>13</v>
      </c>
      <c r="B19" s="83"/>
      <c r="C19" s="257">
        <v>0</v>
      </c>
      <c r="D19" s="459"/>
    </row>
    <row r="20" spans="1:4" x14ac:dyDescent="0.3">
      <c r="A20" s="174">
        <v>14</v>
      </c>
      <c r="B20" s="83"/>
      <c r="C20" s="257">
        <v>0</v>
      </c>
      <c r="D20" s="459"/>
    </row>
    <row r="21" spans="1:4" x14ac:dyDescent="0.3">
      <c r="A21" s="174">
        <v>15</v>
      </c>
      <c r="B21" s="83"/>
      <c r="C21" s="257">
        <v>0</v>
      </c>
      <c r="D21" s="459"/>
    </row>
    <row r="22" spans="1:4" ht="17.25" thickBot="1" x14ac:dyDescent="0.35">
      <c r="A22" s="84"/>
      <c r="B22" s="84"/>
      <c r="C22" s="88"/>
      <c r="D22" s="460"/>
    </row>
    <row r="26" spans="1:4" x14ac:dyDescent="0.3">
      <c r="A26" s="19"/>
      <c r="B26" s="1269" t="s">
        <v>40</v>
      </c>
      <c r="C26" s="1270"/>
      <c r="D26" s="1271"/>
    </row>
    <row r="27" spans="1:4" x14ac:dyDescent="0.3">
      <c r="A27" s="21">
        <v>1</v>
      </c>
      <c r="B27" s="1294"/>
      <c r="C27" s="1295"/>
      <c r="D27" s="1296"/>
    </row>
    <row r="28" spans="1:4" x14ac:dyDescent="0.3">
      <c r="A28" s="22">
        <v>2</v>
      </c>
      <c r="B28" s="1291"/>
      <c r="C28" s="1292"/>
      <c r="D28" s="1293"/>
    </row>
    <row r="29" spans="1:4" x14ac:dyDescent="0.3">
      <c r="A29" s="22">
        <v>3</v>
      </c>
      <c r="B29" s="1291"/>
      <c r="C29" s="1292"/>
      <c r="D29" s="1293"/>
    </row>
    <row r="30" spans="1:4" x14ac:dyDescent="0.3">
      <c r="A30" s="22">
        <v>4</v>
      </c>
      <c r="B30" s="1291"/>
      <c r="C30" s="1292"/>
      <c r="D30" s="1293"/>
    </row>
    <row r="31" spans="1:4" x14ac:dyDescent="0.3">
      <c r="A31" s="22">
        <v>5</v>
      </c>
      <c r="B31" s="1291"/>
      <c r="C31" s="1292"/>
      <c r="D31" s="1293"/>
    </row>
    <row r="32" spans="1:4" x14ac:dyDescent="0.3">
      <c r="A32" s="22">
        <v>6</v>
      </c>
      <c r="B32" s="1291"/>
      <c r="C32" s="1292"/>
      <c r="D32" s="1293"/>
    </row>
    <row r="33" spans="1:4" x14ac:dyDescent="0.3">
      <c r="A33" s="22">
        <v>7</v>
      </c>
      <c r="B33" s="1294"/>
      <c r="C33" s="1295"/>
      <c r="D33" s="1296"/>
    </row>
    <row r="34" spans="1:4" x14ac:dyDescent="0.3">
      <c r="A34" s="22">
        <v>8</v>
      </c>
      <c r="B34" s="1291"/>
      <c r="C34" s="1292"/>
      <c r="D34" s="1293"/>
    </row>
    <row r="35" spans="1:4" x14ac:dyDescent="0.3">
      <c r="A35" s="22">
        <v>9</v>
      </c>
      <c r="B35" s="1291"/>
      <c r="C35" s="1292"/>
      <c r="D35" s="1293"/>
    </row>
    <row r="36" spans="1:4" x14ac:dyDescent="0.3">
      <c r="A36" s="22">
        <v>10</v>
      </c>
      <c r="B36" s="1291"/>
      <c r="C36" s="1292"/>
      <c r="D36" s="1293"/>
    </row>
  </sheetData>
  <mergeCells count="15">
    <mergeCell ref="B4:C4"/>
    <mergeCell ref="B26:D26"/>
    <mergeCell ref="B1:D1"/>
    <mergeCell ref="B2:D2"/>
    <mergeCell ref="B3:D3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B36:D36"/>
  </mergeCells>
  <pageMargins left="0.7" right="0.7" top="0.75" bottom="0.75" header="0.3" footer="0.3"/>
  <pageSetup orientation="landscape" horizontalDpi="4294967295" verticalDpi="4294967295" r:id="rId1"/>
  <headerFooter>
    <oddFooter>&amp;L&amp;"Arial,Bold"&amp;A&amp;"Arial,Regular"
&amp;R&amp;"Arial,Bold"Page 7 of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5407A-18FB-4B6F-AFC5-A04F7DBC2DFE}">
  <sheetPr>
    <pageSetUpPr fitToPage="1"/>
  </sheetPr>
  <dimension ref="A1:N36"/>
  <sheetViews>
    <sheetView zoomScale="90" zoomScaleNormal="90" workbookViewId="0">
      <selection activeCell="B2" sqref="B2:N2"/>
    </sheetView>
  </sheetViews>
  <sheetFormatPr defaultColWidth="9.140625" defaultRowHeight="16.5" x14ac:dyDescent="0.3"/>
  <cols>
    <col min="1" max="1" width="5.7109375" style="81" customWidth="1"/>
    <col min="2" max="2" width="60.7109375" style="81" customWidth="1"/>
    <col min="3" max="3" width="14" style="81" customWidth="1"/>
    <col min="4" max="5" width="13.7109375" style="89" customWidth="1"/>
    <col min="6" max="17" width="13.7109375" style="81" customWidth="1"/>
    <col min="18" max="16384" width="9.140625" style="81"/>
  </cols>
  <sheetData>
    <row r="1" spans="1:14" ht="20.100000000000001" customHeight="1" x14ac:dyDescent="0.3">
      <c r="B1" s="1299" t="s">
        <v>1026</v>
      </c>
      <c r="C1" s="1299"/>
      <c r="D1" s="1299"/>
      <c r="E1" s="1299"/>
      <c r="F1" s="1299"/>
      <c r="G1" s="1299"/>
      <c r="H1" s="1299"/>
      <c r="I1" s="1299"/>
      <c r="J1" s="1299"/>
      <c r="K1" s="1299"/>
      <c r="L1" s="1299"/>
      <c r="M1" s="1299"/>
      <c r="N1" s="1299"/>
    </row>
    <row r="2" spans="1:14" ht="20.100000000000001" customHeight="1" x14ac:dyDescent="0.3">
      <c r="B2" s="1299" t="s">
        <v>1027</v>
      </c>
      <c r="C2" s="1299"/>
      <c r="D2" s="1299"/>
      <c r="E2" s="1299"/>
      <c r="F2" s="1299"/>
      <c r="G2" s="1299"/>
      <c r="H2" s="1299"/>
      <c r="I2" s="1299"/>
      <c r="J2" s="1299"/>
      <c r="K2" s="1299"/>
      <c r="L2" s="1299"/>
      <c r="M2" s="1299"/>
      <c r="N2" s="1299"/>
    </row>
    <row r="3" spans="1:14" ht="24.95" customHeight="1" x14ac:dyDescent="0.3">
      <c r="B3" s="1354" t="s">
        <v>1013</v>
      </c>
      <c r="C3" s="1354"/>
      <c r="D3" s="1299"/>
      <c r="E3" s="1299"/>
      <c r="F3" s="1299"/>
      <c r="G3" s="1299"/>
      <c r="H3" s="1299"/>
      <c r="I3" s="1299"/>
      <c r="J3" s="1299"/>
      <c r="K3" s="1299"/>
      <c r="L3" s="1299"/>
      <c r="M3" s="1299"/>
      <c r="N3" s="1299"/>
    </row>
    <row r="4" spans="1:14" ht="24.95" customHeight="1" thickBot="1" x14ac:dyDescent="0.35">
      <c r="B4" s="1353"/>
      <c r="C4" s="1353"/>
      <c r="D4" s="1353"/>
      <c r="E4" s="1353"/>
      <c r="F4" s="1353"/>
      <c r="G4" s="1353"/>
      <c r="H4" s="1353"/>
      <c r="I4" s="1353"/>
      <c r="J4" s="1353"/>
      <c r="K4" s="1353"/>
      <c r="L4" s="1353"/>
      <c r="M4" s="1353"/>
      <c r="N4" s="1353"/>
    </row>
    <row r="5" spans="1:14" s="85" customFormat="1" ht="33.950000000000003" customHeight="1" thickBot="1" x14ac:dyDescent="0.35">
      <c r="A5" s="173" t="s">
        <v>67</v>
      </c>
      <c r="B5" s="102" t="s">
        <v>1014</v>
      </c>
      <c r="C5" s="103" t="s">
        <v>1016</v>
      </c>
      <c r="D5" s="103" t="s">
        <v>1028</v>
      </c>
      <c r="E5" s="103" t="s">
        <v>1029</v>
      </c>
      <c r="F5" s="103" t="s">
        <v>1030</v>
      </c>
      <c r="G5" s="103" t="s">
        <v>1031</v>
      </c>
      <c r="H5" s="103" t="s">
        <v>1032</v>
      </c>
      <c r="I5" s="103" t="s">
        <v>1033</v>
      </c>
      <c r="J5" s="103" t="s">
        <v>1034</v>
      </c>
      <c r="K5" s="103" t="s">
        <v>1035</v>
      </c>
      <c r="L5" s="103" t="s">
        <v>1036</v>
      </c>
      <c r="M5" s="103" t="s">
        <v>1037</v>
      </c>
      <c r="N5" s="103" t="s">
        <v>1038</v>
      </c>
    </row>
    <row r="6" spans="1:14" ht="9" customHeight="1" x14ac:dyDescent="0.3">
      <c r="A6" s="82"/>
      <c r="B6" s="82"/>
      <c r="C6" s="458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</row>
    <row r="7" spans="1:14" x14ac:dyDescent="0.3">
      <c r="A7" s="174">
        <v>1</v>
      </c>
      <c r="B7" s="83" t="s">
        <v>1017</v>
      </c>
      <c r="C7" s="459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</row>
    <row r="8" spans="1:14" x14ac:dyDescent="0.3">
      <c r="A8" s="174">
        <v>2</v>
      </c>
      <c r="B8" s="83" t="s">
        <v>1018</v>
      </c>
      <c r="C8" s="459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</row>
    <row r="9" spans="1:14" x14ac:dyDescent="0.3">
      <c r="A9" s="174">
        <v>3</v>
      </c>
      <c r="B9" s="83" t="s">
        <v>1019</v>
      </c>
      <c r="C9" s="459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</row>
    <row r="10" spans="1:14" x14ac:dyDescent="0.3">
      <c r="A10" s="174">
        <v>4</v>
      </c>
      <c r="B10" s="83" t="s">
        <v>1020</v>
      </c>
      <c r="C10" s="459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</row>
    <row r="11" spans="1:14" x14ac:dyDescent="0.3">
      <c r="A11" s="174">
        <v>5</v>
      </c>
      <c r="B11" s="83" t="s">
        <v>1021</v>
      </c>
      <c r="C11" s="459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</row>
    <row r="12" spans="1:14" x14ac:dyDescent="0.3">
      <c r="A12" s="174">
        <v>6</v>
      </c>
      <c r="B12" s="83" t="s">
        <v>1022</v>
      </c>
      <c r="C12" s="459"/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87"/>
    </row>
    <row r="13" spans="1:14" x14ac:dyDescent="0.3">
      <c r="A13" s="174">
        <v>7</v>
      </c>
      <c r="B13" s="83" t="s">
        <v>1023</v>
      </c>
      <c r="C13" s="459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</row>
    <row r="14" spans="1:14" x14ac:dyDescent="0.3">
      <c r="A14" s="174">
        <v>8</v>
      </c>
      <c r="B14" s="83" t="s">
        <v>1024</v>
      </c>
      <c r="C14" s="459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</row>
    <row r="15" spans="1:14" x14ac:dyDescent="0.3">
      <c r="A15" s="174">
        <v>9</v>
      </c>
      <c r="B15" s="83"/>
      <c r="C15" s="459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</row>
    <row r="16" spans="1:14" x14ac:dyDescent="0.3">
      <c r="A16" s="174">
        <v>10</v>
      </c>
      <c r="B16" s="83" t="s">
        <v>1025</v>
      </c>
      <c r="C16" s="459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</row>
    <row r="17" spans="1:14" x14ac:dyDescent="0.3">
      <c r="A17" s="174">
        <v>11</v>
      </c>
      <c r="B17" s="83"/>
      <c r="C17" s="459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</row>
    <row r="18" spans="1:14" x14ac:dyDescent="0.3">
      <c r="A18" s="174">
        <v>12</v>
      </c>
      <c r="B18" s="83"/>
      <c r="C18" s="459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</row>
    <row r="19" spans="1:14" x14ac:dyDescent="0.3">
      <c r="A19" s="174">
        <v>13</v>
      </c>
      <c r="B19" s="83"/>
      <c r="C19" s="459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</row>
    <row r="20" spans="1:14" x14ac:dyDescent="0.3">
      <c r="A20" s="174">
        <v>14</v>
      </c>
      <c r="B20" s="83"/>
      <c r="C20" s="459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</row>
    <row r="21" spans="1:14" x14ac:dyDescent="0.3">
      <c r="A21" s="174">
        <v>15</v>
      </c>
      <c r="B21" s="83"/>
      <c r="C21" s="459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</row>
    <row r="22" spans="1:14" ht="17.25" thickBot="1" x14ac:dyDescent="0.35">
      <c r="A22" s="84"/>
      <c r="B22" s="84"/>
      <c r="C22" s="460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</row>
    <row r="26" spans="1:14" x14ac:dyDescent="0.3">
      <c r="A26" s="19"/>
      <c r="B26" s="1269" t="s">
        <v>40</v>
      </c>
      <c r="C26" s="1270"/>
      <c r="D26" s="1271"/>
    </row>
    <row r="27" spans="1:14" x14ac:dyDescent="0.3">
      <c r="A27" s="21">
        <v>1</v>
      </c>
      <c r="B27" s="1294"/>
      <c r="C27" s="1295"/>
      <c r="D27" s="1296"/>
    </row>
    <row r="28" spans="1:14" x14ac:dyDescent="0.3">
      <c r="A28" s="22">
        <v>2</v>
      </c>
      <c r="B28" s="1291"/>
      <c r="C28" s="1292"/>
      <c r="D28" s="1293"/>
    </row>
    <row r="29" spans="1:14" x14ac:dyDescent="0.3">
      <c r="A29" s="22">
        <v>3</v>
      </c>
      <c r="B29" s="1291"/>
      <c r="C29" s="1292"/>
      <c r="D29" s="1293"/>
    </row>
    <row r="30" spans="1:14" x14ac:dyDescent="0.3">
      <c r="A30" s="22">
        <v>4</v>
      </c>
      <c r="B30" s="1291"/>
      <c r="C30" s="1292"/>
      <c r="D30" s="1293"/>
    </row>
    <row r="31" spans="1:14" x14ac:dyDescent="0.3">
      <c r="A31" s="22">
        <v>5</v>
      </c>
      <c r="B31" s="1291"/>
      <c r="C31" s="1292"/>
      <c r="D31" s="1293"/>
    </row>
    <row r="32" spans="1:14" x14ac:dyDescent="0.3">
      <c r="A32" s="22">
        <v>6</v>
      </c>
      <c r="B32" s="1291"/>
      <c r="C32" s="1292"/>
      <c r="D32" s="1293"/>
    </row>
    <row r="33" spans="1:4" x14ac:dyDescent="0.3">
      <c r="A33" s="22">
        <v>7</v>
      </c>
      <c r="B33" s="1294"/>
      <c r="C33" s="1295"/>
      <c r="D33" s="1296"/>
    </row>
    <row r="34" spans="1:4" x14ac:dyDescent="0.3">
      <c r="A34" s="22">
        <v>8</v>
      </c>
      <c r="B34" s="1291"/>
      <c r="C34" s="1292"/>
      <c r="D34" s="1293"/>
    </row>
    <row r="35" spans="1:4" x14ac:dyDescent="0.3">
      <c r="A35" s="22">
        <v>9</v>
      </c>
      <c r="B35" s="1291"/>
      <c r="C35" s="1292"/>
      <c r="D35" s="1293"/>
    </row>
    <row r="36" spans="1:4" x14ac:dyDescent="0.3">
      <c r="A36" s="22">
        <v>10</v>
      </c>
      <c r="B36" s="1291"/>
      <c r="C36" s="1292"/>
      <c r="D36" s="1293"/>
    </row>
  </sheetData>
  <mergeCells count="15">
    <mergeCell ref="B1:N1"/>
    <mergeCell ref="B2:N2"/>
    <mergeCell ref="B4:N4"/>
    <mergeCell ref="B3:N3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B36:D36"/>
  </mergeCells>
  <pageMargins left="0.7" right="0.7" top="0.75" bottom="0.75" header="0.3" footer="0.3"/>
  <pageSetup scale="96" orientation="landscape" horizontalDpi="4294967295" verticalDpi="4294967295" r:id="rId1"/>
  <headerFooter>
    <oddFooter>&amp;L&amp;"Arial,Bold"&amp;A&amp;"Arial,Regular"
&amp;R&amp;"Arial,Bold"Page 7 of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75629-D8A9-4BD7-AF5E-C5C7F736E659}">
  <sheetPr>
    <tabColor theme="2"/>
  </sheetPr>
  <dimension ref="A1:IC143"/>
  <sheetViews>
    <sheetView zoomScale="90" zoomScaleNormal="90" zoomScaleSheetLayoutView="178" workbookViewId="0">
      <pane xSplit="2" ySplit="4" topLeftCell="C5" activePane="bottomRight" state="frozen"/>
      <selection pane="topRight" activeCell="F1" sqref="F1"/>
      <selection pane="bottomLeft" activeCell="A4" sqref="A4"/>
      <selection pane="bottomRight" activeCell="F4" sqref="F4"/>
    </sheetView>
  </sheetViews>
  <sheetFormatPr defaultColWidth="9.140625" defaultRowHeight="14.25" x14ac:dyDescent="0.3"/>
  <cols>
    <col min="1" max="1" width="5.7109375" style="77" customWidth="1"/>
    <col min="2" max="2" width="50.7109375" style="32" customWidth="1"/>
    <col min="3" max="3" width="20.7109375" style="32" customWidth="1"/>
    <col min="4" max="5" width="13.7109375" style="78" customWidth="1"/>
    <col min="6" max="6" width="14.28515625" style="78" customWidth="1"/>
    <col min="7" max="7" width="15.28515625" style="78" bestFit="1" customWidth="1"/>
    <col min="8" max="8" width="13.7109375" style="78" customWidth="1"/>
    <col min="9" max="9" width="14.7109375" style="78" customWidth="1"/>
    <col min="10" max="16" width="13.7109375" style="32" customWidth="1"/>
    <col min="17" max="17" width="14.7109375" style="32" customWidth="1"/>
    <col min="18" max="18" width="4.28515625" style="32" customWidth="1"/>
    <col min="19" max="20" width="13.7109375" style="32" customWidth="1"/>
    <col min="21" max="16384" width="9.140625" style="32"/>
  </cols>
  <sheetData>
    <row r="1" spans="1:19" s="26" customFormat="1" ht="20.100000000000001" customHeight="1" x14ac:dyDescent="0.3">
      <c r="A1" s="1377" t="s">
        <v>1039</v>
      </c>
      <c r="B1" s="1377"/>
      <c r="C1" s="1377"/>
      <c r="D1" s="1377"/>
      <c r="E1" s="1377"/>
      <c r="F1" s="1377"/>
      <c r="G1" s="1377"/>
      <c r="H1" s="1377"/>
      <c r="I1" s="1377"/>
      <c r="J1" s="1377"/>
      <c r="K1" s="1377"/>
      <c r="L1" s="1377"/>
      <c r="M1" s="1377"/>
      <c r="N1" s="1377"/>
      <c r="O1" s="1377"/>
      <c r="P1" s="1377"/>
      <c r="Q1" s="1377"/>
    </row>
    <row r="2" spans="1:19" s="26" customFormat="1" ht="24" customHeight="1" x14ac:dyDescent="0.3">
      <c r="A2" s="1377" t="s">
        <v>1040</v>
      </c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</row>
    <row r="3" spans="1:19" s="26" customFormat="1" ht="20.100000000000001" customHeight="1" thickBot="1" x14ac:dyDescent="0.35">
      <c r="A3" s="27"/>
      <c r="B3" s="27"/>
      <c r="C3" s="27"/>
      <c r="D3" s="27"/>
      <c r="E3" s="27"/>
      <c r="F3" s="27"/>
      <c r="G3" s="27"/>
      <c r="H3" s="27"/>
      <c r="I3" s="27"/>
    </row>
    <row r="4" spans="1:19" s="28" customFormat="1" ht="72.75" thickBot="1" x14ac:dyDescent="0.3">
      <c r="A4" s="99" t="s">
        <v>67</v>
      </c>
      <c r="B4" s="99" t="s">
        <v>966</v>
      </c>
      <c r="C4" s="99" t="s">
        <v>1041</v>
      </c>
      <c r="D4" s="101" t="s">
        <v>1042</v>
      </c>
      <c r="E4" s="101" t="s">
        <v>135</v>
      </c>
      <c r="F4" s="101" t="s">
        <v>1043</v>
      </c>
      <c r="G4" s="101" t="s">
        <v>1044</v>
      </c>
      <c r="H4" s="101" t="s">
        <v>1045</v>
      </c>
      <c r="I4" s="101" t="s">
        <v>1046</v>
      </c>
      <c r="J4" s="101" t="s">
        <v>73</v>
      </c>
      <c r="K4" s="101" t="s">
        <v>931</v>
      </c>
      <c r="L4" s="101" t="s">
        <v>932</v>
      </c>
      <c r="M4" s="97" t="s">
        <v>933</v>
      </c>
      <c r="N4" s="97" t="s">
        <v>934</v>
      </c>
      <c r="O4" s="97" t="s">
        <v>935</v>
      </c>
      <c r="P4" s="97" t="s">
        <v>936</v>
      </c>
      <c r="Q4" s="101" t="s">
        <v>1047</v>
      </c>
      <c r="S4" s="132" t="s">
        <v>128</v>
      </c>
    </row>
    <row r="5" spans="1:19" s="28" customFormat="1" ht="16.5" customHeight="1" x14ac:dyDescent="0.25">
      <c r="A5" s="177"/>
      <c r="B5" s="178" t="s">
        <v>1048</v>
      </c>
      <c r="C5" s="1374"/>
      <c r="D5" s="1375"/>
      <c r="E5" s="1375"/>
      <c r="F5" s="1375"/>
      <c r="G5" s="1375"/>
      <c r="H5" s="1375"/>
      <c r="I5" s="1376"/>
      <c r="J5" s="1378"/>
      <c r="K5" s="1349"/>
      <c r="L5" s="1349"/>
      <c r="M5" s="1349"/>
      <c r="N5" s="1349"/>
      <c r="O5" s="1349"/>
      <c r="P5" s="1349"/>
      <c r="Q5" s="1350"/>
      <c r="S5" s="132">
        <f>168</f>
        <v>168</v>
      </c>
    </row>
    <row r="6" spans="1:19" x14ac:dyDescent="0.3">
      <c r="A6" s="91"/>
      <c r="B6" s="92" t="s">
        <v>1049</v>
      </c>
      <c r="C6" s="285"/>
      <c r="D6" s="637"/>
      <c r="E6" s="635"/>
      <c r="F6" s="747"/>
      <c r="G6" s="630"/>
      <c r="H6" s="631"/>
      <c r="I6" s="622"/>
      <c r="J6" s="31"/>
      <c r="K6" s="31">
        <f>$I6</f>
        <v>0</v>
      </c>
      <c r="L6" s="31"/>
      <c r="M6" s="31"/>
      <c r="N6" s="31"/>
      <c r="O6" s="31"/>
      <c r="P6" s="31"/>
      <c r="Q6" s="31">
        <f>SUM(J6:P6)</f>
        <v>0</v>
      </c>
      <c r="R6" s="36"/>
    </row>
    <row r="7" spans="1:19" x14ac:dyDescent="0.3">
      <c r="A7" s="91"/>
      <c r="B7" s="92"/>
      <c r="C7" s="285"/>
      <c r="D7" s="637"/>
      <c r="E7" s="635"/>
      <c r="F7" s="747"/>
      <c r="G7" s="630"/>
      <c r="H7" s="631"/>
      <c r="I7" s="631"/>
      <c r="J7" s="31"/>
      <c r="K7" s="31">
        <f t="shared" ref="K7:K10" si="0">$I7</f>
        <v>0</v>
      </c>
      <c r="L7" s="31"/>
      <c r="M7" s="31"/>
      <c r="N7" s="31"/>
      <c r="O7" s="31"/>
      <c r="P7" s="31"/>
      <c r="Q7" s="31">
        <f t="shared" ref="Q7:Q10" si="1">SUM(J7:P7)</f>
        <v>0</v>
      </c>
      <c r="R7" s="36"/>
    </row>
    <row r="8" spans="1:19" x14ac:dyDescent="0.3">
      <c r="A8" s="93"/>
      <c r="B8" s="92"/>
      <c r="C8" s="285"/>
      <c r="D8" s="637"/>
      <c r="E8" s="635"/>
      <c r="F8" s="747"/>
      <c r="G8" s="630"/>
      <c r="H8" s="631"/>
      <c r="I8" s="631"/>
      <c r="J8" s="31"/>
      <c r="K8" s="31">
        <f t="shared" si="0"/>
        <v>0</v>
      </c>
      <c r="L8" s="31"/>
      <c r="M8" s="31"/>
      <c r="N8" s="31"/>
      <c r="O8" s="31"/>
      <c r="P8" s="31"/>
      <c r="Q8" s="31">
        <f t="shared" si="1"/>
        <v>0</v>
      </c>
      <c r="R8" s="36"/>
    </row>
    <row r="9" spans="1:19" x14ac:dyDescent="0.3">
      <c r="A9" s="93"/>
      <c r="B9" s="92"/>
      <c r="C9" s="285"/>
      <c r="D9" s="637"/>
      <c r="E9" s="635"/>
      <c r="F9" s="747"/>
      <c r="G9" s="630"/>
      <c r="H9" s="631"/>
      <c r="I9" s="631"/>
      <c r="J9" s="31"/>
      <c r="K9" s="31">
        <f t="shared" si="0"/>
        <v>0</v>
      </c>
      <c r="L9" s="31"/>
      <c r="M9" s="31"/>
      <c r="N9" s="31"/>
      <c r="O9" s="31"/>
      <c r="P9" s="31"/>
      <c r="Q9" s="31">
        <f t="shared" si="1"/>
        <v>0</v>
      </c>
      <c r="R9" s="36"/>
    </row>
    <row r="10" spans="1:19" x14ac:dyDescent="0.3">
      <c r="A10" s="91"/>
      <c r="B10" s="92"/>
      <c r="C10" s="285"/>
      <c r="D10" s="637"/>
      <c r="E10" s="635"/>
      <c r="F10" s="747"/>
      <c r="G10" s="630"/>
      <c r="H10" s="631"/>
      <c r="I10" s="631"/>
      <c r="J10" s="31"/>
      <c r="K10" s="31">
        <f t="shared" si="0"/>
        <v>0</v>
      </c>
      <c r="L10" s="31"/>
      <c r="M10" s="31"/>
      <c r="N10" s="31"/>
      <c r="O10" s="31"/>
      <c r="P10" s="31"/>
      <c r="Q10" s="31">
        <f t="shared" si="1"/>
        <v>0</v>
      </c>
      <c r="R10" s="36"/>
    </row>
    <row r="11" spans="1:19" ht="15.75" x14ac:dyDescent="0.3">
      <c r="A11" s="40"/>
      <c r="B11" s="41" t="s">
        <v>1050</v>
      </c>
      <c r="C11" s="41"/>
      <c r="D11" s="623"/>
      <c r="E11" s="624"/>
      <c r="F11" s="625"/>
      <c r="G11" s="625"/>
      <c r="H11" s="626"/>
      <c r="I11" s="625">
        <f t="shared" ref="I11" si="2">SUM(I4:I10)</f>
        <v>0</v>
      </c>
      <c r="J11" s="90"/>
      <c r="K11" s="90">
        <f t="shared" ref="K11:Q11" si="3">SUM(K6:K10)</f>
        <v>0</v>
      </c>
      <c r="L11" s="90"/>
      <c r="M11" s="90"/>
      <c r="N11" s="90"/>
      <c r="O11" s="90"/>
      <c r="P11" s="90"/>
      <c r="Q11" s="90">
        <f t="shared" si="3"/>
        <v>0</v>
      </c>
      <c r="R11" s="36"/>
    </row>
    <row r="12" spans="1:19" s="28" customFormat="1" ht="16.5" customHeight="1" x14ac:dyDescent="0.25">
      <c r="A12" s="177"/>
      <c r="B12" s="178" t="s">
        <v>1051</v>
      </c>
      <c r="C12" s="1374"/>
      <c r="D12" s="1375"/>
      <c r="E12" s="1375"/>
      <c r="F12" s="1375"/>
      <c r="G12" s="1375"/>
      <c r="H12" s="1375"/>
      <c r="I12" s="1376"/>
      <c r="J12" s="1378"/>
      <c r="K12" s="1349"/>
      <c r="L12" s="1349"/>
      <c r="M12" s="1349"/>
      <c r="N12" s="1349"/>
      <c r="O12" s="1349"/>
      <c r="P12" s="1349"/>
      <c r="Q12" s="1350"/>
    </row>
    <row r="13" spans="1:19" x14ac:dyDescent="0.3">
      <c r="A13" s="91"/>
      <c r="B13" s="92" t="s">
        <v>1052</v>
      </c>
      <c r="C13" s="92"/>
      <c r="D13" s="634"/>
      <c r="E13" s="635">
        <f t="shared" ref="E13:E19" si="4">D13*$S$5</f>
        <v>0</v>
      </c>
      <c r="F13" s="748"/>
      <c r="G13" s="630">
        <f>E13*F13</f>
        <v>0</v>
      </c>
      <c r="H13" s="631">
        <f>E13*12</f>
        <v>0</v>
      </c>
      <c r="I13" s="630">
        <f>F13*H13</f>
        <v>0</v>
      </c>
      <c r="J13" s="31">
        <v>0</v>
      </c>
      <c r="K13" s="31">
        <f>$I13</f>
        <v>0</v>
      </c>
      <c r="L13" s="31">
        <f t="shared" ref="L13:P19" si="5">$I13</f>
        <v>0</v>
      </c>
      <c r="M13" s="31">
        <f t="shared" si="5"/>
        <v>0</v>
      </c>
      <c r="N13" s="31">
        <f t="shared" si="5"/>
        <v>0</v>
      </c>
      <c r="O13" s="31">
        <f t="shared" si="5"/>
        <v>0</v>
      </c>
      <c r="P13" s="31">
        <f t="shared" si="5"/>
        <v>0</v>
      </c>
      <c r="Q13" s="31">
        <f>SUM(J13:P13)</f>
        <v>0</v>
      </c>
      <c r="R13" s="36"/>
    </row>
    <row r="14" spans="1:19" x14ac:dyDescent="0.3">
      <c r="A14" s="91"/>
      <c r="B14" s="92" t="s">
        <v>1053</v>
      </c>
      <c r="C14" s="92"/>
      <c r="D14" s="634"/>
      <c r="E14" s="635">
        <f t="shared" si="4"/>
        <v>0</v>
      </c>
      <c r="F14" s="748"/>
      <c r="G14" s="630">
        <f t="shared" ref="G14:G19" si="6">E14*F14</f>
        <v>0</v>
      </c>
      <c r="H14" s="631">
        <f t="shared" ref="H14:H19" si="7">E14*12</f>
        <v>0</v>
      </c>
      <c r="I14" s="630">
        <f t="shared" ref="I14:I19" si="8">F14*H14</f>
        <v>0</v>
      </c>
      <c r="J14" s="31">
        <v>0</v>
      </c>
      <c r="K14" s="31">
        <f t="shared" ref="K14:K19" si="9">$I14</f>
        <v>0</v>
      </c>
      <c r="L14" s="31">
        <f t="shared" si="5"/>
        <v>0</v>
      </c>
      <c r="M14" s="31">
        <f t="shared" si="5"/>
        <v>0</v>
      </c>
      <c r="N14" s="31">
        <f t="shared" si="5"/>
        <v>0</v>
      </c>
      <c r="O14" s="31">
        <f t="shared" si="5"/>
        <v>0</v>
      </c>
      <c r="P14" s="31">
        <f t="shared" si="5"/>
        <v>0</v>
      </c>
      <c r="Q14" s="31">
        <f t="shared" ref="Q14:Q19" si="10">SUM(J14:P14)</f>
        <v>0</v>
      </c>
      <c r="R14" s="36"/>
    </row>
    <row r="15" spans="1:19" x14ac:dyDescent="0.3">
      <c r="A15" s="93"/>
      <c r="C15" s="92"/>
      <c r="D15" s="634"/>
      <c r="E15" s="635">
        <f t="shared" si="4"/>
        <v>0</v>
      </c>
      <c r="F15" s="748"/>
      <c r="G15" s="630">
        <f t="shared" si="6"/>
        <v>0</v>
      </c>
      <c r="H15" s="631">
        <f t="shared" si="7"/>
        <v>0</v>
      </c>
      <c r="I15" s="630">
        <f t="shared" si="8"/>
        <v>0</v>
      </c>
      <c r="J15" s="31">
        <v>0</v>
      </c>
      <c r="K15" s="31">
        <f t="shared" si="9"/>
        <v>0</v>
      </c>
      <c r="L15" s="31">
        <f t="shared" si="5"/>
        <v>0</v>
      </c>
      <c r="M15" s="31">
        <f t="shared" si="5"/>
        <v>0</v>
      </c>
      <c r="N15" s="31">
        <f t="shared" si="5"/>
        <v>0</v>
      </c>
      <c r="O15" s="31">
        <f t="shared" si="5"/>
        <v>0</v>
      </c>
      <c r="P15" s="31">
        <f t="shared" si="5"/>
        <v>0</v>
      </c>
      <c r="Q15" s="31">
        <f t="shared" si="10"/>
        <v>0</v>
      </c>
      <c r="R15" s="36"/>
    </row>
    <row r="16" spans="1:19" x14ac:dyDescent="0.3">
      <c r="A16" s="93"/>
      <c r="B16" s="92" t="s">
        <v>1054</v>
      </c>
      <c r="C16" s="92"/>
      <c r="D16" s="634"/>
      <c r="E16" s="635">
        <f t="shared" si="4"/>
        <v>0</v>
      </c>
      <c r="F16" s="748"/>
      <c r="G16" s="630">
        <f t="shared" si="6"/>
        <v>0</v>
      </c>
      <c r="H16" s="631">
        <f t="shared" si="7"/>
        <v>0</v>
      </c>
      <c r="I16" s="630">
        <f t="shared" si="8"/>
        <v>0</v>
      </c>
      <c r="J16" s="31">
        <v>0</v>
      </c>
      <c r="K16" s="31">
        <f t="shared" si="9"/>
        <v>0</v>
      </c>
      <c r="L16" s="31">
        <f t="shared" si="5"/>
        <v>0</v>
      </c>
      <c r="M16" s="31">
        <f t="shared" si="5"/>
        <v>0</v>
      </c>
      <c r="N16" s="31">
        <f t="shared" si="5"/>
        <v>0</v>
      </c>
      <c r="O16" s="31">
        <f t="shared" si="5"/>
        <v>0</v>
      </c>
      <c r="P16" s="31">
        <f t="shared" si="5"/>
        <v>0</v>
      </c>
      <c r="Q16" s="31">
        <f t="shared" si="10"/>
        <v>0</v>
      </c>
      <c r="R16" s="36"/>
    </row>
    <row r="17" spans="1:18" x14ac:dyDescent="0.3">
      <c r="A17" s="91"/>
      <c r="B17" s="92"/>
      <c r="C17" s="92"/>
      <c r="D17" s="634"/>
      <c r="E17" s="635">
        <f t="shared" si="4"/>
        <v>0</v>
      </c>
      <c r="F17" s="748"/>
      <c r="G17" s="630">
        <f t="shared" si="6"/>
        <v>0</v>
      </c>
      <c r="H17" s="631">
        <f t="shared" si="7"/>
        <v>0</v>
      </c>
      <c r="I17" s="630">
        <f t="shared" si="8"/>
        <v>0</v>
      </c>
      <c r="J17" s="31">
        <v>0</v>
      </c>
      <c r="K17" s="31">
        <f t="shared" si="9"/>
        <v>0</v>
      </c>
      <c r="L17" s="31">
        <f t="shared" si="5"/>
        <v>0</v>
      </c>
      <c r="M17" s="31">
        <f t="shared" si="5"/>
        <v>0</v>
      </c>
      <c r="N17" s="31">
        <f t="shared" si="5"/>
        <v>0</v>
      </c>
      <c r="O17" s="31">
        <f t="shared" si="5"/>
        <v>0</v>
      </c>
      <c r="P17" s="31">
        <f t="shared" si="5"/>
        <v>0</v>
      </c>
      <c r="Q17" s="31">
        <f t="shared" si="10"/>
        <v>0</v>
      </c>
      <c r="R17" s="36"/>
    </row>
    <row r="18" spans="1:18" x14ac:dyDescent="0.3">
      <c r="A18" s="91"/>
      <c r="B18" s="92"/>
      <c r="C18" s="92"/>
      <c r="D18" s="634"/>
      <c r="E18" s="635">
        <f t="shared" si="4"/>
        <v>0</v>
      </c>
      <c r="F18" s="748"/>
      <c r="G18" s="630">
        <f t="shared" si="6"/>
        <v>0</v>
      </c>
      <c r="H18" s="631">
        <f t="shared" si="7"/>
        <v>0</v>
      </c>
      <c r="I18" s="630">
        <f t="shared" si="8"/>
        <v>0</v>
      </c>
      <c r="J18" s="31">
        <v>0</v>
      </c>
      <c r="K18" s="31">
        <f t="shared" si="9"/>
        <v>0</v>
      </c>
      <c r="L18" s="31">
        <f t="shared" si="5"/>
        <v>0</v>
      </c>
      <c r="M18" s="31">
        <f t="shared" si="5"/>
        <v>0</v>
      </c>
      <c r="N18" s="31">
        <f t="shared" si="5"/>
        <v>0</v>
      </c>
      <c r="O18" s="31">
        <f t="shared" si="5"/>
        <v>0</v>
      </c>
      <c r="P18" s="31">
        <f t="shared" si="5"/>
        <v>0</v>
      </c>
      <c r="Q18" s="31">
        <f t="shared" si="10"/>
        <v>0</v>
      </c>
      <c r="R18" s="36"/>
    </row>
    <row r="19" spans="1:18" x14ac:dyDescent="0.3">
      <c r="A19" s="91"/>
      <c r="B19" s="92"/>
      <c r="C19" s="92"/>
      <c r="D19" s="634"/>
      <c r="E19" s="635">
        <f t="shared" si="4"/>
        <v>0</v>
      </c>
      <c r="F19" s="748"/>
      <c r="G19" s="630">
        <f t="shared" si="6"/>
        <v>0</v>
      </c>
      <c r="H19" s="631">
        <f t="shared" si="7"/>
        <v>0</v>
      </c>
      <c r="I19" s="630">
        <f t="shared" si="8"/>
        <v>0</v>
      </c>
      <c r="J19" s="31">
        <v>0</v>
      </c>
      <c r="K19" s="31">
        <f t="shared" si="9"/>
        <v>0</v>
      </c>
      <c r="L19" s="31">
        <f t="shared" si="5"/>
        <v>0</v>
      </c>
      <c r="M19" s="31">
        <f t="shared" si="5"/>
        <v>0</v>
      </c>
      <c r="N19" s="31">
        <f t="shared" si="5"/>
        <v>0</v>
      </c>
      <c r="O19" s="31">
        <f t="shared" si="5"/>
        <v>0</v>
      </c>
      <c r="P19" s="31">
        <f t="shared" si="5"/>
        <v>0</v>
      </c>
      <c r="Q19" s="31">
        <f t="shared" si="10"/>
        <v>0</v>
      </c>
      <c r="R19" s="36"/>
    </row>
    <row r="20" spans="1:18" ht="15.75" x14ac:dyDescent="0.3">
      <c r="A20" s="40"/>
      <c r="B20" s="41" t="s">
        <v>1055</v>
      </c>
      <c r="C20" s="41"/>
      <c r="D20" s="623">
        <f>SUM(D13:D19)</f>
        <v>0</v>
      </c>
      <c r="E20" s="624">
        <f>SUM(E13:E19)</f>
        <v>0</v>
      </c>
      <c r="F20" s="625"/>
      <c r="G20" s="625">
        <f t="shared" ref="G20:Q20" si="11">SUM(G13:G19)</f>
        <v>0</v>
      </c>
      <c r="H20" s="626">
        <f t="shared" si="11"/>
        <v>0</v>
      </c>
      <c r="I20" s="625">
        <f t="shared" si="11"/>
        <v>0</v>
      </c>
      <c r="J20" s="90">
        <f t="shared" si="11"/>
        <v>0</v>
      </c>
      <c r="K20" s="90">
        <f t="shared" si="11"/>
        <v>0</v>
      </c>
      <c r="L20" s="90">
        <f t="shared" si="11"/>
        <v>0</v>
      </c>
      <c r="M20" s="90">
        <f t="shared" si="11"/>
        <v>0</v>
      </c>
      <c r="N20" s="90">
        <f t="shared" si="11"/>
        <v>0</v>
      </c>
      <c r="O20" s="90">
        <f t="shared" si="11"/>
        <v>0</v>
      </c>
      <c r="P20" s="90">
        <f t="shared" si="11"/>
        <v>0</v>
      </c>
      <c r="Q20" s="90">
        <f t="shared" si="11"/>
        <v>0</v>
      </c>
      <c r="R20" s="36"/>
    </row>
    <row r="21" spans="1:18" ht="9.9499999999999993" customHeight="1" x14ac:dyDescent="0.3">
      <c r="A21" s="91"/>
      <c r="B21" s="92"/>
      <c r="C21" s="627"/>
      <c r="D21" s="1362"/>
      <c r="E21" s="1363"/>
      <c r="F21" s="1363"/>
      <c r="G21" s="1363"/>
      <c r="H21" s="1363"/>
      <c r="I21" s="1364"/>
      <c r="J21" s="1365"/>
      <c r="K21" s="1366"/>
      <c r="L21" s="1366"/>
      <c r="M21" s="1366"/>
      <c r="N21" s="1366"/>
      <c r="O21" s="1366"/>
      <c r="P21" s="1366"/>
      <c r="Q21" s="1367"/>
      <c r="R21" s="36"/>
    </row>
    <row r="22" spans="1:18" ht="15.75" x14ac:dyDescent="0.3">
      <c r="A22" s="177"/>
      <c r="B22" s="178" t="s">
        <v>1056</v>
      </c>
      <c r="C22" s="627"/>
      <c r="D22" s="1359"/>
      <c r="E22" s="1360"/>
      <c r="F22" s="1360"/>
      <c r="G22" s="1360"/>
      <c r="H22" s="1360"/>
      <c r="I22" s="1361"/>
      <c r="J22" s="1368"/>
      <c r="K22" s="1369"/>
      <c r="L22" s="1369"/>
      <c r="M22" s="1369"/>
      <c r="N22" s="1369"/>
      <c r="O22" s="1369"/>
      <c r="P22" s="1369"/>
      <c r="Q22" s="1370"/>
      <c r="R22" s="36"/>
    </row>
    <row r="23" spans="1:18" x14ac:dyDescent="0.3">
      <c r="A23" s="91"/>
      <c r="B23" s="92" t="s">
        <v>257</v>
      </c>
      <c r="C23" s="636"/>
      <c r="D23" s="628"/>
      <c r="E23" s="630"/>
      <c r="F23" s="633"/>
      <c r="G23" s="630">
        <f>I23/12</f>
        <v>0</v>
      </c>
      <c r="H23" s="631"/>
      <c r="I23" s="630">
        <f>D23*F23</f>
        <v>0</v>
      </c>
      <c r="J23" s="31">
        <v>0</v>
      </c>
      <c r="K23" s="31">
        <f>$I23</f>
        <v>0</v>
      </c>
      <c r="L23" s="31">
        <f t="shared" ref="L23:P29" si="12">$I23</f>
        <v>0</v>
      </c>
      <c r="M23" s="31">
        <f t="shared" si="12"/>
        <v>0</v>
      </c>
      <c r="N23" s="31">
        <f t="shared" si="12"/>
        <v>0</v>
      </c>
      <c r="O23" s="31">
        <f t="shared" si="12"/>
        <v>0</v>
      </c>
      <c r="P23" s="31">
        <f t="shared" si="12"/>
        <v>0</v>
      </c>
      <c r="Q23" s="31">
        <f t="shared" ref="Q23:Q29" si="13">SUM(J23:P23)</f>
        <v>0</v>
      </c>
      <c r="R23" s="36"/>
    </row>
    <row r="24" spans="1:18" x14ac:dyDescent="0.3">
      <c r="A24" s="91"/>
      <c r="B24" s="92" t="s">
        <v>258</v>
      </c>
      <c r="C24" s="636"/>
      <c r="D24" s="628"/>
      <c r="E24" s="630"/>
      <c r="F24" s="633"/>
      <c r="G24" s="630">
        <f t="shared" ref="G24:G29" si="14">I24/12</f>
        <v>0</v>
      </c>
      <c r="H24" s="631"/>
      <c r="I24" s="630">
        <f t="shared" ref="I24:I29" si="15">D24*F24</f>
        <v>0</v>
      </c>
      <c r="J24" s="31">
        <v>0</v>
      </c>
      <c r="K24" s="31">
        <f t="shared" ref="K24:K29" si="16">$I24</f>
        <v>0</v>
      </c>
      <c r="L24" s="31">
        <f t="shared" si="12"/>
        <v>0</v>
      </c>
      <c r="M24" s="31">
        <f t="shared" si="12"/>
        <v>0</v>
      </c>
      <c r="N24" s="31">
        <f t="shared" si="12"/>
        <v>0</v>
      </c>
      <c r="O24" s="31">
        <f t="shared" si="12"/>
        <v>0</v>
      </c>
      <c r="P24" s="31">
        <f t="shared" si="12"/>
        <v>0</v>
      </c>
      <c r="Q24" s="31">
        <f t="shared" si="13"/>
        <v>0</v>
      </c>
      <c r="R24" s="36"/>
    </row>
    <row r="25" spans="1:18" x14ac:dyDescent="0.3">
      <c r="A25" s="93"/>
      <c r="B25" s="92" t="s">
        <v>259</v>
      </c>
      <c r="C25" s="636"/>
      <c r="D25" s="628"/>
      <c r="E25" s="630"/>
      <c r="F25" s="633"/>
      <c r="G25" s="630">
        <f t="shared" si="14"/>
        <v>0</v>
      </c>
      <c r="H25" s="632"/>
      <c r="I25" s="630">
        <f t="shared" si="15"/>
        <v>0</v>
      </c>
      <c r="J25" s="31">
        <v>0</v>
      </c>
      <c r="K25" s="31">
        <f t="shared" si="16"/>
        <v>0</v>
      </c>
      <c r="L25" s="31">
        <f t="shared" si="12"/>
        <v>0</v>
      </c>
      <c r="M25" s="31">
        <f t="shared" si="12"/>
        <v>0</v>
      </c>
      <c r="N25" s="31">
        <f t="shared" si="12"/>
        <v>0</v>
      </c>
      <c r="O25" s="31">
        <f t="shared" si="12"/>
        <v>0</v>
      </c>
      <c r="P25" s="31">
        <f t="shared" si="12"/>
        <v>0</v>
      </c>
      <c r="Q25" s="31">
        <f t="shared" si="13"/>
        <v>0</v>
      </c>
      <c r="R25" s="36"/>
    </row>
    <row r="26" spans="1:18" x14ac:dyDescent="0.3">
      <c r="A26" s="93"/>
      <c r="B26" s="92" t="s">
        <v>1057</v>
      </c>
      <c r="C26" s="636"/>
      <c r="D26" s="628"/>
      <c r="E26" s="630"/>
      <c r="F26" s="633"/>
      <c r="G26" s="630">
        <f t="shared" si="14"/>
        <v>0</v>
      </c>
      <c r="H26" s="631"/>
      <c r="I26" s="630">
        <f t="shared" si="15"/>
        <v>0</v>
      </c>
      <c r="J26" s="31">
        <v>0</v>
      </c>
      <c r="K26" s="31">
        <f t="shared" si="16"/>
        <v>0</v>
      </c>
      <c r="L26" s="31">
        <f t="shared" si="12"/>
        <v>0</v>
      </c>
      <c r="M26" s="31">
        <f t="shared" si="12"/>
        <v>0</v>
      </c>
      <c r="N26" s="31">
        <f t="shared" si="12"/>
        <v>0</v>
      </c>
      <c r="O26" s="31">
        <f t="shared" si="12"/>
        <v>0</v>
      </c>
      <c r="P26" s="31">
        <f t="shared" si="12"/>
        <v>0</v>
      </c>
      <c r="Q26" s="31">
        <f t="shared" si="13"/>
        <v>0</v>
      </c>
      <c r="R26" s="36"/>
    </row>
    <row r="27" spans="1:18" x14ac:dyDescent="0.3">
      <c r="A27" s="91"/>
      <c r="B27" s="92" t="s">
        <v>1058</v>
      </c>
      <c r="C27" s="636"/>
      <c r="D27" s="628"/>
      <c r="E27" s="630"/>
      <c r="F27" s="633"/>
      <c r="G27" s="630">
        <f t="shared" si="14"/>
        <v>0</v>
      </c>
      <c r="H27" s="631"/>
      <c r="I27" s="630">
        <f t="shared" si="15"/>
        <v>0</v>
      </c>
      <c r="J27" s="31">
        <v>0</v>
      </c>
      <c r="K27" s="31">
        <f t="shared" si="16"/>
        <v>0</v>
      </c>
      <c r="L27" s="31">
        <f t="shared" si="12"/>
        <v>0</v>
      </c>
      <c r="M27" s="31">
        <f t="shared" si="12"/>
        <v>0</v>
      </c>
      <c r="N27" s="31">
        <f t="shared" si="12"/>
        <v>0</v>
      </c>
      <c r="O27" s="31">
        <f t="shared" si="12"/>
        <v>0</v>
      </c>
      <c r="P27" s="31">
        <f t="shared" si="12"/>
        <v>0</v>
      </c>
      <c r="Q27" s="31">
        <f t="shared" si="13"/>
        <v>0</v>
      </c>
      <c r="R27" s="36"/>
    </row>
    <row r="28" spans="1:18" x14ac:dyDescent="0.3">
      <c r="A28" s="91"/>
      <c r="B28" s="92" t="s">
        <v>1059</v>
      </c>
      <c r="C28" s="636"/>
      <c r="D28" s="628"/>
      <c r="E28" s="630"/>
      <c r="F28" s="633"/>
      <c r="G28" s="630">
        <f t="shared" si="14"/>
        <v>0</v>
      </c>
      <c r="H28" s="632"/>
      <c r="I28" s="630">
        <f t="shared" si="15"/>
        <v>0</v>
      </c>
      <c r="J28" s="31">
        <v>0</v>
      </c>
      <c r="K28" s="31">
        <f t="shared" si="16"/>
        <v>0</v>
      </c>
      <c r="L28" s="31">
        <f t="shared" si="12"/>
        <v>0</v>
      </c>
      <c r="M28" s="31">
        <f t="shared" si="12"/>
        <v>0</v>
      </c>
      <c r="N28" s="31">
        <f t="shared" si="12"/>
        <v>0</v>
      </c>
      <c r="O28" s="31">
        <f t="shared" si="12"/>
        <v>0</v>
      </c>
      <c r="P28" s="31">
        <f t="shared" si="12"/>
        <v>0</v>
      </c>
      <c r="Q28" s="31">
        <f t="shared" si="13"/>
        <v>0</v>
      </c>
      <c r="R28" s="36"/>
    </row>
    <row r="29" spans="1:18" x14ac:dyDescent="0.3">
      <c r="A29" s="91"/>
      <c r="B29" s="92" t="s">
        <v>1060</v>
      </c>
      <c r="C29" s="636"/>
      <c r="D29" s="628"/>
      <c r="E29" s="630"/>
      <c r="F29" s="633"/>
      <c r="G29" s="630">
        <f t="shared" si="14"/>
        <v>0</v>
      </c>
      <c r="H29" s="631"/>
      <c r="I29" s="630">
        <f t="shared" si="15"/>
        <v>0</v>
      </c>
      <c r="J29" s="31">
        <v>0</v>
      </c>
      <c r="K29" s="31">
        <f t="shared" si="16"/>
        <v>0</v>
      </c>
      <c r="L29" s="31">
        <f t="shared" si="12"/>
        <v>0</v>
      </c>
      <c r="M29" s="31">
        <f t="shared" si="12"/>
        <v>0</v>
      </c>
      <c r="N29" s="31">
        <f t="shared" si="12"/>
        <v>0</v>
      </c>
      <c r="O29" s="31">
        <f t="shared" si="12"/>
        <v>0</v>
      </c>
      <c r="P29" s="31">
        <f t="shared" si="12"/>
        <v>0</v>
      </c>
      <c r="Q29" s="31">
        <f t="shared" si="13"/>
        <v>0</v>
      </c>
      <c r="R29" s="36"/>
    </row>
    <row r="30" spans="1:18" ht="15.75" x14ac:dyDescent="0.3">
      <c r="A30" s="40"/>
      <c r="B30" s="41" t="s">
        <v>1061</v>
      </c>
      <c r="C30" s="41"/>
      <c r="D30" s="629">
        <f>SUM(D23:D29)</f>
        <v>0</v>
      </c>
      <c r="E30" s="626"/>
      <c r="F30" s="749"/>
      <c r="G30" s="749">
        <f>SUM(G23:G29)</f>
        <v>0</v>
      </c>
      <c r="H30" s="626"/>
      <c r="I30" s="625">
        <f>SUM(I23:I29)</f>
        <v>0</v>
      </c>
      <c r="J30" s="90">
        <f>SUM(J23:J29)</f>
        <v>0</v>
      </c>
      <c r="K30" s="90">
        <f>SUM(K23:K29)</f>
        <v>0</v>
      </c>
      <c r="L30" s="90">
        <f>SUM(L23:L29)</f>
        <v>0</v>
      </c>
      <c r="M30" s="90">
        <f>SUM(M23:M29)</f>
        <v>0</v>
      </c>
      <c r="N30" s="90">
        <f t="shared" ref="N30:P30" si="17">SUM(N23:N29)</f>
        <v>0</v>
      </c>
      <c r="O30" s="90">
        <f t="shared" si="17"/>
        <v>0</v>
      </c>
      <c r="P30" s="90">
        <f t="shared" si="17"/>
        <v>0</v>
      </c>
      <c r="Q30" s="90">
        <f>SUM(Q23:Q29)</f>
        <v>0</v>
      </c>
      <c r="R30" s="36"/>
    </row>
    <row r="31" spans="1:18" ht="9.9499999999999993" customHeight="1" x14ac:dyDescent="0.3">
      <c r="A31" s="91"/>
      <c r="B31" s="94"/>
      <c r="C31" s="750"/>
      <c r="D31" s="1362"/>
      <c r="E31" s="1363"/>
      <c r="F31" s="1363"/>
      <c r="G31" s="1363"/>
      <c r="H31" s="1363"/>
      <c r="I31" s="1364"/>
      <c r="J31" s="1365"/>
      <c r="K31" s="1366"/>
      <c r="L31" s="1366"/>
      <c r="M31" s="1366"/>
      <c r="N31" s="1366"/>
      <c r="O31" s="1366"/>
      <c r="P31" s="1366"/>
      <c r="Q31" s="1367"/>
      <c r="R31" s="36"/>
    </row>
    <row r="32" spans="1:18" ht="15.75" x14ac:dyDescent="0.3">
      <c r="A32" s="177"/>
      <c r="B32" s="178" t="s">
        <v>1062</v>
      </c>
      <c r="C32" s="750"/>
      <c r="D32" s="1359"/>
      <c r="E32" s="1360"/>
      <c r="F32" s="1360"/>
      <c r="G32" s="1360"/>
      <c r="H32" s="1360"/>
      <c r="I32" s="1361"/>
      <c r="J32" s="1368"/>
      <c r="K32" s="1369"/>
      <c r="L32" s="1369"/>
      <c r="M32" s="1369"/>
      <c r="N32" s="1369"/>
      <c r="O32" s="1369"/>
      <c r="P32" s="1369"/>
      <c r="Q32" s="1370"/>
      <c r="R32" s="36"/>
    </row>
    <row r="33" spans="1:237" ht="14.45" customHeight="1" x14ac:dyDescent="0.3">
      <c r="A33" s="104"/>
      <c r="B33" s="92" t="s">
        <v>257</v>
      </c>
      <c r="C33" s="750"/>
      <c r="D33" s="628"/>
      <c r="E33" s="630"/>
      <c r="F33" s="633"/>
      <c r="G33" s="630">
        <f>I33/12</f>
        <v>0</v>
      </c>
      <c r="H33" s="631"/>
      <c r="I33" s="630">
        <f t="shared" ref="I33:I37" si="18">D33*F33</f>
        <v>0</v>
      </c>
      <c r="J33" s="31">
        <v>0</v>
      </c>
      <c r="K33" s="31">
        <f>$I33</f>
        <v>0</v>
      </c>
      <c r="L33" s="31">
        <f t="shared" ref="L33:P37" si="19">$I33</f>
        <v>0</v>
      </c>
      <c r="M33" s="31">
        <f t="shared" si="19"/>
        <v>0</v>
      </c>
      <c r="N33" s="31">
        <f t="shared" si="19"/>
        <v>0</v>
      </c>
      <c r="O33" s="31">
        <f t="shared" si="19"/>
        <v>0</v>
      </c>
      <c r="P33" s="31">
        <f t="shared" si="19"/>
        <v>0</v>
      </c>
      <c r="Q33" s="31">
        <f t="shared" ref="Q33:Q37" si="20">SUM(J33:P33)</f>
        <v>0</v>
      </c>
      <c r="R33" s="36"/>
    </row>
    <row r="34" spans="1:237" ht="14.25" customHeight="1" x14ac:dyDescent="0.3">
      <c r="A34" s="91"/>
      <c r="B34" s="92" t="s">
        <v>258</v>
      </c>
      <c r="C34" s="750"/>
      <c r="D34" s="628"/>
      <c r="E34" s="630"/>
      <c r="F34" s="633"/>
      <c r="G34" s="630">
        <f t="shared" ref="G34:G37" si="21">I34/12</f>
        <v>0</v>
      </c>
      <c r="H34" s="631"/>
      <c r="I34" s="630">
        <f t="shared" si="18"/>
        <v>0</v>
      </c>
      <c r="J34" s="31">
        <v>0</v>
      </c>
      <c r="K34" s="31">
        <f t="shared" ref="K34:K37" si="22">$I34</f>
        <v>0</v>
      </c>
      <c r="L34" s="31">
        <f t="shared" si="19"/>
        <v>0</v>
      </c>
      <c r="M34" s="31">
        <f t="shared" si="19"/>
        <v>0</v>
      </c>
      <c r="N34" s="31">
        <f t="shared" si="19"/>
        <v>0</v>
      </c>
      <c r="O34" s="31">
        <f t="shared" si="19"/>
        <v>0</v>
      </c>
      <c r="P34" s="31">
        <f t="shared" si="19"/>
        <v>0</v>
      </c>
      <c r="Q34" s="31">
        <f t="shared" si="20"/>
        <v>0</v>
      </c>
      <c r="R34" s="36"/>
    </row>
    <row r="35" spans="1:237" x14ac:dyDescent="0.3">
      <c r="A35" s="91"/>
      <c r="B35" s="92" t="s">
        <v>259</v>
      </c>
      <c r="C35" s="750"/>
      <c r="D35" s="628"/>
      <c r="E35" s="630"/>
      <c r="F35" s="633"/>
      <c r="G35" s="630">
        <f t="shared" si="21"/>
        <v>0</v>
      </c>
      <c r="H35" s="632"/>
      <c r="I35" s="630">
        <f t="shared" si="18"/>
        <v>0</v>
      </c>
      <c r="J35" s="31">
        <v>0</v>
      </c>
      <c r="K35" s="31">
        <f t="shared" si="22"/>
        <v>0</v>
      </c>
      <c r="L35" s="31">
        <f t="shared" si="19"/>
        <v>0</v>
      </c>
      <c r="M35" s="31">
        <f t="shared" si="19"/>
        <v>0</v>
      </c>
      <c r="N35" s="31">
        <f t="shared" si="19"/>
        <v>0</v>
      </c>
      <c r="O35" s="31">
        <f t="shared" si="19"/>
        <v>0</v>
      </c>
      <c r="P35" s="31">
        <f t="shared" si="19"/>
        <v>0</v>
      </c>
      <c r="Q35" s="31">
        <f t="shared" si="20"/>
        <v>0</v>
      </c>
      <c r="R35" s="36"/>
    </row>
    <row r="36" spans="1:237" x14ac:dyDescent="0.3">
      <c r="A36" s="93"/>
      <c r="B36" s="92" t="s">
        <v>1057</v>
      </c>
      <c r="C36" s="750"/>
      <c r="D36" s="628"/>
      <c r="E36" s="630"/>
      <c r="F36" s="633"/>
      <c r="G36" s="630">
        <f t="shared" si="21"/>
        <v>0</v>
      </c>
      <c r="H36" s="631"/>
      <c r="I36" s="630">
        <f t="shared" si="18"/>
        <v>0</v>
      </c>
      <c r="J36" s="31">
        <v>0</v>
      </c>
      <c r="K36" s="31">
        <f t="shared" si="22"/>
        <v>0</v>
      </c>
      <c r="L36" s="31">
        <f t="shared" si="19"/>
        <v>0</v>
      </c>
      <c r="M36" s="31">
        <f t="shared" si="19"/>
        <v>0</v>
      </c>
      <c r="N36" s="31">
        <f t="shared" si="19"/>
        <v>0</v>
      </c>
      <c r="O36" s="31">
        <f t="shared" si="19"/>
        <v>0</v>
      </c>
      <c r="P36" s="31">
        <f t="shared" si="19"/>
        <v>0</v>
      </c>
      <c r="Q36" s="31">
        <f t="shared" si="20"/>
        <v>0</v>
      </c>
      <c r="R36" s="36"/>
    </row>
    <row r="37" spans="1:237" x14ac:dyDescent="0.3">
      <c r="A37" s="93"/>
      <c r="B37" s="92" t="s">
        <v>1058</v>
      </c>
      <c r="C37" s="750"/>
      <c r="D37" s="628"/>
      <c r="E37" s="630"/>
      <c r="F37" s="633"/>
      <c r="G37" s="630">
        <f t="shared" si="21"/>
        <v>0</v>
      </c>
      <c r="H37" s="631"/>
      <c r="I37" s="630">
        <f t="shared" si="18"/>
        <v>0</v>
      </c>
      <c r="J37" s="31">
        <v>0</v>
      </c>
      <c r="K37" s="31">
        <f t="shared" si="22"/>
        <v>0</v>
      </c>
      <c r="L37" s="31">
        <f t="shared" si="19"/>
        <v>0</v>
      </c>
      <c r="M37" s="31">
        <f t="shared" si="19"/>
        <v>0</v>
      </c>
      <c r="N37" s="31">
        <f t="shared" si="19"/>
        <v>0</v>
      </c>
      <c r="O37" s="31">
        <f t="shared" si="19"/>
        <v>0</v>
      </c>
      <c r="P37" s="31">
        <f t="shared" si="19"/>
        <v>0</v>
      </c>
      <c r="Q37" s="31">
        <f t="shared" si="20"/>
        <v>0</v>
      </c>
      <c r="R37" s="36"/>
    </row>
    <row r="38" spans="1:237" ht="15.75" x14ac:dyDescent="0.3">
      <c r="A38" s="40"/>
      <c r="B38" s="41" t="s">
        <v>1063</v>
      </c>
      <c r="C38" s="41"/>
      <c r="D38" s="629">
        <f>SUM(D33:D37)</f>
        <v>0</v>
      </c>
      <c r="E38" s="626"/>
      <c r="F38" s="749"/>
      <c r="G38" s="749">
        <f t="shared" ref="G38:Q38" si="23">SUM(G33:G37)</f>
        <v>0</v>
      </c>
      <c r="H38" s="626"/>
      <c r="I38" s="625">
        <f t="shared" si="23"/>
        <v>0</v>
      </c>
      <c r="J38" s="90">
        <f t="shared" si="23"/>
        <v>0</v>
      </c>
      <c r="K38" s="90">
        <f t="shared" si="23"/>
        <v>0</v>
      </c>
      <c r="L38" s="90">
        <f t="shared" si="23"/>
        <v>0</v>
      </c>
      <c r="M38" s="90">
        <f t="shared" si="23"/>
        <v>0</v>
      </c>
      <c r="N38" s="90">
        <f t="shared" si="23"/>
        <v>0</v>
      </c>
      <c r="O38" s="90">
        <f t="shared" si="23"/>
        <v>0</v>
      </c>
      <c r="P38" s="90">
        <f t="shared" si="23"/>
        <v>0</v>
      </c>
      <c r="Q38" s="90">
        <f t="shared" si="23"/>
        <v>0</v>
      </c>
      <c r="R38" s="36"/>
    </row>
    <row r="39" spans="1:237" ht="9.9499999999999993" customHeight="1" x14ac:dyDescent="0.3">
      <c r="A39" s="91"/>
      <c r="B39" s="94"/>
      <c r="C39" s="750"/>
      <c r="D39" s="1356"/>
      <c r="E39" s="1357"/>
      <c r="F39" s="1357"/>
      <c r="G39" s="1357"/>
      <c r="H39" s="1357"/>
      <c r="I39" s="1358"/>
      <c r="J39" s="1365"/>
      <c r="K39" s="1366"/>
      <c r="L39" s="1366"/>
      <c r="M39" s="1366"/>
      <c r="N39" s="1366"/>
      <c r="O39" s="1366"/>
      <c r="P39" s="1366"/>
      <c r="Q39" s="1367"/>
      <c r="R39" s="36"/>
    </row>
    <row r="40" spans="1:237" ht="15.75" x14ac:dyDescent="0.3">
      <c r="A40" s="177"/>
      <c r="B40" s="178" t="s">
        <v>1064</v>
      </c>
      <c r="C40" s="750"/>
      <c r="D40" s="1359"/>
      <c r="E40" s="1360"/>
      <c r="F40" s="1360"/>
      <c r="G40" s="1360"/>
      <c r="H40" s="1360"/>
      <c r="I40" s="1361"/>
      <c r="J40" s="1368"/>
      <c r="K40" s="1369"/>
      <c r="L40" s="1369"/>
      <c r="M40" s="1369"/>
      <c r="N40" s="1369"/>
      <c r="O40" s="1369"/>
      <c r="P40" s="1369"/>
      <c r="Q40" s="1370"/>
      <c r="R40" s="36"/>
    </row>
    <row r="41" spans="1:237" x14ac:dyDescent="0.3">
      <c r="A41" s="91"/>
      <c r="B41" s="92" t="s">
        <v>257</v>
      </c>
      <c r="C41" s="750"/>
      <c r="D41" s="628"/>
      <c r="E41" s="636"/>
      <c r="F41" s="748"/>
      <c r="G41" s="630">
        <f>I41/12</f>
        <v>0</v>
      </c>
      <c r="H41" s="631"/>
      <c r="I41" s="630">
        <f t="shared" ref="I41:I42" si="24">D41*F41</f>
        <v>0</v>
      </c>
      <c r="J41" s="31">
        <v>0</v>
      </c>
      <c r="K41" s="31">
        <f t="shared" ref="K41:P42" si="25">$I41</f>
        <v>0</v>
      </c>
      <c r="L41" s="31">
        <f t="shared" si="25"/>
        <v>0</v>
      </c>
      <c r="M41" s="31">
        <f t="shared" si="25"/>
        <v>0</v>
      </c>
      <c r="N41" s="31">
        <f t="shared" si="25"/>
        <v>0</v>
      </c>
      <c r="O41" s="31">
        <f t="shared" si="25"/>
        <v>0</v>
      </c>
      <c r="P41" s="31">
        <f t="shared" si="25"/>
        <v>0</v>
      </c>
      <c r="Q41" s="31">
        <f t="shared" ref="Q41:Q42" si="26">SUM(J41:P41)</f>
        <v>0</v>
      </c>
      <c r="R41" s="36"/>
    </row>
    <row r="42" spans="1:237" x14ac:dyDescent="0.3">
      <c r="A42" s="91"/>
      <c r="B42" s="92" t="s">
        <v>258</v>
      </c>
      <c r="C42" s="750"/>
      <c r="D42" s="628"/>
      <c r="E42" s="636"/>
      <c r="F42" s="748"/>
      <c r="G42" s="630">
        <f>I42/12</f>
        <v>0</v>
      </c>
      <c r="H42" s="632"/>
      <c r="I42" s="630">
        <f t="shared" si="24"/>
        <v>0</v>
      </c>
      <c r="J42" s="31">
        <v>0</v>
      </c>
      <c r="K42" s="31">
        <f t="shared" si="25"/>
        <v>0</v>
      </c>
      <c r="L42" s="31">
        <f t="shared" si="25"/>
        <v>0</v>
      </c>
      <c r="M42" s="31">
        <f t="shared" si="25"/>
        <v>0</v>
      </c>
      <c r="N42" s="31">
        <f t="shared" si="25"/>
        <v>0</v>
      </c>
      <c r="O42" s="31">
        <f t="shared" si="25"/>
        <v>0</v>
      </c>
      <c r="P42" s="31">
        <f t="shared" si="25"/>
        <v>0</v>
      </c>
      <c r="Q42" s="31">
        <f t="shared" si="26"/>
        <v>0</v>
      </c>
      <c r="R42" s="36"/>
    </row>
    <row r="43" spans="1:237" ht="15.75" x14ac:dyDescent="0.3">
      <c r="A43" s="40"/>
      <c r="B43" s="41" t="s">
        <v>1065</v>
      </c>
      <c r="C43" s="41"/>
      <c r="D43" s="629">
        <f>SUM(D41:D42)</f>
        <v>0</v>
      </c>
      <c r="E43" s="626"/>
      <c r="F43" s="749"/>
      <c r="G43" s="749">
        <f t="shared" ref="G43:Q43" si="27">SUM(G41:G42)</f>
        <v>0</v>
      </c>
      <c r="H43" s="626"/>
      <c r="I43" s="625">
        <f t="shared" si="27"/>
        <v>0</v>
      </c>
      <c r="J43" s="90">
        <f t="shared" si="27"/>
        <v>0</v>
      </c>
      <c r="K43" s="90">
        <f t="shared" si="27"/>
        <v>0</v>
      </c>
      <c r="L43" s="90">
        <f t="shared" si="27"/>
        <v>0</v>
      </c>
      <c r="M43" s="90">
        <f t="shared" si="27"/>
        <v>0</v>
      </c>
      <c r="N43" s="90">
        <f t="shared" si="27"/>
        <v>0</v>
      </c>
      <c r="O43" s="90">
        <f t="shared" si="27"/>
        <v>0</v>
      </c>
      <c r="P43" s="90">
        <f t="shared" si="27"/>
        <v>0</v>
      </c>
      <c r="Q43" s="90">
        <f t="shared" si="27"/>
        <v>0</v>
      </c>
      <c r="R43" s="36"/>
    </row>
    <row r="44" spans="1:237" x14ac:dyDescent="0.3">
      <c r="A44" s="91"/>
      <c r="B44" s="92"/>
      <c r="C44" s="92"/>
      <c r="D44" s="1362"/>
      <c r="E44" s="1363"/>
      <c r="F44" s="1363"/>
      <c r="G44" s="1363"/>
      <c r="H44" s="1363"/>
      <c r="I44" s="1364"/>
      <c r="J44" s="1371"/>
      <c r="K44" s="1372"/>
      <c r="L44" s="1372"/>
      <c r="M44" s="1372"/>
      <c r="N44" s="1372"/>
      <c r="O44" s="1372"/>
      <c r="P44" s="1372"/>
      <c r="Q44" s="1373"/>
    </row>
    <row r="45" spans="1:237" s="43" customFormat="1" ht="16.5" customHeight="1" x14ac:dyDescent="0.3">
      <c r="A45" s="40"/>
      <c r="B45" s="41" t="s">
        <v>1047</v>
      </c>
      <c r="C45" s="41"/>
      <c r="D45" s="623">
        <f>SUM(D20,D30,D38,D43)</f>
        <v>0</v>
      </c>
      <c r="E45" s="624">
        <f>SUM(E20,E30,E38,E43)</f>
        <v>0</v>
      </c>
      <c r="F45" s="90"/>
      <c r="G45" s="625">
        <f t="shared" ref="G45:I45" si="28">SUM(G20,G30,G38,G43)</f>
        <v>0</v>
      </c>
      <c r="H45" s="626">
        <f t="shared" si="28"/>
        <v>0</v>
      </c>
      <c r="I45" s="625">
        <f t="shared" si="28"/>
        <v>0</v>
      </c>
      <c r="J45" s="90">
        <f>SUM(J11,J20,J30,J38,J43)</f>
        <v>0</v>
      </c>
      <c r="K45" s="90">
        <f t="shared" ref="K45:Q45" si="29">SUM(K11,K20,K30,K38,K43)</f>
        <v>0</v>
      </c>
      <c r="L45" s="90">
        <f t="shared" si="29"/>
        <v>0</v>
      </c>
      <c r="M45" s="90">
        <f t="shared" si="29"/>
        <v>0</v>
      </c>
      <c r="N45" s="90">
        <f t="shared" si="29"/>
        <v>0</v>
      </c>
      <c r="O45" s="90">
        <f t="shared" si="29"/>
        <v>0</v>
      </c>
      <c r="P45" s="90">
        <f t="shared" si="29"/>
        <v>0</v>
      </c>
      <c r="Q45" s="90">
        <f t="shared" si="29"/>
        <v>0</v>
      </c>
    </row>
    <row r="46" spans="1:237" ht="22.5" customHeight="1" x14ac:dyDescent="0.3">
      <c r="A46" s="45"/>
      <c r="B46" s="46"/>
      <c r="C46" s="46"/>
      <c r="D46" s="48"/>
      <c r="E46" s="48"/>
      <c r="F46" s="48"/>
      <c r="G46" s="48"/>
      <c r="H46" s="48"/>
      <c r="I46" s="48"/>
      <c r="J46" s="51"/>
      <c r="K46" s="51"/>
      <c r="L46" s="51"/>
      <c r="M46" s="51"/>
      <c r="N46" s="51"/>
      <c r="O46" s="51"/>
      <c r="P46" s="51"/>
    </row>
    <row r="47" spans="1:237" ht="12.2" customHeight="1" x14ac:dyDescent="0.3">
      <c r="A47" s="45"/>
      <c r="B47" s="47"/>
      <c r="C47" s="47"/>
      <c r="D47" s="52"/>
      <c r="E47" s="52"/>
      <c r="F47" s="52"/>
      <c r="G47" s="52"/>
      <c r="H47" s="52"/>
      <c r="I47" s="52"/>
      <c r="J47" s="51"/>
      <c r="K47" s="51"/>
      <c r="L47" s="51"/>
      <c r="M47" s="51"/>
      <c r="N47" s="51"/>
      <c r="O47" s="51"/>
      <c r="P47" s="51"/>
    </row>
    <row r="48" spans="1:237" x14ac:dyDescent="0.3">
      <c r="A48" s="55"/>
      <c r="B48" s="56"/>
      <c r="C48" s="56"/>
      <c r="D48" s="57"/>
      <c r="E48" s="57"/>
      <c r="F48" s="57"/>
      <c r="G48" s="57"/>
      <c r="H48" s="57"/>
      <c r="I48" s="57"/>
      <c r="J48" s="59"/>
      <c r="K48" s="59"/>
      <c r="L48" s="59"/>
      <c r="M48" s="59"/>
      <c r="N48" s="59"/>
      <c r="O48" s="59"/>
      <c r="P48" s="59"/>
      <c r="Q48" s="17"/>
      <c r="R48" s="58"/>
      <c r="S48" s="50"/>
      <c r="T48" s="50"/>
      <c r="U48" s="50"/>
      <c r="V48" s="50"/>
      <c r="W48" s="50"/>
      <c r="X48" s="50"/>
      <c r="Y48" s="59"/>
      <c r="Z48" s="60"/>
      <c r="AA48" s="17"/>
      <c r="AB48" s="17"/>
      <c r="AC48" s="58"/>
      <c r="AD48" s="50"/>
      <c r="AE48" s="50"/>
      <c r="AF48" s="50"/>
      <c r="AG48" s="50"/>
      <c r="AH48" s="50"/>
      <c r="AI48" s="50"/>
      <c r="AJ48" s="59"/>
      <c r="AK48" s="60"/>
      <c r="AL48" s="17"/>
      <c r="AM48" s="17"/>
      <c r="AN48" s="58"/>
      <c r="AO48" s="50"/>
      <c r="AP48" s="50"/>
      <c r="AQ48" s="50"/>
      <c r="AR48" s="50"/>
      <c r="AS48" s="50"/>
      <c r="AT48" s="50"/>
      <c r="AU48" s="59"/>
      <c r="AV48" s="60"/>
      <c r="AW48" s="17"/>
      <c r="AX48" s="17"/>
      <c r="AY48" s="58"/>
      <c r="AZ48" s="50"/>
      <c r="BA48" s="50"/>
      <c r="BB48" s="50"/>
      <c r="BC48" s="50"/>
      <c r="BD48" s="50"/>
      <c r="BE48" s="50"/>
      <c r="BF48" s="59"/>
      <c r="BG48" s="60"/>
      <c r="BH48" s="17"/>
      <c r="BI48" s="17"/>
      <c r="BJ48" s="58"/>
      <c r="BK48" s="50"/>
      <c r="BL48" s="50"/>
      <c r="BM48" s="50"/>
      <c r="BN48" s="50"/>
      <c r="BO48" s="50"/>
      <c r="BP48" s="50"/>
      <c r="BQ48" s="59"/>
      <c r="BR48" s="60"/>
      <c r="BS48" s="17"/>
      <c r="BT48" s="17"/>
      <c r="BU48" s="58"/>
      <c r="BV48" s="50"/>
      <c r="BW48" s="50"/>
      <c r="BX48" s="50"/>
      <c r="BY48" s="50"/>
      <c r="BZ48" s="50"/>
      <c r="CA48" s="50"/>
      <c r="CB48" s="59"/>
      <c r="CC48" s="60"/>
      <c r="CD48" s="17"/>
      <c r="CE48" s="17"/>
      <c r="CF48" s="58"/>
      <c r="CG48" s="50"/>
      <c r="CH48" s="50"/>
      <c r="CI48" s="50"/>
      <c r="CJ48" s="50"/>
      <c r="CK48" s="50"/>
      <c r="CL48" s="50"/>
      <c r="CM48" s="59"/>
      <c r="CN48" s="60"/>
      <c r="CO48" s="17"/>
      <c r="CP48" s="17"/>
      <c r="CQ48" s="58"/>
      <c r="CR48" s="50"/>
      <c r="CS48" s="50"/>
      <c r="CT48" s="50"/>
      <c r="CU48" s="50"/>
      <c r="CV48" s="50"/>
      <c r="CW48" s="50"/>
      <c r="CX48" s="59"/>
      <c r="CY48" s="60"/>
      <c r="CZ48" s="17"/>
      <c r="DA48" s="17"/>
      <c r="DB48" s="58"/>
      <c r="DC48" s="50"/>
      <c r="DD48" s="50"/>
      <c r="DE48" s="50"/>
      <c r="DF48" s="50"/>
      <c r="DG48" s="50"/>
      <c r="DH48" s="50"/>
      <c r="DI48" s="59"/>
      <c r="DJ48" s="60"/>
      <c r="DK48" s="17"/>
      <c r="DL48" s="17"/>
      <c r="DM48" s="58"/>
      <c r="DN48" s="50"/>
      <c r="DO48" s="50"/>
      <c r="DP48" s="50"/>
      <c r="DQ48" s="50"/>
      <c r="DR48" s="50"/>
      <c r="DS48" s="50"/>
      <c r="DT48" s="59"/>
      <c r="DU48" s="60"/>
      <c r="DV48" s="17"/>
      <c r="DW48" s="17"/>
      <c r="DX48" s="58"/>
      <c r="DY48" s="50"/>
      <c r="DZ48" s="50"/>
      <c r="EA48" s="50"/>
      <c r="EB48" s="50"/>
      <c r="EC48" s="50"/>
      <c r="ED48" s="50"/>
      <c r="EE48" s="59"/>
      <c r="EF48" s="60"/>
      <c r="EG48" s="17"/>
      <c r="EH48" s="17"/>
      <c r="EI48" s="58"/>
      <c r="EJ48" s="50"/>
      <c r="EK48" s="50"/>
      <c r="EL48" s="50"/>
      <c r="EM48" s="50"/>
      <c r="EN48" s="50"/>
      <c r="EO48" s="50"/>
      <c r="EP48" s="59"/>
      <c r="EQ48" s="60"/>
      <c r="ER48" s="17"/>
      <c r="ES48" s="17"/>
      <c r="ET48" s="58"/>
      <c r="EU48" s="50"/>
      <c r="EV48" s="50"/>
      <c r="EW48" s="50"/>
      <c r="EX48" s="50"/>
      <c r="EY48" s="50"/>
      <c r="EZ48" s="50"/>
      <c r="FA48" s="59"/>
      <c r="FB48" s="60"/>
      <c r="FC48" s="17"/>
      <c r="FD48" s="17"/>
      <c r="FE48" s="58"/>
      <c r="FF48" s="50"/>
      <c r="FG48" s="50"/>
      <c r="FH48" s="50"/>
      <c r="FI48" s="50"/>
      <c r="FJ48" s="50"/>
      <c r="FK48" s="50"/>
      <c r="FL48" s="59"/>
      <c r="FM48" s="60"/>
      <c r="FN48" s="17"/>
      <c r="FO48" s="17"/>
      <c r="FP48" s="58"/>
      <c r="FQ48" s="50"/>
      <c r="FR48" s="50"/>
      <c r="FS48" s="50"/>
      <c r="FT48" s="50"/>
      <c r="FU48" s="50"/>
      <c r="FV48" s="50"/>
      <c r="FW48" s="59"/>
      <c r="FX48" s="60"/>
      <c r="FY48" s="17"/>
      <c r="FZ48" s="17"/>
      <c r="GA48" s="58"/>
      <c r="GB48" s="50"/>
      <c r="GC48" s="50"/>
      <c r="GD48" s="50"/>
      <c r="GE48" s="50"/>
      <c r="GF48" s="50"/>
      <c r="GG48" s="50"/>
      <c r="GH48" s="59"/>
      <c r="GI48" s="60"/>
      <c r="GJ48" s="17"/>
      <c r="GK48" s="17"/>
      <c r="GL48" s="58"/>
      <c r="GM48" s="50"/>
      <c r="GN48" s="50"/>
      <c r="GO48" s="50"/>
      <c r="GP48" s="50"/>
      <c r="GQ48" s="50"/>
      <c r="GR48" s="50"/>
      <c r="GS48" s="59"/>
      <c r="GT48" s="60"/>
      <c r="GU48" s="17"/>
      <c r="GV48" s="17"/>
      <c r="GW48" s="58"/>
      <c r="GX48" s="50"/>
      <c r="GY48" s="50"/>
      <c r="GZ48" s="50"/>
      <c r="HA48" s="50"/>
      <c r="HB48" s="50"/>
      <c r="HC48" s="50"/>
      <c r="HD48" s="59"/>
      <c r="HE48" s="60"/>
      <c r="HF48" s="17"/>
      <c r="HG48" s="17"/>
      <c r="HH48" s="58"/>
      <c r="HI48" s="50"/>
      <c r="HJ48" s="50"/>
      <c r="HK48" s="50"/>
      <c r="HL48" s="50"/>
      <c r="HM48" s="50"/>
      <c r="HN48" s="50"/>
      <c r="HO48" s="59"/>
      <c r="HP48" s="60"/>
      <c r="HQ48" s="17"/>
      <c r="HR48" s="17"/>
      <c r="HS48" s="58"/>
      <c r="HT48" s="50"/>
      <c r="HU48" s="50"/>
      <c r="HV48" s="50"/>
      <c r="HW48" s="50"/>
      <c r="HX48" s="50"/>
      <c r="HY48" s="50"/>
      <c r="HZ48" s="59"/>
      <c r="IA48" s="60"/>
      <c r="IB48" s="17"/>
      <c r="IC48" s="17"/>
    </row>
    <row r="49" spans="1:237" x14ac:dyDescent="0.3">
      <c r="A49" s="61"/>
      <c r="B49" s="621" t="s">
        <v>40</v>
      </c>
      <c r="C49" s="621"/>
      <c r="D49" s="621"/>
      <c r="E49" s="105"/>
      <c r="F49" s="57"/>
      <c r="G49" s="57"/>
      <c r="H49" s="57"/>
      <c r="I49" s="57"/>
      <c r="J49" s="59"/>
      <c r="K49" s="59"/>
      <c r="L49" s="59"/>
      <c r="M49" s="59"/>
      <c r="N49" s="59"/>
      <c r="O49" s="59"/>
      <c r="P49" s="59"/>
      <c r="Q49" s="17"/>
      <c r="R49" s="58"/>
      <c r="S49" s="50"/>
      <c r="T49" s="50"/>
      <c r="U49" s="50"/>
      <c r="V49" s="50"/>
      <c r="W49" s="50"/>
      <c r="X49" s="50"/>
      <c r="Y49" s="59"/>
      <c r="Z49" s="60"/>
      <c r="AA49" s="17"/>
      <c r="AB49" s="17"/>
      <c r="AC49" s="58"/>
      <c r="AD49" s="50"/>
      <c r="AE49" s="50"/>
      <c r="AF49" s="50"/>
      <c r="AG49" s="50"/>
      <c r="AH49" s="50"/>
      <c r="AI49" s="50"/>
      <c r="AJ49" s="59"/>
      <c r="AK49" s="60"/>
      <c r="AL49" s="17"/>
      <c r="AM49" s="17"/>
      <c r="AN49" s="58"/>
      <c r="AO49" s="50"/>
      <c r="AP49" s="50"/>
      <c r="AQ49" s="50"/>
      <c r="AR49" s="50"/>
      <c r="AS49" s="50"/>
      <c r="AT49" s="50"/>
      <c r="AU49" s="59"/>
      <c r="AV49" s="60"/>
      <c r="AW49" s="17"/>
      <c r="AX49" s="17"/>
      <c r="AY49" s="58"/>
      <c r="AZ49" s="50"/>
      <c r="BA49" s="50"/>
      <c r="BB49" s="50"/>
      <c r="BC49" s="50"/>
      <c r="BD49" s="50"/>
      <c r="BE49" s="50"/>
      <c r="BF49" s="59"/>
      <c r="BG49" s="60"/>
      <c r="BH49" s="17"/>
      <c r="BI49" s="17"/>
      <c r="BJ49" s="58"/>
      <c r="BK49" s="50"/>
      <c r="BL49" s="50"/>
      <c r="BM49" s="50"/>
      <c r="BN49" s="50"/>
      <c r="BO49" s="50"/>
      <c r="BP49" s="50"/>
      <c r="BQ49" s="59"/>
      <c r="BR49" s="60"/>
      <c r="BS49" s="17"/>
      <c r="BT49" s="17"/>
      <c r="BU49" s="58"/>
      <c r="BV49" s="50"/>
      <c r="BW49" s="50"/>
      <c r="BX49" s="50"/>
      <c r="BY49" s="50"/>
      <c r="BZ49" s="50"/>
      <c r="CA49" s="50"/>
      <c r="CB49" s="59"/>
      <c r="CC49" s="60"/>
      <c r="CD49" s="17"/>
      <c r="CE49" s="17"/>
      <c r="CF49" s="58"/>
      <c r="CG49" s="50"/>
      <c r="CH49" s="50"/>
      <c r="CI49" s="50"/>
      <c r="CJ49" s="50"/>
      <c r="CK49" s="50"/>
      <c r="CL49" s="50"/>
      <c r="CM49" s="59"/>
      <c r="CN49" s="60"/>
      <c r="CO49" s="17"/>
      <c r="CP49" s="17"/>
      <c r="CQ49" s="58"/>
      <c r="CR49" s="50"/>
      <c r="CS49" s="50"/>
      <c r="CT49" s="50"/>
      <c r="CU49" s="50"/>
      <c r="CV49" s="50"/>
      <c r="CW49" s="50"/>
      <c r="CX49" s="59"/>
      <c r="CY49" s="60"/>
      <c r="CZ49" s="17"/>
      <c r="DA49" s="17"/>
      <c r="DB49" s="58"/>
      <c r="DC49" s="50"/>
      <c r="DD49" s="50"/>
      <c r="DE49" s="50"/>
      <c r="DF49" s="50"/>
      <c r="DG49" s="50"/>
      <c r="DH49" s="50"/>
      <c r="DI49" s="59"/>
      <c r="DJ49" s="60"/>
      <c r="DK49" s="17"/>
      <c r="DL49" s="17"/>
      <c r="DM49" s="58"/>
      <c r="DN49" s="50"/>
      <c r="DO49" s="50"/>
      <c r="DP49" s="50"/>
      <c r="DQ49" s="50"/>
      <c r="DR49" s="50"/>
      <c r="DS49" s="50"/>
      <c r="DT49" s="59"/>
      <c r="DU49" s="60"/>
      <c r="DV49" s="17"/>
      <c r="DW49" s="17"/>
      <c r="DX49" s="58"/>
      <c r="DY49" s="50"/>
      <c r="DZ49" s="50"/>
      <c r="EA49" s="50"/>
      <c r="EB49" s="50"/>
      <c r="EC49" s="50"/>
      <c r="ED49" s="50"/>
      <c r="EE49" s="59"/>
      <c r="EF49" s="60"/>
      <c r="EG49" s="17"/>
      <c r="EH49" s="17"/>
      <c r="EI49" s="58"/>
      <c r="EJ49" s="50"/>
      <c r="EK49" s="50"/>
      <c r="EL49" s="50"/>
      <c r="EM49" s="50"/>
      <c r="EN49" s="50"/>
      <c r="EO49" s="50"/>
      <c r="EP49" s="59"/>
      <c r="EQ49" s="60"/>
      <c r="ER49" s="17"/>
      <c r="ES49" s="17"/>
      <c r="ET49" s="58"/>
      <c r="EU49" s="50"/>
      <c r="EV49" s="50"/>
      <c r="EW49" s="50"/>
      <c r="EX49" s="50"/>
      <c r="EY49" s="50"/>
      <c r="EZ49" s="50"/>
      <c r="FA49" s="59"/>
      <c r="FB49" s="60"/>
      <c r="FC49" s="17"/>
      <c r="FD49" s="17"/>
      <c r="FE49" s="58"/>
      <c r="FF49" s="50"/>
      <c r="FG49" s="50"/>
      <c r="FH49" s="50"/>
      <c r="FI49" s="50"/>
      <c r="FJ49" s="50"/>
      <c r="FK49" s="50"/>
      <c r="FL49" s="59"/>
      <c r="FM49" s="60"/>
      <c r="FN49" s="17"/>
      <c r="FO49" s="17"/>
      <c r="FP49" s="58"/>
      <c r="FQ49" s="50"/>
      <c r="FR49" s="50"/>
      <c r="FS49" s="50"/>
      <c r="FT49" s="50"/>
      <c r="FU49" s="50"/>
      <c r="FV49" s="50"/>
      <c r="FW49" s="59"/>
      <c r="FX49" s="60"/>
      <c r="FY49" s="17"/>
      <c r="FZ49" s="17"/>
      <c r="GA49" s="58"/>
      <c r="GB49" s="50"/>
      <c r="GC49" s="50"/>
      <c r="GD49" s="50"/>
      <c r="GE49" s="50"/>
      <c r="GF49" s="50"/>
      <c r="GG49" s="50"/>
      <c r="GH49" s="59"/>
      <c r="GI49" s="60"/>
      <c r="GJ49" s="17"/>
      <c r="GK49" s="17"/>
      <c r="GL49" s="58"/>
      <c r="GM49" s="50"/>
      <c r="GN49" s="50"/>
      <c r="GO49" s="50"/>
      <c r="GP49" s="50"/>
      <c r="GQ49" s="50"/>
      <c r="GR49" s="50"/>
      <c r="GS49" s="59"/>
      <c r="GT49" s="60"/>
      <c r="GU49" s="17"/>
      <c r="GV49" s="17"/>
      <c r="GW49" s="58"/>
      <c r="GX49" s="50"/>
      <c r="GY49" s="50"/>
      <c r="GZ49" s="50"/>
      <c r="HA49" s="50"/>
      <c r="HB49" s="50"/>
      <c r="HC49" s="50"/>
      <c r="HD49" s="59"/>
      <c r="HE49" s="60"/>
      <c r="HF49" s="17"/>
      <c r="HG49" s="17"/>
      <c r="HH49" s="58"/>
      <c r="HI49" s="50"/>
      <c r="HJ49" s="50"/>
      <c r="HK49" s="50"/>
      <c r="HL49" s="50"/>
      <c r="HM49" s="50"/>
      <c r="HN49" s="50"/>
      <c r="HO49" s="59"/>
      <c r="HP49" s="60"/>
      <c r="HQ49" s="17"/>
      <c r="HR49" s="17"/>
      <c r="HS49" s="58"/>
      <c r="HT49" s="50"/>
      <c r="HU49" s="50"/>
      <c r="HV49" s="50"/>
      <c r="HW49" s="50"/>
      <c r="HX49" s="50"/>
      <c r="HY49" s="50"/>
      <c r="HZ49" s="59"/>
      <c r="IA49" s="60"/>
      <c r="IB49" s="17"/>
      <c r="IC49" s="17"/>
    </row>
    <row r="50" spans="1:237" x14ac:dyDescent="0.3">
      <c r="A50" s="96">
        <v>1</v>
      </c>
      <c r="B50" s="1275"/>
      <c r="C50" s="1276"/>
      <c r="D50" s="1276"/>
      <c r="E50" s="1355"/>
      <c r="F50" s="57"/>
      <c r="G50" s="57"/>
      <c r="H50" s="57"/>
      <c r="I50" s="57"/>
      <c r="J50" s="59"/>
      <c r="K50" s="59"/>
      <c r="L50" s="59"/>
      <c r="M50" s="59"/>
      <c r="N50" s="59"/>
      <c r="O50" s="59"/>
      <c r="P50" s="59"/>
      <c r="Q50" s="17"/>
      <c r="R50" s="58"/>
      <c r="S50" s="50"/>
      <c r="T50" s="50"/>
      <c r="U50" s="50"/>
      <c r="V50" s="50"/>
      <c r="W50" s="50"/>
      <c r="X50" s="50"/>
      <c r="Y50" s="59"/>
      <c r="Z50" s="60"/>
      <c r="AA50" s="17"/>
      <c r="AB50" s="17"/>
      <c r="AC50" s="58"/>
      <c r="AD50" s="50"/>
      <c r="AE50" s="50"/>
      <c r="AF50" s="50"/>
      <c r="AG50" s="50"/>
      <c r="AH50" s="50"/>
      <c r="AI50" s="50"/>
      <c r="AJ50" s="59"/>
      <c r="AK50" s="60"/>
      <c r="AL50" s="17"/>
      <c r="AM50" s="17"/>
      <c r="AN50" s="58"/>
      <c r="AO50" s="50"/>
      <c r="AP50" s="50"/>
      <c r="AQ50" s="50"/>
      <c r="AR50" s="50"/>
      <c r="AS50" s="50"/>
      <c r="AT50" s="50"/>
      <c r="AU50" s="59"/>
      <c r="AV50" s="60"/>
      <c r="AW50" s="17"/>
      <c r="AX50" s="17"/>
      <c r="AY50" s="58"/>
      <c r="AZ50" s="50"/>
      <c r="BA50" s="50"/>
      <c r="BB50" s="50"/>
      <c r="BC50" s="50"/>
      <c r="BD50" s="50"/>
      <c r="BE50" s="50"/>
      <c r="BF50" s="59"/>
      <c r="BG50" s="60"/>
      <c r="BH50" s="17"/>
      <c r="BI50" s="17"/>
      <c r="BJ50" s="58"/>
      <c r="BK50" s="50"/>
      <c r="BL50" s="50"/>
      <c r="BM50" s="50"/>
      <c r="BN50" s="50"/>
      <c r="BO50" s="50"/>
      <c r="BP50" s="50"/>
      <c r="BQ50" s="59"/>
      <c r="BR50" s="60"/>
      <c r="BS50" s="17"/>
      <c r="BT50" s="17"/>
      <c r="BU50" s="58"/>
      <c r="BV50" s="50"/>
      <c r="BW50" s="50"/>
      <c r="BX50" s="50"/>
      <c r="BY50" s="50"/>
      <c r="BZ50" s="50"/>
      <c r="CA50" s="50"/>
      <c r="CB50" s="59"/>
      <c r="CC50" s="60"/>
      <c r="CD50" s="17"/>
      <c r="CE50" s="17"/>
      <c r="CF50" s="58"/>
      <c r="CG50" s="50"/>
      <c r="CH50" s="50"/>
      <c r="CI50" s="50"/>
      <c r="CJ50" s="50"/>
      <c r="CK50" s="50"/>
      <c r="CL50" s="50"/>
      <c r="CM50" s="59"/>
      <c r="CN50" s="60"/>
      <c r="CO50" s="17"/>
      <c r="CP50" s="17"/>
      <c r="CQ50" s="58"/>
      <c r="CR50" s="50"/>
      <c r="CS50" s="50"/>
      <c r="CT50" s="50"/>
      <c r="CU50" s="50"/>
      <c r="CV50" s="50"/>
      <c r="CW50" s="50"/>
      <c r="CX50" s="59"/>
      <c r="CY50" s="60"/>
      <c r="CZ50" s="17"/>
      <c r="DA50" s="17"/>
      <c r="DB50" s="58"/>
      <c r="DC50" s="50"/>
      <c r="DD50" s="50"/>
      <c r="DE50" s="50"/>
      <c r="DF50" s="50"/>
      <c r="DG50" s="50"/>
      <c r="DH50" s="50"/>
      <c r="DI50" s="59"/>
      <c r="DJ50" s="60"/>
      <c r="DK50" s="17"/>
      <c r="DL50" s="17"/>
      <c r="DM50" s="58"/>
      <c r="DN50" s="50"/>
      <c r="DO50" s="50"/>
      <c r="DP50" s="50"/>
      <c r="DQ50" s="50"/>
      <c r="DR50" s="50"/>
      <c r="DS50" s="50"/>
      <c r="DT50" s="59"/>
      <c r="DU50" s="60"/>
      <c r="DV50" s="17"/>
      <c r="DW50" s="17"/>
      <c r="DX50" s="58"/>
      <c r="DY50" s="50"/>
      <c r="DZ50" s="50"/>
      <c r="EA50" s="50"/>
      <c r="EB50" s="50"/>
      <c r="EC50" s="50"/>
      <c r="ED50" s="50"/>
      <c r="EE50" s="59"/>
      <c r="EF50" s="60"/>
      <c r="EG50" s="17"/>
      <c r="EH50" s="17"/>
      <c r="EI50" s="58"/>
      <c r="EJ50" s="50"/>
      <c r="EK50" s="50"/>
      <c r="EL50" s="50"/>
      <c r="EM50" s="50"/>
      <c r="EN50" s="50"/>
      <c r="EO50" s="50"/>
      <c r="EP50" s="59"/>
      <c r="EQ50" s="60"/>
      <c r="ER50" s="17"/>
      <c r="ES50" s="17"/>
      <c r="ET50" s="58"/>
      <c r="EU50" s="50"/>
      <c r="EV50" s="50"/>
      <c r="EW50" s="50"/>
      <c r="EX50" s="50"/>
      <c r="EY50" s="50"/>
      <c r="EZ50" s="50"/>
      <c r="FA50" s="59"/>
      <c r="FB50" s="60"/>
      <c r="FC50" s="17"/>
      <c r="FD50" s="17"/>
      <c r="FE50" s="58"/>
      <c r="FF50" s="50"/>
      <c r="FG50" s="50"/>
      <c r="FH50" s="50"/>
      <c r="FI50" s="50"/>
      <c r="FJ50" s="50"/>
      <c r="FK50" s="50"/>
      <c r="FL50" s="59"/>
      <c r="FM50" s="60"/>
      <c r="FN50" s="17"/>
      <c r="FO50" s="17"/>
      <c r="FP50" s="58"/>
      <c r="FQ50" s="50"/>
      <c r="FR50" s="50"/>
      <c r="FS50" s="50"/>
      <c r="FT50" s="50"/>
      <c r="FU50" s="50"/>
      <c r="FV50" s="50"/>
      <c r="FW50" s="59"/>
      <c r="FX50" s="60"/>
      <c r="FY50" s="17"/>
      <c r="FZ50" s="17"/>
      <c r="GA50" s="58"/>
      <c r="GB50" s="50"/>
      <c r="GC50" s="50"/>
      <c r="GD50" s="50"/>
      <c r="GE50" s="50"/>
      <c r="GF50" s="50"/>
      <c r="GG50" s="50"/>
      <c r="GH50" s="59"/>
      <c r="GI50" s="60"/>
      <c r="GJ50" s="17"/>
      <c r="GK50" s="17"/>
      <c r="GL50" s="58"/>
      <c r="GM50" s="50"/>
      <c r="GN50" s="50"/>
      <c r="GO50" s="50"/>
      <c r="GP50" s="50"/>
      <c r="GQ50" s="50"/>
      <c r="GR50" s="50"/>
      <c r="GS50" s="59"/>
      <c r="GT50" s="60"/>
      <c r="GU50" s="17"/>
      <c r="GV50" s="17"/>
      <c r="GW50" s="58"/>
      <c r="GX50" s="50"/>
      <c r="GY50" s="50"/>
      <c r="GZ50" s="50"/>
      <c r="HA50" s="50"/>
      <c r="HB50" s="50"/>
      <c r="HC50" s="50"/>
      <c r="HD50" s="59"/>
      <c r="HE50" s="60"/>
      <c r="HF50" s="17"/>
      <c r="HG50" s="17"/>
      <c r="HH50" s="58"/>
      <c r="HI50" s="50"/>
      <c r="HJ50" s="50"/>
      <c r="HK50" s="50"/>
      <c r="HL50" s="50"/>
      <c r="HM50" s="50"/>
      <c r="HN50" s="50"/>
      <c r="HO50" s="59"/>
      <c r="HP50" s="60"/>
      <c r="HQ50" s="17"/>
      <c r="HR50" s="17"/>
      <c r="HS50" s="58"/>
      <c r="HT50" s="50"/>
      <c r="HU50" s="50"/>
      <c r="HV50" s="50"/>
      <c r="HW50" s="50"/>
      <c r="HX50" s="50"/>
      <c r="HY50" s="50"/>
      <c r="HZ50" s="59"/>
      <c r="IA50" s="60"/>
      <c r="IB50" s="17"/>
      <c r="IC50" s="17"/>
    </row>
    <row r="51" spans="1:237" x14ac:dyDescent="0.3">
      <c r="A51" s="96">
        <v>2</v>
      </c>
      <c r="B51" s="1275"/>
      <c r="C51" s="1276"/>
      <c r="D51" s="1276"/>
      <c r="E51" s="1355"/>
      <c r="F51" s="57"/>
      <c r="G51" s="57"/>
      <c r="H51" s="57"/>
      <c r="I51" s="57"/>
      <c r="J51" s="59"/>
      <c r="K51" s="59"/>
      <c r="L51" s="59"/>
      <c r="M51" s="59"/>
      <c r="N51" s="59"/>
      <c r="O51" s="59"/>
      <c r="P51" s="59"/>
      <c r="Q51" s="17"/>
      <c r="R51" s="58"/>
      <c r="S51" s="50"/>
      <c r="T51" s="50"/>
      <c r="U51" s="50"/>
      <c r="V51" s="50"/>
      <c r="W51" s="50"/>
      <c r="X51" s="50"/>
      <c r="Y51" s="59"/>
      <c r="Z51" s="60"/>
      <c r="AA51" s="17"/>
      <c r="AB51" s="17"/>
      <c r="AC51" s="58"/>
      <c r="AD51" s="50"/>
      <c r="AE51" s="50"/>
      <c r="AF51" s="50"/>
      <c r="AG51" s="50"/>
      <c r="AH51" s="50"/>
      <c r="AI51" s="50"/>
      <c r="AJ51" s="59"/>
      <c r="AK51" s="60"/>
      <c r="AL51" s="17"/>
      <c r="AM51" s="17"/>
      <c r="AN51" s="58"/>
      <c r="AO51" s="50"/>
      <c r="AP51" s="50"/>
      <c r="AQ51" s="50"/>
      <c r="AR51" s="50"/>
      <c r="AS51" s="50"/>
      <c r="AT51" s="50"/>
      <c r="AU51" s="59"/>
      <c r="AV51" s="60"/>
      <c r="AW51" s="17"/>
      <c r="AX51" s="17"/>
      <c r="AY51" s="58"/>
      <c r="AZ51" s="50"/>
      <c r="BA51" s="50"/>
      <c r="BB51" s="50"/>
      <c r="BC51" s="50"/>
      <c r="BD51" s="50"/>
      <c r="BE51" s="50"/>
      <c r="BF51" s="59"/>
      <c r="BG51" s="60"/>
      <c r="BH51" s="17"/>
      <c r="BI51" s="17"/>
      <c r="BJ51" s="58"/>
      <c r="BK51" s="50"/>
      <c r="BL51" s="50"/>
      <c r="BM51" s="50"/>
      <c r="BN51" s="50"/>
      <c r="BO51" s="50"/>
      <c r="BP51" s="50"/>
      <c r="BQ51" s="59"/>
      <c r="BR51" s="60"/>
      <c r="BS51" s="17"/>
      <c r="BT51" s="17"/>
      <c r="BU51" s="58"/>
      <c r="BV51" s="50"/>
      <c r="BW51" s="50"/>
      <c r="BX51" s="50"/>
      <c r="BY51" s="50"/>
      <c r="BZ51" s="50"/>
      <c r="CA51" s="50"/>
      <c r="CB51" s="59"/>
      <c r="CC51" s="60"/>
      <c r="CD51" s="17"/>
      <c r="CE51" s="17"/>
      <c r="CF51" s="58"/>
      <c r="CG51" s="50"/>
      <c r="CH51" s="50"/>
      <c r="CI51" s="50"/>
      <c r="CJ51" s="50"/>
      <c r="CK51" s="50"/>
      <c r="CL51" s="50"/>
      <c r="CM51" s="59"/>
      <c r="CN51" s="60"/>
      <c r="CO51" s="17"/>
      <c r="CP51" s="17"/>
      <c r="CQ51" s="58"/>
      <c r="CR51" s="50"/>
      <c r="CS51" s="50"/>
      <c r="CT51" s="50"/>
      <c r="CU51" s="50"/>
      <c r="CV51" s="50"/>
      <c r="CW51" s="50"/>
      <c r="CX51" s="59"/>
      <c r="CY51" s="60"/>
      <c r="CZ51" s="17"/>
      <c r="DA51" s="17"/>
      <c r="DB51" s="58"/>
      <c r="DC51" s="50"/>
      <c r="DD51" s="50"/>
      <c r="DE51" s="50"/>
      <c r="DF51" s="50"/>
      <c r="DG51" s="50"/>
      <c r="DH51" s="50"/>
      <c r="DI51" s="59"/>
      <c r="DJ51" s="60"/>
      <c r="DK51" s="17"/>
      <c r="DL51" s="17"/>
      <c r="DM51" s="58"/>
      <c r="DN51" s="50"/>
      <c r="DO51" s="50"/>
      <c r="DP51" s="50"/>
      <c r="DQ51" s="50"/>
      <c r="DR51" s="50"/>
      <c r="DS51" s="50"/>
      <c r="DT51" s="59"/>
      <c r="DU51" s="60"/>
      <c r="DV51" s="17"/>
      <c r="DW51" s="17"/>
      <c r="DX51" s="58"/>
      <c r="DY51" s="50"/>
      <c r="DZ51" s="50"/>
      <c r="EA51" s="50"/>
      <c r="EB51" s="50"/>
      <c r="EC51" s="50"/>
      <c r="ED51" s="50"/>
      <c r="EE51" s="59"/>
      <c r="EF51" s="60"/>
      <c r="EG51" s="17"/>
      <c r="EH51" s="17"/>
      <c r="EI51" s="58"/>
      <c r="EJ51" s="50"/>
      <c r="EK51" s="50"/>
      <c r="EL51" s="50"/>
      <c r="EM51" s="50"/>
      <c r="EN51" s="50"/>
      <c r="EO51" s="50"/>
      <c r="EP51" s="59"/>
      <c r="EQ51" s="60"/>
      <c r="ER51" s="17"/>
      <c r="ES51" s="17"/>
      <c r="ET51" s="58"/>
      <c r="EU51" s="50"/>
      <c r="EV51" s="50"/>
      <c r="EW51" s="50"/>
      <c r="EX51" s="50"/>
      <c r="EY51" s="50"/>
      <c r="EZ51" s="50"/>
      <c r="FA51" s="59"/>
      <c r="FB51" s="60"/>
      <c r="FC51" s="17"/>
      <c r="FD51" s="17"/>
      <c r="FE51" s="58"/>
      <c r="FF51" s="50"/>
      <c r="FG51" s="50"/>
      <c r="FH51" s="50"/>
      <c r="FI51" s="50"/>
      <c r="FJ51" s="50"/>
      <c r="FK51" s="50"/>
      <c r="FL51" s="59"/>
      <c r="FM51" s="60"/>
      <c r="FN51" s="17"/>
      <c r="FO51" s="17"/>
      <c r="FP51" s="58"/>
      <c r="FQ51" s="50"/>
      <c r="FR51" s="50"/>
      <c r="FS51" s="50"/>
      <c r="FT51" s="50"/>
      <c r="FU51" s="50"/>
      <c r="FV51" s="50"/>
      <c r="FW51" s="59"/>
      <c r="FX51" s="60"/>
      <c r="FY51" s="17"/>
      <c r="FZ51" s="17"/>
      <c r="GA51" s="58"/>
      <c r="GB51" s="50"/>
      <c r="GC51" s="50"/>
      <c r="GD51" s="50"/>
      <c r="GE51" s="50"/>
      <c r="GF51" s="50"/>
      <c r="GG51" s="50"/>
      <c r="GH51" s="59"/>
      <c r="GI51" s="60"/>
      <c r="GJ51" s="17"/>
      <c r="GK51" s="17"/>
      <c r="GL51" s="58"/>
      <c r="GM51" s="50"/>
      <c r="GN51" s="50"/>
      <c r="GO51" s="50"/>
      <c r="GP51" s="50"/>
      <c r="GQ51" s="50"/>
      <c r="GR51" s="50"/>
      <c r="GS51" s="59"/>
      <c r="GT51" s="60"/>
      <c r="GU51" s="17"/>
      <c r="GV51" s="17"/>
      <c r="GW51" s="58"/>
      <c r="GX51" s="50"/>
      <c r="GY51" s="50"/>
      <c r="GZ51" s="50"/>
      <c r="HA51" s="50"/>
      <c r="HB51" s="50"/>
      <c r="HC51" s="50"/>
      <c r="HD51" s="59"/>
      <c r="HE51" s="60"/>
      <c r="HF51" s="17"/>
      <c r="HG51" s="17"/>
      <c r="HH51" s="58"/>
      <c r="HI51" s="50"/>
      <c r="HJ51" s="50"/>
      <c r="HK51" s="50"/>
      <c r="HL51" s="50"/>
      <c r="HM51" s="50"/>
      <c r="HN51" s="50"/>
      <c r="HO51" s="59"/>
      <c r="HP51" s="60"/>
      <c r="HQ51" s="17"/>
      <c r="HR51" s="17"/>
      <c r="HS51" s="58"/>
      <c r="HT51" s="50"/>
      <c r="HU51" s="50"/>
      <c r="HV51" s="50"/>
      <c r="HW51" s="50"/>
      <c r="HX51" s="50"/>
      <c r="HY51" s="50"/>
      <c r="HZ51" s="59"/>
      <c r="IA51" s="60"/>
      <c r="IB51" s="17"/>
      <c r="IC51" s="17"/>
    </row>
    <row r="52" spans="1:237" x14ac:dyDescent="0.3">
      <c r="A52" s="96">
        <v>3</v>
      </c>
      <c r="B52" s="1275"/>
      <c r="C52" s="1276"/>
      <c r="D52" s="1276"/>
      <c r="E52" s="1355"/>
      <c r="F52" s="57"/>
      <c r="G52" s="57"/>
      <c r="H52" s="57"/>
      <c r="I52" s="57"/>
      <c r="J52" s="59"/>
      <c r="K52" s="59"/>
      <c r="L52" s="59"/>
      <c r="M52" s="59"/>
      <c r="N52" s="59"/>
      <c r="O52" s="59"/>
      <c r="P52" s="59"/>
      <c r="Q52" s="17"/>
      <c r="R52" s="58"/>
      <c r="S52" s="50"/>
      <c r="T52" s="50"/>
      <c r="U52" s="50"/>
      <c r="V52" s="50"/>
      <c r="W52" s="50"/>
      <c r="X52" s="50"/>
      <c r="Y52" s="59"/>
      <c r="Z52" s="60"/>
      <c r="AA52" s="17"/>
      <c r="AB52" s="17"/>
      <c r="AC52" s="58"/>
      <c r="AD52" s="50"/>
      <c r="AE52" s="50"/>
      <c r="AF52" s="50"/>
      <c r="AG52" s="50"/>
      <c r="AH52" s="50"/>
      <c r="AI52" s="50"/>
      <c r="AJ52" s="59"/>
      <c r="AK52" s="60"/>
      <c r="AL52" s="17"/>
      <c r="AM52" s="17"/>
      <c r="AN52" s="58"/>
      <c r="AO52" s="50"/>
      <c r="AP52" s="50"/>
      <c r="AQ52" s="50"/>
      <c r="AR52" s="50"/>
      <c r="AS52" s="50"/>
      <c r="AT52" s="50"/>
      <c r="AU52" s="59"/>
      <c r="AV52" s="60"/>
      <c r="AW52" s="17"/>
      <c r="AX52" s="17"/>
      <c r="AY52" s="58"/>
      <c r="AZ52" s="50"/>
      <c r="BA52" s="50"/>
      <c r="BB52" s="50"/>
      <c r="BC52" s="50"/>
      <c r="BD52" s="50"/>
      <c r="BE52" s="50"/>
      <c r="BF52" s="59"/>
      <c r="BG52" s="60"/>
      <c r="BH52" s="17"/>
      <c r="BI52" s="17"/>
      <c r="BJ52" s="58"/>
      <c r="BK52" s="50"/>
      <c r="BL52" s="50"/>
      <c r="BM52" s="50"/>
      <c r="BN52" s="50"/>
      <c r="BO52" s="50"/>
      <c r="BP52" s="50"/>
      <c r="BQ52" s="59"/>
      <c r="BR52" s="60"/>
      <c r="BS52" s="17"/>
      <c r="BT52" s="17"/>
      <c r="BU52" s="58"/>
      <c r="BV52" s="50"/>
      <c r="BW52" s="50"/>
      <c r="BX52" s="50"/>
      <c r="BY52" s="50"/>
      <c r="BZ52" s="50"/>
      <c r="CA52" s="50"/>
      <c r="CB52" s="59"/>
      <c r="CC52" s="60"/>
      <c r="CD52" s="17"/>
      <c r="CE52" s="17"/>
      <c r="CF52" s="58"/>
      <c r="CG52" s="50"/>
      <c r="CH52" s="50"/>
      <c r="CI52" s="50"/>
      <c r="CJ52" s="50"/>
      <c r="CK52" s="50"/>
      <c r="CL52" s="50"/>
      <c r="CM52" s="59"/>
      <c r="CN52" s="60"/>
      <c r="CO52" s="17"/>
      <c r="CP52" s="17"/>
      <c r="CQ52" s="58"/>
      <c r="CR52" s="50"/>
      <c r="CS52" s="50"/>
      <c r="CT52" s="50"/>
      <c r="CU52" s="50"/>
      <c r="CV52" s="50"/>
      <c r="CW52" s="50"/>
      <c r="CX52" s="59"/>
      <c r="CY52" s="60"/>
      <c r="CZ52" s="17"/>
      <c r="DA52" s="17"/>
      <c r="DB52" s="58"/>
      <c r="DC52" s="50"/>
      <c r="DD52" s="50"/>
      <c r="DE52" s="50"/>
      <c r="DF52" s="50"/>
      <c r="DG52" s="50"/>
      <c r="DH52" s="50"/>
      <c r="DI52" s="59"/>
      <c r="DJ52" s="60"/>
      <c r="DK52" s="17"/>
      <c r="DL52" s="17"/>
      <c r="DM52" s="58"/>
      <c r="DN52" s="50"/>
      <c r="DO52" s="50"/>
      <c r="DP52" s="50"/>
      <c r="DQ52" s="50"/>
      <c r="DR52" s="50"/>
      <c r="DS52" s="50"/>
      <c r="DT52" s="59"/>
      <c r="DU52" s="60"/>
      <c r="DV52" s="17"/>
      <c r="DW52" s="17"/>
      <c r="DX52" s="58"/>
      <c r="DY52" s="50"/>
      <c r="DZ52" s="50"/>
      <c r="EA52" s="50"/>
      <c r="EB52" s="50"/>
      <c r="EC52" s="50"/>
      <c r="ED52" s="50"/>
      <c r="EE52" s="59"/>
      <c r="EF52" s="60"/>
      <c r="EG52" s="17"/>
      <c r="EH52" s="17"/>
      <c r="EI52" s="58"/>
      <c r="EJ52" s="50"/>
      <c r="EK52" s="50"/>
      <c r="EL52" s="50"/>
      <c r="EM52" s="50"/>
      <c r="EN52" s="50"/>
      <c r="EO52" s="50"/>
      <c r="EP52" s="59"/>
      <c r="EQ52" s="60"/>
      <c r="ER52" s="17"/>
      <c r="ES52" s="17"/>
      <c r="ET52" s="58"/>
      <c r="EU52" s="50"/>
      <c r="EV52" s="50"/>
      <c r="EW52" s="50"/>
      <c r="EX52" s="50"/>
      <c r="EY52" s="50"/>
      <c r="EZ52" s="50"/>
      <c r="FA52" s="59"/>
      <c r="FB52" s="60"/>
      <c r="FC52" s="17"/>
      <c r="FD52" s="17"/>
      <c r="FE52" s="58"/>
      <c r="FF52" s="50"/>
      <c r="FG52" s="50"/>
      <c r="FH52" s="50"/>
      <c r="FI52" s="50"/>
      <c r="FJ52" s="50"/>
      <c r="FK52" s="50"/>
      <c r="FL52" s="59"/>
      <c r="FM52" s="60"/>
      <c r="FN52" s="17"/>
      <c r="FO52" s="17"/>
      <c r="FP52" s="58"/>
      <c r="FQ52" s="50"/>
      <c r="FR52" s="50"/>
      <c r="FS52" s="50"/>
      <c r="FT52" s="50"/>
      <c r="FU52" s="50"/>
      <c r="FV52" s="50"/>
      <c r="FW52" s="59"/>
      <c r="FX52" s="60"/>
      <c r="FY52" s="17"/>
      <c r="FZ52" s="17"/>
      <c r="GA52" s="58"/>
      <c r="GB52" s="50"/>
      <c r="GC52" s="50"/>
      <c r="GD52" s="50"/>
      <c r="GE52" s="50"/>
      <c r="GF52" s="50"/>
      <c r="GG52" s="50"/>
      <c r="GH52" s="59"/>
      <c r="GI52" s="60"/>
      <c r="GJ52" s="17"/>
      <c r="GK52" s="17"/>
      <c r="GL52" s="58"/>
      <c r="GM52" s="50"/>
      <c r="GN52" s="50"/>
      <c r="GO52" s="50"/>
      <c r="GP52" s="50"/>
      <c r="GQ52" s="50"/>
      <c r="GR52" s="50"/>
      <c r="GS52" s="59"/>
      <c r="GT52" s="60"/>
      <c r="GU52" s="17"/>
      <c r="GV52" s="17"/>
      <c r="GW52" s="58"/>
      <c r="GX52" s="50"/>
      <c r="GY52" s="50"/>
      <c r="GZ52" s="50"/>
      <c r="HA52" s="50"/>
      <c r="HB52" s="50"/>
      <c r="HC52" s="50"/>
      <c r="HD52" s="59"/>
      <c r="HE52" s="60"/>
      <c r="HF52" s="17"/>
      <c r="HG52" s="17"/>
      <c r="HH52" s="58"/>
      <c r="HI52" s="50"/>
      <c r="HJ52" s="50"/>
      <c r="HK52" s="50"/>
      <c r="HL52" s="50"/>
      <c r="HM52" s="50"/>
      <c r="HN52" s="50"/>
      <c r="HO52" s="59"/>
      <c r="HP52" s="60"/>
      <c r="HQ52" s="17"/>
      <c r="HR52" s="17"/>
      <c r="HS52" s="58"/>
      <c r="HT52" s="50"/>
      <c r="HU52" s="50"/>
      <c r="HV52" s="50"/>
      <c r="HW52" s="50"/>
      <c r="HX52" s="50"/>
      <c r="HY52" s="50"/>
      <c r="HZ52" s="59"/>
      <c r="IA52" s="60"/>
      <c r="IB52" s="17"/>
      <c r="IC52" s="17"/>
    </row>
    <row r="53" spans="1:237" x14ac:dyDescent="0.3">
      <c r="A53" s="96">
        <v>4</v>
      </c>
      <c r="B53" s="1275"/>
      <c r="C53" s="1276"/>
      <c r="D53" s="1276"/>
      <c r="E53" s="1355"/>
      <c r="F53" s="57"/>
      <c r="G53" s="57"/>
      <c r="H53" s="57"/>
      <c r="I53" s="57"/>
      <c r="J53" s="59"/>
      <c r="K53" s="59"/>
      <c r="L53" s="59"/>
      <c r="M53" s="59"/>
      <c r="N53" s="59"/>
      <c r="O53" s="59"/>
      <c r="P53" s="59"/>
      <c r="Q53" s="17"/>
      <c r="R53" s="58"/>
      <c r="S53" s="50"/>
      <c r="T53" s="50"/>
      <c r="U53" s="50"/>
      <c r="V53" s="50"/>
      <c r="W53" s="50"/>
      <c r="X53" s="50"/>
      <c r="Y53" s="59"/>
      <c r="Z53" s="60"/>
      <c r="AA53" s="17"/>
      <c r="AB53" s="17"/>
      <c r="AC53" s="58"/>
      <c r="AD53" s="50"/>
      <c r="AE53" s="50"/>
      <c r="AF53" s="50"/>
      <c r="AG53" s="50"/>
      <c r="AH53" s="50"/>
      <c r="AI53" s="50"/>
      <c r="AJ53" s="59"/>
      <c r="AK53" s="60"/>
      <c r="AL53" s="17"/>
      <c r="AM53" s="17"/>
      <c r="AN53" s="58"/>
      <c r="AO53" s="50"/>
      <c r="AP53" s="50"/>
      <c r="AQ53" s="50"/>
      <c r="AR53" s="50"/>
      <c r="AS53" s="50"/>
      <c r="AT53" s="50"/>
      <c r="AU53" s="59"/>
      <c r="AV53" s="60"/>
      <c r="AW53" s="17"/>
      <c r="AX53" s="17"/>
      <c r="AY53" s="58"/>
      <c r="AZ53" s="50"/>
      <c r="BA53" s="50"/>
      <c r="BB53" s="50"/>
      <c r="BC53" s="50"/>
      <c r="BD53" s="50"/>
      <c r="BE53" s="50"/>
      <c r="BF53" s="59"/>
      <c r="BG53" s="60"/>
      <c r="BH53" s="17"/>
      <c r="BI53" s="17"/>
      <c r="BJ53" s="58"/>
      <c r="BK53" s="50"/>
      <c r="BL53" s="50"/>
      <c r="BM53" s="50"/>
      <c r="BN53" s="50"/>
      <c r="BO53" s="50"/>
      <c r="BP53" s="50"/>
      <c r="BQ53" s="59"/>
      <c r="BR53" s="60"/>
      <c r="BS53" s="17"/>
      <c r="BT53" s="17"/>
      <c r="BU53" s="58"/>
      <c r="BV53" s="50"/>
      <c r="BW53" s="50"/>
      <c r="BX53" s="50"/>
      <c r="BY53" s="50"/>
      <c r="BZ53" s="50"/>
      <c r="CA53" s="50"/>
      <c r="CB53" s="59"/>
      <c r="CC53" s="60"/>
      <c r="CD53" s="17"/>
      <c r="CE53" s="17"/>
      <c r="CF53" s="58"/>
      <c r="CG53" s="50"/>
      <c r="CH53" s="50"/>
      <c r="CI53" s="50"/>
      <c r="CJ53" s="50"/>
      <c r="CK53" s="50"/>
      <c r="CL53" s="50"/>
      <c r="CM53" s="59"/>
      <c r="CN53" s="60"/>
      <c r="CO53" s="17"/>
      <c r="CP53" s="17"/>
      <c r="CQ53" s="58"/>
      <c r="CR53" s="50"/>
      <c r="CS53" s="50"/>
      <c r="CT53" s="50"/>
      <c r="CU53" s="50"/>
      <c r="CV53" s="50"/>
      <c r="CW53" s="50"/>
      <c r="CX53" s="59"/>
      <c r="CY53" s="60"/>
      <c r="CZ53" s="17"/>
      <c r="DA53" s="17"/>
      <c r="DB53" s="58"/>
      <c r="DC53" s="50"/>
      <c r="DD53" s="50"/>
      <c r="DE53" s="50"/>
      <c r="DF53" s="50"/>
      <c r="DG53" s="50"/>
      <c r="DH53" s="50"/>
      <c r="DI53" s="59"/>
      <c r="DJ53" s="60"/>
      <c r="DK53" s="17"/>
      <c r="DL53" s="17"/>
      <c r="DM53" s="58"/>
      <c r="DN53" s="50"/>
      <c r="DO53" s="50"/>
      <c r="DP53" s="50"/>
      <c r="DQ53" s="50"/>
      <c r="DR53" s="50"/>
      <c r="DS53" s="50"/>
      <c r="DT53" s="59"/>
      <c r="DU53" s="60"/>
      <c r="DV53" s="17"/>
      <c r="DW53" s="17"/>
      <c r="DX53" s="58"/>
      <c r="DY53" s="50"/>
      <c r="DZ53" s="50"/>
      <c r="EA53" s="50"/>
      <c r="EB53" s="50"/>
      <c r="EC53" s="50"/>
      <c r="ED53" s="50"/>
      <c r="EE53" s="59"/>
      <c r="EF53" s="60"/>
      <c r="EG53" s="17"/>
      <c r="EH53" s="17"/>
      <c r="EI53" s="58"/>
      <c r="EJ53" s="50"/>
      <c r="EK53" s="50"/>
      <c r="EL53" s="50"/>
      <c r="EM53" s="50"/>
      <c r="EN53" s="50"/>
      <c r="EO53" s="50"/>
      <c r="EP53" s="59"/>
      <c r="EQ53" s="60"/>
      <c r="ER53" s="17"/>
      <c r="ES53" s="17"/>
      <c r="ET53" s="58"/>
      <c r="EU53" s="50"/>
      <c r="EV53" s="50"/>
      <c r="EW53" s="50"/>
      <c r="EX53" s="50"/>
      <c r="EY53" s="50"/>
      <c r="EZ53" s="50"/>
      <c r="FA53" s="59"/>
      <c r="FB53" s="60"/>
      <c r="FC53" s="17"/>
      <c r="FD53" s="17"/>
      <c r="FE53" s="58"/>
      <c r="FF53" s="50"/>
      <c r="FG53" s="50"/>
      <c r="FH53" s="50"/>
      <c r="FI53" s="50"/>
      <c r="FJ53" s="50"/>
      <c r="FK53" s="50"/>
      <c r="FL53" s="59"/>
      <c r="FM53" s="60"/>
      <c r="FN53" s="17"/>
      <c r="FO53" s="17"/>
      <c r="FP53" s="58"/>
      <c r="FQ53" s="50"/>
      <c r="FR53" s="50"/>
      <c r="FS53" s="50"/>
      <c r="FT53" s="50"/>
      <c r="FU53" s="50"/>
      <c r="FV53" s="50"/>
      <c r="FW53" s="59"/>
      <c r="FX53" s="60"/>
      <c r="FY53" s="17"/>
      <c r="FZ53" s="17"/>
      <c r="GA53" s="58"/>
      <c r="GB53" s="50"/>
      <c r="GC53" s="50"/>
      <c r="GD53" s="50"/>
      <c r="GE53" s="50"/>
      <c r="GF53" s="50"/>
      <c r="GG53" s="50"/>
      <c r="GH53" s="59"/>
      <c r="GI53" s="60"/>
      <c r="GJ53" s="17"/>
      <c r="GK53" s="17"/>
      <c r="GL53" s="58"/>
      <c r="GM53" s="50"/>
      <c r="GN53" s="50"/>
      <c r="GO53" s="50"/>
      <c r="GP53" s="50"/>
      <c r="GQ53" s="50"/>
      <c r="GR53" s="50"/>
      <c r="GS53" s="59"/>
      <c r="GT53" s="60"/>
      <c r="GU53" s="17"/>
      <c r="GV53" s="17"/>
      <c r="GW53" s="58"/>
      <c r="GX53" s="50"/>
      <c r="GY53" s="50"/>
      <c r="GZ53" s="50"/>
      <c r="HA53" s="50"/>
      <c r="HB53" s="50"/>
      <c r="HC53" s="50"/>
      <c r="HD53" s="59"/>
      <c r="HE53" s="60"/>
      <c r="HF53" s="17"/>
      <c r="HG53" s="17"/>
      <c r="HH53" s="58"/>
      <c r="HI53" s="50"/>
      <c r="HJ53" s="50"/>
      <c r="HK53" s="50"/>
      <c r="HL53" s="50"/>
      <c r="HM53" s="50"/>
      <c r="HN53" s="50"/>
      <c r="HO53" s="59"/>
      <c r="HP53" s="60"/>
      <c r="HQ53" s="17"/>
      <c r="HR53" s="17"/>
      <c r="HS53" s="58"/>
      <c r="HT53" s="50"/>
      <c r="HU53" s="50"/>
      <c r="HV53" s="50"/>
      <c r="HW53" s="50"/>
      <c r="HX53" s="50"/>
      <c r="HY53" s="50"/>
      <c r="HZ53" s="59"/>
      <c r="IA53" s="60"/>
      <c r="IB53" s="17"/>
      <c r="IC53" s="17"/>
    </row>
    <row r="54" spans="1:237" x14ac:dyDescent="0.3">
      <c r="A54" s="96">
        <v>5</v>
      </c>
      <c r="B54" s="1275"/>
      <c r="C54" s="1276"/>
      <c r="D54" s="1276"/>
      <c r="E54" s="1355"/>
      <c r="F54" s="57"/>
      <c r="G54" s="57"/>
      <c r="H54" s="57"/>
      <c r="I54" s="57"/>
      <c r="J54" s="59"/>
      <c r="K54" s="59"/>
      <c r="L54" s="59"/>
      <c r="M54" s="59"/>
      <c r="N54" s="59"/>
      <c r="O54" s="59"/>
      <c r="P54" s="59"/>
      <c r="Q54" s="17"/>
      <c r="R54" s="58"/>
      <c r="S54" s="50"/>
      <c r="T54" s="50"/>
      <c r="U54" s="50"/>
      <c r="V54" s="50"/>
      <c r="W54" s="50"/>
      <c r="X54" s="50"/>
      <c r="Y54" s="59"/>
      <c r="Z54" s="60"/>
      <c r="AA54" s="17"/>
      <c r="AB54" s="17"/>
      <c r="AC54" s="58"/>
      <c r="AD54" s="50"/>
      <c r="AE54" s="50"/>
      <c r="AF54" s="50"/>
      <c r="AG54" s="50"/>
      <c r="AH54" s="50"/>
      <c r="AI54" s="50"/>
      <c r="AJ54" s="59"/>
      <c r="AK54" s="60"/>
      <c r="AL54" s="17"/>
      <c r="AM54" s="17"/>
      <c r="AN54" s="58"/>
      <c r="AO54" s="50"/>
      <c r="AP54" s="50"/>
      <c r="AQ54" s="50"/>
      <c r="AR54" s="50"/>
      <c r="AS54" s="50"/>
      <c r="AT54" s="50"/>
      <c r="AU54" s="59"/>
      <c r="AV54" s="60"/>
      <c r="AW54" s="17"/>
      <c r="AX54" s="17"/>
      <c r="AY54" s="58"/>
      <c r="AZ54" s="50"/>
      <c r="BA54" s="50"/>
      <c r="BB54" s="50"/>
      <c r="BC54" s="50"/>
      <c r="BD54" s="50"/>
      <c r="BE54" s="50"/>
      <c r="BF54" s="59"/>
      <c r="BG54" s="60"/>
      <c r="BH54" s="17"/>
      <c r="BI54" s="17"/>
      <c r="BJ54" s="58"/>
      <c r="BK54" s="50"/>
      <c r="BL54" s="50"/>
      <c r="BM54" s="50"/>
      <c r="BN54" s="50"/>
      <c r="BO54" s="50"/>
      <c r="BP54" s="50"/>
      <c r="BQ54" s="59"/>
      <c r="BR54" s="60"/>
      <c r="BS54" s="17"/>
      <c r="BT54" s="17"/>
      <c r="BU54" s="58"/>
      <c r="BV54" s="50"/>
      <c r="BW54" s="50"/>
      <c r="BX54" s="50"/>
      <c r="BY54" s="50"/>
      <c r="BZ54" s="50"/>
      <c r="CA54" s="50"/>
      <c r="CB54" s="59"/>
      <c r="CC54" s="60"/>
      <c r="CD54" s="17"/>
      <c r="CE54" s="17"/>
      <c r="CF54" s="58"/>
      <c r="CG54" s="50"/>
      <c r="CH54" s="50"/>
      <c r="CI54" s="50"/>
      <c r="CJ54" s="50"/>
      <c r="CK54" s="50"/>
      <c r="CL54" s="50"/>
      <c r="CM54" s="59"/>
      <c r="CN54" s="60"/>
      <c r="CO54" s="17"/>
      <c r="CP54" s="17"/>
      <c r="CQ54" s="58"/>
      <c r="CR54" s="50"/>
      <c r="CS54" s="50"/>
      <c r="CT54" s="50"/>
      <c r="CU54" s="50"/>
      <c r="CV54" s="50"/>
      <c r="CW54" s="50"/>
      <c r="CX54" s="59"/>
      <c r="CY54" s="60"/>
      <c r="CZ54" s="17"/>
      <c r="DA54" s="17"/>
      <c r="DB54" s="58"/>
      <c r="DC54" s="50"/>
      <c r="DD54" s="50"/>
      <c r="DE54" s="50"/>
      <c r="DF54" s="50"/>
      <c r="DG54" s="50"/>
      <c r="DH54" s="50"/>
      <c r="DI54" s="59"/>
      <c r="DJ54" s="60"/>
      <c r="DK54" s="17"/>
      <c r="DL54" s="17"/>
      <c r="DM54" s="58"/>
      <c r="DN54" s="50"/>
      <c r="DO54" s="50"/>
      <c r="DP54" s="50"/>
      <c r="DQ54" s="50"/>
      <c r="DR54" s="50"/>
      <c r="DS54" s="50"/>
      <c r="DT54" s="59"/>
      <c r="DU54" s="60"/>
      <c r="DV54" s="17"/>
      <c r="DW54" s="17"/>
      <c r="DX54" s="58"/>
      <c r="DY54" s="50"/>
      <c r="DZ54" s="50"/>
      <c r="EA54" s="50"/>
      <c r="EB54" s="50"/>
      <c r="EC54" s="50"/>
      <c r="ED54" s="50"/>
      <c r="EE54" s="59"/>
      <c r="EF54" s="60"/>
      <c r="EG54" s="17"/>
      <c r="EH54" s="17"/>
      <c r="EI54" s="58"/>
      <c r="EJ54" s="50"/>
      <c r="EK54" s="50"/>
      <c r="EL54" s="50"/>
      <c r="EM54" s="50"/>
      <c r="EN54" s="50"/>
      <c r="EO54" s="50"/>
      <c r="EP54" s="59"/>
      <c r="EQ54" s="60"/>
      <c r="ER54" s="17"/>
      <c r="ES54" s="17"/>
      <c r="ET54" s="58"/>
      <c r="EU54" s="50"/>
      <c r="EV54" s="50"/>
      <c r="EW54" s="50"/>
      <c r="EX54" s="50"/>
      <c r="EY54" s="50"/>
      <c r="EZ54" s="50"/>
      <c r="FA54" s="59"/>
      <c r="FB54" s="60"/>
      <c r="FC54" s="17"/>
      <c r="FD54" s="17"/>
      <c r="FE54" s="58"/>
      <c r="FF54" s="50"/>
      <c r="FG54" s="50"/>
      <c r="FH54" s="50"/>
      <c r="FI54" s="50"/>
      <c r="FJ54" s="50"/>
      <c r="FK54" s="50"/>
      <c r="FL54" s="59"/>
      <c r="FM54" s="60"/>
      <c r="FN54" s="17"/>
      <c r="FO54" s="17"/>
      <c r="FP54" s="58"/>
      <c r="FQ54" s="50"/>
      <c r="FR54" s="50"/>
      <c r="FS54" s="50"/>
      <c r="FT54" s="50"/>
      <c r="FU54" s="50"/>
      <c r="FV54" s="50"/>
      <c r="FW54" s="59"/>
      <c r="FX54" s="60"/>
      <c r="FY54" s="17"/>
      <c r="FZ54" s="17"/>
      <c r="GA54" s="58"/>
      <c r="GB54" s="50"/>
      <c r="GC54" s="50"/>
      <c r="GD54" s="50"/>
      <c r="GE54" s="50"/>
      <c r="GF54" s="50"/>
      <c r="GG54" s="50"/>
      <c r="GH54" s="59"/>
      <c r="GI54" s="60"/>
      <c r="GJ54" s="17"/>
      <c r="GK54" s="17"/>
      <c r="GL54" s="58"/>
      <c r="GM54" s="50"/>
      <c r="GN54" s="50"/>
      <c r="GO54" s="50"/>
      <c r="GP54" s="50"/>
      <c r="GQ54" s="50"/>
      <c r="GR54" s="50"/>
      <c r="GS54" s="59"/>
      <c r="GT54" s="60"/>
      <c r="GU54" s="17"/>
      <c r="GV54" s="17"/>
      <c r="GW54" s="58"/>
      <c r="GX54" s="50"/>
      <c r="GY54" s="50"/>
      <c r="GZ54" s="50"/>
      <c r="HA54" s="50"/>
      <c r="HB54" s="50"/>
      <c r="HC54" s="50"/>
      <c r="HD54" s="59"/>
      <c r="HE54" s="60"/>
      <c r="HF54" s="17"/>
      <c r="HG54" s="17"/>
      <c r="HH54" s="58"/>
      <c r="HI54" s="50"/>
      <c r="HJ54" s="50"/>
      <c r="HK54" s="50"/>
      <c r="HL54" s="50"/>
      <c r="HM54" s="50"/>
      <c r="HN54" s="50"/>
      <c r="HO54" s="59"/>
      <c r="HP54" s="60"/>
      <c r="HQ54" s="17"/>
      <c r="HR54" s="17"/>
      <c r="HS54" s="58"/>
      <c r="HT54" s="50"/>
      <c r="HU54" s="50"/>
      <c r="HV54" s="50"/>
      <c r="HW54" s="50"/>
      <c r="HX54" s="50"/>
      <c r="HY54" s="50"/>
      <c r="HZ54" s="59"/>
      <c r="IA54" s="60"/>
      <c r="IB54" s="17"/>
      <c r="IC54" s="17"/>
    </row>
    <row r="55" spans="1:237" x14ac:dyDescent="0.3">
      <c r="A55" s="55"/>
      <c r="B55" s="62"/>
      <c r="C55" s="62"/>
      <c r="D55" s="57"/>
      <c r="E55" s="57"/>
      <c r="F55" s="57"/>
      <c r="G55" s="57"/>
      <c r="H55" s="57"/>
      <c r="I55" s="57"/>
      <c r="J55" s="59"/>
      <c r="K55" s="59"/>
      <c r="L55" s="59"/>
      <c r="M55" s="59"/>
      <c r="N55" s="59"/>
      <c r="O55" s="59"/>
      <c r="P55" s="59"/>
      <c r="Q55" s="17"/>
      <c r="R55" s="58"/>
      <c r="S55" s="50"/>
      <c r="T55" s="50"/>
      <c r="U55" s="50"/>
      <c r="V55" s="50"/>
      <c r="W55" s="50"/>
      <c r="X55" s="50"/>
      <c r="Y55" s="59"/>
      <c r="Z55" s="60"/>
      <c r="AA55" s="17"/>
      <c r="AB55" s="17"/>
      <c r="AC55" s="58"/>
      <c r="AD55" s="50"/>
      <c r="AE55" s="50"/>
      <c r="AF55" s="50"/>
      <c r="AG55" s="50"/>
      <c r="AH55" s="50"/>
      <c r="AI55" s="50"/>
      <c r="AJ55" s="59"/>
      <c r="AK55" s="60"/>
      <c r="AL55" s="17"/>
      <c r="AM55" s="17"/>
      <c r="AN55" s="58"/>
      <c r="AO55" s="50"/>
      <c r="AP55" s="50"/>
      <c r="AQ55" s="50"/>
      <c r="AR55" s="50"/>
      <c r="AS55" s="50"/>
      <c r="AT55" s="50"/>
      <c r="AU55" s="59"/>
      <c r="AV55" s="60"/>
      <c r="AW55" s="17"/>
      <c r="AX55" s="17"/>
      <c r="AY55" s="58"/>
      <c r="AZ55" s="50"/>
      <c r="BA55" s="50"/>
      <c r="BB55" s="50"/>
      <c r="BC55" s="50"/>
      <c r="BD55" s="50"/>
      <c r="BE55" s="50"/>
      <c r="BF55" s="59"/>
      <c r="BG55" s="60"/>
      <c r="BH55" s="17"/>
      <c r="BI55" s="17"/>
      <c r="BJ55" s="58"/>
      <c r="BK55" s="50"/>
      <c r="BL55" s="50"/>
      <c r="BM55" s="50"/>
      <c r="BN55" s="50"/>
      <c r="BO55" s="50"/>
      <c r="BP55" s="50"/>
      <c r="BQ55" s="59"/>
      <c r="BR55" s="60"/>
      <c r="BS55" s="17"/>
      <c r="BT55" s="17"/>
      <c r="BU55" s="58"/>
      <c r="BV55" s="50"/>
      <c r="BW55" s="50"/>
      <c r="BX55" s="50"/>
      <c r="BY55" s="50"/>
      <c r="BZ55" s="50"/>
      <c r="CA55" s="50"/>
      <c r="CB55" s="59"/>
      <c r="CC55" s="60"/>
      <c r="CD55" s="17"/>
      <c r="CE55" s="17"/>
      <c r="CF55" s="58"/>
      <c r="CG55" s="50"/>
      <c r="CH55" s="50"/>
      <c r="CI55" s="50"/>
      <c r="CJ55" s="50"/>
      <c r="CK55" s="50"/>
      <c r="CL55" s="50"/>
      <c r="CM55" s="59"/>
      <c r="CN55" s="60"/>
      <c r="CO55" s="17"/>
      <c r="CP55" s="17"/>
      <c r="CQ55" s="58"/>
      <c r="CR55" s="50"/>
      <c r="CS55" s="50"/>
      <c r="CT55" s="50"/>
      <c r="CU55" s="50"/>
      <c r="CV55" s="50"/>
      <c r="CW55" s="50"/>
      <c r="CX55" s="59"/>
      <c r="CY55" s="60"/>
      <c r="CZ55" s="17"/>
      <c r="DA55" s="17"/>
      <c r="DB55" s="58"/>
      <c r="DC55" s="50"/>
      <c r="DD55" s="50"/>
      <c r="DE55" s="50"/>
      <c r="DF55" s="50"/>
      <c r="DG55" s="50"/>
      <c r="DH55" s="50"/>
      <c r="DI55" s="59"/>
      <c r="DJ55" s="60"/>
      <c r="DK55" s="17"/>
      <c r="DL55" s="17"/>
      <c r="DM55" s="58"/>
      <c r="DN55" s="50"/>
      <c r="DO55" s="50"/>
      <c r="DP55" s="50"/>
      <c r="DQ55" s="50"/>
      <c r="DR55" s="50"/>
      <c r="DS55" s="50"/>
      <c r="DT55" s="59"/>
      <c r="DU55" s="60"/>
      <c r="DV55" s="17"/>
      <c r="DW55" s="17"/>
      <c r="DX55" s="58"/>
      <c r="DY55" s="50"/>
      <c r="DZ55" s="50"/>
      <c r="EA55" s="50"/>
      <c r="EB55" s="50"/>
      <c r="EC55" s="50"/>
      <c r="ED55" s="50"/>
      <c r="EE55" s="59"/>
      <c r="EF55" s="60"/>
      <c r="EG55" s="17"/>
      <c r="EH55" s="17"/>
      <c r="EI55" s="58"/>
      <c r="EJ55" s="50"/>
      <c r="EK55" s="50"/>
      <c r="EL55" s="50"/>
      <c r="EM55" s="50"/>
      <c r="EN55" s="50"/>
      <c r="EO55" s="50"/>
      <c r="EP55" s="59"/>
      <c r="EQ55" s="60"/>
      <c r="ER55" s="17"/>
      <c r="ES55" s="17"/>
      <c r="ET55" s="58"/>
      <c r="EU55" s="50"/>
      <c r="EV55" s="50"/>
      <c r="EW55" s="50"/>
      <c r="EX55" s="50"/>
      <c r="EY55" s="50"/>
      <c r="EZ55" s="50"/>
      <c r="FA55" s="59"/>
      <c r="FB55" s="60"/>
      <c r="FC55" s="17"/>
      <c r="FD55" s="17"/>
      <c r="FE55" s="58"/>
      <c r="FF55" s="50"/>
      <c r="FG55" s="50"/>
      <c r="FH55" s="50"/>
      <c r="FI55" s="50"/>
      <c r="FJ55" s="50"/>
      <c r="FK55" s="50"/>
      <c r="FL55" s="59"/>
      <c r="FM55" s="60"/>
      <c r="FN55" s="17"/>
      <c r="FO55" s="17"/>
      <c r="FP55" s="58"/>
      <c r="FQ55" s="50"/>
      <c r="FR55" s="50"/>
      <c r="FS55" s="50"/>
      <c r="FT55" s="50"/>
      <c r="FU55" s="50"/>
      <c r="FV55" s="50"/>
      <c r="FW55" s="59"/>
      <c r="FX55" s="60"/>
      <c r="FY55" s="17"/>
      <c r="FZ55" s="17"/>
      <c r="GA55" s="58"/>
      <c r="GB55" s="50"/>
      <c r="GC55" s="50"/>
      <c r="GD55" s="50"/>
      <c r="GE55" s="50"/>
      <c r="GF55" s="50"/>
      <c r="GG55" s="50"/>
      <c r="GH55" s="59"/>
      <c r="GI55" s="60"/>
      <c r="GJ55" s="17"/>
      <c r="GK55" s="17"/>
      <c r="GL55" s="58"/>
      <c r="GM55" s="50"/>
      <c r="GN55" s="50"/>
      <c r="GO55" s="50"/>
      <c r="GP55" s="50"/>
      <c r="GQ55" s="50"/>
      <c r="GR55" s="50"/>
      <c r="GS55" s="59"/>
      <c r="GT55" s="60"/>
      <c r="GU55" s="17"/>
      <c r="GV55" s="17"/>
      <c r="GW55" s="58"/>
      <c r="GX55" s="50"/>
      <c r="GY55" s="50"/>
      <c r="GZ55" s="50"/>
      <c r="HA55" s="50"/>
      <c r="HB55" s="50"/>
      <c r="HC55" s="50"/>
      <c r="HD55" s="59"/>
      <c r="HE55" s="60"/>
      <c r="HF55" s="17"/>
      <c r="HG55" s="17"/>
      <c r="HH55" s="58"/>
      <c r="HI55" s="50"/>
      <c r="HJ55" s="50"/>
      <c r="HK55" s="50"/>
      <c r="HL55" s="50"/>
      <c r="HM55" s="50"/>
      <c r="HN55" s="50"/>
      <c r="HO55" s="59"/>
      <c r="HP55" s="60"/>
      <c r="HQ55" s="17"/>
      <c r="HR55" s="17"/>
      <c r="HS55" s="58"/>
      <c r="HT55" s="50"/>
      <c r="HU55" s="50"/>
      <c r="HV55" s="50"/>
      <c r="HW55" s="50"/>
      <c r="HX55" s="50"/>
      <c r="HY55" s="50"/>
      <c r="HZ55" s="59"/>
      <c r="IA55" s="60"/>
      <c r="IB55" s="17"/>
      <c r="IC55" s="17"/>
    </row>
    <row r="56" spans="1:237" x14ac:dyDescent="0.3">
      <c r="A56" s="55"/>
      <c r="B56" s="63"/>
      <c r="C56" s="63"/>
      <c r="D56" s="57"/>
      <c r="E56" s="57"/>
      <c r="F56" s="57"/>
      <c r="G56" s="57"/>
      <c r="H56" s="57"/>
      <c r="I56" s="57"/>
      <c r="J56" s="59"/>
      <c r="K56" s="59"/>
      <c r="L56" s="59"/>
      <c r="M56" s="59"/>
      <c r="N56" s="59"/>
      <c r="O56" s="59"/>
      <c r="P56" s="59"/>
      <c r="Q56" s="17"/>
      <c r="R56" s="58"/>
      <c r="S56" s="50"/>
      <c r="T56" s="50"/>
      <c r="U56" s="50"/>
      <c r="V56" s="50"/>
      <c r="W56" s="50"/>
      <c r="X56" s="50"/>
      <c r="Y56" s="59"/>
      <c r="Z56" s="60"/>
      <c r="AA56" s="17"/>
      <c r="AB56" s="17"/>
      <c r="AC56" s="58"/>
      <c r="AD56" s="50"/>
      <c r="AE56" s="50"/>
      <c r="AF56" s="50"/>
      <c r="AG56" s="50"/>
      <c r="AH56" s="50"/>
      <c r="AI56" s="50"/>
      <c r="AJ56" s="59"/>
      <c r="AK56" s="60"/>
      <c r="AL56" s="17"/>
      <c r="AM56" s="17"/>
      <c r="AN56" s="58"/>
      <c r="AO56" s="50"/>
      <c r="AP56" s="50"/>
      <c r="AQ56" s="50"/>
      <c r="AR56" s="50"/>
      <c r="AS56" s="50"/>
      <c r="AT56" s="50"/>
      <c r="AU56" s="59"/>
      <c r="AV56" s="60"/>
      <c r="AW56" s="17"/>
      <c r="AX56" s="17"/>
      <c r="AY56" s="58"/>
      <c r="AZ56" s="50"/>
      <c r="BA56" s="50"/>
      <c r="BB56" s="50"/>
      <c r="BC56" s="50"/>
      <c r="BD56" s="50"/>
      <c r="BE56" s="50"/>
      <c r="BF56" s="59"/>
      <c r="BG56" s="60"/>
      <c r="BH56" s="17"/>
      <c r="BI56" s="17"/>
      <c r="BJ56" s="58"/>
      <c r="BK56" s="50"/>
      <c r="BL56" s="50"/>
      <c r="BM56" s="50"/>
      <c r="BN56" s="50"/>
      <c r="BO56" s="50"/>
      <c r="BP56" s="50"/>
      <c r="BQ56" s="59"/>
      <c r="BR56" s="60"/>
      <c r="BS56" s="17"/>
      <c r="BT56" s="17"/>
      <c r="BU56" s="58"/>
      <c r="BV56" s="50"/>
      <c r="BW56" s="50"/>
      <c r="BX56" s="50"/>
      <c r="BY56" s="50"/>
      <c r="BZ56" s="50"/>
      <c r="CA56" s="50"/>
      <c r="CB56" s="59"/>
      <c r="CC56" s="60"/>
      <c r="CD56" s="17"/>
      <c r="CE56" s="17"/>
      <c r="CF56" s="58"/>
      <c r="CG56" s="50"/>
      <c r="CH56" s="50"/>
      <c r="CI56" s="50"/>
      <c r="CJ56" s="50"/>
      <c r="CK56" s="50"/>
      <c r="CL56" s="50"/>
      <c r="CM56" s="59"/>
      <c r="CN56" s="60"/>
      <c r="CO56" s="17"/>
      <c r="CP56" s="17"/>
      <c r="CQ56" s="58"/>
      <c r="CR56" s="50"/>
      <c r="CS56" s="50"/>
      <c r="CT56" s="50"/>
      <c r="CU56" s="50"/>
      <c r="CV56" s="50"/>
      <c r="CW56" s="50"/>
      <c r="CX56" s="59"/>
      <c r="CY56" s="60"/>
      <c r="CZ56" s="17"/>
      <c r="DA56" s="17"/>
      <c r="DB56" s="58"/>
      <c r="DC56" s="50"/>
      <c r="DD56" s="50"/>
      <c r="DE56" s="50"/>
      <c r="DF56" s="50"/>
      <c r="DG56" s="50"/>
      <c r="DH56" s="50"/>
      <c r="DI56" s="59"/>
      <c r="DJ56" s="60"/>
      <c r="DK56" s="17"/>
      <c r="DL56" s="17"/>
      <c r="DM56" s="58"/>
      <c r="DN56" s="50"/>
      <c r="DO56" s="50"/>
      <c r="DP56" s="50"/>
      <c r="DQ56" s="50"/>
      <c r="DR56" s="50"/>
      <c r="DS56" s="50"/>
      <c r="DT56" s="59"/>
      <c r="DU56" s="60"/>
      <c r="DV56" s="17"/>
      <c r="DW56" s="17"/>
      <c r="DX56" s="58"/>
      <c r="DY56" s="50"/>
      <c r="DZ56" s="50"/>
      <c r="EA56" s="50"/>
      <c r="EB56" s="50"/>
      <c r="EC56" s="50"/>
      <c r="ED56" s="50"/>
      <c r="EE56" s="59"/>
      <c r="EF56" s="60"/>
      <c r="EG56" s="17"/>
      <c r="EH56" s="17"/>
      <c r="EI56" s="58"/>
      <c r="EJ56" s="50"/>
      <c r="EK56" s="50"/>
      <c r="EL56" s="50"/>
      <c r="EM56" s="50"/>
      <c r="EN56" s="50"/>
      <c r="EO56" s="50"/>
      <c r="EP56" s="59"/>
      <c r="EQ56" s="60"/>
      <c r="ER56" s="17"/>
      <c r="ES56" s="17"/>
      <c r="ET56" s="58"/>
      <c r="EU56" s="50"/>
      <c r="EV56" s="50"/>
      <c r="EW56" s="50"/>
      <c r="EX56" s="50"/>
      <c r="EY56" s="50"/>
      <c r="EZ56" s="50"/>
      <c r="FA56" s="59"/>
      <c r="FB56" s="60"/>
      <c r="FC56" s="17"/>
      <c r="FD56" s="17"/>
      <c r="FE56" s="58"/>
      <c r="FF56" s="50"/>
      <c r="FG56" s="50"/>
      <c r="FH56" s="50"/>
      <c r="FI56" s="50"/>
      <c r="FJ56" s="50"/>
      <c r="FK56" s="50"/>
      <c r="FL56" s="59"/>
      <c r="FM56" s="60"/>
      <c r="FN56" s="17"/>
      <c r="FO56" s="17"/>
      <c r="FP56" s="58"/>
      <c r="FQ56" s="50"/>
      <c r="FR56" s="50"/>
      <c r="FS56" s="50"/>
      <c r="FT56" s="50"/>
      <c r="FU56" s="50"/>
      <c r="FV56" s="50"/>
      <c r="FW56" s="59"/>
      <c r="FX56" s="60"/>
      <c r="FY56" s="17"/>
      <c r="FZ56" s="17"/>
      <c r="GA56" s="58"/>
      <c r="GB56" s="50"/>
      <c r="GC56" s="50"/>
      <c r="GD56" s="50"/>
      <c r="GE56" s="50"/>
      <c r="GF56" s="50"/>
      <c r="GG56" s="50"/>
      <c r="GH56" s="59"/>
      <c r="GI56" s="60"/>
      <c r="GJ56" s="17"/>
      <c r="GK56" s="17"/>
      <c r="GL56" s="58"/>
      <c r="GM56" s="50"/>
      <c r="GN56" s="50"/>
      <c r="GO56" s="50"/>
      <c r="GP56" s="50"/>
      <c r="GQ56" s="50"/>
      <c r="GR56" s="50"/>
      <c r="GS56" s="59"/>
      <c r="GT56" s="60"/>
      <c r="GU56" s="17"/>
      <c r="GV56" s="17"/>
      <c r="GW56" s="58"/>
      <c r="GX56" s="50"/>
      <c r="GY56" s="50"/>
      <c r="GZ56" s="50"/>
      <c r="HA56" s="50"/>
      <c r="HB56" s="50"/>
      <c r="HC56" s="50"/>
      <c r="HD56" s="59"/>
      <c r="HE56" s="60"/>
      <c r="HF56" s="17"/>
      <c r="HG56" s="17"/>
      <c r="HH56" s="58"/>
      <c r="HI56" s="50"/>
      <c r="HJ56" s="50"/>
      <c r="HK56" s="50"/>
      <c r="HL56" s="50"/>
      <c r="HM56" s="50"/>
      <c r="HN56" s="50"/>
      <c r="HO56" s="59"/>
      <c r="HP56" s="60"/>
      <c r="HQ56" s="17"/>
      <c r="HR56" s="17"/>
      <c r="HS56" s="58"/>
      <c r="HT56" s="50"/>
      <c r="HU56" s="50"/>
      <c r="HV56" s="50"/>
      <c r="HW56" s="50"/>
      <c r="HX56" s="50"/>
      <c r="HY56" s="50"/>
      <c r="HZ56" s="59"/>
      <c r="IA56" s="60"/>
      <c r="IB56" s="17"/>
      <c r="IC56" s="17"/>
    </row>
    <row r="57" spans="1:237" x14ac:dyDescent="0.3">
      <c r="A57" s="55"/>
      <c r="B57" s="56"/>
      <c r="C57" s="56"/>
      <c r="D57" s="57"/>
      <c r="E57" s="57"/>
      <c r="F57" s="57"/>
      <c r="G57" s="57"/>
      <c r="H57" s="57"/>
      <c r="I57" s="57"/>
      <c r="J57" s="59"/>
      <c r="K57" s="59"/>
      <c r="L57" s="59"/>
      <c r="M57" s="59"/>
      <c r="N57" s="59"/>
      <c r="O57" s="59"/>
      <c r="P57" s="59"/>
      <c r="Q57" s="17"/>
      <c r="R57" s="58"/>
      <c r="S57" s="50"/>
      <c r="T57" s="50"/>
      <c r="U57" s="50"/>
      <c r="V57" s="50"/>
      <c r="W57" s="50"/>
      <c r="X57" s="50"/>
      <c r="Y57" s="59"/>
      <c r="Z57" s="60"/>
      <c r="AA57" s="17"/>
      <c r="AB57" s="17"/>
      <c r="AC57" s="58"/>
      <c r="AD57" s="50"/>
      <c r="AE57" s="50"/>
      <c r="AF57" s="50"/>
      <c r="AG57" s="50"/>
      <c r="AH57" s="50"/>
      <c r="AI57" s="50"/>
      <c r="AJ57" s="59"/>
      <c r="AK57" s="60"/>
      <c r="AL57" s="17"/>
      <c r="AM57" s="17"/>
      <c r="AN57" s="58"/>
      <c r="AO57" s="50"/>
      <c r="AP57" s="50"/>
      <c r="AQ57" s="50"/>
      <c r="AR57" s="50"/>
      <c r="AS57" s="50"/>
      <c r="AT57" s="50"/>
      <c r="AU57" s="59"/>
      <c r="AV57" s="60"/>
      <c r="AW57" s="17"/>
      <c r="AX57" s="17"/>
      <c r="AY57" s="58"/>
      <c r="AZ57" s="50"/>
      <c r="BA57" s="50"/>
      <c r="BB57" s="50"/>
      <c r="BC57" s="50"/>
      <c r="BD57" s="50"/>
      <c r="BE57" s="50"/>
      <c r="BF57" s="59"/>
      <c r="BG57" s="60"/>
      <c r="BH57" s="17"/>
      <c r="BI57" s="17"/>
      <c r="BJ57" s="58"/>
      <c r="BK57" s="50"/>
      <c r="BL57" s="50"/>
      <c r="BM57" s="50"/>
      <c r="BN57" s="50"/>
      <c r="BO57" s="50"/>
      <c r="BP57" s="50"/>
      <c r="BQ57" s="59"/>
      <c r="BR57" s="60"/>
      <c r="BS57" s="17"/>
      <c r="BT57" s="17"/>
      <c r="BU57" s="58"/>
      <c r="BV57" s="50"/>
      <c r="BW57" s="50"/>
      <c r="BX57" s="50"/>
      <c r="BY57" s="50"/>
      <c r="BZ57" s="50"/>
      <c r="CA57" s="50"/>
      <c r="CB57" s="59"/>
      <c r="CC57" s="60"/>
      <c r="CD57" s="17"/>
      <c r="CE57" s="17"/>
      <c r="CF57" s="58"/>
      <c r="CG57" s="50"/>
      <c r="CH57" s="50"/>
      <c r="CI57" s="50"/>
      <c r="CJ57" s="50"/>
      <c r="CK57" s="50"/>
      <c r="CL57" s="50"/>
      <c r="CM57" s="59"/>
      <c r="CN57" s="60"/>
      <c r="CO57" s="17"/>
      <c r="CP57" s="17"/>
      <c r="CQ57" s="58"/>
      <c r="CR57" s="50"/>
      <c r="CS57" s="50"/>
      <c r="CT57" s="50"/>
      <c r="CU57" s="50"/>
      <c r="CV57" s="50"/>
      <c r="CW57" s="50"/>
      <c r="CX57" s="59"/>
      <c r="CY57" s="60"/>
      <c r="CZ57" s="17"/>
      <c r="DA57" s="17"/>
      <c r="DB57" s="58"/>
      <c r="DC57" s="50"/>
      <c r="DD57" s="50"/>
      <c r="DE57" s="50"/>
      <c r="DF57" s="50"/>
      <c r="DG57" s="50"/>
      <c r="DH57" s="50"/>
      <c r="DI57" s="59"/>
      <c r="DJ57" s="60"/>
      <c r="DK57" s="17"/>
      <c r="DL57" s="17"/>
      <c r="DM57" s="58"/>
      <c r="DN57" s="50"/>
      <c r="DO57" s="50"/>
      <c r="DP57" s="50"/>
      <c r="DQ57" s="50"/>
      <c r="DR57" s="50"/>
      <c r="DS57" s="50"/>
      <c r="DT57" s="59"/>
      <c r="DU57" s="60"/>
      <c r="DV57" s="17"/>
      <c r="DW57" s="17"/>
      <c r="DX57" s="58"/>
      <c r="DY57" s="50"/>
      <c r="DZ57" s="50"/>
      <c r="EA57" s="50"/>
      <c r="EB57" s="50"/>
      <c r="EC57" s="50"/>
      <c r="ED57" s="50"/>
      <c r="EE57" s="59"/>
      <c r="EF57" s="60"/>
      <c r="EG57" s="17"/>
      <c r="EH57" s="17"/>
      <c r="EI57" s="58"/>
      <c r="EJ57" s="50"/>
      <c r="EK57" s="50"/>
      <c r="EL57" s="50"/>
      <c r="EM57" s="50"/>
      <c r="EN57" s="50"/>
      <c r="EO57" s="50"/>
      <c r="EP57" s="59"/>
      <c r="EQ57" s="60"/>
      <c r="ER57" s="17"/>
      <c r="ES57" s="17"/>
      <c r="ET57" s="58"/>
      <c r="EU57" s="50"/>
      <c r="EV57" s="50"/>
      <c r="EW57" s="50"/>
      <c r="EX57" s="50"/>
      <c r="EY57" s="50"/>
      <c r="EZ57" s="50"/>
      <c r="FA57" s="59"/>
      <c r="FB57" s="60"/>
      <c r="FC57" s="17"/>
      <c r="FD57" s="17"/>
      <c r="FE57" s="58"/>
      <c r="FF57" s="50"/>
      <c r="FG57" s="50"/>
      <c r="FH57" s="50"/>
      <c r="FI57" s="50"/>
      <c r="FJ57" s="50"/>
      <c r="FK57" s="50"/>
      <c r="FL57" s="59"/>
      <c r="FM57" s="60"/>
      <c r="FN57" s="17"/>
      <c r="FO57" s="17"/>
      <c r="FP57" s="58"/>
      <c r="FQ57" s="50"/>
      <c r="FR57" s="50"/>
      <c r="FS57" s="50"/>
      <c r="FT57" s="50"/>
      <c r="FU57" s="50"/>
      <c r="FV57" s="50"/>
      <c r="FW57" s="59"/>
      <c r="FX57" s="60"/>
      <c r="FY57" s="17"/>
      <c r="FZ57" s="17"/>
      <c r="GA57" s="58"/>
      <c r="GB57" s="50"/>
      <c r="GC57" s="50"/>
      <c r="GD57" s="50"/>
      <c r="GE57" s="50"/>
      <c r="GF57" s="50"/>
      <c r="GG57" s="50"/>
      <c r="GH57" s="59"/>
      <c r="GI57" s="60"/>
      <c r="GJ57" s="17"/>
      <c r="GK57" s="17"/>
      <c r="GL57" s="58"/>
      <c r="GM57" s="50"/>
      <c r="GN57" s="50"/>
      <c r="GO57" s="50"/>
      <c r="GP57" s="50"/>
      <c r="GQ57" s="50"/>
      <c r="GR57" s="50"/>
      <c r="GS57" s="59"/>
      <c r="GT57" s="60"/>
      <c r="GU57" s="17"/>
      <c r="GV57" s="17"/>
      <c r="GW57" s="58"/>
      <c r="GX57" s="50"/>
      <c r="GY57" s="50"/>
      <c r="GZ57" s="50"/>
      <c r="HA57" s="50"/>
      <c r="HB57" s="50"/>
      <c r="HC57" s="50"/>
      <c r="HD57" s="59"/>
      <c r="HE57" s="60"/>
      <c r="HF57" s="17"/>
      <c r="HG57" s="17"/>
      <c r="HH57" s="58"/>
      <c r="HI57" s="50"/>
      <c r="HJ57" s="50"/>
      <c r="HK57" s="50"/>
      <c r="HL57" s="50"/>
      <c r="HM57" s="50"/>
      <c r="HN57" s="50"/>
      <c r="HO57" s="59"/>
      <c r="HP57" s="60"/>
      <c r="HQ57" s="17"/>
      <c r="HR57" s="17"/>
      <c r="HS57" s="58"/>
      <c r="HT57" s="50"/>
      <c r="HU57" s="50"/>
      <c r="HV57" s="50"/>
      <c r="HW57" s="50"/>
      <c r="HX57" s="50"/>
      <c r="HY57" s="50"/>
      <c r="HZ57" s="59"/>
      <c r="IA57" s="60"/>
      <c r="IB57" s="17"/>
      <c r="IC57" s="17"/>
    </row>
    <row r="58" spans="1:237" x14ac:dyDescent="0.3">
      <c r="A58" s="55"/>
      <c r="B58" s="56"/>
      <c r="C58" s="56"/>
      <c r="D58" s="57"/>
      <c r="E58" s="57"/>
      <c r="F58" s="57"/>
      <c r="G58" s="57"/>
      <c r="H58" s="57"/>
      <c r="I58" s="57"/>
      <c r="J58" s="59"/>
      <c r="K58" s="59"/>
      <c r="L58" s="59"/>
      <c r="M58" s="59"/>
      <c r="N58" s="59"/>
      <c r="O58" s="59"/>
      <c r="P58" s="59"/>
      <c r="Q58" s="17"/>
      <c r="R58" s="58"/>
      <c r="S58" s="50"/>
      <c r="T58" s="50"/>
      <c r="U58" s="50"/>
      <c r="V58" s="50"/>
      <c r="W58" s="50"/>
      <c r="X58" s="50"/>
      <c r="Y58" s="59"/>
      <c r="Z58" s="60"/>
      <c r="AA58" s="17"/>
      <c r="AB58" s="17"/>
      <c r="AC58" s="58"/>
      <c r="AD58" s="50"/>
      <c r="AE58" s="50"/>
      <c r="AF58" s="50"/>
      <c r="AG58" s="50"/>
      <c r="AH58" s="50"/>
      <c r="AI58" s="50"/>
      <c r="AJ58" s="59"/>
      <c r="AK58" s="60"/>
      <c r="AL58" s="17"/>
      <c r="AM58" s="17"/>
      <c r="AN58" s="58"/>
      <c r="AO58" s="50"/>
      <c r="AP58" s="50"/>
      <c r="AQ58" s="50"/>
      <c r="AR58" s="50"/>
      <c r="AS58" s="50"/>
      <c r="AT58" s="50"/>
      <c r="AU58" s="59"/>
      <c r="AV58" s="60"/>
      <c r="AW58" s="17"/>
      <c r="AX58" s="17"/>
      <c r="AY58" s="58"/>
      <c r="AZ58" s="50"/>
      <c r="BA58" s="50"/>
      <c r="BB58" s="50"/>
      <c r="BC58" s="50"/>
      <c r="BD58" s="50"/>
      <c r="BE58" s="50"/>
      <c r="BF58" s="59"/>
      <c r="BG58" s="60"/>
      <c r="BH58" s="17"/>
      <c r="BI58" s="17"/>
      <c r="BJ58" s="58"/>
      <c r="BK58" s="50"/>
      <c r="BL58" s="50"/>
      <c r="BM58" s="50"/>
      <c r="BN58" s="50"/>
      <c r="BO58" s="50"/>
      <c r="BP58" s="50"/>
      <c r="BQ58" s="59"/>
      <c r="BR58" s="60"/>
      <c r="BS58" s="17"/>
      <c r="BT58" s="17"/>
      <c r="BU58" s="58"/>
      <c r="BV58" s="50"/>
      <c r="BW58" s="50"/>
      <c r="BX58" s="50"/>
      <c r="BY58" s="50"/>
      <c r="BZ58" s="50"/>
      <c r="CA58" s="50"/>
      <c r="CB58" s="59"/>
      <c r="CC58" s="60"/>
      <c r="CD58" s="17"/>
      <c r="CE58" s="17"/>
      <c r="CF58" s="58"/>
      <c r="CG58" s="50"/>
      <c r="CH58" s="50"/>
      <c r="CI58" s="50"/>
      <c r="CJ58" s="50"/>
      <c r="CK58" s="50"/>
      <c r="CL58" s="50"/>
      <c r="CM58" s="59"/>
      <c r="CN58" s="60"/>
      <c r="CO58" s="17"/>
      <c r="CP58" s="17"/>
      <c r="CQ58" s="58"/>
      <c r="CR58" s="50"/>
      <c r="CS58" s="50"/>
      <c r="CT58" s="50"/>
      <c r="CU58" s="50"/>
      <c r="CV58" s="50"/>
      <c r="CW58" s="50"/>
      <c r="CX58" s="59"/>
      <c r="CY58" s="60"/>
      <c r="CZ58" s="17"/>
      <c r="DA58" s="17"/>
      <c r="DB58" s="58"/>
      <c r="DC58" s="50"/>
      <c r="DD58" s="50"/>
      <c r="DE58" s="50"/>
      <c r="DF58" s="50"/>
      <c r="DG58" s="50"/>
      <c r="DH58" s="50"/>
      <c r="DI58" s="59"/>
      <c r="DJ58" s="60"/>
      <c r="DK58" s="17"/>
      <c r="DL58" s="17"/>
      <c r="DM58" s="58"/>
      <c r="DN58" s="50"/>
      <c r="DO58" s="50"/>
      <c r="DP58" s="50"/>
      <c r="DQ58" s="50"/>
      <c r="DR58" s="50"/>
      <c r="DS58" s="50"/>
      <c r="DT58" s="59"/>
      <c r="DU58" s="60"/>
      <c r="DV58" s="17"/>
      <c r="DW58" s="17"/>
      <c r="DX58" s="58"/>
      <c r="DY58" s="50"/>
      <c r="DZ58" s="50"/>
      <c r="EA58" s="50"/>
      <c r="EB58" s="50"/>
      <c r="EC58" s="50"/>
      <c r="ED58" s="50"/>
      <c r="EE58" s="59"/>
      <c r="EF58" s="60"/>
      <c r="EG58" s="17"/>
      <c r="EH58" s="17"/>
      <c r="EI58" s="58"/>
      <c r="EJ58" s="50"/>
      <c r="EK58" s="50"/>
      <c r="EL58" s="50"/>
      <c r="EM58" s="50"/>
      <c r="EN58" s="50"/>
      <c r="EO58" s="50"/>
      <c r="EP58" s="59"/>
      <c r="EQ58" s="60"/>
      <c r="ER58" s="17"/>
      <c r="ES58" s="17"/>
      <c r="ET58" s="58"/>
      <c r="EU58" s="50"/>
      <c r="EV58" s="50"/>
      <c r="EW58" s="50"/>
      <c r="EX58" s="50"/>
      <c r="EY58" s="50"/>
      <c r="EZ58" s="50"/>
      <c r="FA58" s="59"/>
      <c r="FB58" s="60"/>
      <c r="FC58" s="17"/>
      <c r="FD58" s="17"/>
      <c r="FE58" s="58"/>
      <c r="FF58" s="50"/>
      <c r="FG58" s="50"/>
      <c r="FH58" s="50"/>
      <c r="FI58" s="50"/>
      <c r="FJ58" s="50"/>
      <c r="FK58" s="50"/>
      <c r="FL58" s="59"/>
      <c r="FM58" s="60"/>
      <c r="FN58" s="17"/>
      <c r="FO58" s="17"/>
      <c r="FP58" s="58"/>
      <c r="FQ58" s="50"/>
      <c r="FR58" s="50"/>
      <c r="FS58" s="50"/>
      <c r="FT58" s="50"/>
      <c r="FU58" s="50"/>
      <c r="FV58" s="50"/>
      <c r="FW58" s="59"/>
      <c r="FX58" s="60"/>
      <c r="FY58" s="17"/>
      <c r="FZ58" s="17"/>
      <c r="GA58" s="58"/>
      <c r="GB58" s="50"/>
      <c r="GC58" s="50"/>
      <c r="GD58" s="50"/>
      <c r="GE58" s="50"/>
      <c r="GF58" s="50"/>
      <c r="GG58" s="50"/>
      <c r="GH58" s="59"/>
      <c r="GI58" s="60"/>
      <c r="GJ58" s="17"/>
      <c r="GK58" s="17"/>
      <c r="GL58" s="58"/>
      <c r="GM58" s="50"/>
      <c r="GN58" s="50"/>
      <c r="GO58" s="50"/>
      <c r="GP58" s="50"/>
      <c r="GQ58" s="50"/>
      <c r="GR58" s="50"/>
      <c r="GS58" s="59"/>
      <c r="GT58" s="60"/>
      <c r="GU58" s="17"/>
      <c r="GV58" s="17"/>
      <c r="GW58" s="58"/>
      <c r="GX58" s="50"/>
      <c r="GY58" s="50"/>
      <c r="GZ58" s="50"/>
      <c r="HA58" s="50"/>
      <c r="HB58" s="50"/>
      <c r="HC58" s="50"/>
      <c r="HD58" s="59"/>
      <c r="HE58" s="60"/>
      <c r="HF58" s="17"/>
      <c r="HG58" s="17"/>
      <c r="HH58" s="58"/>
      <c r="HI58" s="50"/>
      <c r="HJ58" s="50"/>
      <c r="HK58" s="50"/>
      <c r="HL58" s="50"/>
      <c r="HM58" s="50"/>
      <c r="HN58" s="50"/>
      <c r="HO58" s="59"/>
      <c r="HP58" s="60"/>
      <c r="HQ58" s="17"/>
      <c r="HR58" s="17"/>
      <c r="HS58" s="58"/>
      <c r="HT58" s="50"/>
      <c r="HU58" s="50"/>
      <c r="HV58" s="50"/>
      <c r="HW58" s="50"/>
      <c r="HX58" s="50"/>
      <c r="HY58" s="50"/>
      <c r="HZ58" s="59"/>
      <c r="IA58" s="60"/>
      <c r="IB58" s="17"/>
      <c r="IC58" s="17"/>
    </row>
    <row r="59" spans="1:237" x14ac:dyDescent="0.3">
      <c r="A59" s="55"/>
      <c r="B59" s="56"/>
      <c r="C59" s="56"/>
      <c r="D59" s="57"/>
      <c r="E59" s="57"/>
      <c r="F59" s="57"/>
      <c r="G59" s="57"/>
      <c r="H59" s="57"/>
      <c r="I59" s="57"/>
      <c r="J59" s="59"/>
      <c r="K59" s="59"/>
      <c r="L59" s="59"/>
      <c r="M59" s="59"/>
      <c r="N59" s="59"/>
      <c r="O59" s="59"/>
      <c r="P59" s="59"/>
      <c r="Q59" s="17"/>
      <c r="R59" s="58"/>
      <c r="S59" s="50"/>
      <c r="T59" s="50"/>
      <c r="U59" s="50"/>
      <c r="V59" s="50"/>
      <c r="W59" s="50"/>
      <c r="X59" s="50"/>
      <c r="Y59" s="59"/>
      <c r="Z59" s="60"/>
      <c r="AA59" s="17"/>
      <c r="AB59" s="17"/>
      <c r="AC59" s="58"/>
      <c r="AD59" s="50"/>
      <c r="AE59" s="50"/>
      <c r="AF59" s="50"/>
      <c r="AG59" s="50"/>
      <c r="AH59" s="50"/>
      <c r="AI59" s="50"/>
      <c r="AJ59" s="59"/>
      <c r="AK59" s="60"/>
      <c r="AL59" s="17"/>
      <c r="AM59" s="17"/>
      <c r="AN59" s="58"/>
      <c r="AO59" s="50"/>
      <c r="AP59" s="50"/>
      <c r="AQ59" s="50"/>
      <c r="AR59" s="50"/>
      <c r="AS59" s="50"/>
      <c r="AT59" s="50"/>
      <c r="AU59" s="59"/>
      <c r="AV59" s="60"/>
      <c r="AW59" s="17"/>
      <c r="AX59" s="17"/>
      <c r="AY59" s="58"/>
      <c r="AZ59" s="50"/>
      <c r="BA59" s="50"/>
      <c r="BB59" s="50"/>
      <c r="BC59" s="50"/>
      <c r="BD59" s="50"/>
      <c r="BE59" s="50"/>
      <c r="BF59" s="59"/>
      <c r="BG59" s="60"/>
      <c r="BH59" s="17"/>
      <c r="BI59" s="17"/>
      <c r="BJ59" s="58"/>
      <c r="BK59" s="50"/>
      <c r="BL59" s="50"/>
      <c r="BM59" s="50"/>
      <c r="BN59" s="50"/>
      <c r="BO59" s="50"/>
      <c r="BP59" s="50"/>
      <c r="BQ59" s="59"/>
      <c r="BR59" s="60"/>
      <c r="BS59" s="17"/>
      <c r="BT59" s="17"/>
      <c r="BU59" s="58"/>
      <c r="BV59" s="50"/>
      <c r="BW59" s="50"/>
      <c r="BX59" s="50"/>
      <c r="BY59" s="50"/>
      <c r="BZ59" s="50"/>
      <c r="CA59" s="50"/>
      <c r="CB59" s="59"/>
      <c r="CC59" s="60"/>
      <c r="CD59" s="17"/>
      <c r="CE59" s="17"/>
      <c r="CF59" s="58"/>
      <c r="CG59" s="50"/>
      <c r="CH59" s="50"/>
      <c r="CI59" s="50"/>
      <c r="CJ59" s="50"/>
      <c r="CK59" s="50"/>
      <c r="CL59" s="50"/>
      <c r="CM59" s="59"/>
      <c r="CN59" s="60"/>
      <c r="CO59" s="17"/>
      <c r="CP59" s="17"/>
      <c r="CQ59" s="58"/>
      <c r="CR59" s="50"/>
      <c r="CS59" s="50"/>
      <c r="CT59" s="50"/>
      <c r="CU59" s="50"/>
      <c r="CV59" s="50"/>
      <c r="CW59" s="50"/>
      <c r="CX59" s="59"/>
      <c r="CY59" s="60"/>
      <c r="CZ59" s="17"/>
      <c r="DA59" s="17"/>
      <c r="DB59" s="58"/>
      <c r="DC59" s="50"/>
      <c r="DD59" s="50"/>
      <c r="DE59" s="50"/>
      <c r="DF59" s="50"/>
      <c r="DG59" s="50"/>
      <c r="DH59" s="50"/>
      <c r="DI59" s="59"/>
      <c r="DJ59" s="60"/>
      <c r="DK59" s="17"/>
      <c r="DL59" s="17"/>
      <c r="DM59" s="58"/>
      <c r="DN59" s="50"/>
      <c r="DO59" s="50"/>
      <c r="DP59" s="50"/>
      <c r="DQ59" s="50"/>
      <c r="DR59" s="50"/>
      <c r="DS59" s="50"/>
      <c r="DT59" s="59"/>
      <c r="DU59" s="60"/>
      <c r="DV59" s="17"/>
      <c r="DW59" s="17"/>
      <c r="DX59" s="58"/>
      <c r="DY59" s="50"/>
      <c r="DZ59" s="50"/>
      <c r="EA59" s="50"/>
      <c r="EB59" s="50"/>
      <c r="EC59" s="50"/>
      <c r="ED59" s="50"/>
      <c r="EE59" s="59"/>
      <c r="EF59" s="60"/>
      <c r="EG59" s="17"/>
      <c r="EH59" s="17"/>
      <c r="EI59" s="58"/>
      <c r="EJ59" s="50"/>
      <c r="EK59" s="50"/>
      <c r="EL59" s="50"/>
      <c r="EM59" s="50"/>
      <c r="EN59" s="50"/>
      <c r="EO59" s="50"/>
      <c r="EP59" s="59"/>
      <c r="EQ59" s="60"/>
      <c r="ER59" s="17"/>
      <c r="ES59" s="17"/>
      <c r="ET59" s="58"/>
      <c r="EU59" s="50"/>
      <c r="EV59" s="50"/>
      <c r="EW59" s="50"/>
      <c r="EX59" s="50"/>
      <c r="EY59" s="50"/>
      <c r="EZ59" s="50"/>
      <c r="FA59" s="59"/>
      <c r="FB59" s="60"/>
      <c r="FC59" s="17"/>
      <c r="FD59" s="17"/>
      <c r="FE59" s="58"/>
      <c r="FF59" s="50"/>
      <c r="FG59" s="50"/>
      <c r="FH59" s="50"/>
      <c r="FI59" s="50"/>
      <c r="FJ59" s="50"/>
      <c r="FK59" s="50"/>
      <c r="FL59" s="59"/>
      <c r="FM59" s="60"/>
      <c r="FN59" s="17"/>
      <c r="FO59" s="17"/>
      <c r="FP59" s="58"/>
      <c r="FQ59" s="50"/>
      <c r="FR59" s="50"/>
      <c r="FS59" s="50"/>
      <c r="FT59" s="50"/>
      <c r="FU59" s="50"/>
      <c r="FV59" s="50"/>
      <c r="FW59" s="59"/>
      <c r="FX59" s="60"/>
      <c r="FY59" s="17"/>
      <c r="FZ59" s="17"/>
      <c r="GA59" s="58"/>
      <c r="GB59" s="50"/>
      <c r="GC59" s="50"/>
      <c r="GD59" s="50"/>
      <c r="GE59" s="50"/>
      <c r="GF59" s="50"/>
      <c r="GG59" s="50"/>
      <c r="GH59" s="59"/>
      <c r="GI59" s="60"/>
      <c r="GJ59" s="17"/>
      <c r="GK59" s="17"/>
      <c r="GL59" s="58"/>
      <c r="GM59" s="50"/>
      <c r="GN59" s="50"/>
      <c r="GO59" s="50"/>
      <c r="GP59" s="50"/>
      <c r="GQ59" s="50"/>
      <c r="GR59" s="50"/>
      <c r="GS59" s="59"/>
      <c r="GT59" s="60"/>
      <c r="GU59" s="17"/>
      <c r="GV59" s="17"/>
      <c r="GW59" s="58"/>
      <c r="GX59" s="50"/>
      <c r="GY59" s="50"/>
      <c r="GZ59" s="50"/>
      <c r="HA59" s="50"/>
      <c r="HB59" s="50"/>
      <c r="HC59" s="50"/>
      <c r="HD59" s="59"/>
      <c r="HE59" s="60"/>
      <c r="HF59" s="17"/>
      <c r="HG59" s="17"/>
      <c r="HH59" s="58"/>
      <c r="HI59" s="50"/>
      <c r="HJ59" s="50"/>
      <c r="HK59" s="50"/>
      <c r="HL59" s="50"/>
      <c r="HM59" s="50"/>
      <c r="HN59" s="50"/>
      <c r="HO59" s="59"/>
      <c r="HP59" s="60"/>
      <c r="HQ59" s="17"/>
      <c r="HR59" s="17"/>
      <c r="HS59" s="58"/>
      <c r="HT59" s="50"/>
      <c r="HU59" s="50"/>
      <c r="HV59" s="50"/>
      <c r="HW59" s="50"/>
      <c r="HX59" s="50"/>
      <c r="HY59" s="50"/>
      <c r="HZ59" s="59"/>
      <c r="IA59" s="60"/>
      <c r="IB59" s="17"/>
      <c r="IC59" s="17"/>
    </row>
    <row r="60" spans="1:237" x14ac:dyDescent="0.3">
      <c r="A60" s="55"/>
      <c r="B60" s="56"/>
      <c r="C60" s="56"/>
      <c r="D60" s="57"/>
      <c r="E60" s="57"/>
      <c r="F60" s="57"/>
      <c r="G60" s="57"/>
      <c r="H60" s="57"/>
      <c r="I60" s="57"/>
      <c r="J60" s="59"/>
      <c r="K60" s="59"/>
      <c r="L60" s="59"/>
      <c r="M60" s="59"/>
      <c r="N60" s="59"/>
      <c r="O60" s="59"/>
      <c r="P60" s="59"/>
      <c r="Q60" s="17"/>
      <c r="R60" s="58"/>
      <c r="S60" s="50"/>
      <c r="T60" s="50"/>
      <c r="U60" s="50"/>
      <c r="V60" s="50"/>
      <c r="W60" s="50"/>
      <c r="X60" s="50"/>
      <c r="Y60" s="59"/>
      <c r="Z60" s="60"/>
      <c r="AA60" s="17"/>
      <c r="AB60" s="17"/>
      <c r="AC60" s="58"/>
      <c r="AD60" s="50"/>
      <c r="AE60" s="50"/>
      <c r="AF60" s="50"/>
      <c r="AG60" s="50"/>
      <c r="AH60" s="50"/>
      <c r="AI60" s="50"/>
      <c r="AJ60" s="59"/>
      <c r="AK60" s="60"/>
      <c r="AL60" s="17"/>
      <c r="AM60" s="17"/>
      <c r="AN60" s="58"/>
      <c r="AO60" s="50"/>
      <c r="AP60" s="50"/>
      <c r="AQ60" s="50"/>
      <c r="AR60" s="50"/>
      <c r="AS60" s="50"/>
      <c r="AT60" s="50"/>
      <c r="AU60" s="59"/>
      <c r="AV60" s="60"/>
      <c r="AW60" s="17"/>
      <c r="AX60" s="17"/>
      <c r="AY60" s="58"/>
      <c r="AZ60" s="50"/>
      <c r="BA60" s="50"/>
      <c r="BB60" s="50"/>
      <c r="BC60" s="50"/>
      <c r="BD60" s="50"/>
      <c r="BE60" s="50"/>
      <c r="BF60" s="59"/>
      <c r="BG60" s="60"/>
      <c r="BH60" s="17"/>
      <c r="BI60" s="17"/>
      <c r="BJ60" s="58"/>
      <c r="BK60" s="50"/>
      <c r="BL60" s="50"/>
      <c r="BM60" s="50"/>
      <c r="BN60" s="50"/>
      <c r="BO60" s="50"/>
      <c r="BP60" s="50"/>
      <c r="BQ60" s="59"/>
      <c r="BR60" s="60"/>
      <c r="BS60" s="17"/>
      <c r="BT60" s="17"/>
      <c r="BU60" s="58"/>
      <c r="BV60" s="50"/>
      <c r="BW60" s="50"/>
      <c r="BX60" s="50"/>
      <c r="BY60" s="50"/>
      <c r="BZ60" s="50"/>
      <c r="CA60" s="50"/>
      <c r="CB60" s="59"/>
      <c r="CC60" s="60"/>
      <c r="CD60" s="17"/>
      <c r="CE60" s="17"/>
      <c r="CF60" s="58"/>
      <c r="CG60" s="50"/>
      <c r="CH60" s="50"/>
      <c r="CI60" s="50"/>
      <c r="CJ60" s="50"/>
      <c r="CK60" s="50"/>
      <c r="CL60" s="50"/>
      <c r="CM60" s="59"/>
      <c r="CN60" s="60"/>
      <c r="CO60" s="17"/>
      <c r="CP60" s="17"/>
      <c r="CQ60" s="58"/>
      <c r="CR60" s="50"/>
      <c r="CS60" s="50"/>
      <c r="CT60" s="50"/>
      <c r="CU60" s="50"/>
      <c r="CV60" s="50"/>
      <c r="CW60" s="50"/>
      <c r="CX60" s="59"/>
      <c r="CY60" s="60"/>
      <c r="CZ60" s="17"/>
      <c r="DA60" s="17"/>
      <c r="DB60" s="58"/>
      <c r="DC60" s="50"/>
      <c r="DD60" s="50"/>
      <c r="DE60" s="50"/>
      <c r="DF60" s="50"/>
      <c r="DG60" s="50"/>
      <c r="DH60" s="50"/>
      <c r="DI60" s="59"/>
      <c r="DJ60" s="60"/>
      <c r="DK60" s="17"/>
      <c r="DL60" s="17"/>
      <c r="DM60" s="58"/>
      <c r="DN60" s="50"/>
      <c r="DO60" s="50"/>
      <c r="DP60" s="50"/>
      <c r="DQ60" s="50"/>
      <c r="DR60" s="50"/>
      <c r="DS60" s="50"/>
      <c r="DT60" s="59"/>
      <c r="DU60" s="60"/>
      <c r="DV60" s="17"/>
      <c r="DW60" s="17"/>
      <c r="DX60" s="58"/>
      <c r="DY60" s="50"/>
      <c r="DZ60" s="50"/>
      <c r="EA60" s="50"/>
      <c r="EB60" s="50"/>
      <c r="EC60" s="50"/>
      <c r="ED60" s="50"/>
      <c r="EE60" s="59"/>
      <c r="EF60" s="60"/>
      <c r="EG60" s="17"/>
      <c r="EH60" s="17"/>
      <c r="EI60" s="58"/>
      <c r="EJ60" s="50"/>
      <c r="EK60" s="50"/>
      <c r="EL60" s="50"/>
      <c r="EM60" s="50"/>
      <c r="EN60" s="50"/>
      <c r="EO60" s="50"/>
      <c r="EP60" s="59"/>
      <c r="EQ60" s="60"/>
      <c r="ER60" s="17"/>
      <c r="ES60" s="17"/>
      <c r="ET60" s="58"/>
      <c r="EU60" s="50"/>
      <c r="EV60" s="50"/>
      <c r="EW60" s="50"/>
      <c r="EX60" s="50"/>
      <c r="EY60" s="50"/>
      <c r="EZ60" s="50"/>
      <c r="FA60" s="59"/>
      <c r="FB60" s="60"/>
      <c r="FC60" s="17"/>
      <c r="FD60" s="17"/>
      <c r="FE60" s="58"/>
      <c r="FF60" s="50"/>
      <c r="FG60" s="50"/>
      <c r="FH60" s="50"/>
      <c r="FI60" s="50"/>
      <c r="FJ60" s="50"/>
      <c r="FK60" s="50"/>
      <c r="FL60" s="59"/>
      <c r="FM60" s="60"/>
      <c r="FN60" s="17"/>
      <c r="FO60" s="17"/>
      <c r="FP60" s="58"/>
      <c r="FQ60" s="50"/>
      <c r="FR60" s="50"/>
      <c r="FS60" s="50"/>
      <c r="FT60" s="50"/>
      <c r="FU60" s="50"/>
      <c r="FV60" s="50"/>
      <c r="FW60" s="59"/>
      <c r="FX60" s="60"/>
      <c r="FY60" s="17"/>
      <c r="FZ60" s="17"/>
      <c r="GA60" s="58"/>
      <c r="GB60" s="50"/>
      <c r="GC60" s="50"/>
      <c r="GD60" s="50"/>
      <c r="GE60" s="50"/>
      <c r="GF60" s="50"/>
      <c r="GG60" s="50"/>
      <c r="GH60" s="59"/>
      <c r="GI60" s="60"/>
      <c r="GJ60" s="17"/>
      <c r="GK60" s="17"/>
      <c r="GL60" s="58"/>
      <c r="GM60" s="50"/>
      <c r="GN60" s="50"/>
      <c r="GO60" s="50"/>
      <c r="GP60" s="50"/>
      <c r="GQ60" s="50"/>
      <c r="GR60" s="50"/>
      <c r="GS60" s="59"/>
      <c r="GT60" s="60"/>
      <c r="GU60" s="17"/>
      <c r="GV60" s="17"/>
      <c r="GW60" s="58"/>
      <c r="GX60" s="50"/>
      <c r="GY60" s="50"/>
      <c r="GZ60" s="50"/>
      <c r="HA60" s="50"/>
      <c r="HB60" s="50"/>
      <c r="HC60" s="50"/>
      <c r="HD60" s="59"/>
      <c r="HE60" s="60"/>
      <c r="HF60" s="17"/>
      <c r="HG60" s="17"/>
      <c r="HH60" s="58"/>
      <c r="HI60" s="50"/>
      <c r="HJ60" s="50"/>
      <c r="HK60" s="50"/>
      <c r="HL60" s="50"/>
      <c r="HM60" s="50"/>
      <c r="HN60" s="50"/>
      <c r="HO60" s="59"/>
      <c r="HP60" s="60"/>
      <c r="HQ60" s="17"/>
      <c r="HR60" s="17"/>
      <c r="HS60" s="58"/>
      <c r="HT60" s="50"/>
      <c r="HU60" s="50"/>
      <c r="HV60" s="50"/>
      <c r="HW60" s="50"/>
      <c r="HX60" s="50"/>
      <c r="HY60" s="50"/>
      <c r="HZ60" s="59"/>
      <c r="IA60" s="60"/>
      <c r="IB60" s="17"/>
      <c r="IC60" s="17"/>
    </row>
    <row r="61" spans="1:237" x14ac:dyDescent="0.3">
      <c r="A61" s="55"/>
      <c r="B61" s="62"/>
      <c r="C61" s="62"/>
      <c r="D61" s="57"/>
      <c r="E61" s="57"/>
      <c r="F61" s="57"/>
      <c r="G61" s="57"/>
      <c r="H61" s="57"/>
      <c r="I61" s="57"/>
      <c r="J61" s="59"/>
      <c r="K61" s="59"/>
      <c r="L61" s="59"/>
      <c r="M61" s="59"/>
      <c r="N61" s="59"/>
      <c r="O61" s="59"/>
      <c r="P61" s="59"/>
      <c r="Q61" s="17"/>
      <c r="R61" s="58"/>
      <c r="S61" s="50"/>
      <c r="T61" s="50"/>
      <c r="U61" s="50"/>
      <c r="V61" s="50"/>
      <c r="W61" s="50"/>
      <c r="X61" s="50"/>
      <c r="Y61" s="59"/>
      <c r="Z61" s="60"/>
      <c r="AA61" s="17"/>
      <c r="AB61" s="17"/>
      <c r="AC61" s="58"/>
      <c r="AD61" s="50"/>
      <c r="AE61" s="50"/>
      <c r="AF61" s="50"/>
      <c r="AG61" s="50"/>
      <c r="AH61" s="50"/>
      <c r="AI61" s="50"/>
      <c r="AJ61" s="59"/>
      <c r="AK61" s="60"/>
      <c r="AL61" s="17"/>
      <c r="AM61" s="17"/>
      <c r="AN61" s="58"/>
      <c r="AO61" s="50"/>
      <c r="AP61" s="50"/>
      <c r="AQ61" s="50"/>
      <c r="AR61" s="50"/>
      <c r="AS61" s="50"/>
      <c r="AT61" s="50"/>
      <c r="AU61" s="59"/>
      <c r="AV61" s="60"/>
      <c r="AW61" s="17"/>
      <c r="AX61" s="17"/>
      <c r="AY61" s="58"/>
      <c r="AZ61" s="50"/>
      <c r="BA61" s="50"/>
      <c r="BB61" s="50"/>
      <c r="BC61" s="50"/>
      <c r="BD61" s="50"/>
      <c r="BE61" s="50"/>
      <c r="BF61" s="59"/>
      <c r="BG61" s="60"/>
      <c r="BH61" s="17"/>
      <c r="BI61" s="17"/>
      <c r="BJ61" s="58"/>
      <c r="BK61" s="50"/>
      <c r="BL61" s="50"/>
      <c r="BM61" s="50"/>
      <c r="BN61" s="50"/>
      <c r="BO61" s="50"/>
      <c r="BP61" s="50"/>
      <c r="BQ61" s="59"/>
      <c r="BR61" s="60"/>
      <c r="BS61" s="17"/>
      <c r="BT61" s="17"/>
      <c r="BU61" s="58"/>
      <c r="BV61" s="50"/>
      <c r="BW61" s="50"/>
      <c r="BX61" s="50"/>
      <c r="BY61" s="50"/>
      <c r="BZ61" s="50"/>
      <c r="CA61" s="50"/>
      <c r="CB61" s="59"/>
      <c r="CC61" s="60"/>
      <c r="CD61" s="17"/>
      <c r="CE61" s="17"/>
      <c r="CF61" s="58"/>
      <c r="CG61" s="50"/>
      <c r="CH61" s="50"/>
      <c r="CI61" s="50"/>
      <c r="CJ61" s="50"/>
      <c r="CK61" s="50"/>
      <c r="CL61" s="50"/>
      <c r="CM61" s="59"/>
      <c r="CN61" s="60"/>
      <c r="CO61" s="17"/>
      <c r="CP61" s="17"/>
      <c r="CQ61" s="58"/>
      <c r="CR61" s="50"/>
      <c r="CS61" s="50"/>
      <c r="CT61" s="50"/>
      <c r="CU61" s="50"/>
      <c r="CV61" s="50"/>
      <c r="CW61" s="50"/>
      <c r="CX61" s="59"/>
      <c r="CY61" s="60"/>
      <c r="CZ61" s="17"/>
      <c r="DA61" s="17"/>
      <c r="DB61" s="58"/>
      <c r="DC61" s="50"/>
      <c r="DD61" s="50"/>
      <c r="DE61" s="50"/>
      <c r="DF61" s="50"/>
      <c r="DG61" s="50"/>
      <c r="DH61" s="50"/>
      <c r="DI61" s="59"/>
      <c r="DJ61" s="60"/>
      <c r="DK61" s="17"/>
      <c r="DL61" s="17"/>
      <c r="DM61" s="58"/>
      <c r="DN61" s="50"/>
      <c r="DO61" s="50"/>
      <c r="DP61" s="50"/>
      <c r="DQ61" s="50"/>
      <c r="DR61" s="50"/>
      <c r="DS61" s="50"/>
      <c r="DT61" s="59"/>
      <c r="DU61" s="60"/>
      <c r="DV61" s="17"/>
      <c r="DW61" s="17"/>
      <c r="DX61" s="58"/>
      <c r="DY61" s="50"/>
      <c r="DZ61" s="50"/>
      <c r="EA61" s="50"/>
      <c r="EB61" s="50"/>
      <c r="EC61" s="50"/>
      <c r="ED61" s="50"/>
      <c r="EE61" s="59"/>
      <c r="EF61" s="60"/>
      <c r="EG61" s="17"/>
      <c r="EH61" s="17"/>
      <c r="EI61" s="58"/>
      <c r="EJ61" s="50"/>
      <c r="EK61" s="50"/>
      <c r="EL61" s="50"/>
      <c r="EM61" s="50"/>
      <c r="EN61" s="50"/>
      <c r="EO61" s="50"/>
      <c r="EP61" s="59"/>
      <c r="EQ61" s="60"/>
      <c r="ER61" s="17"/>
      <c r="ES61" s="17"/>
      <c r="ET61" s="58"/>
      <c r="EU61" s="50"/>
      <c r="EV61" s="50"/>
      <c r="EW61" s="50"/>
      <c r="EX61" s="50"/>
      <c r="EY61" s="50"/>
      <c r="EZ61" s="50"/>
      <c r="FA61" s="59"/>
      <c r="FB61" s="60"/>
      <c r="FC61" s="17"/>
      <c r="FD61" s="17"/>
      <c r="FE61" s="58"/>
      <c r="FF61" s="50"/>
      <c r="FG61" s="50"/>
      <c r="FH61" s="50"/>
      <c r="FI61" s="50"/>
      <c r="FJ61" s="50"/>
      <c r="FK61" s="50"/>
      <c r="FL61" s="59"/>
      <c r="FM61" s="60"/>
      <c r="FN61" s="17"/>
      <c r="FO61" s="17"/>
      <c r="FP61" s="58"/>
      <c r="FQ61" s="50"/>
      <c r="FR61" s="50"/>
      <c r="FS61" s="50"/>
      <c r="FT61" s="50"/>
      <c r="FU61" s="50"/>
      <c r="FV61" s="50"/>
      <c r="FW61" s="59"/>
      <c r="FX61" s="60"/>
      <c r="FY61" s="17"/>
      <c r="FZ61" s="17"/>
      <c r="GA61" s="58"/>
      <c r="GB61" s="50"/>
      <c r="GC61" s="50"/>
      <c r="GD61" s="50"/>
      <c r="GE61" s="50"/>
      <c r="GF61" s="50"/>
      <c r="GG61" s="50"/>
      <c r="GH61" s="59"/>
      <c r="GI61" s="60"/>
      <c r="GJ61" s="17"/>
      <c r="GK61" s="17"/>
      <c r="GL61" s="58"/>
      <c r="GM61" s="50"/>
      <c r="GN61" s="50"/>
      <c r="GO61" s="50"/>
      <c r="GP61" s="50"/>
      <c r="GQ61" s="50"/>
      <c r="GR61" s="50"/>
      <c r="GS61" s="59"/>
      <c r="GT61" s="60"/>
      <c r="GU61" s="17"/>
      <c r="GV61" s="17"/>
      <c r="GW61" s="58"/>
      <c r="GX61" s="50"/>
      <c r="GY61" s="50"/>
      <c r="GZ61" s="50"/>
      <c r="HA61" s="50"/>
      <c r="HB61" s="50"/>
      <c r="HC61" s="50"/>
      <c r="HD61" s="59"/>
      <c r="HE61" s="60"/>
      <c r="HF61" s="17"/>
      <c r="HG61" s="17"/>
      <c r="HH61" s="58"/>
      <c r="HI61" s="50"/>
      <c r="HJ61" s="50"/>
      <c r="HK61" s="50"/>
      <c r="HL61" s="50"/>
      <c r="HM61" s="50"/>
      <c r="HN61" s="50"/>
      <c r="HO61" s="59"/>
      <c r="HP61" s="60"/>
      <c r="HQ61" s="17"/>
      <c r="HR61" s="17"/>
      <c r="HS61" s="58"/>
      <c r="HT61" s="50"/>
      <c r="HU61" s="50"/>
      <c r="HV61" s="50"/>
      <c r="HW61" s="50"/>
      <c r="HX61" s="50"/>
      <c r="HY61" s="50"/>
      <c r="HZ61" s="59"/>
      <c r="IA61" s="60"/>
      <c r="IB61" s="17"/>
      <c r="IC61" s="17"/>
    </row>
    <row r="62" spans="1:237" x14ac:dyDescent="0.3">
      <c r="A62" s="55"/>
      <c r="B62" s="62"/>
      <c r="C62" s="62"/>
      <c r="D62" s="57"/>
      <c r="E62" s="57"/>
      <c r="F62" s="57"/>
      <c r="G62" s="57"/>
      <c r="H62" s="57"/>
      <c r="I62" s="57"/>
      <c r="J62" s="59"/>
      <c r="K62" s="59"/>
      <c r="L62" s="59"/>
      <c r="M62" s="59"/>
      <c r="N62" s="59"/>
      <c r="O62" s="59"/>
      <c r="P62" s="59"/>
      <c r="Q62" s="17"/>
      <c r="R62" s="58"/>
      <c r="S62" s="50"/>
      <c r="T62" s="50"/>
      <c r="U62" s="50"/>
      <c r="V62" s="50"/>
      <c r="W62" s="50"/>
      <c r="X62" s="50"/>
      <c r="Y62" s="59"/>
      <c r="Z62" s="60"/>
      <c r="AA62" s="17"/>
      <c r="AB62" s="17"/>
      <c r="AC62" s="58"/>
      <c r="AD62" s="50"/>
      <c r="AE62" s="50"/>
      <c r="AF62" s="50"/>
      <c r="AG62" s="50"/>
      <c r="AH62" s="50"/>
      <c r="AI62" s="50"/>
      <c r="AJ62" s="59"/>
      <c r="AK62" s="60"/>
      <c r="AL62" s="17"/>
      <c r="AM62" s="17"/>
      <c r="AN62" s="58"/>
      <c r="AO62" s="50"/>
      <c r="AP62" s="50"/>
      <c r="AQ62" s="50"/>
      <c r="AR62" s="50"/>
      <c r="AS62" s="50"/>
      <c r="AT62" s="50"/>
      <c r="AU62" s="59"/>
      <c r="AV62" s="60"/>
      <c r="AW62" s="17"/>
      <c r="AX62" s="17"/>
      <c r="AY62" s="58"/>
      <c r="AZ62" s="50"/>
      <c r="BA62" s="50"/>
      <c r="BB62" s="50"/>
      <c r="BC62" s="50"/>
      <c r="BD62" s="50"/>
      <c r="BE62" s="50"/>
      <c r="BF62" s="59"/>
      <c r="BG62" s="60"/>
      <c r="BH62" s="17"/>
      <c r="BI62" s="17"/>
      <c r="BJ62" s="58"/>
      <c r="BK62" s="50"/>
      <c r="BL62" s="50"/>
      <c r="BM62" s="50"/>
      <c r="BN62" s="50"/>
      <c r="BO62" s="50"/>
      <c r="BP62" s="50"/>
      <c r="BQ62" s="59"/>
      <c r="BR62" s="60"/>
      <c r="BS62" s="17"/>
      <c r="BT62" s="17"/>
      <c r="BU62" s="58"/>
      <c r="BV62" s="50"/>
      <c r="BW62" s="50"/>
      <c r="BX62" s="50"/>
      <c r="BY62" s="50"/>
      <c r="BZ62" s="50"/>
      <c r="CA62" s="50"/>
      <c r="CB62" s="59"/>
      <c r="CC62" s="60"/>
      <c r="CD62" s="17"/>
      <c r="CE62" s="17"/>
      <c r="CF62" s="58"/>
      <c r="CG62" s="50"/>
      <c r="CH62" s="50"/>
      <c r="CI62" s="50"/>
      <c r="CJ62" s="50"/>
      <c r="CK62" s="50"/>
      <c r="CL62" s="50"/>
      <c r="CM62" s="59"/>
      <c r="CN62" s="60"/>
      <c r="CO62" s="17"/>
      <c r="CP62" s="17"/>
      <c r="CQ62" s="58"/>
      <c r="CR62" s="50"/>
      <c r="CS62" s="50"/>
      <c r="CT62" s="50"/>
      <c r="CU62" s="50"/>
      <c r="CV62" s="50"/>
      <c r="CW62" s="50"/>
      <c r="CX62" s="59"/>
      <c r="CY62" s="60"/>
      <c r="CZ62" s="17"/>
      <c r="DA62" s="17"/>
      <c r="DB62" s="58"/>
      <c r="DC62" s="50"/>
      <c r="DD62" s="50"/>
      <c r="DE62" s="50"/>
      <c r="DF62" s="50"/>
      <c r="DG62" s="50"/>
      <c r="DH62" s="50"/>
      <c r="DI62" s="59"/>
      <c r="DJ62" s="60"/>
      <c r="DK62" s="17"/>
      <c r="DL62" s="17"/>
      <c r="DM62" s="58"/>
      <c r="DN62" s="50"/>
      <c r="DO62" s="50"/>
      <c r="DP62" s="50"/>
      <c r="DQ62" s="50"/>
      <c r="DR62" s="50"/>
      <c r="DS62" s="50"/>
      <c r="DT62" s="59"/>
      <c r="DU62" s="60"/>
      <c r="DV62" s="17"/>
      <c r="DW62" s="17"/>
      <c r="DX62" s="58"/>
      <c r="DY62" s="50"/>
      <c r="DZ62" s="50"/>
      <c r="EA62" s="50"/>
      <c r="EB62" s="50"/>
      <c r="EC62" s="50"/>
      <c r="ED62" s="50"/>
      <c r="EE62" s="59"/>
      <c r="EF62" s="60"/>
      <c r="EG62" s="17"/>
      <c r="EH62" s="17"/>
      <c r="EI62" s="58"/>
      <c r="EJ62" s="50"/>
      <c r="EK62" s="50"/>
      <c r="EL62" s="50"/>
      <c r="EM62" s="50"/>
      <c r="EN62" s="50"/>
      <c r="EO62" s="50"/>
      <c r="EP62" s="59"/>
      <c r="EQ62" s="60"/>
      <c r="ER62" s="17"/>
      <c r="ES62" s="17"/>
      <c r="ET62" s="58"/>
      <c r="EU62" s="50"/>
      <c r="EV62" s="50"/>
      <c r="EW62" s="50"/>
      <c r="EX62" s="50"/>
      <c r="EY62" s="50"/>
      <c r="EZ62" s="50"/>
      <c r="FA62" s="59"/>
      <c r="FB62" s="60"/>
      <c r="FC62" s="17"/>
      <c r="FD62" s="17"/>
      <c r="FE62" s="58"/>
      <c r="FF62" s="50"/>
      <c r="FG62" s="50"/>
      <c r="FH62" s="50"/>
      <c r="FI62" s="50"/>
      <c r="FJ62" s="50"/>
      <c r="FK62" s="50"/>
      <c r="FL62" s="59"/>
      <c r="FM62" s="60"/>
      <c r="FN62" s="17"/>
      <c r="FO62" s="17"/>
      <c r="FP62" s="58"/>
      <c r="FQ62" s="50"/>
      <c r="FR62" s="50"/>
      <c r="FS62" s="50"/>
      <c r="FT62" s="50"/>
      <c r="FU62" s="50"/>
      <c r="FV62" s="50"/>
      <c r="FW62" s="59"/>
      <c r="FX62" s="60"/>
      <c r="FY62" s="17"/>
      <c r="FZ62" s="17"/>
      <c r="GA62" s="58"/>
      <c r="GB62" s="50"/>
      <c r="GC62" s="50"/>
      <c r="GD62" s="50"/>
      <c r="GE62" s="50"/>
      <c r="GF62" s="50"/>
      <c r="GG62" s="50"/>
      <c r="GH62" s="59"/>
      <c r="GI62" s="60"/>
      <c r="GJ62" s="17"/>
      <c r="GK62" s="17"/>
      <c r="GL62" s="58"/>
      <c r="GM62" s="50"/>
      <c r="GN62" s="50"/>
      <c r="GO62" s="50"/>
      <c r="GP62" s="50"/>
      <c r="GQ62" s="50"/>
      <c r="GR62" s="50"/>
      <c r="GS62" s="59"/>
      <c r="GT62" s="60"/>
      <c r="GU62" s="17"/>
      <c r="GV62" s="17"/>
      <c r="GW62" s="58"/>
      <c r="GX62" s="50"/>
      <c r="GY62" s="50"/>
      <c r="GZ62" s="50"/>
      <c r="HA62" s="50"/>
      <c r="HB62" s="50"/>
      <c r="HC62" s="50"/>
      <c r="HD62" s="59"/>
      <c r="HE62" s="60"/>
      <c r="HF62" s="17"/>
      <c r="HG62" s="17"/>
      <c r="HH62" s="58"/>
      <c r="HI62" s="50"/>
      <c r="HJ62" s="50"/>
      <c r="HK62" s="50"/>
      <c r="HL62" s="50"/>
      <c r="HM62" s="50"/>
      <c r="HN62" s="50"/>
      <c r="HO62" s="59"/>
      <c r="HP62" s="60"/>
      <c r="HQ62" s="17"/>
      <c r="HR62" s="17"/>
      <c r="HS62" s="58"/>
      <c r="HT62" s="50"/>
      <c r="HU62" s="50"/>
      <c r="HV62" s="50"/>
      <c r="HW62" s="50"/>
      <c r="HX62" s="50"/>
      <c r="HY62" s="50"/>
      <c r="HZ62" s="59"/>
      <c r="IA62" s="60"/>
      <c r="IB62" s="17"/>
      <c r="IC62" s="17"/>
    </row>
    <row r="63" spans="1:237" x14ac:dyDescent="0.3">
      <c r="A63" s="55"/>
      <c r="B63" s="56"/>
      <c r="C63" s="56"/>
      <c r="D63" s="57"/>
      <c r="E63" s="57"/>
      <c r="F63" s="57"/>
      <c r="G63" s="57"/>
      <c r="H63" s="57"/>
      <c r="I63" s="57"/>
      <c r="J63" s="59"/>
      <c r="K63" s="59"/>
      <c r="L63" s="59"/>
      <c r="M63" s="59"/>
      <c r="N63" s="59"/>
      <c r="O63" s="59"/>
      <c r="P63" s="59"/>
      <c r="Q63" s="17"/>
      <c r="R63" s="58"/>
      <c r="S63" s="50"/>
      <c r="T63" s="50"/>
      <c r="U63" s="50"/>
      <c r="V63" s="50"/>
      <c r="W63" s="50"/>
      <c r="X63" s="50"/>
      <c r="Y63" s="59"/>
      <c r="Z63" s="60"/>
      <c r="AA63" s="17"/>
      <c r="AB63" s="17"/>
      <c r="AC63" s="58"/>
      <c r="AD63" s="50"/>
      <c r="AE63" s="50"/>
      <c r="AF63" s="50"/>
      <c r="AG63" s="50"/>
      <c r="AH63" s="50"/>
      <c r="AI63" s="50"/>
      <c r="AJ63" s="59"/>
      <c r="AK63" s="60"/>
      <c r="AL63" s="17"/>
      <c r="AM63" s="17"/>
      <c r="AN63" s="58"/>
      <c r="AO63" s="50"/>
      <c r="AP63" s="50"/>
      <c r="AQ63" s="50"/>
      <c r="AR63" s="50"/>
      <c r="AS63" s="50"/>
      <c r="AT63" s="50"/>
      <c r="AU63" s="59"/>
      <c r="AV63" s="60"/>
      <c r="AW63" s="17"/>
      <c r="AX63" s="17"/>
      <c r="AY63" s="58"/>
      <c r="AZ63" s="50"/>
      <c r="BA63" s="50"/>
      <c r="BB63" s="50"/>
      <c r="BC63" s="50"/>
      <c r="BD63" s="50"/>
      <c r="BE63" s="50"/>
      <c r="BF63" s="59"/>
      <c r="BG63" s="60"/>
      <c r="BH63" s="17"/>
      <c r="BI63" s="17"/>
      <c r="BJ63" s="58"/>
      <c r="BK63" s="50"/>
      <c r="BL63" s="50"/>
      <c r="BM63" s="50"/>
      <c r="BN63" s="50"/>
      <c r="BO63" s="50"/>
      <c r="BP63" s="50"/>
      <c r="BQ63" s="59"/>
      <c r="BR63" s="60"/>
      <c r="BS63" s="17"/>
      <c r="BT63" s="17"/>
      <c r="BU63" s="58"/>
      <c r="BV63" s="50"/>
      <c r="BW63" s="50"/>
      <c r="BX63" s="50"/>
      <c r="BY63" s="50"/>
      <c r="BZ63" s="50"/>
      <c r="CA63" s="50"/>
      <c r="CB63" s="59"/>
      <c r="CC63" s="60"/>
      <c r="CD63" s="17"/>
      <c r="CE63" s="17"/>
      <c r="CF63" s="58"/>
      <c r="CG63" s="50"/>
      <c r="CH63" s="50"/>
      <c r="CI63" s="50"/>
      <c r="CJ63" s="50"/>
      <c r="CK63" s="50"/>
      <c r="CL63" s="50"/>
      <c r="CM63" s="59"/>
      <c r="CN63" s="60"/>
      <c r="CO63" s="17"/>
      <c r="CP63" s="17"/>
      <c r="CQ63" s="58"/>
      <c r="CR63" s="50"/>
      <c r="CS63" s="50"/>
      <c r="CT63" s="50"/>
      <c r="CU63" s="50"/>
      <c r="CV63" s="50"/>
      <c r="CW63" s="50"/>
      <c r="CX63" s="59"/>
      <c r="CY63" s="60"/>
      <c r="CZ63" s="17"/>
      <c r="DA63" s="17"/>
      <c r="DB63" s="58"/>
      <c r="DC63" s="50"/>
      <c r="DD63" s="50"/>
      <c r="DE63" s="50"/>
      <c r="DF63" s="50"/>
      <c r="DG63" s="50"/>
      <c r="DH63" s="50"/>
      <c r="DI63" s="59"/>
      <c r="DJ63" s="60"/>
      <c r="DK63" s="17"/>
      <c r="DL63" s="17"/>
      <c r="DM63" s="58"/>
      <c r="DN63" s="50"/>
      <c r="DO63" s="50"/>
      <c r="DP63" s="50"/>
      <c r="DQ63" s="50"/>
      <c r="DR63" s="50"/>
      <c r="DS63" s="50"/>
      <c r="DT63" s="59"/>
      <c r="DU63" s="60"/>
      <c r="DV63" s="17"/>
      <c r="DW63" s="17"/>
      <c r="DX63" s="58"/>
      <c r="DY63" s="50"/>
      <c r="DZ63" s="50"/>
      <c r="EA63" s="50"/>
      <c r="EB63" s="50"/>
      <c r="EC63" s="50"/>
      <c r="ED63" s="50"/>
      <c r="EE63" s="59"/>
      <c r="EF63" s="60"/>
      <c r="EG63" s="17"/>
      <c r="EH63" s="17"/>
      <c r="EI63" s="58"/>
      <c r="EJ63" s="50"/>
      <c r="EK63" s="50"/>
      <c r="EL63" s="50"/>
      <c r="EM63" s="50"/>
      <c r="EN63" s="50"/>
      <c r="EO63" s="50"/>
      <c r="EP63" s="59"/>
      <c r="EQ63" s="60"/>
      <c r="ER63" s="17"/>
      <c r="ES63" s="17"/>
      <c r="ET63" s="58"/>
      <c r="EU63" s="50"/>
      <c r="EV63" s="50"/>
      <c r="EW63" s="50"/>
      <c r="EX63" s="50"/>
      <c r="EY63" s="50"/>
      <c r="EZ63" s="50"/>
      <c r="FA63" s="59"/>
      <c r="FB63" s="60"/>
      <c r="FC63" s="17"/>
      <c r="FD63" s="17"/>
      <c r="FE63" s="58"/>
      <c r="FF63" s="50"/>
      <c r="FG63" s="50"/>
      <c r="FH63" s="50"/>
      <c r="FI63" s="50"/>
      <c r="FJ63" s="50"/>
      <c r="FK63" s="50"/>
      <c r="FL63" s="59"/>
      <c r="FM63" s="60"/>
      <c r="FN63" s="17"/>
      <c r="FO63" s="17"/>
      <c r="FP63" s="58"/>
      <c r="FQ63" s="50"/>
      <c r="FR63" s="50"/>
      <c r="FS63" s="50"/>
      <c r="FT63" s="50"/>
      <c r="FU63" s="50"/>
      <c r="FV63" s="50"/>
      <c r="FW63" s="59"/>
      <c r="FX63" s="60"/>
      <c r="FY63" s="17"/>
      <c r="FZ63" s="17"/>
      <c r="GA63" s="58"/>
      <c r="GB63" s="50"/>
      <c r="GC63" s="50"/>
      <c r="GD63" s="50"/>
      <c r="GE63" s="50"/>
      <c r="GF63" s="50"/>
      <c r="GG63" s="50"/>
      <c r="GH63" s="59"/>
      <c r="GI63" s="60"/>
      <c r="GJ63" s="17"/>
      <c r="GK63" s="17"/>
      <c r="GL63" s="58"/>
      <c r="GM63" s="50"/>
      <c r="GN63" s="50"/>
      <c r="GO63" s="50"/>
      <c r="GP63" s="50"/>
      <c r="GQ63" s="50"/>
      <c r="GR63" s="50"/>
      <c r="GS63" s="59"/>
      <c r="GT63" s="60"/>
      <c r="GU63" s="17"/>
      <c r="GV63" s="17"/>
      <c r="GW63" s="58"/>
      <c r="GX63" s="50"/>
      <c r="GY63" s="50"/>
      <c r="GZ63" s="50"/>
      <c r="HA63" s="50"/>
      <c r="HB63" s="50"/>
      <c r="HC63" s="50"/>
      <c r="HD63" s="59"/>
      <c r="HE63" s="60"/>
      <c r="HF63" s="17"/>
      <c r="HG63" s="17"/>
      <c r="HH63" s="58"/>
      <c r="HI63" s="50"/>
      <c r="HJ63" s="50"/>
      <c r="HK63" s="50"/>
      <c r="HL63" s="50"/>
      <c r="HM63" s="50"/>
      <c r="HN63" s="50"/>
      <c r="HO63" s="59"/>
      <c r="HP63" s="60"/>
      <c r="HQ63" s="17"/>
      <c r="HR63" s="17"/>
      <c r="HS63" s="58"/>
      <c r="HT63" s="50"/>
      <c r="HU63" s="50"/>
      <c r="HV63" s="50"/>
      <c r="HW63" s="50"/>
      <c r="HX63" s="50"/>
      <c r="HY63" s="50"/>
      <c r="HZ63" s="59"/>
      <c r="IA63" s="60"/>
      <c r="IB63" s="17"/>
      <c r="IC63" s="17"/>
    </row>
    <row r="64" spans="1:237" x14ac:dyDescent="0.3">
      <c r="A64" s="55"/>
      <c r="B64" s="56"/>
      <c r="C64" s="56"/>
      <c r="D64" s="57"/>
      <c r="E64" s="57"/>
      <c r="F64" s="57"/>
      <c r="G64" s="57"/>
      <c r="H64" s="57"/>
      <c r="I64" s="57"/>
      <c r="J64" s="59"/>
      <c r="K64" s="59"/>
      <c r="L64" s="59"/>
      <c r="M64" s="59"/>
      <c r="N64" s="59"/>
      <c r="O64" s="59"/>
      <c r="P64" s="59"/>
      <c r="Q64" s="17"/>
      <c r="R64" s="58"/>
      <c r="S64" s="50"/>
      <c r="T64" s="50"/>
      <c r="U64" s="50"/>
      <c r="V64" s="50"/>
      <c r="W64" s="50"/>
      <c r="X64" s="50"/>
      <c r="Y64" s="59"/>
      <c r="Z64" s="60"/>
      <c r="AA64" s="17"/>
      <c r="AB64" s="17"/>
      <c r="AC64" s="58"/>
      <c r="AD64" s="50"/>
      <c r="AE64" s="50"/>
      <c r="AF64" s="50"/>
      <c r="AG64" s="50"/>
      <c r="AH64" s="50"/>
      <c r="AI64" s="50"/>
      <c r="AJ64" s="59"/>
      <c r="AK64" s="60"/>
      <c r="AL64" s="17"/>
      <c r="AM64" s="17"/>
      <c r="AN64" s="58"/>
      <c r="AO64" s="50"/>
      <c r="AP64" s="50"/>
      <c r="AQ64" s="50"/>
      <c r="AR64" s="50"/>
      <c r="AS64" s="50"/>
      <c r="AT64" s="50"/>
      <c r="AU64" s="59"/>
      <c r="AV64" s="60"/>
      <c r="AW64" s="17"/>
      <c r="AX64" s="17"/>
      <c r="AY64" s="58"/>
      <c r="AZ64" s="50"/>
      <c r="BA64" s="50"/>
      <c r="BB64" s="50"/>
      <c r="BC64" s="50"/>
      <c r="BD64" s="50"/>
      <c r="BE64" s="50"/>
      <c r="BF64" s="59"/>
      <c r="BG64" s="60"/>
      <c r="BH64" s="17"/>
      <c r="BI64" s="17"/>
      <c r="BJ64" s="58"/>
      <c r="BK64" s="50"/>
      <c r="BL64" s="50"/>
      <c r="BM64" s="50"/>
      <c r="BN64" s="50"/>
      <c r="BO64" s="50"/>
      <c r="BP64" s="50"/>
      <c r="BQ64" s="59"/>
      <c r="BR64" s="60"/>
      <c r="BS64" s="17"/>
      <c r="BT64" s="17"/>
      <c r="BU64" s="58"/>
      <c r="BV64" s="50"/>
      <c r="BW64" s="50"/>
      <c r="BX64" s="50"/>
      <c r="BY64" s="50"/>
      <c r="BZ64" s="50"/>
      <c r="CA64" s="50"/>
      <c r="CB64" s="59"/>
      <c r="CC64" s="60"/>
      <c r="CD64" s="17"/>
      <c r="CE64" s="17"/>
      <c r="CF64" s="58"/>
      <c r="CG64" s="50"/>
      <c r="CH64" s="50"/>
      <c r="CI64" s="50"/>
      <c r="CJ64" s="50"/>
      <c r="CK64" s="50"/>
      <c r="CL64" s="50"/>
      <c r="CM64" s="59"/>
      <c r="CN64" s="60"/>
      <c r="CO64" s="17"/>
      <c r="CP64" s="17"/>
      <c r="CQ64" s="58"/>
      <c r="CR64" s="50"/>
      <c r="CS64" s="50"/>
      <c r="CT64" s="50"/>
      <c r="CU64" s="50"/>
      <c r="CV64" s="50"/>
      <c r="CW64" s="50"/>
      <c r="CX64" s="59"/>
      <c r="CY64" s="60"/>
      <c r="CZ64" s="17"/>
      <c r="DA64" s="17"/>
      <c r="DB64" s="58"/>
      <c r="DC64" s="50"/>
      <c r="DD64" s="50"/>
      <c r="DE64" s="50"/>
      <c r="DF64" s="50"/>
      <c r="DG64" s="50"/>
      <c r="DH64" s="50"/>
      <c r="DI64" s="59"/>
      <c r="DJ64" s="60"/>
      <c r="DK64" s="17"/>
      <c r="DL64" s="17"/>
      <c r="DM64" s="58"/>
      <c r="DN64" s="50"/>
      <c r="DO64" s="50"/>
      <c r="DP64" s="50"/>
      <c r="DQ64" s="50"/>
      <c r="DR64" s="50"/>
      <c r="DS64" s="50"/>
      <c r="DT64" s="59"/>
      <c r="DU64" s="60"/>
      <c r="DV64" s="17"/>
      <c r="DW64" s="17"/>
      <c r="DX64" s="58"/>
      <c r="DY64" s="50"/>
      <c r="DZ64" s="50"/>
      <c r="EA64" s="50"/>
      <c r="EB64" s="50"/>
      <c r="EC64" s="50"/>
      <c r="ED64" s="50"/>
      <c r="EE64" s="59"/>
      <c r="EF64" s="60"/>
      <c r="EG64" s="17"/>
      <c r="EH64" s="17"/>
      <c r="EI64" s="58"/>
      <c r="EJ64" s="50"/>
      <c r="EK64" s="50"/>
      <c r="EL64" s="50"/>
      <c r="EM64" s="50"/>
      <c r="EN64" s="50"/>
      <c r="EO64" s="50"/>
      <c r="EP64" s="59"/>
      <c r="EQ64" s="60"/>
      <c r="ER64" s="17"/>
      <c r="ES64" s="17"/>
      <c r="ET64" s="58"/>
      <c r="EU64" s="50"/>
      <c r="EV64" s="50"/>
      <c r="EW64" s="50"/>
      <c r="EX64" s="50"/>
      <c r="EY64" s="50"/>
      <c r="EZ64" s="50"/>
      <c r="FA64" s="59"/>
      <c r="FB64" s="60"/>
      <c r="FC64" s="17"/>
      <c r="FD64" s="17"/>
      <c r="FE64" s="58"/>
      <c r="FF64" s="50"/>
      <c r="FG64" s="50"/>
      <c r="FH64" s="50"/>
      <c r="FI64" s="50"/>
      <c r="FJ64" s="50"/>
      <c r="FK64" s="50"/>
      <c r="FL64" s="59"/>
      <c r="FM64" s="60"/>
      <c r="FN64" s="17"/>
      <c r="FO64" s="17"/>
      <c r="FP64" s="58"/>
      <c r="FQ64" s="50"/>
      <c r="FR64" s="50"/>
      <c r="FS64" s="50"/>
      <c r="FT64" s="50"/>
      <c r="FU64" s="50"/>
      <c r="FV64" s="50"/>
      <c r="FW64" s="59"/>
      <c r="FX64" s="60"/>
      <c r="FY64" s="17"/>
      <c r="FZ64" s="17"/>
      <c r="GA64" s="58"/>
      <c r="GB64" s="50"/>
      <c r="GC64" s="50"/>
      <c r="GD64" s="50"/>
      <c r="GE64" s="50"/>
      <c r="GF64" s="50"/>
      <c r="GG64" s="50"/>
      <c r="GH64" s="59"/>
      <c r="GI64" s="60"/>
      <c r="GJ64" s="17"/>
      <c r="GK64" s="17"/>
      <c r="GL64" s="58"/>
      <c r="GM64" s="50"/>
      <c r="GN64" s="50"/>
      <c r="GO64" s="50"/>
      <c r="GP64" s="50"/>
      <c r="GQ64" s="50"/>
      <c r="GR64" s="50"/>
      <c r="GS64" s="59"/>
      <c r="GT64" s="60"/>
      <c r="GU64" s="17"/>
      <c r="GV64" s="17"/>
      <c r="GW64" s="58"/>
      <c r="GX64" s="50"/>
      <c r="GY64" s="50"/>
      <c r="GZ64" s="50"/>
      <c r="HA64" s="50"/>
      <c r="HB64" s="50"/>
      <c r="HC64" s="50"/>
      <c r="HD64" s="59"/>
      <c r="HE64" s="60"/>
      <c r="HF64" s="17"/>
      <c r="HG64" s="17"/>
      <c r="HH64" s="58"/>
      <c r="HI64" s="50"/>
      <c r="HJ64" s="50"/>
      <c r="HK64" s="50"/>
      <c r="HL64" s="50"/>
      <c r="HM64" s="50"/>
      <c r="HN64" s="50"/>
      <c r="HO64" s="59"/>
      <c r="HP64" s="60"/>
      <c r="HQ64" s="17"/>
      <c r="HR64" s="17"/>
      <c r="HS64" s="58"/>
      <c r="HT64" s="50"/>
      <c r="HU64" s="50"/>
      <c r="HV64" s="50"/>
      <c r="HW64" s="50"/>
      <c r="HX64" s="50"/>
      <c r="HY64" s="50"/>
      <c r="HZ64" s="59"/>
      <c r="IA64" s="60"/>
      <c r="IB64" s="17"/>
      <c r="IC64" s="17"/>
    </row>
    <row r="65" spans="1:237" x14ac:dyDescent="0.3">
      <c r="A65" s="55"/>
      <c r="B65" s="56"/>
      <c r="C65" s="56"/>
      <c r="D65" s="57"/>
      <c r="E65" s="57"/>
      <c r="F65" s="57"/>
      <c r="G65" s="57"/>
      <c r="H65" s="57"/>
      <c r="I65" s="57"/>
      <c r="J65" s="59"/>
      <c r="K65" s="59"/>
      <c r="L65" s="59"/>
      <c r="M65" s="59"/>
      <c r="N65" s="59"/>
      <c r="O65" s="59"/>
      <c r="P65" s="59"/>
      <c r="Q65" s="17"/>
      <c r="R65" s="58"/>
      <c r="S65" s="50"/>
      <c r="T65" s="50"/>
      <c r="U65" s="50"/>
      <c r="V65" s="50"/>
      <c r="W65" s="50"/>
      <c r="X65" s="50"/>
      <c r="Y65" s="59"/>
      <c r="Z65" s="60"/>
      <c r="AA65" s="17"/>
      <c r="AB65" s="17"/>
      <c r="AC65" s="58"/>
      <c r="AD65" s="50"/>
      <c r="AE65" s="50"/>
      <c r="AF65" s="50"/>
      <c r="AG65" s="50"/>
      <c r="AH65" s="50"/>
      <c r="AI65" s="50"/>
      <c r="AJ65" s="59"/>
      <c r="AK65" s="60"/>
      <c r="AL65" s="17"/>
      <c r="AM65" s="17"/>
      <c r="AN65" s="58"/>
      <c r="AO65" s="50"/>
      <c r="AP65" s="50"/>
      <c r="AQ65" s="50"/>
      <c r="AR65" s="50"/>
      <c r="AS65" s="50"/>
      <c r="AT65" s="50"/>
      <c r="AU65" s="59"/>
      <c r="AV65" s="60"/>
      <c r="AW65" s="17"/>
      <c r="AX65" s="17"/>
      <c r="AY65" s="58"/>
      <c r="AZ65" s="50"/>
      <c r="BA65" s="50"/>
      <c r="BB65" s="50"/>
      <c r="BC65" s="50"/>
      <c r="BD65" s="50"/>
      <c r="BE65" s="50"/>
      <c r="BF65" s="59"/>
      <c r="BG65" s="60"/>
      <c r="BH65" s="17"/>
      <c r="BI65" s="17"/>
      <c r="BJ65" s="58"/>
      <c r="BK65" s="50"/>
      <c r="BL65" s="50"/>
      <c r="BM65" s="50"/>
      <c r="BN65" s="50"/>
      <c r="BO65" s="50"/>
      <c r="BP65" s="50"/>
      <c r="BQ65" s="59"/>
      <c r="BR65" s="60"/>
      <c r="BS65" s="17"/>
      <c r="BT65" s="17"/>
      <c r="BU65" s="58"/>
      <c r="BV65" s="50"/>
      <c r="BW65" s="50"/>
      <c r="BX65" s="50"/>
      <c r="BY65" s="50"/>
      <c r="BZ65" s="50"/>
      <c r="CA65" s="50"/>
      <c r="CB65" s="59"/>
      <c r="CC65" s="60"/>
      <c r="CD65" s="17"/>
      <c r="CE65" s="17"/>
      <c r="CF65" s="58"/>
      <c r="CG65" s="50"/>
      <c r="CH65" s="50"/>
      <c r="CI65" s="50"/>
      <c r="CJ65" s="50"/>
      <c r="CK65" s="50"/>
      <c r="CL65" s="50"/>
      <c r="CM65" s="59"/>
      <c r="CN65" s="60"/>
      <c r="CO65" s="17"/>
      <c r="CP65" s="17"/>
      <c r="CQ65" s="58"/>
      <c r="CR65" s="50"/>
      <c r="CS65" s="50"/>
      <c r="CT65" s="50"/>
      <c r="CU65" s="50"/>
      <c r="CV65" s="50"/>
      <c r="CW65" s="50"/>
      <c r="CX65" s="59"/>
      <c r="CY65" s="60"/>
      <c r="CZ65" s="17"/>
      <c r="DA65" s="17"/>
      <c r="DB65" s="58"/>
      <c r="DC65" s="50"/>
      <c r="DD65" s="50"/>
      <c r="DE65" s="50"/>
      <c r="DF65" s="50"/>
      <c r="DG65" s="50"/>
      <c r="DH65" s="50"/>
      <c r="DI65" s="59"/>
      <c r="DJ65" s="60"/>
      <c r="DK65" s="17"/>
      <c r="DL65" s="17"/>
      <c r="DM65" s="58"/>
      <c r="DN65" s="50"/>
      <c r="DO65" s="50"/>
      <c r="DP65" s="50"/>
      <c r="DQ65" s="50"/>
      <c r="DR65" s="50"/>
      <c r="DS65" s="50"/>
      <c r="DT65" s="59"/>
      <c r="DU65" s="60"/>
      <c r="DV65" s="17"/>
      <c r="DW65" s="17"/>
      <c r="DX65" s="58"/>
      <c r="DY65" s="50"/>
      <c r="DZ65" s="50"/>
      <c r="EA65" s="50"/>
      <c r="EB65" s="50"/>
      <c r="EC65" s="50"/>
      <c r="ED65" s="50"/>
      <c r="EE65" s="59"/>
      <c r="EF65" s="60"/>
      <c r="EG65" s="17"/>
      <c r="EH65" s="17"/>
      <c r="EI65" s="58"/>
      <c r="EJ65" s="50"/>
      <c r="EK65" s="50"/>
      <c r="EL65" s="50"/>
      <c r="EM65" s="50"/>
      <c r="EN65" s="50"/>
      <c r="EO65" s="50"/>
      <c r="EP65" s="59"/>
      <c r="EQ65" s="60"/>
      <c r="ER65" s="17"/>
      <c r="ES65" s="17"/>
      <c r="ET65" s="58"/>
      <c r="EU65" s="50"/>
      <c r="EV65" s="50"/>
      <c r="EW65" s="50"/>
      <c r="EX65" s="50"/>
      <c r="EY65" s="50"/>
      <c r="EZ65" s="50"/>
      <c r="FA65" s="59"/>
      <c r="FB65" s="60"/>
      <c r="FC65" s="17"/>
      <c r="FD65" s="17"/>
      <c r="FE65" s="58"/>
      <c r="FF65" s="50"/>
      <c r="FG65" s="50"/>
      <c r="FH65" s="50"/>
      <c r="FI65" s="50"/>
      <c r="FJ65" s="50"/>
      <c r="FK65" s="50"/>
      <c r="FL65" s="59"/>
      <c r="FM65" s="60"/>
      <c r="FN65" s="17"/>
      <c r="FO65" s="17"/>
      <c r="FP65" s="58"/>
      <c r="FQ65" s="50"/>
      <c r="FR65" s="50"/>
      <c r="FS65" s="50"/>
      <c r="FT65" s="50"/>
      <c r="FU65" s="50"/>
      <c r="FV65" s="50"/>
      <c r="FW65" s="59"/>
      <c r="FX65" s="60"/>
      <c r="FY65" s="17"/>
      <c r="FZ65" s="17"/>
      <c r="GA65" s="58"/>
      <c r="GB65" s="50"/>
      <c r="GC65" s="50"/>
      <c r="GD65" s="50"/>
      <c r="GE65" s="50"/>
      <c r="GF65" s="50"/>
      <c r="GG65" s="50"/>
      <c r="GH65" s="59"/>
      <c r="GI65" s="60"/>
      <c r="GJ65" s="17"/>
      <c r="GK65" s="17"/>
      <c r="GL65" s="58"/>
      <c r="GM65" s="50"/>
      <c r="GN65" s="50"/>
      <c r="GO65" s="50"/>
      <c r="GP65" s="50"/>
      <c r="GQ65" s="50"/>
      <c r="GR65" s="50"/>
      <c r="GS65" s="59"/>
      <c r="GT65" s="60"/>
      <c r="GU65" s="17"/>
      <c r="GV65" s="17"/>
      <c r="GW65" s="58"/>
      <c r="GX65" s="50"/>
      <c r="GY65" s="50"/>
      <c r="GZ65" s="50"/>
      <c r="HA65" s="50"/>
      <c r="HB65" s="50"/>
      <c r="HC65" s="50"/>
      <c r="HD65" s="59"/>
      <c r="HE65" s="60"/>
      <c r="HF65" s="17"/>
      <c r="HG65" s="17"/>
      <c r="HH65" s="58"/>
      <c r="HI65" s="50"/>
      <c r="HJ65" s="50"/>
      <c r="HK65" s="50"/>
      <c r="HL65" s="50"/>
      <c r="HM65" s="50"/>
      <c r="HN65" s="50"/>
      <c r="HO65" s="59"/>
      <c r="HP65" s="60"/>
      <c r="HQ65" s="17"/>
      <c r="HR65" s="17"/>
      <c r="HS65" s="58"/>
      <c r="HT65" s="50"/>
      <c r="HU65" s="50"/>
      <c r="HV65" s="50"/>
      <c r="HW65" s="50"/>
      <c r="HX65" s="50"/>
      <c r="HY65" s="50"/>
      <c r="HZ65" s="59"/>
      <c r="IA65" s="60"/>
      <c r="IB65" s="17"/>
      <c r="IC65" s="17"/>
    </row>
    <row r="66" spans="1:237" x14ac:dyDescent="0.3">
      <c r="A66" s="55"/>
      <c r="B66" s="62"/>
      <c r="C66" s="62"/>
      <c r="D66" s="57"/>
      <c r="E66" s="57"/>
      <c r="F66" s="57"/>
      <c r="G66" s="57"/>
      <c r="H66" s="57"/>
      <c r="I66" s="57"/>
      <c r="J66" s="59"/>
      <c r="K66" s="59"/>
      <c r="L66" s="59"/>
      <c r="M66" s="59"/>
      <c r="N66" s="59"/>
      <c r="O66" s="59"/>
      <c r="P66" s="59"/>
      <c r="Q66" s="17"/>
      <c r="R66" s="58"/>
      <c r="S66" s="50"/>
      <c r="T66" s="50"/>
      <c r="U66" s="50"/>
      <c r="V66" s="50"/>
      <c r="W66" s="50"/>
      <c r="X66" s="50"/>
      <c r="Y66" s="59"/>
      <c r="Z66" s="60"/>
      <c r="AA66" s="17"/>
      <c r="AB66" s="17"/>
      <c r="AC66" s="58"/>
      <c r="AD66" s="50"/>
      <c r="AE66" s="50"/>
      <c r="AF66" s="50"/>
      <c r="AG66" s="50"/>
      <c r="AH66" s="50"/>
      <c r="AI66" s="50"/>
      <c r="AJ66" s="59"/>
      <c r="AK66" s="60"/>
      <c r="AL66" s="17"/>
      <c r="AM66" s="17"/>
      <c r="AN66" s="58"/>
      <c r="AO66" s="50"/>
      <c r="AP66" s="50"/>
      <c r="AQ66" s="50"/>
      <c r="AR66" s="50"/>
      <c r="AS66" s="50"/>
      <c r="AT66" s="50"/>
      <c r="AU66" s="59"/>
      <c r="AV66" s="60"/>
      <c r="AW66" s="17"/>
      <c r="AX66" s="17"/>
      <c r="AY66" s="58"/>
      <c r="AZ66" s="50"/>
      <c r="BA66" s="50"/>
      <c r="BB66" s="50"/>
      <c r="BC66" s="50"/>
      <c r="BD66" s="50"/>
      <c r="BE66" s="50"/>
      <c r="BF66" s="59"/>
      <c r="BG66" s="60"/>
      <c r="BH66" s="17"/>
      <c r="BI66" s="17"/>
      <c r="BJ66" s="58"/>
      <c r="BK66" s="50"/>
      <c r="BL66" s="50"/>
      <c r="BM66" s="50"/>
      <c r="BN66" s="50"/>
      <c r="BO66" s="50"/>
      <c r="BP66" s="50"/>
      <c r="BQ66" s="59"/>
      <c r="BR66" s="60"/>
      <c r="BS66" s="17"/>
      <c r="BT66" s="17"/>
      <c r="BU66" s="58"/>
      <c r="BV66" s="50"/>
      <c r="BW66" s="50"/>
      <c r="BX66" s="50"/>
      <c r="BY66" s="50"/>
      <c r="BZ66" s="50"/>
      <c r="CA66" s="50"/>
      <c r="CB66" s="59"/>
      <c r="CC66" s="60"/>
      <c r="CD66" s="17"/>
      <c r="CE66" s="17"/>
      <c r="CF66" s="58"/>
      <c r="CG66" s="50"/>
      <c r="CH66" s="50"/>
      <c r="CI66" s="50"/>
      <c r="CJ66" s="50"/>
      <c r="CK66" s="50"/>
      <c r="CL66" s="50"/>
      <c r="CM66" s="59"/>
      <c r="CN66" s="60"/>
      <c r="CO66" s="17"/>
      <c r="CP66" s="17"/>
      <c r="CQ66" s="58"/>
      <c r="CR66" s="50"/>
      <c r="CS66" s="50"/>
      <c r="CT66" s="50"/>
      <c r="CU66" s="50"/>
      <c r="CV66" s="50"/>
      <c r="CW66" s="50"/>
      <c r="CX66" s="59"/>
      <c r="CY66" s="60"/>
      <c r="CZ66" s="17"/>
      <c r="DA66" s="17"/>
      <c r="DB66" s="58"/>
      <c r="DC66" s="50"/>
      <c r="DD66" s="50"/>
      <c r="DE66" s="50"/>
      <c r="DF66" s="50"/>
      <c r="DG66" s="50"/>
      <c r="DH66" s="50"/>
      <c r="DI66" s="59"/>
      <c r="DJ66" s="60"/>
      <c r="DK66" s="17"/>
      <c r="DL66" s="17"/>
      <c r="DM66" s="58"/>
      <c r="DN66" s="50"/>
      <c r="DO66" s="50"/>
      <c r="DP66" s="50"/>
      <c r="DQ66" s="50"/>
      <c r="DR66" s="50"/>
      <c r="DS66" s="50"/>
      <c r="DT66" s="59"/>
      <c r="DU66" s="60"/>
      <c r="DV66" s="17"/>
      <c r="DW66" s="17"/>
      <c r="DX66" s="58"/>
      <c r="DY66" s="50"/>
      <c r="DZ66" s="50"/>
      <c r="EA66" s="50"/>
      <c r="EB66" s="50"/>
      <c r="EC66" s="50"/>
      <c r="ED66" s="50"/>
      <c r="EE66" s="59"/>
      <c r="EF66" s="60"/>
      <c r="EG66" s="17"/>
      <c r="EH66" s="17"/>
      <c r="EI66" s="58"/>
      <c r="EJ66" s="50"/>
      <c r="EK66" s="50"/>
      <c r="EL66" s="50"/>
      <c r="EM66" s="50"/>
      <c r="EN66" s="50"/>
      <c r="EO66" s="50"/>
      <c r="EP66" s="59"/>
      <c r="EQ66" s="60"/>
      <c r="ER66" s="17"/>
      <c r="ES66" s="17"/>
      <c r="ET66" s="58"/>
      <c r="EU66" s="50"/>
      <c r="EV66" s="50"/>
      <c r="EW66" s="50"/>
      <c r="EX66" s="50"/>
      <c r="EY66" s="50"/>
      <c r="EZ66" s="50"/>
      <c r="FA66" s="59"/>
      <c r="FB66" s="60"/>
      <c r="FC66" s="17"/>
      <c r="FD66" s="17"/>
      <c r="FE66" s="58"/>
      <c r="FF66" s="50"/>
      <c r="FG66" s="50"/>
      <c r="FH66" s="50"/>
      <c r="FI66" s="50"/>
      <c r="FJ66" s="50"/>
      <c r="FK66" s="50"/>
      <c r="FL66" s="59"/>
      <c r="FM66" s="60"/>
      <c r="FN66" s="17"/>
      <c r="FO66" s="17"/>
      <c r="FP66" s="58"/>
      <c r="FQ66" s="50"/>
      <c r="FR66" s="50"/>
      <c r="FS66" s="50"/>
      <c r="FT66" s="50"/>
      <c r="FU66" s="50"/>
      <c r="FV66" s="50"/>
      <c r="FW66" s="59"/>
      <c r="FX66" s="60"/>
      <c r="FY66" s="17"/>
      <c r="FZ66" s="17"/>
      <c r="GA66" s="58"/>
      <c r="GB66" s="50"/>
      <c r="GC66" s="50"/>
      <c r="GD66" s="50"/>
      <c r="GE66" s="50"/>
      <c r="GF66" s="50"/>
      <c r="GG66" s="50"/>
      <c r="GH66" s="59"/>
      <c r="GI66" s="60"/>
      <c r="GJ66" s="17"/>
      <c r="GK66" s="17"/>
      <c r="GL66" s="58"/>
      <c r="GM66" s="50"/>
      <c r="GN66" s="50"/>
      <c r="GO66" s="50"/>
      <c r="GP66" s="50"/>
      <c r="GQ66" s="50"/>
      <c r="GR66" s="50"/>
      <c r="GS66" s="59"/>
      <c r="GT66" s="60"/>
      <c r="GU66" s="17"/>
      <c r="GV66" s="17"/>
      <c r="GW66" s="58"/>
      <c r="GX66" s="50"/>
      <c r="GY66" s="50"/>
      <c r="GZ66" s="50"/>
      <c r="HA66" s="50"/>
      <c r="HB66" s="50"/>
      <c r="HC66" s="50"/>
      <c r="HD66" s="59"/>
      <c r="HE66" s="60"/>
      <c r="HF66" s="17"/>
      <c r="HG66" s="17"/>
      <c r="HH66" s="58"/>
      <c r="HI66" s="50"/>
      <c r="HJ66" s="50"/>
      <c r="HK66" s="50"/>
      <c r="HL66" s="50"/>
      <c r="HM66" s="50"/>
      <c r="HN66" s="50"/>
      <c r="HO66" s="59"/>
      <c r="HP66" s="60"/>
      <c r="HQ66" s="17"/>
      <c r="HR66" s="17"/>
      <c r="HS66" s="58"/>
      <c r="HT66" s="50"/>
      <c r="HU66" s="50"/>
      <c r="HV66" s="50"/>
      <c r="HW66" s="50"/>
      <c r="HX66" s="50"/>
      <c r="HY66" s="50"/>
      <c r="HZ66" s="59"/>
      <c r="IA66" s="60"/>
      <c r="IB66" s="17"/>
      <c r="IC66" s="17"/>
    </row>
    <row r="67" spans="1:237" x14ac:dyDescent="0.3">
      <c r="A67" s="55"/>
      <c r="B67" s="62"/>
      <c r="C67" s="62"/>
      <c r="D67" s="57"/>
      <c r="E67" s="57"/>
      <c r="F67" s="57"/>
      <c r="G67" s="57"/>
      <c r="H67" s="57"/>
      <c r="I67" s="57"/>
      <c r="J67" s="59"/>
      <c r="K67" s="59"/>
      <c r="L67" s="59"/>
      <c r="M67" s="59"/>
      <c r="N67" s="59"/>
      <c r="O67" s="59"/>
      <c r="P67" s="59"/>
      <c r="Q67" s="17"/>
      <c r="R67" s="58"/>
      <c r="S67" s="50"/>
      <c r="T67" s="50"/>
      <c r="U67" s="50"/>
      <c r="V67" s="50"/>
      <c r="W67" s="50"/>
      <c r="X67" s="50"/>
      <c r="Y67" s="59"/>
      <c r="Z67" s="60"/>
      <c r="AA67" s="17"/>
      <c r="AB67" s="17"/>
      <c r="AC67" s="58"/>
      <c r="AD67" s="50"/>
      <c r="AE67" s="50"/>
      <c r="AF67" s="50"/>
      <c r="AG67" s="50"/>
      <c r="AH67" s="50"/>
      <c r="AI67" s="50"/>
      <c r="AJ67" s="59"/>
      <c r="AK67" s="60"/>
      <c r="AL67" s="17"/>
      <c r="AM67" s="17"/>
      <c r="AN67" s="58"/>
      <c r="AO67" s="50"/>
      <c r="AP67" s="50"/>
      <c r="AQ67" s="50"/>
      <c r="AR67" s="50"/>
      <c r="AS67" s="50"/>
      <c r="AT67" s="50"/>
      <c r="AU67" s="59"/>
      <c r="AV67" s="60"/>
      <c r="AW67" s="17"/>
      <c r="AX67" s="17"/>
      <c r="AY67" s="58"/>
      <c r="AZ67" s="50"/>
      <c r="BA67" s="50"/>
      <c r="BB67" s="50"/>
      <c r="BC67" s="50"/>
      <c r="BD67" s="50"/>
      <c r="BE67" s="50"/>
      <c r="BF67" s="59"/>
      <c r="BG67" s="60"/>
      <c r="BH67" s="17"/>
      <c r="BI67" s="17"/>
      <c r="BJ67" s="58"/>
      <c r="BK67" s="50"/>
      <c r="BL67" s="50"/>
      <c r="BM67" s="50"/>
      <c r="BN67" s="50"/>
      <c r="BO67" s="50"/>
      <c r="BP67" s="50"/>
      <c r="BQ67" s="59"/>
      <c r="BR67" s="60"/>
      <c r="BS67" s="17"/>
      <c r="BT67" s="17"/>
      <c r="BU67" s="58"/>
      <c r="BV67" s="50"/>
      <c r="BW67" s="50"/>
      <c r="BX67" s="50"/>
      <c r="BY67" s="50"/>
      <c r="BZ67" s="50"/>
      <c r="CA67" s="50"/>
      <c r="CB67" s="59"/>
      <c r="CC67" s="60"/>
      <c r="CD67" s="17"/>
      <c r="CE67" s="17"/>
      <c r="CF67" s="58"/>
      <c r="CG67" s="50"/>
      <c r="CH67" s="50"/>
      <c r="CI67" s="50"/>
      <c r="CJ67" s="50"/>
      <c r="CK67" s="50"/>
      <c r="CL67" s="50"/>
      <c r="CM67" s="59"/>
      <c r="CN67" s="60"/>
      <c r="CO67" s="17"/>
      <c r="CP67" s="17"/>
      <c r="CQ67" s="58"/>
      <c r="CR67" s="50"/>
      <c r="CS67" s="50"/>
      <c r="CT67" s="50"/>
      <c r="CU67" s="50"/>
      <c r="CV67" s="50"/>
      <c r="CW67" s="50"/>
      <c r="CX67" s="59"/>
      <c r="CY67" s="60"/>
      <c r="CZ67" s="17"/>
      <c r="DA67" s="17"/>
      <c r="DB67" s="58"/>
      <c r="DC67" s="50"/>
      <c r="DD67" s="50"/>
      <c r="DE67" s="50"/>
      <c r="DF67" s="50"/>
      <c r="DG67" s="50"/>
      <c r="DH67" s="50"/>
      <c r="DI67" s="59"/>
      <c r="DJ67" s="60"/>
      <c r="DK67" s="17"/>
      <c r="DL67" s="17"/>
      <c r="DM67" s="58"/>
      <c r="DN67" s="50"/>
      <c r="DO67" s="50"/>
      <c r="DP67" s="50"/>
      <c r="DQ67" s="50"/>
      <c r="DR67" s="50"/>
      <c r="DS67" s="50"/>
      <c r="DT67" s="59"/>
      <c r="DU67" s="60"/>
      <c r="DV67" s="17"/>
      <c r="DW67" s="17"/>
      <c r="DX67" s="58"/>
      <c r="DY67" s="50"/>
      <c r="DZ67" s="50"/>
      <c r="EA67" s="50"/>
      <c r="EB67" s="50"/>
      <c r="EC67" s="50"/>
      <c r="ED67" s="50"/>
      <c r="EE67" s="59"/>
      <c r="EF67" s="60"/>
      <c r="EG67" s="17"/>
      <c r="EH67" s="17"/>
      <c r="EI67" s="58"/>
      <c r="EJ67" s="50"/>
      <c r="EK67" s="50"/>
      <c r="EL67" s="50"/>
      <c r="EM67" s="50"/>
      <c r="EN67" s="50"/>
      <c r="EO67" s="50"/>
      <c r="EP67" s="59"/>
      <c r="EQ67" s="60"/>
      <c r="ER67" s="17"/>
      <c r="ES67" s="17"/>
      <c r="ET67" s="58"/>
      <c r="EU67" s="50"/>
      <c r="EV67" s="50"/>
      <c r="EW67" s="50"/>
      <c r="EX67" s="50"/>
      <c r="EY67" s="50"/>
      <c r="EZ67" s="50"/>
      <c r="FA67" s="59"/>
      <c r="FB67" s="60"/>
      <c r="FC67" s="17"/>
      <c r="FD67" s="17"/>
      <c r="FE67" s="58"/>
      <c r="FF67" s="50"/>
      <c r="FG67" s="50"/>
      <c r="FH67" s="50"/>
      <c r="FI67" s="50"/>
      <c r="FJ67" s="50"/>
      <c r="FK67" s="50"/>
      <c r="FL67" s="59"/>
      <c r="FM67" s="60"/>
      <c r="FN67" s="17"/>
      <c r="FO67" s="17"/>
      <c r="FP67" s="58"/>
      <c r="FQ67" s="50"/>
      <c r="FR67" s="50"/>
      <c r="FS67" s="50"/>
      <c r="FT67" s="50"/>
      <c r="FU67" s="50"/>
      <c r="FV67" s="50"/>
      <c r="FW67" s="59"/>
      <c r="FX67" s="60"/>
      <c r="FY67" s="17"/>
      <c r="FZ67" s="17"/>
      <c r="GA67" s="58"/>
      <c r="GB67" s="50"/>
      <c r="GC67" s="50"/>
      <c r="GD67" s="50"/>
      <c r="GE67" s="50"/>
      <c r="GF67" s="50"/>
      <c r="GG67" s="50"/>
      <c r="GH67" s="59"/>
      <c r="GI67" s="60"/>
      <c r="GJ67" s="17"/>
      <c r="GK67" s="17"/>
      <c r="GL67" s="58"/>
      <c r="GM67" s="50"/>
      <c r="GN67" s="50"/>
      <c r="GO67" s="50"/>
      <c r="GP67" s="50"/>
      <c r="GQ67" s="50"/>
      <c r="GR67" s="50"/>
      <c r="GS67" s="59"/>
      <c r="GT67" s="60"/>
      <c r="GU67" s="17"/>
      <c r="GV67" s="17"/>
      <c r="GW67" s="58"/>
      <c r="GX67" s="50"/>
      <c r="GY67" s="50"/>
      <c r="GZ67" s="50"/>
      <c r="HA67" s="50"/>
      <c r="HB67" s="50"/>
      <c r="HC67" s="50"/>
      <c r="HD67" s="59"/>
      <c r="HE67" s="60"/>
      <c r="HF67" s="17"/>
      <c r="HG67" s="17"/>
      <c r="HH67" s="58"/>
      <c r="HI67" s="50"/>
      <c r="HJ67" s="50"/>
      <c r="HK67" s="50"/>
      <c r="HL67" s="50"/>
      <c r="HM67" s="50"/>
      <c r="HN67" s="50"/>
      <c r="HO67" s="59"/>
      <c r="HP67" s="60"/>
      <c r="HQ67" s="17"/>
      <c r="HR67" s="17"/>
      <c r="HS67" s="58"/>
      <c r="HT67" s="50"/>
      <c r="HU67" s="50"/>
      <c r="HV67" s="50"/>
      <c r="HW67" s="50"/>
      <c r="HX67" s="50"/>
      <c r="HY67" s="50"/>
      <c r="HZ67" s="59"/>
      <c r="IA67" s="60"/>
      <c r="IB67" s="17"/>
      <c r="IC67" s="17"/>
    </row>
    <row r="68" spans="1:237" x14ac:dyDescent="0.3">
      <c r="A68" s="55"/>
      <c r="B68" s="56"/>
      <c r="C68" s="56"/>
      <c r="D68" s="57"/>
      <c r="E68" s="57"/>
      <c r="F68" s="57"/>
      <c r="G68" s="57"/>
      <c r="H68" s="57"/>
      <c r="I68" s="57"/>
      <c r="J68" s="59"/>
      <c r="K68" s="59"/>
      <c r="L68" s="59"/>
      <c r="M68" s="59"/>
      <c r="N68" s="59"/>
      <c r="O68" s="59"/>
      <c r="P68" s="59"/>
      <c r="Q68" s="17"/>
      <c r="R68" s="58"/>
      <c r="S68" s="50"/>
      <c r="T68" s="50"/>
      <c r="U68" s="50"/>
      <c r="V68" s="50"/>
      <c r="W68" s="50"/>
      <c r="X68" s="50"/>
      <c r="Y68" s="59"/>
      <c r="Z68" s="60"/>
      <c r="AA68" s="17"/>
      <c r="AB68" s="17"/>
      <c r="AC68" s="58"/>
      <c r="AD68" s="50"/>
      <c r="AE68" s="50"/>
      <c r="AF68" s="50"/>
      <c r="AG68" s="50"/>
      <c r="AH68" s="50"/>
      <c r="AI68" s="50"/>
      <c r="AJ68" s="59"/>
      <c r="AK68" s="60"/>
      <c r="AL68" s="17"/>
      <c r="AM68" s="17"/>
      <c r="AN68" s="58"/>
      <c r="AO68" s="50"/>
      <c r="AP68" s="50"/>
      <c r="AQ68" s="50"/>
      <c r="AR68" s="50"/>
      <c r="AS68" s="50"/>
      <c r="AT68" s="50"/>
      <c r="AU68" s="59"/>
      <c r="AV68" s="60"/>
      <c r="AW68" s="17"/>
      <c r="AX68" s="17"/>
      <c r="AY68" s="58"/>
      <c r="AZ68" s="50"/>
      <c r="BA68" s="50"/>
      <c r="BB68" s="50"/>
      <c r="BC68" s="50"/>
      <c r="BD68" s="50"/>
      <c r="BE68" s="50"/>
      <c r="BF68" s="59"/>
      <c r="BG68" s="60"/>
      <c r="BH68" s="17"/>
      <c r="BI68" s="17"/>
      <c r="BJ68" s="58"/>
      <c r="BK68" s="50"/>
      <c r="BL68" s="50"/>
      <c r="BM68" s="50"/>
      <c r="BN68" s="50"/>
      <c r="BO68" s="50"/>
      <c r="BP68" s="50"/>
      <c r="BQ68" s="59"/>
      <c r="BR68" s="60"/>
      <c r="BS68" s="17"/>
      <c r="BT68" s="17"/>
      <c r="BU68" s="58"/>
      <c r="BV68" s="50"/>
      <c r="BW68" s="50"/>
      <c r="BX68" s="50"/>
      <c r="BY68" s="50"/>
      <c r="BZ68" s="50"/>
      <c r="CA68" s="50"/>
      <c r="CB68" s="59"/>
      <c r="CC68" s="60"/>
      <c r="CD68" s="17"/>
      <c r="CE68" s="17"/>
      <c r="CF68" s="58"/>
      <c r="CG68" s="50"/>
      <c r="CH68" s="50"/>
      <c r="CI68" s="50"/>
      <c r="CJ68" s="50"/>
      <c r="CK68" s="50"/>
      <c r="CL68" s="50"/>
      <c r="CM68" s="59"/>
      <c r="CN68" s="60"/>
      <c r="CO68" s="17"/>
      <c r="CP68" s="17"/>
      <c r="CQ68" s="58"/>
      <c r="CR68" s="50"/>
      <c r="CS68" s="50"/>
      <c r="CT68" s="50"/>
      <c r="CU68" s="50"/>
      <c r="CV68" s="50"/>
      <c r="CW68" s="50"/>
      <c r="CX68" s="59"/>
      <c r="CY68" s="60"/>
      <c r="CZ68" s="17"/>
      <c r="DA68" s="17"/>
      <c r="DB68" s="58"/>
      <c r="DC68" s="50"/>
      <c r="DD68" s="50"/>
      <c r="DE68" s="50"/>
      <c r="DF68" s="50"/>
      <c r="DG68" s="50"/>
      <c r="DH68" s="50"/>
      <c r="DI68" s="59"/>
      <c r="DJ68" s="60"/>
      <c r="DK68" s="17"/>
      <c r="DL68" s="17"/>
      <c r="DM68" s="58"/>
      <c r="DN68" s="50"/>
      <c r="DO68" s="50"/>
      <c r="DP68" s="50"/>
      <c r="DQ68" s="50"/>
      <c r="DR68" s="50"/>
      <c r="DS68" s="50"/>
      <c r="DT68" s="59"/>
      <c r="DU68" s="60"/>
      <c r="DV68" s="17"/>
      <c r="DW68" s="17"/>
      <c r="DX68" s="58"/>
      <c r="DY68" s="50"/>
      <c r="DZ68" s="50"/>
      <c r="EA68" s="50"/>
      <c r="EB68" s="50"/>
      <c r="EC68" s="50"/>
      <c r="ED68" s="50"/>
      <c r="EE68" s="59"/>
      <c r="EF68" s="60"/>
      <c r="EG68" s="17"/>
      <c r="EH68" s="17"/>
      <c r="EI68" s="58"/>
      <c r="EJ68" s="50"/>
      <c r="EK68" s="50"/>
      <c r="EL68" s="50"/>
      <c r="EM68" s="50"/>
      <c r="EN68" s="50"/>
      <c r="EO68" s="50"/>
      <c r="EP68" s="59"/>
      <c r="EQ68" s="60"/>
      <c r="ER68" s="17"/>
      <c r="ES68" s="17"/>
      <c r="ET68" s="58"/>
      <c r="EU68" s="50"/>
      <c r="EV68" s="50"/>
      <c r="EW68" s="50"/>
      <c r="EX68" s="50"/>
      <c r="EY68" s="50"/>
      <c r="EZ68" s="50"/>
      <c r="FA68" s="59"/>
      <c r="FB68" s="60"/>
      <c r="FC68" s="17"/>
      <c r="FD68" s="17"/>
      <c r="FE68" s="58"/>
      <c r="FF68" s="50"/>
      <c r="FG68" s="50"/>
      <c r="FH68" s="50"/>
      <c r="FI68" s="50"/>
      <c r="FJ68" s="50"/>
      <c r="FK68" s="50"/>
      <c r="FL68" s="59"/>
      <c r="FM68" s="60"/>
      <c r="FN68" s="17"/>
      <c r="FO68" s="17"/>
      <c r="FP68" s="58"/>
      <c r="FQ68" s="50"/>
      <c r="FR68" s="50"/>
      <c r="FS68" s="50"/>
      <c r="FT68" s="50"/>
      <c r="FU68" s="50"/>
      <c r="FV68" s="50"/>
      <c r="FW68" s="59"/>
      <c r="FX68" s="60"/>
      <c r="FY68" s="17"/>
      <c r="FZ68" s="17"/>
      <c r="GA68" s="58"/>
      <c r="GB68" s="50"/>
      <c r="GC68" s="50"/>
      <c r="GD68" s="50"/>
      <c r="GE68" s="50"/>
      <c r="GF68" s="50"/>
      <c r="GG68" s="50"/>
      <c r="GH68" s="59"/>
      <c r="GI68" s="60"/>
      <c r="GJ68" s="17"/>
      <c r="GK68" s="17"/>
      <c r="GL68" s="58"/>
      <c r="GM68" s="50"/>
      <c r="GN68" s="50"/>
      <c r="GO68" s="50"/>
      <c r="GP68" s="50"/>
      <c r="GQ68" s="50"/>
      <c r="GR68" s="50"/>
      <c r="GS68" s="59"/>
      <c r="GT68" s="60"/>
      <c r="GU68" s="17"/>
      <c r="GV68" s="17"/>
      <c r="GW68" s="58"/>
      <c r="GX68" s="50"/>
      <c r="GY68" s="50"/>
      <c r="GZ68" s="50"/>
      <c r="HA68" s="50"/>
      <c r="HB68" s="50"/>
      <c r="HC68" s="50"/>
      <c r="HD68" s="59"/>
      <c r="HE68" s="60"/>
      <c r="HF68" s="17"/>
      <c r="HG68" s="17"/>
      <c r="HH68" s="58"/>
      <c r="HI68" s="50"/>
      <c r="HJ68" s="50"/>
      <c r="HK68" s="50"/>
      <c r="HL68" s="50"/>
      <c r="HM68" s="50"/>
      <c r="HN68" s="50"/>
      <c r="HO68" s="59"/>
      <c r="HP68" s="60"/>
      <c r="HQ68" s="17"/>
      <c r="HR68" s="17"/>
      <c r="HS68" s="58"/>
      <c r="HT68" s="50"/>
      <c r="HU68" s="50"/>
      <c r="HV68" s="50"/>
      <c r="HW68" s="50"/>
      <c r="HX68" s="50"/>
      <c r="HY68" s="50"/>
      <c r="HZ68" s="59"/>
      <c r="IA68" s="60"/>
      <c r="IB68" s="17"/>
      <c r="IC68" s="17"/>
    </row>
    <row r="69" spans="1:237" x14ac:dyDescent="0.3">
      <c r="A69" s="65"/>
      <c r="B69" s="66"/>
      <c r="C69" s="66"/>
      <c r="D69" s="67"/>
      <c r="E69" s="67"/>
      <c r="F69" s="67"/>
      <c r="G69" s="67"/>
      <c r="H69" s="67"/>
      <c r="I69" s="67"/>
      <c r="J69" s="59"/>
      <c r="K69" s="59"/>
      <c r="L69" s="59"/>
      <c r="M69" s="59"/>
      <c r="N69" s="59"/>
      <c r="O69" s="59"/>
      <c r="P69" s="59"/>
      <c r="Q69" s="17"/>
      <c r="R69" s="58"/>
      <c r="S69" s="50"/>
      <c r="T69" s="50"/>
      <c r="U69" s="50"/>
      <c r="V69" s="50"/>
      <c r="W69" s="50"/>
      <c r="X69" s="50"/>
      <c r="Y69" s="59"/>
      <c r="Z69" s="60"/>
      <c r="AA69" s="17"/>
      <c r="AB69" s="17"/>
      <c r="AC69" s="58"/>
      <c r="AD69" s="50"/>
      <c r="AE69" s="50"/>
      <c r="AF69" s="50"/>
      <c r="AG69" s="50"/>
      <c r="AH69" s="50"/>
      <c r="AI69" s="50"/>
      <c r="AJ69" s="59"/>
      <c r="AK69" s="60"/>
      <c r="AL69" s="17"/>
      <c r="AM69" s="17"/>
      <c r="AN69" s="58"/>
      <c r="AO69" s="50"/>
      <c r="AP69" s="50"/>
      <c r="AQ69" s="50"/>
      <c r="AR69" s="50"/>
      <c r="AS69" s="50"/>
      <c r="AT69" s="50"/>
      <c r="AU69" s="59"/>
      <c r="AV69" s="60"/>
      <c r="AW69" s="17"/>
      <c r="AX69" s="17"/>
      <c r="AY69" s="58"/>
      <c r="AZ69" s="50"/>
      <c r="BA69" s="50"/>
      <c r="BB69" s="50"/>
      <c r="BC69" s="50"/>
      <c r="BD69" s="50"/>
      <c r="BE69" s="50"/>
      <c r="BF69" s="59"/>
      <c r="BG69" s="60"/>
      <c r="BH69" s="17"/>
      <c r="BI69" s="17"/>
      <c r="BJ69" s="58"/>
      <c r="BK69" s="50"/>
      <c r="BL69" s="50"/>
      <c r="BM69" s="50"/>
      <c r="BN69" s="50"/>
      <c r="BO69" s="50"/>
      <c r="BP69" s="50"/>
      <c r="BQ69" s="59"/>
      <c r="BR69" s="60"/>
      <c r="BS69" s="17"/>
      <c r="BT69" s="17"/>
      <c r="BU69" s="58"/>
      <c r="BV69" s="50"/>
      <c r="BW69" s="50"/>
      <c r="BX69" s="50"/>
      <c r="BY69" s="50"/>
      <c r="BZ69" s="50"/>
      <c r="CA69" s="50"/>
      <c r="CB69" s="59"/>
      <c r="CC69" s="60"/>
      <c r="CD69" s="17"/>
      <c r="CE69" s="17"/>
      <c r="CF69" s="58"/>
      <c r="CG69" s="50"/>
      <c r="CH69" s="50"/>
      <c r="CI69" s="50"/>
      <c r="CJ69" s="50"/>
      <c r="CK69" s="50"/>
      <c r="CL69" s="50"/>
      <c r="CM69" s="59"/>
      <c r="CN69" s="60"/>
      <c r="CO69" s="17"/>
      <c r="CP69" s="17"/>
      <c r="CQ69" s="58"/>
      <c r="CR69" s="50"/>
      <c r="CS69" s="50"/>
      <c r="CT69" s="50"/>
      <c r="CU69" s="50"/>
      <c r="CV69" s="50"/>
      <c r="CW69" s="50"/>
      <c r="CX69" s="59"/>
      <c r="CY69" s="60"/>
      <c r="CZ69" s="17"/>
      <c r="DA69" s="17"/>
      <c r="DB69" s="58"/>
      <c r="DC69" s="50"/>
      <c r="DD69" s="50"/>
      <c r="DE69" s="50"/>
      <c r="DF69" s="50"/>
      <c r="DG69" s="50"/>
      <c r="DH69" s="50"/>
      <c r="DI69" s="59"/>
      <c r="DJ69" s="60"/>
      <c r="DK69" s="17"/>
      <c r="DL69" s="17"/>
      <c r="DM69" s="58"/>
      <c r="DN69" s="50"/>
      <c r="DO69" s="50"/>
      <c r="DP69" s="50"/>
      <c r="DQ69" s="50"/>
      <c r="DR69" s="50"/>
      <c r="DS69" s="50"/>
      <c r="DT69" s="59"/>
      <c r="DU69" s="60"/>
      <c r="DV69" s="17"/>
      <c r="DW69" s="17"/>
      <c r="DX69" s="58"/>
      <c r="DY69" s="50"/>
      <c r="DZ69" s="50"/>
      <c r="EA69" s="50"/>
      <c r="EB69" s="50"/>
      <c r="EC69" s="50"/>
      <c r="ED69" s="50"/>
      <c r="EE69" s="59"/>
      <c r="EF69" s="60"/>
      <c r="EG69" s="17"/>
      <c r="EH69" s="17"/>
      <c r="EI69" s="58"/>
      <c r="EJ69" s="50"/>
      <c r="EK69" s="50"/>
      <c r="EL69" s="50"/>
      <c r="EM69" s="50"/>
      <c r="EN69" s="50"/>
      <c r="EO69" s="50"/>
      <c r="EP69" s="59"/>
      <c r="EQ69" s="60"/>
      <c r="ER69" s="17"/>
      <c r="ES69" s="17"/>
      <c r="ET69" s="58"/>
      <c r="EU69" s="50"/>
      <c r="EV69" s="50"/>
      <c r="EW69" s="50"/>
      <c r="EX69" s="50"/>
      <c r="EY69" s="50"/>
      <c r="EZ69" s="50"/>
      <c r="FA69" s="59"/>
      <c r="FB69" s="60"/>
      <c r="FC69" s="17"/>
      <c r="FD69" s="17"/>
      <c r="FE69" s="58"/>
      <c r="FF69" s="50"/>
      <c r="FG69" s="50"/>
      <c r="FH69" s="50"/>
      <c r="FI69" s="50"/>
      <c r="FJ69" s="50"/>
      <c r="FK69" s="50"/>
      <c r="FL69" s="59"/>
      <c r="FM69" s="60"/>
      <c r="FN69" s="17"/>
      <c r="FO69" s="17"/>
      <c r="FP69" s="58"/>
      <c r="FQ69" s="50"/>
      <c r="FR69" s="50"/>
      <c r="FS69" s="50"/>
      <c r="FT69" s="50"/>
      <c r="FU69" s="50"/>
      <c r="FV69" s="50"/>
      <c r="FW69" s="59"/>
      <c r="FX69" s="60"/>
      <c r="FY69" s="17"/>
      <c r="FZ69" s="17"/>
      <c r="GA69" s="58"/>
      <c r="GB69" s="50"/>
      <c r="GC69" s="50"/>
      <c r="GD69" s="50"/>
      <c r="GE69" s="50"/>
      <c r="GF69" s="50"/>
      <c r="GG69" s="50"/>
      <c r="GH69" s="59"/>
      <c r="GI69" s="60"/>
      <c r="GJ69" s="17"/>
      <c r="GK69" s="17"/>
      <c r="GL69" s="58"/>
      <c r="GM69" s="50"/>
      <c r="GN69" s="50"/>
      <c r="GO69" s="50"/>
      <c r="GP69" s="50"/>
      <c r="GQ69" s="50"/>
      <c r="GR69" s="50"/>
      <c r="GS69" s="59"/>
      <c r="GT69" s="60"/>
      <c r="GU69" s="17"/>
      <c r="GV69" s="17"/>
      <c r="GW69" s="58"/>
      <c r="GX69" s="50"/>
      <c r="GY69" s="50"/>
      <c r="GZ69" s="50"/>
      <c r="HA69" s="50"/>
      <c r="HB69" s="50"/>
      <c r="HC69" s="50"/>
      <c r="HD69" s="59"/>
      <c r="HE69" s="60"/>
      <c r="HF69" s="17"/>
      <c r="HG69" s="17"/>
      <c r="HH69" s="58"/>
      <c r="HI69" s="50"/>
      <c r="HJ69" s="50"/>
      <c r="HK69" s="50"/>
      <c r="HL69" s="50"/>
      <c r="HM69" s="50"/>
      <c r="HN69" s="50"/>
      <c r="HO69" s="59"/>
      <c r="HP69" s="60"/>
      <c r="HQ69" s="17"/>
      <c r="HR69" s="17"/>
      <c r="HS69" s="58"/>
      <c r="HT69" s="50"/>
      <c r="HU69" s="50"/>
      <c r="HV69" s="50"/>
      <c r="HW69" s="50"/>
      <c r="HX69" s="50"/>
      <c r="HY69" s="50"/>
      <c r="HZ69" s="59"/>
      <c r="IA69" s="60"/>
      <c r="IB69" s="17"/>
      <c r="IC69" s="17"/>
    </row>
    <row r="70" spans="1:237" x14ac:dyDescent="0.3">
      <c r="A70" s="65"/>
      <c r="B70" s="66"/>
      <c r="C70" s="66"/>
      <c r="D70" s="67"/>
      <c r="E70" s="67"/>
      <c r="F70" s="67"/>
      <c r="G70" s="67"/>
      <c r="H70" s="67"/>
      <c r="I70" s="67"/>
      <c r="J70" s="59"/>
      <c r="K70" s="59"/>
      <c r="L70" s="59"/>
      <c r="M70" s="59"/>
      <c r="N70" s="59"/>
      <c r="O70" s="59"/>
      <c r="P70" s="59"/>
      <c r="Q70" s="17"/>
      <c r="R70" s="58"/>
      <c r="S70" s="50"/>
      <c r="T70" s="50"/>
      <c r="U70" s="50"/>
      <c r="V70" s="50"/>
      <c r="W70" s="50"/>
      <c r="X70" s="50"/>
      <c r="Y70" s="59"/>
      <c r="Z70" s="60"/>
      <c r="AA70" s="17"/>
      <c r="AB70" s="17"/>
      <c r="AC70" s="58"/>
      <c r="AD70" s="50"/>
      <c r="AE70" s="50"/>
      <c r="AF70" s="50"/>
      <c r="AG70" s="50"/>
      <c r="AH70" s="50"/>
      <c r="AI70" s="50"/>
      <c r="AJ70" s="59"/>
      <c r="AK70" s="60"/>
      <c r="AL70" s="17"/>
      <c r="AM70" s="17"/>
      <c r="AN70" s="58"/>
      <c r="AO70" s="50"/>
      <c r="AP70" s="50"/>
      <c r="AQ70" s="50"/>
      <c r="AR70" s="50"/>
      <c r="AS70" s="50"/>
      <c r="AT70" s="50"/>
      <c r="AU70" s="59"/>
      <c r="AV70" s="60"/>
      <c r="AW70" s="17"/>
      <c r="AX70" s="17"/>
      <c r="AY70" s="58"/>
      <c r="AZ70" s="50"/>
      <c r="BA70" s="50"/>
      <c r="BB70" s="50"/>
      <c r="BC70" s="50"/>
      <c r="BD70" s="50"/>
      <c r="BE70" s="50"/>
      <c r="BF70" s="59"/>
      <c r="BG70" s="60"/>
      <c r="BH70" s="17"/>
      <c r="BI70" s="17"/>
      <c r="BJ70" s="58"/>
      <c r="BK70" s="50"/>
      <c r="BL70" s="50"/>
      <c r="BM70" s="50"/>
      <c r="BN70" s="50"/>
      <c r="BO70" s="50"/>
      <c r="BP70" s="50"/>
      <c r="BQ70" s="59"/>
      <c r="BR70" s="60"/>
      <c r="BS70" s="17"/>
      <c r="BT70" s="17"/>
      <c r="BU70" s="58"/>
      <c r="BV70" s="50"/>
      <c r="BW70" s="50"/>
      <c r="BX70" s="50"/>
      <c r="BY70" s="50"/>
      <c r="BZ70" s="50"/>
      <c r="CA70" s="50"/>
      <c r="CB70" s="59"/>
      <c r="CC70" s="60"/>
      <c r="CD70" s="17"/>
      <c r="CE70" s="17"/>
      <c r="CF70" s="58"/>
      <c r="CG70" s="50"/>
      <c r="CH70" s="50"/>
      <c r="CI70" s="50"/>
      <c r="CJ70" s="50"/>
      <c r="CK70" s="50"/>
      <c r="CL70" s="50"/>
      <c r="CM70" s="59"/>
      <c r="CN70" s="60"/>
      <c r="CO70" s="17"/>
      <c r="CP70" s="17"/>
      <c r="CQ70" s="58"/>
      <c r="CR70" s="50"/>
      <c r="CS70" s="50"/>
      <c r="CT70" s="50"/>
      <c r="CU70" s="50"/>
      <c r="CV70" s="50"/>
      <c r="CW70" s="50"/>
      <c r="CX70" s="59"/>
      <c r="CY70" s="60"/>
      <c r="CZ70" s="17"/>
      <c r="DA70" s="17"/>
      <c r="DB70" s="58"/>
      <c r="DC70" s="50"/>
      <c r="DD70" s="50"/>
      <c r="DE70" s="50"/>
      <c r="DF70" s="50"/>
      <c r="DG70" s="50"/>
      <c r="DH70" s="50"/>
      <c r="DI70" s="59"/>
      <c r="DJ70" s="60"/>
      <c r="DK70" s="17"/>
      <c r="DL70" s="17"/>
      <c r="DM70" s="58"/>
      <c r="DN70" s="50"/>
      <c r="DO70" s="50"/>
      <c r="DP70" s="50"/>
      <c r="DQ70" s="50"/>
      <c r="DR70" s="50"/>
      <c r="DS70" s="50"/>
      <c r="DT70" s="59"/>
      <c r="DU70" s="60"/>
      <c r="DV70" s="17"/>
      <c r="DW70" s="17"/>
      <c r="DX70" s="58"/>
      <c r="DY70" s="50"/>
      <c r="DZ70" s="50"/>
      <c r="EA70" s="50"/>
      <c r="EB70" s="50"/>
      <c r="EC70" s="50"/>
      <c r="ED70" s="50"/>
      <c r="EE70" s="59"/>
      <c r="EF70" s="60"/>
      <c r="EG70" s="17"/>
      <c r="EH70" s="17"/>
      <c r="EI70" s="58"/>
      <c r="EJ70" s="50"/>
      <c r="EK70" s="50"/>
      <c r="EL70" s="50"/>
      <c r="EM70" s="50"/>
      <c r="EN70" s="50"/>
      <c r="EO70" s="50"/>
      <c r="EP70" s="59"/>
      <c r="EQ70" s="60"/>
      <c r="ER70" s="17"/>
      <c r="ES70" s="17"/>
      <c r="ET70" s="58"/>
      <c r="EU70" s="50"/>
      <c r="EV70" s="50"/>
      <c r="EW70" s="50"/>
      <c r="EX70" s="50"/>
      <c r="EY70" s="50"/>
      <c r="EZ70" s="50"/>
      <c r="FA70" s="59"/>
      <c r="FB70" s="60"/>
      <c r="FC70" s="17"/>
      <c r="FD70" s="17"/>
      <c r="FE70" s="58"/>
      <c r="FF70" s="50"/>
      <c r="FG70" s="50"/>
      <c r="FH70" s="50"/>
      <c r="FI70" s="50"/>
      <c r="FJ70" s="50"/>
      <c r="FK70" s="50"/>
      <c r="FL70" s="59"/>
      <c r="FM70" s="60"/>
      <c r="FN70" s="17"/>
      <c r="FO70" s="17"/>
      <c r="FP70" s="58"/>
      <c r="FQ70" s="50"/>
      <c r="FR70" s="50"/>
      <c r="FS70" s="50"/>
      <c r="FT70" s="50"/>
      <c r="FU70" s="50"/>
      <c r="FV70" s="50"/>
      <c r="FW70" s="59"/>
      <c r="FX70" s="60"/>
      <c r="FY70" s="17"/>
      <c r="FZ70" s="17"/>
      <c r="GA70" s="58"/>
      <c r="GB70" s="50"/>
      <c r="GC70" s="50"/>
      <c r="GD70" s="50"/>
      <c r="GE70" s="50"/>
      <c r="GF70" s="50"/>
      <c r="GG70" s="50"/>
      <c r="GH70" s="59"/>
      <c r="GI70" s="60"/>
      <c r="GJ70" s="17"/>
      <c r="GK70" s="17"/>
      <c r="GL70" s="58"/>
      <c r="GM70" s="50"/>
      <c r="GN70" s="50"/>
      <c r="GO70" s="50"/>
      <c r="GP70" s="50"/>
      <c r="GQ70" s="50"/>
      <c r="GR70" s="50"/>
      <c r="GS70" s="59"/>
      <c r="GT70" s="60"/>
      <c r="GU70" s="17"/>
      <c r="GV70" s="17"/>
      <c r="GW70" s="58"/>
      <c r="GX70" s="50"/>
      <c r="GY70" s="50"/>
      <c r="GZ70" s="50"/>
      <c r="HA70" s="50"/>
      <c r="HB70" s="50"/>
      <c r="HC70" s="50"/>
      <c r="HD70" s="59"/>
      <c r="HE70" s="60"/>
      <c r="HF70" s="17"/>
      <c r="HG70" s="17"/>
      <c r="HH70" s="58"/>
      <c r="HI70" s="50"/>
      <c r="HJ70" s="50"/>
      <c r="HK70" s="50"/>
      <c r="HL70" s="50"/>
      <c r="HM70" s="50"/>
      <c r="HN70" s="50"/>
      <c r="HO70" s="59"/>
      <c r="HP70" s="60"/>
      <c r="HQ70" s="17"/>
      <c r="HR70" s="17"/>
      <c r="HS70" s="58"/>
      <c r="HT70" s="50"/>
      <c r="HU70" s="50"/>
      <c r="HV70" s="50"/>
      <c r="HW70" s="50"/>
      <c r="HX70" s="50"/>
      <c r="HY70" s="50"/>
      <c r="HZ70" s="59"/>
      <c r="IA70" s="60"/>
      <c r="IB70" s="17"/>
      <c r="IC70" s="17"/>
    </row>
    <row r="71" spans="1:237" x14ac:dyDescent="0.3">
      <c r="A71" s="65"/>
      <c r="B71" s="66"/>
      <c r="C71" s="66"/>
      <c r="D71" s="67"/>
      <c r="E71" s="67"/>
      <c r="F71" s="67"/>
      <c r="G71" s="67"/>
      <c r="H71" s="67"/>
      <c r="I71" s="67"/>
      <c r="J71" s="59"/>
      <c r="K71" s="59"/>
      <c r="L71" s="59"/>
      <c r="M71" s="59"/>
      <c r="N71" s="59"/>
      <c r="O71" s="59"/>
      <c r="P71" s="59"/>
      <c r="Q71" s="17"/>
      <c r="R71" s="58"/>
      <c r="S71" s="50"/>
      <c r="T71" s="50"/>
      <c r="U71" s="50"/>
      <c r="V71" s="50"/>
      <c r="W71" s="50"/>
      <c r="X71" s="50"/>
      <c r="Y71" s="59"/>
      <c r="Z71" s="60"/>
      <c r="AA71" s="17"/>
      <c r="AB71" s="17"/>
      <c r="AC71" s="58"/>
      <c r="AD71" s="50"/>
      <c r="AE71" s="50"/>
      <c r="AF71" s="50"/>
      <c r="AG71" s="50"/>
      <c r="AH71" s="50"/>
      <c r="AI71" s="50"/>
      <c r="AJ71" s="59"/>
      <c r="AK71" s="60"/>
      <c r="AL71" s="17"/>
      <c r="AM71" s="17"/>
      <c r="AN71" s="58"/>
      <c r="AO71" s="50"/>
      <c r="AP71" s="50"/>
      <c r="AQ71" s="50"/>
      <c r="AR71" s="50"/>
      <c r="AS71" s="50"/>
      <c r="AT71" s="50"/>
      <c r="AU71" s="59"/>
      <c r="AV71" s="60"/>
      <c r="AW71" s="17"/>
      <c r="AX71" s="17"/>
      <c r="AY71" s="58"/>
      <c r="AZ71" s="50"/>
      <c r="BA71" s="50"/>
      <c r="BB71" s="50"/>
      <c r="BC71" s="50"/>
      <c r="BD71" s="50"/>
      <c r="BE71" s="50"/>
      <c r="BF71" s="59"/>
      <c r="BG71" s="60"/>
      <c r="BH71" s="17"/>
      <c r="BI71" s="17"/>
      <c r="BJ71" s="58"/>
      <c r="BK71" s="50"/>
      <c r="BL71" s="50"/>
      <c r="BM71" s="50"/>
      <c r="BN71" s="50"/>
      <c r="BO71" s="50"/>
      <c r="BP71" s="50"/>
      <c r="BQ71" s="59"/>
      <c r="BR71" s="60"/>
      <c r="BS71" s="17"/>
      <c r="BT71" s="17"/>
      <c r="BU71" s="58"/>
      <c r="BV71" s="50"/>
      <c r="BW71" s="50"/>
      <c r="BX71" s="50"/>
      <c r="BY71" s="50"/>
      <c r="BZ71" s="50"/>
      <c r="CA71" s="50"/>
      <c r="CB71" s="59"/>
      <c r="CC71" s="60"/>
      <c r="CD71" s="17"/>
      <c r="CE71" s="17"/>
      <c r="CF71" s="58"/>
      <c r="CG71" s="50"/>
      <c r="CH71" s="50"/>
      <c r="CI71" s="50"/>
      <c r="CJ71" s="50"/>
      <c r="CK71" s="50"/>
      <c r="CL71" s="50"/>
      <c r="CM71" s="59"/>
      <c r="CN71" s="60"/>
      <c r="CO71" s="17"/>
      <c r="CP71" s="17"/>
      <c r="CQ71" s="58"/>
      <c r="CR71" s="50"/>
      <c r="CS71" s="50"/>
      <c r="CT71" s="50"/>
      <c r="CU71" s="50"/>
      <c r="CV71" s="50"/>
      <c r="CW71" s="50"/>
      <c r="CX71" s="59"/>
      <c r="CY71" s="60"/>
      <c r="CZ71" s="17"/>
      <c r="DA71" s="17"/>
      <c r="DB71" s="58"/>
      <c r="DC71" s="50"/>
      <c r="DD71" s="50"/>
      <c r="DE71" s="50"/>
      <c r="DF71" s="50"/>
      <c r="DG71" s="50"/>
      <c r="DH71" s="50"/>
      <c r="DI71" s="59"/>
      <c r="DJ71" s="60"/>
      <c r="DK71" s="17"/>
      <c r="DL71" s="17"/>
      <c r="DM71" s="58"/>
      <c r="DN71" s="50"/>
      <c r="DO71" s="50"/>
      <c r="DP71" s="50"/>
      <c r="DQ71" s="50"/>
      <c r="DR71" s="50"/>
      <c r="DS71" s="50"/>
      <c r="DT71" s="59"/>
      <c r="DU71" s="60"/>
      <c r="DV71" s="17"/>
      <c r="DW71" s="17"/>
      <c r="DX71" s="58"/>
      <c r="DY71" s="50"/>
      <c r="DZ71" s="50"/>
      <c r="EA71" s="50"/>
      <c r="EB71" s="50"/>
      <c r="EC71" s="50"/>
      <c r="ED71" s="50"/>
      <c r="EE71" s="59"/>
      <c r="EF71" s="60"/>
      <c r="EG71" s="17"/>
      <c r="EH71" s="17"/>
      <c r="EI71" s="58"/>
      <c r="EJ71" s="50"/>
      <c r="EK71" s="50"/>
      <c r="EL71" s="50"/>
      <c r="EM71" s="50"/>
      <c r="EN71" s="50"/>
      <c r="EO71" s="50"/>
      <c r="EP71" s="59"/>
      <c r="EQ71" s="60"/>
      <c r="ER71" s="17"/>
      <c r="ES71" s="17"/>
      <c r="ET71" s="58"/>
      <c r="EU71" s="50"/>
      <c r="EV71" s="50"/>
      <c r="EW71" s="50"/>
      <c r="EX71" s="50"/>
      <c r="EY71" s="50"/>
      <c r="EZ71" s="50"/>
      <c r="FA71" s="59"/>
      <c r="FB71" s="60"/>
      <c r="FC71" s="17"/>
      <c r="FD71" s="17"/>
      <c r="FE71" s="58"/>
      <c r="FF71" s="50"/>
      <c r="FG71" s="50"/>
      <c r="FH71" s="50"/>
      <c r="FI71" s="50"/>
      <c r="FJ71" s="50"/>
      <c r="FK71" s="50"/>
      <c r="FL71" s="59"/>
      <c r="FM71" s="60"/>
      <c r="FN71" s="17"/>
      <c r="FO71" s="17"/>
      <c r="FP71" s="58"/>
      <c r="FQ71" s="50"/>
      <c r="FR71" s="50"/>
      <c r="FS71" s="50"/>
      <c r="FT71" s="50"/>
      <c r="FU71" s="50"/>
      <c r="FV71" s="50"/>
      <c r="FW71" s="59"/>
      <c r="FX71" s="60"/>
      <c r="FY71" s="17"/>
      <c r="FZ71" s="17"/>
      <c r="GA71" s="58"/>
      <c r="GB71" s="50"/>
      <c r="GC71" s="50"/>
      <c r="GD71" s="50"/>
      <c r="GE71" s="50"/>
      <c r="GF71" s="50"/>
      <c r="GG71" s="50"/>
      <c r="GH71" s="59"/>
      <c r="GI71" s="60"/>
      <c r="GJ71" s="17"/>
      <c r="GK71" s="17"/>
      <c r="GL71" s="58"/>
      <c r="GM71" s="50"/>
      <c r="GN71" s="50"/>
      <c r="GO71" s="50"/>
      <c r="GP71" s="50"/>
      <c r="GQ71" s="50"/>
      <c r="GR71" s="50"/>
      <c r="GS71" s="59"/>
      <c r="GT71" s="60"/>
      <c r="GU71" s="17"/>
      <c r="GV71" s="17"/>
      <c r="GW71" s="58"/>
      <c r="GX71" s="50"/>
      <c r="GY71" s="50"/>
      <c r="GZ71" s="50"/>
      <c r="HA71" s="50"/>
      <c r="HB71" s="50"/>
      <c r="HC71" s="50"/>
      <c r="HD71" s="59"/>
      <c r="HE71" s="60"/>
      <c r="HF71" s="17"/>
      <c r="HG71" s="17"/>
      <c r="HH71" s="58"/>
      <c r="HI71" s="50"/>
      <c r="HJ71" s="50"/>
      <c r="HK71" s="50"/>
      <c r="HL71" s="50"/>
      <c r="HM71" s="50"/>
      <c r="HN71" s="50"/>
      <c r="HO71" s="59"/>
      <c r="HP71" s="60"/>
      <c r="HQ71" s="17"/>
      <c r="HR71" s="17"/>
      <c r="HS71" s="58"/>
      <c r="HT71" s="50"/>
      <c r="HU71" s="50"/>
      <c r="HV71" s="50"/>
      <c r="HW71" s="50"/>
      <c r="HX71" s="50"/>
      <c r="HY71" s="50"/>
      <c r="HZ71" s="59"/>
      <c r="IA71" s="60"/>
      <c r="IB71" s="17"/>
      <c r="IC71" s="17"/>
    </row>
    <row r="72" spans="1:237" x14ac:dyDescent="0.3">
      <c r="A72" s="65"/>
      <c r="B72" s="69"/>
      <c r="C72" s="69"/>
      <c r="D72" s="67"/>
      <c r="E72" s="67"/>
      <c r="F72" s="67"/>
      <c r="G72" s="67"/>
      <c r="H72" s="67"/>
      <c r="I72" s="67"/>
      <c r="J72" s="59"/>
      <c r="K72" s="59"/>
      <c r="L72" s="59"/>
      <c r="M72" s="59"/>
      <c r="N72" s="59"/>
      <c r="O72" s="59"/>
      <c r="P72" s="59"/>
      <c r="Q72" s="17"/>
      <c r="R72" s="58"/>
      <c r="S72" s="50"/>
      <c r="T72" s="50"/>
      <c r="U72" s="50"/>
      <c r="V72" s="50"/>
      <c r="W72" s="50"/>
      <c r="X72" s="50"/>
      <c r="Y72" s="59"/>
      <c r="Z72" s="60"/>
      <c r="AA72" s="17"/>
      <c r="AB72" s="17"/>
      <c r="AC72" s="58"/>
      <c r="AD72" s="50"/>
      <c r="AE72" s="50"/>
      <c r="AF72" s="50"/>
      <c r="AG72" s="50"/>
      <c r="AH72" s="50"/>
      <c r="AI72" s="50"/>
      <c r="AJ72" s="59"/>
      <c r="AK72" s="60"/>
      <c r="AL72" s="17"/>
      <c r="AM72" s="17"/>
      <c r="AN72" s="58"/>
      <c r="AO72" s="50"/>
      <c r="AP72" s="50"/>
      <c r="AQ72" s="50"/>
      <c r="AR72" s="50"/>
      <c r="AS72" s="50"/>
      <c r="AT72" s="50"/>
      <c r="AU72" s="59"/>
      <c r="AV72" s="60"/>
      <c r="AW72" s="17"/>
      <c r="AX72" s="17"/>
      <c r="AY72" s="58"/>
      <c r="AZ72" s="50"/>
      <c r="BA72" s="50"/>
      <c r="BB72" s="50"/>
      <c r="BC72" s="50"/>
      <c r="BD72" s="50"/>
      <c r="BE72" s="50"/>
      <c r="BF72" s="59"/>
      <c r="BG72" s="60"/>
      <c r="BH72" s="17"/>
      <c r="BI72" s="17"/>
      <c r="BJ72" s="58"/>
      <c r="BK72" s="50"/>
      <c r="BL72" s="50"/>
      <c r="BM72" s="50"/>
      <c r="BN72" s="50"/>
      <c r="BO72" s="50"/>
      <c r="BP72" s="50"/>
      <c r="BQ72" s="59"/>
      <c r="BR72" s="60"/>
      <c r="BS72" s="17"/>
      <c r="BT72" s="17"/>
      <c r="BU72" s="58"/>
      <c r="BV72" s="50"/>
      <c r="BW72" s="50"/>
      <c r="BX72" s="50"/>
      <c r="BY72" s="50"/>
      <c r="BZ72" s="50"/>
      <c r="CA72" s="50"/>
      <c r="CB72" s="59"/>
      <c r="CC72" s="60"/>
      <c r="CD72" s="17"/>
      <c r="CE72" s="17"/>
      <c r="CF72" s="58"/>
      <c r="CG72" s="50"/>
      <c r="CH72" s="50"/>
      <c r="CI72" s="50"/>
      <c r="CJ72" s="50"/>
      <c r="CK72" s="50"/>
      <c r="CL72" s="50"/>
      <c r="CM72" s="59"/>
      <c r="CN72" s="60"/>
      <c r="CO72" s="17"/>
      <c r="CP72" s="17"/>
      <c r="CQ72" s="58"/>
      <c r="CR72" s="50"/>
      <c r="CS72" s="50"/>
      <c r="CT72" s="50"/>
      <c r="CU72" s="50"/>
      <c r="CV72" s="50"/>
      <c r="CW72" s="50"/>
      <c r="CX72" s="59"/>
      <c r="CY72" s="60"/>
      <c r="CZ72" s="17"/>
      <c r="DA72" s="17"/>
      <c r="DB72" s="58"/>
      <c r="DC72" s="50"/>
      <c r="DD72" s="50"/>
      <c r="DE72" s="50"/>
      <c r="DF72" s="50"/>
      <c r="DG72" s="50"/>
      <c r="DH72" s="50"/>
      <c r="DI72" s="59"/>
      <c r="DJ72" s="60"/>
      <c r="DK72" s="17"/>
      <c r="DL72" s="17"/>
      <c r="DM72" s="58"/>
      <c r="DN72" s="50"/>
      <c r="DO72" s="50"/>
      <c r="DP72" s="50"/>
      <c r="DQ72" s="50"/>
      <c r="DR72" s="50"/>
      <c r="DS72" s="50"/>
      <c r="DT72" s="59"/>
      <c r="DU72" s="60"/>
      <c r="DV72" s="17"/>
      <c r="DW72" s="17"/>
      <c r="DX72" s="58"/>
      <c r="DY72" s="50"/>
      <c r="DZ72" s="50"/>
      <c r="EA72" s="50"/>
      <c r="EB72" s="50"/>
      <c r="EC72" s="50"/>
      <c r="ED72" s="50"/>
      <c r="EE72" s="59"/>
      <c r="EF72" s="60"/>
      <c r="EG72" s="17"/>
      <c r="EH72" s="17"/>
      <c r="EI72" s="58"/>
      <c r="EJ72" s="50"/>
      <c r="EK72" s="50"/>
      <c r="EL72" s="50"/>
      <c r="EM72" s="50"/>
      <c r="EN72" s="50"/>
      <c r="EO72" s="50"/>
      <c r="EP72" s="59"/>
      <c r="EQ72" s="60"/>
      <c r="ER72" s="17"/>
      <c r="ES72" s="17"/>
      <c r="ET72" s="58"/>
      <c r="EU72" s="50"/>
      <c r="EV72" s="50"/>
      <c r="EW72" s="50"/>
      <c r="EX72" s="50"/>
      <c r="EY72" s="50"/>
      <c r="EZ72" s="50"/>
      <c r="FA72" s="59"/>
      <c r="FB72" s="60"/>
      <c r="FC72" s="17"/>
      <c r="FD72" s="17"/>
      <c r="FE72" s="58"/>
      <c r="FF72" s="50"/>
      <c r="FG72" s="50"/>
      <c r="FH72" s="50"/>
      <c r="FI72" s="50"/>
      <c r="FJ72" s="50"/>
      <c r="FK72" s="50"/>
      <c r="FL72" s="59"/>
      <c r="FM72" s="60"/>
      <c r="FN72" s="17"/>
      <c r="FO72" s="17"/>
      <c r="FP72" s="58"/>
      <c r="FQ72" s="50"/>
      <c r="FR72" s="50"/>
      <c r="FS72" s="50"/>
      <c r="FT72" s="50"/>
      <c r="FU72" s="50"/>
      <c r="FV72" s="50"/>
      <c r="FW72" s="59"/>
      <c r="FX72" s="60"/>
      <c r="FY72" s="17"/>
      <c r="FZ72" s="17"/>
      <c r="GA72" s="58"/>
      <c r="GB72" s="50"/>
      <c r="GC72" s="50"/>
      <c r="GD72" s="50"/>
      <c r="GE72" s="50"/>
      <c r="GF72" s="50"/>
      <c r="GG72" s="50"/>
      <c r="GH72" s="59"/>
      <c r="GI72" s="60"/>
      <c r="GJ72" s="17"/>
      <c r="GK72" s="17"/>
      <c r="GL72" s="58"/>
      <c r="GM72" s="50"/>
      <c r="GN72" s="50"/>
      <c r="GO72" s="50"/>
      <c r="GP72" s="50"/>
      <c r="GQ72" s="50"/>
      <c r="GR72" s="50"/>
      <c r="GS72" s="59"/>
      <c r="GT72" s="60"/>
      <c r="GU72" s="17"/>
      <c r="GV72" s="17"/>
      <c r="GW72" s="58"/>
      <c r="GX72" s="50"/>
      <c r="GY72" s="50"/>
      <c r="GZ72" s="50"/>
      <c r="HA72" s="50"/>
      <c r="HB72" s="50"/>
      <c r="HC72" s="50"/>
      <c r="HD72" s="59"/>
      <c r="HE72" s="60"/>
      <c r="HF72" s="17"/>
      <c r="HG72" s="17"/>
      <c r="HH72" s="58"/>
      <c r="HI72" s="50"/>
      <c r="HJ72" s="50"/>
      <c r="HK72" s="50"/>
      <c r="HL72" s="50"/>
      <c r="HM72" s="50"/>
      <c r="HN72" s="50"/>
      <c r="HO72" s="59"/>
      <c r="HP72" s="60"/>
      <c r="HQ72" s="17"/>
      <c r="HR72" s="17"/>
      <c r="HS72" s="58"/>
      <c r="HT72" s="50"/>
      <c r="HU72" s="50"/>
      <c r="HV72" s="50"/>
      <c r="HW72" s="50"/>
      <c r="HX72" s="50"/>
      <c r="HY72" s="50"/>
      <c r="HZ72" s="59"/>
      <c r="IA72" s="60"/>
      <c r="IB72" s="17"/>
      <c r="IC72" s="17"/>
    </row>
    <row r="73" spans="1:237" x14ac:dyDescent="0.3">
      <c r="A73" s="65"/>
      <c r="B73" s="69"/>
      <c r="C73" s="69"/>
      <c r="D73" s="67"/>
      <c r="E73" s="67"/>
      <c r="F73" s="67"/>
      <c r="G73" s="67"/>
      <c r="H73" s="67"/>
      <c r="I73" s="67"/>
      <c r="J73" s="59"/>
      <c r="K73" s="59"/>
      <c r="L73" s="59"/>
      <c r="M73" s="59"/>
      <c r="N73" s="59"/>
      <c r="O73" s="59"/>
      <c r="P73" s="59"/>
      <c r="Q73" s="17"/>
      <c r="R73" s="58"/>
      <c r="S73" s="50"/>
      <c r="T73" s="50"/>
      <c r="U73" s="50"/>
      <c r="V73" s="50"/>
      <c r="W73" s="50"/>
      <c r="X73" s="50"/>
      <c r="Y73" s="59"/>
      <c r="Z73" s="60"/>
      <c r="AA73" s="17"/>
      <c r="AB73" s="17"/>
      <c r="AC73" s="58"/>
      <c r="AD73" s="50"/>
      <c r="AE73" s="50"/>
      <c r="AF73" s="50"/>
      <c r="AG73" s="50"/>
      <c r="AH73" s="50"/>
      <c r="AI73" s="50"/>
      <c r="AJ73" s="59"/>
      <c r="AK73" s="60"/>
      <c r="AL73" s="17"/>
      <c r="AM73" s="17"/>
      <c r="AN73" s="58"/>
      <c r="AO73" s="50"/>
      <c r="AP73" s="50"/>
      <c r="AQ73" s="50"/>
      <c r="AR73" s="50"/>
      <c r="AS73" s="50"/>
      <c r="AT73" s="50"/>
      <c r="AU73" s="59"/>
      <c r="AV73" s="60"/>
      <c r="AW73" s="17"/>
      <c r="AX73" s="17"/>
      <c r="AY73" s="58"/>
      <c r="AZ73" s="50"/>
      <c r="BA73" s="50"/>
      <c r="BB73" s="50"/>
      <c r="BC73" s="50"/>
      <c r="BD73" s="50"/>
      <c r="BE73" s="50"/>
      <c r="BF73" s="59"/>
      <c r="BG73" s="60"/>
      <c r="BH73" s="17"/>
      <c r="BI73" s="17"/>
      <c r="BJ73" s="58"/>
      <c r="BK73" s="50"/>
      <c r="BL73" s="50"/>
      <c r="BM73" s="50"/>
      <c r="BN73" s="50"/>
      <c r="BO73" s="50"/>
      <c r="BP73" s="50"/>
      <c r="BQ73" s="59"/>
      <c r="BR73" s="60"/>
      <c r="BS73" s="17"/>
      <c r="BT73" s="17"/>
      <c r="BU73" s="58"/>
      <c r="BV73" s="50"/>
      <c r="BW73" s="50"/>
      <c r="BX73" s="50"/>
      <c r="BY73" s="50"/>
      <c r="BZ73" s="50"/>
      <c r="CA73" s="50"/>
      <c r="CB73" s="59"/>
      <c r="CC73" s="60"/>
      <c r="CD73" s="17"/>
      <c r="CE73" s="17"/>
      <c r="CF73" s="58"/>
      <c r="CG73" s="50"/>
      <c r="CH73" s="50"/>
      <c r="CI73" s="50"/>
      <c r="CJ73" s="50"/>
      <c r="CK73" s="50"/>
      <c r="CL73" s="50"/>
      <c r="CM73" s="59"/>
      <c r="CN73" s="60"/>
      <c r="CO73" s="17"/>
      <c r="CP73" s="17"/>
      <c r="CQ73" s="58"/>
      <c r="CR73" s="50"/>
      <c r="CS73" s="50"/>
      <c r="CT73" s="50"/>
      <c r="CU73" s="50"/>
      <c r="CV73" s="50"/>
      <c r="CW73" s="50"/>
      <c r="CX73" s="59"/>
      <c r="CY73" s="60"/>
      <c r="CZ73" s="17"/>
      <c r="DA73" s="17"/>
      <c r="DB73" s="58"/>
      <c r="DC73" s="50"/>
      <c r="DD73" s="50"/>
      <c r="DE73" s="50"/>
      <c r="DF73" s="50"/>
      <c r="DG73" s="50"/>
      <c r="DH73" s="50"/>
      <c r="DI73" s="59"/>
      <c r="DJ73" s="60"/>
      <c r="DK73" s="17"/>
      <c r="DL73" s="17"/>
      <c r="DM73" s="58"/>
      <c r="DN73" s="50"/>
      <c r="DO73" s="50"/>
      <c r="DP73" s="50"/>
      <c r="DQ73" s="50"/>
      <c r="DR73" s="50"/>
      <c r="DS73" s="50"/>
      <c r="DT73" s="59"/>
      <c r="DU73" s="60"/>
      <c r="DV73" s="17"/>
      <c r="DW73" s="17"/>
      <c r="DX73" s="58"/>
      <c r="DY73" s="50"/>
      <c r="DZ73" s="50"/>
      <c r="EA73" s="50"/>
      <c r="EB73" s="50"/>
      <c r="EC73" s="50"/>
      <c r="ED73" s="50"/>
      <c r="EE73" s="59"/>
      <c r="EF73" s="60"/>
      <c r="EG73" s="17"/>
      <c r="EH73" s="17"/>
      <c r="EI73" s="58"/>
      <c r="EJ73" s="50"/>
      <c r="EK73" s="50"/>
      <c r="EL73" s="50"/>
      <c r="EM73" s="50"/>
      <c r="EN73" s="50"/>
      <c r="EO73" s="50"/>
      <c r="EP73" s="59"/>
      <c r="EQ73" s="60"/>
      <c r="ER73" s="17"/>
      <c r="ES73" s="17"/>
      <c r="ET73" s="58"/>
      <c r="EU73" s="50"/>
      <c r="EV73" s="50"/>
      <c r="EW73" s="50"/>
      <c r="EX73" s="50"/>
      <c r="EY73" s="50"/>
      <c r="EZ73" s="50"/>
      <c r="FA73" s="59"/>
      <c r="FB73" s="60"/>
      <c r="FC73" s="17"/>
      <c r="FD73" s="17"/>
      <c r="FE73" s="58"/>
      <c r="FF73" s="50"/>
      <c r="FG73" s="50"/>
      <c r="FH73" s="50"/>
      <c r="FI73" s="50"/>
      <c r="FJ73" s="50"/>
      <c r="FK73" s="50"/>
      <c r="FL73" s="59"/>
      <c r="FM73" s="60"/>
      <c r="FN73" s="17"/>
      <c r="FO73" s="17"/>
      <c r="FP73" s="58"/>
      <c r="FQ73" s="50"/>
      <c r="FR73" s="50"/>
      <c r="FS73" s="50"/>
      <c r="FT73" s="50"/>
      <c r="FU73" s="50"/>
      <c r="FV73" s="50"/>
      <c r="FW73" s="59"/>
      <c r="FX73" s="60"/>
      <c r="FY73" s="17"/>
      <c r="FZ73" s="17"/>
      <c r="GA73" s="58"/>
      <c r="GB73" s="50"/>
      <c r="GC73" s="50"/>
      <c r="GD73" s="50"/>
      <c r="GE73" s="50"/>
      <c r="GF73" s="50"/>
      <c r="GG73" s="50"/>
      <c r="GH73" s="59"/>
      <c r="GI73" s="60"/>
      <c r="GJ73" s="17"/>
      <c r="GK73" s="17"/>
      <c r="GL73" s="58"/>
      <c r="GM73" s="50"/>
      <c r="GN73" s="50"/>
      <c r="GO73" s="50"/>
      <c r="GP73" s="50"/>
      <c r="GQ73" s="50"/>
      <c r="GR73" s="50"/>
      <c r="GS73" s="59"/>
      <c r="GT73" s="60"/>
      <c r="GU73" s="17"/>
      <c r="GV73" s="17"/>
      <c r="GW73" s="58"/>
      <c r="GX73" s="50"/>
      <c r="GY73" s="50"/>
      <c r="GZ73" s="50"/>
      <c r="HA73" s="50"/>
      <c r="HB73" s="50"/>
      <c r="HC73" s="50"/>
      <c r="HD73" s="59"/>
      <c r="HE73" s="60"/>
      <c r="HF73" s="17"/>
      <c r="HG73" s="17"/>
      <c r="HH73" s="58"/>
      <c r="HI73" s="50"/>
      <c r="HJ73" s="50"/>
      <c r="HK73" s="50"/>
      <c r="HL73" s="50"/>
      <c r="HM73" s="50"/>
      <c r="HN73" s="50"/>
      <c r="HO73" s="59"/>
      <c r="HP73" s="60"/>
      <c r="HQ73" s="17"/>
      <c r="HR73" s="17"/>
      <c r="HS73" s="58"/>
      <c r="HT73" s="50"/>
      <c r="HU73" s="50"/>
      <c r="HV73" s="50"/>
      <c r="HW73" s="50"/>
      <c r="HX73" s="50"/>
      <c r="HY73" s="50"/>
      <c r="HZ73" s="59"/>
      <c r="IA73" s="60"/>
      <c r="IB73" s="17"/>
      <c r="IC73" s="17"/>
    </row>
    <row r="74" spans="1:237" x14ac:dyDescent="0.3">
      <c r="A74" s="65"/>
      <c r="B74" s="66"/>
      <c r="C74" s="66"/>
      <c r="D74" s="67"/>
      <c r="E74" s="67"/>
      <c r="F74" s="67"/>
      <c r="G74" s="67"/>
      <c r="H74" s="67"/>
      <c r="I74" s="67"/>
      <c r="J74" s="59"/>
      <c r="K74" s="59"/>
      <c r="L74" s="59"/>
      <c r="M74" s="59"/>
      <c r="N74" s="59"/>
      <c r="O74" s="59"/>
      <c r="P74" s="59"/>
      <c r="Q74" s="17"/>
      <c r="R74" s="58"/>
      <c r="S74" s="50"/>
      <c r="T74" s="50"/>
      <c r="U74" s="50"/>
      <c r="V74" s="50"/>
      <c r="W74" s="50"/>
      <c r="X74" s="50"/>
      <c r="Y74" s="59"/>
      <c r="Z74" s="60"/>
      <c r="AA74" s="17"/>
      <c r="AB74" s="17"/>
      <c r="AC74" s="58"/>
      <c r="AD74" s="50"/>
      <c r="AE74" s="50"/>
      <c r="AF74" s="50"/>
      <c r="AG74" s="50"/>
      <c r="AH74" s="50"/>
      <c r="AI74" s="50"/>
      <c r="AJ74" s="59"/>
      <c r="AK74" s="60"/>
      <c r="AL74" s="17"/>
      <c r="AM74" s="17"/>
      <c r="AN74" s="58"/>
      <c r="AO74" s="50"/>
      <c r="AP74" s="50"/>
      <c r="AQ74" s="50"/>
      <c r="AR74" s="50"/>
      <c r="AS74" s="50"/>
      <c r="AT74" s="50"/>
      <c r="AU74" s="59"/>
      <c r="AV74" s="60"/>
      <c r="AW74" s="17"/>
      <c r="AX74" s="17"/>
      <c r="AY74" s="58"/>
      <c r="AZ74" s="50"/>
      <c r="BA74" s="50"/>
      <c r="BB74" s="50"/>
      <c r="BC74" s="50"/>
      <c r="BD74" s="50"/>
      <c r="BE74" s="50"/>
      <c r="BF74" s="59"/>
      <c r="BG74" s="60"/>
      <c r="BH74" s="17"/>
      <c r="BI74" s="17"/>
      <c r="BJ74" s="58"/>
      <c r="BK74" s="50"/>
      <c r="BL74" s="50"/>
      <c r="BM74" s="50"/>
      <c r="BN74" s="50"/>
      <c r="BO74" s="50"/>
      <c r="BP74" s="50"/>
      <c r="BQ74" s="59"/>
      <c r="BR74" s="60"/>
      <c r="BS74" s="17"/>
      <c r="BT74" s="17"/>
      <c r="BU74" s="58"/>
      <c r="BV74" s="50"/>
      <c r="BW74" s="50"/>
      <c r="BX74" s="50"/>
      <c r="BY74" s="50"/>
      <c r="BZ74" s="50"/>
      <c r="CA74" s="50"/>
      <c r="CB74" s="59"/>
      <c r="CC74" s="60"/>
      <c r="CD74" s="17"/>
      <c r="CE74" s="17"/>
      <c r="CF74" s="58"/>
      <c r="CG74" s="50"/>
      <c r="CH74" s="50"/>
      <c r="CI74" s="50"/>
      <c r="CJ74" s="50"/>
      <c r="CK74" s="50"/>
      <c r="CL74" s="50"/>
      <c r="CM74" s="59"/>
      <c r="CN74" s="60"/>
      <c r="CO74" s="17"/>
      <c r="CP74" s="17"/>
      <c r="CQ74" s="58"/>
      <c r="CR74" s="50"/>
      <c r="CS74" s="50"/>
      <c r="CT74" s="50"/>
      <c r="CU74" s="50"/>
      <c r="CV74" s="50"/>
      <c r="CW74" s="50"/>
      <c r="CX74" s="59"/>
      <c r="CY74" s="60"/>
      <c r="CZ74" s="17"/>
      <c r="DA74" s="17"/>
      <c r="DB74" s="58"/>
      <c r="DC74" s="50"/>
      <c r="DD74" s="50"/>
      <c r="DE74" s="50"/>
      <c r="DF74" s="50"/>
      <c r="DG74" s="50"/>
      <c r="DH74" s="50"/>
      <c r="DI74" s="59"/>
      <c r="DJ74" s="60"/>
      <c r="DK74" s="17"/>
      <c r="DL74" s="17"/>
      <c r="DM74" s="58"/>
      <c r="DN74" s="50"/>
      <c r="DO74" s="50"/>
      <c r="DP74" s="50"/>
      <c r="DQ74" s="50"/>
      <c r="DR74" s="50"/>
      <c r="DS74" s="50"/>
      <c r="DT74" s="59"/>
      <c r="DU74" s="60"/>
      <c r="DV74" s="17"/>
      <c r="DW74" s="17"/>
      <c r="DX74" s="58"/>
      <c r="DY74" s="50"/>
      <c r="DZ74" s="50"/>
      <c r="EA74" s="50"/>
      <c r="EB74" s="50"/>
      <c r="EC74" s="50"/>
      <c r="ED74" s="50"/>
      <c r="EE74" s="59"/>
      <c r="EF74" s="60"/>
      <c r="EG74" s="17"/>
      <c r="EH74" s="17"/>
      <c r="EI74" s="58"/>
      <c r="EJ74" s="50"/>
      <c r="EK74" s="50"/>
      <c r="EL74" s="50"/>
      <c r="EM74" s="50"/>
      <c r="EN74" s="50"/>
      <c r="EO74" s="50"/>
      <c r="EP74" s="59"/>
      <c r="EQ74" s="60"/>
      <c r="ER74" s="17"/>
      <c r="ES74" s="17"/>
      <c r="ET74" s="58"/>
      <c r="EU74" s="50"/>
      <c r="EV74" s="50"/>
      <c r="EW74" s="50"/>
      <c r="EX74" s="50"/>
      <c r="EY74" s="50"/>
      <c r="EZ74" s="50"/>
      <c r="FA74" s="59"/>
      <c r="FB74" s="60"/>
      <c r="FC74" s="17"/>
      <c r="FD74" s="17"/>
      <c r="FE74" s="58"/>
      <c r="FF74" s="50"/>
      <c r="FG74" s="50"/>
      <c r="FH74" s="50"/>
      <c r="FI74" s="50"/>
      <c r="FJ74" s="50"/>
      <c r="FK74" s="50"/>
      <c r="FL74" s="59"/>
      <c r="FM74" s="60"/>
      <c r="FN74" s="17"/>
      <c r="FO74" s="17"/>
      <c r="FP74" s="58"/>
      <c r="FQ74" s="50"/>
      <c r="FR74" s="50"/>
      <c r="FS74" s="50"/>
      <c r="FT74" s="50"/>
      <c r="FU74" s="50"/>
      <c r="FV74" s="50"/>
      <c r="FW74" s="59"/>
      <c r="FX74" s="60"/>
      <c r="FY74" s="17"/>
      <c r="FZ74" s="17"/>
      <c r="GA74" s="58"/>
      <c r="GB74" s="50"/>
      <c r="GC74" s="50"/>
      <c r="GD74" s="50"/>
      <c r="GE74" s="50"/>
      <c r="GF74" s="50"/>
      <c r="GG74" s="50"/>
      <c r="GH74" s="59"/>
      <c r="GI74" s="60"/>
      <c r="GJ74" s="17"/>
      <c r="GK74" s="17"/>
      <c r="GL74" s="58"/>
      <c r="GM74" s="50"/>
      <c r="GN74" s="50"/>
      <c r="GO74" s="50"/>
      <c r="GP74" s="50"/>
      <c r="GQ74" s="50"/>
      <c r="GR74" s="50"/>
      <c r="GS74" s="59"/>
      <c r="GT74" s="60"/>
      <c r="GU74" s="17"/>
      <c r="GV74" s="17"/>
      <c r="GW74" s="58"/>
      <c r="GX74" s="50"/>
      <c r="GY74" s="50"/>
      <c r="GZ74" s="50"/>
      <c r="HA74" s="50"/>
      <c r="HB74" s="50"/>
      <c r="HC74" s="50"/>
      <c r="HD74" s="59"/>
      <c r="HE74" s="60"/>
      <c r="HF74" s="17"/>
      <c r="HG74" s="17"/>
      <c r="HH74" s="58"/>
      <c r="HI74" s="50"/>
      <c r="HJ74" s="50"/>
      <c r="HK74" s="50"/>
      <c r="HL74" s="50"/>
      <c r="HM74" s="50"/>
      <c r="HN74" s="50"/>
      <c r="HO74" s="59"/>
      <c r="HP74" s="60"/>
      <c r="HQ74" s="17"/>
      <c r="HR74" s="17"/>
      <c r="HS74" s="58"/>
      <c r="HT74" s="50"/>
      <c r="HU74" s="50"/>
      <c r="HV74" s="50"/>
      <c r="HW74" s="50"/>
      <c r="HX74" s="50"/>
      <c r="HY74" s="50"/>
      <c r="HZ74" s="59"/>
      <c r="IA74" s="60"/>
      <c r="IB74" s="17"/>
      <c r="IC74" s="17"/>
    </row>
    <row r="75" spans="1:237" x14ac:dyDescent="0.3">
      <c r="A75" s="65"/>
      <c r="B75" s="66"/>
      <c r="C75" s="66"/>
      <c r="D75" s="67"/>
      <c r="E75" s="67"/>
      <c r="F75" s="67"/>
      <c r="G75" s="67"/>
      <c r="H75" s="67"/>
      <c r="I75" s="67"/>
      <c r="J75" s="59"/>
      <c r="K75" s="59"/>
      <c r="L75" s="59"/>
      <c r="M75" s="59"/>
      <c r="N75" s="59"/>
      <c r="O75" s="59"/>
      <c r="P75" s="59"/>
      <c r="Q75" s="17"/>
      <c r="R75" s="58"/>
      <c r="S75" s="50"/>
      <c r="T75" s="50"/>
      <c r="U75" s="50"/>
      <c r="V75" s="50"/>
      <c r="W75" s="50"/>
      <c r="X75" s="50"/>
      <c r="Y75" s="59"/>
      <c r="Z75" s="60"/>
      <c r="AA75" s="17"/>
      <c r="AB75" s="17"/>
      <c r="AC75" s="58"/>
      <c r="AD75" s="50"/>
      <c r="AE75" s="50"/>
      <c r="AF75" s="50"/>
      <c r="AG75" s="50"/>
      <c r="AH75" s="50"/>
      <c r="AI75" s="50"/>
      <c r="AJ75" s="59"/>
      <c r="AK75" s="60"/>
      <c r="AL75" s="17"/>
      <c r="AM75" s="17"/>
      <c r="AN75" s="58"/>
      <c r="AO75" s="50"/>
      <c r="AP75" s="50"/>
      <c r="AQ75" s="50"/>
      <c r="AR75" s="50"/>
      <c r="AS75" s="50"/>
      <c r="AT75" s="50"/>
      <c r="AU75" s="59"/>
      <c r="AV75" s="60"/>
      <c r="AW75" s="17"/>
      <c r="AX75" s="17"/>
      <c r="AY75" s="58"/>
      <c r="AZ75" s="50"/>
      <c r="BA75" s="50"/>
      <c r="BB75" s="50"/>
      <c r="BC75" s="50"/>
      <c r="BD75" s="50"/>
      <c r="BE75" s="50"/>
      <c r="BF75" s="59"/>
      <c r="BG75" s="60"/>
      <c r="BH75" s="17"/>
      <c r="BI75" s="17"/>
      <c r="BJ75" s="58"/>
      <c r="BK75" s="50"/>
      <c r="BL75" s="50"/>
      <c r="BM75" s="50"/>
      <c r="BN75" s="50"/>
      <c r="BO75" s="50"/>
      <c r="BP75" s="50"/>
      <c r="BQ75" s="59"/>
      <c r="BR75" s="60"/>
      <c r="BS75" s="17"/>
      <c r="BT75" s="17"/>
      <c r="BU75" s="58"/>
      <c r="BV75" s="50"/>
      <c r="BW75" s="50"/>
      <c r="BX75" s="50"/>
      <c r="BY75" s="50"/>
      <c r="BZ75" s="50"/>
      <c r="CA75" s="50"/>
      <c r="CB75" s="59"/>
      <c r="CC75" s="60"/>
      <c r="CD75" s="17"/>
      <c r="CE75" s="17"/>
      <c r="CF75" s="58"/>
      <c r="CG75" s="50"/>
      <c r="CH75" s="50"/>
      <c r="CI75" s="50"/>
      <c r="CJ75" s="50"/>
      <c r="CK75" s="50"/>
      <c r="CL75" s="50"/>
      <c r="CM75" s="59"/>
      <c r="CN75" s="60"/>
      <c r="CO75" s="17"/>
      <c r="CP75" s="17"/>
      <c r="CQ75" s="58"/>
      <c r="CR75" s="50"/>
      <c r="CS75" s="50"/>
      <c r="CT75" s="50"/>
      <c r="CU75" s="50"/>
      <c r="CV75" s="50"/>
      <c r="CW75" s="50"/>
      <c r="CX75" s="59"/>
      <c r="CY75" s="60"/>
      <c r="CZ75" s="17"/>
      <c r="DA75" s="17"/>
      <c r="DB75" s="58"/>
      <c r="DC75" s="50"/>
      <c r="DD75" s="50"/>
      <c r="DE75" s="50"/>
      <c r="DF75" s="50"/>
      <c r="DG75" s="50"/>
      <c r="DH75" s="50"/>
      <c r="DI75" s="59"/>
      <c r="DJ75" s="60"/>
      <c r="DK75" s="17"/>
      <c r="DL75" s="17"/>
      <c r="DM75" s="58"/>
      <c r="DN75" s="50"/>
      <c r="DO75" s="50"/>
      <c r="DP75" s="50"/>
      <c r="DQ75" s="50"/>
      <c r="DR75" s="50"/>
      <c r="DS75" s="50"/>
      <c r="DT75" s="59"/>
      <c r="DU75" s="60"/>
      <c r="DV75" s="17"/>
      <c r="DW75" s="17"/>
      <c r="DX75" s="58"/>
      <c r="DY75" s="50"/>
      <c r="DZ75" s="50"/>
      <c r="EA75" s="50"/>
      <c r="EB75" s="50"/>
      <c r="EC75" s="50"/>
      <c r="ED75" s="50"/>
      <c r="EE75" s="59"/>
      <c r="EF75" s="60"/>
      <c r="EG75" s="17"/>
      <c r="EH75" s="17"/>
      <c r="EI75" s="58"/>
      <c r="EJ75" s="50"/>
      <c r="EK75" s="50"/>
      <c r="EL75" s="50"/>
      <c r="EM75" s="50"/>
      <c r="EN75" s="50"/>
      <c r="EO75" s="50"/>
      <c r="EP75" s="59"/>
      <c r="EQ75" s="60"/>
      <c r="ER75" s="17"/>
      <c r="ES75" s="17"/>
      <c r="ET75" s="58"/>
      <c r="EU75" s="50"/>
      <c r="EV75" s="50"/>
      <c r="EW75" s="50"/>
      <c r="EX75" s="50"/>
      <c r="EY75" s="50"/>
      <c r="EZ75" s="50"/>
      <c r="FA75" s="59"/>
      <c r="FB75" s="60"/>
      <c r="FC75" s="17"/>
      <c r="FD75" s="17"/>
      <c r="FE75" s="58"/>
      <c r="FF75" s="50"/>
      <c r="FG75" s="50"/>
      <c r="FH75" s="50"/>
      <c r="FI75" s="50"/>
      <c r="FJ75" s="50"/>
      <c r="FK75" s="50"/>
      <c r="FL75" s="59"/>
      <c r="FM75" s="60"/>
      <c r="FN75" s="17"/>
      <c r="FO75" s="17"/>
      <c r="FP75" s="58"/>
      <c r="FQ75" s="50"/>
      <c r="FR75" s="50"/>
      <c r="FS75" s="50"/>
      <c r="FT75" s="50"/>
      <c r="FU75" s="50"/>
      <c r="FV75" s="50"/>
      <c r="FW75" s="59"/>
      <c r="FX75" s="60"/>
      <c r="FY75" s="17"/>
      <c r="FZ75" s="17"/>
      <c r="GA75" s="58"/>
      <c r="GB75" s="50"/>
      <c r="GC75" s="50"/>
      <c r="GD75" s="50"/>
      <c r="GE75" s="50"/>
      <c r="GF75" s="50"/>
      <c r="GG75" s="50"/>
      <c r="GH75" s="59"/>
      <c r="GI75" s="60"/>
      <c r="GJ75" s="17"/>
      <c r="GK75" s="17"/>
      <c r="GL75" s="58"/>
      <c r="GM75" s="50"/>
      <c r="GN75" s="50"/>
      <c r="GO75" s="50"/>
      <c r="GP75" s="50"/>
      <c r="GQ75" s="50"/>
      <c r="GR75" s="50"/>
      <c r="GS75" s="59"/>
      <c r="GT75" s="60"/>
      <c r="GU75" s="17"/>
      <c r="GV75" s="17"/>
      <c r="GW75" s="58"/>
      <c r="GX75" s="50"/>
      <c r="GY75" s="50"/>
      <c r="GZ75" s="50"/>
      <c r="HA75" s="50"/>
      <c r="HB75" s="50"/>
      <c r="HC75" s="50"/>
      <c r="HD75" s="59"/>
      <c r="HE75" s="60"/>
      <c r="HF75" s="17"/>
      <c r="HG75" s="17"/>
      <c r="HH75" s="58"/>
      <c r="HI75" s="50"/>
      <c r="HJ75" s="50"/>
      <c r="HK75" s="50"/>
      <c r="HL75" s="50"/>
      <c r="HM75" s="50"/>
      <c r="HN75" s="50"/>
      <c r="HO75" s="59"/>
      <c r="HP75" s="60"/>
      <c r="HQ75" s="17"/>
      <c r="HR75" s="17"/>
      <c r="HS75" s="58"/>
      <c r="HT75" s="50"/>
      <c r="HU75" s="50"/>
      <c r="HV75" s="50"/>
      <c r="HW75" s="50"/>
      <c r="HX75" s="50"/>
      <c r="HY75" s="50"/>
      <c r="HZ75" s="59"/>
      <c r="IA75" s="60"/>
      <c r="IB75" s="17"/>
      <c r="IC75" s="17"/>
    </row>
    <row r="76" spans="1:237" x14ac:dyDescent="0.3">
      <c r="A76" s="65"/>
      <c r="B76" s="66"/>
      <c r="C76" s="66"/>
      <c r="D76" s="67"/>
      <c r="E76" s="67"/>
      <c r="F76" s="67"/>
      <c r="G76" s="67"/>
      <c r="H76" s="67"/>
      <c r="I76" s="67"/>
      <c r="J76" s="59"/>
      <c r="K76" s="59"/>
      <c r="L76" s="59"/>
      <c r="M76" s="59"/>
      <c r="N76" s="59"/>
      <c r="O76" s="59"/>
      <c r="P76" s="59"/>
      <c r="Q76" s="17"/>
      <c r="R76" s="58"/>
      <c r="S76" s="50"/>
      <c r="T76" s="50"/>
      <c r="U76" s="50"/>
      <c r="V76" s="50"/>
      <c r="W76" s="50"/>
      <c r="X76" s="50"/>
      <c r="Y76" s="59"/>
      <c r="Z76" s="60"/>
      <c r="AA76" s="17"/>
      <c r="AB76" s="17"/>
      <c r="AC76" s="58"/>
      <c r="AD76" s="50"/>
      <c r="AE76" s="50"/>
      <c r="AF76" s="50"/>
      <c r="AG76" s="50"/>
      <c r="AH76" s="50"/>
      <c r="AI76" s="50"/>
      <c r="AJ76" s="59"/>
      <c r="AK76" s="60"/>
      <c r="AL76" s="17"/>
      <c r="AM76" s="17"/>
      <c r="AN76" s="58"/>
      <c r="AO76" s="50"/>
      <c r="AP76" s="50"/>
      <c r="AQ76" s="50"/>
      <c r="AR76" s="50"/>
      <c r="AS76" s="50"/>
      <c r="AT76" s="50"/>
      <c r="AU76" s="59"/>
      <c r="AV76" s="60"/>
      <c r="AW76" s="17"/>
      <c r="AX76" s="17"/>
      <c r="AY76" s="58"/>
      <c r="AZ76" s="50"/>
      <c r="BA76" s="50"/>
      <c r="BB76" s="50"/>
      <c r="BC76" s="50"/>
      <c r="BD76" s="50"/>
      <c r="BE76" s="50"/>
      <c r="BF76" s="59"/>
      <c r="BG76" s="60"/>
      <c r="BH76" s="17"/>
      <c r="BI76" s="17"/>
      <c r="BJ76" s="58"/>
      <c r="BK76" s="50"/>
      <c r="BL76" s="50"/>
      <c r="BM76" s="50"/>
      <c r="BN76" s="50"/>
      <c r="BO76" s="50"/>
      <c r="BP76" s="50"/>
      <c r="BQ76" s="59"/>
      <c r="BR76" s="60"/>
      <c r="BS76" s="17"/>
      <c r="BT76" s="17"/>
      <c r="BU76" s="58"/>
      <c r="BV76" s="50"/>
      <c r="BW76" s="50"/>
      <c r="BX76" s="50"/>
      <c r="BY76" s="50"/>
      <c r="BZ76" s="50"/>
      <c r="CA76" s="50"/>
      <c r="CB76" s="59"/>
      <c r="CC76" s="60"/>
      <c r="CD76" s="17"/>
      <c r="CE76" s="17"/>
      <c r="CF76" s="58"/>
      <c r="CG76" s="50"/>
      <c r="CH76" s="50"/>
      <c r="CI76" s="50"/>
      <c r="CJ76" s="50"/>
      <c r="CK76" s="50"/>
      <c r="CL76" s="50"/>
      <c r="CM76" s="59"/>
      <c r="CN76" s="60"/>
      <c r="CO76" s="17"/>
      <c r="CP76" s="17"/>
      <c r="CQ76" s="58"/>
      <c r="CR76" s="50"/>
      <c r="CS76" s="50"/>
      <c r="CT76" s="50"/>
      <c r="CU76" s="50"/>
      <c r="CV76" s="50"/>
      <c r="CW76" s="50"/>
      <c r="CX76" s="59"/>
      <c r="CY76" s="60"/>
      <c r="CZ76" s="17"/>
      <c r="DA76" s="17"/>
      <c r="DB76" s="58"/>
      <c r="DC76" s="50"/>
      <c r="DD76" s="50"/>
      <c r="DE76" s="50"/>
      <c r="DF76" s="50"/>
      <c r="DG76" s="50"/>
      <c r="DH76" s="50"/>
      <c r="DI76" s="59"/>
      <c r="DJ76" s="60"/>
      <c r="DK76" s="17"/>
      <c r="DL76" s="17"/>
      <c r="DM76" s="58"/>
      <c r="DN76" s="50"/>
      <c r="DO76" s="50"/>
      <c r="DP76" s="50"/>
      <c r="DQ76" s="50"/>
      <c r="DR76" s="50"/>
      <c r="DS76" s="50"/>
      <c r="DT76" s="59"/>
      <c r="DU76" s="60"/>
      <c r="DV76" s="17"/>
      <c r="DW76" s="17"/>
      <c r="DX76" s="58"/>
      <c r="DY76" s="50"/>
      <c r="DZ76" s="50"/>
      <c r="EA76" s="50"/>
      <c r="EB76" s="50"/>
      <c r="EC76" s="50"/>
      <c r="ED76" s="50"/>
      <c r="EE76" s="59"/>
      <c r="EF76" s="60"/>
      <c r="EG76" s="17"/>
      <c r="EH76" s="17"/>
      <c r="EI76" s="58"/>
      <c r="EJ76" s="50"/>
      <c r="EK76" s="50"/>
      <c r="EL76" s="50"/>
      <c r="EM76" s="50"/>
      <c r="EN76" s="50"/>
      <c r="EO76" s="50"/>
      <c r="EP76" s="59"/>
      <c r="EQ76" s="60"/>
      <c r="ER76" s="17"/>
      <c r="ES76" s="17"/>
      <c r="ET76" s="58"/>
      <c r="EU76" s="50"/>
      <c r="EV76" s="50"/>
      <c r="EW76" s="50"/>
      <c r="EX76" s="50"/>
      <c r="EY76" s="50"/>
      <c r="EZ76" s="50"/>
      <c r="FA76" s="59"/>
      <c r="FB76" s="60"/>
      <c r="FC76" s="17"/>
      <c r="FD76" s="17"/>
      <c r="FE76" s="58"/>
      <c r="FF76" s="50"/>
      <c r="FG76" s="50"/>
      <c r="FH76" s="50"/>
      <c r="FI76" s="50"/>
      <c r="FJ76" s="50"/>
      <c r="FK76" s="50"/>
      <c r="FL76" s="59"/>
      <c r="FM76" s="60"/>
      <c r="FN76" s="17"/>
      <c r="FO76" s="17"/>
      <c r="FP76" s="58"/>
      <c r="FQ76" s="50"/>
      <c r="FR76" s="50"/>
      <c r="FS76" s="50"/>
      <c r="FT76" s="50"/>
      <c r="FU76" s="50"/>
      <c r="FV76" s="50"/>
      <c r="FW76" s="59"/>
      <c r="FX76" s="60"/>
      <c r="FY76" s="17"/>
      <c r="FZ76" s="17"/>
      <c r="GA76" s="58"/>
      <c r="GB76" s="50"/>
      <c r="GC76" s="50"/>
      <c r="GD76" s="50"/>
      <c r="GE76" s="50"/>
      <c r="GF76" s="50"/>
      <c r="GG76" s="50"/>
      <c r="GH76" s="59"/>
      <c r="GI76" s="60"/>
      <c r="GJ76" s="17"/>
      <c r="GK76" s="17"/>
      <c r="GL76" s="58"/>
      <c r="GM76" s="50"/>
      <c r="GN76" s="50"/>
      <c r="GO76" s="50"/>
      <c r="GP76" s="50"/>
      <c r="GQ76" s="50"/>
      <c r="GR76" s="50"/>
      <c r="GS76" s="59"/>
      <c r="GT76" s="60"/>
      <c r="GU76" s="17"/>
      <c r="GV76" s="17"/>
      <c r="GW76" s="58"/>
      <c r="GX76" s="50"/>
      <c r="GY76" s="50"/>
      <c r="GZ76" s="50"/>
      <c r="HA76" s="50"/>
      <c r="HB76" s="50"/>
      <c r="HC76" s="50"/>
      <c r="HD76" s="59"/>
      <c r="HE76" s="60"/>
      <c r="HF76" s="17"/>
      <c r="HG76" s="17"/>
      <c r="HH76" s="58"/>
      <c r="HI76" s="50"/>
      <c r="HJ76" s="50"/>
      <c r="HK76" s="50"/>
      <c r="HL76" s="50"/>
      <c r="HM76" s="50"/>
      <c r="HN76" s="50"/>
      <c r="HO76" s="59"/>
      <c r="HP76" s="60"/>
      <c r="HQ76" s="17"/>
      <c r="HR76" s="17"/>
      <c r="HS76" s="58"/>
      <c r="HT76" s="50"/>
      <c r="HU76" s="50"/>
      <c r="HV76" s="50"/>
      <c r="HW76" s="50"/>
      <c r="HX76" s="50"/>
      <c r="HY76" s="50"/>
      <c r="HZ76" s="59"/>
      <c r="IA76" s="60"/>
      <c r="IB76" s="17"/>
      <c r="IC76" s="17"/>
    </row>
    <row r="77" spans="1:237" x14ac:dyDescent="0.3">
      <c r="A77" s="65"/>
      <c r="B77" s="69"/>
      <c r="C77" s="69"/>
      <c r="D77" s="67"/>
      <c r="E77" s="67"/>
      <c r="F77" s="67"/>
      <c r="G77" s="67"/>
      <c r="H77" s="67"/>
      <c r="I77" s="67"/>
      <c r="J77" s="59"/>
      <c r="K77" s="59"/>
      <c r="L77" s="59"/>
      <c r="M77" s="59"/>
      <c r="N77" s="59"/>
      <c r="O77" s="59"/>
      <c r="P77" s="59"/>
      <c r="Q77" s="17"/>
      <c r="R77" s="58"/>
      <c r="S77" s="50"/>
      <c r="T77" s="50"/>
      <c r="U77" s="50"/>
      <c r="V77" s="50"/>
      <c r="W77" s="50"/>
      <c r="X77" s="50"/>
      <c r="Y77" s="59"/>
      <c r="Z77" s="60"/>
      <c r="AA77" s="17"/>
      <c r="AB77" s="17"/>
      <c r="AC77" s="58"/>
      <c r="AD77" s="50"/>
      <c r="AE77" s="50"/>
      <c r="AF77" s="50"/>
      <c r="AG77" s="50"/>
      <c r="AH77" s="50"/>
      <c r="AI77" s="50"/>
      <c r="AJ77" s="59"/>
      <c r="AK77" s="60"/>
      <c r="AL77" s="17"/>
      <c r="AM77" s="17"/>
      <c r="AN77" s="58"/>
      <c r="AO77" s="50"/>
      <c r="AP77" s="50"/>
      <c r="AQ77" s="50"/>
      <c r="AR77" s="50"/>
      <c r="AS77" s="50"/>
      <c r="AT77" s="50"/>
      <c r="AU77" s="59"/>
      <c r="AV77" s="60"/>
      <c r="AW77" s="17"/>
      <c r="AX77" s="17"/>
      <c r="AY77" s="58"/>
      <c r="AZ77" s="50"/>
      <c r="BA77" s="50"/>
      <c r="BB77" s="50"/>
      <c r="BC77" s="50"/>
      <c r="BD77" s="50"/>
      <c r="BE77" s="50"/>
      <c r="BF77" s="59"/>
      <c r="BG77" s="60"/>
      <c r="BH77" s="17"/>
      <c r="BI77" s="17"/>
      <c r="BJ77" s="58"/>
      <c r="BK77" s="50"/>
      <c r="BL77" s="50"/>
      <c r="BM77" s="50"/>
      <c r="BN77" s="50"/>
      <c r="BO77" s="50"/>
      <c r="BP77" s="50"/>
      <c r="BQ77" s="59"/>
      <c r="BR77" s="60"/>
      <c r="BS77" s="17"/>
      <c r="BT77" s="17"/>
      <c r="BU77" s="58"/>
      <c r="BV77" s="50"/>
      <c r="BW77" s="50"/>
      <c r="BX77" s="50"/>
      <c r="BY77" s="50"/>
      <c r="BZ77" s="50"/>
      <c r="CA77" s="50"/>
      <c r="CB77" s="59"/>
      <c r="CC77" s="60"/>
      <c r="CD77" s="17"/>
      <c r="CE77" s="17"/>
      <c r="CF77" s="58"/>
      <c r="CG77" s="50"/>
      <c r="CH77" s="50"/>
      <c r="CI77" s="50"/>
      <c r="CJ77" s="50"/>
      <c r="CK77" s="50"/>
      <c r="CL77" s="50"/>
      <c r="CM77" s="59"/>
      <c r="CN77" s="60"/>
      <c r="CO77" s="17"/>
      <c r="CP77" s="17"/>
      <c r="CQ77" s="58"/>
      <c r="CR77" s="50"/>
      <c r="CS77" s="50"/>
      <c r="CT77" s="50"/>
      <c r="CU77" s="50"/>
      <c r="CV77" s="50"/>
      <c r="CW77" s="50"/>
      <c r="CX77" s="59"/>
      <c r="CY77" s="60"/>
      <c r="CZ77" s="17"/>
      <c r="DA77" s="17"/>
      <c r="DB77" s="58"/>
      <c r="DC77" s="50"/>
      <c r="DD77" s="50"/>
      <c r="DE77" s="50"/>
      <c r="DF77" s="50"/>
      <c r="DG77" s="50"/>
      <c r="DH77" s="50"/>
      <c r="DI77" s="59"/>
      <c r="DJ77" s="60"/>
      <c r="DK77" s="17"/>
      <c r="DL77" s="17"/>
      <c r="DM77" s="58"/>
      <c r="DN77" s="50"/>
      <c r="DO77" s="50"/>
      <c r="DP77" s="50"/>
      <c r="DQ77" s="50"/>
      <c r="DR77" s="50"/>
      <c r="DS77" s="50"/>
      <c r="DT77" s="59"/>
      <c r="DU77" s="60"/>
      <c r="DV77" s="17"/>
      <c r="DW77" s="17"/>
      <c r="DX77" s="58"/>
      <c r="DY77" s="50"/>
      <c r="DZ77" s="50"/>
      <c r="EA77" s="50"/>
      <c r="EB77" s="50"/>
      <c r="EC77" s="50"/>
      <c r="ED77" s="50"/>
      <c r="EE77" s="59"/>
      <c r="EF77" s="60"/>
      <c r="EG77" s="17"/>
      <c r="EH77" s="17"/>
      <c r="EI77" s="58"/>
      <c r="EJ77" s="50"/>
      <c r="EK77" s="50"/>
      <c r="EL77" s="50"/>
      <c r="EM77" s="50"/>
      <c r="EN77" s="50"/>
      <c r="EO77" s="50"/>
      <c r="EP77" s="59"/>
      <c r="EQ77" s="60"/>
      <c r="ER77" s="17"/>
      <c r="ES77" s="17"/>
      <c r="ET77" s="58"/>
      <c r="EU77" s="50"/>
      <c r="EV77" s="50"/>
      <c r="EW77" s="50"/>
      <c r="EX77" s="50"/>
      <c r="EY77" s="50"/>
      <c r="EZ77" s="50"/>
      <c r="FA77" s="59"/>
      <c r="FB77" s="60"/>
      <c r="FC77" s="17"/>
      <c r="FD77" s="17"/>
      <c r="FE77" s="58"/>
      <c r="FF77" s="50"/>
      <c r="FG77" s="50"/>
      <c r="FH77" s="50"/>
      <c r="FI77" s="50"/>
      <c r="FJ77" s="50"/>
      <c r="FK77" s="50"/>
      <c r="FL77" s="59"/>
      <c r="FM77" s="60"/>
      <c r="FN77" s="17"/>
      <c r="FO77" s="17"/>
      <c r="FP77" s="58"/>
      <c r="FQ77" s="50"/>
      <c r="FR77" s="50"/>
      <c r="FS77" s="50"/>
      <c r="FT77" s="50"/>
      <c r="FU77" s="50"/>
      <c r="FV77" s="50"/>
      <c r="FW77" s="59"/>
      <c r="FX77" s="60"/>
      <c r="FY77" s="17"/>
      <c r="FZ77" s="17"/>
      <c r="GA77" s="58"/>
      <c r="GB77" s="50"/>
      <c r="GC77" s="50"/>
      <c r="GD77" s="50"/>
      <c r="GE77" s="50"/>
      <c r="GF77" s="50"/>
      <c r="GG77" s="50"/>
      <c r="GH77" s="59"/>
      <c r="GI77" s="60"/>
      <c r="GJ77" s="17"/>
      <c r="GK77" s="17"/>
      <c r="GL77" s="58"/>
      <c r="GM77" s="50"/>
      <c r="GN77" s="50"/>
      <c r="GO77" s="50"/>
      <c r="GP77" s="50"/>
      <c r="GQ77" s="50"/>
      <c r="GR77" s="50"/>
      <c r="GS77" s="59"/>
      <c r="GT77" s="60"/>
      <c r="GU77" s="17"/>
      <c r="GV77" s="17"/>
      <c r="GW77" s="58"/>
      <c r="GX77" s="50"/>
      <c r="GY77" s="50"/>
      <c r="GZ77" s="50"/>
      <c r="HA77" s="50"/>
      <c r="HB77" s="50"/>
      <c r="HC77" s="50"/>
      <c r="HD77" s="59"/>
      <c r="HE77" s="60"/>
      <c r="HF77" s="17"/>
      <c r="HG77" s="17"/>
      <c r="HH77" s="58"/>
      <c r="HI77" s="50"/>
      <c r="HJ77" s="50"/>
      <c r="HK77" s="50"/>
      <c r="HL77" s="50"/>
      <c r="HM77" s="50"/>
      <c r="HN77" s="50"/>
      <c r="HO77" s="59"/>
      <c r="HP77" s="60"/>
      <c r="HQ77" s="17"/>
      <c r="HR77" s="17"/>
      <c r="HS77" s="58"/>
      <c r="HT77" s="50"/>
      <c r="HU77" s="50"/>
      <c r="HV77" s="50"/>
      <c r="HW77" s="50"/>
      <c r="HX77" s="50"/>
      <c r="HY77" s="50"/>
      <c r="HZ77" s="59"/>
      <c r="IA77" s="60"/>
      <c r="IB77" s="17"/>
      <c r="IC77" s="17"/>
    </row>
    <row r="78" spans="1:237" x14ac:dyDescent="0.3">
      <c r="A78" s="65"/>
      <c r="B78" s="69"/>
      <c r="C78" s="69"/>
      <c r="D78" s="67"/>
      <c r="E78" s="67"/>
      <c r="F78" s="67"/>
      <c r="G78" s="67"/>
      <c r="H78" s="67"/>
      <c r="I78" s="67"/>
      <c r="J78" s="59"/>
      <c r="K78" s="59"/>
      <c r="L78" s="59"/>
      <c r="M78" s="59"/>
      <c r="N78" s="59"/>
      <c r="O78" s="59"/>
      <c r="P78" s="59"/>
      <c r="Q78" s="17"/>
      <c r="R78" s="58"/>
      <c r="S78" s="50"/>
      <c r="T78" s="50"/>
      <c r="U78" s="50"/>
      <c r="V78" s="50"/>
      <c r="W78" s="50"/>
      <c r="X78" s="50"/>
      <c r="Y78" s="59"/>
      <c r="Z78" s="60"/>
      <c r="AA78" s="17"/>
      <c r="AB78" s="17"/>
      <c r="AC78" s="58"/>
      <c r="AD78" s="50"/>
      <c r="AE78" s="50"/>
      <c r="AF78" s="50"/>
      <c r="AG78" s="50"/>
      <c r="AH78" s="50"/>
      <c r="AI78" s="50"/>
      <c r="AJ78" s="59"/>
      <c r="AK78" s="60"/>
      <c r="AL78" s="17"/>
      <c r="AM78" s="17"/>
      <c r="AN78" s="58"/>
      <c r="AO78" s="50"/>
      <c r="AP78" s="50"/>
      <c r="AQ78" s="50"/>
      <c r="AR78" s="50"/>
      <c r="AS78" s="50"/>
      <c r="AT78" s="50"/>
      <c r="AU78" s="59"/>
      <c r="AV78" s="60"/>
      <c r="AW78" s="17"/>
      <c r="AX78" s="17"/>
      <c r="AY78" s="58"/>
      <c r="AZ78" s="50"/>
      <c r="BA78" s="50"/>
      <c r="BB78" s="50"/>
      <c r="BC78" s="50"/>
      <c r="BD78" s="50"/>
      <c r="BE78" s="50"/>
      <c r="BF78" s="59"/>
      <c r="BG78" s="60"/>
      <c r="BH78" s="17"/>
      <c r="BI78" s="17"/>
      <c r="BJ78" s="58"/>
      <c r="BK78" s="50"/>
      <c r="BL78" s="50"/>
      <c r="BM78" s="50"/>
      <c r="BN78" s="50"/>
      <c r="BO78" s="50"/>
      <c r="BP78" s="50"/>
      <c r="BQ78" s="59"/>
      <c r="BR78" s="60"/>
      <c r="BS78" s="17"/>
      <c r="BT78" s="17"/>
      <c r="BU78" s="58"/>
      <c r="BV78" s="50"/>
      <c r="BW78" s="50"/>
      <c r="BX78" s="50"/>
      <c r="BY78" s="50"/>
      <c r="BZ78" s="50"/>
      <c r="CA78" s="50"/>
      <c r="CB78" s="59"/>
      <c r="CC78" s="60"/>
      <c r="CD78" s="17"/>
      <c r="CE78" s="17"/>
      <c r="CF78" s="58"/>
      <c r="CG78" s="50"/>
      <c r="CH78" s="50"/>
      <c r="CI78" s="50"/>
      <c r="CJ78" s="50"/>
      <c r="CK78" s="50"/>
      <c r="CL78" s="50"/>
      <c r="CM78" s="59"/>
      <c r="CN78" s="60"/>
      <c r="CO78" s="17"/>
      <c r="CP78" s="17"/>
      <c r="CQ78" s="58"/>
      <c r="CR78" s="50"/>
      <c r="CS78" s="50"/>
      <c r="CT78" s="50"/>
      <c r="CU78" s="50"/>
      <c r="CV78" s="50"/>
      <c r="CW78" s="50"/>
      <c r="CX78" s="59"/>
      <c r="CY78" s="60"/>
      <c r="CZ78" s="17"/>
      <c r="DA78" s="17"/>
      <c r="DB78" s="58"/>
      <c r="DC78" s="50"/>
      <c r="DD78" s="50"/>
      <c r="DE78" s="50"/>
      <c r="DF78" s="50"/>
      <c r="DG78" s="50"/>
      <c r="DH78" s="50"/>
      <c r="DI78" s="59"/>
      <c r="DJ78" s="60"/>
      <c r="DK78" s="17"/>
      <c r="DL78" s="17"/>
      <c r="DM78" s="58"/>
      <c r="DN78" s="50"/>
      <c r="DO78" s="50"/>
      <c r="DP78" s="50"/>
      <c r="DQ78" s="50"/>
      <c r="DR78" s="50"/>
      <c r="DS78" s="50"/>
      <c r="DT78" s="59"/>
      <c r="DU78" s="60"/>
      <c r="DV78" s="17"/>
      <c r="DW78" s="17"/>
      <c r="DX78" s="58"/>
      <c r="DY78" s="50"/>
      <c r="DZ78" s="50"/>
      <c r="EA78" s="50"/>
      <c r="EB78" s="50"/>
      <c r="EC78" s="50"/>
      <c r="ED78" s="50"/>
      <c r="EE78" s="59"/>
      <c r="EF78" s="60"/>
      <c r="EG78" s="17"/>
      <c r="EH78" s="17"/>
      <c r="EI78" s="58"/>
      <c r="EJ78" s="50"/>
      <c r="EK78" s="50"/>
      <c r="EL78" s="50"/>
      <c r="EM78" s="50"/>
      <c r="EN78" s="50"/>
      <c r="EO78" s="50"/>
      <c r="EP78" s="59"/>
      <c r="EQ78" s="60"/>
      <c r="ER78" s="17"/>
      <c r="ES78" s="17"/>
      <c r="ET78" s="58"/>
      <c r="EU78" s="50"/>
      <c r="EV78" s="50"/>
      <c r="EW78" s="50"/>
      <c r="EX78" s="50"/>
      <c r="EY78" s="50"/>
      <c r="EZ78" s="50"/>
      <c r="FA78" s="59"/>
      <c r="FB78" s="60"/>
      <c r="FC78" s="17"/>
      <c r="FD78" s="17"/>
      <c r="FE78" s="58"/>
      <c r="FF78" s="50"/>
      <c r="FG78" s="50"/>
      <c r="FH78" s="50"/>
      <c r="FI78" s="50"/>
      <c r="FJ78" s="50"/>
      <c r="FK78" s="50"/>
      <c r="FL78" s="59"/>
      <c r="FM78" s="60"/>
      <c r="FN78" s="17"/>
      <c r="FO78" s="17"/>
      <c r="FP78" s="58"/>
      <c r="FQ78" s="50"/>
      <c r="FR78" s="50"/>
      <c r="FS78" s="50"/>
      <c r="FT78" s="50"/>
      <c r="FU78" s="50"/>
      <c r="FV78" s="50"/>
      <c r="FW78" s="59"/>
      <c r="FX78" s="60"/>
      <c r="FY78" s="17"/>
      <c r="FZ78" s="17"/>
      <c r="GA78" s="58"/>
      <c r="GB78" s="50"/>
      <c r="GC78" s="50"/>
      <c r="GD78" s="50"/>
      <c r="GE78" s="50"/>
      <c r="GF78" s="50"/>
      <c r="GG78" s="50"/>
      <c r="GH78" s="59"/>
      <c r="GI78" s="60"/>
      <c r="GJ78" s="17"/>
      <c r="GK78" s="17"/>
      <c r="GL78" s="58"/>
      <c r="GM78" s="50"/>
      <c r="GN78" s="50"/>
      <c r="GO78" s="50"/>
      <c r="GP78" s="50"/>
      <c r="GQ78" s="50"/>
      <c r="GR78" s="50"/>
      <c r="GS78" s="59"/>
      <c r="GT78" s="60"/>
      <c r="GU78" s="17"/>
      <c r="GV78" s="17"/>
      <c r="GW78" s="58"/>
      <c r="GX78" s="50"/>
      <c r="GY78" s="50"/>
      <c r="GZ78" s="50"/>
      <c r="HA78" s="50"/>
      <c r="HB78" s="50"/>
      <c r="HC78" s="50"/>
      <c r="HD78" s="59"/>
      <c r="HE78" s="60"/>
      <c r="HF78" s="17"/>
      <c r="HG78" s="17"/>
      <c r="HH78" s="58"/>
      <c r="HI78" s="50"/>
      <c r="HJ78" s="50"/>
      <c r="HK78" s="50"/>
      <c r="HL78" s="50"/>
      <c r="HM78" s="50"/>
      <c r="HN78" s="50"/>
      <c r="HO78" s="59"/>
      <c r="HP78" s="60"/>
      <c r="HQ78" s="17"/>
      <c r="HR78" s="17"/>
      <c r="HS78" s="58"/>
      <c r="HT78" s="50"/>
      <c r="HU78" s="50"/>
      <c r="HV78" s="50"/>
      <c r="HW78" s="50"/>
      <c r="HX78" s="50"/>
      <c r="HY78" s="50"/>
      <c r="HZ78" s="59"/>
      <c r="IA78" s="60"/>
      <c r="IB78" s="17"/>
      <c r="IC78" s="17"/>
    </row>
    <row r="79" spans="1:237" x14ac:dyDescent="0.3">
      <c r="A79" s="65"/>
      <c r="B79" s="66"/>
      <c r="C79" s="66"/>
      <c r="D79" s="67"/>
      <c r="E79" s="67"/>
      <c r="F79" s="67"/>
      <c r="G79" s="67"/>
      <c r="H79" s="67"/>
      <c r="I79" s="67"/>
      <c r="J79" s="59"/>
      <c r="K79" s="59"/>
      <c r="L79" s="59"/>
      <c r="M79" s="59"/>
      <c r="N79" s="59"/>
      <c r="O79" s="59"/>
      <c r="P79" s="59"/>
      <c r="Q79" s="17"/>
      <c r="R79" s="58"/>
      <c r="S79" s="50"/>
      <c r="T79" s="50"/>
      <c r="U79" s="50"/>
      <c r="V79" s="50"/>
      <c r="W79" s="50"/>
      <c r="X79" s="50"/>
      <c r="Y79" s="59"/>
      <c r="Z79" s="60"/>
      <c r="AA79" s="17"/>
      <c r="AB79" s="17"/>
      <c r="AC79" s="58"/>
      <c r="AD79" s="50"/>
      <c r="AE79" s="50"/>
      <c r="AF79" s="50"/>
      <c r="AG79" s="50"/>
      <c r="AH79" s="50"/>
      <c r="AI79" s="50"/>
      <c r="AJ79" s="59"/>
      <c r="AK79" s="60"/>
      <c r="AL79" s="17"/>
      <c r="AM79" s="17"/>
      <c r="AN79" s="58"/>
      <c r="AO79" s="50"/>
      <c r="AP79" s="50"/>
      <c r="AQ79" s="50"/>
      <c r="AR79" s="50"/>
      <c r="AS79" s="50"/>
      <c r="AT79" s="50"/>
      <c r="AU79" s="59"/>
      <c r="AV79" s="60"/>
      <c r="AW79" s="17"/>
      <c r="AX79" s="17"/>
      <c r="AY79" s="58"/>
      <c r="AZ79" s="50"/>
      <c r="BA79" s="50"/>
      <c r="BB79" s="50"/>
      <c r="BC79" s="50"/>
      <c r="BD79" s="50"/>
      <c r="BE79" s="50"/>
      <c r="BF79" s="59"/>
      <c r="BG79" s="60"/>
      <c r="BH79" s="17"/>
      <c r="BI79" s="17"/>
      <c r="BJ79" s="58"/>
      <c r="BK79" s="50"/>
      <c r="BL79" s="50"/>
      <c r="BM79" s="50"/>
      <c r="BN79" s="50"/>
      <c r="BO79" s="50"/>
      <c r="BP79" s="50"/>
      <c r="BQ79" s="59"/>
      <c r="BR79" s="60"/>
      <c r="BS79" s="17"/>
      <c r="BT79" s="17"/>
      <c r="BU79" s="58"/>
      <c r="BV79" s="50"/>
      <c r="BW79" s="50"/>
      <c r="BX79" s="50"/>
      <c r="BY79" s="50"/>
      <c r="BZ79" s="50"/>
      <c r="CA79" s="50"/>
      <c r="CB79" s="59"/>
      <c r="CC79" s="60"/>
      <c r="CD79" s="17"/>
      <c r="CE79" s="17"/>
      <c r="CF79" s="58"/>
      <c r="CG79" s="50"/>
      <c r="CH79" s="50"/>
      <c r="CI79" s="50"/>
      <c r="CJ79" s="50"/>
      <c r="CK79" s="50"/>
      <c r="CL79" s="50"/>
      <c r="CM79" s="59"/>
      <c r="CN79" s="60"/>
      <c r="CO79" s="17"/>
      <c r="CP79" s="17"/>
      <c r="CQ79" s="58"/>
      <c r="CR79" s="50"/>
      <c r="CS79" s="50"/>
      <c r="CT79" s="50"/>
      <c r="CU79" s="50"/>
      <c r="CV79" s="50"/>
      <c r="CW79" s="50"/>
      <c r="CX79" s="59"/>
      <c r="CY79" s="60"/>
      <c r="CZ79" s="17"/>
      <c r="DA79" s="17"/>
      <c r="DB79" s="58"/>
      <c r="DC79" s="50"/>
      <c r="DD79" s="50"/>
      <c r="DE79" s="50"/>
      <c r="DF79" s="50"/>
      <c r="DG79" s="50"/>
      <c r="DH79" s="50"/>
      <c r="DI79" s="59"/>
      <c r="DJ79" s="60"/>
      <c r="DK79" s="17"/>
      <c r="DL79" s="17"/>
      <c r="DM79" s="58"/>
      <c r="DN79" s="50"/>
      <c r="DO79" s="50"/>
      <c r="DP79" s="50"/>
      <c r="DQ79" s="50"/>
      <c r="DR79" s="50"/>
      <c r="DS79" s="50"/>
      <c r="DT79" s="59"/>
      <c r="DU79" s="60"/>
      <c r="DV79" s="17"/>
      <c r="DW79" s="17"/>
      <c r="DX79" s="58"/>
      <c r="DY79" s="50"/>
      <c r="DZ79" s="50"/>
      <c r="EA79" s="50"/>
      <c r="EB79" s="50"/>
      <c r="EC79" s="50"/>
      <c r="ED79" s="50"/>
      <c r="EE79" s="59"/>
      <c r="EF79" s="60"/>
      <c r="EG79" s="17"/>
      <c r="EH79" s="17"/>
      <c r="EI79" s="58"/>
      <c r="EJ79" s="50"/>
      <c r="EK79" s="50"/>
      <c r="EL79" s="50"/>
      <c r="EM79" s="50"/>
      <c r="EN79" s="50"/>
      <c r="EO79" s="50"/>
      <c r="EP79" s="59"/>
      <c r="EQ79" s="60"/>
      <c r="ER79" s="17"/>
      <c r="ES79" s="17"/>
      <c r="ET79" s="58"/>
      <c r="EU79" s="50"/>
      <c r="EV79" s="50"/>
      <c r="EW79" s="50"/>
      <c r="EX79" s="50"/>
      <c r="EY79" s="50"/>
      <c r="EZ79" s="50"/>
      <c r="FA79" s="59"/>
      <c r="FB79" s="60"/>
      <c r="FC79" s="17"/>
      <c r="FD79" s="17"/>
      <c r="FE79" s="58"/>
      <c r="FF79" s="50"/>
      <c r="FG79" s="50"/>
      <c r="FH79" s="50"/>
      <c r="FI79" s="50"/>
      <c r="FJ79" s="50"/>
      <c r="FK79" s="50"/>
      <c r="FL79" s="59"/>
      <c r="FM79" s="60"/>
      <c r="FN79" s="17"/>
      <c r="FO79" s="17"/>
      <c r="FP79" s="58"/>
      <c r="FQ79" s="50"/>
      <c r="FR79" s="50"/>
      <c r="FS79" s="50"/>
      <c r="FT79" s="50"/>
      <c r="FU79" s="50"/>
      <c r="FV79" s="50"/>
      <c r="FW79" s="59"/>
      <c r="FX79" s="60"/>
      <c r="FY79" s="17"/>
      <c r="FZ79" s="17"/>
      <c r="GA79" s="58"/>
      <c r="GB79" s="50"/>
      <c r="GC79" s="50"/>
      <c r="GD79" s="50"/>
      <c r="GE79" s="50"/>
      <c r="GF79" s="50"/>
      <c r="GG79" s="50"/>
      <c r="GH79" s="59"/>
      <c r="GI79" s="60"/>
      <c r="GJ79" s="17"/>
      <c r="GK79" s="17"/>
      <c r="GL79" s="58"/>
      <c r="GM79" s="50"/>
      <c r="GN79" s="50"/>
      <c r="GO79" s="50"/>
      <c r="GP79" s="50"/>
      <c r="GQ79" s="50"/>
      <c r="GR79" s="50"/>
      <c r="GS79" s="59"/>
      <c r="GT79" s="60"/>
      <c r="GU79" s="17"/>
      <c r="GV79" s="17"/>
      <c r="GW79" s="58"/>
      <c r="GX79" s="50"/>
      <c r="GY79" s="50"/>
      <c r="GZ79" s="50"/>
      <c r="HA79" s="50"/>
      <c r="HB79" s="50"/>
      <c r="HC79" s="50"/>
      <c r="HD79" s="59"/>
      <c r="HE79" s="60"/>
      <c r="HF79" s="17"/>
      <c r="HG79" s="17"/>
      <c r="HH79" s="58"/>
      <c r="HI79" s="50"/>
      <c r="HJ79" s="50"/>
      <c r="HK79" s="50"/>
      <c r="HL79" s="50"/>
      <c r="HM79" s="50"/>
      <c r="HN79" s="50"/>
      <c r="HO79" s="59"/>
      <c r="HP79" s="60"/>
      <c r="HQ79" s="17"/>
      <c r="HR79" s="17"/>
      <c r="HS79" s="58"/>
      <c r="HT79" s="50"/>
      <c r="HU79" s="50"/>
      <c r="HV79" s="50"/>
      <c r="HW79" s="50"/>
      <c r="HX79" s="50"/>
      <c r="HY79" s="50"/>
      <c r="HZ79" s="59"/>
      <c r="IA79" s="60"/>
      <c r="IB79" s="17"/>
      <c r="IC79" s="17"/>
    </row>
    <row r="80" spans="1:237" x14ac:dyDescent="0.3">
      <c r="A80" s="65"/>
      <c r="B80" s="66"/>
      <c r="C80" s="66"/>
      <c r="D80" s="67"/>
      <c r="E80" s="67"/>
      <c r="F80" s="67"/>
      <c r="G80" s="67"/>
      <c r="H80" s="67"/>
      <c r="I80" s="67"/>
      <c r="J80" s="59"/>
      <c r="K80" s="59"/>
      <c r="L80" s="59"/>
      <c r="M80" s="59"/>
      <c r="N80" s="59"/>
      <c r="O80" s="59"/>
      <c r="P80" s="59"/>
      <c r="Q80" s="17"/>
      <c r="R80" s="58"/>
      <c r="S80" s="50"/>
      <c r="T80" s="50"/>
      <c r="U80" s="50"/>
      <c r="V80" s="50"/>
      <c r="W80" s="50"/>
      <c r="X80" s="50"/>
      <c r="Y80" s="59"/>
      <c r="Z80" s="60"/>
      <c r="AA80" s="17"/>
      <c r="AB80" s="17"/>
      <c r="AC80" s="58"/>
      <c r="AD80" s="50"/>
      <c r="AE80" s="50"/>
      <c r="AF80" s="50"/>
      <c r="AG80" s="50"/>
      <c r="AH80" s="50"/>
      <c r="AI80" s="50"/>
      <c r="AJ80" s="59"/>
      <c r="AK80" s="60"/>
      <c r="AL80" s="17"/>
      <c r="AM80" s="17"/>
      <c r="AN80" s="58"/>
      <c r="AO80" s="50"/>
      <c r="AP80" s="50"/>
      <c r="AQ80" s="50"/>
      <c r="AR80" s="50"/>
      <c r="AS80" s="50"/>
      <c r="AT80" s="50"/>
      <c r="AU80" s="59"/>
      <c r="AV80" s="60"/>
      <c r="AW80" s="17"/>
      <c r="AX80" s="17"/>
      <c r="AY80" s="58"/>
      <c r="AZ80" s="50"/>
      <c r="BA80" s="50"/>
      <c r="BB80" s="50"/>
      <c r="BC80" s="50"/>
      <c r="BD80" s="50"/>
      <c r="BE80" s="50"/>
      <c r="BF80" s="59"/>
      <c r="BG80" s="60"/>
      <c r="BH80" s="17"/>
      <c r="BI80" s="17"/>
      <c r="BJ80" s="58"/>
      <c r="BK80" s="50"/>
      <c r="BL80" s="50"/>
      <c r="BM80" s="50"/>
      <c r="BN80" s="50"/>
      <c r="BO80" s="50"/>
      <c r="BP80" s="50"/>
      <c r="BQ80" s="59"/>
      <c r="BR80" s="60"/>
      <c r="BS80" s="17"/>
      <c r="BT80" s="17"/>
      <c r="BU80" s="58"/>
      <c r="BV80" s="50"/>
      <c r="BW80" s="50"/>
      <c r="BX80" s="50"/>
      <c r="BY80" s="50"/>
      <c r="BZ80" s="50"/>
      <c r="CA80" s="50"/>
      <c r="CB80" s="59"/>
      <c r="CC80" s="60"/>
      <c r="CD80" s="17"/>
      <c r="CE80" s="17"/>
      <c r="CF80" s="58"/>
      <c r="CG80" s="50"/>
      <c r="CH80" s="50"/>
      <c r="CI80" s="50"/>
      <c r="CJ80" s="50"/>
      <c r="CK80" s="50"/>
      <c r="CL80" s="50"/>
      <c r="CM80" s="59"/>
      <c r="CN80" s="60"/>
      <c r="CO80" s="17"/>
      <c r="CP80" s="17"/>
      <c r="CQ80" s="58"/>
      <c r="CR80" s="50"/>
      <c r="CS80" s="50"/>
      <c r="CT80" s="50"/>
      <c r="CU80" s="50"/>
      <c r="CV80" s="50"/>
      <c r="CW80" s="50"/>
      <c r="CX80" s="59"/>
      <c r="CY80" s="60"/>
      <c r="CZ80" s="17"/>
      <c r="DA80" s="17"/>
      <c r="DB80" s="58"/>
      <c r="DC80" s="50"/>
      <c r="DD80" s="50"/>
      <c r="DE80" s="50"/>
      <c r="DF80" s="50"/>
      <c r="DG80" s="50"/>
      <c r="DH80" s="50"/>
      <c r="DI80" s="59"/>
      <c r="DJ80" s="60"/>
      <c r="DK80" s="17"/>
      <c r="DL80" s="17"/>
      <c r="DM80" s="58"/>
      <c r="DN80" s="50"/>
      <c r="DO80" s="50"/>
      <c r="DP80" s="50"/>
      <c r="DQ80" s="50"/>
      <c r="DR80" s="50"/>
      <c r="DS80" s="50"/>
      <c r="DT80" s="59"/>
      <c r="DU80" s="60"/>
      <c r="DV80" s="17"/>
      <c r="DW80" s="17"/>
      <c r="DX80" s="58"/>
      <c r="DY80" s="50"/>
      <c r="DZ80" s="50"/>
      <c r="EA80" s="50"/>
      <c r="EB80" s="50"/>
      <c r="EC80" s="50"/>
      <c r="ED80" s="50"/>
      <c r="EE80" s="59"/>
      <c r="EF80" s="60"/>
      <c r="EG80" s="17"/>
      <c r="EH80" s="17"/>
      <c r="EI80" s="58"/>
      <c r="EJ80" s="50"/>
      <c r="EK80" s="50"/>
      <c r="EL80" s="50"/>
      <c r="EM80" s="50"/>
      <c r="EN80" s="50"/>
      <c r="EO80" s="50"/>
      <c r="EP80" s="59"/>
      <c r="EQ80" s="60"/>
      <c r="ER80" s="17"/>
      <c r="ES80" s="17"/>
      <c r="ET80" s="58"/>
      <c r="EU80" s="50"/>
      <c r="EV80" s="50"/>
      <c r="EW80" s="50"/>
      <c r="EX80" s="50"/>
      <c r="EY80" s="50"/>
      <c r="EZ80" s="50"/>
      <c r="FA80" s="59"/>
      <c r="FB80" s="60"/>
      <c r="FC80" s="17"/>
      <c r="FD80" s="17"/>
      <c r="FE80" s="58"/>
      <c r="FF80" s="50"/>
      <c r="FG80" s="50"/>
      <c r="FH80" s="50"/>
      <c r="FI80" s="50"/>
      <c r="FJ80" s="50"/>
      <c r="FK80" s="50"/>
      <c r="FL80" s="59"/>
      <c r="FM80" s="60"/>
      <c r="FN80" s="17"/>
      <c r="FO80" s="17"/>
      <c r="FP80" s="58"/>
      <c r="FQ80" s="50"/>
      <c r="FR80" s="50"/>
      <c r="FS80" s="50"/>
      <c r="FT80" s="50"/>
      <c r="FU80" s="50"/>
      <c r="FV80" s="50"/>
      <c r="FW80" s="59"/>
      <c r="FX80" s="60"/>
      <c r="FY80" s="17"/>
      <c r="FZ80" s="17"/>
      <c r="GA80" s="58"/>
      <c r="GB80" s="50"/>
      <c r="GC80" s="50"/>
      <c r="GD80" s="50"/>
      <c r="GE80" s="50"/>
      <c r="GF80" s="50"/>
      <c r="GG80" s="50"/>
      <c r="GH80" s="59"/>
      <c r="GI80" s="60"/>
      <c r="GJ80" s="17"/>
      <c r="GK80" s="17"/>
      <c r="GL80" s="58"/>
      <c r="GM80" s="50"/>
      <c r="GN80" s="50"/>
      <c r="GO80" s="50"/>
      <c r="GP80" s="50"/>
      <c r="GQ80" s="50"/>
      <c r="GR80" s="50"/>
      <c r="GS80" s="59"/>
      <c r="GT80" s="60"/>
      <c r="GU80" s="17"/>
      <c r="GV80" s="17"/>
      <c r="GW80" s="58"/>
      <c r="GX80" s="50"/>
      <c r="GY80" s="50"/>
      <c r="GZ80" s="50"/>
      <c r="HA80" s="50"/>
      <c r="HB80" s="50"/>
      <c r="HC80" s="50"/>
      <c r="HD80" s="59"/>
      <c r="HE80" s="60"/>
      <c r="HF80" s="17"/>
      <c r="HG80" s="17"/>
      <c r="HH80" s="58"/>
      <c r="HI80" s="50"/>
      <c r="HJ80" s="50"/>
      <c r="HK80" s="50"/>
      <c r="HL80" s="50"/>
      <c r="HM80" s="50"/>
      <c r="HN80" s="50"/>
      <c r="HO80" s="59"/>
      <c r="HP80" s="60"/>
      <c r="HQ80" s="17"/>
      <c r="HR80" s="17"/>
      <c r="HS80" s="58"/>
      <c r="HT80" s="50"/>
      <c r="HU80" s="50"/>
      <c r="HV80" s="50"/>
      <c r="HW80" s="50"/>
      <c r="HX80" s="50"/>
      <c r="HY80" s="50"/>
      <c r="HZ80" s="59"/>
      <c r="IA80" s="60"/>
      <c r="IB80" s="17"/>
      <c r="IC80" s="17"/>
    </row>
    <row r="81" spans="1:237" x14ac:dyDescent="0.3">
      <c r="A81" s="65"/>
      <c r="B81" s="66"/>
      <c r="C81" s="66"/>
      <c r="D81" s="67"/>
      <c r="E81" s="67"/>
      <c r="F81" s="67"/>
      <c r="G81" s="67"/>
      <c r="H81" s="67"/>
      <c r="I81" s="67"/>
      <c r="J81" s="59"/>
      <c r="K81" s="59"/>
      <c r="L81" s="59"/>
      <c r="M81" s="59"/>
      <c r="N81" s="59"/>
      <c r="O81" s="59"/>
      <c r="P81" s="59"/>
      <c r="Q81" s="17"/>
      <c r="R81" s="58"/>
      <c r="S81" s="50"/>
      <c r="T81" s="50"/>
      <c r="U81" s="50"/>
      <c r="V81" s="50"/>
      <c r="W81" s="50"/>
      <c r="X81" s="50"/>
      <c r="Y81" s="59"/>
      <c r="Z81" s="60"/>
      <c r="AA81" s="17"/>
      <c r="AB81" s="17"/>
      <c r="AC81" s="58"/>
      <c r="AD81" s="50"/>
      <c r="AE81" s="50"/>
      <c r="AF81" s="50"/>
      <c r="AG81" s="50"/>
      <c r="AH81" s="50"/>
      <c r="AI81" s="50"/>
      <c r="AJ81" s="59"/>
      <c r="AK81" s="60"/>
      <c r="AL81" s="17"/>
      <c r="AM81" s="17"/>
      <c r="AN81" s="58"/>
      <c r="AO81" s="50"/>
      <c r="AP81" s="50"/>
      <c r="AQ81" s="50"/>
      <c r="AR81" s="50"/>
      <c r="AS81" s="50"/>
      <c r="AT81" s="50"/>
      <c r="AU81" s="59"/>
      <c r="AV81" s="60"/>
      <c r="AW81" s="17"/>
      <c r="AX81" s="17"/>
      <c r="AY81" s="58"/>
      <c r="AZ81" s="50"/>
      <c r="BA81" s="50"/>
      <c r="BB81" s="50"/>
      <c r="BC81" s="50"/>
      <c r="BD81" s="50"/>
      <c r="BE81" s="50"/>
      <c r="BF81" s="59"/>
      <c r="BG81" s="60"/>
      <c r="BH81" s="17"/>
      <c r="BI81" s="17"/>
      <c r="BJ81" s="58"/>
      <c r="BK81" s="50"/>
      <c r="BL81" s="50"/>
      <c r="BM81" s="50"/>
      <c r="BN81" s="50"/>
      <c r="BO81" s="50"/>
      <c r="BP81" s="50"/>
      <c r="BQ81" s="59"/>
      <c r="BR81" s="60"/>
      <c r="BS81" s="17"/>
      <c r="BT81" s="17"/>
      <c r="BU81" s="58"/>
      <c r="BV81" s="50"/>
      <c r="BW81" s="50"/>
      <c r="BX81" s="50"/>
      <c r="BY81" s="50"/>
      <c r="BZ81" s="50"/>
      <c r="CA81" s="50"/>
      <c r="CB81" s="59"/>
      <c r="CC81" s="60"/>
      <c r="CD81" s="17"/>
      <c r="CE81" s="17"/>
      <c r="CF81" s="58"/>
      <c r="CG81" s="50"/>
      <c r="CH81" s="50"/>
      <c r="CI81" s="50"/>
      <c r="CJ81" s="50"/>
      <c r="CK81" s="50"/>
      <c r="CL81" s="50"/>
      <c r="CM81" s="59"/>
      <c r="CN81" s="60"/>
      <c r="CO81" s="17"/>
      <c r="CP81" s="17"/>
      <c r="CQ81" s="58"/>
      <c r="CR81" s="50"/>
      <c r="CS81" s="50"/>
      <c r="CT81" s="50"/>
      <c r="CU81" s="50"/>
      <c r="CV81" s="50"/>
      <c r="CW81" s="50"/>
      <c r="CX81" s="59"/>
      <c r="CY81" s="60"/>
      <c r="CZ81" s="17"/>
      <c r="DA81" s="17"/>
      <c r="DB81" s="58"/>
      <c r="DC81" s="50"/>
      <c r="DD81" s="50"/>
      <c r="DE81" s="50"/>
      <c r="DF81" s="50"/>
      <c r="DG81" s="50"/>
      <c r="DH81" s="50"/>
      <c r="DI81" s="59"/>
      <c r="DJ81" s="60"/>
      <c r="DK81" s="17"/>
      <c r="DL81" s="17"/>
      <c r="DM81" s="58"/>
      <c r="DN81" s="50"/>
      <c r="DO81" s="50"/>
      <c r="DP81" s="50"/>
      <c r="DQ81" s="50"/>
      <c r="DR81" s="50"/>
      <c r="DS81" s="50"/>
      <c r="DT81" s="59"/>
      <c r="DU81" s="60"/>
      <c r="DV81" s="17"/>
      <c r="DW81" s="17"/>
      <c r="DX81" s="58"/>
      <c r="DY81" s="50"/>
      <c r="DZ81" s="50"/>
      <c r="EA81" s="50"/>
      <c r="EB81" s="50"/>
      <c r="EC81" s="50"/>
      <c r="ED81" s="50"/>
      <c r="EE81" s="59"/>
      <c r="EF81" s="60"/>
      <c r="EG81" s="17"/>
      <c r="EH81" s="17"/>
      <c r="EI81" s="58"/>
      <c r="EJ81" s="50"/>
      <c r="EK81" s="50"/>
      <c r="EL81" s="50"/>
      <c r="EM81" s="50"/>
      <c r="EN81" s="50"/>
      <c r="EO81" s="50"/>
      <c r="EP81" s="59"/>
      <c r="EQ81" s="60"/>
      <c r="ER81" s="17"/>
      <c r="ES81" s="17"/>
      <c r="ET81" s="58"/>
      <c r="EU81" s="50"/>
      <c r="EV81" s="50"/>
      <c r="EW81" s="50"/>
      <c r="EX81" s="50"/>
      <c r="EY81" s="50"/>
      <c r="EZ81" s="50"/>
      <c r="FA81" s="59"/>
      <c r="FB81" s="60"/>
      <c r="FC81" s="17"/>
      <c r="FD81" s="17"/>
      <c r="FE81" s="58"/>
      <c r="FF81" s="50"/>
      <c r="FG81" s="50"/>
      <c r="FH81" s="50"/>
      <c r="FI81" s="50"/>
      <c r="FJ81" s="50"/>
      <c r="FK81" s="50"/>
      <c r="FL81" s="59"/>
      <c r="FM81" s="60"/>
      <c r="FN81" s="17"/>
      <c r="FO81" s="17"/>
      <c r="FP81" s="58"/>
      <c r="FQ81" s="50"/>
      <c r="FR81" s="50"/>
      <c r="FS81" s="50"/>
      <c r="FT81" s="50"/>
      <c r="FU81" s="50"/>
      <c r="FV81" s="50"/>
      <c r="FW81" s="59"/>
      <c r="FX81" s="60"/>
      <c r="FY81" s="17"/>
      <c r="FZ81" s="17"/>
      <c r="GA81" s="58"/>
      <c r="GB81" s="50"/>
      <c r="GC81" s="50"/>
      <c r="GD81" s="50"/>
      <c r="GE81" s="50"/>
      <c r="GF81" s="50"/>
      <c r="GG81" s="50"/>
      <c r="GH81" s="59"/>
      <c r="GI81" s="60"/>
      <c r="GJ81" s="17"/>
      <c r="GK81" s="17"/>
      <c r="GL81" s="58"/>
      <c r="GM81" s="50"/>
      <c r="GN81" s="50"/>
      <c r="GO81" s="50"/>
      <c r="GP81" s="50"/>
      <c r="GQ81" s="50"/>
      <c r="GR81" s="50"/>
      <c r="GS81" s="59"/>
      <c r="GT81" s="60"/>
      <c r="GU81" s="17"/>
      <c r="GV81" s="17"/>
      <c r="GW81" s="58"/>
      <c r="GX81" s="50"/>
      <c r="GY81" s="50"/>
      <c r="GZ81" s="50"/>
      <c r="HA81" s="50"/>
      <c r="HB81" s="50"/>
      <c r="HC81" s="50"/>
      <c r="HD81" s="59"/>
      <c r="HE81" s="60"/>
      <c r="HF81" s="17"/>
      <c r="HG81" s="17"/>
      <c r="HH81" s="58"/>
      <c r="HI81" s="50"/>
      <c r="HJ81" s="50"/>
      <c r="HK81" s="50"/>
      <c r="HL81" s="50"/>
      <c r="HM81" s="50"/>
      <c r="HN81" s="50"/>
      <c r="HO81" s="59"/>
      <c r="HP81" s="60"/>
      <c r="HQ81" s="17"/>
      <c r="HR81" s="17"/>
      <c r="HS81" s="58"/>
      <c r="HT81" s="50"/>
      <c r="HU81" s="50"/>
      <c r="HV81" s="50"/>
      <c r="HW81" s="50"/>
      <c r="HX81" s="50"/>
      <c r="HY81" s="50"/>
      <c r="HZ81" s="59"/>
      <c r="IA81" s="60"/>
      <c r="IB81" s="17"/>
      <c r="IC81" s="17"/>
    </row>
    <row r="82" spans="1:237" x14ac:dyDescent="0.3">
      <c r="A82" s="65"/>
      <c r="B82" s="69"/>
      <c r="C82" s="69"/>
      <c r="D82" s="67"/>
      <c r="E82" s="67"/>
      <c r="F82" s="67"/>
      <c r="G82" s="67"/>
      <c r="H82" s="67"/>
      <c r="I82" s="67"/>
      <c r="J82" s="59"/>
      <c r="K82" s="59"/>
      <c r="L82" s="59"/>
      <c r="M82" s="59"/>
      <c r="N82" s="59"/>
      <c r="O82" s="59"/>
      <c r="P82" s="59"/>
      <c r="Q82" s="17"/>
      <c r="R82" s="58"/>
      <c r="S82" s="50"/>
      <c r="T82" s="50"/>
      <c r="U82" s="50"/>
      <c r="V82" s="50"/>
      <c r="W82" s="50"/>
      <c r="X82" s="50"/>
      <c r="Y82" s="59"/>
      <c r="Z82" s="60"/>
      <c r="AA82" s="17"/>
      <c r="AB82" s="17"/>
      <c r="AC82" s="58"/>
      <c r="AD82" s="50"/>
      <c r="AE82" s="50"/>
      <c r="AF82" s="50"/>
      <c r="AG82" s="50"/>
      <c r="AH82" s="50"/>
      <c r="AI82" s="50"/>
      <c r="AJ82" s="59"/>
      <c r="AK82" s="60"/>
      <c r="AL82" s="17"/>
      <c r="AM82" s="17"/>
      <c r="AN82" s="58"/>
      <c r="AO82" s="50"/>
      <c r="AP82" s="50"/>
      <c r="AQ82" s="50"/>
      <c r="AR82" s="50"/>
      <c r="AS82" s="50"/>
      <c r="AT82" s="50"/>
      <c r="AU82" s="59"/>
      <c r="AV82" s="60"/>
      <c r="AW82" s="17"/>
      <c r="AX82" s="17"/>
      <c r="AY82" s="58"/>
      <c r="AZ82" s="50"/>
      <c r="BA82" s="50"/>
      <c r="BB82" s="50"/>
      <c r="BC82" s="50"/>
      <c r="BD82" s="50"/>
      <c r="BE82" s="50"/>
      <c r="BF82" s="59"/>
      <c r="BG82" s="60"/>
      <c r="BH82" s="17"/>
      <c r="BI82" s="17"/>
      <c r="BJ82" s="58"/>
      <c r="BK82" s="50"/>
      <c r="BL82" s="50"/>
      <c r="BM82" s="50"/>
      <c r="BN82" s="50"/>
      <c r="BO82" s="50"/>
      <c r="BP82" s="50"/>
      <c r="BQ82" s="59"/>
      <c r="BR82" s="60"/>
      <c r="BS82" s="17"/>
      <c r="BT82" s="17"/>
      <c r="BU82" s="58"/>
      <c r="BV82" s="50"/>
      <c r="BW82" s="50"/>
      <c r="BX82" s="50"/>
      <c r="BY82" s="50"/>
      <c r="BZ82" s="50"/>
      <c r="CA82" s="50"/>
      <c r="CB82" s="59"/>
      <c r="CC82" s="60"/>
      <c r="CD82" s="17"/>
      <c r="CE82" s="17"/>
      <c r="CF82" s="58"/>
      <c r="CG82" s="50"/>
      <c r="CH82" s="50"/>
      <c r="CI82" s="50"/>
      <c r="CJ82" s="50"/>
      <c r="CK82" s="50"/>
      <c r="CL82" s="50"/>
      <c r="CM82" s="59"/>
      <c r="CN82" s="60"/>
      <c r="CO82" s="17"/>
      <c r="CP82" s="17"/>
      <c r="CQ82" s="58"/>
      <c r="CR82" s="50"/>
      <c r="CS82" s="50"/>
      <c r="CT82" s="50"/>
      <c r="CU82" s="50"/>
      <c r="CV82" s="50"/>
      <c r="CW82" s="50"/>
      <c r="CX82" s="59"/>
      <c r="CY82" s="60"/>
      <c r="CZ82" s="17"/>
      <c r="DA82" s="17"/>
      <c r="DB82" s="58"/>
      <c r="DC82" s="50"/>
      <c r="DD82" s="50"/>
      <c r="DE82" s="50"/>
      <c r="DF82" s="50"/>
      <c r="DG82" s="50"/>
      <c r="DH82" s="50"/>
      <c r="DI82" s="59"/>
      <c r="DJ82" s="60"/>
      <c r="DK82" s="17"/>
      <c r="DL82" s="17"/>
      <c r="DM82" s="58"/>
      <c r="DN82" s="50"/>
      <c r="DO82" s="50"/>
      <c r="DP82" s="50"/>
      <c r="DQ82" s="50"/>
      <c r="DR82" s="50"/>
      <c r="DS82" s="50"/>
      <c r="DT82" s="59"/>
      <c r="DU82" s="60"/>
      <c r="DV82" s="17"/>
      <c r="DW82" s="17"/>
      <c r="DX82" s="58"/>
      <c r="DY82" s="50"/>
      <c r="DZ82" s="50"/>
      <c r="EA82" s="50"/>
      <c r="EB82" s="50"/>
      <c r="EC82" s="50"/>
      <c r="ED82" s="50"/>
      <c r="EE82" s="59"/>
      <c r="EF82" s="60"/>
      <c r="EG82" s="17"/>
      <c r="EH82" s="17"/>
      <c r="EI82" s="58"/>
      <c r="EJ82" s="50"/>
      <c r="EK82" s="50"/>
      <c r="EL82" s="50"/>
      <c r="EM82" s="50"/>
      <c r="EN82" s="50"/>
      <c r="EO82" s="50"/>
      <c r="EP82" s="59"/>
      <c r="EQ82" s="60"/>
      <c r="ER82" s="17"/>
      <c r="ES82" s="17"/>
      <c r="ET82" s="58"/>
      <c r="EU82" s="50"/>
      <c r="EV82" s="50"/>
      <c r="EW82" s="50"/>
      <c r="EX82" s="50"/>
      <c r="EY82" s="50"/>
      <c r="EZ82" s="50"/>
      <c r="FA82" s="59"/>
      <c r="FB82" s="60"/>
      <c r="FC82" s="17"/>
      <c r="FD82" s="17"/>
      <c r="FE82" s="58"/>
      <c r="FF82" s="50"/>
      <c r="FG82" s="50"/>
      <c r="FH82" s="50"/>
      <c r="FI82" s="50"/>
      <c r="FJ82" s="50"/>
      <c r="FK82" s="50"/>
      <c r="FL82" s="59"/>
      <c r="FM82" s="60"/>
      <c r="FN82" s="17"/>
      <c r="FO82" s="17"/>
      <c r="FP82" s="58"/>
      <c r="FQ82" s="50"/>
      <c r="FR82" s="50"/>
      <c r="FS82" s="50"/>
      <c r="FT82" s="50"/>
      <c r="FU82" s="50"/>
      <c r="FV82" s="50"/>
      <c r="FW82" s="59"/>
      <c r="FX82" s="60"/>
      <c r="FY82" s="17"/>
      <c r="FZ82" s="17"/>
      <c r="GA82" s="58"/>
      <c r="GB82" s="50"/>
      <c r="GC82" s="50"/>
      <c r="GD82" s="50"/>
      <c r="GE82" s="50"/>
      <c r="GF82" s="50"/>
      <c r="GG82" s="50"/>
      <c r="GH82" s="59"/>
      <c r="GI82" s="60"/>
      <c r="GJ82" s="17"/>
      <c r="GK82" s="17"/>
      <c r="GL82" s="58"/>
      <c r="GM82" s="50"/>
      <c r="GN82" s="50"/>
      <c r="GO82" s="50"/>
      <c r="GP82" s="50"/>
      <c r="GQ82" s="50"/>
      <c r="GR82" s="50"/>
      <c r="GS82" s="59"/>
      <c r="GT82" s="60"/>
      <c r="GU82" s="17"/>
      <c r="GV82" s="17"/>
      <c r="GW82" s="58"/>
      <c r="GX82" s="50"/>
      <c r="GY82" s="50"/>
      <c r="GZ82" s="50"/>
      <c r="HA82" s="50"/>
      <c r="HB82" s="50"/>
      <c r="HC82" s="50"/>
      <c r="HD82" s="59"/>
      <c r="HE82" s="60"/>
      <c r="HF82" s="17"/>
      <c r="HG82" s="17"/>
      <c r="HH82" s="58"/>
      <c r="HI82" s="50"/>
      <c r="HJ82" s="50"/>
      <c r="HK82" s="50"/>
      <c r="HL82" s="50"/>
      <c r="HM82" s="50"/>
      <c r="HN82" s="50"/>
      <c r="HO82" s="59"/>
      <c r="HP82" s="60"/>
      <c r="HQ82" s="17"/>
      <c r="HR82" s="17"/>
      <c r="HS82" s="58"/>
      <c r="HT82" s="50"/>
      <c r="HU82" s="50"/>
      <c r="HV82" s="50"/>
      <c r="HW82" s="50"/>
      <c r="HX82" s="50"/>
      <c r="HY82" s="50"/>
      <c r="HZ82" s="59"/>
      <c r="IA82" s="60"/>
      <c r="IB82" s="17"/>
      <c r="IC82" s="17"/>
    </row>
    <row r="83" spans="1:237" x14ac:dyDescent="0.3">
      <c r="A83" s="65"/>
      <c r="B83" s="66"/>
      <c r="C83" s="66"/>
      <c r="D83" s="67"/>
      <c r="E83" s="67"/>
      <c r="F83" s="67"/>
      <c r="G83" s="67"/>
      <c r="H83" s="67"/>
      <c r="I83" s="67"/>
      <c r="J83" s="59"/>
      <c r="K83" s="59"/>
      <c r="L83" s="59"/>
      <c r="M83" s="59"/>
      <c r="N83" s="59"/>
      <c r="O83" s="59"/>
      <c r="P83" s="59"/>
      <c r="Q83" s="17"/>
      <c r="R83" s="58"/>
      <c r="S83" s="50"/>
      <c r="T83" s="50"/>
      <c r="U83" s="50"/>
      <c r="V83" s="50"/>
      <c r="W83" s="50"/>
      <c r="X83" s="50"/>
      <c r="Y83" s="59"/>
      <c r="Z83" s="60"/>
      <c r="AA83" s="17"/>
      <c r="AB83" s="17"/>
      <c r="AC83" s="58"/>
      <c r="AD83" s="50"/>
      <c r="AE83" s="50"/>
      <c r="AF83" s="50"/>
      <c r="AG83" s="50"/>
      <c r="AH83" s="50"/>
      <c r="AI83" s="50"/>
      <c r="AJ83" s="59"/>
      <c r="AK83" s="60"/>
      <c r="AL83" s="17"/>
      <c r="AM83" s="17"/>
      <c r="AN83" s="58"/>
      <c r="AO83" s="50"/>
      <c r="AP83" s="50"/>
      <c r="AQ83" s="50"/>
      <c r="AR83" s="50"/>
      <c r="AS83" s="50"/>
      <c r="AT83" s="50"/>
      <c r="AU83" s="59"/>
      <c r="AV83" s="60"/>
      <c r="AW83" s="17"/>
      <c r="AX83" s="17"/>
      <c r="AY83" s="58"/>
      <c r="AZ83" s="50"/>
      <c r="BA83" s="50"/>
      <c r="BB83" s="50"/>
      <c r="BC83" s="50"/>
      <c r="BD83" s="50"/>
      <c r="BE83" s="50"/>
      <c r="BF83" s="59"/>
      <c r="BG83" s="60"/>
      <c r="BH83" s="17"/>
      <c r="BI83" s="17"/>
      <c r="BJ83" s="58"/>
      <c r="BK83" s="50"/>
      <c r="BL83" s="50"/>
      <c r="BM83" s="50"/>
      <c r="BN83" s="50"/>
      <c r="BO83" s="50"/>
      <c r="BP83" s="50"/>
      <c r="BQ83" s="59"/>
      <c r="BR83" s="60"/>
      <c r="BS83" s="17"/>
      <c r="BT83" s="17"/>
      <c r="BU83" s="58"/>
      <c r="BV83" s="50"/>
      <c r="BW83" s="50"/>
      <c r="BX83" s="50"/>
      <c r="BY83" s="50"/>
      <c r="BZ83" s="50"/>
      <c r="CA83" s="50"/>
      <c r="CB83" s="59"/>
      <c r="CC83" s="60"/>
      <c r="CD83" s="17"/>
      <c r="CE83" s="17"/>
      <c r="CF83" s="58"/>
      <c r="CG83" s="50"/>
      <c r="CH83" s="50"/>
      <c r="CI83" s="50"/>
      <c r="CJ83" s="50"/>
      <c r="CK83" s="50"/>
      <c r="CL83" s="50"/>
      <c r="CM83" s="59"/>
      <c r="CN83" s="60"/>
      <c r="CO83" s="17"/>
      <c r="CP83" s="17"/>
      <c r="CQ83" s="58"/>
      <c r="CR83" s="50"/>
      <c r="CS83" s="50"/>
      <c r="CT83" s="50"/>
      <c r="CU83" s="50"/>
      <c r="CV83" s="50"/>
      <c r="CW83" s="50"/>
      <c r="CX83" s="59"/>
      <c r="CY83" s="60"/>
      <c r="CZ83" s="17"/>
      <c r="DA83" s="17"/>
      <c r="DB83" s="58"/>
      <c r="DC83" s="50"/>
      <c r="DD83" s="50"/>
      <c r="DE83" s="50"/>
      <c r="DF83" s="50"/>
      <c r="DG83" s="50"/>
      <c r="DH83" s="50"/>
      <c r="DI83" s="59"/>
      <c r="DJ83" s="60"/>
      <c r="DK83" s="17"/>
      <c r="DL83" s="17"/>
      <c r="DM83" s="58"/>
      <c r="DN83" s="50"/>
      <c r="DO83" s="50"/>
      <c r="DP83" s="50"/>
      <c r="DQ83" s="50"/>
      <c r="DR83" s="50"/>
      <c r="DS83" s="50"/>
      <c r="DT83" s="59"/>
      <c r="DU83" s="60"/>
      <c r="DV83" s="17"/>
      <c r="DW83" s="17"/>
      <c r="DX83" s="58"/>
      <c r="DY83" s="50"/>
      <c r="DZ83" s="50"/>
      <c r="EA83" s="50"/>
      <c r="EB83" s="50"/>
      <c r="EC83" s="50"/>
      <c r="ED83" s="50"/>
      <c r="EE83" s="59"/>
      <c r="EF83" s="60"/>
      <c r="EG83" s="17"/>
      <c r="EH83" s="17"/>
      <c r="EI83" s="58"/>
      <c r="EJ83" s="50"/>
      <c r="EK83" s="50"/>
      <c r="EL83" s="50"/>
      <c r="EM83" s="50"/>
      <c r="EN83" s="50"/>
      <c r="EO83" s="50"/>
      <c r="EP83" s="59"/>
      <c r="EQ83" s="60"/>
      <c r="ER83" s="17"/>
      <c r="ES83" s="17"/>
      <c r="ET83" s="58"/>
      <c r="EU83" s="50"/>
      <c r="EV83" s="50"/>
      <c r="EW83" s="50"/>
      <c r="EX83" s="50"/>
      <c r="EY83" s="50"/>
      <c r="EZ83" s="50"/>
      <c r="FA83" s="59"/>
      <c r="FB83" s="60"/>
      <c r="FC83" s="17"/>
      <c r="FD83" s="17"/>
      <c r="FE83" s="58"/>
      <c r="FF83" s="50"/>
      <c r="FG83" s="50"/>
      <c r="FH83" s="50"/>
      <c r="FI83" s="50"/>
      <c r="FJ83" s="50"/>
      <c r="FK83" s="50"/>
      <c r="FL83" s="59"/>
      <c r="FM83" s="60"/>
      <c r="FN83" s="17"/>
      <c r="FO83" s="17"/>
      <c r="FP83" s="58"/>
      <c r="FQ83" s="50"/>
      <c r="FR83" s="50"/>
      <c r="FS83" s="50"/>
      <c r="FT83" s="50"/>
      <c r="FU83" s="50"/>
      <c r="FV83" s="50"/>
      <c r="FW83" s="59"/>
      <c r="FX83" s="60"/>
      <c r="FY83" s="17"/>
      <c r="FZ83" s="17"/>
      <c r="GA83" s="58"/>
      <c r="GB83" s="50"/>
      <c r="GC83" s="50"/>
      <c r="GD83" s="50"/>
      <c r="GE83" s="50"/>
      <c r="GF83" s="50"/>
      <c r="GG83" s="50"/>
      <c r="GH83" s="59"/>
      <c r="GI83" s="60"/>
      <c r="GJ83" s="17"/>
      <c r="GK83" s="17"/>
      <c r="GL83" s="58"/>
      <c r="GM83" s="50"/>
      <c r="GN83" s="50"/>
      <c r="GO83" s="50"/>
      <c r="GP83" s="50"/>
      <c r="GQ83" s="50"/>
      <c r="GR83" s="50"/>
      <c r="GS83" s="59"/>
      <c r="GT83" s="60"/>
      <c r="GU83" s="17"/>
      <c r="GV83" s="17"/>
      <c r="GW83" s="58"/>
      <c r="GX83" s="50"/>
      <c r="GY83" s="50"/>
      <c r="GZ83" s="50"/>
      <c r="HA83" s="50"/>
      <c r="HB83" s="50"/>
      <c r="HC83" s="50"/>
      <c r="HD83" s="59"/>
      <c r="HE83" s="60"/>
      <c r="HF83" s="17"/>
      <c r="HG83" s="17"/>
      <c r="HH83" s="58"/>
      <c r="HI83" s="50"/>
      <c r="HJ83" s="50"/>
      <c r="HK83" s="50"/>
      <c r="HL83" s="50"/>
      <c r="HM83" s="50"/>
      <c r="HN83" s="50"/>
      <c r="HO83" s="59"/>
      <c r="HP83" s="60"/>
      <c r="HQ83" s="17"/>
      <c r="HR83" s="17"/>
      <c r="HS83" s="58"/>
      <c r="HT83" s="50"/>
      <c r="HU83" s="50"/>
      <c r="HV83" s="50"/>
      <c r="HW83" s="50"/>
      <c r="HX83" s="50"/>
      <c r="HY83" s="50"/>
      <c r="HZ83" s="59"/>
      <c r="IA83" s="60"/>
      <c r="IB83" s="17"/>
      <c r="IC83" s="17"/>
    </row>
    <row r="84" spans="1:237" x14ac:dyDescent="0.3">
      <c r="A84" s="65"/>
      <c r="B84" s="66"/>
      <c r="C84" s="66"/>
      <c r="D84" s="67"/>
      <c r="E84" s="67"/>
      <c r="F84" s="67"/>
      <c r="G84" s="67"/>
      <c r="H84" s="67"/>
      <c r="I84" s="67"/>
      <c r="J84" s="59"/>
      <c r="K84" s="59"/>
      <c r="L84" s="59"/>
      <c r="M84" s="59"/>
      <c r="N84" s="59"/>
      <c r="O84" s="59"/>
      <c r="P84" s="59"/>
      <c r="Q84" s="17"/>
      <c r="R84" s="58"/>
      <c r="S84" s="50"/>
      <c r="T84" s="50"/>
      <c r="U84" s="50"/>
      <c r="V84" s="50"/>
      <c r="W84" s="50"/>
      <c r="X84" s="50"/>
      <c r="Y84" s="59"/>
      <c r="Z84" s="60"/>
      <c r="AA84" s="17"/>
      <c r="AB84" s="17"/>
      <c r="AC84" s="58"/>
      <c r="AD84" s="50"/>
      <c r="AE84" s="50"/>
      <c r="AF84" s="50"/>
      <c r="AG84" s="50"/>
      <c r="AH84" s="50"/>
      <c r="AI84" s="50"/>
      <c r="AJ84" s="59"/>
      <c r="AK84" s="60"/>
      <c r="AL84" s="17"/>
      <c r="AM84" s="17"/>
      <c r="AN84" s="58"/>
      <c r="AO84" s="50"/>
      <c r="AP84" s="50"/>
      <c r="AQ84" s="50"/>
      <c r="AR84" s="50"/>
      <c r="AS84" s="50"/>
      <c r="AT84" s="50"/>
      <c r="AU84" s="59"/>
      <c r="AV84" s="60"/>
      <c r="AW84" s="17"/>
      <c r="AX84" s="17"/>
      <c r="AY84" s="58"/>
      <c r="AZ84" s="50"/>
      <c r="BA84" s="50"/>
      <c r="BB84" s="50"/>
      <c r="BC84" s="50"/>
      <c r="BD84" s="50"/>
      <c r="BE84" s="50"/>
      <c r="BF84" s="59"/>
      <c r="BG84" s="60"/>
      <c r="BH84" s="17"/>
      <c r="BI84" s="17"/>
      <c r="BJ84" s="58"/>
      <c r="BK84" s="50"/>
      <c r="BL84" s="50"/>
      <c r="BM84" s="50"/>
      <c r="BN84" s="50"/>
      <c r="BO84" s="50"/>
      <c r="BP84" s="50"/>
      <c r="BQ84" s="59"/>
      <c r="BR84" s="60"/>
      <c r="BS84" s="17"/>
      <c r="BT84" s="17"/>
      <c r="BU84" s="58"/>
      <c r="BV84" s="50"/>
      <c r="BW84" s="50"/>
      <c r="BX84" s="50"/>
      <c r="BY84" s="50"/>
      <c r="BZ84" s="50"/>
      <c r="CA84" s="50"/>
      <c r="CB84" s="59"/>
      <c r="CC84" s="60"/>
      <c r="CD84" s="17"/>
      <c r="CE84" s="17"/>
      <c r="CF84" s="58"/>
      <c r="CG84" s="50"/>
      <c r="CH84" s="50"/>
      <c r="CI84" s="50"/>
      <c r="CJ84" s="50"/>
      <c r="CK84" s="50"/>
      <c r="CL84" s="50"/>
      <c r="CM84" s="59"/>
      <c r="CN84" s="60"/>
      <c r="CO84" s="17"/>
      <c r="CP84" s="17"/>
      <c r="CQ84" s="58"/>
      <c r="CR84" s="50"/>
      <c r="CS84" s="50"/>
      <c r="CT84" s="50"/>
      <c r="CU84" s="50"/>
      <c r="CV84" s="50"/>
      <c r="CW84" s="50"/>
      <c r="CX84" s="59"/>
      <c r="CY84" s="60"/>
      <c r="CZ84" s="17"/>
      <c r="DA84" s="17"/>
      <c r="DB84" s="58"/>
      <c r="DC84" s="50"/>
      <c r="DD84" s="50"/>
      <c r="DE84" s="50"/>
      <c r="DF84" s="50"/>
      <c r="DG84" s="50"/>
      <c r="DH84" s="50"/>
      <c r="DI84" s="59"/>
      <c r="DJ84" s="60"/>
      <c r="DK84" s="17"/>
      <c r="DL84" s="17"/>
      <c r="DM84" s="58"/>
      <c r="DN84" s="50"/>
      <c r="DO84" s="50"/>
      <c r="DP84" s="50"/>
      <c r="DQ84" s="50"/>
      <c r="DR84" s="50"/>
      <c r="DS84" s="50"/>
      <c r="DT84" s="59"/>
      <c r="DU84" s="60"/>
      <c r="DV84" s="17"/>
      <c r="DW84" s="17"/>
      <c r="DX84" s="58"/>
      <c r="DY84" s="50"/>
      <c r="DZ84" s="50"/>
      <c r="EA84" s="50"/>
      <c r="EB84" s="50"/>
      <c r="EC84" s="50"/>
      <c r="ED84" s="50"/>
      <c r="EE84" s="59"/>
      <c r="EF84" s="60"/>
      <c r="EG84" s="17"/>
      <c r="EH84" s="17"/>
      <c r="EI84" s="58"/>
      <c r="EJ84" s="50"/>
      <c r="EK84" s="50"/>
      <c r="EL84" s="50"/>
      <c r="EM84" s="50"/>
      <c r="EN84" s="50"/>
      <c r="EO84" s="50"/>
      <c r="EP84" s="59"/>
      <c r="EQ84" s="60"/>
      <c r="ER84" s="17"/>
      <c r="ES84" s="17"/>
      <c r="ET84" s="58"/>
      <c r="EU84" s="50"/>
      <c r="EV84" s="50"/>
      <c r="EW84" s="50"/>
      <c r="EX84" s="50"/>
      <c r="EY84" s="50"/>
      <c r="EZ84" s="50"/>
      <c r="FA84" s="59"/>
      <c r="FB84" s="60"/>
      <c r="FC84" s="17"/>
      <c r="FD84" s="17"/>
      <c r="FE84" s="58"/>
      <c r="FF84" s="50"/>
      <c r="FG84" s="50"/>
      <c r="FH84" s="50"/>
      <c r="FI84" s="50"/>
      <c r="FJ84" s="50"/>
      <c r="FK84" s="50"/>
      <c r="FL84" s="59"/>
      <c r="FM84" s="60"/>
      <c r="FN84" s="17"/>
      <c r="FO84" s="17"/>
      <c r="FP84" s="58"/>
      <c r="FQ84" s="50"/>
      <c r="FR84" s="50"/>
      <c r="FS84" s="50"/>
      <c r="FT84" s="50"/>
      <c r="FU84" s="50"/>
      <c r="FV84" s="50"/>
      <c r="FW84" s="59"/>
      <c r="FX84" s="60"/>
      <c r="FY84" s="17"/>
      <c r="FZ84" s="17"/>
      <c r="GA84" s="58"/>
      <c r="GB84" s="50"/>
      <c r="GC84" s="50"/>
      <c r="GD84" s="50"/>
      <c r="GE84" s="50"/>
      <c r="GF84" s="50"/>
      <c r="GG84" s="50"/>
      <c r="GH84" s="59"/>
      <c r="GI84" s="60"/>
      <c r="GJ84" s="17"/>
      <c r="GK84" s="17"/>
      <c r="GL84" s="58"/>
      <c r="GM84" s="50"/>
      <c r="GN84" s="50"/>
      <c r="GO84" s="50"/>
      <c r="GP84" s="50"/>
      <c r="GQ84" s="50"/>
      <c r="GR84" s="50"/>
      <c r="GS84" s="59"/>
      <c r="GT84" s="60"/>
      <c r="GU84" s="17"/>
      <c r="GV84" s="17"/>
      <c r="GW84" s="58"/>
      <c r="GX84" s="50"/>
      <c r="GY84" s="50"/>
      <c r="GZ84" s="50"/>
      <c r="HA84" s="50"/>
      <c r="HB84" s="50"/>
      <c r="HC84" s="50"/>
      <c r="HD84" s="59"/>
      <c r="HE84" s="60"/>
      <c r="HF84" s="17"/>
      <c r="HG84" s="17"/>
      <c r="HH84" s="58"/>
      <c r="HI84" s="50"/>
      <c r="HJ84" s="50"/>
      <c r="HK84" s="50"/>
      <c r="HL84" s="50"/>
      <c r="HM84" s="50"/>
      <c r="HN84" s="50"/>
      <c r="HO84" s="59"/>
      <c r="HP84" s="60"/>
      <c r="HQ84" s="17"/>
      <c r="HR84" s="17"/>
      <c r="HS84" s="58"/>
      <c r="HT84" s="50"/>
      <c r="HU84" s="50"/>
      <c r="HV84" s="50"/>
      <c r="HW84" s="50"/>
      <c r="HX84" s="50"/>
      <c r="HY84" s="50"/>
      <c r="HZ84" s="59"/>
      <c r="IA84" s="60"/>
      <c r="IB84" s="17"/>
      <c r="IC84" s="17"/>
    </row>
    <row r="85" spans="1:237" x14ac:dyDescent="0.3">
      <c r="A85" s="65"/>
      <c r="B85" s="66"/>
      <c r="C85" s="66"/>
      <c r="D85" s="67"/>
      <c r="E85" s="67"/>
      <c r="F85" s="67"/>
      <c r="G85" s="67"/>
      <c r="H85" s="67"/>
      <c r="I85" s="67"/>
      <c r="J85" s="59"/>
      <c r="K85" s="59"/>
      <c r="L85" s="59"/>
      <c r="M85" s="59"/>
      <c r="N85" s="59"/>
      <c r="O85" s="59"/>
      <c r="P85" s="59"/>
      <c r="Q85" s="17"/>
      <c r="R85" s="58"/>
      <c r="S85" s="50"/>
      <c r="T85" s="50"/>
      <c r="U85" s="50"/>
      <c r="V85" s="50"/>
      <c r="W85" s="50"/>
      <c r="X85" s="50"/>
      <c r="Y85" s="59"/>
      <c r="Z85" s="60"/>
      <c r="AA85" s="17"/>
      <c r="AB85" s="17"/>
      <c r="AC85" s="58"/>
      <c r="AD85" s="50"/>
      <c r="AE85" s="50"/>
      <c r="AF85" s="50"/>
      <c r="AG85" s="50"/>
      <c r="AH85" s="50"/>
      <c r="AI85" s="50"/>
      <c r="AJ85" s="59"/>
      <c r="AK85" s="60"/>
      <c r="AL85" s="17"/>
      <c r="AM85" s="17"/>
      <c r="AN85" s="58"/>
      <c r="AO85" s="50"/>
      <c r="AP85" s="50"/>
      <c r="AQ85" s="50"/>
      <c r="AR85" s="50"/>
      <c r="AS85" s="50"/>
      <c r="AT85" s="50"/>
      <c r="AU85" s="59"/>
      <c r="AV85" s="60"/>
      <c r="AW85" s="17"/>
      <c r="AX85" s="17"/>
      <c r="AY85" s="58"/>
      <c r="AZ85" s="50"/>
      <c r="BA85" s="50"/>
      <c r="BB85" s="50"/>
      <c r="BC85" s="50"/>
      <c r="BD85" s="50"/>
      <c r="BE85" s="50"/>
      <c r="BF85" s="59"/>
      <c r="BG85" s="60"/>
      <c r="BH85" s="17"/>
      <c r="BI85" s="17"/>
      <c r="BJ85" s="58"/>
      <c r="BK85" s="50"/>
      <c r="BL85" s="50"/>
      <c r="BM85" s="50"/>
      <c r="BN85" s="50"/>
      <c r="BO85" s="50"/>
      <c r="BP85" s="50"/>
      <c r="BQ85" s="59"/>
      <c r="BR85" s="60"/>
      <c r="BS85" s="17"/>
      <c r="BT85" s="17"/>
      <c r="BU85" s="58"/>
      <c r="BV85" s="50"/>
      <c r="BW85" s="50"/>
      <c r="BX85" s="50"/>
      <c r="BY85" s="50"/>
      <c r="BZ85" s="50"/>
      <c r="CA85" s="50"/>
      <c r="CB85" s="59"/>
      <c r="CC85" s="60"/>
      <c r="CD85" s="17"/>
      <c r="CE85" s="17"/>
      <c r="CF85" s="58"/>
      <c r="CG85" s="50"/>
      <c r="CH85" s="50"/>
      <c r="CI85" s="50"/>
      <c r="CJ85" s="50"/>
      <c r="CK85" s="50"/>
      <c r="CL85" s="50"/>
      <c r="CM85" s="59"/>
      <c r="CN85" s="60"/>
      <c r="CO85" s="17"/>
      <c r="CP85" s="17"/>
      <c r="CQ85" s="58"/>
      <c r="CR85" s="50"/>
      <c r="CS85" s="50"/>
      <c r="CT85" s="50"/>
      <c r="CU85" s="50"/>
      <c r="CV85" s="50"/>
      <c r="CW85" s="50"/>
      <c r="CX85" s="59"/>
      <c r="CY85" s="60"/>
      <c r="CZ85" s="17"/>
      <c r="DA85" s="17"/>
      <c r="DB85" s="58"/>
      <c r="DC85" s="50"/>
      <c r="DD85" s="50"/>
      <c r="DE85" s="50"/>
      <c r="DF85" s="50"/>
      <c r="DG85" s="50"/>
      <c r="DH85" s="50"/>
      <c r="DI85" s="59"/>
      <c r="DJ85" s="60"/>
      <c r="DK85" s="17"/>
      <c r="DL85" s="17"/>
      <c r="DM85" s="58"/>
      <c r="DN85" s="50"/>
      <c r="DO85" s="50"/>
      <c r="DP85" s="50"/>
      <c r="DQ85" s="50"/>
      <c r="DR85" s="50"/>
      <c r="DS85" s="50"/>
      <c r="DT85" s="59"/>
      <c r="DU85" s="60"/>
      <c r="DV85" s="17"/>
      <c r="DW85" s="17"/>
      <c r="DX85" s="58"/>
      <c r="DY85" s="50"/>
      <c r="DZ85" s="50"/>
      <c r="EA85" s="50"/>
      <c r="EB85" s="50"/>
      <c r="EC85" s="50"/>
      <c r="ED85" s="50"/>
      <c r="EE85" s="59"/>
      <c r="EF85" s="60"/>
      <c r="EG85" s="17"/>
      <c r="EH85" s="17"/>
      <c r="EI85" s="58"/>
      <c r="EJ85" s="50"/>
      <c r="EK85" s="50"/>
      <c r="EL85" s="50"/>
      <c r="EM85" s="50"/>
      <c r="EN85" s="50"/>
      <c r="EO85" s="50"/>
      <c r="EP85" s="59"/>
      <c r="EQ85" s="60"/>
      <c r="ER85" s="17"/>
      <c r="ES85" s="17"/>
      <c r="ET85" s="58"/>
      <c r="EU85" s="50"/>
      <c r="EV85" s="50"/>
      <c r="EW85" s="50"/>
      <c r="EX85" s="50"/>
      <c r="EY85" s="50"/>
      <c r="EZ85" s="50"/>
      <c r="FA85" s="59"/>
      <c r="FB85" s="60"/>
      <c r="FC85" s="17"/>
      <c r="FD85" s="17"/>
      <c r="FE85" s="58"/>
      <c r="FF85" s="50"/>
      <c r="FG85" s="50"/>
      <c r="FH85" s="50"/>
      <c r="FI85" s="50"/>
      <c r="FJ85" s="50"/>
      <c r="FK85" s="50"/>
      <c r="FL85" s="59"/>
      <c r="FM85" s="60"/>
      <c r="FN85" s="17"/>
      <c r="FO85" s="17"/>
      <c r="FP85" s="58"/>
      <c r="FQ85" s="50"/>
      <c r="FR85" s="50"/>
      <c r="FS85" s="50"/>
      <c r="FT85" s="50"/>
      <c r="FU85" s="50"/>
      <c r="FV85" s="50"/>
      <c r="FW85" s="59"/>
      <c r="FX85" s="60"/>
      <c r="FY85" s="17"/>
      <c r="FZ85" s="17"/>
      <c r="GA85" s="58"/>
      <c r="GB85" s="50"/>
      <c r="GC85" s="50"/>
      <c r="GD85" s="50"/>
      <c r="GE85" s="50"/>
      <c r="GF85" s="50"/>
      <c r="GG85" s="50"/>
      <c r="GH85" s="59"/>
      <c r="GI85" s="60"/>
      <c r="GJ85" s="17"/>
      <c r="GK85" s="17"/>
      <c r="GL85" s="58"/>
      <c r="GM85" s="50"/>
      <c r="GN85" s="50"/>
      <c r="GO85" s="50"/>
      <c r="GP85" s="50"/>
      <c r="GQ85" s="50"/>
      <c r="GR85" s="50"/>
      <c r="GS85" s="59"/>
      <c r="GT85" s="60"/>
      <c r="GU85" s="17"/>
      <c r="GV85" s="17"/>
      <c r="GW85" s="58"/>
      <c r="GX85" s="50"/>
      <c r="GY85" s="50"/>
      <c r="GZ85" s="50"/>
      <c r="HA85" s="50"/>
      <c r="HB85" s="50"/>
      <c r="HC85" s="50"/>
      <c r="HD85" s="59"/>
      <c r="HE85" s="60"/>
      <c r="HF85" s="17"/>
      <c r="HG85" s="17"/>
      <c r="HH85" s="58"/>
      <c r="HI85" s="50"/>
      <c r="HJ85" s="50"/>
      <c r="HK85" s="50"/>
      <c r="HL85" s="50"/>
      <c r="HM85" s="50"/>
      <c r="HN85" s="50"/>
      <c r="HO85" s="59"/>
      <c r="HP85" s="60"/>
      <c r="HQ85" s="17"/>
      <c r="HR85" s="17"/>
      <c r="HS85" s="58"/>
      <c r="HT85" s="50"/>
      <c r="HU85" s="50"/>
      <c r="HV85" s="50"/>
      <c r="HW85" s="50"/>
      <c r="HX85" s="50"/>
      <c r="HY85" s="50"/>
      <c r="HZ85" s="59"/>
      <c r="IA85" s="60"/>
      <c r="IB85" s="17"/>
      <c r="IC85" s="17"/>
    </row>
    <row r="86" spans="1:237" x14ac:dyDescent="0.3">
      <c r="A86" s="65"/>
      <c r="B86" s="66"/>
      <c r="C86" s="66"/>
      <c r="D86" s="67"/>
      <c r="E86" s="67"/>
      <c r="F86" s="67"/>
      <c r="G86" s="67"/>
      <c r="H86" s="67"/>
      <c r="I86" s="67"/>
      <c r="J86" s="59"/>
      <c r="K86" s="59"/>
      <c r="L86" s="59"/>
      <c r="M86" s="59"/>
      <c r="N86" s="59"/>
      <c r="O86" s="59"/>
      <c r="P86" s="59"/>
      <c r="Q86" s="17"/>
      <c r="R86" s="58"/>
      <c r="S86" s="50"/>
      <c r="T86" s="50"/>
      <c r="U86" s="50"/>
      <c r="V86" s="50"/>
      <c r="W86" s="50"/>
      <c r="X86" s="50"/>
      <c r="Y86" s="59"/>
      <c r="Z86" s="60"/>
      <c r="AA86" s="17"/>
      <c r="AB86" s="17"/>
      <c r="AC86" s="58"/>
      <c r="AD86" s="50"/>
      <c r="AE86" s="50"/>
      <c r="AF86" s="50"/>
      <c r="AG86" s="50"/>
      <c r="AH86" s="50"/>
      <c r="AI86" s="50"/>
      <c r="AJ86" s="59"/>
      <c r="AK86" s="60"/>
      <c r="AL86" s="17"/>
      <c r="AM86" s="17"/>
      <c r="AN86" s="58"/>
      <c r="AO86" s="50"/>
      <c r="AP86" s="50"/>
      <c r="AQ86" s="50"/>
      <c r="AR86" s="50"/>
      <c r="AS86" s="50"/>
      <c r="AT86" s="50"/>
      <c r="AU86" s="59"/>
      <c r="AV86" s="60"/>
      <c r="AW86" s="17"/>
      <c r="AX86" s="17"/>
      <c r="AY86" s="58"/>
      <c r="AZ86" s="50"/>
      <c r="BA86" s="50"/>
      <c r="BB86" s="50"/>
      <c r="BC86" s="50"/>
      <c r="BD86" s="50"/>
      <c r="BE86" s="50"/>
      <c r="BF86" s="59"/>
      <c r="BG86" s="60"/>
      <c r="BH86" s="17"/>
      <c r="BI86" s="17"/>
      <c r="BJ86" s="58"/>
      <c r="BK86" s="50"/>
      <c r="BL86" s="50"/>
      <c r="BM86" s="50"/>
      <c r="BN86" s="50"/>
      <c r="BO86" s="50"/>
      <c r="BP86" s="50"/>
      <c r="BQ86" s="59"/>
      <c r="BR86" s="60"/>
      <c r="BS86" s="17"/>
      <c r="BT86" s="17"/>
      <c r="BU86" s="58"/>
      <c r="BV86" s="50"/>
      <c r="BW86" s="50"/>
      <c r="BX86" s="50"/>
      <c r="BY86" s="50"/>
      <c r="BZ86" s="50"/>
      <c r="CA86" s="50"/>
      <c r="CB86" s="59"/>
      <c r="CC86" s="60"/>
      <c r="CD86" s="17"/>
      <c r="CE86" s="17"/>
      <c r="CF86" s="58"/>
      <c r="CG86" s="50"/>
      <c r="CH86" s="50"/>
      <c r="CI86" s="50"/>
      <c r="CJ86" s="50"/>
      <c r="CK86" s="50"/>
      <c r="CL86" s="50"/>
      <c r="CM86" s="59"/>
      <c r="CN86" s="60"/>
      <c r="CO86" s="17"/>
      <c r="CP86" s="17"/>
      <c r="CQ86" s="58"/>
      <c r="CR86" s="50"/>
      <c r="CS86" s="50"/>
      <c r="CT86" s="50"/>
      <c r="CU86" s="50"/>
      <c r="CV86" s="50"/>
      <c r="CW86" s="50"/>
      <c r="CX86" s="59"/>
      <c r="CY86" s="60"/>
      <c r="CZ86" s="17"/>
      <c r="DA86" s="17"/>
      <c r="DB86" s="58"/>
      <c r="DC86" s="50"/>
      <c r="DD86" s="50"/>
      <c r="DE86" s="50"/>
      <c r="DF86" s="50"/>
      <c r="DG86" s="50"/>
      <c r="DH86" s="50"/>
      <c r="DI86" s="59"/>
      <c r="DJ86" s="60"/>
      <c r="DK86" s="17"/>
      <c r="DL86" s="17"/>
      <c r="DM86" s="58"/>
      <c r="DN86" s="50"/>
      <c r="DO86" s="50"/>
      <c r="DP86" s="50"/>
      <c r="DQ86" s="50"/>
      <c r="DR86" s="50"/>
      <c r="DS86" s="50"/>
      <c r="DT86" s="59"/>
      <c r="DU86" s="60"/>
      <c r="DV86" s="17"/>
      <c r="DW86" s="17"/>
      <c r="DX86" s="58"/>
      <c r="DY86" s="50"/>
      <c r="DZ86" s="50"/>
      <c r="EA86" s="50"/>
      <c r="EB86" s="50"/>
      <c r="EC86" s="50"/>
      <c r="ED86" s="50"/>
      <c r="EE86" s="59"/>
      <c r="EF86" s="60"/>
      <c r="EG86" s="17"/>
      <c r="EH86" s="17"/>
      <c r="EI86" s="58"/>
      <c r="EJ86" s="50"/>
      <c r="EK86" s="50"/>
      <c r="EL86" s="50"/>
      <c r="EM86" s="50"/>
      <c r="EN86" s="50"/>
      <c r="EO86" s="50"/>
      <c r="EP86" s="59"/>
      <c r="EQ86" s="60"/>
      <c r="ER86" s="17"/>
      <c r="ES86" s="17"/>
      <c r="ET86" s="58"/>
      <c r="EU86" s="50"/>
      <c r="EV86" s="50"/>
      <c r="EW86" s="50"/>
      <c r="EX86" s="50"/>
      <c r="EY86" s="50"/>
      <c r="EZ86" s="50"/>
      <c r="FA86" s="59"/>
      <c r="FB86" s="60"/>
      <c r="FC86" s="17"/>
      <c r="FD86" s="17"/>
      <c r="FE86" s="58"/>
      <c r="FF86" s="50"/>
      <c r="FG86" s="50"/>
      <c r="FH86" s="50"/>
      <c r="FI86" s="50"/>
      <c r="FJ86" s="50"/>
      <c r="FK86" s="50"/>
      <c r="FL86" s="59"/>
      <c r="FM86" s="60"/>
      <c r="FN86" s="17"/>
      <c r="FO86" s="17"/>
      <c r="FP86" s="58"/>
      <c r="FQ86" s="50"/>
      <c r="FR86" s="50"/>
      <c r="FS86" s="50"/>
      <c r="FT86" s="50"/>
      <c r="FU86" s="50"/>
      <c r="FV86" s="50"/>
      <c r="FW86" s="59"/>
      <c r="FX86" s="60"/>
      <c r="FY86" s="17"/>
      <c r="FZ86" s="17"/>
      <c r="GA86" s="58"/>
      <c r="GB86" s="50"/>
      <c r="GC86" s="50"/>
      <c r="GD86" s="50"/>
      <c r="GE86" s="50"/>
      <c r="GF86" s="50"/>
      <c r="GG86" s="50"/>
      <c r="GH86" s="59"/>
      <c r="GI86" s="60"/>
      <c r="GJ86" s="17"/>
      <c r="GK86" s="17"/>
      <c r="GL86" s="58"/>
      <c r="GM86" s="50"/>
      <c r="GN86" s="50"/>
      <c r="GO86" s="50"/>
      <c r="GP86" s="50"/>
      <c r="GQ86" s="50"/>
      <c r="GR86" s="50"/>
      <c r="GS86" s="59"/>
      <c r="GT86" s="60"/>
      <c r="GU86" s="17"/>
      <c r="GV86" s="17"/>
      <c r="GW86" s="58"/>
      <c r="GX86" s="50"/>
      <c r="GY86" s="50"/>
      <c r="GZ86" s="50"/>
      <c r="HA86" s="50"/>
      <c r="HB86" s="50"/>
      <c r="HC86" s="50"/>
      <c r="HD86" s="59"/>
      <c r="HE86" s="60"/>
      <c r="HF86" s="17"/>
      <c r="HG86" s="17"/>
      <c r="HH86" s="58"/>
      <c r="HI86" s="50"/>
      <c r="HJ86" s="50"/>
      <c r="HK86" s="50"/>
      <c r="HL86" s="50"/>
      <c r="HM86" s="50"/>
      <c r="HN86" s="50"/>
      <c r="HO86" s="59"/>
      <c r="HP86" s="60"/>
      <c r="HQ86" s="17"/>
      <c r="HR86" s="17"/>
      <c r="HS86" s="58"/>
      <c r="HT86" s="50"/>
      <c r="HU86" s="50"/>
      <c r="HV86" s="50"/>
      <c r="HW86" s="50"/>
      <c r="HX86" s="50"/>
      <c r="HY86" s="50"/>
      <c r="HZ86" s="59"/>
      <c r="IA86" s="60"/>
      <c r="IB86" s="17"/>
      <c r="IC86" s="17"/>
    </row>
    <row r="87" spans="1:237" x14ac:dyDescent="0.3">
      <c r="A87" s="65"/>
      <c r="B87" s="66"/>
      <c r="C87" s="66"/>
      <c r="D87" s="67"/>
      <c r="E87" s="67"/>
      <c r="F87" s="67"/>
      <c r="G87" s="67"/>
      <c r="H87" s="67"/>
      <c r="I87" s="67"/>
      <c r="J87" s="59"/>
      <c r="K87" s="59"/>
      <c r="L87" s="59"/>
      <c r="M87" s="59"/>
      <c r="N87" s="59"/>
      <c r="O87" s="59"/>
      <c r="P87" s="59"/>
      <c r="Q87" s="17"/>
      <c r="R87" s="58"/>
      <c r="S87" s="50"/>
      <c r="T87" s="50"/>
      <c r="U87" s="50"/>
      <c r="V87" s="50"/>
      <c r="W87" s="50"/>
      <c r="X87" s="50"/>
      <c r="Y87" s="59"/>
      <c r="Z87" s="60"/>
      <c r="AA87" s="17"/>
      <c r="AB87" s="17"/>
      <c r="AC87" s="58"/>
      <c r="AD87" s="50"/>
      <c r="AE87" s="50"/>
      <c r="AF87" s="50"/>
      <c r="AG87" s="50"/>
      <c r="AH87" s="50"/>
      <c r="AI87" s="50"/>
      <c r="AJ87" s="59"/>
      <c r="AK87" s="60"/>
      <c r="AL87" s="17"/>
      <c r="AM87" s="17"/>
      <c r="AN87" s="58"/>
      <c r="AO87" s="50"/>
      <c r="AP87" s="50"/>
      <c r="AQ87" s="50"/>
      <c r="AR87" s="50"/>
      <c r="AS87" s="50"/>
      <c r="AT87" s="50"/>
      <c r="AU87" s="59"/>
      <c r="AV87" s="60"/>
      <c r="AW87" s="17"/>
      <c r="AX87" s="17"/>
      <c r="AY87" s="58"/>
      <c r="AZ87" s="50"/>
      <c r="BA87" s="50"/>
      <c r="BB87" s="50"/>
      <c r="BC87" s="50"/>
      <c r="BD87" s="50"/>
      <c r="BE87" s="50"/>
      <c r="BF87" s="59"/>
      <c r="BG87" s="60"/>
      <c r="BH87" s="17"/>
      <c r="BI87" s="17"/>
      <c r="BJ87" s="58"/>
      <c r="BK87" s="50"/>
      <c r="BL87" s="50"/>
      <c r="BM87" s="50"/>
      <c r="BN87" s="50"/>
      <c r="BO87" s="50"/>
      <c r="BP87" s="50"/>
      <c r="BQ87" s="59"/>
      <c r="BR87" s="60"/>
      <c r="BS87" s="17"/>
      <c r="BT87" s="17"/>
      <c r="BU87" s="58"/>
      <c r="BV87" s="50"/>
      <c r="BW87" s="50"/>
      <c r="BX87" s="50"/>
      <c r="BY87" s="50"/>
      <c r="BZ87" s="50"/>
      <c r="CA87" s="50"/>
      <c r="CB87" s="59"/>
      <c r="CC87" s="60"/>
      <c r="CD87" s="17"/>
      <c r="CE87" s="17"/>
      <c r="CF87" s="58"/>
      <c r="CG87" s="50"/>
      <c r="CH87" s="50"/>
      <c r="CI87" s="50"/>
      <c r="CJ87" s="50"/>
      <c r="CK87" s="50"/>
      <c r="CL87" s="50"/>
      <c r="CM87" s="59"/>
      <c r="CN87" s="60"/>
      <c r="CO87" s="17"/>
      <c r="CP87" s="17"/>
      <c r="CQ87" s="58"/>
      <c r="CR87" s="50"/>
      <c r="CS87" s="50"/>
      <c r="CT87" s="50"/>
      <c r="CU87" s="50"/>
      <c r="CV87" s="50"/>
      <c r="CW87" s="50"/>
      <c r="CX87" s="59"/>
      <c r="CY87" s="60"/>
      <c r="CZ87" s="17"/>
      <c r="DA87" s="17"/>
      <c r="DB87" s="58"/>
      <c r="DC87" s="50"/>
      <c r="DD87" s="50"/>
      <c r="DE87" s="50"/>
      <c r="DF87" s="50"/>
      <c r="DG87" s="50"/>
      <c r="DH87" s="50"/>
      <c r="DI87" s="59"/>
      <c r="DJ87" s="60"/>
      <c r="DK87" s="17"/>
      <c r="DL87" s="17"/>
      <c r="DM87" s="58"/>
      <c r="DN87" s="50"/>
      <c r="DO87" s="50"/>
      <c r="DP87" s="50"/>
      <c r="DQ87" s="50"/>
      <c r="DR87" s="50"/>
      <c r="DS87" s="50"/>
      <c r="DT87" s="59"/>
      <c r="DU87" s="60"/>
      <c r="DV87" s="17"/>
      <c r="DW87" s="17"/>
      <c r="DX87" s="58"/>
      <c r="DY87" s="50"/>
      <c r="DZ87" s="50"/>
      <c r="EA87" s="50"/>
      <c r="EB87" s="50"/>
      <c r="EC87" s="50"/>
      <c r="ED87" s="50"/>
      <c r="EE87" s="59"/>
      <c r="EF87" s="60"/>
      <c r="EG87" s="17"/>
      <c r="EH87" s="17"/>
      <c r="EI87" s="58"/>
      <c r="EJ87" s="50"/>
      <c r="EK87" s="50"/>
      <c r="EL87" s="50"/>
      <c r="EM87" s="50"/>
      <c r="EN87" s="50"/>
      <c r="EO87" s="50"/>
      <c r="EP87" s="59"/>
      <c r="EQ87" s="60"/>
      <c r="ER87" s="17"/>
      <c r="ES87" s="17"/>
      <c r="ET87" s="58"/>
      <c r="EU87" s="50"/>
      <c r="EV87" s="50"/>
      <c r="EW87" s="50"/>
      <c r="EX87" s="50"/>
      <c r="EY87" s="50"/>
      <c r="EZ87" s="50"/>
      <c r="FA87" s="59"/>
      <c r="FB87" s="60"/>
      <c r="FC87" s="17"/>
      <c r="FD87" s="17"/>
      <c r="FE87" s="58"/>
      <c r="FF87" s="50"/>
      <c r="FG87" s="50"/>
      <c r="FH87" s="50"/>
      <c r="FI87" s="50"/>
      <c r="FJ87" s="50"/>
      <c r="FK87" s="50"/>
      <c r="FL87" s="59"/>
      <c r="FM87" s="60"/>
      <c r="FN87" s="17"/>
      <c r="FO87" s="17"/>
      <c r="FP87" s="58"/>
      <c r="FQ87" s="50"/>
      <c r="FR87" s="50"/>
      <c r="FS87" s="50"/>
      <c r="FT87" s="50"/>
      <c r="FU87" s="50"/>
      <c r="FV87" s="50"/>
      <c r="FW87" s="59"/>
      <c r="FX87" s="60"/>
      <c r="FY87" s="17"/>
      <c r="FZ87" s="17"/>
      <c r="GA87" s="58"/>
      <c r="GB87" s="50"/>
      <c r="GC87" s="50"/>
      <c r="GD87" s="50"/>
      <c r="GE87" s="50"/>
      <c r="GF87" s="50"/>
      <c r="GG87" s="50"/>
      <c r="GH87" s="59"/>
      <c r="GI87" s="60"/>
      <c r="GJ87" s="17"/>
      <c r="GK87" s="17"/>
      <c r="GL87" s="58"/>
      <c r="GM87" s="50"/>
      <c r="GN87" s="50"/>
      <c r="GO87" s="50"/>
      <c r="GP87" s="50"/>
      <c r="GQ87" s="50"/>
      <c r="GR87" s="50"/>
      <c r="GS87" s="59"/>
      <c r="GT87" s="60"/>
      <c r="GU87" s="17"/>
      <c r="GV87" s="17"/>
      <c r="GW87" s="58"/>
      <c r="GX87" s="50"/>
      <c r="GY87" s="50"/>
      <c r="GZ87" s="50"/>
      <c r="HA87" s="50"/>
      <c r="HB87" s="50"/>
      <c r="HC87" s="50"/>
      <c r="HD87" s="59"/>
      <c r="HE87" s="60"/>
      <c r="HF87" s="17"/>
      <c r="HG87" s="17"/>
      <c r="HH87" s="58"/>
      <c r="HI87" s="50"/>
      <c r="HJ87" s="50"/>
      <c r="HK87" s="50"/>
      <c r="HL87" s="50"/>
      <c r="HM87" s="50"/>
      <c r="HN87" s="50"/>
      <c r="HO87" s="59"/>
      <c r="HP87" s="60"/>
      <c r="HQ87" s="17"/>
      <c r="HR87" s="17"/>
      <c r="HS87" s="58"/>
      <c r="HT87" s="50"/>
      <c r="HU87" s="50"/>
      <c r="HV87" s="50"/>
      <c r="HW87" s="50"/>
      <c r="HX87" s="50"/>
      <c r="HY87" s="50"/>
      <c r="HZ87" s="59"/>
      <c r="IA87" s="60"/>
      <c r="IB87" s="17"/>
      <c r="IC87" s="17"/>
    </row>
    <row r="88" spans="1:237" x14ac:dyDescent="0.3">
      <c r="A88" s="65"/>
      <c r="B88" s="66"/>
      <c r="C88" s="66"/>
      <c r="D88" s="67"/>
      <c r="E88" s="67"/>
      <c r="F88" s="67"/>
      <c r="G88" s="67"/>
      <c r="H88" s="67"/>
      <c r="I88" s="67"/>
      <c r="J88" s="59"/>
      <c r="K88" s="59"/>
      <c r="L88" s="59"/>
      <c r="M88" s="59"/>
      <c r="N88" s="59"/>
      <c r="O88" s="59"/>
      <c r="P88" s="59"/>
      <c r="Q88" s="17"/>
      <c r="R88" s="58"/>
      <c r="S88" s="50"/>
      <c r="T88" s="50"/>
      <c r="U88" s="50"/>
      <c r="V88" s="50"/>
      <c r="W88" s="50"/>
      <c r="X88" s="50"/>
      <c r="Y88" s="59"/>
      <c r="Z88" s="60"/>
      <c r="AA88" s="17"/>
      <c r="AB88" s="17"/>
      <c r="AC88" s="58"/>
      <c r="AD88" s="50"/>
      <c r="AE88" s="50"/>
      <c r="AF88" s="50"/>
      <c r="AG88" s="50"/>
      <c r="AH88" s="50"/>
      <c r="AI88" s="50"/>
      <c r="AJ88" s="59"/>
      <c r="AK88" s="60"/>
      <c r="AL88" s="17"/>
      <c r="AM88" s="17"/>
      <c r="AN88" s="58"/>
      <c r="AO88" s="50"/>
      <c r="AP88" s="50"/>
      <c r="AQ88" s="50"/>
      <c r="AR88" s="50"/>
      <c r="AS88" s="50"/>
      <c r="AT88" s="50"/>
      <c r="AU88" s="59"/>
      <c r="AV88" s="60"/>
      <c r="AW88" s="17"/>
      <c r="AX88" s="17"/>
      <c r="AY88" s="58"/>
      <c r="AZ88" s="50"/>
      <c r="BA88" s="50"/>
      <c r="BB88" s="50"/>
      <c r="BC88" s="50"/>
      <c r="BD88" s="50"/>
      <c r="BE88" s="50"/>
      <c r="BF88" s="59"/>
      <c r="BG88" s="60"/>
      <c r="BH88" s="17"/>
      <c r="BI88" s="17"/>
      <c r="BJ88" s="58"/>
      <c r="BK88" s="50"/>
      <c r="BL88" s="50"/>
      <c r="BM88" s="50"/>
      <c r="BN88" s="50"/>
      <c r="BO88" s="50"/>
      <c r="BP88" s="50"/>
      <c r="BQ88" s="59"/>
      <c r="BR88" s="60"/>
      <c r="BS88" s="17"/>
      <c r="BT88" s="17"/>
      <c r="BU88" s="58"/>
      <c r="BV88" s="50"/>
      <c r="BW88" s="50"/>
      <c r="BX88" s="50"/>
      <c r="BY88" s="50"/>
      <c r="BZ88" s="50"/>
      <c r="CA88" s="50"/>
      <c r="CB88" s="59"/>
      <c r="CC88" s="60"/>
      <c r="CD88" s="17"/>
      <c r="CE88" s="17"/>
      <c r="CF88" s="58"/>
      <c r="CG88" s="50"/>
      <c r="CH88" s="50"/>
      <c r="CI88" s="50"/>
      <c r="CJ88" s="50"/>
      <c r="CK88" s="50"/>
      <c r="CL88" s="50"/>
      <c r="CM88" s="59"/>
      <c r="CN88" s="60"/>
      <c r="CO88" s="17"/>
      <c r="CP88" s="17"/>
      <c r="CQ88" s="58"/>
      <c r="CR88" s="50"/>
      <c r="CS88" s="50"/>
      <c r="CT88" s="50"/>
      <c r="CU88" s="50"/>
      <c r="CV88" s="50"/>
      <c r="CW88" s="50"/>
      <c r="CX88" s="59"/>
      <c r="CY88" s="60"/>
      <c r="CZ88" s="17"/>
      <c r="DA88" s="17"/>
      <c r="DB88" s="58"/>
      <c r="DC88" s="50"/>
      <c r="DD88" s="50"/>
      <c r="DE88" s="50"/>
      <c r="DF88" s="50"/>
      <c r="DG88" s="50"/>
      <c r="DH88" s="50"/>
      <c r="DI88" s="59"/>
      <c r="DJ88" s="60"/>
      <c r="DK88" s="17"/>
      <c r="DL88" s="17"/>
      <c r="DM88" s="58"/>
      <c r="DN88" s="50"/>
      <c r="DO88" s="50"/>
      <c r="DP88" s="50"/>
      <c r="DQ88" s="50"/>
      <c r="DR88" s="50"/>
      <c r="DS88" s="50"/>
      <c r="DT88" s="59"/>
      <c r="DU88" s="60"/>
      <c r="DV88" s="17"/>
      <c r="DW88" s="17"/>
      <c r="DX88" s="58"/>
      <c r="DY88" s="50"/>
      <c r="DZ88" s="50"/>
      <c r="EA88" s="50"/>
      <c r="EB88" s="50"/>
      <c r="EC88" s="50"/>
      <c r="ED88" s="50"/>
      <c r="EE88" s="59"/>
      <c r="EF88" s="60"/>
      <c r="EG88" s="17"/>
      <c r="EH88" s="17"/>
      <c r="EI88" s="58"/>
      <c r="EJ88" s="50"/>
      <c r="EK88" s="50"/>
      <c r="EL88" s="50"/>
      <c r="EM88" s="50"/>
      <c r="EN88" s="50"/>
      <c r="EO88" s="50"/>
      <c r="EP88" s="59"/>
      <c r="EQ88" s="60"/>
      <c r="ER88" s="17"/>
      <c r="ES88" s="17"/>
      <c r="ET88" s="58"/>
      <c r="EU88" s="50"/>
      <c r="EV88" s="50"/>
      <c r="EW88" s="50"/>
      <c r="EX88" s="50"/>
      <c r="EY88" s="50"/>
      <c r="EZ88" s="50"/>
      <c r="FA88" s="59"/>
      <c r="FB88" s="60"/>
      <c r="FC88" s="17"/>
      <c r="FD88" s="17"/>
      <c r="FE88" s="58"/>
      <c r="FF88" s="50"/>
      <c r="FG88" s="50"/>
      <c r="FH88" s="50"/>
      <c r="FI88" s="50"/>
      <c r="FJ88" s="50"/>
      <c r="FK88" s="50"/>
      <c r="FL88" s="59"/>
      <c r="FM88" s="60"/>
      <c r="FN88" s="17"/>
      <c r="FO88" s="17"/>
      <c r="FP88" s="58"/>
      <c r="FQ88" s="50"/>
      <c r="FR88" s="50"/>
      <c r="FS88" s="50"/>
      <c r="FT88" s="50"/>
      <c r="FU88" s="50"/>
      <c r="FV88" s="50"/>
      <c r="FW88" s="59"/>
      <c r="FX88" s="60"/>
      <c r="FY88" s="17"/>
      <c r="FZ88" s="17"/>
      <c r="GA88" s="58"/>
      <c r="GB88" s="50"/>
      <c r="GC88" s="50"/>
      <c r="GD88" s="50"/>
      <c r="GE88" s="50"/>
      <c r="GF88" s="50"/>
      <c r="GG88" s="50"/>
      <c r="GH88" s="59"/>
      <c r="GI88" s="60"/>
      <c r="GJ88" s="17"/>
      <c r="GK88" s="17"/>
      <c r="GL88" s="58"/>
      <c r="GM88" s="50"/>
      <c r="GN88" s="50"/>
      <c r="GO88" s="50"/>
      <c r="GP88" s="50"/>
      <c r="GQ88" s="50"/>
      <c r="GR88" s="50"/>
      <c r="GS88" s="59"/>
      <c r="GT88" s="60"/>
      <c r="GU88" s="17"/>
      <c r="GV88" s="17"/>
      <c r="GW88" s="58"/>
      <c r="GX88" s="50"/>
      <c r="GY88" s="50"/>
      <c r="GZ88" s="50"/>
      <c r="HA88" s="50"/>
      <c r="HB88" s="50"/>
      <c r="HC88" s="50"/>
      <c r="HD88" s="59"/>
      <c r="HE88" s="60"/>
      <c r="HF88" s="17"/>
      <c r="HG88" s="17"/>
      <c r="HH88" s="58"/>
      <c r="HI88" s="50"/>
      <c r="HJ88" s="50"/>
      <c r="HK88" s="50"/>
      <c r="HL88" s="50"/>
      <c r="HM88" s="50"/>
      <c r="HN88" s="50"/>
      <c r="HO88" s="59"/>
      <c r="HP88" s="60"/>
      <c r="HQ88" s="17"/>
      <c r="HR88" s="17"/>
      <c r="HS88" s="58"/>
      <c r="HT88" s="50"/>
      <c r="HU88" s="50"/>
      <c r="HV88" s="50"/>
      <c r="HW88" s="50"/>
      <c r="HX88" s="50"/>
      <c r="HY88" s="50"/>
      <c r="HZ88" s="59"/>
      <c r="IA88" s="60"/>
      <c r="IB88" s="17"/>
      <c r="IC88" s="17"/>
    </row>
    <row r="89" spans="1:237" x14ac:dyDescent="0.3">
      <c r="A89" s="65"/>
      <c r="B89" s="69"/>
      <c r="C89" s="69"/>
      <c r="D89" s="67"/>
      <c r="E89" s="67"/>
      <c r="F89" s="67"/>
      <c r="G89" s="67"/>
      <c r="H89" s="67"/>
      <c r="I89" s="67"/>
      <c r="J89" s="59"/>
      <c r="K89" s="59"/>
      <c r="L89" s="59"/>
      <c r="M89" s="59"/>
      <c r="N89" s="59"/>
      <c r="O89" s="59"/>
      <c r="P89" s="59"/>
      <c r="Q89" s="17"/>
      <c r="R89" s="58"/>
      <c r="S89" s="50"/>
      <c r="T89" s="50"/>
      <c r="U89" s="50"/>
      <c r="V89" s="50"/>
      <c r="W89" s="50"/>
      <c r="X89" s="50"/>
      <c r="Y89" s="59"/>
      <c r="Z89" s="60"/>
      <c r="AA89" s="17"/>
      <c r="AB89" s="17"/>
      <c r="AC89" s="58"/>
      <c r="AD89" s="50"/>
      <c r="AE89" s="50"/>
      <c r="AF89" s="50"/>
      <c r="AG89" s="50"/>
      <c r="AH89" s="50"/>
      <c r="AI89" s="50"/>
      <c r="AJ89" s="59"/>
      <c r="AK89" s="60"/>
      <c r="AL89" s="17"/>
      <c r="AM89" s="17"/>
      <c r="AN89" s="58"/>
      <c r="AO89" s="50"/>
      <c r="AP89" s="50"/>
      <c r="AQ89" s="50"/>
      <c r="AR89" s="50"/>
      <c r="AS89" s="50"/>
      <c r="AT89" s="50"/>
      <c r="AU89" s="59"/>
      <c r="AV89" s="60"/>
      <c r="AW89" s="17"/>
      <c r="AX89" s="17"/>
      <c r="AY89" s="58"/>
      <c r="AZ89" s="50"/>
      <c r="BA89" s="50"/>
      <c r="BB89" s="50"/>
      <c r="BC89" s="50"/>
      <c r="BD89" s="50"/>
      <c r="BE89" s="50"/>
      <c r="BF89" s="59"/>
      <c r="BG89" s="60"/>
      <c r="BH89" s="17"/>
      <c r="BI89" s="17"/>
      <c r="BJ89" s="58"/>
      <c r="BK89" s="50"/>
      <c r="BL89" s="50"/>
      <c r="BM89" s="50"/>
      <c r="BN89" s="50"/>
      <c r="BO89" s="50"/>
      <c r="BP89" s="50"/>
      <c r="BQ89" s="59"/>
      <c r="BR89" s="60"/>
      <c r="BS89" s="17"/>
      <c r="BT89" s="17"/>
      <c r="BU89" s="58"/>
      <c r="BV89" s="50"/>
      <c r="BW89" s="50"/>
      <c r="BX89" s="50"/>
      <c r="BY89" s="50"/>
      <c r="BZ89" s="50"/>
      <c r="CA89" s="50"/>
      <c r="CB89" s="59"/>
      <c r="CC89" s="60"/>
      <c r="CD89" s="17"/>
      <c r="CE89" s="17"/>
      <c r="CF89" s="58"/>
      <c r="CG89" s="50"/>
      <c r="CH89" s="50"/>
      <c r="CI89" s="50"/>
      <c r="CJ89" s="50"/>
      <c r="CK89" s="50"/>
      <c r="CL89" s="50"/>
      <c r="CM89" s="59"/>
      <c r="CN89" s="60"/>
      <c r="CO89" s="17"/>
      <c r="CP89" s="17"/>
      <c r="CQ89" s="58"/>
      <c r="CR89" s="50"/>
      <c r="CS89" s="50"/>
      <c r="CT89" s="50"/>
      <c r="CU89" s="50"/>
      <c r="CV89" s="50"/>
      <c r="CW89" s="50"/>
      <c r="CX89" s="59"/>
      <c r="CY89" s="60"/>
      <c r="CZ89" s="17"/>
      <c r="DA89" s="17"/>
      <c r="DB89" s="58"/>
      <c r="DC89" s="50"/>
      <c r="DD89" s="50"/>
      <c r="DE89" s="50"/>
      <c r="DF89" s="50"/>
      <c r="DG89" s="50"/>
      <c r="DH89" s="50"/>
      <c r="DI89" s="59"/>
      <c r="DJ89" s="60"/>
      <c r="DK89" s="17"/>
      <c r="DL89" s="17"/>
      <c r="DM89" s="58"/>
      <c r="DN89" s="50"/>
      <c r="DO89" s="50"/>
      <c r="DP89" s="50"/>
      <c r="DQ89" s="50"/>
      <c r="DR89" s="50"/>
      <c r="DS89" s="50"/>
      <c r="DT89" s="59"/>
      <c r="DU89" s="60"/>
      <c r="DV89" s="17"/>
      <c r="DW89" s="17"/>
      <c r="DX89" s="58"/>
      <c r="DY89" s="50"/>
      <c r="DZ89" s="50"/>
      <c r="EA89" s="50"/>
      <c r="EB89" s="50"/>
      <c r="EC89" s="50"/>
      <c r="ED89" s="50"/>
      <c r="EE89" s="59"/>
      <c r="EF89" s="60"/>
      <c r="EG89" s="17"/>
      <c r="EH89" s="17"/>
      <c r="EI89" s="58"/>
      <c r="EJ89" s="50"/>
      <c r="EK89" s="50"/>
      <c r="EL89" s="50"/>
      <c r="EM89" s="50"/>
      <c r="EN89" s="50"/>
      <c r="EO89" s="50"/>
      <c r="EP89" s="59"/>
      <c r="EQ89" s="60"/>
      <c r="ER89" s="17"/>
      <c r="ES89" s="17"/>
      <c r="ET89" s="58"/>
      <c r="EU89" s="50"/>
      <c r="EV89" s="50"/>
      <c r="EW89" s="50"/>
      <c r="EX89" s="50"/>
      <c r="EY89" s="50"/>
      <c r="EZ89" s="50"/>
      <c r="FA89" s="59"/>
      <c r="FB89" s="60"/>
      <c r="FC89" s="17"/>
      <c r="FD89" s="17"/>
      <c r="FE89" s="58"/>
      <c r="FF89" s="50"/>
      <c r="FG89" s="50"/>
      <c r="FH89" s="50"/>
      <c r="FI89" s="50"/>
      <c r="FJ89" s="50"/>
      <c r="FK89" s="50"/>
      <c r="FL89" s="59"/>
      <c r="FM89" s="60"/>
      <c r="FN89" s="17"/>
      <c r="FO89" s="17"/>
      <c r="FP89" s="58"/>
      <c r="FQ89" s="50"/>
      <c r="FR89" s="50"/>
      <c r="FS89" s="50"/>
      <c r="FT89" s="50"/>
      <c r="FU89" s="50"/>
      <c r="FV89" s="50"/>
      <c r="FW89" s="59"/>
      <c r="FX89" s="60"/>
      <c r="FY89" s="17"/>
      <c r="FZ89" s="17"/>
      <c r="GA89" s="58"/>
      <c r="GB89" s="50"/>
      <c r="GC89" s="50"/>
      <c r="GD89" s="50"/>
      <c r="GE89" s="50"/>
      <c r="GF89" s="50"/>
      <c r="GG89" s="50"/>
      <c r="GH89" s="59"/>
      <c r="GI89" s="60"/>
      <c r="GJ89" s="17"/>
      <c r="GK89" s="17"/>
      <c r="GL89" s="58"/>
      <c r="GM89" s="50"/>
      <c r="GN89" s="50"/>
      <c r="GO89" s="50"/>
      <c r="GP89" s="50"/>
      <c r="GQ89" s="50"/>
      <c r="GR89" s="50"/>
      <c r="GS89" s="59"/>
      <c r="GT89" s="60"/>
      <c r="GU89" s="17"/>
      <c r="GV89" s="17"/>
      <c r="GW89" s="58"/>
      <c r="GX89" s="50"/>
      <c r="GY89" s="50"/>
      <c r="GZ89" s="50"/>
      <c r="HA89" s="50"/>
      <c r="HB89" s="50"/>
      <c r="HC89" s="50"/>
      <c r="HD89" s="59"/>
      <c r="HE89" s="60"/>
      <c r="HF89" s="17"/>
      <c r="HG89" s="17"/>
      <c r="HH89" s="58"/>
      <c r="HI89" s="50"/>
      <c r="HJ89" s="50"/>
      <c r="HK89" s="50"/>
      <c r="HL89" s="50"/>
      <c r="HM89" s="50"/>
      <c r="HN89" s="50"/>
      <c r="HO89" s="59"/>
      <c r="HP89" s="60"/>
      <c r="HQ89" s="17"/>
      <c r="HR89" s="17"/>
      <c r="HS89" s="58"/>
      <c r="HT89" s="50"/>
      <c r="HU89" s="50"/>
      <c r="HV89" s="50"/>
      <c r="HW89" s="50"/>
      <c r="HX89" s="50"/>
      <c r="HY89" s="50"/>
      <c r="HZ89" s="59"/>
      <c r="IA89" s="60"/>
      <c r="IB89" s="17"/>
      <c r="IC89" s="17"/>
    </row>
    <row r="90" spans="1:237" x14ac:dyDescent="0.3">
      <c r="A90" s="65"/>
      <c r="B90" s="66"/>
      <c r="C90" s="66"/>
      <c r="D90" s="67"/>
      <c r="E90" s="67"/>
      <c r="F90" s="67"/>
      <c r="G90" s="67"/>
      <c r="H90" s="67"/>
      <c r="I90" s="67"/>
      <c r="J90" s="59"/>
      <c r="K90" s="59"/>
      <c r="L90" s="59"/>
      <c r="M90" s="59"/>
      <c r="N90" s="59"/>
      <c r="O90" s="59"/>
      <c r="P90" s="59"/>
      <c r="Q90" s="17"/>
      <c r="R90" s="58"/>
      <c r="S90" s="50"/>
      <c r="T90" s="50"/>
      <c r="U90" s="50"/>
      <c r="V90" s="50"/>
      <c r="W90" s="50"/>
      <c r="X90" s="50"/>
      <c r="Y90" s="59"/>
      <c r="Z90" s="60"/>
      <c r="AA90" s="17"/>
      <c r="AB90" s="17"/>
      <c r="AC90" s="58"/>
      <c r="AD90" s="50"/>
      <c r="AE90" s="50"/>
      <c r="AF90" s="50"/>
      <c r="AG90" s="50"/>
      <c r="AH90" s="50"/>
      <c r="AI90" s="50"/>
      <c r="AJ90" s="59"/>
      <c r="AK90" s="60"/>
      <c r="AL90" s="17"/>
      <c r="AM90" s="17"/>
      <c r="AN90" s="58"/>
      <c r="AO90" s="50"/>
      <c r="AP90" s="50"/>
      <c r="AQ90" s="50"/>
      <c r="AR90" s="50"/>
      <c r="AS90" s="50"/>
      <c r="AT90" s="50"/>
      <c r="AU90" s="59"/>
      <c r="AV90" s="60"/>
      <c r="AW90" s="17"/>
      <c r="AX90" s="17"/>
      <c r="AY90" s="58"/>
      <c r="AZ90" s="50"/>
      <c r="BA90" s="50"/>
      <c r="BB90" s="50"/>
      <c r="BC90" s="50"/>
      <c r="BD90" s="50"/>
      <c r="BE90" s="50"/>
      <c r="BF90" s="59"/>
      <c r="BG90" s="60"/>
      <c r="BH90" s="17"/>
      <c r="BI90" s="17"/>
      <c r="BJ90" s="58"/>
      <c r="BK90" s="50"/>
      <c r="BL90" s="50"/>
      <c r="BM90" s="50"/>
      <c r="BN90" s="50"/>
      <c r="BO90" s="50"/>
      <c r="BP90" s="50"/>
      <c r="BQ90" s="59"/>
      <c r="BR90" s="60"/>
      <c r="BS90" s="17"/>
      <c r="BT90" s="17"/>
      <c r="BU90" s="58"/>
      <c r="BV90" s="50"/>
      <c r="BW90" s="50"/>
      <c r="BX90" s="50"/>
      <c r="BY90" s="50"/>
      <c r="BZ90" s="50"/>
      <c r="CA90" s="50"/>
      <c r="CB90" s="59"/>
      <c r="CC90" s="60"/>
      <c r="CD90" s="17"/>
      <c r="CE90" s="17"/>
      <c r="CF90" s="58"/>
      <c r="CG90" s="50"/>
      <c r="CH90" s="50"/>
      <c r="CI90" s="50"/>
      <c r="CJ90" s="50"/>
      <c r="CK90" s="50"/>
      <c r="CL90" s="50"/>
      <c r="CM90" s="59"/>
      <c r="CN90" s="60"/>
      <c r="CO90" s="17"/>
      <c r="CP90" s="17"/>
      <c r="CQ90" s="58"/>
      <c r="CR90" s="50"/>
      <c r="CS90" s="50"/>
      <c r="CT90" s="50"/>
      <c r="CU90" s="50"/>
      <c r="CV90" s="50"/>
      <c r="CW90" s="50"/>
      <c r="CX90" s="59"/>
      <c r="CY90" s="60"/>
      <c r="CZ90" s="17"/>
      <c r="DA90" s="17"/>
      <c r="DB90" s="58"/>
      <c r="DC90" s="50"/>
      <c r="DD90" s="50"/>
      <c r="DE90" s="50"/>
      <c r="DF90" s="50"/>
      <c r="DG90" s="50"/>
      <c r="DH90" s="50"/>
      <c r="DI90" s="59"/>
      <c r="DJ90" s="60"/>
      <c r="DK90" s="17"/>
      <c r="DL90" s="17"/>
      <c r="DM90" s="58"/>
      <c r="DN90" s="50"/>
      <c r="DO90" s="50"/>
      <c r="DP90" s="50"/>
      <c r="DQ90" s="50"/>
      <c r="DR90" s="50"/>
      <c r="DS90" s="50"/>
      <c r="DT90" s="59"/>
      <c r="DU90" s="60"/>
      <c r="DV90" s="17"/>
      <c r="DW90" s="17"/>
      <c r="DX90" s="58"/>
      <c r="DY90" s="50"/>
      <c r="DZ90" s="50"/>
      <c r="EA90" s="50"/>
      <c r="EB90" s="50"/>
      <c r="EC90" s="50"/>
      <c r="ED90" s="50"/>
      <c r="EE90" s="59"/>
      <c r="EF90" s="60"/>
      <c r="EG90" s="17"/>
      <c r="EH90" s="17"/>
      <c r="EI90" s="58"/>
      <c r="EJ90" s="50"/>
      <c r="EK90" s="50"/>
      <c r="EL90" s="50"/>
      <c r="EM90" s="50"/>
      <c r="EN90" s="50"/>
      <c r="EO90" s="50"/>
      <c r="EP90" s="59"/>
      <c r="EQ90" s="60"/>
      <c r="ER90" s="17"/>
      <c r="ES90" s="17"/>
      <c r="ET90" s="58"/>
      <c r="EU90" s="50"/>
      <c r="EV90" s="50"/>
      <c r="EW90" s="50"/>
      <c r="EX90" s="50"/>
      <c r="EY90" s="50"/>
      <c r="EZ90" s="50"/>
      <c r="FA90" s="59"/>
      <c r="FB90" s="60"/>
      <c r="FC90" s="17"/>
      <c r="FD90" s="17"/>
      <c r="FE90" s="58"/>
      <c r="FF90" s="50"/>
      <c r="FG90" s="50"/>
      <c r="FH90" s="50"/>
      <c r="FI90" s="50"/>
      <c r="FJ90" s="50"/>
      <c r="FK90" s="50"/>
      <c r="FL90" s="59"/>
      <c r="FM90" s="60"/>
      <c r="FN90" s="17"/>
      <c r="FO90" s="17"/>
      <c r="FP90" s="58"/>
      <c r="FQ90" s="50"/>
      <c r="FR90" s="50"/>
      <c r="FS90" s="50"/>
      <c r="FT90" s="50"/>
      <c r="FU90" s="50"/>
      <c r="FV90" s="50"/>
      <c r="FW90" s="59"/>
      <c r="FX90" s="60"/>
      <c r="FY90" s="17"/>
      <c r="FZ90" s="17"/>
      <c r="GA90" s="58"/>
      <c r="GB90" s="50"/>
      <c r="GC90" s="50"/>
      <c r="GD90" s="50"/>
      <c r="GE90" s="50"/>
      <c r="GF90" s="50"/>
      <c r="GG90" s="50"/>
      <c r="GH90" s="59"/>
      <c r="GI90" s="60"/>
      <c r="GJ90" s="17"/>
      <c r="GK90" s="17"/>
      <c r="GL90" s="58"/>
      <c r="GM90" s="50"/>
      <c r="GN90" s="50"/>
      <c r="GO90" s="50"/>
      <c r="GP90" s="50"/>
      <c r="GQ90" s="50"/>
      <c r="GR90" s="50"/>
      <c r="GS90" s="59"/>
      <c r="GT90" s="60"/>
      <c r="GU90" s="17"/>
      <c r="GV90" s="17"/>
      <c r="GW90" s="58"/>
      <c r="GX90" s="50"/>
      <c r="GY90" s="50"/>
      <c r="GZ90" s="50"/>
      <c r="HA90" s="50"/>
      <c r="HB90" s="50"/>
      <c r="HC90" s="50"/>
      <c r="HD90" s="59"/>
      <c r="HE90" s="60"/>
      <c r="HF90" s="17"/>
      <c r="HG90" s="17"/>
      <c r="HH90" s="58"/>
      <c r="HI90" s="50"/>
      <c r="HJ90" s="50"/>
      <c r="HK90" s="50"/>
      <c r="HL90" s="50"/>
      <c r="HM90" s="50"/>
      <c r="HN90" s="50"/>
      <c r="HO90" s="59"/>
      <c r="HP90" s="60"/>
      <c r="HQ90" s="17"/>
      <c r="HR90" s="17"/>
      <c r="HS90" s="58"/>
      <c r="HT90" s="50"/>
      <c r="HU90" s="50"/>
      <c r="HV90" s="50"/>
      <c r="HW90" s="50"/>
      <c r="HX90" s="50"/>
      <c r="HY90" s="50"/>
      <c r="HZ90" s="59"/>
      <c r="IA90" s="60"/>
      <c r="IB90" s="17"/>
      <c r="IC90" s="17"/>
    </row>
    <row r="91" spans="1:237" x14ac:dyDescent="0.3">
      <c r="A91" s="65"/>
      <c r="B91" s="66"/>
      <c r="C91" s="66"/>
      <c r="D91" s="67"/>
      <c r="E91" s="67"/>
      <c r="F91" s="67"/>
      <c r="G91" s="67"/>
      <c r="H91" s="67"/>
      <c r="I91" s="67"/>
      <c r="J91" s="59"/>
      <c r="K91" s="59"/>
      <c r="L91" s="59"/>
      <c r="M91" s="59"/>
      <c r="N91" s="59"/>
      <c r="O91" s="59"/>
      <c r="P91" s="59"/>
      <c r="Q91" s="17"/>
      <c r="R91" s="58"/>
      <c r="S91" s="50"/>
      <c r="T91" s="50"/>
      <c r="U91" s="50"/>
      <c r="V91" s="50"/>
      <c r="W91" s="50"/>
      <c r="X91" s="50"/>
      <c r="Y91" s="59"/>
      <c r="Z91" s="60"/>
      <c r="AA91" s="17"/>
      <c r="AB91" s="17"/>
      <c r="AC91" s="58"/>
      <c r="AD91" s="50"/>
      <c r="AE91" s="50"/>
      <c r="AF91" s="50"/>
      <c r="AG91" s="50"/>
      <c r="AH91" s="50"/>
      <c r="AI91" s="50"/>
      <c r="AJ91" s="59"/>
      <c r="AK91" s="60"/>
      <c r="AL91" s="17"/>
      <c r="AM91" s="17"/>
      <c r="AN91" s="58"/>
      <c r="AO91" s="50"/>
      <c r="AP91" s="50"/>
      <c r="AQ91" s="50"/>
      <c r="AR91" s="50"/>
      <c r="AS91" s="50"/>
      <c r="AT91" s="50"/>
      <c r="AU91" s="59"/>
      <c r="AV91" s="60"/>
      <c r="AW91" s="17"/>
      <c r="AX91" s="17"/>
      <c r="AY91" s="58"/>
      <c r="AZ91" s="50"/>
      <c r="BA91" s="50"/>
      <c r="BB91" s="50"/>
      <c r="BC91" s="50"/>
      <c r="BD91" s="50"/>
      <c r="BE91" s="50"/>
      <c r="BF91" s="59"/>
      <c r="BG91" s="60"/>
      <c r="BH91" s="17"/>
      <c r="BI91" s="17"/>
      <c r="BJ91" s="58"/>
      <c r="BK91" s="50"/>
      <c r="BL91" s="50"/>
      <c r="BM91" s="50"/>
      <c r="BN91" s="50"/>
      <c r="BO91" s="50"/>
      <c r="BP91" s="50"/>
      <c r="BQ91" s="59"/>
      <c r="BR91" s="60"/>
      <c r="BS91" s="17"/>
      <c r="BT91" s="17"/>
      <c r="BU91" s="58"/>
      <c r="BV91" s="50"/>
      <c r="BW91" s="50"/>
      <c r="BX91" s="50"/>
      <c r="BY91" s="50"/>
      <c r="BZ91" s="50"/>
      <c r="CA91" s="50"/>
      <c r="CB91" s="59"/>
      <c r="CC91" s="60"/>
      <c r="CD91" s="17"/>
      <c r="CE91" s="17"/>
      <c r="CF91" s="58"/>
      <c r="CG91" s="50"/>
      <c r="CH91" s="50"/>
      <c r="CI91" s="50"/>
      <c r="CJ91" s="50"/>
      <c r="CK91" s="50"/>
      <c r="CL91" s="50"/>
      <c r="CM91" s="59"/>
      <c r="CN91" s="60"/>
      <c r="CO91" s="17"/>
      <c r="CP91" s="17"/>
      <c r="CQ91" s="58"/>
      <c r="CR91" s="50"/>
      <c r="CS91" s="50"/>
      <c r="CT91" s="50"/>
      <c r="CU91" s="50"/>
      <c r="CV91" s="50"/>
      <c r="CW91" s="50"/>
      <c r="CX91" s="59"/>
      <c r="CY91" s="60"/>
      <c r="CZ91" s="17"/>
      <c r="DA91" s="17"/>
      <c r="DB91" s="58"/>
      <c r="DC91" s="50"/>
      <c r="DD91" s="50"/>
      <c r="DE91" s="50"/>
      <c r="DF91" s="50"/>
      <c r="DG91" s="50"/>
      <c r="DH91" s="50"/>
      <c r="DI91" s="59"/>
      <c r="DJ91" s="60"/>
      <c r="DK91" s="17"/>
      <c r="DL91" s="17"/>
      <c r="DM91" s="58"/>
      <c r="DN91" s="50"/>
      <c r="DO91" s="50"/>
      <c r="DP91" s="50"/>
      <c r="DQ91" s="50"/>
      <c r="DR91" s="50"/>
      <c r="DS91" s="50"/>
      <c r="DT91" s="59"/>
      <c r="DU91" s="60"/>
      <c r="DV91" s="17"/>
      <c r="DW91" s="17"/>
      <c r="DX91" s="58"/>
      <c r="DY91" s="50"/>
      <c r="DZ91" s="50"/>
      <c r="EA91" s="50"/>
      <c r="EB91" s="50"/>
      <c r="EC91" s="50"/>
      <c r="ED91" s="50"/>
      <c r="EE91" s="59"/>
      <c r="EF91" s="60"/>
      <c r="EG91" s="17"/>
      <c r="EH91" s="17"/>
      <c r="EI91" s="58"/>
      <c r="EJ91" s="50"/>
      <c r="EK91" s="50"/>
      <c r="EL91" s="50"/>
      <c r="EM91" s="50"/>
      <c r="EN91" s="50"/>
      <c r="EO91" s="50"/>
      <c r="EP91" s="59"/>
      <c r="EQ91" s="60"/>
      <c r="ER91" s="17"/>
      <c r="ES91" s="17"/>
      <c r="ET91" s="58"/>
      <c r="EU91" s="50"/>
      <c r="EV91" s="50"/>
      <c r="EW91" s="50"/>
      <c r="EX91" s="50"/>
      <c r="EY91" s="50"/>
      <c r="EZ91" s="50"/>
      <c r="FA91" s="59"/>
      <c r="FB91" s="60"/>
      <c r="FC91" s="17"/>
      <c r="FD91" s="17"/>
      <c r="FE91" s="58"/>
      <c r="FF91" s="50"/>
      <c r="FG91" s="50"/>
      <c r="FH91" s="50"/>
      <c r="FI91" s="50"/>
      <c r="FJ91" s="50"/>
      <c r="FK91" s="50"/>
      <c r="FL91" s="59"/>
      <c r="FM91" s="60"/>
      <c r="FN91" s="17"/>
      <c r="FO91" s="17"/>
      <c r="FP91" s="58"/>
      <c r="FQ91" s="50"/>
      <c r="FR91" s="50"/>
      <c r="FS91" s="50"/>
      <c r="FT91" s="50"/>
      <c r="FU91" s="50"/>
      <c r="FV91" s="50"/>
      <c r="FW91" s="59"/>
      <c r="FX91" s="60"/>
      <c r="FY91" s="17"/>
      <c r="FZ91" s="17"/>
      <c r="GA91" s="58"/>
      <c r="GB91" s="50"/>
      <c r="GC91" s="50"/>
      <c r="GD91" s="50"/>
      <c r="GE91" s="50"/>
      <c r="GF91" s="50"/>
      <c r="GG91" s="50"/>
      <c r="GH91" s="59"/>
      <c r="GI91" s="60"/>
      <c r="GJ91" s="17"/>
      <c r="GK91" s="17"/>
      <c r="GL91" s="58"/>
      <c r="GM91" s="50"/>
      <c r="GN91" s="50"/>
      <c r="GO91" s="50"/>
      <c r="GP91" s="50"/>
      <c r="GQ91" s="50"/>
      <c r="GR91" s="50"/>
      <c r="GS91" s="59"/>
      <c r="GT91" s="60"/>
      <c r="GU91" s="17"/>
      <c r="GV91" s="17"/>
      <c r="GW91" s="58"/>
      <c r="GX91" s="50"/>
      <c r="GY91" s="50"/>
      <c r="GZ91" s="50"/>
      <c r="HA91" s="50"/>
      <c r="HB91" s="50"/>
      <c r="HC91" s="50"/>
      <c r="HD91" s="59"/>
      <c r="HE91" s="60"/>
      <c r="HF91" s="17"/>
      <c r="HG91" s="17"/>
      <c r="HH91" s="58"/>
      <c r="HI91" s="50"/>
      <c r="HJ91" s="50"/>
      <c r="HK91" s="50"/>
      <c r="HL91" s="50"/>
      <c r="HM91" s="50"/>
      <c r="HN91" s="50"/>
      <c r="HO91" s="59"/>
      <c r="HP91" s="60"/>
      <c r="HQ91" s="17"/>
      <c r="HR91" s="17"/>
      <c r="HS91" s="58"/>
      <c r="HT91" s="50"/>
      <c r="HU91" s="50"/>
      <c r="HV91" s="50"/>
      <c r="HW91" s="50"/>
      <c r="HX91" s="50"/>
      <c r="HY91" s="50"/>
      <c r="HZ91" s="59"/>
      <c r="IA91" s="60"/>
      <c r="IB91" s="17"/>
      <c r="IC91" s="17"/>
    </row>
    <row r="92" spans="1:237" x14ac:dyDescent="0.3">
      <c r="A92" s="65"/>
      <c r="B92" s="66"/>
      <c r="C92" s="66"/>
      <c r="D92" s="67"/>
      <c r="E92" s="67"/>
      <c r="F92" s="67"/>
      <c r="G92" s="67"/>
      <c r="H92" s="67"/>
      <c r="I92" s="67"/>
      <c r="J92" s="59"/>
      <c r="K92" s="59"/>
      <c r="L92" s="59"/>
      <c r="M92" s="59"/>
      <c r="N92" s="59"/>
      <c r="O92" s="59"/>
      <c r="P92" s="59"/>
      <c r="Q92" s="17"/>
      <c r="R92" s="58"/>
      <c r="S92" s="50"/>
      <c r="T92" s="50"/>
      <c r="U92" s="50"/>
      <c r="V92" s="50"/>
      <c r="W92" s="50"/>
      <c r="X92" s="50"/>
      <c r="Y92" s="59"/>
      <c r="Z92" s="60"/>
      <c r="AA92" s="17"/>
      <c r="AB92" s="17"/>
      <c r="AC92" s="58"/>
      <c r="AD92" s="50"/>
      <c r="AE92" s="50"/>
      <c r="AF92" s="50"/>
      <c r="AG92" s="50"/>
      <c r="AH92" s="50"/>
      <c r="AI92" s="50"/>
      <c r="AJ92" s="59"/>
      <c r="AK92" s="60"/>
      <c r="AL92" s="17"/>
      <c r="AM92" s="17"/>
      <c r="AN92" s="58"/>
      <c r="AO92" s="50"/>
      <c r="AP92" s="50"/>
      <c r="AQ92" s="50"/>
      <c r="AR92" s="50"/>
      <c r="AS92" s="50"/>
      <c r="AT92" s="50"/>
      <c r="AU92" s="59"/>
      <c r="AV92" s="60"/>
      <c r="AW92" s="17"/>
      <c r="AX92" s="17"/>
      <c r="AY92" s="58"/>
      <c r="AZ92" s="50"/>
      <c r="BA92" s="50"/>
      <c r="BB92" s="50"/>
      <c r="BC92" s="50"/>
      <c r="BD92" s="50"/>
      <c r="BE92" s="50"/>
      <c r="BF92" s="59"/>
      <c r="BG92" s="60"/>
      <c r="BH92" s="17"/>
      <c r="BI92" s="17"/>
      <c r="BJ92" s="58"/>
      <c r="BK92" s="50"/>
      <c r="BL92" s="50"/>
      <c r="BM92" s="50"/>
      <c r="BN92" s="50"/>
      <c r="BO92" s="50"/>
      <c r="BP92" s="50"/>
      <c r="BQ92" s="59"/>
      <c r="BR92" s="60"/>
      <c r="BS92" s="17"/>
      <c r="BT92" s="17"/>
      <c r="BU92" s="58"/>
      <c r="BV92" s="50"/>
      <c r="BW92" s="50"/>
      <c r="BX92" s="50"/>
      <c r="BY92" s="50"/>
      <c r="BZ92" s="50"/>
      <c r="CA92" s="50"/>
      <c r="CB92" s="59"/>
      <c r="CC92" s="60"/>
      <c r="CD92" s="17"/>
      <c r="CE92" s="17"/>
      <c r="CF92" s="58"/>
      <c r="CG92" s="50"/>
      <c r="CH92" s="50"/>
      <c r="CI92" s="50"/>
      <c r="CJ92" s="50"/>
      <c r="CK92" s="50"/>
      <c r="CL92" s="50"/>
      <c r="CM92" s="59"/>
      <c r="CN92" s="60"/>
      <c r="CO92" s="17"/>
      <c r="CP92" s="17"/>
      <c r="CQ92" s="58"/>
      <c r="CR92" s="50"/>
      <c r="CS92" s="50"/>
      <c r="CT92" s="50"/>
      <c r="CU92" s="50"/>
      <c r="CV92" s="50"/>
      <c r="CW92" s="50"/>
      <c r="CX92" s="59"/>
      <c r="CY92" s="60"/>
      <c r="CZ92" s="17"/>
      <c r="DA92" s="17"/>
      <c r="DB92" s="58"/>
      <c r="DC92" s="50"/>
      <c r="DD92" s="50"/>
      <c r="DE92" s="50"/>
      <c r="DF92" s="50"/>
      <c r="DG92" s="50"/>
      <c r="DH92" s="50"/>
      <c r="DI92" s="59"/>
      <c r="DJ92" s="60"/>
      <c r="DK92" s="17"/>
      <c r="DL92" s="17"/>
      <c r="DM92" s="58"/>
      <c r="DN92" s="50"/>
      <c r="DO92" s="50"/>
      <c r="DP92" s="50"/>
      <c r="DQ92" s="50"/>
      <c r="DR92" s="50"/>
      <c r="DS92" s="50"/>
      <c r="DT92" s="59"/>
      <c r="DU92" s="60"/>
      <c r="DV92" s="17"/>
      <c r="DW92" s="17"/>
      <c r="DX92" s="58"/>
      <c r="DY92" s="50"/>
      <c r="DZ92" s="50"/>
      <c r="EA92" s="50"/>
      <c r="EB92" s="50"/>
      <c r="EC92" s="50"/>
      <c r="ED92" s="50"/>
      <c r="EE92" s="59"/>
      <c r="EF92" s="60"/>
      <c r="EG92" s="17"/>
      <c r="EH92" s="17"/>
      <c r="EI92" s="58"/>
      <c r="EJ92" s="50"/>
      <c r="EK92" s="50"/>
      <c r="EL92" s="50"/>
      <c r="EM92" s="50"/>
      <c r="EN92" s="50"/>
      <c r="EO92" s="50"/>
      <c r="EP92" s="59"/>
      <c r="EQ92" s="60"/>
      <c r="ER92" s="17"/>
      <c r="ES92" s="17"/>
      <c r="ET92" s="58"/>
      <c r="EU92" s="50"/>
      <c r="EV92" s="50"/>
      <c r="EW92" s="50"/>
      <c r="EX92" s="50"/>
      <c r="EY92" s="50"/>
      <c r="EZ92" s="50"/>
      <c r="FA92" s="59"/>
      <c r="FB92" s="60"/>
      <c r="FC92" s="17"/>
      <c r="FD92" s="17"/>
      <c r="FE92" s="58"/>
      <c r="FF92" s="50"/>
      <c r="FG92" s="50"/>
      <c r="FH92" s="50"/>
      <c r="FI92" s="50"/>
      <c r="FJ92" s="50"/>
      <c r="FK92" s="50"/>
      <c r="FL92" s="59"/>
      <c r="FM92" s="60"/>
      <c r="FN92" s="17"/>
      <c r="FO92" s="17"/>
      <c r="FP92" s="58"/>
      <c r="FQ92" s="50"/>
      <c r="FR92" s="50"/>
      <c r="FS92" s="50"/>
      <c r="FT92" s="50"/>
      <c r="FU92" s="50"/>
      <c r="FV92" s="50"/>
      <c r="FW92" s="59"/>
      <c r="FX92" s="60"/>
      <c r="FY92" s="17"/>
      <c r="FZ92" s="17"/>
      <c r="GA92" s="58"/>
      <c r="GB92" s="50"/>
      <c r="GC92" s="50"/>
      <c r="GD92" s="50"/>
      <c r="GE92" s="50"/>
      <c r="GF92" s="50"/>
      <c r="GG92" s="50"/>
      <c r="GH92" s="59"/>
      <c r="GI92" s="60"/>
      <c r="GJ92" s="17"/>
      <c r="GK92" s="17"/>
      <c r="GL92" s="58"/>
      <c r="GM92" s="50"/>
      <c r="GN92" s="50"/>
      <c r="GO92" s="50"/>
      <c r="GP92" s="50"/>
      <c r="GQ92" s="50"/>
      <c r="GR92" s="50"/>
      <c r="GS92" s="59"/>
      <c r="GT92" s="60"/>
      <c r="GU92" s="17"/>
      <c r="GV92" s="17"/>
      <c r="GW92" s="58"/>
      <c r="GX92" s="50"/>
      <c r="GY92" s="50"/>
      <c r="GZ92" s="50"/>
      <c r="HA92" s="50"/>
      <c r="HB92" s="50"/>
      <c r="HC92" s="50"/>
      <c r="HD92" s="59"/>
      <c r="HE92" s="60"/>
      <c r="HF92" s="17"/>
      <c r="HG92" s="17"/>
      <c r="HH92" s="58"/>
      <c r="HI92" s="50"/>
      <c r="HJ92" s="50"/>
      <c r="HK92" s="50"/>
      <c r="HL92" s="50"/>
      <c r="HM92" s="50"/>
      <c r="HN92" s="50"/>
      <c r="HO92" s="59"/>
      <c r="HP92" s="60"/>
      <c r="HQ92" s="17"/>
      <c r="HR92" s="17"/>
      <c r="HS92" s="58"/>
      <c r="HT92" s="50"/>
      <c r="HU92" s="50"/>
      <c r="HV92" s="50"/>
      <c r="HW92" s="50"/>
      <c r="HX92" s="50"/>
      <c r="HY92" s="50"/>
      <c r="HZ92" s="59"/>
      <c r="IA92" s="60"/>
      <c r="IB92" s="17"/>
      <c r="IC92" s="17"/>
    </row>
    <row r="93" spans="1:237" x14ac:dyDescent="0.3">
      <c r="A93" s="65"/>
      <c r="B93" s="66"/>
      <c r="C93" s="66"/>
      <c r="D93" s="67"/>
      <c r="E93" s="67"/>
      <c r="F93" s="67"/>
      <c r="G93" s="67"/>
      <c r="H93" s="67"/>
      <c r="I93" s="67"/>
      <c r="J93" s="59"/>
      <c r="K93" s="59"/>
      <c r="L93" s="59"/>
      <c r="M93" s="59"/>
      <c r="N93" s="59"/>
      <c r="O93" s="59"/>
      <c r="P93" s="59"/>
      <c r="Q93" s="17"/>
      <c r="R93" s="58"/>
      <c r="S93" s="50"/>
      <c r="T93" s="50"/>
      <c r="U93" s="50"/>
      <c r="V93" s="50"/>
      <c r="W93" s="50"/>
      <c r="X93" s="50"/>
      <c r="Y93" s="59"/>
      <c r="Z93" s="60"/>
      <c r="AA93" s="17"/>
      <c r="AB93" s="17"/>
      <c r="AC93" s="58"/>
      <c r="AD93" s="50"/>
      <c r="AE93" s="50"/>
      <c r="AF93" s="50"/>
      <c r="AG93" s="50"/>
      <c r="AH93" s="50"/>
      <c r="AI93" s="50"/>
      <c r="AJ93" s="59"/>
      <c r="AK93" s="60"/>
      <c r="AL93" s="17"/>
      <c r="AM93" s="17"/>
      <c r="AN93" s="58"/>
      <c r="AO93" s="50"/>
      <c r="AP93" s="50"/>
      <c r="AQ93" s="50"/>
      <c r="AR93" s="50"/>
      <c r="AS93" s="50"/>
      <c r="AT93" s="50"/>
      <c r="AU93" s="59"/>
      <c r="AV93" s="60"/>
      <c r="AW93" s="17"/>
      <c r="AX93" s="17"/>
      <c r="AY93" s="58"/>
      <c r="AZ93" s="50"/>
      <c r="BA93" s="50"/>
      <c r="BB93" s="50"/>
      <c r="BC93" s="50"/>
      <c r="BD93" s="50"/>
      <c r="BE93" s="50"/>
      <c r="BF93" s="59"/>
      <c r="BG93" s="60"/>
      <c r="BH93" s="17"/>
      <c r="BI93" s="17"/>
      <c r="BJ93" s="58"/>
      <c r="BK93" s="50"/>
      <c r="BL93" s="50"/>
      <c r="BM93" s="50"/>
      <c r="BN93" s="50"/>
      <c r="BO93" s="50"/>
      <c r="BP93" s="50"/>
      <c r="BQ93" s="59"/>
      <c r="BR93" s="60"/>
      <c r="BS93" s="17"/>
      <c r="BT93" s="17"/>
      <c r="BU93" s="58"/>
      <c r="BV93" s="50"/>
      <c r="BW93" s="50"/>
      <c r="BX93" s="50"/>
      <c r="BY93" s="50"/>
      <c r="BZ93" s="50"/>
      <c r="CA93" s="50"/>
      <c r="CB93" s="59"/>
      <c r="CC93" s="60"/>
      <c r="CD93" s="17"/>
      <c r="CE93" s="17"/>
      <c r="CF93" s="58"/>
      <c r="CG93" s="50"/>
      <c r="CH93" s="50"/>
      <c r="CI93" s="50"/>
      <c r="CJ93" s="50"/>
      <c r="CK93" s="50"/>
      <c r="CL93" s="50"/>
      <c r="CM93" s="59"/>
      <c r="CN93" s="60"/>
      <c r="CO93" s="17"/>
      <c r="CP93" s="17"/>
      <c r="CQ93" s="58"/>
      <c r="CR93" s="50"/>
      <c r="CS93" s="50"/>
      <c r="CT93" s="50"/>
      <c r="CU93" s="50"/>
      <c r="CV93" s="50"/>
      <c r="CW93" s="50"/>
      <c r="CX93" s="59"/>
      <c r="CY93" s="60"/>
      <c r="CZ93" s="17"/>
      <c r="DA93" s="17"/>
      <c r="DB93" s="58"/>
      <c r="DC93" s="50"/>
      <c r="DD93" s="50"/>
      <c r="DE93" s="50"/>
      <c r="DF93" s="50"/>
      <c r="DG93" s="50"/>
      <c r="DH93" s="50"/>
      <c r="DI93" s="59"/>
      <c r="DJ93" s="60"/>
      <c r="DK93" s="17"/>
      <c r="DL93" s="17"/>
      <c r="DM93" s="58"/>
      <c r="DN93" s="50"/>
      <c r="DO93" s="50"/>
      <c r="DP93" s="50"/>
      <c r="DQ93" s="50"/>
      <c r="DR93" s="50"/>
      <c r="DS93" s="50"/>
      <c r="DT93" s="59"/>
      <c r="DU93" s="60"/>
      <c r="DV93" s="17"/>
      <c r="DW93" s="17"/>
      <c r="DX93" s="58"/>
      <c r="DY93" s="50"/>
      <c r="DZ93" s="50"/>
      <c r="EA93" s="50"/>
      <c r="EB93" s="50"/>
      <c r="EC93" s="50"/>
      <c r="ED93" s="50"/>
      <c r="EE93" s="59"/>
      <c r="EF93" s="60"/>
      <c r="EG93" s="17"/>
      <c r="EH93" s="17"/>
      <c r="EI93" s="58"/>
      <c r="EJ93" s="50"/>
      <c r="EK93" s="50"/>
      <c r="EL93" s="50"/>
      <c r="EM93" s="50"/>
      <c r="EN93" s="50"/>
      <c r="EO93" s="50"/>
      <c r="EP93" s="59"/>
      <c r="EQ93" s="60"/>
      <c r="ER93" s="17"/>
      <c r="ES93" s="17"/>
      <c r="ET93" s="58"/>
      <c r="EU93" s="50"/>
      <c r="EV93" s="50"/>
      <c r="EW93" s="50"/>
      <c r="EX93" s="50"/>
      <c r="EY93" s="50"/>
      <c r="EZ93" s="50"/>
      <c r="FA93" s="59"/>
      <c r="FB93" s="60"/>
      <c r="FC93" s="17"/>
      <c r="FD93" s="17"/>
      <c r="FE93" s="58"/>
      <c r="FF93" s="50"/>
      <c r="FG93" s="50"/>
      <c r="FH93" s="50"/>
      <c r="FI93" s="50"/>
      <c r="FJ93" s="50"/>
      <c r="FK93" s="50"/>
      <c r="FL93" s="59"/>
      <c r="FM93" s="60"/>
      <c r="FN93" s="17"/>
      <c r="FO93" s="17"/>
      <c r="FP93" s="58"/>
      <c r="FQ93" s="50"/>
      <c r="FR93" s="50"/>
      <c r="FS93" s="50"/>
      <c r="FT93" s="50"/>
      <c r="FU93" s="50"/>
      <c r="FV93" s="50"/>
      <c r="FW93" s="59"/>
      <c r="FX93" s="60"/>
      <c r="FY93" s="17"/>
      <c r="FZ93" s="17"/>
      <c r="GA93" s="58"/>
      <c r="GB93" s="50"/>
      <c r="GC93" s="50"/>
      <c r="GD93" s="50"/>
      <c r="GE93" s="50"/>
      <c r="GF93" s="50"/>
      <c r="GG93" s="50"/>
      <c r="GH93" s="59"/>
      <c r="GI93" s="60"/>
      <c r="GJ93" s="17"/>
      <c r="GK93" s="17"/>
      <c r="GL93" s="58"/>
      <c r="GM93" s="50"/>
      <c r="GN93" s="50"/>
      <c r="GO93" s="50"/>
      <c r="GP93" s="50"/>
      <c r="GQ93" s="50"/>
      <c r="GR93" s="50"/>
      <c r="GS93" s="59"/>
      <c r="GT93" s="60"/>
      <c r="GU93" s="17"/>
      <c r="GV93" s="17"/>
      <c r="GW93" s="58"/>
      <c r="GX93" s="50"/>
      <c r="GY93" s="50"/>
      <c r="GZ93" s="50"/>
      <c r="HA93" s="50"/>
      <c r="HB93" s="50"/>
      <c r="HC93" s="50"/>
      <c r="HD93" s="59"/>
      <c r="HE93" s="60"/>
      <c r="HF93" s="17"/>
      <c r="HG93" s="17"/>
      <c r="HH93" s="58"/>
      <c r="HI93" s="50"/>
      <c r="HJ93" s="50"/>
      <c r="HK93" s="50"/>
      <c r="HL93" s="50"/>
      <c r="HM93" s="50"/>
      <c r="HN93" s="50"/>
      <c r="HO93" s="59"/>
      <c r="HP93" s="60"/>
      <c r="HQ93" s="17"/>
      <c r="HR93" s="17"/>
      <c r="HS93" s="58"/>
      <c r="HT93" s="50"/>
      <c r="HU93" s="50"/>
      <c r="HV93" s="50"/>
      <c r="HW93" s="50"/>
      <c r="HX93" s="50"/>
      <c r="HY93" s="50"/>
      <c r="HZ93" s="59"/>
      <c r="IA93" s="60"/>
      <c r="IB93" s="17"/>
      <c r="IC93" s="17"/>
    </row>
    <row r="94" spans="1:237" x14ac:dyDescent="0.3">
      <c r="A94" s="65"/>
      <c r="B94" s="66"/>
      <c r="C94" s="66"/>
      <c r="D94" s="67"/>
      <c r="E94" s="67"/>
      <c r="F94" s="67"/>
      <c r="G94" s="67"/>
      <c r="H94" s="67"/>
      <c r="I94" s="67"/>
      <c r="J94" s="59"/>
      <c r="K94" s="59"/>
      <c r="L94" s="59"/>
      <c r="M94" s="59"/>
      <c r="N94" s="59"/>
      <c r="O94" s="59"/>
      <c r="P94" s="59"/>
      <c r="Q94" s="17"/>
      <c r="R94" s="58"/>
      <c r="S94" s="50"/>
      <c r="T94" s="50"/>
      <c r="U94" s="50"/>
      <c r="V94" s="50"/>
      <c r="W94" s="50"/>
      <c r="X94" s="50"/>
      <c r="Y94" s="59"/>
      <c r="Z94" s="60"/>
      <c r="AA94" s="17"/>
      <c r="AB94" s="17"/>
      <c r="AC94" s="58"/>
      <c r="AD94" s="50"/>
      <c r="AE94" s="50"/>
      <c r="AF94" s="50"/>
      <c r="AG94" s="50"/>
      <c r="AH94" s="50"/>
      <c r="AI94" s="50"/>
      <c r="AJ94" s="59"/>
      <c r="AK94" s="60"/>
      <c r="AL94" s="17"/>
      <c r="AM94" s="17"/>
      <c r="AN94" s="58"/>
      <c r="AO94" s="50"/>
      <c r="AP94" s="50"/>
      <c r="AQ94" s="50"/>
      <c r="AR94" s="50"/>
      <c r="AS94" s="50"/>
      <c r="AT94" s="50"/>
      <c r="AU94" s="59"/>
      <c r="AV94" s="60"/>
      <c r="AW94" s="17"/>
      <c r="AX94" s="17"/>
      <c r="AY94" s="58"/>
      <c r="AZ94" s="50"/>
      <c r="BA94" s="50"/>
      <c r="BB94" s="50"/>
      <c r="BC94" s="50"/>
      <c r="BD94" s="50"/>
      <c r="BE94" s="50"/>
      <c r="BF94" s="59"/>
      <c r="BG94" s="60"/>
      <c r="BH94" s="17"/>
      <c r="BI94" s="17"/>
      <c r="BJ94" s="58"/>
      <c r="BK94" s="50"/>
      <c r="BL94" s="50"/>
      <c r="BM94" s="50"/>
      <c r="BN94" s="50"/>
      <c r="BO94" s="50"/>
      <c r="BP94" s="50"/>
      <c r="BQ94" s="59"/>
      <c r="BR94" s="60"/>
      <c r="BS94" s="17"/>
      <c r="BT94" s="17"/>
      <c r="BU94" s="58"/>
      <c r="BV94" s="50"/>
      <c r="BW94" s="50"/>
      <c r="BX94" s="50"/>
      <c r="BY94" s="50"/>
      <c r="BZ94" s="50"/>
      <c r="CA94" s="50"/>
      <c r="CB94" s="59"/>
      <c r="CC94" s="60"/>
      <c r="CD94" s="17"/>
      <c r="CE94" s="17"/>
      <c r="CF94" s="58"/>
      <c r="CG94" s="50"/>
      <c r="CH94" s="50"/>
      <c r="CI94" s="50"/>
      <c r="CJ94" s="50"/>
      <c r="CK94" s="50"/>
      <c r="CL94" s="50"/>
      <c r="CM94" s="59"/>
      <c r="CN94" s="60"/>
      <c r="CO94" s="17"/>
      <c r="CP94" s="17"/>
      <c r="CQ94" s="58"/>
      <c r="CR94" s="50"/>
      <c r="CS94" s="50"/>
      <c r="CT94" s="50"/>
      <c r="CU94" s="50"/>
      <c r="CV94" s="50"/>
      <c r="CW94" s="50"/>
      <c r="CX94" s="59"/>
      <c r="CY94" s="60"/>
      <c r="CZ94" s="17"/>
      <c r="DA94" s="17"/>
      <c r="DB94" s="58"/>
      <c r="DC94" s="50"/>
      <c r="DD94" s="50"/>
      <c r="DE94" s="50"/>
      <c r="DF94" s="50"/>
      <c r="DG94" s="50"/>
      <c r="DH94" s="50"/>
      <c r="DI94" s="59"/>
      <c r="DJ94" s="60"/>
      <c r="DK94" s="17"/>
      <c r="DL94" s="17"/>
      <c r="DM94" s="58"/>
      <c r="DN94" s="50"/>
      <c r="DO94" s="50"/>
      <c r="DP94" s="50"/>
      <c r="DQ94" s="50"/>
      <c r="DR94" s="50"/>
      <c r="DS94" s="50"/>
      <c r="DT94" s="59"/>
      <c r="DU94" s="60"/>
      <c r="DV94" s="17"/>
      <c r="DW94" s="17"/>
      <c r="DX94" s="58"/>
      <c r="DY94" s="50"/>
      <c r="DZ94" s="50"/>
      <c r="EA94" s="50"/>
      <c r="EB94" s="50"/>
      <c r="EC94" s="50"/>
      <c r="ED94" s="50"/>
      <c r="EE94" s="59"/>
      <c r="EF94" s="60"/>
      <c r="EG94" s="17"/>
      <c r="EH94" s="17"/>
      <c r="EI94" s="58"/>
      <c r="EJ94" s="50"/>
      <c r="EK94" s="50"/>
      <c r="EL94" s="50"/>
      <c r="EM94" s="50"/>
      <c r="EN94" s="50"/>
      <c r="EO94" s="50"/>
      <c r="EP94" s="59"/>
      <c r="EQ94" s="60"/>
      <c r="ER94" s="17"/>
      <c r="ES94" s="17"/>
      <c r="ET94" s="58"/>
      <c r="EU94" s="50"/>
      <c r="EV94" s="50"/>
      <c r="EW94" s="50"/>
      <c r="EX94" s="50"/>
      <c r="EY94" s="50"/>
      <c r="EZ94" s="50"/>
      <c r="FA94" s="59"/>
      <c r="FB94" s="60"/>
      <c r="FC94" s="17"/>
      <c r="FD94" s="17"/>
      <c r="FE94" s="58"/>
      <c r="FF94" s="50"/>
      <c r="FG94" s="50"/>
      <c r="FH94" s="50"/>
      <c r="FI94" s="50"/>
      <c r="FJ94" s="50"/>
      <c r="FK94" s="50"/>
      <c r="FL94" s="59"/>
      <c r="FM94" s="60"/>
      <c r="FN94" s="17"/>
      <c r="FO94" s="17"/>
      <c r="FP94" s="58"/>
      <c r="FQ94" s="50"/>
      <c r="FR94" s="50"/>
      <c r="FS94" s="50"/>
      <c r="FT94" s="50"/>
      <c r="FU94" s="50"/>
      <c r="FV94" s="50"/>
      <c r="FW94" s="59"/>
      <c r="FX94" s="60"/>
      <c r="FY94" s="17"/>
      <c r="FZ94" s="17"/>
      <c r="GA94" s="58"/>
      <c r="GB94" s="50"/>
      <c r="GC94" s="50"/>
      <c r="GD94" s="50"/>
      <c r="GE94" s="50"/>
      <c r="GF94" s="50"/>
      <c r="GG94" s="50"/>
      <c r="GH94" s="59"/>
      <c r="GI94" s="60"/>
      <c r="GJ94" s="17"/>
      <c r="GK94" s="17"/>
      <c r="GL94" s="58"/>
      <c r="GM94" s="50"/>
      <c r="GN94" s="50"/>
      <c r="GO94" s="50"/>
      <c r="GP94" s="50"/>
      <c r="GQ94" s="50"/>
      <c r="GR94" s="50"/>
      <c r="GS94" s="59"/>
      <c r="GT94" s="60"/>
      <c r="GU94" s="17"/>
      <c r="GV94" s="17"/>
      <c r="GW94" s="58"/>
      <c r="GX94" s="50"/>
      <c r="GY94" s="50"/>
      <c r="GZ94" s="50"/>
      <c r="HA94" s="50"/>
      <c r="HB94" s="50"/>
      <c r="HC94" s="50"/>
      <c r="HD94" s="59"/>
      <c r="HE94" s="60"/>
      <c r="HF94" s="17"/>
      <c r="HG94" s="17"/>
      <c r="HH94" s="58"/>
      <c r="HI94" s="50"/>
      <c r="HJ94" s="50"/>
      <c r="HK94" s="50"/>
      <c r="HL94" s="50"/>
      <c r="HM94" s="50"/>
      <c r="HN94" s="50"/>
      <c r="HO94" s="59"/>
      <c r="HP94" s="60"/>
      <c r="HQ94" s="17"/>
      <c r="HR94" s="17"/>
      <c r="HS94" s="58"/>
      <c r="HT94" s="50"/>
      <c r="HU94" s="50"/>
      <c r="HV94" s="50"/>
      <c r="HW94" s="50"/>
      <c r="HX94" s="50"/>
      <c r="HY94" s="50"/>
      <c r="HZ94" s="59"/>
      <c r="IA94" s="60"/>
      <c r="IB94" s="17"/>
      <c r="IC94" s="17"/>
    </row>
    <row r="95" spans="1:237" x14ac:dyDescent="0.3">
      <c r="A95" s="65"/>
      <c r="B95" s="66"/>
      <c r="C95" s="66"/>
      <c r="D95" s="67"/>
      <c r="E95" s="67"/>
      <c r="F95" s="67"/>
      <c r="G95" s="67"/>
      <c r="H95" s="67"/>
      <c r="I95" s="67"/>
      <c r="J95" s="59"/>
      <c r="K95" s="59"/>
      <c r="L95" s="59"/>
      <c r="M95" s="59"/>
      <c r="N95" s="59"/>
      <c r="O95" s="59"/>
      <c r="P95" s="59"/>
      <c r="Q95" s="17"/>
      <c r="R95" s="58"/>
      <c r="S95" s="50"/>
      <c r="T95" s="50"/>
      <c r="U95" s="50"/>
      <c r="V95" s="50"/>
      <c r="W95" s="50"/>
      <c r="X95" s="50"/>
      <c r="Y95" s="59"/>
      <c r="Z95" s="60"/>
      <c r="AA95" s="17"/>
      <c r="AB95" s="17"/>
      <c r="AC95" s="58"/>
      <c r="AD95" s="50"/>
      <c r="AE95" s="50"/>
      <c r="AF95" s="50"/>
      <c r="AG95" s="50"/>
      <c r="AH95" s="50"/>
      <c r="AI95" s="50"/>
      <c r="AJ95" s="59"/>
      <c r="AK95" s="60"/>
      <c r="AL95" s="17"/>
      <c r="AM95" s="17"/>
      <c r="AN95" s="58"/>
      <c r="AO95" s="50"/>
      <c r="AP95" s="50"/>
      <c r="AQ95" s="50"/>
      <c r="AR95" s="50"/>
      <c r="AS95" s="50"/>
      <c r="AT95" s="50"/>
      <c r="AU95" s="59"/>
      <c r="AV95" s="60"/>
      <c r="AW95" s="17"/>
      <c r="AX95" s="17"/>
      <c r="AY95" s="58"/>
      <c r="AZ95" s="50"/>
      <c r="BA95" s="50"/>
      <c r="BB95" s="50"/>
      <c r="BC95" s="50"/>
      <c r="BD95" s="50"/>
      <c r="BE95" s="50"/>
      <c r="BF95" s="59"/>
      <c r="BG95" s="60"/>
      <c r="BH95" s="17"/>
      <c r="BI95" s="17"/>
      <c r="BJ95" s="58"/>
      <c r="BK95" s="50"/>
      <c r="BL95" s="50"/>
      <c r="BM95" s="50"/>
      <c r="BN95" s="50"/>
      <c r="BO95" s="50"/>
      <c r="BP95" s="50"/>
      <c r="BQ95" s="59"/>
      <c r="BR95" s="60"/>
      <c r="BS95" s="17"/>
      <c r="BT95" s="17"/>
      <c r="BU95" s="58"/>
      <c r="BV95" s="50"/>
      <c r="BW95" s="50"/>
      <c r="BX95" s="50"/>
      <c r="BY95" s="50"/>
      <c r="BZ95" s="50"/>
      <c r="CA95" s="50"/>
      <c r="CB95" s="59"/>
      <c r="CC95" s="60"/>
      <c r="CD95" s="17"/>
      <c r="CE95" s="17"/>
      <c r="CF95" s="58"/>
      <c r="CG95" s="50"/>
      <c r="CH95" s="50"/>
      <c r="CI95" s="50"/>
      <c r="CJ95" s="50"/>
      <c r="CK95" s="50"/>
      <c r="CL95" s="50"/>
      <c r="CM95" s="59"/>
      <c r="CN95" s="60"/>
      <c r="CO95" s="17"/>
      <c r="CP95" s="17"/>
      <c r="CQ95" s="58"/>
      <c r="CR95" s="50"/>
      <c r="CS95" s="50"/>
      <c r="CT95" s="50"/>
      <c r="CU95" s="50"/>
      <c r="CV95" s="50"/>
      <c r="CW95" s="50"/>
      <c r="CX95" s="59"/>
      <c r="CY95" s="60"/>
      <c r="CZ95" s="17"/>
      <c r="DA95" s="17"/>
      <c r="DB95" s="58"/>
      <c r="DC95" s="50"/>
      <c r="DD95" s="50"/>
      <c r="DE95" s="50"/>
      <c r="DF95" s="50"/>
      <c r="DG95" s="50"/>
      <c r="DH95" s="50"/>
      <c r="DI95" s="59"/>
      <c r="DJ95" s="60"/>
      <c r="DK95" s="17"/>
      <c r="DL95" s="17"/>
      <c r="DM95" s="58"/>
      <c r="DN95" s="50"/>
      <c r="DO95" s="50"/>
      <c r="DP95" s="50"/>
      <c r="DQ95" s="50"/>
      <c r="DR95" s="50"/>
      <c r="DS95" s="50"/>
      <c r="DT95" s="59"/>
      <c r="DU95" s="60"/>
      <c r="DV95" s="17"/>
      <c r="DW95" s="17"/>
      <c r="DX95" s="58"/>
      <c r="DY95" s="50"/>
      <c r="DZ95" s="50"/>
      <c r="EA95" s="50"/>
      <c r="EB95" s="50"/>
      <c r="EC95" s="50"/>
      <c r="ED95" s="50"/>
      <c r="EE95" s="59"/>
      <c r="EF95" s="60"/>
      <c r="EG95" s="17"/>
      <c r="EH95" s="17"/>
      <c r="EI95" s="58"/>
      <c r="EJ95" s="50"/>
      <c r="EK95" s="50"/>
      <c r="EL95" s="50"/>
      <c r="EM95" s="50"/>
      <c r="EN95" s="50"/>
      <c r="EO95" s="50"/>
      <c r="EP95" s="59"/>
      <c r="EQ95" s="60"/>
      <c r="ER95" s="17"/>
      <c r="ES95" s="17"/>
      <c r="ET95" s="58"/>
      <c r="EU95" s="50"/>
      <c r="EV95" s="50"/>
      <c r="EW95" s="50"/>
      <c r="EX95" s="50"/>
      <c r="EY95" s="50"/>
      <c r="EZ95" s="50"/>
      <c r="FA95" s="59"/>
      <c r="FB95" s="60"/>
      <c r="FC95" s="17"/>
      <c r="FD95" s="17"/>
      <c r="FE95" s="58"/>
      <c r="FF95" s="50"/>
      <c r="FG95" s="50"/>
      <c r="FH95" s="50"/>
      <c r="FI95" s="50"/>
      <c r="FJ95" s="50"/>
      <c r="FK95" s="50"/>
      <c r="FL95" s="59"/>
      <c r="FM95" s="60"/>
      <c r="FN95" s="17"/>
      <c r="FO95" s="17"/>
      <c r="FP95" s="58"/>
      <c r="FQ95" s="50"/>
      <c r="FR95" s="50"/>
      <c r="FS95" s="50"/>
      <c r="FT95" s="50"/>
      <c r="FU95" s="50"/>
      <c r="FV95" s="50"/>
      <c r="FW95" s="59"/>
      <c r="FX95" s="60"/>
      <c r="FY95" s="17"/>
      <c r="FZ95" s="17"/>
      <c r="GA95" s="58"/>
      <c r="GB95" s="50"/>
      <c r="GC95" s="50"/>
      <c r="GD95" s="50"/>
      <c r="GE95" s="50"/>
      <c r="GF95" s="50"/>
      <c r="GG95" s="50"/>
      <c r="GH95" s="59"/>
      <c r="GI95" s="60"/>
      <c r="GJ95" s="17"/>
      <c r="GK95" s="17"/>
      <c r="GL95" s="58"/>
      <c r="GM95" s="50"/>
      <c r="GN95" s="50"/>
      <c r="GO95" s="50"/>
      <c r="GP95" s="50"/>
      <c r="GQ95" s="50"/>
      <c r="GR95" s="50"/>
      <c r="GS95" s="59"/>
      <c r="GT95" s="60"/>
      <c r="GU95" s="17"/>
      <c r="GV95" s="17"/>
      <c r="GW95" s="58"/>
      <c r="GX95" s="50"/>
      <c r="GY95" s="50"/>
      <c r="GZ95" s="50"/>
      <c r="HA95" s="50"/>
      <c r="HB95" s="50"/>
      <c r="HC95" s="50"/>
      <c r="HD95" s="59"/>
      <c r="HE95" s="60"/>
      <c r="HF95" s="17"/>
      <c r="HG95" s="17"/>
      <c r="HH95" s="58"/>
      <c r="HI95" s="50"/>
      <c r="HJ95" s="50"/>
      <c r="HK95" s="50"/>
      <c r="HL95" s="50"/>
      <c r="HM95" s="50"/>
      <c r="HN95" s="50"/>
      <c r="HO95" s="59"/>
      <c r="HP95" s="60"/>
      <c r="HQ95" s="17"/>
      <c r="HR95" s="17"/>
      <c r="HS95" s="58"/>
      <c r="HT95" s="50"/>
      <c r="HU95" s="50"/>
      <c r="HV95" s="50"/>
      <c r="HW95" s="50"/>
      <c r="HX95" s="50"/>
      <c r="HY95" s="50"/>
      <c r="HZ95" s="59"/>
      <c r="IA95" s="60"/>
      <c r="IB95" s="17"/>
      <c r="IC95" s="17"/>
    </row>
    <row r="96" spans="1:237" x14ac:dyDescent="0.3">
      <c r="A96" s="65"/>
      <c r="B96" s="66"/>
      <c r="C96" s="66"/>
      <c r="D96" s="67"/>
      <c r="E96" s="67"/>
      <c r="F96" s="67"/>
      <c r="G96" s="67"/>
      <c r="H96" s="67"/>
      <c r="I96" s="67"/>
      <c r="J96" s="59"/>
      <c r="K96" s="59"/>
      <c r="L96" s="59"/>
      <c r="M96" s="59"/>
      <c r="N96" s="59"/>
      <c r="O96" s="59"/>
      <c r="P96" s="59"/>
      <c r="Q96" s="17"/>
      <c r="R96" s="58"/>
      <c r="S96" s="50"/>
      <c r="T96" s="50"/>
      <c r="U96" s="50"/>
      <c r="V96" s="50"/>
      <c r="W96" s="50"/>
      <c r="X96" s="50"/>
      <c r="Y96" s="59"/>
      <c r="Z96" s="60"/>
      <c r="AA96" s="17"/>
      <c r="AB96" s="17"/>
      <c r="AC96" s="58"/>
      <c r="AD96" s="50"/>
      <c r="AE96" s="50"/>
      <c r="AF96" s="50"/>
      <c r="AG96" s="50"/>
      <c r="AH96" s="50"/>
      <c r="AI96" s="50"/>
      <c r="AJ96" s="59"/>
      <c r="AK96" s="60"/>
      <c r="AL96" s="17"/>
      <c r="AM96" s="17"/>
      <c r="AN96" s="58"/>
      <c r="AO96" s="50"/>
      <c r="AP96" s="50"/>
      <c r="AQ96" s="50"/>
      <c r="AR96" s="50"/>
      <c r="AS96" s="50"/>
      <c r="AT96" s="50"/>
      <c r="AU96" s="59"/>
      <c r="AV96" s="60"/>
      <c r="AW96" s="17"/>
      <c r="AX96" s="17"/>
      <c r="AY96" s="58"/>
      <c r="AZ96" s="50"/>
      <c r="BA96" s="50"/>
      <c r="BB96" s="50"/>
      <c r="BC96" s="50"/>
      <c r="BD96" s="50"/>
      <c r="BE96" s="50"/>
      <c r="BF96" s="59"/>
      <c r="BG96" s="60"/>
      <c r="BH96" s="17"/>
      <c r="BI96" s="17"/>
      <c r="BJ96" s="58"/>
      <c r="BK96" s="50"/>
      <c r="BL96" s="50"/>
      <c r="BM96" s="50"/>
      <c r="BN96" s="50"/>
      <c r="BO96" s="50"/>
      <c r="BP96" s="50"/>
      <c r="BQ96" s="59"/>
      <c r="BR96" s="60"/>
      <c r="BS96" s="17"/>
      <c r="BT96" s="17"/>
      <c r="BU96" s="58"/>
      <c r="BV96" s="50"/>
      <c r="BW96" s="50"/>
      <c r="BX96" s="50"/>
      <c r="BY96" s="50"/>
      <c r="BZ96" s="50"/>
      <c r="CA96" s="50"/>
      <c r="CB96" s="59"/>
      <c r="CC96" s="60"/>
      <c r="CD96" s="17"/>
      <c r="CE96" s="17"/>
      <c r="CF96" s="58"/>
      <c r="CG96" s="50"/>
      <c r="CH96" s="50"/>
      <c r="CI96" s="50"/>
      <c r="CJ96" s="50"/>
      <c r="CK96" s="50"/>
      <c r="CL96" s="50"/>
      <c r="CM96" s="59"/>
      <c r="CN96" s="60"/>
      <c r="CO96" s="17"/>
      <c r="CP96" s="17"/>
      <c r="CQ96" s="58"/>
      <c r="CR96" s="50"/>
      <c r="CS96" s="50"/>
      <c r="CT96" s="50"/>
      <c r="CU96" s="50"/>
      <c r="CV96" s="50"/>
      <c r="CW96" s="50"/>
      <c r="CX96" s="59"/>
      <c r="CY96" s="60"/>
      <c r="CZ96" s="17"/>
      <c r="DA96" s="17"/>
      <c r="DB96" s="58"/>
      <c r="DC96" s="50"/>
      <c r="DD96" s="50"/>
      <c r="DE96" s="50"/>
      <c r="DF96" s="50"/>
      <c r="DG96" s="50"/>
      <c r="DH96" s="50"/>
      <c r="DI96" s="59"/>
      <c r="DJ96" s="60"/>
      <c r="DK96" s="17"/>
      <c r="DL96" s="17"/>
      <c r="DM96" s="58"/>
      <c r="DN96" s="50"/>
      <c r="DO96" s="50"/>
      <c r="DP96" s="50"/>
      <c r="DQ96" s="50"/>
      <c r="DR96" s="50"/>
      <c r="DS96" s="50"/>
      <c r="DT96" s="59"/>
      <c r="DU96" s="60"/>
      <c r="DV96" s="17"/>
      <c r="DW96" s="17"/>
      <c r="DX96" s="58"/>
      <c r="DY96" s="50"/>
      <c r="DZ96" s="50"/>
      <c r="EA96" s="50"/>
      <c r="EB96" s="50"/>
      <c r="EC96" s="50"/>
      <c r="ED96" s="50"/>
      <c r="EE96" s="59"/>
      <c r="EF96" s="60"/>
      <c r="EG96" s="17"/>
      <c r="EH96" s="17"/>
      <c r="EI96" s="58"/>
      <c r="EJ96" s="50"/>
      <c r="EK96" s="50"/>
      <c r="EL96" s="50"/>
      <c r="EM96" s="50"/>
      <c r="EN96" s="50"/>
      <c r="EO96" s="50"/>
      <c r="EP96" s="59"/>
      <c r="EQ96" s="60"/>
      <c r="ER96" s="17"/>
      <c r="ES96" s="17"/>
      <c r="ET96" s="58"/>
      <c r="EU96" s="50"/>
      <c r="EV96" s="50"/>
      <c r="EW96" s="50"/>
      <c r="EX96" s="50"/>
      <c r="EY96" s="50"/>
      <c r="EZ96" s="50"/>
      <c r="FA96" s="59"/>
      <c r="FB96" s="60"/>
      <c r="FC96" s="17"/>
      <c r="FD96" s="17"/>
      <c r="FE96" s="58"/>
      <c r="FF96" s="50"/>
      <c r="FG96" s="50"/>
      <c r="FH96" s="50"/>
      <c r="FI96" s="50"/>
      <c r="FJ96" s="50"/>
      <c r="FK96" s="50"/>
      <c r="FL96" s="59"/>
      <c r="FM96" s="60"/>
      <c r="FN96" s="17"/>
      <c r="FO96" s="17"/>
      <c r="FP96" s="58"/>
      <c r="FQ96" s="50"/>
      <c r="FR96" s="50"/>
      <c r="FS96" s="50"/>
      <c r="FT96" s="50"/>
      <c r="FU96" s="50"/>
      <c r="FV96" s="50"/>
      <c r="FW96" s="59"/>
      <c r="FX96" s="60"/>
      <c r="FY96" s="17"/>
      <c r="FZ96" s="17"/>
      <c r="GA96" s="58"/>
      <c r="GB96" s="50"/>
      <c r="GC96" s="50"/>
      <c r="GD96" s="50"/>
      <c r="GE96" s="50"/>
      <c r="GF96" s="50"/>
      <c r="GG96" s="50"/>
      <c r="GH96" s="59"/>
      <c r="GI96" s="60"/>
      <c r="GJ96" s="17"/>
      <c r="GK96" s="17"/>
      <c r="GL96" s="58"/>
      <c r="GM96" s="50"/>
      <c r="GN96" s="50"/>
      <c r="GO96" s="50"/>
      <c r="GP96" s="50"/>
      <c r="GQ96" s="50"/>
      <c r="GR96" s="50"/>
      <c r="GS96" s="59"/>
      <c r="GT96" s="60"/>
      <c r="GU96" s="17"/>
      <c r="GV96" s="17"/>
      <c r="GW96" s="58"/>
      <c r="GX96" s="50"/>
      <c r="GY96" s="50"/>
      <c r="GZ96" s="50"/>
      <c r="HA96" s="50"/>
      <c r="HB96" s="50"/>
      <c r="HC96" s="50"/>
      <c r="HD96" s="59"/>
      <c r="HE96" s="60"/>
      <c r="HF96" s="17"/>
      <c r="HG96" s="17"/>
      <c r="HH96" s="58"/>
      <c r="HI96" s="50"/>
      <c r="HJ96" s="50"/>
      <c r="HK96" s="50"/>
      <c r="HL96" s="50"/>
      <c r="HM96" s="50"/>
      <c r="HN96" s="50"/>
      <c r="HO96" s="59"/>
      <c r="HP96" s="60"/>
      <c r="HQ96" s="17"/>
      <c r="HR96" s="17"/>
      <c r="HS96" s="58"/>
      <c r="HT96" s="50"/>
      <c r="HU96" s="50"/>
      <c r="HV96" s="50"/>
      <c r="HW96" s="50"/>
      <c r="HX96" s="50"/>
      <c r="HY96" s="50"/>
      <c r="HZ96" s="59"/>
      <c r="IA96" s="60"/>
      <c r="IB96" s="17"/>
      <c r="IC96" s="17"/>
    </row>
    <row r="97" spans="1:237" x14ac:dyDescent="0.3">
      <c r="A97" s="65"/>
      <c r="B97" s="66"/>
      <c r="C97" s="66"/>
      <c r="D97" s="67"/>
      <c r="E97" s="67"/>
      <c r="F97" s="67"/>
      <c r="G97" s="67"/>
      <c r="H97" s="67"/>
      <c r="I97" s="67"/>
      <c r="J97" s="59"/>
      <c r="K97" s="59"/>
      <c r="L97" s="59"/>
      <c r="M97" s="59"/>
      <c r="N97" s="59"/>
      <c r="O97" s="59"/>
      <c r="P97" s="59"/>
      <c r="Q97" s="17"/>
      <c r="R97" s="58"/>
      <c r="S97" s="50"/>
      <c r="T97" s="50"/>
      <c r="U97" s="50"/>
      <c r="V97" s="50"/>
      <c r="W97" s="50"/>
      <c r="X97" s="50"/>
      <c r="Y97" s="59"/>
      <c r="Z97" s="60"/>
      <c r="AA97" s="17"/>
      <c r="AB97" s="17"/>
      <c r="AC97" s="58"/>
      <c r="AD97" s="50"/>
      <c r="AE97" s="50"/>
      <c r="AF97" s="50"/>
      <c r="AG97" s="50"/>
      <c r="AH97" s="50"/>
      <c r="AI97" s="50"/>
      <c r="AJ97" s="59"/>
      <c r="AK97" s="60"/>
      <c r="AL97" s="17"/>
      <c r="AM97" s="17"/>
      <c r="AN97" s="58"/>
      <c r="AO97" s="50"/>
      <c r="AP97" s="50"/>
      <c r="AQ97" s="50"/>
      <c r="AR97" s="50"/>
      <c r="AS97" s="50"/>
      <c r="AT97" s="50"/>
      <c r="AU97" s="59"/>
      <c r="AV97" s="60"/>
      <c r="AW97" s="17"/>
      <c r="AX97" s="17"/>
      <c r="AY97" s="58"/>
      <c r="AZ97" s="50"/>
      <c r="BA97" s="50"/>
      <c r="BB97" s="50"/>
      <c r="BC97" s="50"/>
      <c r="BD97" s="50"/>
      <c r="BE97" s="50"/>
      <c r="BF97" s="59"/>
      <c r="BG97" s="60"/>
      <c r="BH97" s="17"/>
      <c r="BI97" s="17"/>
      <c r="BJ97" s="58"/>
      <c r="BK97" s="50"/>
      <c r="BL97" s="50"/>
      <c r="BM97" s="50"/>
      <c r="BN97" s="50"/>
      <c r="BO97" s="50"/>
      <c r="BP97" s="50"/>
      <c r="BQ97" s="59"/>
      <c r="BR97" s="60"/>
      <c r="BS97" s="17"/>
      <c r="BT97" s="17"/>
      <c r="BU97" s="58"/>
      <c r="BV97" s="50"/>
      <c r="BW97" s="50"/>
      <c r="BX97" s="50"/>
      <c r="BY97" s="50"/>
      <c r="BZ97" s="50"/>
      <c r="CA97" s="50"/>
      <c r="CB97" s="59"/>
      <c r="CC97" s="60"/>
      <c r="CD97" s="17"/>
      <c r="CE97" s="17"/>
      <c r="CF97" s="58"/>
      <c r="CG97" s="50"/>
      <c r="CH97" s="50"/>
      <c r="CI97" s="50"/>
      <c r="CJ97" s="50"/>
      <c r="CK97" s="50"/>
      <c r="CL97" s="50"/>
      <c r="CM97" s="59"/>
      <c r="CN97" s="60"/>
      <c r="CO97" s="17"/>
      <c r="CP97" s="17"/>
      <c r="CQ97" s="58"/>
      <c r="CR97" s="50"/>
      <c r="CS97" s="50"/>
      <c r="CT97" s="50"/>
      <c r="CU97" s="50"/>
      <c r="CV97" s="50"/>
      <c r="CW97" s="50"/>
      <c r="CX97" s="59"/>
      <c r="CY97" s="60"/>
      <c r="CZ97" s="17"/>
      <c r="DA97" s="17"/>
      <c r="DB97" s="58"/>
      <c r="DC97" s="50"/>
      <c r="DD97" s="50"/>
      <c r="DE97" s="50"/>
      <c r="DF97" s="50"/>
      <c r="DG97" s="50"/>
      <c r="DH97" s="50"/>
      <c r="DI97" s="59"/>
      <c r="DJ97" s="60"/>
      <c r="DK97" s="17"/>
      <c r="DL97" s="17"/>
      <c r="DM97" s="58"/>
      <c r="DN97" s="50"/>
      <c r="DO97" s="50"/>
      <c r="DP97" s="50"/>
      <c r="DQ97" s="50"/>
      <c r="DR97" s="50"/>
      <c r="DS97" s="50"/>
      <c r="DT97" s="59"/>
      <c r="DU97" s="60"/>
      <c r="DV97" s="17"/>
      <c r="DW97" s="17"/>
      <c r="DX97" s="58"/>
      <c r="DY97" s="50"/>
      <c r="DZ97" s="50"/>
      <c r="EA97" s="50"/>
      <c r="EB97" s="50"/>
      <c r="EC97" s="50"/>
      <c r="ED97" s="50"/>
      <c r="EE97" s="59"/>
      <c r="EF97" s="60"/>
      <c r="EG97" s="17"/>
      <c r="EH97" s="17"/>
      <c r="EI97" s="58"/>
      <c r="EJ97" s="50"/>
      <c r="EK97" s="50"/>
      <c r="EL97" s="50"/>
      <c r="EM97" s="50"/>
      <c r="EN97" s="50"/>
      <c r="EO97" s="50"/>
      <c r="EP97" s="59"/>
      <c r="EQ97" s="60"/>
      <c r="ER97" s="17"/>
      <c r="ES97" s="17"/>
      <c r="ET97" s="58"/>
      <c r="EU97" s="50"/>
      <c r="EV97" s="50"/>
      <c r="EW97" s="50"/>
      <c r="EX97" s="50"/>
      <c r="EY97" s="50"/>
      <c r="EZ97" s="50"/>
      <c r="FA97" s="59"/>
      <c r="FB97" s="60"/>
      <c r="FC97" s="17"/>
      <c r="FD97" s="17"/>
      <c r="FE97" s="58"/>
      <c r="FF97" s="50"/>
      <c r="FG97" s="50"/>
      <c r="FH97" s="50"/>
      <c r="FI97" s="50"/>
      <c r="FJ97" s="50"/>
      <c r="FK97" s="50"/>
      <c r="FL97" s="59"/>
      <c r="FM97" s="60"/>
      <c r="FN97" s="17"/>
      <c r="FO97" s="17"/>
      <c r="FP97" s="58"/>
      <c r="FQ97" s="50"/>
      <c r="FR97" s="50"/>
      <c r="FS97" s="50"/>
      <c r="FT97" s="50"/>
      <c r="FU97" s="50"/>
      <c r="FV97" s="50"/>
      <c r="FW97" s="59"/>
      <c r="FX97" s="60"/>
      <c r="FY97" s="17"/>
      <c r="FZ97" s="17"/>
      <c r="GA97" s="58"/>
      <c r="GB97" s="50"/>
      <c r="GC97" s="50"/>
      <c r="GD97" s="50"/>
      <c r="GE97" s="50"/>
      <c r="GF97" s="50"/>
      <c r="GG97" s="50"/>
      <c r="GH97" s="59"/>
      <c r="GI97" s="60"/>
      <c r="GJ97" s="17"/>
      <c r="GK97" s="17"/>
      <c r="GL97" s="58"/>
      <c r="GM97" s="50"/>
      <c r="GN97" s="50"/>
      <c r="GO97" s="50"/>
      <c r="GP97" s="50"/>
      <c r="GQ97" s="50"/>
      <c r="GR97" s="50"/>
      <c r="GS97" s="59"/>
      <c r="GT97" s="60"/>
      <c r="GU97" s="17"/>
      <c r="GV97" s="17"/>
      <c r="GW97" s="58"/>
      <c r="GX97" s="50"/>
      <c r="GY97" s="50"/>
      <c r="GZ97" s="50"/>
      <c r="HA97" s="50"/>
      <c r="HB97" s="50"/>
      <c r="HC97" s="50"/>
      <c r="HD97" s="59"/>
      <c r="HE97" s="60"/>
      <c r="HF97" s="17"/>
      <c r="HG97" s="17"/>
      <c r="HH97" s="58"/>
      <c r="HI97" s="50"/>
      <c r="HJ97" s="50"/>
      <c r="HK97" s="50"/>
      <c r="HL97" s="50"/>
      <c r="HM97" s="50"/>
      <c r="HN97" s="50"/>
      <c r="HO97" s="59"/>
      <c r="HP97" s="60"/>
      <c r="HQ97" s="17"/>
      <c r="HR97" s="17"/>
      <c r="HS97" s="58"/>
      <c r="HT97" s="50"/>
      <c r="HU97" s="50"/>
      <c r="HV97" s="50"/>
      <c r="HW97" s="50"/>
      <c r="HX97" s="50"/>
      <c r="HY97" s="50"/>
      <c r="HZ97" s="59"/>
      <c r="IA97" s="60"/>
      <c r="IB97" s="17"/>
      <c r="IC97" s="17"/>
    </row>
    <row r="98" spans="1:237" x14ac:dyDescent="0.3">
      <c r="A98" s="65"/>
      <c r="B98" s="66"/>
      <c r="C98" s="66"/>
      <c r="D98" s="67"/>
      <c r="E98" s="67"/>
      <c r="F98" s="67"/>
      <c r="G98" s="67"/>
      <c r="H98" s="67"/>
      <c r="I98" s="67"/>
      <c r="J98" s="59"/>
      <c r="K98" s="59"/>
      <c r="L98" s="59"/>
      <c r="M98" s="59"/>
      <c r="N98" s="59"/>
      <c r="O98" s="59"/>
      <c r="P98" s="59"/>
      <c r="Q98" s="17"/>
      <c r="R98" s="58"/>
      <c r="S98" s="50"/>
      <c r="T98" s="50"/>
      <c r="U98" s="50"/>
      <c r="V98" s="50"/>
      <c r="W98" s="50"/>
      <c r="X98" s="50"/>
      <c r="Y98" s="59"/>
      <c r="Z98" s="60"/>
      <c r="AA98" s="17"/>
      <c r="AB98" s="17"/>
      <c r="AC98" s="58"/>
      <c r="AD98" s="50"/>
      <c r="AE98" s="50"/>
      <c r="AF98" s="50"/>
      <c r="AG98" s="50"/>
      <c r="AH98" s="50"/>
      <c r="AI98" s="50"/>
      <c r="AJ98" s="59"/>
      <c r="AK98" s="60"/>
      <c r="AL98" s="17"/>
      <c r="AM98" s="17"/>
      <c r="AN98" s="58"/>
      <c r="AO98" s="50"/>
      <c r="AP98" s="50"/>
      <c r="AQ98" s="50"/>
      <c r="AR98" s="50"/>
      <c r="AS98" s="50"/>
      <c r="AT98" s="50"/>
      <c r="AU98" s="59"/>
      <c r="AV98" s="60"/>
      <c r="AW98" s="17"/>
      <c r="AX98" s="17"/>
      <c r="AY98" s="58"/>
      <c r="AZ98" s="50"/>
      <c r="BA98" s="50"/>
      <c r="BB98" s="50"/>
      <c r="BC98" s="50"/>
      <c r="BD98" s="50"/>
      <c r="BE98" s="50"/>
      <c r="BF98" s="59"/>
      <c r="BG98" s="60"/>
      <c r="BH98" s="17"/>
      <c r="BI98" s="17"/>
      <c r="BJ98" s="58"/>
      <c r="BK98" s="50"/>
      <c r="BL98" s="50"/>
      <c r="BM98" s="50"/>
      <c r="BN98" s="50"/>
      <c r="BO98" s="50"/>
      <c r="BP98" s="50"/>
      <c r="BQ98" s="59"/>
      <c r="BR98" s="60"/>
      <c r="BS98" s="17"/>
      <c r="BT98" s="17"/>
      <c r="BU98" s="58"/>
      <c r="BV98" s="50"/>
      <c r="BW98" s="50"/>
      <c r="BX98" s="50"/>
      <c r="BY98" s="50"/>
      <c r="BZ98" s="50"/>
      <c r="CA98" s="50"/>
      <c r="CB98" s="59"/>
      <c r="CC98" s="60"/>
      <c r="CD98" s="17"/>
      <c r="CE98" s="17"/>
      <c r="CF98" s="58"/>
      <c r="CG98" s="50"/>
      <c r="CH98" s="50"/>
      <c r="CI98" s="50"/>
      <c r="CJ98" s="50"/>
      <c r="CK98" s="50"/>
      <c r="CL98" s="50"/>
      <c r="CM98" s="59"/>
      <c r="CN98" s="60"/>
      <c r="CO98" s="17"/>
      <c r="CP98" s="17"/>
      <c r="CQ98" s="58"/>
      <c r="CR98" s="50"/>
      <c r="CS98" s="50"/>
      <c r="CT98" s="50"/>
      <c r="CU98" s="50"/>
      <c r="CV98" s="50"/>
      <c r="CW98" s="50"/>
      <c r="CX98" s="59"/>
      <c r="CY98" s="60"/>
      <c r="CZ98" s="17"/>
      <c r="DA98" s="17"/>
      <c r="DB98" s="58"/>
      <c r="DC98" s="50"/>
      <c r="DD98" s="50"/>
      <c r="DE98" s="50"/>
      <c r="DF98" s="50"/>
      <c r="DG98" s="50"/>
      <c r="DH98" s="50"/>
      <c r="DI98" s="59"/>
      <c r="DJ98" s="60"/>
      <c r="DK98" s="17"/>
      <c r="DL98" s="17"/>
      <c r="DM98" s="58"/>
      <c r="DN98" s="50"/>
      <c r="DO98" s="50"/>
      <c r="DP98" s="50"/>
      <c r="DQ98" s="50"/>
      <c r="DR98" s="50"/>
      <c r="DS98" s="50"/>
      <c r="DT98" s="59"/>
      <c r="DU98" s="60"/>
      <c r="DV98" s="17"/>
      <c r="DW98" s="17"/>
      <c r="DX98" s="58"/>
      <c r="DY98" s="50"/>
      <c r="DZ98" s="50"/>
      <c r="EA98" s="50"/>
      <c r="EB98" s="50"/>
      <c r="EC98" s="50"/>
      <c r="ED98" s="50"/>
      <c r="EE98" s="59"/>
      <c r="EF98" s="60"/>
      <c r="EG98" s="17"/>
      <c r="EH98" s="17"/>
      <c r="EI98" s="58"/>
      <c r="EJ98" s="50"/>
      <c r="EK98" s="50"/>
      <c r="EL98" s="50"/>
      <c r="EM98" s="50"/>
      <c r="EN98" s="50"/>
      <c r="EO98" s="50"/>
      <c r="EP98" s="59"/>
      <c r="EQ98" s="60"/>
      <c r="ER98" s="17"/>
      <c r="ES98" s="17"/>
      <c r="ET98" s="58"/>
      <c r="EU98" s="50"/>
      <c r="EV98" s="50"/>
      <c r="EW98" s="50"/>
      <c r="EX98" s="50"/>
      <c r="EY98" s="50"/>
      <c r="EZ98" s="50"/>
      <c r="FA98" s="59"/>
      <c r="FB98" s="60"/>
      <c r="FC98" s="17"/>
      <c r="FD98" s="17"/>
      <c r="FE98" s="58"/>
      <c r="FF98" s="50"/>
      <c r="FG98" s="50"/>
      <c r="FH98" s="50"/>
      <c r="FI98" s="50"/>
      <c r="FJ98" s="50"/>
      <c r="FK98" s="50"/>
      <c r="FL98" s="59"/>
      <c r="FM98" s="60"/>
      <c r="FN98" s="17"/>
      <c r="FO98" s="17"/>
      <c r="FP98" s="58"/>
      <c r="FQ98" s="50"/>
      <c r="FR98" s="50"/>
      <c r="FS98" s="50"/>
      <c r="FT98" s="50"/>
      <c r="FU98" s="50"/>
      <c r="FV98" s="50"/>
      <c r="FW98" s="59"/>
      <c r="FX98" s="60"/>
      <c r="FY98" s="17"/>
      <c r="FZ98" s="17"/>
      <c r="GA98" s="58"/>
      <c r="GB98" s="50"/>
      <c r="GC98" s="50"/>
      <c r="GD98" s="50"/>
      <c r="GE98" s="50"/>
      <c r="GF98" s="50"/>
      <c r="GG98" s="50"/>
      <c r="GH98" s="59"/>
      <c r="GI98" s="60"/>
      <c r="GJ98" s="17"/>
      <c r="GK98" s="17"/>
      <c r="GL98" s="58"/>
      <c r="GM98" s="50"/>
      <c r="GN98" s="50"/>
      <c r="GO98" s="50"/>
      <c r="GP98" s="50"/>
      <c r="GQ98" s="50"/>
      <c r="GR98" s="50"/>
      <c r="GS98" s="59"/>
      <c r="GT98" s="60"/>
      <c r="GU98" s="17"/>
      <c r="GV98" s="17"/>
      <c r="GW98" s="58"/>
      <c r="GX98" s="50"/>
      <c r="GY98" s="50"/>
      <c r="GZ98" s="50"/>
      <c r="HA98" s="50"/>
      <c r="HB98" s="50"/>
      <c r="HC98" s="50"/>
      <c r="HD98" s="59"/>
      <c r="HE98" s="60"/>
      <c r="HF98" s="17"/>
      <c r="HG98" s="17"/>
      <c r="HH98" s="58"/>
      <c r="HI98" s="50"/>
      <c r="HJ98" s="50"/>
      <c r="HK98" s="50"/>
      <c r="HL98" s="50"/>
      <c r="HM98" s="50"/>
      <c r="HN98" s="50"/>
      <c r="HO98" s="59"/>
      <c r="HP98" s="60"/>
      <c r="HQ98" s="17"/>
      <c r="HR98" s="17"/>
      <c r="HS98" s="58"/>
      <c r="HT98" s="50"/>
      <c r="HU98" s="50"/>
      <c r="HV98" s="50"/>
      <c r="HW98" s="50"/>
      <c r="HX98" s="50"/>
      <c r="HY98" s="50"/>
      <c r="HZ98" s="59"/>
      <c r="IA98" s="60"/>
      <c r="IB98" s="17"/>
      <c r="IC98" s="17"/>
    </row>
    <row r="99" spans="1:237" x14ac:dyDescent="0.3">
      <c r="A99" s="65"/>
      <c r="B99" s="66"/>
      <c r="C99" s="66"/>
      <c r="D99" s="67"/>
      <c r="E99" s="67"/>
      <c r="F99" s="67"/>
      <c r="G99" s="67"/>
      <c r="H99" s="67"/>
      <c r="I99" s="67"/>
      <c r="J99" s="59"/>
      <c r="K99" s="59"/>
      <c r="L99" s="59"/>
      <c r="M99" s="59"/>
      <c r="N99" s="59"/>
      <c r="O99" s="59"/>
      <c r="P99" s="59"/>
      <c r="Q99" s="17"/>
      <c r="R99" s="58"/>
      <c r="S99" s="50"/>
      <c r="T99" s="50"/>
      <c r="U99" s="50"/>
      <c r="V99" s="50"/>
      <c r="W99" s="50"/>
      <c r="X99" s="50"/>
      <c r="Y99" s="59"/>
      <c r="Z99" s="60"/>
      <c r="AA99" s="17"/>
      <c r="AB99" s="17"/>
      <c r="AC99" s="58"/>
      <c r="AD99" s="50"/>
      <c r="AE99" s="50"/>
      <c r="AF99" s="50"/>
      <c r="AG99" s="50"/>
      <c r="AH99" s="50"/>
      <c r="AI99" s="50"/>
      <c r="AJ99" s="59"/>
      <c r="AK99" s="60"/>
      <c r="AL99" s="17"/>
      <c r="AM99" s="17"/>
      <c r="AN99" s="58"/>
      <c r="AO99" s="50"/>
      <c r="AP99" s="50"/>
      <c r="AQ99" s="50"/>
      <c r="AR99" s="50"/>
      <c r="AS99" s="50"/>
      <c r="AT99" s="50"/>
      <c r="AU99" s="59"/>
      <c r="AV99" s="60"/>
      <c r="AW99" s="17"/>
      <c r="AX99" s="17"/>
      <c r="AY99" s="58"/>
      <c r="AZ99" s="50"/>
      <c r="BA99" s="50"/>
      <c r="BB99" s="50"/>
      <c r="BC99" s="50"/>
      <c r="BD99" s="50"/>
      <c r="BE99" s="50"/>
      <c r="BF99" s="59"/>
      <c r="BG99" s="60"/>
      <c r="BH99" s="17"/>
      <c r="BI99" s="17"/>
      <c r="BJ99" s="58"/>
      <c r="BK99" s="50"/>
      <c r="BL99" s="50"/>
      <c r="BM99" s="50"/>
      <c r="BN99" s="50"/>
      <c r="BO99" s="50"/>
      <c r="BP99" s="50"/>
      <c r="BQ99" s="59"/>
      <c r="BR99" s="60"/>
      <c r="BS99" s="17"/>
      <c r="BT99" s="17"/>
      <c r="BU99" s="58"/>
      <c r="BV99" s="50"/>
      <c r="BW99" s="50"/>
      <c r="BX99" s="50"/>
      <c r="BY99" s="50"/>
      <c r="BZ99" s="50"/>
      <c r="CA99" s="50"/>
      <c r="CB99" s="59"/>
      <c r="CC99" s="60"/>
      <c r="CD99" s="17"/>
      <c r="CE99" s="17"/>
      <c r="CF99" s="58"/>
      <c r="CG99" s="50"/>
      <c r="CH99" s="50"/>
      <c r="CI99" s="50"/>
      <c r="CJ99" s="50"/>
      <c r="CK99" s="50"/>
      <c r="CL99" s="50"/>
      <c r="CM99" s="59"/>
      <c r="CN99" s="60"/>
      <c r="CO99" s="17"/>
      <c r="CP99" s="17"/>
      <c r="CQ99" s="58"/>
      <c r="CR99" s="50"/>
      <c r="CS99" s="50"/>
      <c r="CT99" s="50"/>
      <c r="CU99" s="50"/>
      <c r="CV99" s="50"/>
      <c r="CW99" s="50"/>
      <c r="CX99" s="59"/>
      <c r="CY99" s="60"/>
      <c r="CZ99" s="17"/>
      <c r="DA99" s="17"/>
      <c r="DB99" s="58"/>
      <c r="DC99" s="50"/>
      <c r="DD99" s="50"/>
      <c r="DE99" s="50"/>
      <c r="DF99" s="50"/>
      <c r="DG99" s="50"/>
      <c r="DH99" s="50"/>
      <c r="DI99" s="59"/>
      <c r="DJ99" s="60"/>
      <c r="DK99" s="17"/>
      <c r="DL99" s="17"/>
      <c r="DM99" s="58"/>
      <c r="DN99" s="50"/>
      <c r="DO99" s="50"/>
      <c r="DP99" s="50"/>
      <c r="DQ99" s="50"/>
      <c r="DR99" s="50"/>
      <c r="DS99" s="50"/>
      <c r="DT99" s="59"/>
      <c r="DU99" s="60"/>
      <c r="DV99" s="17"/>
      <c r="DW99" s="17"/>
      <c r="DX99" s="58"/>
      <c r="DY99" s="50"/>
      <c r="DZ99" s="50"/>
      <c r="EA99" s="50"/>
      <c r="EB99" s="50"/>
      <c r="EC99" s="50"/>
      <c r="ED99" s="50"/>
      <c r="EE99" s="59"/>
      <c r="EF99" s="60"/>
      <c r="EG99" s="17"/>
      <c r="EH99" s="17"/>
      <c r="EI99" s="58"/>
      <c r="EJ99" s="50"/>
      <c r="EK99" s="50"/>
      <c r="EL99" s="50"/>
      <c r="EM99" s="50"/>
      <c r="EN99" s="50"/>
      <c r="EO99" s="50"/>
      <c r="EP99" s="59"/>
      <c r="EQ99" s="60"/>
      <c r="ER99" s="17"/>
      <c r="ES99" s="17"/>
      <c r="ET99" s="58"/>
      <c r="EU99" s="50"/>
      <c r="EV99" s="50"/>
      <c r="EW99" s="50"/>
      <c r="EX99" s="50"/>
      <c r="EY99" s="50"/>
      <c r="EZ99" s="50"/>
      <c r="FA99" s="59"/>
      <c r="FB99" s="60"/>
      <c r="FC99" s="17"/>
      <c r="FD99" s="17"/>
      <c r="FE99" s="58"/>
      <c r="FF99" s="50"/>
      <c r="FG99" s="50"/>
      <c r="FH99" s="50"/>
      <c r="FI99" s="50"/>
      <c r="FJ99" s="50"/>
      <c r="FK99" s="50"/>
      <c r="FL99" s="59"/>
      <c r="FM99" s="60"/>
      <c r="FN99" s="17"/>
      <c r="FO99" s="17"/>
      <c r="FP99" s="58"/>
      <c r="FQ99" s="50"/>
      <c r="FR99" s="50"/>
      <c r="FS99" s="50"/>
      <c r="FT99" s="50"/>
      <c r="FU99" s="50"/>
      <c r="FV99" s="50"/>
      <c r="FW99" s="59"/>
      <c r="FX99" s="60"/>
      <c r="FY99" s="17"/>
      <c r="FZ99" s="17"/>
      <c r="GA99" s="58"/>
      <c r="GB99" s="50"/>
      <c r="GC99" s="50"/>
      <c r="GD99" s="50"/>
      <c r="GE99" s="50"/>
      <c r="GF99" s="50"/>
      <c r="GG99" s="50"/>
      <c r="GH99" s="59"/>
      <c r="GI99" s="60"/>
      <c r="GJ99" s="17"/>
      <c r="GK99" s="17"/>
      <c r="GL99" s="58"/>
      <c r="GM99" s="50"/>
      <c r="GN99" s="50"/>
      <c r="GO99" s="50"/>
      <c r="GP99" s="50"/>
      <c r="GQ99" s="50"/>
      <c r="GR99" s="50"/>
      <c r="GS99" s="59"/>
      <c r="GT99" s="60"/>
      <c r="GU99" s="17"/>
      <c r="GV99" s="17"/>
      <c r="GW99" s="58"/>
      <c r="GX99" s="50"/>
      <c r="GY99" s="50"/>
      <c r="GZ99" s="50"/>
      <c r="HA99" s="50"/>
      <c r="HB99" s="50"/>
      <c r="HC99" s="50"/>
      <c r="HD99" s="59"/>
      <c r="HE99" s="60"/>
      <c r="HF99" s="17"/>
      <c r="HG99" s="17"/>
      <c r="HH99" s="58"/>
      <c r="HI99" s="50"/>
      <c r="HJ99" s="50"/>
      <c r="HK99" s="50"/>
      <c r="HL99" s="50"/>
      <c r="HM99" s="50"/>
      <c r="HN99" s="50"/>
      <c r="HO99" s="59"/>
      <c r="HP99" s="60"/>
      <c r="HQ99" s="17"/>
      <c r="HR99" s="17"/>
      <c r="HS99" s="58"/>
      <c r="HT99" s="50"/>
      <c r="HU99" s="50"/>
      <c r="HV99" s="50"/>
      <c r="HW99" s="50"/>
      <c r="HX99" s="50"/>
      <c r="HY99" s="50"/>
      <c r="HZ99" s="59"/>
      <c r="IA99" s="60"/>
      <c r="IB99" s="17"/>
      <c r="IC99" s="17"/>
    </row>
    <row r="100" spans="1:237" x14ac:dyDescent="0.3">
      <c r="A100" s="65"/>
      <c r="B100" s="66"/>
      <c r="C100" s="66"/>
      <c r="D100" s="67"/>
      <c r="E100" s="67"/>
      <c r="F100" s="67"/>
      <c r="G100" s="67"/>
      <c r="H100" s="67"/>
      <c r="I100" s="67"/>
      <c r="J100" s="59"/>
      <c r="K100" s="59"/>
      <c r="L100" s="59"/>
      <c r="M100" s="59"/>
      <c r="N100" s="59"/>
      <c r="O100" s="59"/>
      <c r="P100" s="59"/>
      <c r="Q100" s="17"/>
      <c r="R100" s="58"/>
      <c r="S100" s="50"/>
      <c r="T100" s="50"/>
      <c r="U100" s="50"/>
      <c r="V100" s="50"/>
      <c r="W100" s="50"/>
      <c r="X100" s="50"/>
      <c r="Y100" s="59"/>
      <c r="Z100" s="60"/>
      <c r="AA100" s="17"/>
      <c r="AB100" s="17"/>
      <c r="AC100" s="58"/>
      <c r="AD100" s="50"/>
      <c r="AE100" s="50"/>
      <c r="AF100" s="50"/>
      <c r="AG100" s="50"/>
      <c r="AH100" s="50"/>
      <c r="AI100" s="50"/>
      <c r="AJ100" s="59"/>
      <c r="AK100" s="60"/>
      <c r="AL100" s="17"/>
      <c r="AM100" s="17"/>
      <c r="AN100" s="58"/>
      <c r="AO100" s="50"/>
      <c r="AP100" s="50"/>
      <c r="AQ100" s="50"/>
      <c r="AR100" s="50"/>
      <c r="AS100" s="50"/>
      <c r="AT100" s="50"/>
      <c r="AU100" s="59"/>
      <c r="AV100" s="60"/>
      <c r="AW100" s="17"/>
      <c r="AX100" s="17"/>
      <c r="AY100" s="58"/>
      <c r="AZ100" s="50"/>
      <c r="BA100" s="50"/>
      <c r="BB100" s="50"/>
      <c r="BC100" s="50"/>
      <c r="BD100" s="50"/>
      <c r="BE100" s="50"/>
      <c r="BF100" s="59"/>
      <c r="BG100" s="60"/>
      <c r="BH100" s="17"/>
      <c r="BI100" s="17"/>
      <c r="BJ100" s="58"/>
      <c r="BK100" s="50"/>
      <c r="BL100" s="50"/>
      <c r="BM100" s="50"/>
      <c r="BN100" s="50"/>
      <c r="BO100" s="50"/>
      <c r="BP100" s="50"/>
      <c r="BQ100" s="59"/>
      <c r="BR100" s="60"/>
      <c r="BS100" s="17"/>
      <c r="BT100" s="17"/>
      <c r="BU100" s="58"/>
      <c r="BV100" s="50"/>
      <c r="BW100" s="50"/>
      <c r="BX100" s="50"/>
      <c r="BY100" s="50"/>
      <c r="BZ100" s="50"/>
      <c r="CA100" s="50"/>
      <c r="CB100" s="59"/>
      <c r="CC100" s="60"/>
      <c r="CD100" s="17"/>
      <c r="CE100" s="17"/>
      <c r="CF100" s="58"/>
      <c r="CG100" s="50"/>
      <c r="CH100" s="50"/>
      <c r="CI100" s="50"/>
      <c r="CJ100" s="50"/>
      <c r="CK100" s="50"/>
      <c r="CL100" s="50"/>
      <c r="CM100" s="59"/>
      <c r="CN100" s="60"/>
      <c r="CO100" s="17"/>
      <c r="CP100" s="17"/>
      <c r="CQ100" s="58"/>
      <c r="CR100" s="50"/>
      <c r="CS100" s="50"/>
      <c r="CT100" s="50"/>
      <c r="CU100" s="50"/>
      <c r="CV100" s="50"/>
      <c r="CW100" s="50"/>
      <c r="CX100" s="59"/>
      <c r="CY100" s="60"/>
      <c r="CZ100" s="17"/>
      <c r="DA100" s="17"/>
      <c r="DB100" s="58"/>
      <c r="DC100" s="50"/>
      <c r="DD100" s="50"/>
      <c r="DE100" s="50"/>
      <c r="DF100" s="50"/>
      <c r="DG100" s="50"/>
      <c r="DH100" s="50"/>
      <c r="DI100" s="59"/>
      <c r="DJ100" s="60"/>
      <c r="DK100" s="17"/>
      <c r="DL100" s="17"/>
      <c r="DM100" s="58"/>
      <c r="DN100" s="50"/>
      <c r="DO100" s="50"/>
      <c r="DP100" s="50"/>
      <c r="DQ100" s="50"/>
      <c r="DR100" s="50"/>
      <c r="DS100" s="50"/>
      <c r="DT100" s="59"/>
      <c r="DU100" s="60"/>
      <c r="DV100" s="17"/>
      <c r="DW100" s="17"/>
      <c r="DX100" s="58"/>
      <c r="DY100" s="50"/>
      <c r="DZ100" s="50"/>
      <c r="EA100" s="50"/>
      <c r="EB100" s="50"/>
      <c r="EC100" s="50"/>
      <c r="ED100" s="50"/>
      <c r="EE100" s="59"/>
      <c r="EF100" s="60"/>
      <c r="EG100" s="17"/>
      <c r="EH100" s="17"/>
      <c r="EI100" s="58"/>
      <c r="EJ100" s="50"/>
      <c r="EK100" s="50"/>
      <c r="EL100" s="50"/>
      <c r="EM100" s="50"/>
      <c r="EN100" s="50"/>
      <c r="EO100" s="50"/>
      <c r="EP100" s="59"/>
      <c r="EQ100" s="60"/>
      <c r="ER100" s="17"/>
      <c r="ES100" s="17"/>
      <c r="ET100" s="58"/>
      <c r="EU100" s="50"/>
      <c r="EV100" s="50"/>
      <c r="EW100" s="50"/>
      <c r="EX100" s="50"/>
      <c r="EY100" s="50"/>
      <c r="EZ100" s="50"/>
      <c r="FA100" s="59"/>
      <c r="FB100" s="60"/>
      <c r="FC100" s="17"/>
      <c r="FD100" s="17"/>
      <c r="FE100" s="58"/>
      <c r="FF100" s="50"/>
      <c r="FG100" s="50"/>
      <c r="FH100" s="50"/>
      <c r="FI100" s="50"/>
      <c r="FJ100" s="50"/>
      <c r="FK100" s="50"/>
      <c r="FL100" s="59"/>
      <c r="FM100" s="60"/>
      <c r="FN100" s="17"/>
      <c r="FO100" s="17"/>
      <c r="FP100" s="58"/>
      <c r="FQ100" s="50"/>
      <c r="FR100" s="50"/>
      <c r="FS100" s="50"/>
      <c r="FT100" s="50"/>
      <c r="FU100" s="50"/>
      <c r="FV100" s="50"/>
      <c r="FW100" s="59"/>
      <c r="FX100" s="60"/>
      <c r="FY100" s="17"/>
      <c r="FZ100" s="17"/>
      <c r="GA100" s="58"/>
      <c r="GB100" s="50"/>
      <c r="GC100" s="50"/>
      <c r="GD100" s="50"/>
      <c r="GE100" s="50"/>
      <c r="GF100" s="50"/>
      <c r="GG100" s="50"/>
      <c r="GH100" s="59"/>
      <c r="GI100" s="60"/>
      <c r="GJ100" s="17"/>
      <c r="GK100" s="17"/>
      <c r="GL100" s="58"/>
      <c r="GM100" s="50"/>
      <c r="GN100" s="50"/>
      <c r="GO100" s="50"/>
      <c r="GP100" s="50"/>
      <c r="GQ100" s="50"/>
      <c r="GR100" s="50"/>
      <c r="GS100" s="59"/>
      <c r="GT100" s="60"/>
      <c r="GU100" s="17"/>
      <c r="GV100" s="17"/>
      <c r="GW100" s="58"/>
      <c r="GX100" s="50"/>
      <c r="GY100" s="50"/>
      <c r="GZ100" s="50"/>
      <c r="HA100" s="50"/>
      <c r="HB100" s="50"/>
      <c r="HC100" s="50"/>
      <c r="HD100" s="59"/>
      <c r="HE100" s="60"/>
      <c r="HF100" s="17"/>
      <c r="HG100" s="17"/>
      <c r="HH100" s="58"/>
      <c r="HI100" s="50"/>
      <c r="HJ100" s="50"/>
      <c r="HK100" s="50"/>
      <c r="HL100" s="50"/>
      <c r="HM100" s="50"/>
      <c r="HN100" s="50"/>
      <c r="HO100" s="59"/>
      <c r="HP100" s="60"/>
      <c r="HQ100" s="17"/>
      <c r="HR100" s="17"/>
      <c r="HS100" s="58"/>
      <c r="HT100" s="50"/>
      <c r="HU100" s="50"/>
      <c r="HV100" s="50"/>
      <c r="HW100" s="50"/>
      <c r="HX100" s="50"/>
      <c r="HY100" s="50"/>
      <c r="HZ100" s="59"/>
      <c r="IA100" s="60"/>
      <c r="IB100" s="17"/>
      <c r="IC100" s="17"/>
    </row>
    <row r="101" spans="1:237" x14ac:dyDescent="0.3">
      <c r="A101" s="65"/>
      <c r="B101" s="66"/>
      <c r="C101" s="66"/>
      <c r="D101" s="67"/>
      <c r="E101" s="67"/>
      <c r="F101" s="67"/>
      <c r="G101" s="67"/>
      <c r="H101" s="67"/>
      <c r="I101" s="67"/>
    </row>
    <row r="102" spans="1:237" x14ac:dyDescent="0.3">
      <c r="A102" s="65"/>
      <c r="B102" s="66"/>
      <c r="C102" s="66"/>
      <c r="D102" s="67"/>
      <c r="E102" s="67"/>
      <c r="F102" s="67"/>
      <c r="G102" s="67"/>
      <c r="H102" s="67"/>
      <c r="I102" s="67"/>
    </row>
    <row r="103" spans="1:237" x14ac:dyDescent="0.3">
      <c r="A103" s="65"/>
      <c r="B103" s="66"/>
      <c r="C103" s="66"/>
      <c r="D103" s="67"/>
      <c r="E103" s="67"/>
      <c r="F103" s="67"/>
      <c r="G103" s="67"/>
      <c r="H103" s="67"/>
      <c r="I103" s="67"/>
    </row>
    <row r="104" spans="1:237" x14ac:dyDescent="0.3">
      <c r="A104" s="65"/>
      <c r="B104" s="66"/>
      <c r="C104" s="66"/>
      <c r="D104" s="67"/>
      <c r="E104" s="67"/>
      <c r="F104" s="67"/>
      <c r="G104" s="67"/>
      <c r="H104" s="67"/>
      <c r="I104" s="67"/>
    </row>
    <row r="105" spans="1:237" x14ac:dyDescent="0.3">
      <c r="A105" s="65"/>
      <c r="B105" s="66"/>
      <c r="C105" s="66"/>
      <c r="D105" s="67"/>
      <c r="E105" s="67"/>
      <c r="F105" s="67"/>
      <c r="G105" s="67"/>
      <c r="H105" s="67"/>
      <c r="I105" s="67"/>
      <c r="J105" s="59"/>
      <c r="K105" s="59"/>
      <c r="L105" s="59"/>
      <c r="M105" s="59"/>
      <c r="N105" s="59"/>
      <c r="O105" s="59"/>
      <c r="P105" s="59"/>
      <c r="Q105" s="17"/>
      <c r="R105" s="58"/>
      <c r="S105" s="50"/>
      <c r="T105" s="50"/>
      <c r="U105" s="50"/>
      <c r="V105" s="50"/>
      <c r="W105" s="50"/>
      <c r="X105" s="50"/>
      <c r="Y105" s="59"/>
      <c r="Z105" s="60"/>
      <c r="AA105" s="17"/>
      <c r="AB105" s="17"/>
      <c r="AC105" s="58"/>
      <c r="AD105" s="50"/>
      <c r="AE105" s="50"/>
      <c r="AF105" s="50"/>
      <c r="AG105" s="50"/>
      <c r="AH105" s="50"/>
      <c r="AI105" s="50"/>
      <c r="AJ105" s="59"/>
      <c r="AK105" s="60"/>
      <c r="AL105" s="17"/>
      <c r="AM105" s="17"/>
      <c r="AN105" s="58"/>
      <c r="AO105" s="50"/>
      <c r="AP105" s="50"/>
      <c r="AQ105" s="50"/>
      <c r="AR105" s="50"/>
      <c r="AS105" s="50"/>
      <c r="AT105" s="50"/>
      <c r="AU105" s="59"/>
      <c r="AV105" s="60"/>
      <c r="AW105" s="17"/>
      <c r="AX105" s="17"/>
      <c r="AY105" s="58"/>
      <c r="AZ105" s="50"/>
      <c r="BA105" s="50"/>
      <c r="BB105" s="50"/>
      <c r="BC105" s="50"/>
      <c r="BD105" s="50"/>
      <c r="BE105" s="50"/>
      <c r="BF105" s="59"/>
      <c r="BG105" s="60"/>
      <c r="BH105" s="17"/>
      <c r="BI105" s="17"/>
      <c r="BJ105" s="58"/>
      <c r="BK105" s="50"/>
      <c r="BL105" s="50"/>
      <c r="BM105" s="50"/>
      <c r="BN105" s="50"/>
      <c r="BO105" s="50"/>
      <c r="BP105" s="50"/>
      <c r="BQ105" s="59"/>
      <c r="BR105" s="60"/>
      <c r="BS105" s="17"/>
      <c r="BT105" s="17"/>
      <c r="BU105" s="58"/>
      <c r="BV105" s="50"/>
      <c r="BW105" s="50"/>
      <c r="BX105" s="50"/>
      <c r="BY105" s="50"/>
      <c r="BZ105" s="50"/>
      <c r="CA105" s="50"/>
      <c r="CB105" s="59"/>
      <c r="CC105" s="60"/>
      <c r="CD105" s="17"/>
      <c r="CE105" s="17"/>
      <c r="CF105" s="58"/>
      <c r="CG105" s="50"/>
      <c r="CH105" s="50"/>
      <c r="CI105" s="50"/>
      <c r="CJ105" s="50"/>
      <c r="CK105" s="50"/>
      <c r="CL105" s="50"/>
      <c r="CM105" s="59"/>
      <c r="CN105" s="60"/>
      <c r="CO105" s="17"/>
      <c r="CP105" s="17"/>
      <c r="CQ105" s="58"/>
      <c r="CR105" s="50"/>
      <c r="CS105" s="50"/>
      <c r="CT105" s="50"/>
      <c r="CU105" s="50"/>
      <c r="CV105" s="50"/>
      <c r="CW105" s="50"/>
      <c r="CX105" s="59"/>
      <c r="CY105" s="60"/>
      <c r="CZ105" s="17"/>
      <c r="DA105" s="17"/>
      <c r="DB105" s="58"/>
      <c r="DC105" s="50"/>
      <c r="DD105" s="50"/>
      <c r="DE105" s="50"/>
      <c r="DF105" s="50"/>
      <c r="DG105" s="50"/>
      <c r="DH105" s="50"/>
      <c r="DI105" s="59"/>
      <c r="DJ105" s="60"/>
      <c r="DK105" s="17"/>
      <c r="DL105" s="17"/>
      <c r="DM105" s="58"/>
      <c r="DN105" s="50"/>
      <c r="DO105" s="50"/>
      <c r="DP105" s="50"/>
      <c r="DQ105" s="50"/>
      <c r="DR105" s="50"/>
      <c r="DS105" s="50"/>
      <c r="DT105" s="59"/>
      <c r="DU105" s="60"/>
      <c r="DV105" s="17"/>
      <c r="DW105" s="17"/>
      <c r="DX105" s="58"/>
      <c r="DY105" s="50"/>
      <c r="DZ105" s="50"/>
      <c r="EA105" s="50"/>
      <c r="EB105" s="50"/>
      <c r="EC105" s="50"/>
      <c r="ED105" s="50"/>
      <c r="EE105" s="59"/>
      <c r="EF105" s="60"/>
      <c r="EG105" s="17"/>
      <c r="EH105" s="17"/>
      <c r="EI105" s="58"/>
      <c r="EJ105" s="50"/>
      <c r="EK105" s="50"/>
      <c r="EL105" s="50"/>
      <c r="EM105" s="50"/>
      <c r="EN105" s="50"/>
      <c r="EO105" s="50"/>
      <c r="EP105" s="59"/>
      <c r="EQ105" s="60"/>
      <c r="ER105" s="17"/>
      <c r="ES105" s="17"/>
      <c r="ET105" s="58"/>
      <c r="EU105" s="50"/>
      <c r="EV105" s="50"/>
      <c r="EW105" s="50"/>
      <c r="EX105" s="50"/>
      <c r="EY105" s="50"/>
      <c r="EZ105" s="50"/>
      <c r="FA105" s="59"/>
      <c r="FB105" s="60"/>
      <c r="FC105" s="17"/>
      <c r="FD105" s="17"/>
      <c r="FE105" s="58"/>
      <c r="FF105" s="50"/>
      <c r="FG105" s="50"/>
      <c r="FH105" s="50"/>
      <c r="FI105" s="50"/>
      <c r="FJ105" s="50"/>
      <c r="FK105" s="50"/>
      <c r="FL105" s="59"/>
      <c r="FM105" s="60"/>
      <c r="FN105" s="17"/>
      <c r="FO105" s="17"/>
      <c r="FP105" s="58"/>
      <c r="FQ105" s="50"/>
      <c r="FR105" s="50"/>
      <c r="FS105" s="50"/>
      <c r="FT105" s="50"/>
      <c r="FU105" s="50"/>
      <c r="FV105" s="50"/>
      <c r="FW105" s="59"/>
      <c r="FX105" s="60"/>
      <c r="FY105" s="17"/>
      <c r="FZ105" s="17"/>
      <c r="GA105" s="58"/>
      <c r="GB105" s="50"/>
      <c r="GC105" s="50"/>
      <c r="GD105" s="50"/>
      <c r="GE105" s="50"/>
      <c r="GF105" s="50"/>
      <c r="GG105" s="50"/>
      <c r="GH105" s="59"/>
      <c r="GI105" s="60"/>
      <c r="GJ105" s="17"/>
      <c r="GK105" s="17"/>
      <c r="GL105" s="58"/>
      <c r="GM105" s="50"/>
      <c r="GN105" s="50"/>
      <c r="GO105" s="50"/>
      <c r="GP105" s="50"/>
      <c r="GQ105" s="50"/>
      <c r="GR105" s="50"/>
      <c r="GS105" s="59"/>
      <c r="GT105" s="60"/>
      <c r="GU105" s="17"/>
      <c r="GV105" s="17"/>
      <c r="GW105" s="58"/>
      <c r="GX105" s="50"/>
      <c r="GY105" s="50"/>
      <c r="GZ105" s="50"/>
      <c r="HA105" s="50"/>
      <c r="HB105" s="50"/>
      <c r="HC105" s="50"/>
      <c r="HD105" s="59"/>
      <c r="HE105" s="60"/>
      <c r="HF105" s="17"/>
      <c r="HG105" s="17"/>
      <c r="HH105" s="58"/>
      <c r="HI105" s="50"/>
      <c r="HJ105" s="50"/>
      <c r="HK105" s="50"/>
      <c r="HL105" s="50"/>
      <c r="HM105" s="50"/>
      <c r="HN105" s="50"/>
      <c r="HO105" s="59"/>
      <c r="HP105" s="60"/>
      <c r="HQ105" s="17"/>
      <c r="HR105" s="17"/>
      <c r="HS105" s="58"/>
      <c r="HT105" s="50"/>
      <c r="HU105" s="50"/>
      <c r="HV105" s="50"/>
      <c r="HW105" s="50"/>
      <c r="HX105" s="50"/>
      <c r="HY105" s="50"/>
      <c r="HZ105" s="59"/>
      <c r="IA105" s="60"/>
      <c r="IB105" s="17"/>
      <c r="IC105" s="17"/>
    </row>
    <row r="106" spans="1:237" x14ac:dyDescent="0.3">
      <c r="A106" s="65"/>
      <c r="B106" s="66"/>
      <c r="C106" s="66"/>
      <c r="D106" s="67"/>
      <c r="E106" s="67"/>
      <c r="F106" s="67"/>
      <c r="G106" s="67"/>
      <c r="H106" s="67"/>
      <c r="I106" s="67"/>
      <c r="J106" s="59"/>
      <c r="K106" s="59"/>
      <c r="L106" s="59"/>
      <c r="M106" s="59"/>
      <c r="N106" s="59"/>
      <c r="O106" s="59"/>
      <c r="P106" s="59"/>
      <c r="Q106" s="17"/>
      <c r="R106" s="58"/>
      <c r="S106" s="50"/>
      <c r="T106" s="50"/>
      <c r="U106" s="50"/>
      <c r="V106" s="50"/>
      <c r="W106" s="50"/>
      <c r="X106" s="50"/>
      <c r="Y106" s="59"/>
      <c r="Z106" s="60"/>
      <c r="AA106" s="17"/>
      <c r="AB106" s="17"/>
      <c r="AC106" s="58"/>
      <c r="AD106" s="50"/>
      <c r="AE106" s="50"/>
      <c r="AF106" s="50"/>
      <c r="AG106" s="50"/>
      <c r="AH106" s="50"/>
      <c r="AI106" s="50"/>
      <c r="AJ106" s="59"/>
      <c r="AK106" s="60"/>
      <c r="AL106" s="17"/>
      <c r="AM106" s="17"/>
      <c r="AN106" s="58"/>
      <c r="AO106" s="50"/>
      <c r="AP106" s="50"/>
      <c r="AQ106" s="50"/>
      <c r="AR106" s="50"/>
      <c r="AS106" s="50"/>
      <c r="AT106" s="50"/>
      <c r="AU106" s="59"/>
      <c r="AV106" s="60"/>
      <c r="AW106" s="17"/>
      <c r="AX106" s="17"/>
      <c r="AY106" s="58"/>
      <c r="AZ106" s="50"/>
      <c r="BA106" s="50"/>
      <c r="BB106" s="50"/>
      <c r="BC106" s="50"/>
      <c r="BD106" s="50"/>
      <c r="BE106" s="50"/>
      <c r="BF106" s="59"/>
      <c r="BG106" s="60"/>
      <c r="BH106" s="17"/>
      <c r="BI106" s="17"/>
      <c r="BJ106" s="58"/>
      <c r="BK106" s="50"/>
      <c r="BL106" s="50"/>
      <c r="BM106" s="50"/>
      <c r="BN106" s="50"/>
      <c r="BO106" s="50"/>
      <c r="BP106" s="50"/>
      <c r="BQ106" s="59"/>
      <c r="BR106" s="60"/>
      <c r="BS106" s="17"/>
      <c r="BT106" s="17"/>
      <c r="BU106" s="58"/>
      <c r="BV106" s="50"/>
      <c r="BW106" s="50"/>
      <c r="BX106" s="50"/>
      <c r="BY106" s="50"/>
      <c r="BZ106" s="50"/>
      <c r="CA106" s="50"/>
      <c r="CB106" s="59"/>
      <c r="CC106" s="60"/>
      <c r="CD106" s="17"/>
      <c r="CE106" s="17"/>
      <c r="CF106" s="58"/>
      <c r="CG106" s="50"/>
      <c r="CH106" s="50"/>
      <c r="CI106" s="50"/>
      <c r="CJ106" s="50"/>
      <c r="CK106" s="50"/>
      <c r="CL106" s="50"/>
      <c r="CM106" s="59"/>
      <c r="CN106" s="60"/>
      <c r="CO106" s="17"/>
      <c r="CP106" s="17"/>
      <c r="CQ106" s="58"/>
      <c r="CR106" s="50"/>
      <c r="CS106" s="50"/>
      <c r="CT106" s="50"/>
      <c r="CU106" s="50"/>
      <c r="CV106" s="50"/>
      <c r="CW106" s="50"/>
      <c r="CX106" s="59"/>
      <c r="CY106" s="60"/>
      <c r="CZ106" s="17"/>
      <c r="DA106" s="17"/>
      <c r="DB106" s="58"/>
      <c r="DC106" s="50"/>
      <c r="DD106" s="50"/>
      <c r="DE106" s="50"/>
      <c r="DF106" s="50"/>
      <c r="DG106" s="50"/>
      <c r="DH106" s="50"/>
      <c r="DI106" s="59"/>
      <c r="DJ106" s="60"/>
      <c r="DK106" s="17"/>
      <c r="DL106" s="17"/>
      <c r="DM106" s="58"/>
      <c r="DN106" s="50"/>
      <c r="DO106" s="50"/>
      <c r="DP106" s="50"/>
      <c r="DQ106" s="50"/>
      <c r="DR106" s="50"/>
      <c r="DS106" s="50"/>
      <c r="DT106" s="59"/>
      <c r="DU106" s="60"/>
      <c r="DV106" s="17"/>
      <c r="DW106" s="17"/>
      <c r="DX106" s="58"/>
      <c r="DY106" s="50"/>
      <c r="DZ106" s="50"/>
      <c r="EA106" s="50"/>
      <c r="EB106" s="50"/>
      <c r="EC106" s="50"/>
      <c r="ED106" s="50"/>
      <c r="EE106" s="59"/>
      <c r="EF106" s="60"/>
      <c r="EG106" s="17"/>
      <c r="EH106" s="17"/>
      <c r="EI106" s="58"/>
      <c r="EJ106" s="50"/>
      <c r="EK106" s="50"/>
      <c r="EL106" s="50"/>
      <c r="EM106" s="50"/>
      <c r="EN106" s="50"/>
      <c r="EO106" s="50"/>
      <c r="EP106" s="59"/>
      <c r="EQ106" s="60"/>
      <c r="ER106" s="17"/>
      <c r="ES106" s="17"/>
      <c r="ET106" s="58"/>
      <c r="EU106" s="50"/>
      <c r="EV106" s="50"/>
      <c r="EW106" s="50"/>
      <c r="EX106" s="50"/>
      <c r="EY106" s="50"/>
      <c r="EZ106" s="50"/>
      <c r="FA106" s="59"/>
      <c r="FB106" s="60"/>
      <c r="FC106" s="17"/>
      <c r="FD106" s="17"/>
      <c r="FE106" s="58"/>
      <c r="FF106" s="50"/>
      <c r="FG106" s="50"/>
      <c r="FH106" s="50"/>
      <c r="FI106" s="50"/>
      <c r="FJ106" s="50"/>
      <c r="FK106" s="50"/>
      <c r="FL106" s="59"/>
      <c r="FM106" s="60"/>
      <c r="FN106" s="17"/>
      <c r="FO106" s="17"/>
      <c r="FP106" s="58"/>
      <c r="FQ106" s="50"/>
      <c r="FR106" s="50"/>
      <c r="FS106" s="50"/>
      <c r="FT106" s="50"/>
      <c r="FU106" s="50"/>
      <c r="FV106" s="50"/>
      <c r="FW106" s="59"/>
      <c r="FX106" s="60"/>
      <c r="FY106" s="17"/>
      <c r="FZ106" s="17"/>
      <c r="GA106" s="58"/>
      <c r="GB106" s="50"/>
      <c r="GC106" s="50"/>
      <c r="GD106" s="50"/>
      <c r="GE106" s="50"/>
      <c r="GF106" s="50"/>
      <c r="GG106" s="50"/>
      <c r="GH106" s="59"/>
      <c r="GI106" s="60"/>
      <c r="GJ106" s="17"/>
      <c r="GK106" s="17"/>
      <c r="GL106" s="58"/>
      <c r="GM106" s="50"/>
      <c r="GN106" s="50"/>
      <c r="GO106" s="50"/>
      <c r="GP106" s="50"/>
      <c r="GQ106" s="50"/>
      <c r="GR106" s="50"/>
      <c r="GS106" s="59"/>
      <c r="GT106" s="60"/>
      <c r="GU106" s="17"/>
      <c r="GV106" s="17"/>
      <c r="GW106" s="58"/>
      <c r="GX106" s="50"/>
      <c r="GY106" s="50"/>
      <c r="GZ106" s="50"/>
      <c r="HA106" s="50"/>
      <c r="HB106" s="50"/>
      <c r="HC106" s="50"/>
      <c r="HD106" s="59"/>
      <c r="HE106" s="60"/>
      <c r="HF106" s="17"/>
      <c r="HG106" s="17"/>
      <c r="HH106" s="58"/>
      <c r="HI106" s="50"/>
      <c r="HJ106" s="50"/>
      <c r="HK106" s="50"/>
      <c r="HL106" s="50"/>
      <c r="HM106" s="50"/>
      <c r="HN106" s="50"/>
      <c r="HO106" s="59"/>
      <c r="HP106" s="60"/>
      <c r="HQ106" s="17"/>
      <c r="HR106" s="17"/>
      <c r="HS106" s="58"/>
      <c r="HT106" s="50"/>
      <c r="HU106" s="50"/>
      <c r="HV106" s="50"/>
      <c r="HW106" s="50"/>
      <c r="HX106" s="50"/>
      <c r="HY106" s="50"/>
      <c r="HZ106" s="59"/>
      <c r="IA106" s="60"/>
      <c r="IB106" s="17"/>
      <c r="IC106" s="17"/>
    </row>
    <row r="107" spans="1:237" x14ac:dyDescent="0.3">
      <c r="A107" s="65"/>
      <c r="B107" s="66"/>
      <c r="C107" s="66"/>
      <c r="D107" s="67"/>
      <c r="E107" s="67"/>
      <c r="F107" s="67"/>
      <c r="G107" s="67"/>
      <c r="H107" s="67"/>
      <c r="I107" s="67"/>
      <c r="J107" s="59"/>
      <c r="K107" s="59"/>
      <c r="L107" s="59"/>
      <c r="M107" s="59"/>
      <c r="N107" s="59"/>
      <c r="O107" s="59"/>
      <c r="P107" s="59"/>
      <c r="Q107" s="17"/>
      <c r="R107" s="58"/>
      <c r="S107" s="50"/>
      <c r="T107" s="50"/>
      <c r="U107" s="50"/>
      <c r="V107" s="50"/>
      <c r="W107" s="50"/>
      <c r="X107" s="50"/>
      <c r="Y107" s="59"/>
      <c r="Z107" s="60"/>
      <c r="AA107" s="17"/>
      <c r="AB107" s="17"/>
      <c r="AC107" s="58"/>
      <c r="AD107" s="50"/>
      <c r="AE107" s="50"/>
      <c r="AF107" s="50"/>
      <c r="AG107" s="50"/>
      <c r="AH107" s="50"/>
      <c r="AI107" s="50"/>
      <c r="AJ107" s="59"/>
      <c r="AK107" s="60"/>
      <c r="AL107" s="17"/>
      <c r="AM107" s="17"/>
      <c r="AN107" s="58"/>
      <c r="AO107" s="50"/>
      <c r="AP107" s="50"/>
      <c r="AQ107" s="50"/>
      <c r="AR107" s="50"/>
      <c r="AS107" s="50"/>
      <c r="AT107" s="50"/>
      <c r="AU107" s="59"/>
      <c r="AV107" s="60"/>
      <c r="AW107" s="17"/>
      <c r="AX107" s="17"/>
      <c r="AY107" s="58"/>
      <c r="AZ107" s="50"/>
      <c r="BA107" s="50"/>
      <c r="BB107" s="50"/>
      <c r="BC107" s="50"/>
      <c r="BD107" s="50"/>
      <c r="BE107" s="50"/>
      <c r="BF107" s="59"/>
      <c r="BG107" s="60"/>
      <c r="BH107" s="17"/>
      <c r="BI107" s="17"/>
      <c r="BJ107" s="58"/>
      <c r="BK107" s="50"/>
      <c r="BL107" s="50"/>
      <c r="BM107" s="50"/>
      <c r="BN107" s="50"/>
      <c r="BO107" s="50"/>
      <c r="BP107" s="50"/>
      <c r="BQ107" s="59"/>
      <c r="BR107" s="60"/>
      <c r="BS107" s="17"/>
      <c r="BT107" s="17"/>
      <c r="BU107" s="58"/>
      <c r="BV107" s="50"/>
      <c r="BW107" s="50"/>
      <c r="BX107" s="50"/>
      <c r="BY107" s="50"/>
      <c r="BZ107" s="50"/>
      <c r="CA107" s="50"/>
      <c r="CB107" s="59"/>
      <c r="CC107" s="60"/>
      <c r="CD107" s="17"/>
      <c r="CE107" s="17"/>
      <c r="CF107" s="58"/>
      <c r="CG107" s="50"/>
      <c r="CH107" s="50"/>
      <c r="CI107" s="50"/>
      <c r="CJ107" s="50"/>
      <c r="CK107" s="50"/>
      <c r="CL107" s="50"/>
      <c r="CM107" s="59"/>
      <c r="CN107" s="60"/>
      <c r="CO107" s="17"/>
      <c r="CP107" s="17"/>
      <c r="CQ107" s="58"/>
      <c r="CR107" s="50"/>
      <c r="CS107" s="50"/>
      <c r="CT107" s="50"/>
      <c r="CU107" s="50"/>
      <c r="CV107" s="50"/>
      <c r="CW107" s="50"/>
      <c r="CX107" s="59"/>
      <c r="CY107" s="60"/>
      <c r="CZ107" s="17"/>
      <c r="DA107" s="17"/>
      <c r="DB107" s="58"/>
      <c r="DC107" s="50"/>
      <c r="DD107" s="50"/>
      <c r="DE107" s="50"/>
      <c r="DF107" s="50"/>
      <c r="DG107" s="50"/>
      <c r="DH107" s="50"/>
      <c r="DI107" s="59"/>
      <c r="DJ107" s="60"/>
      <c r="DK107" s="17"/>
      <c r="DL107" s="17"/>
      <c r="DM107" s="58"/>
      <c r="DN107" s="50"/>
      <c r="DO107" s="50"/>
      <c r="DP107" s="50"/>
      <c r="DQ107" s="50"/>
      <c r="DR107" s="50"/>
      <c r="DS107" s="50"/>
      <c r="DT107" s="59"/>
      <c r="DU107" s="60"/>
      <c r="DV107" s="17"/>
      <c r="DW107" s="17"/>
      <c r="DX107" s="58"/>
      <c r="DY107" s="50"/>
      <c r="DZ107" s="50"/>
      <c r="EA107" s="50"/>
      <c r="EB107" s="50"/>
      <c r="EC107" s="50"/>
      <c r="ED107" s="50"/>
      <c r="EE107" s="59"/>
      <c r="EF107" s="60"/>
      <c r="EG107" s="17"/>
      <c r="EH107" s="17"/>
      <c r="EI107" s="58"/>
      <c r="EJ107" s="50"/>
      <c r="EK107" s="50"/>
      <c r="EL107" s="50"/>
      <c r="EM107" s="50"/>
      <c r="EN107" s="50"/>
      <c r="EO107" s="50"/>
      <c r="EP107" s="59"/>
      <c r="EQ107" s="60"/>
      <c r="ER107" s="17"/>
      <c r="ES107" s="17"/>
      <c r="ET107" s="58"/>
      <c r="EU107" s="50"/>
      <c r="EV107" s="50"/>
      <c r="EW107" s="50"/>
      <c r="EX107" s="50"/>
      <c r="EY107" s="50"/>
      <c r="EZ107" s="50"/>
      <c r="FA107" s="59"/>
      <c r="FB107" s="60"/>
      <c r="FC107" s="17"/>
      <c r="FD107" s="17"/>
      <c r="FE107" s="58"/>
      <c r="FF107" s="50"/>
      <c r="FG107" s="50"/>
      <c r="FH107" s="50"/>
      <c r="FI107" s="50"/>
      <c r="FJ107" s="50"/>
      <c r="FK107" s="50"/>
      <c r="FL107" s="59"/>
      <c r="FM107" s="60"/>
      <c r="FN107" s="17"/>
      <c r="FO107" s="17"/>
      <c r="FP107" s="58"/>
      <c r="FQ107" s="50"/>
      <c r="FR107" s="50"/>
      <c r="FS107" s="50"/>
      <c r="FT107" s="50"/>
      <c r="FU107" s="50"/>
      <c r="FV107" s="50"/>
      <c r="FW107" s="59"/>
      <c r="FX107" s="60"/>
      <c r="FY107" s="17"/>
      <c r="FZ107" s="17"/>
      <c r="GA107" s="58"/>
      <c r="GB107" s="50"/>
      <c r="GC107" s="50"/>
      <c r="GD107" s="50"/>
      <c r="GE107" s="50"/>
      <c r="GF107" s="50"/>
      <c r="GG107" s="50"/>
      <c r="GH107" s="59"/>
      <c r="GI107" s="60"/>
      <c r="GJ107" s="17"/>
      <c r="GK107" s="17"/>
      <c r="GL107" s="58"/>
      <c r="GM107" s="50"/>
      <c r="GN107" s="50"/>
      <c r="GO107" s="50"/>
      <c r="GP107" s="50"/>
      <c r="GQ107" s="50"/>
      <c r="GR107" s="50"/>
      <c r="GS107" s="59"/>
      <c r="GT107" s="60"/>
      <c r="GU107" s="17"/>
      <c r="GV107" s="17"/>
      <c r="GW107" s="58"/>
      <c r="GX107" s="50"/>
      <c r="GY107" s="50"/>
      <c r="GZ107" s="50"/>
      <c r="HA107" s="50"/>
      <c r="HB107" s="50"/>
      <c r="HC107" s="50"/>
      <c r="HD107" s="59"/>
      <c r="HE107" s="60"/>
      <c r="HF107" s="17"/>
      <c r="HG107" s="17"/>
      <c r="HH107" s="58"/>
      <c r="HI107" s="50"/>
      <c r="HJ107" s="50"/>
      <c r="HK107" s="50"/>
      <c r="HL107" s="50"/>
      <c r="HM107" s="50"/>
      <c r="HN107" s="50"/>
      <c r="HO107" s="59"/>
      <c r="HP107" s="60"/>
      <c r="HQ107" s="17"/>
      <c r="HR107" s="17"/>
      <c r="HS107" s="58"/>
      <c r="HT107" s="50"/>
      <c r="HU107" s="50"/>
      <c r="HV107" s="50"/>
      <c r="HW107" s="50"/>
      <c r="HX107" s="50"/>
      <c r="HY107" s="50"/>
      <c r="HZ107" s="59"/>
      <c r="IA107" s="60"/>
      <c r="IB107" s="17"/>
      <c r="IC107" s="17"/>
    </row>
    <row r="108" spans="1:237" x14ac:dyDescent="0.3">
      <c r="A108" s="65"/>
      <c r="B108" s="66"/>
      <c r="C108" s="66"/>
      <c r="D108" s="67"/>
      <c r="E108" s="67"/>
      <c r="F108" s="67"/>
      <c r="G108" s="67"/>
      <c r="H108" s="67"/>
      <c r="I108" s="67"/>
      <c r="J108" s="59"/>
      <c r="K108" s="59"/>
      <c r="L108" s="59"/>
      <c r="M108" s="59"/>
      <c r="N108" s="59"/>
      <c r="O108" s="59"/>
      <c r="P108" s="59"/>
      <c r="Q108" s="17"/>
      <c r="R108" s="58"/>
      <c r="S108" s="50"/>
      <c r="T108" s="50"/>
      <c r="U108" s="50"/>
      <c r="V108" s="50"/>
      <c r="W108" s="50"/>
      <c r="X108" s="50"/>
      <c r="Y108" s="59"/>
      <c r="Z108" s="60"/>
      <c r="AA108" s="17"/>
      <c r="AB108" s="17"/>
      <c r="AC108" s="58"/>
      <c r="AD108" s="50"/>
      <c r="AE108" s="50"/>
      <c r="AF108" s="50"/>
      <c r="AG108" s="50"/>
      <c r="AH108" s="50"/>
      <c r="AI108" s="50"/>
      <c r="AJ108" s="59"/>
      <c r="AK108" s="60"/>
      <c r="AL108" s="17"/>
      <c r="AM108" s="17"/>
      <c r="AN108" s="58"/>
      <c r="AO108" s="50"/>
      <c r="AP108" s="50"/>
      <c r="AQ108" s="50"/>
      <c r="AR108" s="50"/>
      <c r="AS108" s="50"/>
      <c r="AT108" s="50"/>
      <c r="AU108" s="59"/>
      <c r="AV108" s="60"/>
      <c r="AW108" s="17"/>
      <c r="AX108" s="17"/>
      <c r="AY108" s="58"/>
      <c r="AZ108" s="50"/>
      <c r="BA108" s="50"/>
      <c r="BB108" s="50"/>
      <c r="BC108" s="50"/>
      <c r="BD108" s="50"/>
      <c r="BE108" s="50"/>
      <c r="BF108" s="59"/>
      <c r="BG108" s="60"/>
      <c r="BH108" s="17"/>
      <c r="BI108" s="17"/>
      <c r="BJ108" s="58"/>
      <c r="BK108" s="50"/>
      <c r="BL108" s="50"/>
      <c r="BM108" s="50"/>
      <c r="BN108" s="50"/>
      <c r="BO108" s="50"/>
      <c r="BP108" s="50"/>
      <c r="BQ108" s="59"/>
      <c r="BR108" s="60"/>
      <c r="BS108" s="17"/>
      <c r="BT108" s="17"/>
      <c r="BU108" s="58"/>
      <c r="BV108" s="50"/>
      <c r="BW108" s="50"/>
      <c r="BX108" s="50"/>
      <c r="BY108" s="50"/>
      <c r="BZ108" s="50"/>
      <c r="CA108" s="50"/>
      <c r="CB108" s="59"/>
      <c r="CC108" s="60"/>
      <c r="CD108" s="17"/>
      <c r="CE108" s="17"/>
      <c r="CF108" s="58"/>
      <c r="CG108" s="50"/>
      <c r="CH108" s="50"/>
      <c r="CI108" s="50"/>
      <c r="CJ108" s="50"/>
      <c r="CK108" s="50"/>
      <c r="CL108" s="50"/>
      <c r="CM108" s="59"/>
      <c r="CN108" s="60"/>
      <c r="CO108" s="17"/>
      <c r="CP108" s="17"/>
      <c r="CQ108" s="58"/>
      <c r="CR108" s="50"/>
      <c r="CS108" s="50"/>
      <c r="CT108" s="50"/>
      <c r="CU108" s="50"/>
      <c r="CV108" s="50"/>
      <c r="CW108" s="50"/>
      <c r="CX108" s="59"/>
      <c r="CY108" s="60"/>
      <c r="CZ108" s="17"/>
      <c r="DA108" s="17"/>
      <c r="DB108" s="58"/>
      <c r="DC108" s="50"/>
      <c r="DD108" s="50"/>
      <c r="DE108" s="50"/>
      <c r="DF108" s="50"/>
      <c r="DG108" s="50"/>
      <c r="DH108" s="50"/>
      <c r="DI108" s="59"/>
      <c r="DJ108" s="60"/>
      <c r="DK108" s="17"/>
      <c r="DL108" s="17"/>
      <c r="DM108" s="58"/>
      <c r="DN108" s="50"/>
      <c r="DO108" s="50"/>
      <c r="DP108" s="50"/>
      <c r="DQ108" s="50"/>
      <c r="DR108" s="50"/>
      <c r="DS108" s="50"/>
      <c r="DT108" s="59"/>
      <c r="DU108" s="60"/>
      <c r="DV108" s="17"/>
      <c r="DW108" s="17"/>
      <c r="DX108" s="58"/>
      <c r="DY108" s="50"/>
      <c r="DZ108" s="50"/>
      <c r="EA108" s="50"/>
      <c r="EB108" s="50"/>
      <c r="EC108" s="50"/>
      <c r="ED108" s="50"/>
      <c r="EE108" s="59"/>
      <c r="EF108" s="60"/>
      <c r="EG108" s="17"/>
      <c r="EH108" s="17"/>
      <c r="EI108" s="58"/>
      <c r="EJ108" s="50"/>
      <c r="EK108" s="50"/>
      <c r="EL108" s="50"/>
      <c r="EM108" s="50"/>
      <c r="EN108" s="50"/>
      <c r="EO108" s="50"/>
      <c r="EP108" s="59"/>
      <c r="EQ108" s="60"/>
      <c r="ER108" s="17"/>
      <c r="ES108" s="17"/>
      <c r="ET108" s="58"/>
      <c r="EU108" s="50"/>
      <c r="EV108" s="50"/>
      <c r="EW108" s="50"/>
      <c r="EX108" s="50"/>
      <c r="EY108" s="50"/>
      <c r="EZ108" s="50"/>
      <c r="FA108" s="59"/>
      <c r="FB108" s="60"/>
      <c r="FC108" s="17"/>
      <c r="FD108" s="17"/>
      <c r="FE108" s="58"/>
      <c r="FF108" s="50"/>
      <c r="FG108" s="50"/>
      <c r="FH108" s="50"/>
      <c r="FI108" s="50"/>
      <c r="FJ108" s="50"/>
      <c r="FK108" s="50"/>
      <c r="FL108" s="59"/>
      <c r="FM108" s="60"/>
      <c r="FN108" s="17"/>
      <c r="FO108" s="17"/>
      <c r="FP108" s="58"/>
      <c r="FQ108" s="50"/>
      <c r="FR108" s="50"/>
      <c r="FS108" s="50"/>
      <c r="FT108" s="50"/>
      <c r="FU108" s="50"/>
      <c r="FV108" s="50"/>
      <c r="FW108" s="59"/>
      <c r="FX108" s="60"/>
      <c r="FY108" s="17"/>
      <c r="FZ108" s="17"/>
      <c r="GA108" s="58"/>
      <c r="GB108" s="50"/>
      <c r="GC108" s="50"/>
      <c r="GD108" s="50"/>
      <c r="GE108" s="50"/>
      <c r="GF108" s="50"/>
      <c r="GG108" s="50"/>
      <c r="GH108" s="59"/>
      <c r="GI108" s="60"/>
      <c r="GJ108" s="17"/>
      <c r="GK108" s="17"/>
      <c r="GL108" s="58"/>
      <c r="GM108" s="50"/>
      <c r="GN108" s="50"/>
      <c r="GO108" s="50"/>
      <c r="GP108" s="50"/>
      <c r="GQ108" s="50"/>
      <c r="GR108" s="50"/>
      <c r="GS108" s="59"/>
      <c r="GT108" s="60"/>
      <c r="GU108" s="17"/>
      <c r="GV108" s="17"/>
      <c r="GW108" s="58"/>
      <c r="GX108" s="50"/>
      <c r="GY108" s="50"/>
      <c r="GZ108" s="50"/>
      <c r="HA108" s="50"/>
      <c r="HB108" s="50"/>
      <c r="HC108" s="50"/>
      <c r="HD108" s="59"/>
      <c r="HE108" s="60"/>
      <c r="HF108" s="17"/>
      <c r="HG108" s="17"/>
      <c r="HH108" s="58"/>
      <c r="HI108" s="50"/>
      <c r="HJ108" s="50"/>
      <c r="HK108" s="50"/>
      <c r="HL108" s="50"/>
      <c r="HM108" s="50"/>
      <c r="HN108" s="50"/>
      <c r="HO108" s="59"/>
      <c r="HP108" s="60"/>
      <c r="HQ108" s="17"/>
      <c r="HR108" s="17"/>
      <c r="HS108" s="58"/>
      <c r="HT108" s="50"/>
      <c r="HU108" s="50"/>
      <c r="HV108" s="50"/>
      <c r="HW108" s="50"/>
      <c r="HX108" s="50"/>
      <c r="HY108" s="50"/>
      <c r="HZ108" s="59"/>
      <c r="IA108" s="60"/>
      <c r="IB108" s="17"/>
      <c r="IC108" s="17"/>
    </row>
    <row r="109" spans="1:237" x14ac:dyDescent="0.3">
      <c r="A109" s="65"/>
      <c r="B109" s="70"/>
      <c r="C109" s="70"/>
      <c r="D109" s="71"/>
      <c r="E109" s="71"/>
      <c r="F109" s="71"/>
      <c r="G109" s="71"/>
      <c r="H109" s="71"/>
      <c r="I109" s="71"/>
      <c r="J109" s="59"/>
      <c r="K109" s="59"/>
      <c r="L109" s="59"/>
      <c r="M109" s="59"/>
      <c r="N109" s="59"/>
      <c r="O109" s="59"/>
      <c r="P109" s="59"/>
      <c r="Q109" s="17"/>
      <c r="R109" s="58"/>
      <c r="S109" s="50"/>
      <c r="T109" s="50"/>
      <c r="U109" s="50"/>
      <c r="V109" s="50"/>
      <c r="W109" s="50"/>
      <c r="X109" s="50"/>
      <c r="Y109" s="59"/>
      <c r="Z109" s="60"/>
      <c r="AA109" s="17"/>
      <c r="AB109" s="17"/>
      <c r="AC109" s="58"/>
      <c r="AD109" s="50"/>
      <c r="AE109" s="50"/>
      <c r="AF109" s="50"/>
      <c r="AG109" s="50"/>
      <c r="AH109" s="50"/>
      <c r="AI109" s="50"/>
      <c r="AJ109" s="59"/>
      <c r="AK109" s="60"/>
      <c r="AL109" s="17"/>
      <c r="AM109" s="17"/>
      <c r="AN109" s="58"/>
      <c r="AO109" s="50"/>
      <c r="AP109" s="50"/>
      <c r="AQ109" s="50"/>
      <c r="AR109" s="50"/>
      <c r="AS109" s="50"/>
      <c r="AT109" s="50"/>
      <c r="AU109" s="59"/>
      <c r="AV109" s="60"/>
      <c r="AW109" s="17"/>
      <c r="AX109" s="17"/>
      <c r="AY109" s="58"/>
      <c r="AZ109" s="50"/>
      <c r="BA109" s="50"/>
      <c r="BB109" s="50"/>
      <c r="BC109" s="50"/>
      <c r="BD109" s="50"/>
      <c r="BE109" s="50"/>
      <c r="BF109" s="59"/>
      <c r="BG109" s="60"/>
      <c r="BH109" s="17"/>
      <c r="BI109" s="17"/>
      <c r="BJ109" s="58"/>
      <c r="BK109" s="50"/>
      <c r="BL109" s="50"/>
      <c r="BM109" s="50"/>
      <c r="BN109" s="50"/>
      <c r="BO109" s="50"/>
      <c r="BP109" s="50"/>
      <c r="BQ109" s="59"/>
      <c r="BR109" s="60"/>
      <c r="BS109" s="17"/>
      <c r="BT109" s="17"/>
      <c r="BU109" s="58"/>
      <c r="BV109" s="50"/>
      <c r="BW109" s="50"/>
      <c r="BX109" s="50"/>
      <c r="BY109" s="50"/>
      <c r="BZ109" s="50"/>
      <c r="CA109" s="50"/>
      <c r="CB109" s="59"/>
      <c r="CC109" s="60"/>
      <c r="CD109" s="17"/>
      <c r="CE109" s="17"/>
      <c r="CF109" s="58"/>
      <c r="CG109" s="50"/>
      <c r="CH109" s="50"/>
      <c r="CI109" s="50"/>
      <c r="CJ109" s="50"/>
      <c r="CK109" s="50"/>
      <c r="CL109" s="50"/>
      <c r="CM109" s="59"/>
      <c r="CN109" s="60"/>
      <c r="CO109" s="17"/>
      <c r="CP109" s="17"/>
      <c r="CQ109" s="58"/>
      <c r="CR109" s="50"/>
      <c r="CS109" s="50"/>
      <c r="CT109" s="50"/>
      <c r="CU109" s="50"/>
      <c r="CV109" s="50"/>
      <c r="CW109" s="50"/>
      <c r="CX109" s="59"/>
      <c r="CY109" s="60"/>
      <c r="CZ109" s="17"/>
      <c r="DA109" s="17"/>
      <c r="DB109" s="58"/>
      <c r="DC109" s="50"/>
      <c r="DD109" s="50"/>
      <c r="DE109" s="50"/>
      <c r="DF109" s="50"/>
      <c r="DG109" s="50"/>
      <c r="DH109" s="50"/>
      <c r="DI109" s="59"/>
      <c r="DJ109" s="60"/>
      <c r="DK109" s="17"/>
      <c r="DL109" s="17"/>
      <c r="DM109" s="58"/>
      <c r="DN109" s="50"/>
      <c r="DO109" s="50"/>
      <c r="DP109" s="50"/>
      <c r="DQ109" s="50"/>
      <c r="DR109" s="50"/>
      <c r="DS109" s="50"/>
      <c r="DT109" s="59"/>
      <c r="DU109" s="60"/>
      <c r="DV109" s="17"/>
      <c r="DW109" s="17"/>
      <c r="DX109" s="58"/>
      <c r="DY109" s="50"/>
      <c r="DZ109" s="50"/>
      <c r="EA109" s="50"/>
      <c r="EB109" s="50"/>
      <c r="EC109" s="50"/>
      <c r="ED109" s="50"/>
      <c r="EE109" s="59"/>
      <c r="EF109" s="60"/>
      <c r="EG109" s="17"/>
      <c r="EH109" s="17"/>
      <c r="EI109" s="58"/>
      <c r="EJ109" s="50"/>
      <c r="EK109" s="50"/>
      <c r="EL109" s="50"/>
      <c r="EM109" s="50"/>
      <c r="EN109" s="50"/>
      <c r="EO109" s="50"/>
      <c r="EP109" s="59"/>
      <c r="EQ109" s="60"/>
      <c r="ER109" s="17"/>
      <c r="ES109" s="17"/>
      <c r="ET109" s="58"/>
      <c r="EU109" s="50"/>
      <c r="EV109" s="50"/>
      <c r="EW109" s="50"/>
      <c r="EX109" s="50"/>
      <c r="EY109" s="50"/>
      <c r="EZ109" s="50"/>
      <c r="FA109" s="59"/>
      <c r="FB109" s="60"/>
      <c r="FC109" s="17"/>
      <c r="FD109" s="17"/>
      <c r="FE109" s="58"/>
      <c r="FF109" s="50"/>
      <c r="FG109" s="50"/>
      <c r="FH109" s="50"/>
      <c r="FI109" s="50"/>
      <c r="FJ109" s="50"/>
      <c r="FK109" s="50"/>
      <c r="FL109" s="59"/>
      <c r="FM109" s="60"/>
      <c r="FN109" s="17"/>
      <c r="FO109" s="17"/>
      <c r="FP109" s="58"/>
      <c r="FQ109" s="50"/>
      <c r="FR109" s="50"/>
      <c r="FS109" s="50"/>
      <c r="FT109" s="50"/>
      <c r="FU109" s="50"/>
      <c r="FV109" s="50"/>
      <c r="FW109" s="59"/>
      <c r="FX109" s="60"/>
      <c r="FY109" s="17"/>
      <c r="FZ109" s="17"/>
      <c r="GA109" s="58"/>
      <c r="GB109" s="50"/>
      <c r="GC109" s="50"/>
      <c r="GD109" s="50"/>
      <c r="GE109" s="50"/>
      <c r="GF109" s="50"/>
      <c r="GG109" s="50"/>
      <c r="GH109" s="59"/>
      <c r="GI109" s="60"/>
      <c r="GJ109" s="17"/>
      <c r="GK109" s="17"/>
      <c r="GL109" s="58"/>
      <c r="GM109" s="50"/>
      <c r="GN109" s="50"/>
      <c r="GO109" s="50"/>
      <c r="GP109" s="50"/>
      <c r="GQ109" s="50"/>
      <c r="GR109" s="50"/>
      <c r="GS109" s="59"/>
      <c r="GT109" s="60"/>
      <c r="GU109" s="17"/>
      <c r="GV109" s="17"/>
      <c r="GW109" s="58"/>
      <c r="GX109" s="50"/>
      <c r="GY109" s="50"/>
      <c r="GZ109" s="50"/>
      <c r="HA109" s="50"/>
      <c r="HB109" s="50"/>
      <c r="HC109" s="50"/>
      <c r="HD109" s="59"/>
      <c r="HE109" s="60"/>
      <c r="HF109" s="17"/>
      <c r="HG109" s="17"/>
      <c r="HH109" s="58"/>
      <c r="HI109" s="50"/>
      <c r="HJ109" s="50"/>
      <c r="HK109" s="50"/>
      <c r="HL109" s="50"/>
      <c r="HM109" s="50"/>
      <c r="HN109" s="50"/>
      <c r="HO109" s="59"/>
      <c r="HP109" s="60"/>
      <c r="HQ109" s="17"/>
      <c r="HR109" s="17"/>
      <c r="HS109" s="58"/>
      <c r="HT109" s="50"/>
      <c r="HU109" s="50"/>
      <c r="HV109" s="50"/>
      <c r="HW109" s="50"/>
      <c r="HX109" s="50"/>
      <c r="HY109" s="50"/>
      <c r="HZ109" s="59"/>
      <c r="IA109" s="60"/>
      <c r="IB109" s="17"/>
      <c r="IC109" s="17"/>
    </row>
    <row r="110" spans="1:237" x14ac:dyDescent="0.3">
      <c r="A110" s="73"/>
      <c r="B110" s="74"/>
      <c r="C110" s="74"/>
      <c r="D110" s="75"/>
      <c r="E110" s="75"/>
      <c r="F110" s="75"/>
      <c r="G110" s="75"/>
      <c r="H110" s="75"/>
      <c r="I110" s="75"/>
      <c r="J110" s="59"/>
      <c r="K110" s="59"/>
      <c r="L110" s="59"/>
      <c r="M110" s="59"/>
      <c r="N110" s="59"/>
      <c r="O110" s="59"/>
      <c r="P110" s="59"/>
      <c r="Q110" s="17"/>
      <c r="R110" s="58"/>
      <c r="S110" s="50"/>
      <c r="T110" s="50"/>
      <c r="U110" s="50"/>
      <c r="V110" s="50"/>
      <c r="W110" s="50"/>
      <c r="X110" s="50"/>
      <c r="Y110" s="59"/>
      <c r="Z110" s="60"/>
      <c r="AA110" s="17"/>
      <c r="AB110" s="17"/>
      <c r="AC110" s="58"/>
      <c r="AD110" s="50"/>
      <c r="AE110" s="50"/>
      <c r="AF110" s="50"/>
      <c r="AG110" s="50"/>
      <c r="AH110" s="50"/>
      <c r="AI110" s="50"/>
      <c r="AJ110" s="59"/>
      <c r="AK110" s="60"/>
      <c r="AL110" s="17"/>
      <c r="AM110" s="17"/>
      <c r="AN110" s="58"/>
      <c r="AO110" s="50"/>
      <c r="AP110" s="50"/>
      <c r="AQ110" s="50"/>
      <c r="AR110" s="50"/>
      <c r="AS110" s="50"/>
      <c r="AT110" s="50"/>
      <c r="AU110" s="59"/>
      <c r="AV110" s="60"/>
      <c r="AW110" s="17"/>
      <c r="AX110" s="17"/>
      <c r="AY110" s="58"/>
      <c r="AZ110" s="50"/>
      <c r="BA110" s="50"/>
      <c r="BB110" s="50"/>
      <c r="BC110" s="50"/>
      <c r="BD110" s="50"/>
      <c r="BE110" s="50"/>
      <c r="BF110" s="59"/>
      <c r="BG110" s="60"/>
      <c r="BH110" s="17"/>
      <c r="BI110" s="17"/>
      <c r="BJ110" s="58"/>
      <c r="BK110" s="50"/>
      <c r="BL110" s="50"/>
      <c r="BM110" s="50"/>
      <c r="BN110" s="50"/>
      <c r="BO110" s="50"/>
      <c r="BP110" s="50"/>
      <c r="BQ110" s="59"/>
      <c r="BR110" s="60"/>
      <c r="BS110" s="17"/>
      <c r="BT110" s="17"/>
      <c r="BU110" s="58"/>
      <c r="BV110" s="50"/>
      <c r="BW110" s="50"/>
      <c r="BX110" s="50"/>
      <c r="BY110" s="50"/>
      <c r="BZ110" s="50"/>
      <c r="CA110" s="50"/>
      <c r="CB110" s="59"/>
      <c r="CC110" s="60"/>
      <c r="CD110" s="17"/>
      <c r="CE110" s="17"/>
      <c r="CF110" s="58"/>
      <c r="CG110" s="50"/>
      <c r="CH110" s="50"/>
      <c r="CI110" s="50"/>
      <c r="CJ110" s="50"/>
      <c r="CK110" s="50"/>
      <c r="CL110" s="50"/>
      <c r="CM110" s="59"/>
      <c r="CN110" s="60"/>
      <c r="CO110" s="17"/>
      <c r="CP110" s="17"/>
      <c r="CQ110" s="58"/>
      <c r="CR110" s="50"/>
      <c r="CS110" s="50"/>
      <c r="CT110" s="50"/>
      <c r="CU110" s="50"/>
      <c r="CV110" s="50"/>
      <c r="CW110" s="50"/>
      <c r="CX110" s="59"/>
      <c r="CY110" s="60"/>
      <c r="CZ110" s="17"/>
      <c r="DA110" s="17"/>
      <c r="DB110" s="58"/>
      <c r="DC110" s="50"/>
      <c r="DD110" s="50"/>
      <c r="DE110" s="50"/>
      <c r="DF110" s="50"/>
      <c r="DG110" s="50"/>
      <c r="DH110" s="50"/>
      <c r="DI110" s="59"/>
      <c r="DJ110" s="60"/>
      <c r="DK110" s="17"/>
      <c r="DL110" s="17"/>
      <c r="DM110" s="58"/>
      <c r="DN110" s="50"/>
      <c r="DO110" s="50"/>
      <c r="DP110" s="50"/>
      <c r="DQ110" s="50"/>
      <c r="DR110" s="50"/>
      <c r="DS110" s="50"/>
      <c r="DT110" s="59"/>
      <c r="DU110" s="60"/>
      <c r="DV110" s="17"/>
      <c r="DW110" s="17"/>
      <c r="DX110" s="58"/>
      <c r="DY110" s="50"/>
      <c r="DZ110" s="50"/>
      <c r="EA110" s="50"/>
      <c r="EB110" s="50"/>
      <c r="EC110" s="50"/>
      <c r="ED110" s="50"/>
      <c r="EE110" s="59"/>
      <c r="EF110" s="60"/>
      <c r="EG110" s="17"/>
      <c r="EH110" s="17"/>
      <c r="EI110" s="58"/>
      <c r="EJ110" s="50"/>
      <c r="EK110" s="50"/>
      <c r="EL110" s="50"/>
      <c r="EM110" s="50"/>
      <c r="EN110" s="50"/>
      <c r="EO110" s="50"/>
      <c r="EP110" s="59"/>
      <c r="EQ110" s="60"/>
      <c r="ER110" s="17"/>
      <c r="ES110" s="17"/>
      <c r="ET110" s="58"/>
      <c r="EU110" s="50"/>
      <c r="EV110" s="50"/>
      <c r="EW110" s="50"/>
      <c r="EX110" s="50"/>
      <c r="EY110" s="50"/>
      <c r="EZ110" s="50"/>
      <c r="FA110" s="59"/>
      <c r="FB110" s="60"/>
      <c r="FC110" s="17"/>
      <c r="FD110" s="17"/>
      <c r="FE110" s="58"/>
      <c r="FF110" s="50"/>
      <c r="FG110" s="50"/>
      <c r="FH110" s="50"/>
      <c r="FI110" s="50"/>
      <c r="FJ110" s="50"/>
      <c r="FK110" s="50"/>
      <c r="FL110" s="59"/>
      <c r="FM110" s="60"/>
      <c r="FN110" s="17"/>
      <c r="FO110" s="17"/>
      <c r="FP110" s="58"/>
      <c r="FQ110" s="50"/>
      <c r="FR110" s="50"/>
      <c r="FS110" s="50"/>
      <c r="FT110" s="50"/>
      <c r="FU110" s="50"/>
      <c r="FV110" s="50"/>
      <c r="FW110" s="59"/>
      <c r="FX110" s="60"/>
      <c r="FY110" s="17"/>
      <c r="FZ110" s="17"/>
      <c r="GA110" s="58"/>
      <c r="GB110" s="50"/>
      <c r="GC110" s="50"/>
      <c r="GD110" s="50"/>
      <c r="GE110" s="50"/>
      <c r="GF110" s="50"/>
      <c r="GG110" s="50"/>
      <c r="GH110" s="59"/>
      <c r="GI110" s="60"/>
      <c r="GJ110" s="17"/>
      <c r="GK110" s="17"/>
      <c r="GL110" s="58"/>
      <c r="GM110" s="50"/>
      <c r="GN110" s="50"/>
      <c r="GO110" s="50"/>
      <c r="GP110" s="50"/>
      <c r="GQ110" s="50"/>
      <c r="GR110" s="50"/>
      <c r="GS110" s="59"/>
      <c r="GT110" s="60"/>
      <c r="GU110" s="17"/>
      <c r="GV110" s="17"/>
      <c r="GW110" s="58"/>
      <c r="GX110" s="50"/>
      <c r="GY110" s="50"/>
      <c r="GZ110" s="50"/>
      <c r="HA110" s="50"/>
      <c r="HB110" s="50"/>
      <c r="HC110" s="50"/>
      <c r="HD110" s="59"/>
      <c r="HE110" s="60"/>
      <c r="HF110" s="17"/>
      <c r="HG110" s="17"/>
      <c r="HH110" s="58"/>
      <c r="HI110" s="50"/>
      <c r="HJ110" s="50"/>
      <c r="HK110" s="50"/>
      <c r="HL110" s="50"/>
      <c r="HM110" s="50"/>
      <c r="HN110" s="50"/>
      <c r="HO110" s="59"/>
      <c r="HP110" s="60"/>
      <c r="HQ110" s="17"/>
      <c r="HR110" s="17"/>
      <c r="HS110" s="58"/>
      <c r="HT110" s="50"/>
      <c r="HU110" s="50"/>
      <c r="HV110" s="50"/>
      <c r="HW110" s="50"/>
      <c r="HX110" s="50"/>
      <c r="HY110" s="50"/>
      <c r="HZ110" s="59"/>
      <c r="IA110" s="60"/>
      <c r="IB110" s="17"/>
      <c r="IC110" s="17"/>
    </row>
    <row r="111" spans="1:237" x14ac:dyDescent="0.3">
      <c r="B111" s="17"/>
      <c r="C111" s="17"/>
      <c r="D111" s="60"/>
      <c r="E111" s="60"/>
      <c r="F111" s="60"/>
      <c r="G111" s="60"/>
      <c r="H111" s="60"/>
      <c r="I111" s="60"/>
      <c r="J111" s="59"/>
      <c r="K111" s="59"/>
      <c r="L111" s="59"/>
      <c r="M111" s="59"/>
      <c r="N111" s="59"/>
      <c r="O111" s="59"/>
      <c r="P111" s="59"/>
      <c r="Q111" s="17"/>
      <c r="R111" s="58"/>
      <c r="S111" s="50"/>
      <c r="T111" s="50"/>
      <c r="U111" s="50"/>
      <c r="V111" s="50"/>
      <c r="W111" s="50"/>
      <c r="X111" s="50"/>
      <c r="Y111" s="59"/>
      <c r="Z111" s="60"/>
      <c r="AA111" s="17"/>
      <c r="AB111" s="17"/>
      <c r="AC111" s="58"/>
      <c r="AD111" s="50"/>
      <c r="AE111" s="50"/>
      <c r="AF111" s="50"/>
      <c r="AG111" s="50"/>
      <c r="AH111" s="50"/>
      <c r="AI111" s="50"/>
      <c r="AJ111" s="59"/>
      <c r="AK111" s="60"/>
      <c r="AL111" s="17"/>
      <c r="AM111" s="17"/>
      <c r="AN111" s="58"/>
      <c r="AO111" s="50"/>
      <c r="AP111" s="50"/>
      <c r="AQ111" s="50"/>
      <c r="AR111" s="50"/>
      <c r="AS111" s="50"/>
      <c r="AT111" s="50"/>
      <c r="AU111" s="59"/>
      <c r="AV111" s="60"/>
      <c r="AW111" s="17"/>
      <c r="AX111" s="17"/>
      <c r="AY111" s="58"/>
      <c r="AZ111" s="50"/>
      <c r="BA111" s="50"/>
      <c r="BB111" s="50"/>
      <c r="BC111" s="50"/>
      <c r="BD111" s="50"/>
      <c r="BE111" s="50"/>
      <c r="BF111" s="59"/>
      <c r="BG111" s="60"/>
      <c r="BH111" s="17"/>
      <c r="BI111" s="17"/>
      <c r="BJ111" s="58"/>
      <c r="BK111" s="50"/>
      <c r="BL111" s="50"/>
      <c r="BM111" s="50"/>
      <c r="BN111" s="50"/>
      <c r="BO111" s="50"/>
      <c r="BP111" s="50"/>
      <c r="BQ111" s="59"/>
      <c r="BR111" s="60"/>
      <c r="BS111" s="17"/>
      <c r="BT111" s="17"/>
      <c r="BU111" s="58"/>
      <c r="BV111" s="50"/>
      <c r="BW111" s="50"/>
      <c r="BX111" s="50"/>
      <c r="BY111" s="50"/>
      <c r="BZ111" s="50"/>
      <c r="CA111" s="50"/>
      <c r="CB111" s="59"/>
      <c r="CC111" s="60"/>
      <c r="CD111" s="17"/>
      <c r="CE111" s="17"/>
      <c r="CF111" s="58"/>
      <c r="CG111" s="50"/>
      <c r="CH111" s="50"/>
      <c r="CI111" s="50"/>
      <c r="CJ111" s="50"/>
      <c r="CK111" s="50"/>
      <c r="CL111" s="50"/>
      <c r="CM111" s="59"/>
      <c r="CN111" s="60"/>
      <c r="CO111" s="17"/>
      <c r="CP111" s="17"/>
      <c r="CQ111" s="58"/>
      <c r="CR111" s="50"/>
      <c r="CS111" s="50"/>
      <c r="CT111" s="50"/>
      <c r="CU111" s="50"/>
      <c r="CV111" s="50"/>
      <c r="CW111" s="50"/>
      <c r="CX111" s="59"/>
      <c r="CY111" s="60"/>
      <c r="CZ111" s="17"/>
      <c r="DA111" s="17"/>
      <c r="DB111" s="58"/>
      <c r="DC111" s="50"/>
      <c r="DD111" s="50"/>
      <c r="DE111" s="50"/>
      <c r="DF111" s="50"/>
      <c r="DG111" s="50"/>
      <c r="DH111" s="50"/>
      <c r="DI111" s="59"/>
      <c r="DJ111" s="60"/>
      <c r="DK111" s="17"/>
      <c r="DL111" s="17"/>
      <c r="DM111" s="58"/>
      <c r="DN111" s="50"/>
      <c r="DO111" s="50"/>
      <c r="DP111" s="50"/>
      <c r="DQ111" s="50"/>
      <c r="DR111" s="50"/>
      <c r="DS111" s="50"/>
      <c r="DT111" s="59"/>
      <c r="DU111" s="60"/>
      <c r="DV111" s="17"/>
      <c r="DW111" s="17"/>
      <c r="DX111" s="58"/>
      <c r="DY111" s="50"/>
      <c r="DZ111" s="50"/>
      <c r="EA111" s="50"/>
      <c r="EB111" s="50"/>
      <c r="EC111" s="50"/>
      <c r="ED111" s="50"/>
      <c r="EE111" s="59"/>
      <c r="EF111" s="60"/>
      <c r="EG111" s="17"/>
      <c r="EH111" s="17"/>
      <c r="EI111" s="58"/>
      <c r="EJ111" s="50"/>
      <c r="EK111" s="50"/>
      <c r="EL111" s="50"/>
      <c r="EM111" s="50"/>
      <c r="EN111" s="50"/>
      <c r="EO111" s="50"/>
      <c r="EP111" s="59"/>
      <c r="EQ111" s="60"/>
      <c r="ER111" s="17"/>
      <c r="ES111" s="17"/>
      <c r="ET111" s="58"/>
      <c r="EU111" s="50"/>
      <c r="EV111" s="50"/>
      <c r="EW111" s="50"/>
      <c r="EX111" s="50"/>
      <c r="EY111" s="50"/>
      <c r="EZ111" s="50"/>
      <c r="FA111" s="59"/>
      <c r="FB111" s="60"/>
      <c r="FC111" s="17"/>
      <c r="FD111" s="17"/>
      <c r="FE111" s="58"/>
      <c r="FF111" s="50"/>
      <c r="FG111" s="50"/>
      <c r="FH111" s="50"/>
      <c r="FI111" s="50"/>
      <c r="FJ111" s="50"/>
      <c r="FK111" s="50"/>
      <c r="FL111" s="59"/>
      <c r="FM111" s="60"/>
      <c r="FN111" s="17"/>
      <c r="FO111" s="17"/>
      <c r="FP111" s="58"/>
      <c r="FQ111" s="50"/>
      <c r="FR111" s="50"/>
      <c r="FS111" s="50"/>
      <c r="FT111" s="50"/>
      <c r="FU111" s="50"/>
      <c r="FV111" s="50"/>
      <c r="FW111" s="59"/>
      <c r="FX111" s="60"/>
      <c r="FY111" s="17"/>
      <c r="FZ111" s="17"/>
      <c r="GA111" s="58"/>
      <c r="GB111" s="50"/>
      <c r="GC111" s="50"/>
      <c r="GD111" s="50"/>
      <c r="GE111" s="50"/>
      <c r="GF111" s="50"/>
      <c r="GG111" s="50"/>
      <c r="GH111" s="59"/>
      <c r="GI111" s="60"/>
      <c r="GJ111" s="17"/>
      <c r="GK111" s="17"/>
      <c r="GL111" s="58"/>
      <c r="GM111" s="50"/>
      <c r="GN111" s="50"/>
      <c r="GO111" s="50"/>
      <c r="GP111" s="50"/>
      <c r="GQ111" s="50"/>
      <c r="GR111" s="50"/>
      <c r="GS111" s="59"/>
      <c r="GT111" s="60"/>
      <c r="GU111" s="17"/>
      <c r="GV111" s="17"/>
      <c r="GW111" s="58"/>
      <c r="GX111" s="50"/>
      <c r="GY111" s="50"/>
      <c r="GZ111" s="50"/>
      <c r="HA111" s="50"/>
      <c r="HB111" s="50"/>
      <c r="HC111" s="50"/>
      <c r="HD111" s="59"/>
      <c r="HE111" s="60"/>
      <c r="HF111" s="17"/>
      <c r="HG111" s="17"/>
      <c r="HH111" s="58"/>
      <c r="HI111" s="50"/>
      <c r="HJ111" s="50"/>
      <c r="HK111" s="50"/>
      <c r="HL111" s="50"/>
      <c r="HM111" s="50"/>
      <c r="HN111" s="50"/>
      <c r="HO111" s="59"/>
      <c r="HP111" s="60"/>
      <c r="HQ111" s="17"/>
      <c r="HR111" s="17"/>
      <c r="HS111" s="58"/>
      <c r="HT111" s="50"/>
      <c r="HU111" s="50"/>
      <c r="HV111" s="50"/>
      <c r="HW111" s="50"/>
      <c r="HX111" s="50"/>
      <c r="HY111" s="50"/>
      <c r="HZ111" s="59"/>
      <c r="IA111" s="60"/>
      <c r="IB111" s="17"/>
      <c r="IC111" s="17"/>
    </row>
    <row r="112" spans="1:237" x14ac:dyDescent="0.3">
      <c r="J112" s="59"/>
      <c r="K112" s="59"/>
      <c r="L112" s="59"/>
      <c r="M112" s="59"/>
      <c r="N112" s="59"/>
      <c r="O112" s="59"/>
      <c r="P112" s="59"/>
      <c r="Q112" s="17"/>
      <c r="R112" s="58"/>
      <c r="S112" s="50"/>
      <c r="T112" s="50"/>
      <c r="U112" s="50"/>
      <c r="V112" s="50"/>
      <c r="W112" s="50"/>
      <c r="X112" s="50"/>
      <c r="Y112" s="59"/>
      <c r="Z112" s="60"/>
      <c r="AA112" s="17"/>
      <c r="AB112" s="17"/>
      <c r="AC112" s="58"/>
      <c r="AD112" s="50"/>
      <c r="AE112" s="50"/>
      <c r="AF112" s="50"/>
      <c r="AG112" s="50"/>
      <c r="AH112" s="50"/>
      <c r="AI112" s="50"/>
      <c r="AJ112" s="59"/>
      <c r="AK112" s="60"/>
      <c r="AL112" s="17"/>
      <c r="AM112" s="17"/>
      <c r="AN112" s="58"/>
      <c r="AO112" s="50"/>
      <c r="AP112" s="50"/>
      <c r="AQ112" s="50"/>
      <c r="AR112" s="50"/>
      <c r="AS112" s="50"/>
      <c r="AT112" s="50"/>
      <c r="AU112" s="59"/>
      <c r="AV112" s="60"/>
      <c r="AW112" s="17"/>
      <c r="AX112" s="17"/>
      <c r="AY112" s="58"/>
      <c r="AZ112" s="50"/>
      <c r="BA112" s="50"/>
      <c r="BB112" s="50"/>
      <c r="BC112" s="50"/>
      <c r="BD112" s="50"/>
      <c r="BE112" s="50"/>
      <c r="BF112" s="59"/>
      <c r="BG112" s="60"/>
      <c r="BH112" s="17"/>
      <c r="BI112" s="17"/>
      <c r="BJ112" s="58"/>
      <c r="BK112" s="50"/>
      <c r="BL112" s="50"/>
      <c r="BM112" s="50"/>
      <c r="BN112" s="50"/>
      <c r="BO112" s="50"/>
      <c r="BP112" s="50"/>
      <c r="BQ112" s="59"/>
      <c r="BR112" s="60"/>
      <c r="BS112" s="17"/>
      <c r="BT112" s="17"/>
      <c r="BU112" s="58"/>
      <c r="BV112" s="50"/>
      <c r="BW112" s="50"/>
      <c r="BX112" s="50"/>
      <c r="BY112" s="50"/>
      <c r="BZ112" s="50"/>
      <c r="CA112" s="50"/>
      <c r="CB112" s="59"/>
      <c r="CC112" s="60"/>
      <c r="CD112" s="17"/>
      <c r="CE112" s="17"/>
      <c r="CF112" s="58"/>
      <c r="CG112" s="50"/>
      <c r="CH112" s="50"/>
      <c r="CI112" s="50"/>
      <c r="CJ112" s="50"/>
      <c r="CK112" s="50"/>
      <c r="CL112" s="50"/>
      <c r="CM112" s="59"/>
      <c r="CN112" s="60"/>
      <c r="CO112" s="17"/>
      <c r="CP112" s="17"/>
      <c r="CQ112" s="58"/>
      <c r="CR112" s="50"/>
      <c r="CS112" s="50"/>
      <c r="CT112" s="50"/>
      <c r="CU112" s="50"/>
      <c r="CV112" s="50"/>
      <c r="CW112" s="50"/>
      <c r="CX112" s="59"/>
      <c r="CY112" s="60"/>
      <c r="CZ112" s="17"/>
      <c r="DA112" s="17"/>
      <c r="DB112" s="58"/>
      <c r="DC112" s="50"/>
      <c r="DD112" s="50"/>
      <c r="DE112" s="50"/>
      <c r="DF112" s="50"/>
      <c r="DG112" s="50"/>
      <c r="DH112" s="50"/>
      <c r="DI112" s="59"/>
      <c r="DJ112" s="60"/>
      <c r="DK112" s="17"/>
      <c r="DL112" s="17"/>
      <c r="DM112" s="58"/>
      <c r="DN112" s="50"/>
      <c r="DO112" s="50"/>
      <c r="DP112" s="50"/>
      <c r="DQ112" s="50"/>
      <c r="DR112" s="50"/>
      <c r="DS112" s="50"/>
      <c r="DT112" s="59"/>
      <c r="DU112" s="60"/>
      <c r="DV112" s="17"/>
      <c r="DW112" s="17"/>
      <c r="DX112" s="58"/>
      <c r="DY112" s="50"/>
      <c r="DZ112" s="50"/>
      <c r="EA112" s="50"/>
      <c r="EB112" s="50"/>
      <c r="EC112" s="50"/>
      <c r="ED112" s="50"/>
      <c r="EE112" s="59"/>
      <c r="EF112" s="60"/>
      <c r="EG112" s="17"/>
      <c r="EH112" s="17"/>
      <c r="EI112" s="58"/>
      <c r="EJ112" s="50"/>
      <c r="EK112" s="50"/>
      <c r="EL112" s="50"/>
      <c r="EM112" s="50"/>
      <c r="EN112" s="50"/>
      <c r="EO112" s="50"/>
      <c r="EP112" s="59"/>
      <c r="EQ112" s="60"/>
      <c r="ER112" s="17"/>
      <c r="ES112" s="17"/>
      <c r="ET112" s="58"/>
      <c r="EU112" s="50"/>
      <c r="EV112" s="50"/>
      <c r="EW112" s="50"/>
      <c r="EX112" s="50"/>
      <c r="EY112" s="50"/>
      <c r="EZ112" s="50"/>
      <c r="FA112" s="59"/>
      <c r="FB112" s="60"/>
      <c r="FC112" s="17"/>
      <c r="FD112" s="17"/>
      <c r="FE112" s="58"/>
      <c r="FF112" s="50"/>
      <c r="FG112" s="50"/>
      <c r="FH112" s="50"/>
      <c r="FI112" s="50"/>
      <c r="FJ112" s="50"/>
      <c r="FK112" s="50"/>
      <c r="FL112" s="59"/>
      <c r="FM112" s="60"/>
      <c r="FN112" s="17"/>
      <c r="FO112" s="17"/>
      <c r="FP112" s="58"/>
      <c r="FQ112" s="50"/>
      <c r="FR112" s="50"/>
      <c r="FS112" s="50"/>
      <c r="FT112" s="50"/>
      <c r="FU112" s="50"/>
      <c r="FV112" s="50"/>
      <c r="FW112" s="59"/>
      <c r="FX112" s="60"/>
      <c r="FY112" s="17"/>
      <c r="FZ112" s="17"/>
      <c r="GA112" s="58"/>
      <c r="GB112" s="50"/>
      <c r="GC112" s="50"/>
      <c r="GD112" s="50"/>
      <c r="GE112" s="50"/>
      <c r="GF112" s="50"/>
      <c r="GG112" s="50"/>
      <c r="GH112" s="59"/>
      <c r="GI112" s="60"/>
      <c r="GJ112" s="17"/>
      <c r="GK112" s="17"/>
      <c r="GL112" s="58"/>
      <c r="GM112" s="50"/>
      <c r="GN112" s="50"/>
      <c r="GO112" s="50"/>
      <c r="GP112" s="50"/>
      <c r="GQ112" s="50"/>
      <c r="GR112" s="50"/>
      <c r="GS112" s="59"/>
      <c r="GT112" s="60"/>
      <c r="GU112" s="17"/>
      <c r="GV112" s="17"/>
      <c r="GW112" s="58"/>
      <c r="GX112" s="50"/>
      <c r="GY112" s="50"/>
      <c r="GZ112" s="50"/>
      <c r="HA112" s="50"/>
      <c r="HB112" s="50"/>
      <c r="HC112" s="50"/>
      <c r="HD112" s="59"/>
      <c r="HE112" s="60"/>
      <c r="HF112" s="17"/>
      <c r="HG112" s="17"/>
      <c r="HH112" s="58"/>
      <c r="HI112" s="50"/>
      <c r="HJ112" s="50"/>
      <c r="HK112" s="50"/>
      <c r="HL112" s="50"/>
      <c r="HM112" s="50"/>
      <c r="HN112" s="50"/>
      <c r="HO112" s="59"/>
      <c r="HP112" s="60"/>
      <c r="HQ112" s="17"/>
      <c r="HR112" s="17"/>
      <c r="HS112" s="58"/>
      <c r="HT112" s="50"/>
      <c r="HU112" s="50"/>
      <c r="HV112" s="50"/>
      <c r="HW112" s="50"/>
      <c r="HX112" s="50"/>
      <c r="HY112" s="50"/>
      <c r="HZ112" s="59"/>
      <c r="IA112" s="60"/>
      <c r="IB112" s="17"/>
      <c r="IC112" s="17"/>
    </row>
    <row r="113" spans="2:237" x14ac:dyDescent="0.3">
      <c r="J113" s="59"/>
      <c r="K113" s="59"/>
      <c r="L113" s="59"/>
      <c r="M113" s="59"/>
      <c r="N113" s="59"/>
      <c r="O113" s="59"/>
      <c r="P113" s="59"/>
      <c r="Q113" s="17"/>
      <c r="R113" s="58"/>
      <c r="S113" s="50"/>
      <c r="T113" s="50"/>
      <c r="U113" s="50"/>
      <c r="V113" s="50"/>
      <c r="W113" s="50"/>
      <c r="X113" s="50"/>
      <c r="Y113" s="59"/>
      <c r="Z113" s="60"/>
      <c r="AA113" s="17"/>
      <c r="AB113" s="17"/>
      <c r="AC113" s="58"/>
      <c r="AD113" s="50"/>
      <c r="AE113" s="50"/>
      <c r="AF113" s="50"/>
      <c r="AG113" s="50"/>
      <c r="AH113" s="50"/>
      <c r="AI113" s="50"/>
      <c r="AJ113" s="59"/>
      <c r="AK113" s="60"/>
      <c r="AL113" s="17"/>
      <c r="AM113" s="17"/>
      <c r="AN113" s="58"/>
      <c r="AO113" s="50"/>
      <c r="AP113" s="50"/>
      <c r="AQ113" s="50"/>
      <c r="AR113" s="50"/>
      <c r="AS113" s="50"/>
      <c r="AT113" s="50"/>
      <c r="AU113" s="59"/>
      <c r="AV113" s="60"/>
      <c r="AW113" s="17"/>
      <c r="AX113" s="17"/>
      <c r="AY113" s="58"/>
      <c r="AZ113" s="50"/>
      <c r="BA113" s="50"/>
      <c r="BB113" s="50"/>
      <c r="BC113" s="50"/>
      <c r="BD113" s="50"/>
      <c r="BE113" s="50"/>
      <c r="BF113" s="59"/>
      <c r="BG113" s="60"/>
      <c r="BH113" s="17"/>
      <c r="BI113" s="17"/>
      <c r="BJ113" s="58"/>
      <c r="BK113" s="50"/>
      <c r="BL113" s="50"/>
      <c r="BM113" s="50"/>
      <c r="BN113" s="50"/>
      <c r="BO113" s="50"/>
      <c r="BP113" s="50"/>
      <c r="BQ113" s="59"/>
      <c r="BR113" s="60"/>
      <c r="BS113" s="17"/>
      <c r="BT113" s="17"/>
      <c r="BU113" s="58"/>
      <c r="BV113" s="50"/>
      <c r="BW113" s="50"/>
      <c r="BX113" s="50"/>
      <c r="BY113" s="50"/>
      <c r="BZ113" s="50"/>
      <c r="CA113" s="50"/>
      <c r="CB113" s="59"/>
      <c r="CC113" s="60"/>
      <c r="CD113" s="17"/>
      <c r="CE113" s="17"/>
      <c r="CF113" s="58"/>
      <c r="CG113" s="50"/>
      <c r="CH113" s="50"/>
      <c r="CI113" s="50"/>
      <c r="CJ113" s="50"/>
      <c r="CK113" s="50"/>
      <c r="CL113" s="50"/>
      <c r="CM113" s="59"/>
      <c r="CN113" s="60"/>
      <c r="CO113" s="17"/>
      <c r="CP113" s="17"/>
      <c r="CQ113" s="58"/>
      <c r="CR113" s="50"/>
      <c r="CS113" s="50"/>
      <c r="CT113" s="50"/>
      <c r="CU113" s="50"/>
      <c r="CV113" s="50"/>
      <c r="CW113" s="50"/>
      <c r="CX113" s="59"/>
      <c r="CY113" s="60"/>
      <c r="CZ113" s="17"/>
      <c r="DA113" s="17"/>
      <c r="DB113" s="58"/>
      <c r="DC113" s="50"/>
      <c r="DD113" s="50"/>
      <c r="DE113" s="50"/>
      <c r="DF113" s="50"/>
      <c r="DG113" s="50"/>
      <c r="DH113" s="50"/>
      <c r="DI113" s="59"/>
      <c r="DJ113" s="60"/>
      <c r="DK113" s="17"/>
      <c r="DL113" s="17"/>
      <c r="DM113" s="58"/>
      <c r="DN113" s="50"/>
      <c r="DO113" s="50"/>
      <c r="DP113" s="50"/>
      <c r="DQ113" s="50"/>
      <c r="DR113" s="50"/>
      <c r="DS113" s="50"/>
      <c r="DT113" s="59"/>
      <c r="DU113" s="60"/>
      <c r="DV113" s="17"/>
      <c r="DW113" s="17"/>
      <c r="DX113" s="58"/>
      <c r="DY113" s="50"/>
      <c r="DZ113" s="50"/>
      <c r="EA113" s="50"/>
      <c r="EB113" s="50"/>
      <c r="EC113" s="50"/>
      <c r="ED113" s="50"/>
      <c r="EE113" s="59"/>
      <c r="EF113" s="60"/>
      <c r="EG113" s="17"/>
      <c r="EH113" s="17"/>
      <c r="EI113" s="58"/>
      <c r="EJ113" s="50"/>
      <c r="EK113" s="50"/>
      <c r="EL113" s="50"/>
      <c r="EM113" s="50"/>
      <c r="EN113" s="50"/>
      <c r="EO113" s="50"/>
      <c r="EP113" s="59"/>
      <c r="EQ113" s="60"/>
      <c r="ER113" s="17"/>
      <c r="ES113" s="17"/>
      <c r="ET113" s="58"/>
      <c r="EU113" s="50"/>
      <c r="EV113" s="50"/>
      <c r="EW113" s="50"/>
      <c r="EX113" s="50"/>
      <c r="EY113" s="50"/>
      <c r="EZ113" s="50"/>
      <c r="FA113" s="59"/>
      <c r="FB113" s="60"/>
      <c r="FC113" s="17"/>
      <c r="FD113" s="17"/>
      <c r="FE113" s="58"/>
      <c r="FF113" s="50"/>
      <c r="FG113" s="50"/>
      <c r="FH113" s="50"/>
      <c r="FI113" s="50"/>
      <c r="FJ113" s="50"/>
      <c r="FK113" s="50"/>
      <c r="FL113" s="59"/>
      <c r="FM113" s="60"/>
      <c r="FN113" s="17"/>
      <c r="FO113" s="17"/>
      <c r="FP113" s="58"/>
      <c r="FQ113" s="50"/>
      <c r="FR113" s="50"/>
      <c r="FS113" s="50"/>
      <c r="FT113" s="50"/>
      <c r="FU113" s="50"/>
      <c r="FV113" s="50"/>
      <c r="FW113" s="59"/>
      <c r="FX113" s="60"/>
      <c r="FY113" s="17"/>
      <c r="FZ113" s="17"/>
      <c r="GA113" s="58"/>
      <c r="GB113" s="50"/>
      <c r="GC113" s="50"/>
      <c r="GD113" s="50"/>
      <c r="GE113" s="50"/>
      <c r="GF113" s="50"/>
      <c r="GG113" s="50"/>
      <c r="GH113" s="59"/>
      <c r="GI113" s="60"/>
      <c r="GJ113" s="17"/>
      <c r="GK113" s="17"/>
      <c r="GL113" s="58"/>
      <c r="GM113" s="50"/>
      <c r="GN113" s="50"/>
      <c r="GO113" s="50"/>
      <c r="GP113" s="50"/>
      <c r="GQ113" s="50"/>
      <c r="GR113" s="50"/>
      <c r="GS113" s="59"/>
      <c r="GT113" s="60"/>
      <c r="GU113" s="17"/>
      <c r="GV113" s="17"/>
      <c r="GW113" s="58"/>
      <c r="GX113" s="50"/>
      <c r="GY113" s="50"/>
      <c r="GZ113" s="50"/>
      <c r="HA113" s="50"/>
      <c r="HB113" s="50"/>
      <c r="HC113" s="50"/>
      <c r="HD113" s="59"/>
      <c r="HE113" s="60"/>
      <c r="HF113" s="17"/>
      <c r="HG113" s="17"/>
      <c r="HH113" s="58"/>
      <c r="HI113" s="50"/>
      <c r="HJ113" s="50"/>
      <c r="HK113" s="50"/>
      <c r="HL113" s="50"/>
      <c r="HM113" s="50"/>
      <c r="HN113" s="50"/>
      <c r="HO113" s="59"/>
      <c r="HP113" s="60"/>
      <c r="HQ113" s="17"/>
      <c r="HR113" s="17"/>
      <c r="HS113" s="58"/>
      <c r="HT113" s="50"/>
      <c r="HU113" s="50"/>
      <c r="HV113" s="50"/>
      <c r="HW113" s="50"/>
      <c r="HX113" s="50"/>
      <c r="HY113" s="50"/>
      <c r="HZ113" s="59"/>
      <c r="IA113" s="60"/>
      <c r="IB113" s="17"/>
      <c r="IC113" s="17"/>
    </row>
    <row r="120" spans="2:237" s="77" customFormat="1" x14ac:dyDescent="0.3">
      <c r="B120" s="32"/>
      <c r="C120" s="32"/>
      <c r="D120" s="78"/>
      <c r="E120" s="78"/>
      <c r="F120" s="78"/>
      <c r="G120" s="78"/>
      <c r="H120" s="78"/>
      <c r="I120" s="78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</row>
    <row r="121" spans="2:237" s="77" customFormat="1" x14ac:dyDescent="0.3">
      <c r="B121" s="32"/>
      <c r="C121" s="32"/>
      <c r="D121" s="78"/>
      <c r="E121" s="78"/>
      <c r="F121" s="78"/>
      <c r="G121" s="78"/>
      <c r="H121" s="78"/>
      <c r="I121" s="78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</row>
    <row r="122" spans="2:237" s="77" customFormat="1" x14ac:dyDescent="0.3">
      <c r="B122" s="32"/>
      <c r="C122" s="32"/>
      <c r="D122" s="78"/>
      <c r="E122" s="78"/>
      <c r="F122" s="78"/>
      <c r="G122" s="78"/>
      <c r="H122" s="78"/>
      <c r="I122" s="78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</row>
    <row r="123" spans="2:237" s="77" customFormat="1" x14ac:dyDescent="0.3">
      <c r="B123" s="32"/>
      <c r="C123" s="32"/>
      <c r="D123" s="78"/>
      <c r="E123" s="78"/>
      <c r="F123" s="78"/>
      <c r="G123" s="78"/>
      <c r="H123" s="78"/>
      <c r="I123" s="78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</row>
    <row r="124" spans="2:237" s="77" customFormat="1" x14ac:dyDescent="0.3">
      <c r="B124" s="32"/>
      <c r="C124" s="32"/>
      <c r="D124" s="78"/>
      <c r="E124" s="78"/>
      <c r="F124" s="78"/>
      <c r="G124" s="78"/>
      <c r="H124" s="78"/>
      <c r="I124" s="78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</row>
    <row r="125" spans="2:237" s="77" customFormat="1" x14ac:dyDescent="0.3">
      <c r="B125" s="32"/>
      <c r="C125" s="32"/>
      <c r="D125" s="78"/>
      <c r="E125" s="78"/>
      <c r="F125" s="78"/>
      <c r="G125" s="78"/>
      <c r="H125" s="78"/>
      <c r="I125" s="78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</row>
    <row r="126" spans="2:237" s="77" customFormat="1" x14ac:dyDescent="0.3">
      <c r="B126" s="32"/>
      <c r="C126" s="32"/>
      <c r="D126" s="78"/>
      <c r="E126" s="78"/>
      <c r="F126" s="78"/>
      <c r="G126" s="78"/>
      <c r="H126" s="78"/>
      <c r="I126" s="78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</row>
    <row r="127" spans="2:237" s="77" customFormat="1" x14ac:dyDescent="0.3">
      <c r="B127" s="32"/>
      <c r="C127" s="32"/>
      <c r="D127" s="78"/>
      <c r="E127" s="78"/>
      <c r="F127" s="78"/>
      <c r="G127" s="78"/>
      <c r="H127" s="78"/>
      <c r="I127" s="78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</row>
    <row r="128" spans="2:237" s="77" customFormat="1" x14ac:dyDescent="0.3">
      <c r="B128" s="32"/>
      <c r="C128" s="32"/>
      <c r="D128" s="78"/>
      <c r="E128" s="78"/>
      <c r="F128" s="78"/>
      <c r="G128" s="78"/>
      <c r="H128" s="78"/>
      <c r="I128" s="78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  <c r="DN128" s="32"/>
      <c r="DO128" s="32"/>
      <c r="DP128" s="32"/>
      <c r="DQ128" s="32"/>
      <c r="DR128" s="32"/>
      <c r="DS128" s="32"/>
      <c r="DT128" s="32"/>
      <c r="DU128" s="32"/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32"/>
      <c r="EZ128" s="32"/>
      <c r="FA128" s="32"/>
      <c r="FB128" s="32"/>
      <c r="FC128" s="32"/>
      <c r="FD128" s="32"/>
      <c r="FE128" s="32"/>
      <c r="FF128" s="32"/>
      <c r="FG128" s="32"/>
      <c r="FH128" s="32"/>
      <c r="FI128" s="32"/>
      <c r="FJ128" s="32"/>
      <c r="FK128" s="32"/>
      <c r="FL128" s="32"/>
      <c r="FM128" s="32"/>
      <c r="FN128" s="32"/>
      <c r="FO128" s="32"/>
      <c r="FP128" s="32"/>
      <c r="FQ128" s="32"/>
      <c r="FR128" s="32"/>
      <c r="FS128" s="32"/>
      <c r="FT128" s="32"/>
      <c r="FU128" s="32"/>
      <c r="FV128" s="32"/>
      <c r="FW128" s="32"/>
      <c r="FX128" s="32"/>
      <c r="FY128" s="32"/>
      <c r="FZ128" s="32"/>
      <c r="GA128" s="32"/>
      <c r="GB128" s="32"/>
      <c r="GC128" s="32"/>
      <c r="GD128" s="32"/>
      <c r="GE128" s="32"/>
      <c r="GF128" s="32"/>
      <c r="GG128" s="32"/>
      <c r="GH128" s="32"/>
      <c r="GI128" s="32"/>
      <c r="GJ128" s="32"/>
      <c r="GK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</row>
    <row r="129" spans="1:237" s="77" customFormat="1" x14ac:dyDescent="0.3">
      <c r="B129" s="32"/>
      <c r="C129" s="32"/>
      <c r="D129" s="78"/>
      <c r="E129" s="78"/>
      <c r="F129" s="78"/>
      <c r="G129" s="78"/>
      <c r="H129" s="78"/>
      <c r="I129" s="78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32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32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32"/>
      <c r="GI129" s="32"/>
      <c r="GJ129" s="32"/>
      <c r="GK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</row>
    <row r="130" spans="1:237" s="77" customFormat="1" x14ac:dyDescent="0.3">
      <c r="B130" s="32"/>
      <c r="C130" s="32"/>
      <c r="D130" s="78"/>
      <c r="E130" s="78"/>
      <c r="F130" s="78"/>
      <c r="G130" s="78"/>
      <c r="H130" s="78"/>
      <c r="I130" s="78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  <c r="DC130" s="32"/>
      <c r="DD130" s="32"/>
      <c r="DE130" s="32"/>
      <c r="DF130" s="32"/>
      <c r="DG130" s="32"/>
      <c r="DH130" s="32"/>
      <c r="DI130" s="32"/>
      <c r="DJ130" s="32"/>
      <c r="DK130" s="32"/>
      <c r="DL130" s="32"/>
      <c r="DM130" s="32"/>
      <c r="DN130" s="32"/>
      <c r="DO130" s="32"/>
      <c r="DP130" s="32"/>
      <c r="DQ130" s="32"/>
      <c r="DR130" s="32"/>
      <c r="DS130" s="32"/>
      <c r="DT130" s="32"/>
      <c r="DU130" s="32"/>
      <c r="DV130" s="32"/>
      <c r="DW130" s="32"/>
      <c r="DX130" s="32"/>
      <c r="DY130" s="32"/>
      <c r="DZ130" s="32"/>
      <c r="EA130" s="32"/>
      <c r="EB130" s="32"/>
      <c r="EC130" s="32"/>
      <c r="ED130" s="32"/>
      <c r="EE130" s="32"/>
      <c r="EF130" s="32"/>
      <c r="EG130" s="32"/>
      <c r="EH130" s="32"/>
      <c r="EI130" s="32"/>
      <c r="EJ130" s="32"/>
      <c r="EK130" s="32"/>
      <c r="EL130" s="32"/>
      <c r="EM130" s="32"/>
      <c r="EN130" s="32"/>
      <c r="EO130" s="32"/>
      <c r="EP130" s="32"/>
      <c r="EQ130" s="32"/>
      <c r="ER130" s="32"/>
      <c r="ES130" s="32"/>
      <c r="ET130" s="32"/>
      <c r="EU130" s="32"/>
      <c r="EV130" s="32"/>
      <c r="EW130" s="32"/>
      <c r="EX130" s="32"/>
      <c r="EY130" s="32"/>
      <c r="EZ130" s="32"/>
      <c r="FA130" s="32"/>
      <c r="FB130" s="32"/>
      <c r="FC130" s="32"/>
      <c r="FD130" s="32"/>
      <c r="FE130" s="32"/>
      <c r="FF130" s="32"/>
      <c r="FG130" s="32"/>
      <c r="FH130" s="32"/>
      <c r="FI130" s="32"/>
      <c r="FJ130" s="32"/>
      <c r="FK130" s="32"/>
      <c r="FL130" s="32"/>
      <c r="FM130" s="32"/>
      <c r="FN130" s="32"/>
      <c r="FO130" s="32"/>
      <c r="FP130" s="32"/>
      <c r="FQ130" s="32"/>
      <c r="FR130" s="32"/>
      <c r="FS130" s="32"/>
      <c r="FT130" s="32"/>
      <c r="FU130" s="32"/>
      <c r="FV130" s="32"/>
      <c r="FW130" s="32"/>
      <c r="FX130" s="32"/>
      <c r="FY130" s="32"/>
      <c r="FZ130" s="32"/>
      <c r="GA130" s="32"/>
      <c r="GB130" s="32"/>
      <c r="GC130" s="32"/>
      <c r="GD130" s="32"/>
      <c r="GE130" s="32"/>
      <c r="GF130" s="32"/>
      <c r="GG130" s="32"/>
      <c r="GH130" s="32"/>
      <c r="GI130" s="32"/>
      <c r="GJ130" s="32"/>
      <c r="GK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</row>
    <row r="131" spans="1:237" s="77" customFormat="1" x14ac:dyDescent="0.3">
      <c r="B131" s="32"/>
      <c r="C131" s="32"/>
      <c r="D131" s="78"/>
      <c r="E131" s="78"/>
      <c r="F131" s="78"/>
      <c r="G131" s="78"/>
      <c r="H131" s="78"/>
      <c r="I131" s="78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  <c r="DN131" s="32"/>
      <c r="DO131" s="32"/>
      <c r="DP131" s="32"/>
      <c r="DQ131" s="32"/>
      <c r="DR131" s="32"/>
      <c r="DS131" s="32"/>
      <c r="DT131" s="32"/>
      <c r="DU131" s="32"/>
      <c r="DV131" s="32"/>
      <c r="DW131" s="32"/>
      <c r="DX131" s="32"/>
      <c r="DY131" s="32"/>
      <c r="DZ131" s="32"/>
      <c r="EA131" s="32"/>
      <c r="EB131" s="32"/>
      <c r="EC131" s="32"/>
      <c r="ED131" s="32"/>
      <c r="EE131" s="32"/>
      <c r="EF131" s="32"/>
      <c r="EG131" s="32"/>
      <c r="EH131" s="32"/>
      <c r="EI131" s="32"/>
      <c r="EJ131" s="32"/>
      <c r="EK131" s="32"/>
      <c r="EL131" s="32"/>
      <c r="EM131" s="32"/>
      <c r="EN131" s="32"/>
      <c r="EO131" s="32"/>
      <c r="EP131" s="32"/>
      <c r="EQ131" s="32"/>
      <c r="ER131" s="32"/>
      <c r="ES131" s="32"/>
      <c r="ET131" s="32"/>
      <c r="EU131" s="32"/>
      <c r="EV131" s="32"/>
      <c r="EW131" s="32"/>
      <c r="EX131" s="32"/>
      <c r="EY131" s="32"/>
      <c r="EZ131" s="32"/>
      <c r="FA131" s="32"/>
      <c r="FB131" s="32"/>
      <c r="FC131" s="32"/>
      <c r="FD131" s="32"/>
      <c r="FE131" s="32"/>
      <c r="FF131" s="32"/>
      <c r="FG131" s="32"/>
      <c r="FH131" s="32"/>
      <c r="FI131" s="32"/>
      <c r="FJ131" s="32"/>
      <c r="FK131" s="32"/>
      <c r="FL131" s="32"/>
      <c r="FM131" s="32"/>
      <c r="FN131" s="32"/>
      <c r="FO131" s="32"/>
      <c r="FP131" s="32"/>
      <c r="FQ131" s="32"/>
      <c r="FR131" s="32"/>
      <c r="FS131" s="32"/>
      <c r="FT131" s="32"/>
      <c r="FU131" s="32"/>
      <c r="FV131" s="32"/>
      <c r="FW131" s="32"/>
      <c r="FX131" s="32"/>
      <c r="FY131" s="32"/>
      <c r="FZ131" s="32"/>
      <c r="GA131" s="32"/>
      <c r="GB131" s="32"/>
      <c r="GC131" s="32"/>
      <c r="GD131" s="32"/>
      <c r="GE131" s="32"/>
      <c r="GF131" s="32"/>
      <c r="GG131" s="32"/>
      <c r="GH131" s="32"/>
      <c r="GI131" s="32"/>
      <c r="GJ131" s="32"/>
      <c r="GK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</row>
    <row r="132" spans="1:237" s="77" customFormat="1" x14ac:dyDescent="0.3">
      <c r="B132" s="32"/>
      <c r="C132" s="32"/>
      <c r="D132" s="78"/>
      <c r="E132" s="78"/>
      <c r="F132" s="78"/>
      <c r="G132" s="78"/>
      <c r="H132" s="78"/>
      <c r="I132" s="78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  <c r="DC132" s="32"/>
      <c r="DD132" s="32"/>
      <c r="DE132" s="32"/>
      <c r="DF132" s="32"/>
      <c r="DG132" s="32"/>
      <c r="DH132" s="32"/>
      <c r="DI132" s="32"/>
      <c r="DJ132" s="32"/>
      <c r="DK132" s="32"/>
      <c r="DL132" s="32"/>
      <c r="DM132" s="32"/>
      <c r="DN132" s="32"/>
      <c r="DO132" s="32"/>
      <c r="DP132" s="32"/>
      <c r="DQ132" s="32"/>
      <c r="DR132" s="32"/>
      <c r="DS132" s="32"/>
      <c r="DT132" s="32"/>
      <c r="DU132" s="32"/>
      <c r="DV132" s="32"/>
      <c r="DW132" s="32"/>
      <c r="DX132" s="32"/>
      <c r="DY132" s="32"/>
      <c r="DZ132" s="32"/>
      <c r="EA132" s="32"/>
      <c r="EB132" s="32"/>
      <c r="EC132" s="32"/>
      <c r="ED132" s="32"/>
      <c r="EE132" s="32"/>
      <c r="EF132" s="32"/>
      <c r="EG132" s="32"/>
      <c r="EH132" s="32"/>
      <c r="EI132" s="32"/>
      <c r="EJ132" s="32"/>
      <c r="EK132" s="32"/>
      <c r="EL132" s="32"/>
      <c r="EM132" s="32"/>
      <c r="EN132" s="32"/>
      <c r="EO132" s="32"/>
      <c r="EP132" s="32"/>
      <c r="EQ132" s="32"/>
      <c r="ER132" s="32"/>
      <c r="ES132" s="32"/>
      <c r="ET132" s="32"/>
      <c r="EU132" s="32"/>
      <c r="EV132" s="32"/>
      <c r="EW132" s="32"/>
      <c r="EX132" s="32"/>
      <c r="EY132" s="32"/>
      <c r="EZ132" s="32"/>
      <c r="FA132" s="32"/>
      <c r="FB132" s="32"/>
      <c r="FC132" s="32"/>
      <c r="FD132" s="32"/>
      <c r="FE132" s="32"/>
      <c r="FF132" s="32"/>
      <c r="FG132" s="32"/>
      <c r="FH132" s="32"/>
      <c r="FI132" s="32"/>
      <c r="FJ132" s="32"/>
      <c r="FK132" s="32"/>
      <c r="FL132" s="32"/>
      <c r="FM132" s="32"/>
      <c r="FN132" s="32"/>
      <c r="FO132" s="32"/>
      <c r="FP132" s="32"/>
      <c r="FQ132" s="32"/>
      <c r="FR132" s="32"/>
      <c r="FS132" s="32"/>
      <c r="FT132" s="32"/>
      <c r="FU132" s="32"/>
      <c r="FV132" s="32"/>
      <c r="FW132" s="32"/>
      <c r="FX132" s="32"/>
      <c r="FY132" s="32"/>
      <c r="FZ132" s="32"/>
      <c r="GA132" s="32"/>
      <c r="GB132" s="32"/>
      <c r="GC132" s="32"/>
      <c r="GD132" s="32"/>
      <c r="GE132" s="32"/>
      <c r="GF132" s="32"/>
      <c r="GG132" s="32"/>
      <c r="GH132" s="32"/>
      <c r="GI132" s="32"/>
      <c r="GJ132" s="32"/>
      <c r="GK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</row>
    <row r="133" spans="1:237" s="77" customFormat="1" x14ac:dyDescent="0.3">
      <c r="B133" s="32"/>
      <c r="C133" s="32"/>
      <c r="D133" s="78"/>
      <c r="E133" s="78"/>
      <c r="F133" s="78"/>
      <c r="G133" s="78"/>
      <c r="H133" s="78"/>
      <c r="I133" s="78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  <c r="DM133" s="32"/>
      <c r="DN133" s="32"/>
      <c r="DO133" s="32"/>
      <c r="DP133" s="32"/>
      <c r="DQ133" s="32"/>
      <c r="DR133" s="32"/>
      <c r="DS133" s="32"/>
      <c r="DT133" s="32"/>
      <c r="DU133" s="32"/>
      <c r="DV133" s="32"/>
      <c r="DW133" s="32"/>
      <c r="DX133" s="32"/>
      <c r="DY133" s="32"/>
      <c r="DZ133" s="32"/>
      <c r="EA133" s="32"/>
      <c r="EB133" s="32"/>
      <c r="EC133" s="32"/>
      <c r="ED133" s="32"/>
      <c r="EE133" s="32"/>
      <c r="EF133" s="32"/>
      <c r="EG133" s="32"/>
      <c r="EH133" s="32"/>
      <c r="EI133" s="32"/>
      <c r="EJ133" s="32"/>
      <c r="EK133" s="32"/>
      <c r="EL133" s="32"/>
      <c r="EM133" s="32"/>
      <c r="EN133" s="32"/>
      <c r="EO133" s="32"/>
      <c r="EP133" s="32"/>
      <c r="EQ133" s="32"/>
      <c r="ER133" s="32"/>
      <c r="ES133" s="32"/>
      <c r="ET133" s="32"/>
      <c r="EU133" s="32"/>
      <c r="EV133" s="32"/>
      <c r="EW133" s="32"/>
      <c r="EX133" s="32"/>
      <c r="EY133" s="32"/>
      <c r="EZ133" s="32"/>
      <c r="FA133" s="32"/>
      <c r="FB133" s="32"/>
      <c r="FC133" s="32"/>
      <c r="FD133" s="32"/>
      <c r="FE133" s="32"/>
      <c r="FF133" s="32"/>
      <c r="FG133" s="32"/>
      <c r="FH133" s="32"/>
      <c r="FI133" s="32"/>
      <c r="FJ133" s="32"/>
      <c r="FK133" s="32"/>
      <c r="FL133" s="32"/>
      <c r="FM133" s="32"/>
      <c r="FN133" s="32"/>
      <c r="FO133" s="32"/>
      <c r="FP133" s="32"/>
      <c r="FQ133" s="32"/>
      <c r="FR133" s="32"/>
      <c r="FS133" s="32"/>
      <c r="FT133" s="32"/>
      <c r="FU133" s="32"/>
      <c r="FV133" s="32"/>
      <c r="FW133" s="32"/>
      <c r="FX133" s="32"/>
      <c r="FY133" s="32"/>
      <c r="FZ133" s="32"/>
      <c r="GA133" s="32"/>
      <c r="GB133" s="32"/>
      <c r="GC133" s="32"/>
      <c r="GD133" s="32"/>
      <c r="GE133" s="32"/>
      <c r="GF133" s="32"/>
      <c r="GG133" s="32"/>
      <c r="GH133" s="32"/>
      <c r="GI133" s="32"/>
      <c r="GJ133" s="32"/>
      <c r="GK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</row>
    <row r="134" spans="1:237" s="77" customFormat="1" x14ac:dyDescent="0.3">
      <c r="B134" s="32"/>
      <c r="C134" s="32"/>
      <c r="D134" s="78"/>
      <c r="E134" s="78"/>
      <c r="F134" s="78"/>
      <c r="G134" s="78"/>
      <c r="H134" s="78"/>
      <c r="I134" s="78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  <c r="DC134" s="32"/>
      <c r="DD134" s="32"/>
      <c r="DE134" s="32"/>
      <c r="DF134" s="32"/>
      <c r="DG134" s="32"/>
      <c r="DH134" s="32"/>
      <c r="DI134" s="32"/>
      <c r="DJ134" s="32"/>
      <c r="DK134" s="32"/>
      <c r="DL134" s="32"/>
      <c r="DM134" s="32"/>
      <c r="DN134" s="32"/>
      <c r="DO134" s="32"/>
      <c r="DP134" s="32"/>
      <c r="DQ134" s="32"/>
      <c r="DR134" s="32"/>
      <c r="DS134" s="32"/>
      <c r="DT134" s="32"/>
      <c r="DU134" s="32"/>
      <c r="DV134" s="32"/>
      <c r="DW134" s="32"/>
      <c r="DX134" s="32"/>
      <c r="DY134" s="32"/>
      <c r="DZ134" s="32"/>
      <c r="EA134" s="32"/>
      <c r="EB134" s="32"/>
      <c r="EC134" s="32"/>
      <c r="ED134" s="32"/>
      <c r="EE134" s="32"/>
      <c r="EF134" s="32"/>
      <c r="EG134" s="32"/>
      <c r="EH134" s="32"/>
      <c r="EI134" s="32"/>
      <c r="EJ134" s="32"/>
      <c r="EK134" s="32"/>
      <c r="EL134" s="32"/>
      <c r="EM134" s="32"/>
      <c r="EN134" s="32"/>
      <c r="EO134" s="32"/>
      <c r="EP134" s="32"/>
      <c r="EQ134" s="32"/>
      <c r="ER134" s="32"/>
      <c r="ES134" s="32"/>
      <c r="ET134" s="32"/>
      <c r="EU134" s="32"/>
      <c r="EV134" s="32"/>
      <c r="EW134" s="32"/>
      <c r="EX134" s="32"/>
      <c r="EY134" s="32"/>
      <c r="EZ134" s="32"/>
      <c r="FA134" s="32"/>
      <c r="FB134" s="32"/>
      <c r="FC134" s="32"/>
      <c r="FD134" s="32"/>
      <c r="FE134" s="32"/>
      <c r="FF134" s="32"/>
      <c r="FG134" s="32"/>
      <c r="FH134" s="32"/>
      <c r="FI134" s="32"/>
      <c r="FJ134" s="32"/>
      <c r="FK134" s="32"/>
      <c r="FL134" s="32"/>
      <c r="FM134" s="32"/>
      <c r="FN134" s="32"/>
      <c r="FO134" s="32"/>
      <c r="FP134" s="32"/>
      <c r="FQ134" s="32"/>
      <c r="FR134" s="32"/>
      <c r="FS134" s="32"/>
      <c r="FT134" s="32"/>
      <c r="FU134" s="32"/>
      <c r="FV134" s="32"/>
      <c r="FW134" s="32"/>
      <c r="FX134" s="32"/>
      <c r="FY134" s="32"/>
      <c r="FZ134" s="32"/>
      <c r="GA134" s="32"/>
      <c r="GB134" s="32"/>
      <c r="GC134" s="32"/>
      <c r="GD134" s="32"/>
      <c r="GE134" s="32"/>
      <c r="GF134" s="32"/>
      <c r="GG134" s="32"/>
      <c r="GH134" s="32"/>
      <c r="GI134" s="32"/>
      <c r="GJ134" s="32"/>
      <c r="GK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</row>
    <row r="135" spans="1:237" s="77" customFormat="1" x14ac:dyDescent="0.3">
      <c r="B135" s="32"/>
      <c r="C135" s="32"/>
      <c r="D135" s="78"/>
      <c r="E135" s="78"/>
      <c r="F135" s="78"/>
      <c r="G135" s="78"/>
      <c r="H135" s="78"/>
      <c r="I135" s="78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  <c r="DC135" s="32"/>
      <c r="DD135" s="32"/>
      <c r="DE135" s="32"/>
      <c r="DF135" s="32"/>
      <c r="DG135" s="32"/>
      <c r="DH135" s="32"/>
      <c r="DI135" s="32"/>
      <c r="DJ135" s="32"/>
      <c r="DK135" s="32"/>
      <c r="DL135" s="32"/>
      <c r="DM135" s="32"/>
      <c r="DN135" s="32"/>
      <c r="DO135" s="32"/>
      <c r="DP135" s="32"/>
      <c r="DQ135" s="32"/>
      <c r="DR135" s="32"/>
      <c r="DS135" s="32"/>
      <c r="DT135" s="32"/>
      <c r="DU135" s="32"/>
      <c r="DV135" s="32"/>
      <c r="DW135" s="32"/>
      <c r="DX135" s="32"/>
      <c r="DY135" s="32"/>
      <c r="DZ135" s="32"/>
      <c r="EA135" s="32"/>
      <c r="EB135" s="32"/>
      <c r="EC135" s="32"/>
      <c r="ED135" s="32"/>
      <c r="EE135" s="32"/>
      <c r="EF135" s="32"/>
      <c r="EG135" s="32"/>
      <c r="EH135" s="32"/>
      <c r="EI135" s="32"/>
      <c r="EJ135" s="32"/>
      <c r="EK135" s="32"/>
      <c r="EL135" s="32"/>
      <c r="EM135" s="32"/>
      <c r="EN135" s="32"/>
      <c r="EO135" s="32"/>
      <c r="EP135" s="32"/>
      <c r="EQ135" s="32"/>
      <c r="ER135" s="32"/>
      <c r="ES135" s="32"/>
      <c r="ET135" s="32"/>
      <c r="EU135" s="32"/>
      <c r="EV135" s="32"/>
      <c r="EW135" s="32"/>
      <c r="EX135" s="32"/>
      <c r="EY135" s="32"/>
      <c r="EZ135" s="32"/>
      <c r="FA135" s="32"/>
      <c r="FB135" s="32"/>
      <c r="FC135" s="32"/>
      <c r="FD135" s="32"/>
      <c r="FE135" s="32"/>
      <c r="FF135" s="32"/>
      <c r="FG135" s="32"/>
      <c r="FH135" s="32"/>
      <c r="FI135" s="32"/>
      <c r="FJ135" s="32"/>
      <c r="FK135" s="32"/>
      <c r="FL135" s="32"/>
      <c r="FM135" s="32"/>
      <c r="FN135" s="32"/>
      <c r="FO135" s="32"/>
      <c r="FP135" s="32"/>
      <c r="FQ135" s="32"/>
      <c r="FR135" s="32"/>
      <c r="FS135" s="32"/>
      <c r="FT135" s="32"/>
      <c r="FU135" s="32"/>
      <c r="FV135" s="32"/>
      <c r="FW135" s="32"/>
      <c r="FX135" s="32"/>
      <c r="FY135" s="32"/>
      <c r="FZ135" s="32"/>
      <c r="GA135" s="32"/>
      <c r="GB135" s="32"/>
      <c r="GC135" s="32"/>
      <c r="GD135" s="32"/>
      <c r="GE135" s="32"/>
      <c r="GF135" s="32"/>
      <c r="GG135" s="32"/>
      <c r="GH135" s="32"/>
      <c r="GI135" s="32"/>
      <c r="GJ135" s="32"/>
      <c r="GK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</row>
    <row r="136" spans="1:237" s="78" customFormat="1" x14ac:dyDescent="0.3">
      <c r="A136" s="77"/>
      <c r="B136" s="32"/>
      <c r="C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  <c r="DC136" s="32"/>
      <c r="DD136" s="32"/>
      <c r="DE136" s="32"/>
      <c r="DF136" s="32"/>
      <c r="DG136" s="32"/>
      <c r="DH136" s="32"/>
      <c r="DI136" s="32"/>
      <c r="DJ136" s="32"/>
      <c r="DK136" s="32"/>
      <c r="DL136" s="32"/>
      <c r="DM136" s="32"/>
      <c r="DN136" s="32"/>
      <c r="DO136" s="32"/>
      <c r="DP136" s="32"/>
      <c r="DQ136" s="32"/>
      <c r="DR136" s="32"/>
      <c r="DS136" s="32"/>
      <c r="DT136" s="32"/>
      <c r="DU136" s="32"/>
      <c r="DV136" s="32"/>
      <c r="DW136" s="32"/>
      <c r="DX136" s="32"/>
      <c r="DY136" s="32"/>
      <c r="DZ136" s="32"/>
      <c r="EA136" s="32"/>
      <c r="EB136" s="32"/>
      <c r="EC136" s="32"/>
      <c r="ED136" s="32"/>
      <c r="EE136" s="32"/>
      <c r="EF136" s="32"/>
      <c r="EG136" s="32"/>
      <c r="EH136" s="32"/>
      <c r="EI136" s="32"/>
      <c r="EJ136" s="32"/>
      <c r="EK136" s="32"/>
      <c r="EL136" s="32"/>
      <c r="EM136" s="32"/>
      <c r="EN136" s="32"/>
      <c r="EO136" s="32"/>
      <c r="EP136" s="32"/>
      <c r="EQ136" s="32"/>
      <c r="ER136" s="32"/>
      <c r="ES136" s="32"/>
      <c r="ET136" s="32"/>
      <c r="EU136" s="32"/>
      <c r="EV136" s="32"/>
      <c r="EW136" s="32"/>
      <c r="EX136" s="32"/>
      <c r="EY136" s="32"/>
      <c r="EZ136" s="32"/>
      <c r="FA136" s="32"/>
      <c r="FB136" s="32"/>
      <c r="FC136" s="32"/>
      <c r="FD136" s="32"/>
      <c r="FE136" s="32"/>
      <c r="FF136" s="32"/>
      <c r="FG136" s="32"/>
      <c r="FH136" s="32"/>
      <c r="FI136" s="32"/>
      <c r="FJ136" s="32"/>
      <c r="FK136" s="32"/>
      <c r="FL136" s="32"/>
      <c r="FM136" s="32"/>
      <c r="FN136" s="32"/>
      <c r="FO136" s="32"/>
      <c r="FP136" s="32"/>
      <c r="FQ136" s="32"/>
      <c r="FR136" s="32"/>
      <c r="FS136" s="32"/>
      <c r="FT136" s="32"/>
      <c r="FU136" s="32"/>
      <c r="FV136" s="32"/>
      <c r="FW136" s="32"/>
      <c r="FX136" s="32"/>
      <c r="FY136" s="32"/>
      <c r="FZ136" s="32"/>
      <c r="GA136" s="32"/>
      <c r="GB136" s="32"/>
      <c r="GC136" s="32"/>
      <c r="GD136" s="32"/>
      <c r="GE136" s="32"/>
      <c r="GF136" s="32"/>
      <c r="GG136" s="32"/>
      <c r="GH136" s="32"/>
      <c r="GI136" s="32"/>
      <c r="GJ136" s="32"/>
      <c r="GK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</row>
    <row r="137" spans="1:237" s="78" customFormat="1" x14ac:dyDescent="0.3">
      <c r="A137" s="77"/>
      <c r="B137" s="32"/>
      <c r="C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  <c r="DC137" s="32"/>
      <c r="DD137" s="32"/>
      <c r="DE137" s="32"/>
      <c r="DF137" s="32"/>
      <c r="DG137" s="32"/>
      <c r="DH137" s="32"/>
      <c r="DI137" s="32"/>
      <c r="DJ137" s="32"/>
      <c r="DK137" s="32"/>
      <c r="DL137" s="32"/>
      <c r="DM137" s="32"/>
      <c r="DN137" s="32"/>
      <c r="DO137" s="32"/>
      <c r="DP137" s="32"/>
      <c r="DQ137" s="32"/>
      <c r="DR137" s="32"/>
      <c r="DS137" s="32"/>
      <c r="DT137" s="32"/>
      <c r="DU137" s="32"/>
      <c r="DV137" s="32"/>
      <c r="DW137" s="32"/>
      <c r="DX137" s="32"/>
      <c r="DY137" s="32"/>
      <c r="DZ137" s="32"/>
      <c r="EA137" s="32"/>
      <c r="EB137" s="32"/>
      <c r="EC137" s="32"/>
      <c r="ED137" s="32"/>
      <c r="EE137" s="32"/>
      <c r="EF137" s="32"/>
      <c r="EG137" s="32"/>
      <c r="EH137" s="32"/>
      <c r="EI137" s="32"/>
      <c r="EJ137" s="32"/>
      <c r="EK137" s="32"/>
      <c r="EL137" s="32"/>
      <c r="EM137" s="32"/>
      <c r="EN137" s="32"/>
      <c r="EO137" s="32"/>
      <c r="EP137" s="32"/>
      <c r="EQ137" s="32"/>
      <c r="ER137" s="32"/>
      <c r="ES137" s="32"/>
      <c r="ET137" s="32"/>
      <c r="EU137" s="32"/>
      <c r="EV137" s="32"/>
      <c r="EW137" s="32"/>
      <c r="EX137" s="32"/>
      <c r="EY137" s="32"/>
      <c r="EZ137" s="32"/>
      <c r="FA137" s="32"/>
      <c r="FB137" s="32"/>
      <c r="FC137" s="32"/>
      <c r="FD137" s="32"/>
      <c r="FE137" s="32"/>
      <c r="FF137" s="32"/>
      <c r="FG137" s="32"/>
      <c r="FH137" s="32"/>
      <c r="FI137" s="32"/>
      <c r="FJ137" s="32"/>
      <c r="FK137" s="32"/>
      <c r="FL137" s="32"/>
      <c r="FM137" s="32"/>
      <c r="FN137" s="32"/>
      <c r="FO137" s="32"/>
      <c r="FP137" s="32"/>
      <c r="FQ137" s="32"/>
      <c r="FR137" s="32"/>
      <c r="FS137" s="32"/>
      <c r="FT137" s="32"/>
      <c r="FU137" s="32"/>
      <c r="FV137" s="32"/>
      <c r="FW137" s="32"/>
      <c r="FX137" s="32"/>
      <c r="FY137" s="32"/>
      <c r="FZ137" s="32"/>
      <c r="GA137" s="32"/>
      <c r="GB137" s="32"/>
      <c r="GC137" s="32"/>
      <c r="GD137" s="32"/>
      <c r="GE137" s="32"/>
      <c r="GF137" s="32"/>
      <c r="GG137" s="32"/>
      <c r="GH137" s="32"/>
      <c r="GI137" s="32"/>
      <c r="GJ137" s="32"/>
      <c r="GK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</row>
    <row r="138" spans="1:237" s="78" customFormat="1" x14ac:dyDescent="0.3">
      <c r="A138" s="77"/>
      <c r="B138" s="32"/>
      <c r="C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  <c r="DC138" s="32"/>
      <c r="DD138" s="32"/>
      <c r="DE138" s="32"/>
      <c r="DF138" s="32"/>
      <c r="DG138" s="32"/>
      <c r="DH138" s="32"/>
      <c r="DI138" s="32"/>
      <c r="DJ138" s="32"/>
      <c r="DK138" s="32"/>
      <c r="DL138" s="32"/>
      <c r="DM138" s="32"/>
      <c r="DN138" s="32"/>
      <c r="DO138" s="32"/>
      <c r="DP138" s="32"/>
      <c r="DQ138" s="32"/>
      <c r="DR138" s="32"/>
      <c r="DS138" s="32"/>
      <c r="DT138" s="32"/>
      <c r="DU138" s="32"/>
      <c r="DV138" s="32"/>
      <c r="DW138" s="32"/>
      <c r="DX138" s="32"/>
      <c r="DY138" s="32"/>
      <c r="DZ138" s="32"/>
      <c r="EA138" s="32"/>
      <c r="EB138" s="32"/>
      <c r="EC138" s="32"/>
      <c r="ED138" s="32"/>
      <c r="EE138" s="32"/>
      <c r="EF138" s="32"/>
      <c r="EG138" s="32"/>
      <c r="EH138" s="32"/>
      <c r="EI138" s="32"/>
      <c r="EJ138" s="32"/>
      <c r="EK138" s="32"/>
      <c r="EL138" s="32"/>
      <c r="EM138" s="32"/>
      <c r="EN138" s="32"/>
      <c r="EO138" s="32"/>
      <c r="EP138" s="32"/>
      <c r="EQ138" s="32"/>
      <c r="ER138" s="32"/>
      <c r="ES138" s="32"/>
      <c r="ET138" s="32"/>
      <c r="EU138" s="32"/>
      <c r="EV138" s="32"/>
      <c r="EW138" s="32"/>
      <c r="EX138" s="32"/>
      <c r="EY138" s="32"/>
      <c r="EZ138" s="32"/>
      <c r="FA138" s="32"/>
      <c r="FB138" s="32"/>
      <c r="FC138" s="32"/>
      <c r="FD138" s="32"/>
      <c r="FE138" s="32"/>
      <c r="FF138" s="32"/>
      <c r="FG138" s="32"/>
      <c r="FH138" s="32"/>
      <c r="FI138" s="32"/>
      <c r="FJ138" s="32"/>
      <c r="FK138" s="32"/>
      <c r="FL138" s="32"/>
      <c r="FM138" s="32"/>
      <c r="FN138" s="32"/>
      <c r="FO138" s="32"/>
      <c r="FP138" s="32"/>
      <c r="FQ138" s="32"/>
      <c r="FR138" s="32"/>
      <c r="FS138" s="32"/>
      <c r="FT138" s="32"/>
      <c r="FU138" s="32"/>
      <c r="FV138" s="32"/>
      <c r="FW138" s="32"/>
      <c r="FX138" s="32"/>
      <c r="FY138" s="32"/>
      <c r="FZ138" s="32"/>
      <c r="GA138" s="32"/>
      <c r="GB138" s="32"/>
      <c r="GC138" s="32"/>
      <c r="GD138" s="32"/>
      <c r="GE138" s="32"/>
      <c r="GF138" s="32"/>
      <c r="GG138" s="32"/>
      <c r="GH138" s="32"/>
      <c r="GI138" s="32"/>
      <c r="GJ138" s="32"/>
      <c r="GK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</row>
    <row r="139" spans="1:237" s="78" customFormat="1" x14ac:dyDescent="0.3">
      <c r="A139" s="77"/>
      <c r="B139" s="32"/>
      <c r="C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  <c r="CZ139" s="32"/>
      <c r="DA139" s="32"/>
      <c r="DB139" s="32"/>
      <c r="DC139" s="32"/>
      <c r="DD139" s="32"/>
      <c r="DE139" s="32"/>
      <c r="DF139" s="32"/>
      <c r="DG139" s="32"/>
      <c r="DH139" s="32"/>
      <c r="DI139" s="32"/>
      <c r="DJ139" s="32"/>
      <c r="DK139" s="32"/>
      <c r="DL139" s="32"/>
      <c r="DM139" s="32"/>
      <c r="DN139" s="32"/>
      <c r="DO139" s="32"/>
      <c r="DP139" s="32"/>
      <c r="DQ139" s="32"/>
      <c r="DR139" s="32"/>
      <c r="DS139" s="32"/>
      <c r="DT139" s="32"/>
      <c r="DU139" s="32"/>
      <c r="DV139" s="32"/>
      <c r="DW139" s="32"/>
      <c r="DX139" s="32"/>
      <c r="DY139" s="32"/>
      <c r="DZ139" s="32"/>
      <c r="EA139" s="32"/>
      <c r="EB139" s="32"/>
      <c r="EC139" s="32"/>
      <c r="ED139" s="32"/>
      <c r="EE139" s="32"/>
      <c r="EF139" s="32"/>
      <c r="EG139" s="32"/>
      <c r="EH139" s="32"/>
      <c r="EI139" s="32"/>
      <c r="EJ139" s="32"/>
      <c r="EK139" s="32"/>
      <c r="EL139" s="32"/>
      <c r="EM139" s="32"/>
      <c r="EN139" s="32"/>
      <c r="EO139" s="32"/>
      <c r="EP139" s="32"/>
      <c r="EQ139" s="32"/>
      <c r="ER139" s="32"/>
      <c r="ES139" s="32"/>
      <c r="ET139" s="32"/>
      <c r="EU139" s="32"/>
      <c r="EV139" s="32"/>
      <c r="EW139" s="32"/>
      <c r="EX139" s="32"/>
      <c r="EY139" s="32"/>
      <c r="EZ139" s="32"/>
      <c r="FA139" s="32"/>
      <c r="FB139" s="32"/>
      <c r="FC139" s="32"/>
      <c r="FD139" s="32"/>
      <c r="FE139" s="32"/>
      <c r="FF139" s="32"/>
      <c r="FG139" s="32"/>
      <c r="FH139" s="32"/>
      <c r="FI139" s="32"/>
      <c r="FJ139" s="32"/>
      <c r="FK139" s="32"/>
      <c r="FL139" s="32"/>
      <c r="FM139" s="32"/>
      <c r="FN139" s="32"/>
      <c r="FO139" s="32"/>
      <c r="FP139" s="32"/>
      <c r="FQ139" s="32"/>
      <c r="FR139" s="32"/>
      <c r="FS139" s="32"/>
      <c r="FT139" s="32"/>
      <c r="FU139" s="32"/>
      <c r="FV139" s="32"/>
      <c r="FW139" s="32"/>
      <c r="FX139" s="32"/>
      <c r="FY139" s="32"/>
      <c r="FZ139" s="32"/>
      <c r="GA139" s="32"/>
      <c r="GB139" s="32"/>
      <c r="GC139" s="32"/>
      <c r="GD139" s="32"/>
      <c r="GE139" s="32"/>
      <c r="GF139" s="32"/>
      <c r="GG139" s="32"/>
      <c r="GH139" s="32"/>
      <c r="GI139" s="32"/>
      <c r="GJ139" s="32"/>
      <c r="GK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</row>
    <row r="140" spans="1:237" s="78" customFormat="1" x14ac:dyDescent="0.3">
      <c r="A140" s="77"/>
      <c r="B140" s="32"/>
      <c r="C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  <c r="CZ140" s="32"/>
      <c r="DA140" s="32"/>
      <c r="DB140" s="32"/>
      <c r="DC140" s="32"/>
      <c r="DD140" s="32"/>
      <c r="DE140" s="32"/>
      <c r="DF140" s="32"/>
      <c r="DG140" s="32"/>
      <c r="DH140" s="32"/>
      <c r="DI140" s="32"/>
      <c r="DJ140" s="32"/>
      <c r="DK140" s="32"/>
      <c r="DL140" s="32"/>
      <c r="DM140" s="32"/>
      <c r="DN140" s="32"/>
      <c r="DO140" s="32"/>
      <c r="DP140" s="32"/>
      <c r="DQ140" s="32"/>
      <c r="DR140" s="32"/>
      <c r="DS140" s="32"/>
      <c r="DT140" s="32"/>
      <c r="DU140" s="32"/>
      <c r="DV140" s="32"/>
      <c r="DW140" s="32"/>
      <c r="DX140" s="32"/>
      <c r="DY140" s="32"/>
      <c r="DZ140" s="32"/>
      <c r="EA140" s="32"/>
      <c r="EB140" s="32"/>
      <c r="EC140" s="32"/>
      <c r="ED140" s="32"/>
      <c r="EE140" s="32"/>
      <c r="EF140" s="32"/>
      <c r="EG140" s="32"/>
      <c r="EH140" s="32"/>
      <c r="EI140" s="32"/>
      <c r="EJ140" s="32"/>
      <c r="EK140" s="32"/>
      <c r="EL140" s="32"/>
      <c r="EM140" s="32"/>
      <c r="EN140" s="32"/>
      <c r="EO140" s="32"/>
      <c r="EP140" s="32"/>
      <c r="EQ140" s="32"/>
      <c r="ER140" s="32"/>
      <c r="ES140" s="32"/>
      <c r="ET140" s="32"/>
      <c r="EU140" s="32"/>
      <c r="EV140" s="32"/>
      <c r="EW140" s="32"/>
      <c r="EX140" s="32"/>
      <c r="EY140" s="32"/>
      <c r="EZ140" s="32"/>
      <c r="FA140" s="32"/>
      <c r="FB140" s="32"/>
      <c r="FC140" s="32"/>
      <c r="FD140" s="32"/>
      <c r="FE140" s="32"/>
      <c r="FF140" s="32"/>
      <c r="FG140" s="32"/>
      <c r="FH140" s="32"/>
      <c r="FI140" s="32"/>
      <c r="FJ140" s="32"/>
      <c r="FK140" s="32"/>
      <c r="FL140" s="32"/>
      <c r="FM140" s="32"/>
      <c r="FN140" s="32"/>
      <c r="FO140" s="32"/>
      <c r="FP140" s="32"/>
      <c r="FQ140" s="32"/>
      <c r="FR140" s="32"/>
      <c r="FS140" s="32"/>
      <c r="FT140" s="32"/>
      <c r="FU140" s="32"/>
      <c r="FV140" s="32"/>
      <c r="FW140" s="32"/>
      <c r="FX140" s="32"/>
      <c r="FY140" s="32"/>
      <c r="FZ140" s="32"/>
      <c r="GA140" s="32"/>
      <c r="GB140" s="32"/>
      <c r="GC140" s="32"/>
      <c r="GD140" s="32"/>
      <c r="GE140" s="32"/>
      <c r="GF140" s="32"/>
      <c r="GG140" s="32"/>
      <c r="GH140" s="32"/>
      <c r="GI140" s="32"/>
      <c r="GJ140" s="32"/>
      <c r="GK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</row>
    <row r="141" spans="1:237" s="78" customFormat="1" x14ac:dyDescent="0.3">
      <c r="A141" s="77"/>
      <c r="B141" s="32"/>
      <c r="C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  <c r="DC141" s="32"/>
      <c r="DD141" s="32"/>
      <c r="DE141" s="32"/>
      <c r="DF141" s="32"/>
      <c r="DG141" s="32"/>
      <c r="DH141" s="32"/>
      <c r="DI141" s="32"/>
      <c r="DJ141" s="32"/>
      <c r="DK141" s="32"/>
      <c r="DL141" s="32"/>
      <c r="DM141" s="32"/>
      <c r="DN141" s="32"/>
      <c r="DO141" s="32"/>
      <c r="DP141" s="32"/>
      <c r="DQ141" s="32"/>
      <c r="DR141" s="32"/>
      <c r="DS141" s="32"/>
      <c r="DT141" s="32"/>
      <c r="DU141" s="32"/>
      <c r="DV141" s="32"/>
      <c r="DW141" s="32"/>
      <c r="DX141" s="32"/>
      <c r="DY141" s="32"/>
      <c r="DZ141" s="32"/>
      <c r="EA141" s="32"/>
      <c r="EB141" s="32"/>
      <c r="EC141" s="32"/>
      <c r="ED141" s="32"/>
      <c r="EE141" s="32"/>
      <c r="EF141" s="32"/>
      <c r="EG141" s="32"/>
      <c r="EH141" s="32"/>
      <c r="EI141" s="32"/>
      <c r="EJ141" s="32"/>
      <c r="EK141" s="32"/>
      <c r="EL141" s="32"/>
      <c r="EM141" s="32"/>
      <c r="EN141" s="32"/>
      <c r="EO141" s="32"/>
      <c r="EP141" s="32"/>
      <c r="EQ141" s="32"/>
      <c r="ER141" s="32"/>
      <c r="ES141" s="32"/>
      <c r="ET141" s="32"/>
      <c r="EU141" s="32"/>
      <c r="EV141" s="32"/>
      <c r="EW141" s="32"/>
      <c r="EX141" s="32"/>
      <c r="EY141" s="32"/>
      <c r="EZ141" s="32"/>
      <c r="FA141" s="32"/>
      <c r="FB141" s="32"/>
      <c r="FC141" s="32"/>
      <c r="FD141" s="32"/>
      <c r="FE141" s="32"/>
      <c r="FF141" s="32"/>
      <c r="FG141" s="32"/>
      <c r="FH141" s="32"/>
      <c r="FI141" s="32"/>
      <c r="FJ141" s="32"/>
      <c r="FK141" s="32"/>
      <c r="FL141" s="32"/>
      <c r="FM141" s="32"/>
      <c r="FN141" s="32"/>
      <c r="FO141" s="32"/>
      <c r="FP141" s="32"/>
      <c r="FQ141" s="32"/>
      <c r="FR141" s="32"/>
      <c r="FS141" s="32"/>
      <c r="FT141" s="32"/>
      <c r="FU141" s="32"/>
      <c r="FV141" s="32"/>
      <c r="FW141" s="32"/>
      <c r="FX141" s="32"/>
      <c r="FY141" s="32"/>
      <c r="FZ141" s="32"/>
      <c r="GA141" s="32"/>
      <c r="GB141" s="32"/>
      <c r="GC141" s="32"/>
      <c r="GD141" s="32"/>
      <c r="GE141" s="32"/>
      <c r="GF141" s="32"/>
      <c r="GG141" s="32"/>
      <c r="GH141" s="32"/>
      <c r="GI141" s="32"/>
      <c r="GJ141" s="32"/>
      <c r="GK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</row>
    <row r="142" spans="1:237" s="78" customFormat="1" x14ac:dyDescent="0.3">
      <c r="A142" s="77"/>
      <c r="B142" s="32"/>
      <c r="C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32"/>
      <c r="CW142" s="32"/>
      <c r="CX142" s="32"/>
      <c r="CY142" s="32"/>
      <c r="CZ142" s="32"/>
      <c r="DA142" s="32"/>
      <c r="DB142" s="32"/>
      <c r="DC142" s="32"/>
      <c r="DD142" s="32"/>
      <c r="DE142" s="32"/>
      <c r="DF142" s="32"/>
      <c r="DG142" s="32"/>
      <c r="DH142" s="32"/>
      <c r="DI142" s="32"/>
      <c r="DJ142" s="32"/>
      <c r="DK142" s="32"/>
      <c r="DL142" s="32"/>
      <c r="DM142" s="32"/>
      <c r="DN142" s="32"/>
      <c r="DO142" s="32"/>
      <c r="DP142" s="32"/>
      <c r="DQ142" s="32"/>
      <c r="DR142" s="32"/>
      <c r="DS142" s="32"/>
      <c r="DT142" s="32"/>
      <c r="DU142" s="32"/>
      <c r="DV142" s="32"/>
      <c r="DW142" s="32"/>
      <c r="DX142" s="32"/>
      <c r="DY142" s="32"/>
      <c r="DZ142" s="32"/>
      <c r="EA142" s="32"/>
      <c r="EB142" s="32"/>
      <c r="EC142" s="32"/>
      <c r="ED142" s="32"/>
      <c r="EE142" s="32"/>
      <c r="EF142" s="32"/>
      <c r="EG142" s="32"/>
      <c r="EH142" s="32"/>
      <c r="EI142" s="32"/>
      <c r="EJ142" s="32"/>
      <c r="EK142" s="32"/>
      <c r="EL142" s="32"/>
      <c r="EM142" s="32"/>
      <c r="EN142" s="32"/>
      <c r="EO142" s="32"/>
      <c r="EP142" s="32"/>
      <c r="EQ142" s="32"/>
      <c r="ER142" s="32"/>
      <c r="ES142" s="32"/>
      <c r="ET142" s="32"/>
      <c r="EU142" s="32"/>
      <c r="EV142" s="32"/>
      <c r="EW142" s="32"/>
      <c r="EX142" s="32"/>
      <c r="EY142" s="32"/>
      <c r="EZ142" s="32"/>
      <c r="FA142" s="32"/>
      <c r="FB142" s="32"/>
      <c r="FC142" s="32"/>
      <c r="FD142" s="32"/>
      <c r="FE142" s="32"/>
      <c r="FF142" s="32"/>
      <c r="FG142" s="32"/>
      <c r="FH142" s="32"/>
      <c r="FI142" s="32"/>
      <c r="FJ142" s="32"/>
      <c r="FK142" s="32"/>
      <c r="FL142" s="32"/>
      <c r="FM142" s="32"/>
      <c r="FN142" s="32"/>
      <c r="FO142" s="32"/>
      <c r="FP142" s="32"/>
      <c r="FQ142" s="32"/>
      <c r="FR142" s="32"/>
      <c r="FS142" s="32"/>
      <c r="FT142" s="32"/>
      <c r="FU142" s="32"/>
      <c r="FV142" s="32"/>
      <c r="FW142" s="32"/>
      <c r="FX142" s="32"/>
      <c r="FY142" s="32"/>
      <c r="FZ142" s="32"/>
      <c r="GA142" s="32"/>
      <c r="GB142" s="32"/>
      <c r="GC142" s="32"/>
      <c r="GD142" s="32"/>
      <c r="GE142" s="32"/>
      <c r="GF142" s="32"/>
      <c r="GG142" s="32"/>
      <c r="GH142" s="32"/>
      <c r="GI142" s="32"/>
      <c r="GJ142" s="32"/>
      <c r="GK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</row>
    <row r="143" spans="1:237" s="78" customFormat="1" x14ac:dyDescent="0.3">
      <c r="A143" s="77"/>
      <c r="B143" s="80"/>
      <c r="C143" s="80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  <c r="DC143" s="32"/>
      <c r="DD143" s="32"/>
      <c r="DE143" s="32"/>
      <c r="DF143" s="32"/>
      <c r="DG143" s="32"/>
      <c r="DH143" s="32"/>
      <c r="DI143" s="32"/>
      <c r="DJ143" s="32"/>
      <c r="DK143" s="32"/>
      <c r="DL143" s="32"/>
      <c r="DM143" s="32"/>
      <c r="DN143" s="32"/>
      <c r="DO143" s="32"/>
      <c r="DP143" s="32"/>
      <c r="DQ143" s="32"/>
      <c r="DR143" s="32"/>
      <c r="DS143" s="32"/>
      <c r="DT143" s="32"/>
      <c r="DU143" s="32"/>
      <c r="DV143" s="32"/>
      <c r="DW143" s="32"/>
      <c r="DX143" s="32"/>
      <c r="DY143" s="32"/>
      <c r="DZ143" s="32"/>
      <c r="EA143" s="32"/>
      <c r="EB143" s="32"/>
      <c r="EC143" s="32"/>
      <c r="ED143" s="32"/>
      <c r="EE143" s="32"/>
      <c r="EF143" s="32"/>
      <c r="EG143" s="32"/>
      <c r="EH143" s="32"/>
      <c r="EI143" s="32"/>
      <c r="EJ143" s="32"/>
      <c r="EK143" s="32"/>
      <c r="EL143" s="32"/>
      <c r="EM143" s="32"/>
      <c r="EN143" s="32"/>
      <c r="EO143" s="32"/>
      <c r="EP143" s="32"/>
      <c r="EQ143" s="32"/>
      <c r="ER143" s="32"/>
      <c r="ES143" s="32"/>
      <c r="ET143" s="32"/>
      <c r="EU143" s="32"/>
      <c r="EV143" s="32"/>
      <c r="EW143" s="32"/>
      <c r="EX143" s="32"/>
      <c r="EY143" s="32"/>
      <c r="EZ143" s="32"/>
      <c r="FA143" s="32"/>
      <c r="FB143" s="32"/>
      <c r="FC143" s="32"/>
      <c r="FD143" s="32"/>
      <c r="FE143" s="32"/>
      <c r="FF143" s="32"/>
      <c r="FG143" s="32"/>
      <c r="FH143" s="32"/>
      <c r="FI143" s="32"/>
      <c r="FJ143" s="32"/>
      <c r="FK143" s="32"/>
      <c r="FL143" s="32"/>
      <c r="FM143" s="32"/>
      <c r="FN143" s="32"/>
      <c r="FO143" s="32"/>
      <c r="FP143" s="32"/>
      <c r="FQ143" s="32"/>
      <c r="FR143" s="32"/>
      <c r="FS143" s="32"/>
      <c r="FT143" s="32"/>
      <c r="FU143" s="32"/>
      <c r="FV143" s="32"/>
      <c r="FW143" s="32"/>
      <c r="FX143" s="32"/>
      <c r="FY143" s="32"/>
      <c r="FZ143" s="32"/>
      <c r="GA143" s="32"/>
      <c r="GB143" s="32"/>
      <c r="GC143" s="32"/>
      <c r="GD143" s="32"/>
      <c r="GE143" s="32"/>
      <c r="GF143" s="32"/>
      <c r="GG143" s="32"/>
      <c r="GH143" s="32"/>
      <c r="GI143" s="32"/>
      <c r="GJ143" s="32"/>
      <c r="GK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</row>
  </sheetData>
  <mergeCells count="25">
    <mergeCell ref="C12:I12"/>
    <mergeCell ref="D21:I21"/>
    <mergeCell ref="C5:I5"/>
    <mergeCell ref="A1:Q1"/>
    <mergeCell ref="A2:Q2"/>
    <mergeCell ref="J5:Q5"/>
    <mergeCell ref="J12:Q12"/>
    <mergeCell ref="J21:Q21"/>
    <mergeCell ref="D22:I22"/>
    <mergeCell ref="D31:I31"/>
    <mergeCell ref="D32:I32"/>
    <mergeCell ref="J22:Q22"/>
    <mergeCell ref="J31:Q31"/>
    <mergeCell ref="J32:Q32"/>
    <mergeCell ref="D39:I39"/>
    <mergeCell ref="D40:I40"/>
    <mergeCell ref="D44:I44"/>
    <mergeCell ref="J39:Q39"/>
    <mergeCell ref="J40:Q40"/>
    <mergeCell ref="J44:Q44"/>
    <mergeCell ref="B50:E50"/>
    <mergeCell ref="B51:E51"/>
    <mergeCell ref="B52:E52"/>
    <mergeCell ref="B53:E53"/>
    <mergeCell ref="B54:E54"/>
  </mergeCells>
  <pageMargins left="0.25" right="0.25" top="0.75" bottom="0.75" header="0.3" footer="0.3"/>
  <pageSetup paperSize="5" scale="80" orientation="landscape" useFirstPageNumber="1" r:id="rId1"/>
  <headerFooter alignWithMargins="0">
    <oddFooter>&amp;L&amp;"Arial,Bold"&amp;A
&amp;R&amp;"Arial,Bold"Page 2 of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FAC7F-B703-4BF6-979E-4998690DFFC7}">
  <dimension ref="A1:ID27"/>
  <sheetViews>
    <sheetView workbookViewId="0">
      <selection activeCell="G5" sqref="G5"/>
    </sheetView>
  </sheetViews>
  <sheetFormatPr defaultColWidth="8.7109375" defaultRowHeight="16.5" x14ac:dyDescent="0.3"/>
  <cols>
    <col min="1" max="1" width="6.7109375" style="130" customWidth="1"/>
    <col min="2" max="2" width="70.7109375" style="130" customWidth="1"/>
    <col min="3" max="3" width="20.7109375" style="130" customWidth="1"/>
    <col min="4" max="5" width="14.5703125" style="130" customWidth="1"/>
    <col min="6" max="6" width="16.5703125" style="130" customWidth="1"/>
    <col min="7" max="7" width="65.7109375" style="130" customWidth="1"/>
    <col min="8" max="8" width="20.7109375" style="130" customWidth="1"/>
    <col min="9" max="9" width="12.28515625" style="130" bestFit="1" customWidth="1"/>
    <col min="10" max="12" width="10.7109375" style="130" bestFit="1" customWidth="1"/>
    <col min="13" max="13" width="15" style="130" bestFit="1" customWidth="1"/>
    <col min="14" max="16384" width="8.7109375" style="130"/>
  </cols>
  <sheetData>
    <row r="1" spans="1:14" s="128" customFormat="1" ht="20.100000000000001" customHeight="1" x14ac:dyDescent="0.25">
      <c r="A1" s="1379" t="s">
        <v>1066</v>
      </c>
      <c r="B1" s="1379"/>
      <c r="C1" s="1379"/>
      <c r="D1" s="1379"/>
      <c r="E1" s="1379"/>
      <c r="F1" s="1379"/>
      <c r="G1" s="1379"/>
      <c r="H1" s="648"/>
      <c r="I1" s="648"/>
      <c r="J1" s="648"/>
      <c r="K1" s="649"/>
      <c r="L1" s="650"/>
      <c r="M1" s="650"/>
      <c r="N1" s="650"/>
    </row>
    <row r="2" spans="1:14" s="128" customFormat="1" ht="20.100000000000001" customHeight="1" x14ac:dyDescent="0.25">
      <c r="A2" s="1241"/>
      <c r="B2" s="1379"/>
      <c r="C2" s="1379"/>
      <c r="D2" s="1379"/>
      <c r="E2" s="1379"/>
      <c r="F2" s="1379"/>
      <c r="G2" s="1379"/>
      <c r="H2" s="648"/>
      <c r="I2" s="648"/>
      <c r="J2" s="648"/>
      <c r="K2" s="649"/>
      <c r="L2" s="650"/>
      <c r="M2" s="650"/>
      <c r="N2" s="650"/>
    </row>
    <row r="3" spans="1:14" ht="120" customHeight="1" x14ac:dyDescent="0.3">
      <c r="A3" s="1380" t="s">
        <v>1067</v>
      </c>
      <c r="B3" s="1381"/>
      <c r="C3" s="1381"/>
      <c r="D3" s="1381"/>
      <c r="E3" s="1381"/>
      <c r="F3" s="1381"/>
      <c r="G3" s="1381"/>
      <c r="H3" s="651"/>
      <c r="I3" s="651"/>
      <c r="J3" s="651"/>
      <c r="K3" s="652"/>
      <c r="L3" s="653"/>
      <c r="M3" s="653"/>
      <c r="N3" s="653"/>
    </row>
    <row r="4" spans="1:14" ht="18" thickBot="1" x14ac:dyDescent="0.35">
      <c r="A4" s="654"/>
      <c r="B4" s="1382"/>
      <c r="C4" s="1382"/>
      <c r="D4" s="1382"/>
      <c r="E4" s="1382"/>
      <c r="F4" s="1382"/>
      <c r="G4" s="1382"/>
      <c r="H4" s="655"/>
      <c r="I4" s="655"/>
      <c r="J4" s="655"/>
      <c r="K4" s="656"/>
      <c r="L4" s="657"/>
      <c r="M4" s="657"/>
      <c r="N4" s="657"/>
    </row>
    <row r="5" spans="1:14" ht="30.75" thickBot="1" x14ac:dyDescent="0.35">
      <c r="A5" s="672" t="s">
        <v>67</v>
      </c>
      <c r="B5" s="646" t="s">
        <v>1068</v>
      </c>
      <c r="C5" s="647" t="s">
        <v>1069</v>
      </c>
      <c r="D5" s="647" t="s">
        <v>1070</v>
      </c>
      <c r="E5" s="647" t="s">
        <v>1071</v>
      </c>
      <c r="F5" s="1058" t="s">
        <v>1072</v>
      </c>
      <c r="G5" s="647" t="s">
        <v>1073</v>
      </c>
      <c r="H5" s="658"/>
      <c r="I5" s="658"/>
      <c r="J5" s="658"/>
      <c r="K5" s="659"/>
      <c r="L5" s="657"/>
      <c r="M5" s="657"/>
      <c r="N5" s="657"/>
    </row>
    <row r="6" spans="1:14" x14ac:dyDescent="0.3">
      <c r="A6" s="674">
        <v>1</v>
      </c>
      <c r="B6" s="673"/>
      <c r="C6" s="660"/>
      <c r="D6" s="677"/>
      <c r="E6" s="661"/>
      <c r="F6" s="660"/>
      <c r="G6" s="680"/>
      <c r="H6" s="662"/>
      <c r="I6" s="662"/>
      <c r="J6" s="662"/>
      <c r="K6" s="663"/>
      <c r="L6" s="664"/>
      <c r="M6" s="657"/>
      <c r="N6" s="664"/>
    </row>
    <row r="7" spans="1:14" x14ac:dyDescent="0.3">
      <c r="A7" s="674">
        <v>2</v>
      </c>
      <c r="B7" s="673"/>
      <c r="C7" s="660"/>
      <c r="D7" s="677"/>
      <c r="E7" s="661"/>
      <c r="F7" s="660"/>
      <c r="G7" s="680"/>
      <c r="H7" s="662"/>
      <c r="I7" s="662"/>
      <c r="J7" s="662"/>
      <c r="K7" s="663"/>
      <c r="L7" s="664"/>
      <c r="M7" s="657"/>
      <c r="N7" s="664"/>
    </row>
    <row r="8" spans="1:14" x14ac:dyDescent="0.3">
      <c r="A8" s="674">
        <v>3</v>
      </c>
      <c r="B8" s="673"/>
      <c r="C8" s="660"/>
      <c r="D8" s="677"/>
      <c r="E8" s="661"/>
      <c r="F8" s="660"/>
      <c r="G8" s="680"/>
      <c r="H8" s="662"/>
      <c r="I8" s="662"/>
      <c r="J8" s="662"/>
      <c r="K8" s="663"/>
      <c r="L8" s="664"/>
      <c r="M8" s="657"/>
      <c r="N8" s="664"/>
    </row>
    <row r="9" spans="1:14" x14ac:dyDescent="0.3">
      <c r="A9" s="674">
        <v>4</v>
      </c>
      <c r="B9" s="673"/>
      <c r="C9" s="660"/>
      <c r="D9" s="677"/>
      <c r="E9" s="661"/>
      <c r="F9" s="660"/>
      <c r="G9" s="680"/>
      <c r="H9" s="662"/>
      <c r="I9" s="662"/>
      <c r="J9" s="662"/>
      <c r="K9" s="663"/>
      <c r="L9" s="664"/>
      <c r="M9" s="657"/>
      <c r="N9" s="664"/>
    </row>
    <row r="10" spans="1:14" x14ac:dyDescent="0.3">
      <c r="A10" s="674">
        <v>5</v>
      </c>
      <c r="B10" s="673"/>
      <c r="C10" s="660"/>
      <c r="D10" s="677"/>
      <c r="E10" s="661"/>
      <c r="F10" s="660"/>
      <c r="G10" s="680"/>
      <c r="H10" s="662"/>
      <c r="I10" s="662"/>
      <c r="J10" s="662"/>
      <c r="K10" s="663"/>
      <c r="L10" s="664"/>
      <c r="M10" s="657"/>
      <c r="N10" s="664"/>
    </row>
    <row r="11" spans="1:14" x14ac:dyDescent="0.3">
      <c r="A11" s="674">
        <v>6</v>
      </c>
      <c r="B11" s="673"/>
      <c r="C11" s="660"/>
      <c r="D11" s="677"/>
      <c r="E11" s="661"/>
      <c r="F11" s="660"/>
      <c r="G11" s="680"/>
      <c r="H11" s="662"/>
      <c r="I11" s="662"/>
      <c r="J11" s="662"/>
      <c r="K11" s="663"/>
      <c r="L11" s="664"/>
      <c r="M11" s="657"/>
      <c r="N11" s="664"/>
    </row>
    <row r="12" spans="1:14" x14ac:dyDescent="0.3">
      <c r="A12" s="674">
        <v>7</v>
      </c>
      <c r="B12" s="673"/>
      <c r="C12" s="660"/>
      <c r="D12" s="677"/>
      <c r="E12" s="661"/>
      <c r="F12" s="660"/>
      <c r="G12" s="680"/>
      <c r="H12" s="662"/>
      <c r="I12" s="662"/>
      <c r="J12" s="662"/>
      <c r="K12" s="663"/>
      <c r="L12" s="664"/>
      <c r="M12" s="657"/>
      <c r="N12" s="664"/>
    </row>
    <row r="13" spans="1:14" x14ac:dyDescent="0.3">
      <c r="A13" s="674">
        <v>8</v>
      </c>
      <c r="B13" s="673"/>
      <c r="C13" s="660"/>
      <c r="D13" s="677"/>
      <c r="E13" s="661"/>
      <c r="F13" s="660"/>
      <c r="G13" s="680"/>
      <c r="H13" s="662"/>
      <c r="I13" s="662"/>
      <c r="J13" s="662"/>
      <c r="K13" s="663"/>
      <c r="L13" s="664"/>
      <c r="M13" s="657"/>
      <c r="N13" s="664"/>
    </row>
    <row r="14" spans="1:14" x14ac:dyDescent="0.3">
      <c r="A14" s="674">
        <v>9</v>
      </c>
      <c r="B14" s="673"/>
      <c r="C14" s="660"/>
      <c r="D14" s="677"/>
      <c r="E14" s="661"/>
      <c r="F14" s="660"/>
      <c r="G14" s="680"/>
      <c r="H14" s="662"/>
      <c r="I14" s="662"/>
      <c r="J14" s="662"/>
      <c r="K14" s="663"/>
      <c r="L14" s="664"/>
      <c r="M14" s="657"/>
      <c r="N14" s="664"/>
    </row>
    <row r="15" spans="1:14" x14ac:dyDescent="0.3">
      <c r="A15" s="674">
        <v>10</v>
      </c>
      <c r="B15" s="673"/>
      <c r="C15" s="660"/>
      <c r="D15" s="678"/>
      <c r="E15" s="661"/>
      <c r="F15" s="660"/>
      <c r="G15" s="681"/>
      <c r="H15" s="662"/>
      <c r="I15" s="662"/>
      <c r="J15" s="662"/>
      <c r="K15" s="663"/>
      <c r="L15" s="664"/>
      <c r="M15" s="664"/>
      <c r="N15" s="664"/>
    </row>
    <row r="16" spans="1:14" ht="17.25" thickBot="1" x14ac:dyDescent="0.35">
      <c r="A16" s="675"/>
      <c r="B16" s="665"/>
      <c r="C16" s="666"/>
      <c r="D16" s="679"/>
      <c r="E16" s="661"/>
      <c r="F16" s="660"/>
      <c r="G16" s="682"/>
      <c r="H16" s="662"/>
      <c r="I16" s="667"/>
      <c r="J16" s="667"/>
      <c r="K16" s="667"/>
      <c r="L16" s="667"/>
      <c r="M16" s="668"/>
      <c r="N16" s="667"/>
    </row>
    <row r="17" spans="1:238" ht="17.25" thickBot="1" x14ac:dyDescent="0.35">
      <c r="A17" s="669"/>
      <c r="B17" s="670" t="s">
        <v>1074</v>
      </c>
      <c r="C17" s="671"/>
      <c r="D17" s="676">
        <v>0</v>
      </c>
      <c r="E17" s="671"/>
      <c r="F17" s="671">
        <v>0</v>
      </c>
      <c r="G17" s="671"/>
      <c r="H17" s="662"/>
      <c r="I17" s="662"/>
      <c r="J17" s="662"/>
      <c r="K17" s="663"/>
    </row>
    <row r="21" spans="1:238" s="32" customFormat="1" ht="14.25" x14ac:dyDescent="0.3">
      <c r="A21" s="61"/>
      <c r="B21" s="621" t="s">
        <v>40</v>
      </c>
      <c r="C21" s="621"/>
      <c r="D21" s="621"/>
      <c r="E21" s="105"/>
      <c r="F21" s="618"/>
      <c r="G21" s="618"/>
      <c r="H21" s="618"/>
      <c r="I21" s="618"/>
      <c r="J21" s="59"/>
      <c r="K21" s="59"/>
      <c r="L21" s="59"/>
      <c r="M21" s="59"/>
      <c r="N21" s="59"/>
      <c r="O21" s="59"/>
      <c r="P21" s="59"/>
      <c r="Q21" s="59"/>
      <c r="R21" s="615"/>
      <c r="S21" s="619"/>
      <c r="T21" s="616"/>
      <c r="U21" s="616"/>
      <c r="V21" s="616"/>
      <c r="W21" s="616"/>
      <c r="X21" s="616"/>
      <c r="Y21" s="616"/>
      <c r="Z21" s="59"/>
      <c r="AA21" s="620"/>
      <c r="AB21" s="615"/>
      <c r="AC21" s="615"/>
      <c r="AD21" s="619"/>
      <c r="AE21" s="616"/>
      <c r="AF21" s="616"/>
      <c r="AG21" s="616"/>
      <c r="AH21" s="616"/>
      <c r="AI21" s="616"/>
      <c r="AJ21" s="616"/>
      <c r="AK21" s="59"/>
      <c r="AL21" s="620"/>
      <c r="AM21" s="615"/>
      <c r="AN21" s="615"/>
      <c r="AO21" s="619"/>
      <c r="AP21" s="616"/>
      <c r="AQ21" s="616"/>
      <c r="AR21" s="616"/>
      <c r="AS21" s="616"/>
      <c r="AT21" s="616"/>
      <c r="AU21" s="616"/>
      <c r="AV21" s="59"/>
      <c r="AW21" s="620"/>
      <c r="AX21" s="615"/>
      <c r="AY21" s="615"/>
      <c r="AZ21" s="619"/>
      <c r="BA21" s="616"/>
      <c r="BB21" s="616"/>
      <c r="BC21" s="616"/>
      <c r="BD21" s="616"/>
      <c r="BE21" s="616"/>
      <c r="BF21" s="616"/>
      <c r="BG21" s="59"/>
      <c r="BH21" s="620"/>
      <c r="BI21" s="615"/>
      <c r="BJ21" s="615"/>
      <c r="BK21" s="619"/>
      <c r="BL21" s="616"/>
      <c r="BM21" s="616"/>
      <c r="BN21" s="616"/>
      <c r="BO21" s="616"/>
      <c r="BP21" s="616"/>
      <c r="BQ21" s="616"/>
      <c r="BR21" s="59"/>
      <c r="BS21" s="620"/>
      <c r="BT21" s="615"/>
      <c r="BU21" s="615"/>
      <c r="BV21" s="619"/>
      <c r="BW21" s="616"/>
      <c r="BX21" s="616"/>
      <c r="BY21" s="616"/>
      <c r="BZ21" s="616"/>
      <c r="CA21" s="616"/>
      <c r="CB21" s="616"/>
      <c r="CC21" s="59"/>
      <c r="CD21" s="620"/>
      <c r="CE21" s="615"/>
      <c r="CF21" s="615"/>
      <c r="CG21" s="619"/>
      <c r="CH21" s="616"/>
      <c r="CI21" s="616"/>
      <c r="CJ21" s="616"/>
      <c r="CK21" s="616"/>
      <c r="CL21" s="616"/>
      <c r="CM21" s="616"/>
      <c r="CN21" s="59"/>
      <c r="CO21" s="620"/>
      <c r="CP21" s="615"/>
      <c r="CQ21" s="615"/>
      <c r="CR21" s="619"/>
      <c r="CS21" s="616"/>
      <c r="CT21" s="616"/>
      <c r="CU21" s="616"/>
      <c r="CV21" s="616"/>
      <c r="CW21" s="616"/>
      <c r="CX21" s="616"/>
      <c r="CY21" s="59"/>
      <c r="CZ21" s="620"/>
      <c r="DA21" s="615"/>
      <c r="DB21" s="615"/>
      <c r="DC21" s="619"/>
      <c r="DD21" s="616"/>
      <c r="DE21" s="616"/>
      <c r="DF21" s="616"/>
      <c r="DG21" s="616"/>
      <c r="DH21" s="616"/>
      <c r="DI21" s="616"/>
      <c r="DJ21" s="59"/>
      <c r="DK21" s="620"/>
      <c r="DL21" s="615"/>
      <c r="DM21" s="615"/>
      <c r="DN21" s="619"/>
      <c r="DO21" s="616"/>
      <c r="DP21" s="616"/>
      <c r="DQ21" s="616"/>
      <c r="DR21" s="616"/>
      <c r="DS21" s="616"/>
      <c r="DT21" s="616"/>
      <c r="DU21" s="59"/>
      <c r="DV21" s="620"/>
      <c r="DW21" s="615"/>
      <c r="DX21" s="615"/>
      <c r="DY21" s="619"/>
      <c r="DZ21" s="616"/>
      <c r="EA21" s="616"/>
      <c r="EB21" s="616"/>
      <c r="EC21" s="616"/>
      <c r="ED21" s="616"/>
      <c r="EE21" s="616"/>
      <c r="EF21" s="59"/>
      <c r="EG21" s="620"/>
      <c r="EH21" s="615"/>
      <c r="EI21" s="615"/>
      <c r="EJ21" s="619"/>
      <c r="EK21" s="616"/>
      <c r="EL21" s="616"/>
      <c r="EM21" s="616"/>
      <c r="EN21" s="616"/>
      <c r="EO21" s="616"/>
      <c r="EP21" s="616"/>
      <c r="EQ21" s="59"/>
      <c r="ER21" s="620"/>
      <c r="ES21" s="615"/>
      <c r="ET21" s="615"/>
      <c r="EU21" s="619"/>
      <c r="EV21" s="616"/>
      <c r="EW21" s="616"/>
      <c r="EX21" s="616"/>
      <c r="EY21" s="616"/>
      <c r="EZ21" s="616"/>
      <c r="FA21" s="616"/>
      <c r="FB21" s="59"/>
      <c r="FC21" s="620"/>
      <c r="FD21" s="615"/>
      <c r="FE21" s="615"/>
      <c r="FF21" s="619"/>
      <c r="FG21" s="616"/>
      <c r="FH21" s="616"/>
      <c r="FI21" s="616"/>
      <c r="FJ21" s="616"/>
      <c r="FK21" s="616"/>
      <c r="FL21" s="616"/>
      <c r="FM21" s="59"/>
      <c r="FN21" s="620"/>
      <c r="FO21" s="615"/>
      <c r="FP21" s="615"/>
      <c r="FQ21" s="619"/>
      <c r="FR21" s="616"/>
      <c r="FS21" s="616"/>
      <c r="FT21" s="616"/>
      <c r="FU21" s="616"/>
      <c r="FV21" s="616"/>
      <c r="FW21" s="616"/>
      <c r="FX21" s="59"/>
      <c r="FY21" s="620"/>
      <c r="FZ21" s="615"/>
      <c r="GA21" s="615"/>
      <c r="GB21" s="619"/>
      <c r="GC21" s="616"/>
      <c r="GD21" s="616"/>
      <c r="GE21" s="616"/>
      <c r="GF21" s="616"/>
      <c r="GG21" s="616"/>
      <c r="GH21" s="616"/>
      <c r="GI21" s="59"/>
      <c r="GJ21" s="620"/>
      <c r="GK21" s="615"/>
      <c r="GL21" s="615"/>
      <c r="GM21" s="619"/>
      <c r="GN21" s="616"/>
      <c r="GO21" s="616"/>
      <c r="GP21" s="616"/>
      <c r="GQ21" s="616"/>
      <c r="GR21" s="616"/>
      <c r="GS21" s="616"/>
      <c r="GT21" s="59"/>
      <c r="GU21" s="620"/>
      <c r="GV21" s="615"/>
      <c r="GW21" s="615"/>
      <c r="GX21" s="619"/>
      <c r="GY21" s="616"/>
      <c r="GZ21" s="616"/>
      <c r="HA21" s="616"/>
      <c r="HB21" s="616"/>
      <c r="HC21" s="616"/>
      <c r="HD21" s="616"/>
      <c r="HE21" s="59"/>
      <c r="HF21" s="620"/>
      <c r="HG21" s="615"/>
      <c r="HH21" s="615"/>
      <c r="HI21" s="619"/>
      <c r="HJ21" s="616"/>
      <c r="HK21" s="616"/>
      <c r="HL21" s="616"/>
      <c r="HM21" s="616"/>
      <c r="HN21" s="616"/>
      <c r="HO21" s="616"/>
      <c r="HP21" s="59"/>
      <c r="HQ21" s="620"/>
      <c r="HR21" s="615"/>
      <c r="HS21" s="615"/>
      <c r="HT21" s="619"/>
      <c r="HU21" s="616"/>
      <c r="HV21" s="616"/>
      <c r="HW21" s="616"/>
      <c r="HX21" s="616"/>
      <c r="HY21" s="616"/>
      <c r="HZ21" s="616"/>
      <c r="IA21" s="59"/>
      <c r="IB21" s="620"/>
      <c r="IC21" s="615"/>
      <c r="ID21" s="615"/>
    </row>
    <row r="22" spans="1:238" s="32" customFormat="1" ht="14.25" x14ac:dyDescent="0.3">
      <c r="A22" s="96">
        <v>1</v>
      </c>
      <c r="B22" s="1275"/>
      <c r="C22" s="1276"/>
      <c r="D22" s="1276"/>
      <c r="E22" s="1355"/>
      <c r="F22" s="618"/>
      <c r="G22" s="618"/>
      <c r="H22" s="618"/>
      <c r="I22" s="618"/>
      <c r="J22" s="59"/>
      <c r="K22" s="59"/>
      <c r="L22" s="59"/>
      <c r="M22" s="59"/>
      <c r="N22" s="59"/>
      <c r="O22" s="59"/>
      <c r="P22" s="59"/>
      <c r="Q22" s="59"/>
      <c r="R22" s="615"/>
      <c r="S22" s="619"/>
      <c r="T22" s="616"/>
      <c r="U22" s="616"/>
      <c r="V22" s="616"/>
      <c r="W22" s="616"/>
      <c r="X22" s="616"/>
      <c r="Y22" s="616"/>
      <c r="Z22" s="59"/>
      <c r="AA22" s="620"/>
      <c r="AB22" s="615"/>
      <c r="AC22" s="615"/>
      <c r="AD22" s="619"/>
      <c r="AE22" s="616"/>
      <c r="AF22" s="616"/>
      <c r="AG22" s="616"/>
      <c r="AH22" s="616"/>
      <c r="AI22" s="616"/>
      <c r="AJ22" s="616"/>
      <c r="AK22" s="59"/>
      <c r="AL22" s="620"/>
      <c r="AM22" s="615"/>
      <c r="AN22" s="615"/>
      <c r="AO22" s="619"/>
      <c r="AP22" s="616"/>
      <c r="AQ22" s="616"/>
      <c r="AR22" s="616"/>
      <c r="AS22" s="616"/>
      <c r="AT22" s="616"/>
      <c r="AU22" s="616"/>
      <c r="AV22" s="59"/>
      <c r="AW22" s="620"/>
      <c r="AX22" s="615"/>
      <c r="AY22" s="615"/>
      <c r="AZ22" s="619"/>
      <c r="BA22" s="616"/>
      <c r="BB22" s="616"/>
      <c r="BC22" s="616"/>
      <c r="BD22" s="616"/>
      <c r="BE22" s="616"/>
      <c r="BF22" s="616"/>
      <c r="BG22" s="59"/>
      <c r="BH22" s="620"/>
      <c r="BI22" s="615"/>
      <c r="BJ22" s="615"/>
      <c r="BK22" s="619"/>
      <c r="BL22" s="616"/>
      <c r="BM22" s="616"/>
      <c r="BN22" s="616"/>
      <c r="BO22" s="616"/>
      <c r="BP22" s="616"/>
      <c r="BQ22" s="616"/>
      <c r="BR22" s="59"/>
      <c r="BS22" s="620"/>
      <c r="BT22" s="615"/>
      <c r="BU22" s="615"/>
      <c r="BV22" s="619"/>
      <c r="BW22" s="616"/>
      <c r="BX22" s="616"/>
      <c r="BY22" s="616"/>
      <c r="BZ22" s="616"/>
      <c r="CA22" s="616"/>
      <c r="CB22" s="616"/>
      <c r="CC22" s="59"/>
      <c r="CD22" s="620"/>
      <c r="CE22" s="615"/>
      <c r="CF22" s="615"/>
      <c r="CG22" s="619"/>
      <c r="CH22" s="616"/>
      <c r="CI22" s="616"/>
      <c r="CJ22" s="616"/>
      <c r="CK22" s="616"/>
      <c r="CL22" s="616"/>
      <c r="CM22" s="616"/>
      <c r="CN22" s="59"/>
      <c r="CO22" s="620"/>
      <c r="CP22" s="615"/>
      <c r="CQ22" s="615"/>
      <c r="CR22" s="619"/>
      <c r="CS22" s="616"/>
      <c r="CT22" s="616"/>
      <c r="CU22" s="616"/>
      <c r="CV22" s="616"/>
      <c r="CW22" s="616"/>
      <c r="CX22" s="616"/>
      <c r="CY22" s="59"/>
      <c r="CZ22" s="620"/>
      <c r="DA22" s="615"/>
      <c r="DB22" s="615"/>
      <c r="DC22" s="619"/>
      <c r="DD22" s="616"/>
      <c r="DE22" s="616"/>
      <c r="DF22" s="616"/>
      <c r="DG22" s="616"/>
      <c r="DH22" s="616"/>
      <c r="DI22" s="616"/>
      <c r="DJ22" s="59"/>
      <c r="DK22" s="620"/>
      <c r="DL22" s="615"/>
      <c r="DM22" s="615"/>
      <c r="DN22" s="619"/>
      <c r="DO22" s="616"/>
      <c r="DP22" s="616"/>
      <c r="DQ22" s="616"/>
      <c r="DR22" s="616"/>
      <c r="DS22" s="616"/>
      <c r="DT22" s="616"/>
      <c r="DU22" s="59"/>
      <c r="DV22" s="620"/>
      <c r="DW22" s="615"/>
      <c r="DX22" s="615"/>
      <c r="DY22" s="619"/>
      <c r="DZ22" s="616"/>
      <c r="EA22" s="616"/>
      <c r="EB22" s="616"/>
      <c r="EC22" s="616"/>
      <c r="ED22" s="616"/>
      <c r="EE22" s="616"/>
      <c r="EF22" s="59"/>
      <c r="EG22" s="620"/>
      <c r="EH22" s="615"/>
      <c r="EI22" s="615"/>
      <c r="EJ22" s="619"/>
      <c r="EK22" s="616"/>
      <c r="EL22" s="616"/>
      <c r="EM22" s="616"/>
      <c r="EN22" s="616"/>
      <c r="EO22" s="616"/>
      <c r="EP22" s="616"/>
      <c r="EQ22" s="59"/>
      <c r="ER22" s="620"/>
      <c r="ES22" s="615"/>
      <c r="ET22" s="615"/>
      <c r="EU22" s="619"/>
      <c r="EV22" s="616"/>
      <c r="EW22" s="616"/>
      <c r="EX22" s="616"/>
      <c r="EY22" s="616"/>
      <c r="EZ22" s="616"/>
      <c r="FA22" s="616"/>
      <c r="FB22" s="59"/>
      <c r="FC22" s="620"/>
      <c r="FD22" s="615"/>
      <c r="FE22" s="615"/>
      <c r="FF22" s="619"/>
      <c r="FG22" s="616"/>
      <c r="FH22" s="616"/>
      <c r="FI22" s="616"/>
      <c r="FJ22" s="616"/>
      <c r="FK22" s="616"/>
      <c r="FL22" s="616"/>
      <c r="FM22" s="59"/>
      <c r="FN22" s="620"/>
      <c r="FO22" s="615"/>
      <c r="FP22" s="615"/>
      <c r="FQ22" s="619"/>
      <c r="FR22" s="616"/>
      <c r="FS22" s="616"/>
      <c r="FT22" s="616"/>
      <c r="FU22" s="616"/>
      <c r="FV22" s="616"/>
      <c r="FW22" s="616"/>
      <c r="FX22" s="59"/>
      <c r="FY22" s="620"/>
      <c r="FZ22" s="615"/>
      <c r="GA22" s="615"/>
      <c r="GB22" s="619"/>
      <c r="GC22" s="616"/>
      <c r="GD22" s="616"/>
      <c r="GE22" s="616"/>
      <c r="GF22" s="616"/>
      <c r="GG22" s="616"/>
      <c r="GH22" s="616"/>
      <c r="GI22" s="59"/>
      <c r="GJ22" s="620"/>
      <c r="GK22" s="615"/>
      <c r="GL22" s="615"/>
      <c r="GM22" s="619"/>
      <c r="GN22" s="616"/>
      <c r="GO22" s="616"/>
      <c r="GP22" s="616"/>
      <c r="GQ22" s="616"/>
      <c r="GR22" s="616"/>
      <c r="GS22" s="616"/>
      <c r="GT22" s="59"/>
      <c r="GU22" s="620"/>
      <c r="GV22" s="615"/>
      <c r="GW22" s="615"/>
      <c r="GX22" s="619"/>
      <c r="GY22" s="616"/>
      <c r="GZ22" s="616"/>
      <c r="HA22" s="616"/>
      <c r="HB22" s="616"/>
      <c r="HC22" s="616"/>
      <c r="HD22" s="616"/>
      <c r="HE22" s="59"/>
      <c r="HF22" s="620"/>
      <c r="HG22" s="615"/>
      <c r="HH22" s="615"/>
      <c r="HI22" s="619"/>
      <c r="HJ22" s="616"/>
      <c r="HK22" s="616"/>
      <c r="HL22" s="616"/>
      <c r="HM22" s="616"/>
      <c r="HN22" s="616"/>
      <c r="HO22" s="616"/>
      <c r="HP22" s="59"/>
      <c r="HQ22" s="620"/>
      <c r="HR22" s="615"/>
      <c r="HS22" s="615"/>
      <c r="HT22" s="619"/>
      <c r="HU22" s="616"/>
      <c r="HV22" s="616"/>
      <c r="HW22" s="616"/>
      <c r="HX22" s="616"/>
      <c r="HY22" s="616"/>
      <c r="HZ22" s="616"/>
      <c r="IA22" s="59"/>
      <c r="IB22" s="620"/>
      <c r="IC22" s="615"/>
      <c r="ID22" s="615"/>
    </row>
    <row r="23" spans="1:238" s="32" customFormat="1" ht="14.25" x14ac:dyDescent="0.3">
      <c r="A23" s="96">
        <v>2</v>
      </c>
      <c r="B23" s="1275"/>
      <c r="C23" s="1276"/>
      <c r="D23" s="1276"/>
      <c r="E23" s="1355"/>
      <c r="F23" s="618"/>
      <c r="G23" s="618"/>
      <c r="H23" s="618"/>
      <c r="I23" s="618"/>
      <c r="J23" s="59"/>
      <c r="K23" s="59"/>
      <c r="L23" s="59"/>
      <c r="M23" s="59"/>
      <c r="N23" s="59"/>
      <c r="O23" s="59"/>
      <c r="P23" s="59"/>
      <c r="Q23" s="59"/>
      <c r="R23" s="615"/>
      <c r="S23" s="619"/>
      <c r="T23" s="616"/>
      <c r="U23" s="616"/>
      <c r="V23" s="616"/>
      <c r="W23" s="616"/>
      <c r="X23" s="616"/>
      <c r="Y23" s="616"/>
      <c r="Z23" s="59"/>
      <c r="AA23" s="620"/>
      <c r="AB23" s="615"/>
      <c r="AC23" s="615"/>
      <c r="AD23" s="619"/>
      <c r="AE23" s="616"/>
      <c r="AF23" s="616"/>
      <c r="AG23" s="616"/>
      <c r="AH23" s="616"/>
      <c r="AI23" s="616"/>
      <c r="AJ23" s="616"/>
      <c r="AK23" s="59"/>
      <c r="AL23" s="620"/>
      <c r="AM23" s="615"/>
      <c r="AN23" s="615"/>
      <c r="AO23" s="619"/>
      <c r="AP23" s="616"/>
      <c r="AQ23" s="616"/>
      <c r="AR23" s="616"/>
      <c r="AS23" s="616"/>
      <c r="AT23" s="616"/>
      <c r="AU23" s="616"/>
      <c r="AV23" s="59"/>
      <c r="AW23" s="620"/>
      <c r="AX23" s="615"/>
      <c r="AY23" s="615"/>
      <c r="AZ23" s="619"/>
      <c r="BA23" s="616"/>
      <c r="BB23" s="616"/>
      <c r="BC23" s="616"/>
      <c r="BD23" s="616"/>
      <c r="BE23" s="616"/>
      <c r="BF23" s="616"/>
      <c r="BG23" s="59"/>
      <c r="BH23" s="620"/>
      <c r="BI23" s="615"/>
      <c r="BJ23" s="615"/>
      <c r="BK23" s="619"/>
      <c r="BL23" s="616"/>
      <c r="BM23" s="616"/>
      <c r="BN23" s="616"/>
      <c r="BO23" s="616"/>
      <c r="BP23" s="616"/>
      <c r="BQ23" s="616"/>
      <c r="BR23" s="59"/>
      <c r="BS23" s="620"/>
      <c r="BT23" s="615"/>
      <c r="BU23" s="615"/>
      <c r="BV23" s="619"/>
      <c r="BW23" s="616"/>
      <c r="BX23" s="616"/>
      <c r="BY23" s="616"/>
      <c r="BZ23" s="616"/>
      <c r="CA23" s="616"/>
      <c r="CB23" s="616"/>
      <c r="CC23" s="59"/>
      <c r="CD23" s="620"/>
      <c r="CE23" s="615"/>
      <c r="CF23" s="615"/>
      <c r="CG23" s="619"/>
      <c r="CH23" s="616"/>
      <c r="CI23" s="616"/>
      <c r="CJ23" s="616"/>
      <c r="CK23" s="616"/>
      <c r="CL23" s="616"/>
      <c r="CM23" s="616"/>
      <c r="CN23" s="59"/>
      <c r="CO23" s="620"/>
      <c r="CP23" s="615"/>
      <c r="CQ23" s="615"/>
      <c r="CR23" s="619"/>
      <c r="CS23" s="616"/>
      <c r="CT23" s="616"/>
      <c r="CU23" s="616"/>
      <c r="CV23" s="616"/>
      <c r="CW23" s="616"/>
      <c r="CX23" s="616"/>
      <c r="CY23" s="59"/>
      <c r="CZ23" s="620"/>
      <c r="DA23" s="615"/>
      <c r="DB23" s="615"/>
      <c r="DC23" s="619"/>
      <c r="DD23" s="616"/>
      <c r="DE23" s="616"/>
      <c r="DF23" s="616"/>
      <c r="DG23" s="616"/>
      <c r="DH23" s="616"/>
      <c r="DI23" s="616"/>
      <c r="DJ23" s="59"/>
      <c r="DK23" s="620"/>
      <c r="DL23" s="615"/>
      <c r="DM23" s="615"/>
      <c r="DN23" s="619"/>
      <c r="DO23" s="616"/>
      <c r="DP23" s="616"/>
      <c r="DQ23" s="616"/>
      <c r="DR23" s="616"/>
      <c r="DS23" s="616"/>
      <c r="DT23" s="616"/>
      <c r="DU23" s="59"/>
      <c r="DV23" s="620"/>
      <c r="DW23" s="615"/>
      <c r="DX23" s="615"/>
      <c r="DY23" s="619"/>
      <c r="DZ23" s="616"/>
      <c r="EA23" s="616"/>
      <c r="EB23" s="616"/>
      <c r="EC23" s="616"/>
      <c r="ED23" s="616"/>
      <c r="EE23" s="616"/>
      <c r="EF23" s="59"/>
      <c r="EG23" s="620"/>
      <c r="EH23" s="615"/>
      <c r="EI23" s="615"/>
      <c r="EJ23" s="619"/>
      <c r="EK23" s="616"/>
      <c r="EL23" s="616"/>
      <c r="EM23" s="616"/>
      <c r="EN23" s="616"/>
      <c r="EO23" s="616"/>
      <c r="EP23" s="616"/>
      <c r="EQ23" s="59"/>
      <c r="ER23" s="620"/>
      <c r="ES23" s="615"/>
      <c r="ET23" s="615"/>
      <c r="EU23" s="619"/>
      <c r="EV23" s="616"/>
      <c r="EW23" s="616"/>
      <c r="EX23" s="616"/>
      <c r="EY23" s="616"/>
      <c r="EZ23" s="616"/>
      <c r="FA23" s="616"/>
      <c r="FB23" s="59"/>
      <c r="FC23" s="620"/>
      <c r="FD23" s="615"/>
      <c r="FE23" s="615"/>
      <c r="FF23" s="619"/>
      <c r="FG23" s="616"/>
      <c r="FH23" s="616"/>
      <c r="FI23" s="616"/>
      <c r="FJ23" s="616"/>
      <c r="FK23" s="616"/>
      <c r="FL23" s="616"/>
      <c r="FM23" s="59"/>
      <c r="FN23" s="620"/>
      <c r="FO23" s="615"/>
      <c r="FP23" s="615"/>
      <c r="FQ23" s="619"/>
      <c r="FR23" s="616"/>
      <c r="FS23" s="616"/>
      <c r="FT23" s="616"/>
      <c r="FU23" s="616"/>
      <c r="FV23" s="616"/>
      <c r="FW23" s="616"/>
      <c r="FX23" s="59"/>
      <c r="FY23" s="620"/>
      <c r="FZ23" s="615"/>
      <c r="GA23" s="615"/>
      <c r="GB23" s="619"/>
      <c r="GC23" s="616"/>
      <c r="GD23" s="616"/>
      <c r="GE23" s="616"/>
      <c r="GF23" s="616"/>
      <c r="GG23" s="616"/>
      <c r="GH23" s="616"/>
      <c r="GI23" s="59"/>
      <c r="GJ23" s="620"/>
      <c r="GK23" s="615"/>
      <c r="GL23" s="615"/>
      <c r="GM23" s="619"/>
      <c r="GN23" s="616"/>
      <c r="GO23" s="616"/>
      <c r="GP23" s="616"/>
      <c r="GQ23" s="616"/>
      <c r="GR23" s="616"/>
      <c r="GS23" s="616"/>
      <c r="GT23" s="59"/>
      <c r="GU23" s="620"/>
      <c r="GV23" s="615"/>
      <c r="GW23" s="615"/>
      <c r="GX23" s="619"/>
      <c r="GY23" s="616"/>
      <c r="GZ23" s="616"/>
      <c r="HA23" s="616"/>
      <c r="HB23" s="616"/>
      <c r="HC23" s="616"/>
      <c r="HD23" s="616"/>
      <c r="HE23" s="59"/>
      <c r="HF23" s="620"/>
      <c r="HG23" s="615"/>
      <c r="HH23" s="615"/>
      <c r="HI23" s="619"/>
      <c r="HJ23" s="616"/>
      <c r="HK23" s="616"/>
      <c r="HL23" s="616"/>
      <c r="HM23" s="616"/>
      <c r="HN23" s="616"/>
      <c r="HO23" s="616"/>
      <c r="HP23" s="59"/>
      <c r="HQ23" s="620"/>
      <c r="HR23" s="615"/>
      <c r="HS23" s="615"/>
      <c r="HT23" s="619"/>
      <c r="HU23" s="616"/>
      <c r="HV23" s="616"/>
      <c r="HW23" s="616"/>
      <c r="HX23" s="616"/>
      <c r="HY23" s="616"/>
      <c r="HZ23" s="616"/>
      <c r="IA23" s="59"/>
      <c r="IB23" s="620"/>
      <c r="IC23" s="615"/>
      <c r="ID23" s="615"/>
    </row>
    <row r="24" spans="1:238" s="32" customFormat="1" ht="14.25" x14ac:dyDescent="0.3">
      <c r="A24" s="96">
        <v>3</v>
      </c>
      <c r="B24" s="1275"/>
      <c r="C24" s="1276"/>
      <c r="D24" s="1276"/>
      <c r="E24" s="1355"/>
      <c r="F24" s="618"/>
      <c r="G24" s="618"/>
      <c r="H24" s="618"/>
      <c r="I24" s="618"/>
      <c r="J24" s="59"/>
      <c r="K24" s="59"/>
      <c r="L24" s="59"/>
      <c r="M24" s="59"/>
      <c r="N24" s="59"/>
      <c r="O24" s="59"/>
      <c r="P24" s="59"/>
      <c r="Q24" s="59"/>
      <c r="R24" s="615"/>
      <c r="S24" s="619"/>
      <c r="T24" s="616"/>
      <c r="U24" s="616"/>
      <c r="V24" s="616"/>
      <c r="W24" s="616"/>
      <c r="X24" s="616"/>
      <c r="Y24" s="616"/>
      <c r="Z24" s="59"/>
      <c r="AA24" s="620"/>
      <c r="AB24" s="615"/>
      <c r="AC24" s="615"/>
      <c r="AD24" s="619"/>
      <c r="AE24" s="616"/>
      <c r="AF24" s="616"/>
      <c r="AG24" s="616"/>
      <c r="AH24" s="616"/>
      <c r="AI24" s="616"/>
      <c r="AJ24" s="616"/>
      <c r="AK24" s="59"/>
      <c r="AL24" s="620"/>
      <c r="AM24" s="615"/>
      <c r="AN24" s="615"/>
      <c r="AO24" s="619"/>
      <c r="AP24" s="616"/>
      <c r="AQ24" s="616"/>
      <c r="AR24" s="616"/>
      <c r="AS24" s="616"/>
      <c r="AT24" s="616"/>
      <c r="AU24" s="616"/>
      <c r="AV24" s="59"/>
      <c r="AW24" s="620"/>
      <c r="AX24" s="615"/>
      <c r="AY24" s="615"/>
      <c r="AZ24" s="619"/>
      <c r="BA24" s="616"/>
      <c r="BB24" s="616"/>
      <c r="BC24" s="616"/>
      <c r="BD24" s="616"/>
      <c r="BE24" s="616"/>
      <c r="BF24" s="616"/>
      <c r="BG24" s="59"/>
      <c r="BH24" s="620"/>
      <c r="BI24" s="615"/>
      <c r="BJ24" s="615"/>
      <c r="BK24" s="619"/>
      <c r="BL24" s="616"/>
      <c r="BM24" s="616"/>
      <c r="BN24" s="616"/>
      <c r="BO24" s="616"/>
      <c r="BP24" s="616"/>
      <c r="BQ24" s="616"/>
      <c r="BR24" s="59"/>
      <c r="BS24" s="620"/>
      <c r="BT24" s="615"/>
      <c r="BU24" s="615"/>
      <c r="BV24" s="619"/>
      <c r="BW24" s="616"/>
      <c r="BX24" s="616"/>
      <c r="BY24" s="616"/>
      <c r="BZ24" s="616"/>
      <c r="CA24" s="616"/>
      <c r="CB24" s="616"/>
      <c r="CC24" s="59"/>
      <c r="CD24" s="620"/>
      <c r="CE24" s="615"/>
      <c r="CF24" s="615"/>
      <c r="CG24" s="619"/>
      <c r="CH24" s="616"/>
      <c r="CI24" s="616"/>
      <c r="CJ24" s="616"/>
      <c r="CK24" s="616"/>
      <c r="CL24" s="616"/>
      <c r="CM24" s="616"/>
      <c r="CN24" s="59"/>
      <c r="CO24" s="620"/>
      <c r="CP24" s="615"/>
      <c r="CQ24" s="615"/>
      <c r="CR24" s="619"/>
      <c r="CS24" s="616"/>
      <c r="CT24" s="616"/>
      <c r="CU24" s="616"/>
      <c r="CV24" s="616"/>
      <c r="CW24" s="616"/>
      <c r="CX24" s="616"/>
      <c r="CY24" s="59"/>
      <c r="CZ24" s="620"/>
      <c r="DA24" s="615"/>
      <c r="DB24" s="615"/>
      <c r="DC24" s="619"/>
      <c r="DD24" s="616"/>
      <c r="DE24" s="616"/>
      <c r="DF24" s="616"/>
      <c r="DG24" s="616"/>
      <c r="DH24" s="616"/>
      <c r="DI24" s="616"/>
      <c r="DJ24" s="59"/>
      <c r="DK24" s="620"/>
      <c r="DL24" s="615"/>
      <c r="DM24" s="615"/>
      <c r="DN24" s="619"/>
      <c r="DO24" s="616"/>
      <c r="DP24" s="616"/>
      <c r="DQ24" s="616"/>
      <c r="DR24" s="616"/>
      <c r="DS24" s="616"/>
      <c r="DT24" s="616"/>
      <c r="DU24" s="59"/>
      <c r="DV24" s="620"/>
      <c r="DW24" s="615"/>
      <c r="DX24" s="615"/>
      <c r="DY24" s="619"/>
      <c r="DZ24" s="616"/>
      <c r="EA24" s="616"/>
      <c r="EB24" s="616"/>
      <c r="EC24" s="616"/>
      <c r="ED24" s="616"/>
      <c r="EE24" s="616"/>
      <c r="EF24" s="59"/>
      <c r="EG24" s="620"/>
      <c r="EH24" s="615"/>
      <c r="EI24" s="615"/>
      <c r="EJ24" s="619"/>
      <c r="EK24" s="616"/>
      <c r="EL24" s="616"/>
      <c r="EM24" s="616"/>
      <c r="EN24" s="616"/>
      <c r="EO24" s="616"/>
      <c r="EP24" s="616"/>
      <c r="EQ24" s="59"/>
      <c r="ER24" s="620"/>
      <c r="ES24" s="615"/>
      <c r="ET24" s="615"/>
      <c r="EU24" s="619"/>
      <c r="EV24" s="616"/>
      <c r="EW24" s="616"/>
      <c r="EX24" s="616"/>
      <c r="EY24" s="616"/>
      <c r="EZ24" s="616"/>
      <c r="FA24" s="616"/>
      <c r="FB24" s="59"/>
      <c r="FC24" s="620"/>
      <c r="FD24" s="615"/>
      <c r="FE24" s="615"/>
      <c r="FF24" s="619"/>
      <c r="FG24" s="616"/>
      <c r="FH24" s="616"/>
      <c r="FI24" s="616"/>
      <c r="FJ24" s="616"/>
      <c r="FK24" s="616"/>
      <c r="FL24" s="616"/>
      <c r="FM24" s="59"/>
      <c r="FN24" s="620"/>
      <c r="FO24" s="615"/>
      <c r="FP24" s="615"/>
      <c r="FQ24" s="619"/>
      <c r="FR24" s="616"/>
      <c r="FS24" s="616"/>
      <c r="FT24" s="616"/>
      <c r="FU24" s="616"/>
      <c r="FV24" s="616"/>
      <c r="FW24" s="616"/>
      <c r="FX24" s="59"/>
      <c r="FY24" s="620"/>
      <c r="FZ24" s="615"/>
      <c r="GA24" s="615"/>
      <c r="GB24" s="619"/>
      <c r="GC24" s="616"/>
      <c r="GD24" s="616"/>
      <c r="GE24" s="616"/>
      <c r="GF24" s="616"/>
      <c r="GG24" s="616"/>
      <c r="GH24" s="616"/>
      <c r="GI24" s="59"/>
      <c r="GJ24" s="620"/>
      <c r="GK24" s="615"/>
      <c r="GL24" s="615"/>
      <c r="GM24" s="619"/>
      <c r="GN24" s="616"/>
      <c r="GO24" s="616"/>
      <c r="GP24" s="616"/>
      <c r="GQ24" s="616"/>
      <c r="GR24" s="616"/>
      <c r="GS24" s="616"/>
      <c r="GT24" s="59"/>
      <c r="GU24" s="620"/>
      <c r="GV24" s="615"/>
      <c r="GW24" s="615"/>
      <c r="GX24" s="619"/>
      <c r="GY24" s="616"/>
      <c r="GZ24" s="616"/>
      <c r="HA24" s="616"/>
      <c r="HB24" s="616"/>
      <c r="HC24" s="616"/>
      <c r="HD24" s="616"/>
      <c r="HE24" s="59"/>
      <c r="HF24" s="620"/>
      <c r="HG24" s="615"/>
      <c r="HH24" s="615"/>
      <c r="HI24" s="619"/>
      <c r="HJ24" s="616"/>
      <c r="HK24" s="616"/>
      <c r="HL24" s="616"/>
      <c r="HM24" s="616"/>
      <c r="HN24" s="616"/>
      <c r="HO24" s="616"/>
      <c r="HP24" s="59"/>
      <c r="HQ24" s="620"/>
      <c r="HR24" s="615"/>
      <c r="HS24" s="615"/>
      <c r="HT24" s="619"/>
      <c r="HU24" s="616"/>
      <c r="HV24" s="616"/>
      <c r="HW24" s="616"/>
      <c r="HX24" s="616"/>
      <c r="HY24" s="616"/>
      <c r="HZ24" s="616"/>
      <c r="IA24" s="59"/>
      <c r="IB24" s="620"/>
      <c r="IC24" s="615"/>
      <c r="ID24" s="615"/>
    </row>
    <row r="25" spans="1:238" s="32" customFormat="1" ht="14.25" x14ac:dyDescent="0.3">
      <c r="A25" s="96">
        <v>4</v>
      </c>
      <c r="B25" s="1275"/>
      <c r="C25" s="1276"/>
      <c r="D25" s="1276"/>
      <c r="E25" s="1355"/>
      <c r="F25" s="618"/>
      <c r="G25" s="618"/>
      <c r="H25" s="618"/>
      <c r="I25" s="618"/>
      <c r="J25" s="59"/>
      <c r="K25" s="59"/>
      <c r="L25" s="59"/>
      <c r="M25" s="59"/>
      <c r="N25" s="59"/>
      <c r="O25" s="59"/>
      <c r="P25" s="59"/>
      <c r="Q25" s="59"/>
      <c r="R25" s="615"/>
      <c r="S25" s="619"/>
      <c r="T25" s="616"/>
      <c r="U25" s="616"/>
      <c r="V25" s="616"/>
      <c r="W25" s="616"/>
      <c r="X25" s="616"/>
      <c r="Y25" s="616"/>
      <c r="Z25" s="59"/>
      <c r="AA25" s="620"/>
      <c r="AB25" s="615"/>
      <c r="AC25" s="615"/>
      <c r="AD25" s="619"/>
      <c r="AE25" s="616"/>
      <c r="AF25" s="616"/>
      <c r="AG25" s="616"/>
      <c r="AH25" s="616"/>
      <c r="AI25" s="616"/>
      <c r="AJ25" s="616"/>
      <c r="AK25" s="59"/>
      <c r="AL25" s="620"/>
      <c r="AM25" s="615"/>
      <c r="AN25" s="615"/>
      <c r="AO25" s="619"/>
      <c r="AP25" s="616"/>
      <c r="AQ25" s="616"/>
      <c r="AR25" s="616"/>
      <c r="AS25" s="616"/>
      <c r="AT25" s="616"/>
      <c r="AU25" s="616"/>
      <c r="AV25" s="59"/>
      <c r="AW25" s="620"/>
      <c r="AX25" s="615"/>
      <c r="AY25" s="615"/>
      <c r="AZ25" s="619"/>
      <c r="BA25" s="616"/>
      <c r="BB25" s="616"/>
      <c r="BC25" s="616"/>
      <c r="BD25" s="616"/>
      <c r="BE25" s="616"/>
      <c r="BF25" s="616"/>
      <c r="BG25" s="59"/>
      <c r="BH25" s="620"/>
      <c r="BI25" s="615"/>
      <c r="BJ25" s="615"/>
      <c r="BK25" s="619"/>
      <c r="BL25" s="616"/>
      <c r="BM25" s="616"/>
      <c r="BN25" s="616"/>
      <c r="BO25" s="616"/>
      <c r="BP25" s="616"/>
      <c r="BQ25" s="616"/>
      <c r="BR25" s="59"/>
      <c r="BS25" s="620"/>
      <c r="BT25" s="615"/>
      <c r="BU25" s="615"/>
      <c r="BV25" s="619"/>
      <c r="BW25" s="616"/>
      <c r="BX25" s="616"/>
      <c r="BY25" s="616"/>
      <c r="BZ25" s="616"/>
      <c r="CA25" s="616"/>
      <c r="CB25" s="616"/>
      <c r="CC25" s="59"/>
      <c r="CD25" s="620"/>
      <c r="CE25" s="615"/>
      <c r="CF25" s="615"/>
      <c r="CG25" s="619"/>
      <c r="CH25" s="616"/>
      <c r="CI25" s="616"/>
      <c r="CJ25" s="616"/>
      <c r="CK25" s="616"/>
      <c r="CL25" s="616"/>
      <c r="CM25" s="616"/>
      <c r="CN25" s="59"/>
      <c r="CO25" s="620"/>
      <c r="CP25" s="615"/>
      <c r="CQ25" s="615"/>
      <c r="CR25" s="619"/>
      <c r="CS25" s="616"/>
      <c r="CT25" s="616"/>
      <c r="CU25" s="616"/>
      <c r="CV25" s="616"/>
      <c r="CW25" s="616"/>
      <c r="CX25" s="616"/>
      <c r="CY25" s="59"/>
      <c r="CZ25" s="620"/>
      <c r="DA25" s="615"/>
      <c r="DB25" s="615"/>
      <c r="DC25" s="619"/>
      <c r="DD25" s="616"/>
      <c r="DE25" s="616"/>
      <c r="DF25" s="616"/>
      <c r="DG25" s="616"/>
      <c r="DH25" s="616"/>
      <c r="DI25" s="616"/>
      <c r="DJ25" s="59"/>
      <c r="DK25" s="620"/>
      <c r="DL25" s="615"/>
      <c r="DM25" s="615"/>
      <c r="DN25" s="619"/>
      <c r="DO25" s="616"/>
      <c r="DP25" s="616"/>
      <c r="DQ25" s="616"/>
      <c r="DR25" s="616"/>
      <c r="DS25" s="616"/>
      <c r="DT25" s="616"/>
      <c r="DU25" s="59"/>
      <c r="DV25" s="620"/>
      <c r="DW25" s="615"/>
      <c r="DX25" s="615"/>
      <c r="DY25" s="619"/>
      <c r="DZ25" s="616"/>
      <c r="EA25" s="616"/>
      <c r="EB25" s="616"/>
      <c r="EC25" s="616"/>
      <c r="ED25" s="616"/>
      <c r="EE25" s="616"/>
      <c r="EF25" s="59"/>
      <c r="EG25" s="620"/>
      <c r="EH25" s="615"/>
      <c r="EI25" s="615"/>
      <c r="EJ25" s="619"/>
      <c r="EK25" s="616"/>
      <c r="EL25" s="616"/>
      <c r="EM25" s="616"/>
      <c r="EN25" s="616"/>
      <c r="EO25" s="616"/>
      <c r="EP25" s="616"/>
      <c r="EQ25" s="59"/>
      <c r="ER25" s="620"/>
      <c r="ES25" s="615"/>
      <c r="ET25" s="615"/>
      <c r="EU25" s="619"/>
      <c r="EV25" s="616"/>
      <c r="EW25" s="616"/>
      <c r="EX25" s="616"/>
      <c r="EY25" s="616"/>
      <c r="EZ25" s="616"/>
      <c r="FA25" s="616"/>
      <c r="FB25" s="59"/>
      <c r="FC25" s="620"/>
      <c r="FD25" s="615"/>
      <c r="FE25" s="615"/>
      <c r="FF25" s="619"/>
      <c r="FG25" s="616"/>
      <c r="FH25" s="616"/>
      <c r="FI25" s="616"/>
      <c r="FJ25" s="616"/>
      <c r="FK25" s="616"/>
      <c r="FL25" s="616"/>
      <c r="FM25" s="59"/>
      <c r="FN25" s="620"/>
      <c r="FO25" s="615"/>
      <c r="FP25" s="615"/>
      <c r="FQ25" s="619"/>
      <c r="FR25" s="616"/>
      <c r="FS25" s="616"/>
      <c r="FT25" s="616"/>
      <c r="FU25" s="616"/>
      <c r="FV25" s="616"/>
      <c r="FW25" s="616"/>
      <c r="FX25" s="59"/>
      <c r="FY25" s="620"/>
      <c r="FZ25" s="615"/>
      <c r="GA25" s="615"/>
      <c r="GB25" s="619"/>
      <c r="GC25" s="616"/>
      <c r="GD25" s="616"/>
      <c r="GE25" s="616"/>
      <c r="GF25" s="616"/>
      <c r="GG25" s="616"/>
      <c r="GH25" s="616"/>
      <c r="GI25" s="59"/>
      <c r="GJ25" s="620"/>
      <c r="GK25" s="615"/>
      <c r="GL25" s="615"/>
      <c r="GM25" s="619"/>
      <c r="GN25" s="616"/>
      <c r="GO25" s="616"/>
      <c r="GP25" s="616"/>
      <c r="GQ25" s="616"/>
      <c r="GR25" s="616"/>
      <c r="GS25" s="616"/>
      <c r="GT25" s="59"/>
      <c r="GU25" s="620"/>
      <c r="GV25" s="615"/>
      <c r="GW25" s="615"/>
      <c r="GX25" s="619"/>
      <c r="GY25" s="616"/>
      <c r="GZ25" s="616"/>
      <c r="HA25" s="616"/>
      <c r="HB25" s="616"/>
      <c r="HC25" s="616"/>
      <c r="HD25" s="616"/>
      <c r="HE25" s="59"/>
      <c r="HF25" s="620"/>
      <c r="HG25" s="615"/>
      <c r="HH25" s="615"/>
      <c r="HI25" s="619"/>
      <c r="HJ25" s="616"/>
      <c r="HK25" s="616"/>
      <c r="HL25" s="616"/>
      <c r="HM25" s="616"/>
      <c r="HN25" s="616"/>
      <c r="HO25" s="616"/>
      <c r="HP25" s="59"/>
      <c r="HQ25" s="620"/>
      <c r="HR25" s="615"/>
      <c r="HS25" s="615"/>
      <c r="HT25" s="619"/>
      <c r="HU25" s="616"/>
      <c r="HV25" s="616"/>
      <c r="HW25" s="616"/>
      <c r="HX25" s="616"/>
      <c r="HY25" s="616"/>
      <c r="HZ25" s="616"/>
      <c r="IA25" s="59"/>
      <c r="IB25" s="620"/>
      <c r="IC25" s="615"/>
      <c r="ID25" s="615"/>
    </row>
    <row r="26" spans="1:238" s="32" customFormat="1" ht="14.25" x14ac:dyDescent="0.3">
      <c r="A26" s="96">
        <v>5</v>
      </c>
      <c r="B26" s="1275"/>
      <c r="C26" s="1276"/>
      <c r="D26" s="1276"/>
      <c r="E26" s="1355"/>
      <c r="F26" s="618"/>
      <c r="G26" s="618"/>
      <c r="H26" s="618"/>
      <c r="I26" s="618"/>
      <c r="J26" s="59"/>
      <c r="K26" s="59"/>
      <c r="L26" s="59"/>
      <c r="M26" s="59"/>
      <c r="N26" s="59"/>
      <c r="O26" s="59"/>
      <c r="P26" s="59"/>
      <c r="Q26" s="59"/>
      <c r="R26" s="615"/>
      <c r="S26" s="619"/>
      <c r="T26" s="616"/>
      <c r="U26" s="616"/>
      <c r="V26" s="616"/>
      <c r="W26" s="616"/>
      <c r="X26" s="616"/>
      <c r="Y26" s="616"/>
      <c r="Z26" s="59"/>
      <c r="AA26" s="620"/>
      <c r="AB26" s="615"/>
      <c r="AC26" s="615"/>
      <c r="AD26" s="619"/>
      <c r="AE26" s="616"/>
      <c r="AF26" s="616"/>
      <c r="AG26" s="616"/>
      <c r="AH26" s="616"/>
      <c r="AI26" s="616"/>
      <c r="AJ26" s="616"/>
      <c r="AK26" s="59"/>
      <c r="AL26" s="620"/>
      <c r="AM26" s="615"/>
      <c r="AN26" s="615"/>
      <c r="AO26" s="619"/>
      <c r="AP26" s="616"/>
      <c r="AQ26" s="616"/>
      <c r="AR26" s="616"/>
      <c r="AS26" s="616"/>
      <c r="AT26" s="616"/>
      <c r="AU26" s="616"/>
      <c r="AV26" s="59"/>
      <c r="AW26" s="620"/>
      <c r="AX26" s="615"/>
      <c r="AY26" s="615"/>
      <c r="AZ26" s="619"/>
      <c r="BA26" s="616"/>
      <c r="BB26" s="616"/>
      <c r="BC26" s="616"/>
      <c r="BD26" s="616"/>
      <c r="BE26" s="616"/>
      <c r="BF26" s="616"/>
      <c r="BG26" s="59"/>
      <c r="BH26" s="620"/>
      <c r="BI26" s="615"/>
      <c r="BJ26" s="615"/>
      <c r="BK26" s="619"/>
      <c r="BL26" s="616"/>
      <c r="BM26" s="616"/>
      <c r="BN26" s="616"/>
      <c r="BO26" s="616"/>
      <c r="BP26" s="616"/>
      <c r="BQ26" s="616"/>
      <c r="BR26" s="59"/>
      <c r="BS26" s="620"/>
      <c r="BT26" s="615"/>
      <c r="BU26" s="615"/>
      <c r="BV26" s="619"/>
      <c r="BW26" s="616"/>
      <c r="BX26" s="616"/>
      <c r="BY26" s="616"/>
      <c r="BZ26" s="616"/>
      <c r="CA26" s="616"/>
      <c r="CB26" s="616"/>
      <c r="CC26" s="59"/>
      <c r="CD26" s="620"/>
      <c r="CE26" s="615"/>
      <c r="CF26" s="615"/>
      <c r="CG26" s="619"/>
      <c r="CH26" s="616"/>
      <c r="CI26" s="616"/>
      <c r="CJ26" s="616"/>
      <c r="CK26" s="616"/>
      <c r="CL26" s="616"/>
      <c r="CM26" s="616"/>
      <c r="CN26" s="59"/>
      <c r="CO26" s="620"/>
      <c r="CP26" s="615"/>
      <c r="CQ26" s="615"/>
      <c r="CR26" s="619"/>
      <c r="CS26" s="616"/>
      <c r="CT26" s="616"/>
      <c r="CU26" s="616"/>
      <c r="CV26" s="616"/>
      <c r="CW26" s="616"/>
      <c r="CX26" s="616"/>
      <c r="CY26" s="59"/>
      <c r="CZ26" s="620"/>
      <c r="DA26" s="615"/>
      <c r="DB26" s="615"/>
      <c r="DC26" s="619"/>
      <c r="DD26" s="616"/>
      <c r="DE26" s="616"/>
      <c r="DF26" s="616"/>
      <c r="DG26" s="616"/>
      <c r="DH26" s="616"/>
      <c r="DI26" s="616"/>
      <c r="DJ26" s="59"/>
      <c r="DK26" s="620"/>
      <c r="DL26" s="615"/>
      <c r="DM26" s="615"/>
      <c r="DN26" s="619"/>
      <c r="DO26" s="616"/>
      <c r="DP26" s="616"/>
      <c r="DQ26" s="616"/>
      <c r="DR26" s="616"/>
      <c r="DS26" s="616"/>
      <c r="DT26" s="616"/>
      <c r="DU26" s="59"/>
      <c r="DV26" s="620"/>
      <c r="DW26" s="615"/>
      <c r="DX26" s="615"/>
      <c r="DY26" s="619"/>
      <c r="DZ26" s="616"/>
      <c r="EA26" s="616"/>
      <c r="EB26" s="616"/>
      <c r="EC26" s="616"/>
      <c r="ED26" s="616"/>
      <c r="EE26" s="616"/>
      <c r="EF26" s="59"/>
      <c r="EG26" s="620"/>
      <c r="EH26" s="615"/>
      <c r="EI26" s="615"/>
      <c r="EJ26" s="619"/>
      <c r="EK26" s="616"/>
      <c r="EL26" s="616"/>
      <c r="EM26" s="616"/>
      <c r="EN26" s="616"/>
      <c r="EO26" s="616"/>
      <c r="EP26" s="616"/>
      <c r="EQ26" s="59"/>
      <c r="ER26" s="620"/>
      <c r="ES26" s="615"/>
      <c r="ET26" s="615"/>
      <c r="EU26" s="619"/>
      <c r="EV26" s="616"/>
      <c r="EW26" s="616"/>
      <c r="EX26" s="616"/>
      <c r="EY26" s="616"/>
      <c r="EZ26" s="616"/>
      <c r="FA26" s="616"/>
      <c r="FB26" s="59"/>
      <c r="FC26" s="620"/>
      <c r="FD26" s="615"/>
      <c r="FE26" s="615"/>
      <c r="FF26" s="619"/>
      <c r="FG26" s="616"/>
      <c r="FH26" s="616"/>
      <c r="FI26" s="616"/>
      <c r="FJ26" s="616"/>
      <c r="FK26" s="616"/>
      <c r="FL26" s="616"/>
      <c r="FM26" s="59"/>
      <c r="FN26" s="620"/>
      <c r="FO26" s="615"/>
      <c r="FP26" s="615"/>
      <c r="FQ26" s="619"/>
      <c r="FR26" s="616"/>
      <c r="FS26" s="616"/>
      <c r="FT26" s="616"/>
      <c r="FU26" s="616"/>
      <c r="FV26" s="616"/>
      <c r="FW26" s="616"/>
      <c r="FX26" s="59"/>
      <c r="FY26" s="620"/>
      <c r="FZ26" s="615"/>
      <c r="GA26" s="615"/>
      <c r="GB26" s="619"/>
      <c r="GC26" s="616"/>
      <c r="GD26" s="616"/>
      <c r="GE26" s="616"/>
      <c r="GF26" s="616"/>
      <c r="GG26" s="616"/>
      <c r="GH26" s="616"/>
      <c r="GI26" s="59"/>
      <c r="GJ26" s="620"/>
      <c r="GK26" s="615"/>
      <c r="GL26" s="615"/>
      <c r="GM26" s="619"/>
      <c r="GN26" s="616"/>
      <c r="GO26" s="616"/>
      <c r="GP26" s="616"/>
      <c r="GQ26" s="616"/>
      <c r="GR26" s="616"/>
      <c r="GS26" s="616"/>
      <c r="GT26" s="59"/>
      <c r="GU26" s="620"/>
      <c r="GV26" s="615"/>
      <c r="GW26" s="615"/>
      <c r="GX26" s="619"/>
      <c r="GY26" s="616"/>
      <c r="GZ26" s="616"/>
      <c r="HA26" s="616"/>
      <c r="HB26" s="616"/>
      <c r="HC26" s="616"/>
      <c r="HD26" s="616"/>
      <c r="HE26" s="59"/>
      <c r="HF26" s="620"/>
      <c r="HG26" s="615"/>
      <c r="HH26" s="615"/>
      <c r="HI26" s="619"/>
      <c r="HJ26" s="616"/>
      <c r="HK26" s="616"/>
      <c r="HL26" s="616"/>
      <c r="HM26" s="616"/>
      <c r="HN26" s="616"/>
      <c r="HO26" s="616"/>
      <c r="HP26" s="59"/>
      <c r="HQ26" s="620"/>
      <c r="HR26" s="615"/>
      <c r="HS26" s="615"/>
      <c r="HT26" s="619"/>
      <c r="HU26" s="616"/>
      <c r="HV26" s="616"/>
      <c r="HW26" s="616"/>
      <c r="HX26" s="616"/>
      <c r="HY26" s="616"/>
      <c r="HZ26" s="616"/>
      <c r="IA26" s="59"/>
      <c r="IB26" s="620"/>
      <c r="IC26" s="615"/>
      <c r="ID26" s="615"/>
    </row>
    <row r="27" spans="1:238" s="32" customFormat="1" ht="14.25" x14ac:dyDescent="0.3">
      <c r="A27" s="617"/>
      <c r="B27" s="62"/>
      <c r="C27" s="62"/>
      <c r="D27" s="618"/>
      <c r="E27" s="618"/>
      <c r="F27" s="618"/>
      <c r="G27" s="618"/>
      <c r="H27" s="618"/>
      <c r="I27" s="618"/>
      <c r="J27" s="59"/>
      <c r="K27" s="59"/>
      <c r="L27" s="59"/>
      <c r="M27" s="59"/>
      <c r="N27" s="59"/>
      <c r="O27" s="59"/>
      <c r="P27" s="59"/>
      <c r="Q27" s="59"/>
      <c r="R27" s="615"/>
      <c r="S27" s="619"/>
      <c r="T27" s="616"/>
      <c r="U27" s="616"/>
      <c r="V27" s="616"/>
      <c r="W27" s="616"/>
      <c r="X27" s="616"/>
      <c r="Y27" s="616"/>
      <c r="Z27" s="59"/>
      <c r="AA27" s="620"/>
      <c r="AB27" s="615"/>
      <c r="AC27" s="615"/>
      <c r="AD27" s="619"/>
      <c r="AE27" s="616"/>
      <c r="AF27" s="616"/>
      <c r="AG27" s="616"/>
      <c r="AH27" s="616"/>
      <c r="AI27" s="616"/>
      <c r="AJ27" s="616"/>
      <c r="AK27" s="59"/>
      <c r="AL27" s="620"/>
      <c r="AM27" s="615"/>
      <c r="AN27" s="615"/>
      <c r="AO27" s="619"/>
      <c r="AP27" s="616"/>
      <c r="AQ27" s="616"/>
      <c r="AR27" s="616"/>
      <c r="AS27" s="616"/>
      <c r="AT27" s="616"/>
      <c r="AU27" s="616"/>
      <c r="AV27" s="59"/>
      <c r="AW27" s="620"/>
      <c r="AX27" s="615"/>
      <c r="AY27" s="615"/>
      <c r="AZ27" s="619"/>
      <c r="BA27" s="616"/>
      <c r="BB27" s="616"/>
      <c r="BC27" s="616"/>
      <c r="BD27" s="616"/>
      <c r="BE27" s="616"/>
      <c r="BF27" s="616"/>
      <c r="BG27" s="59"/>
      <c r="BH27" s="620"/>
      <c r="BI27" s="615"/>
      <c r="BJ27" s="615"/>
      <c r="BK27" s="619"/>
      <c r="BL27" s="616"/>
      <c r="BM27" s="616"/>
      <c r="BN27" s="616"/>
      <c r="BO27" s="616"/>
      <c r="BP27" s="616"/>
      <c r="BQ27" s="616"/>
      <c r="BR27" s="59"/>
      <c r="BS27" s="620"/>
      <c r="BT27" s="615"/>
      <c r="BU27" s="615"/>
      <c r="BV27" s="619"/>
      <c r="BW27" s="616"/>
      <c r="BX27" s="616"/>
      <c r="BY27" s="616"/>
      <c r="BZ27" s="616"/>
      <c r="CA27" s="616"/>
      <c r="CB27" s="616"/>
      <c r="CC27" s="59"/>
      <c r="CD27" s="620"/>
      <c r="CE27" s="615"/>
      <c r="CF27" s="615"/>
      <c r="CG27" s="619"/>
      <c r="CH27" s="616"/>
      <c r="CI27" s="616"/>
      <c r="CJ27" s="616"/>
      <c r="CK27" s="616"/>
      <c r="CL27" s="616"/>
      <c r="CM27" s="616"/>
      <c r="CN27" s="59"/>
      <c r="CO27" s="620"/>
      <c r="CP27" s="615"/>
      <c r="CQ27" s="615"/>
      <c r="CR27" s="619"/>
      <c r="CS27" s="616"/>
      <c r="CT27" s="616"/>
      <c r="CU27" s="616"/>
      <c r="CV27" s="616"/>
      <c r="CW27" s="616"/>
      <c r="CX27" s="616"/>
      <c r="CY27" s="59"/>
      <c r="CZ27" s="620"/>
      <c r="DA27" s="615"/>
      <c r="DB27" s="615"/>
      <c r="DC27" s="619"/>
      <c r="DD27" s="616"/>
      <c r="DE27" s="616"/>
      <c r="DF27" s="616"/>
      <c r="DG27" s="616"/>
      <c r="DH27" s="616"/>
      <c r="DI27" s="616"/>
      <c r="DJ27" s="59"/>
      <c r="DK27" s="620"/>
      <c r="DL27" s="615"/>
      <c r="DM27" s="615"/>
      <c r="DN27" s="619"/>
      <c r="DO27" s="616"/>
      <c r="DP27" s="616"/>
      <c r="DQ27" s="616"/>
      <c r="DR27" s="616"/>
      <c r="DS27" s="616"/>
      <c r="DT27" s="616"/>
      <c r="DU27" s="59"/>
      <c r="DV27" s="620"/>
      <c r="DW27" s="615"/>
      <c r="DX27" s="615"/>
      <c r="DY27" s="619"/>
      <c r="DZ27" s="616"/>
      <c r="EA27" s="616"/>
      <c r="EB27" s="616"/>
      <c r="EC27" s="616"/>
      <c r="ED27" s="616"/>
      <c r="EE27" s="616"/>
      <c r="EF27" s="59"/>
      <c r="EG27" s="620"/>
      <c r="EH27" s="615"/>
      <c r="EI27" s="615"/>
      <c r="EJ27" s="619"/>
      <c r="EK27" s="616"/>
      <c r="EL27" s="616"/>
      <c r="EM27" s="616"/>
      <c r="EN27" s="616"/>
      <c r="EO27" s="616"/>
      <c r="EP27" s="616"/>
      <c r="EQ27" s="59"/>
      <c r="ER27" s="620"/>
      <c r="ES27" s="615"/>
      <c r="ET27" s="615"/>
      <c r="EU27" s="619"/>
      <c r="EV27" s="616"/>
      <c r="EW27" s="616"/>
      <c r="EX27" s="616"/>
      <c r="EY27" s="616"/>
      <c r="EZ27" s="616"/>
      <c r="FA27" s="616"/>
      <c r="FB27" s="59"/>
      <c r="FC27" s="620"/>
      <c r="FD27" s="615"/>
      <c r="FE27" s="615"/>
      <c r="FF27" s="619"/>
      <c r="FG27" s="616"/>
      <c r="FH27" s="616"/>
      <c r="FI27" s="616"/>
      <c r="FJ27" s="616"/>
      <c r="FK27" s="616"/>
      <c r="FL27" s="616"/>
      <c r="FM27" s="59"/>
      <c r="FN27" s="620"/>
      <c r="FO27" s="615"/>
      <c r="FP27" s="615"/>
      <c r="FQ27" s="619"/>
      <c r="FR27" s="616"/>
      <c r="FS27" s="616"/>
      <c r="FT27" s="616"/>
      <c r="FU27" s="616"/>
      <c r="FV27" s="616"/>
      <c r="FW27" s="616"/>
      <c r="FX27" s="59"/>
      <c r="FY27" s="620"/>
      <c r="FZ27" s="615"/>
      <c r="GA27" s="615"/>
      <c r="GB27" s="619"/>
      <c r="GC27" s="616"/>
      <c r="GD27" s="616"/>
      <c r="GE27" s="616"/>
      <c r="GF27" s="616"/>
      <c r="GG27" s="616"/>
      <c r="GH27" s="616"/>
      <c r="GI27" s="59"/>
      <c r="GJ27" s="620"/>
      <c r="GK27" s="615"/>
      <c r="GL27" s="615"/>
      <c r="GM27" s="619"/>
      <c r="GN27" s="616"/>
      <c r="GO27" s="616"/>
      <c r="GP27" s="616"/>
      <c r="GQ27" s="616"/>
      <c r="GR27" s="616"/>
      <c r="GS27" s="616"/>
      <c r="GT27" s="59"/>
      <c r="GU27" s="620"/>
      <c r="GV27" s="615"/>
      <c r="GW27" s="615"/>
      <c r="GX27" s="619"/>
      <c r="GY27" s="616"/>
      <c r="GZ27" s="616"/>
      <c r="HA27" s="616"/>
      <c r="HB27" s="616"/>
      <c r="HC27" s="616"/>
      <c r="HD27" s="616"/>
      <c r="HE27" s="59"/>
      <c r="HF27" s="620"/>
      <c r="HG27" s="615"/>
      <c r="HH27" s="615"/>
      <c r="HI27" s="619"/>
      <c r="HJ27" s="616"/>
      <c r="HK27" s="616"/>
      <c r="HL27" s="616"/>
      <c r="HM27" s="616"/>
      <c r="HN27" s="616"/>
      <c r="HO27" s="616"/>
      <c r="HP27" s="59"/>
      <c r="HQ27" s="620"/>
      <c r="HR27" s="615"/>
      <c r="HS27" s="615"/>
      <c r="HT27" s="619"/>
      <c r="HU27" s="616"/>
      <c r="HV27" s="616"/>
      <c r="HW27" s="616"/>
      <c r="HX27" s="616"/>
      <c r="HY27" s="616"/>
      <c r="HZ27" s="616"/>
      <c r="IA27" s="59"/>
      <c r="IB27" s="620"/>
      <c r="IC27" s="615"/>
      <c r="ID27" s="615"/>
    </row>
  </sheetData>
  <mergeCells count="9">
    <mergeCell ref="A1:G1"/>
    <mergeCell ref="B2:G2"/>
    <mergeCell ref="A3:G3"/>
    <mergeCell ref="B26:E26"/>
    <mergeCell ref="B4:G4"/>
    <mergeCell ref="B22:E22"/>
    <mergeCell ref="B23:E23"/>
    <mergeCell ref="B24:E24"/>
    <mergeCell ref="B25:E25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BD84D-EECD-40AA-A8F9-009BC144D376}">
  <dimension ref="A1:AA73"/>
  <sheetViews>
    <sheetView zoomScale="90" zoomScaleNormal="90" zoomScalePageLayoutView="85" workbookViewId="0">
      <pane xSplit="2" ySplit="4" topLeftCell="C5" activePane="bottomRight" state="frozen"/>
      <selection pane="topRight" activeCell="AC36" sqref="AC36"/>
      <selection pane="bottomLeft" activeCell="AC36" sqref="AC36"/>
      <selection pane="bottomRight" activeCell="H20" sqref="H20"/>
    </sheetView>
  </sheetViews>
  <sheetFormatPr defaultColWidth="9.140625" defaultRowHeight="13.5" x14ac:dyDescent="0.25"/>
  <cols>
    <col min="1" max="1" width="3.7109375" style="61" customWidth="1"/>
    <col min="2" max="2" width="60.7109375" style="105" customWidth="1"/>
    <col min="3" max="4" width="13.7109375" style="105" customWidth="1"/>
    <col min="5" max="6" width="14.7109375" style="305" customWidth="1"/>
    <col min="7" max="13" width="14.7109375" style="105" customWidth="1"/>
    <col min="14" max="14" width="15.7109375" style="105" customWidth="1"/>
    <col min="15" max="15" width="2.7109375" style="105" customWidth="1"/>
    <col min="16" max="16" width="9.140625" style="105"/>
    <col min="17" max="24" width="12.28515625" style="105" customWidth="1"/>
    <col min="25" max="25" width="19" style="105" customWidth="1"/>
    <col min="26" max="26" width="11.28515625" style="105" bestFit="1" customWidth="1"/>
    <col min="27" max="114" width="9.140625" style="105"/>
    <col min="115" max="115" width="10.85546875" style="105" bestFit="1" customWidth="1"/>
    <col min="116" max="16384" width="9.140625" style="105"/>
  </cols>
  <sheetData>
    <row r="1" spans="1:27" ht="20.100000000000001" customHeight="1" x14ac:dyDescent="0.25">
      <c r="B1" s="1315" t="s">
        <v>1075</v>
      </c>
      <c r="C1" s="1315"/>
      <c r="D1" s="1315"/>
      <c r="E1" s="1315"/>
      <c r="F1" s="1315"/>
      <c r="G1" s="1315"/>
      <c r="H1" s="1315"/>
      <c r="I1" s="1315"/>
      <c r="J1" s="1315"/>
      <c r="K1" s="1315"/>
      <c r="L1" s="1315"/>
      <c r="M1" s="1315"/>
      <c r="N1" s="1315"/>
    </row>
    <row r="2" spans="1:27" ht="20.100000000000001" customHeight="1" x14ac:dyDescent="0.25">
      <c r="B2" s="1315" t="s">
        <v>1076</v>
      </c>
      <c r="C2" s="1315"/>
      <c r="D2" s="1315"/>
      <c r="E2" s="1315"/>
      <c r="F2" s="1315"/>
      <c r="G2" s="1315"/>
      <c r="H2" s="1315"/>
      <c r="I2" s="1315"/>
      <c r="J2" s="1315"/>
      <c r="K2" s="1315"/>
      <c r="L2" s="1315"/>
      <c r="M2" s="1315"/>
      <c r="N2" s="1315"/>
    </row>
    <row r="3" spans="1:27" ht="24.95" customHeight="1" thickBot="1" x14ac:dyDescent="0.3">
      <c r="A3" s="1299"/>
      <c r="B3" s="1299"/>
      <c r="C3" s="1299"/>
      <c r="D3" s="1299"/>
      <c r="E3" s="1299"/>
      <c r="F3" s="1299"/>
      <c r="G3" s="1299"/>
      <c r="H3" s="1299"/>
      <c r="I3" s="1299"/>
      <c r="J3" s="1299"/>
      <c r="K3" s="1299"/>
      <c r="L3" s="1299"/>
      <c r="M3" s="1299"/>
      <c r="N3" s="1299"/>
      <c r="O3" s="1229"/>
      <c r="P3" s="1229"/>
      <c r="Q3" s="1229"/>
      <c r="R3" s="1229"/>
      <c r="S3" s="1229"/>
      <c r="T3" s="1229"/>
    </row>
    <row r="4" spans="1:27" s="106" customFormat="1" ht="57" x14ac:dyDescent="0.2">
      <c r="A4" s="107"/>
      <c r="B4" s="349" t="s">
        <v>1077</v>
      </c>
      <c r="C4" s="350" t="s">
        <v>1078</v>
      </c>
      <c r="D4" s="350" t="s">
        <v>207</v>
      </c>
      <c r="E4" s="351" t="s">
        <v>208</v>
      </c>
      <c r="F4" s="181" t="s">
        <v>968</v>
      </c>
      <c r="G4" s="352" t="s">
        <v>5</v>
      </c>
      <c r="H4" s="352" t="s">
        <v>6</v>
      </c>
      <c r="I4" s="352" t="s">
        <v>7</v>
      </c>
      <c r="J4" s="352" t="s">
        <v>8</v>
      </c>
      <c r="K4" s="352" t="s">
        <v>9</v>
      </c>
      <c r="L4" s="352" t="s">
        <v>10</v>
      </c>
      <c r="M4" s="352" t="s">
        <v>11</v>
      </c>
      <c r="N4" s="353" t="s">
        <v>1079</v>
      </c>
    </row>
    <row r="5" spans="1:27" ht="14.25" customHeight="1" x14ac:dyDescent="0.25">
      <c r="B5" s="369"/>
      <c r="C5" s="203"/>
      <c r="D5" s="192"/>
      <c r="E5" s="302"/>
      <c r="F5" s="302"/>
      <c r="G5" s="191"/>
      <c r="H5" s="191"/>
      <c r="I5" s="191"/>
      <c r="J5" s="191"/>
      <c r="K5" s="191"/>
      <c r="L5" s="191"/>
      <c r="M5" s="191"/>
      <c r="N5" s="370"/>
    </row>
    <row r="6" spans="1:27" ht="14.25" customHeight="1" x14ac:dyDescent="0.25">
      <c r="B6" s="356" t="s">
        <v>1080</v>
      </c>
      <c r="C6" s="199"/>
      <c r="D6" s="187"/>
      <c r="E6" s="299"/>
      <c r="F6" s="461"/>
      <c r="G6" s="189"/>
      <c r="H6" s="189"/>
      <c r="I6" s="189"/>
      <c r="J6" s="189"/>
      <c r="K6" s="189"/>
      <c r="L6" s="189"/>
      <c r="M6" s="189"/>
      <c r="N6" s="363"/>
    </row>
    <row r="7" spans="1:27" ht="14.25" customHeight="1" x14ac:dyDescent="0.25">
      <c r="B7" s="358" t="s">
        <v>257</v>
      </c>
      <c r="C7" s="198"/>
      <c r="D7" s="195"/>
      <c r="E7" s="300">
        <f>C7*D7</f>
        <v>0</v>
      </c>
      <c r="F7" s="643">
        <v>0</v>
      </c>
      <c r="G7" s="394">
        <f>$E7</f>
        <v>0</v>
      </c>
      <c r="H7" s="394">
        <f>G7*(1+$F7)</f>
        <v>0</v>
      </c>
      <c r="I7" s="394">
        <f t="shared" ref="I7:L7" si="0">H7*(1+$F7)</f>
        <v>0</v>
      </c>
      <c r="J7" s="394">
        <f t="shared" si="0"/>
        <v>0</v>
      </c>
      <c r="K7" s="394">
        <f t="shared" si="0"/>
        <v>0</v>
      </c>
      <c r="L7" s="394">
        <f t="shared" si="0"/>
        <v>0</v>
      </c>
      <c r="M7" s="394">
        <v>0</v>
      </c>
      <c r="N7" s="393">
        <f>SUM(G7:M7)</f>
        <v>0</v>
      </c>
    </row>
    <row r="8" spans="1:27" ht="14.25" customHeight="1" x14ac:dyDescent="0.25">
      <c r="B8" s="358" t="s">
        <v>258</v>
      </c>
      <c r="C8" s="198"/>
      <c r="D8" s="195"/>
      <c r="E8" s="300">
        <f>C8*D8</f>
        <v>0</v>
      </c>
      <c r="F8" s="643">
        <v>0</v>
      </c>
      <c r="G8" s="394">
        <f t="shared" ref="G8:G10" si="1">$E8</f>
        <v>0</v>
      </c>
      <c r="H8" s="394">
        <f t="shared" ref="H8:L8" si="2">G8*(1+$F8)</f>
        <v>0</v>
      </c>
      <c r="I8" s="394">
        <f t="shared" si="2"/>
        <v>0</v>
      </c>
      <c r="J8" s="394">
        <f t="shared" si="2"/>
        <v>0</v>
      </c>
      <c r="K8" s="394">
        <f t="shared" si="2"/>
        <v>0</v>
      </c>
      <c r="L8" s="394">
        <f t="shared" si="2"/>
        <v>0</v>
      </c>
      <c r="M8" s="394">
        <v>0</v>
      </c>
      <c r="N8" s="393">
        <f t="shared" ref="N8:N10" si="3">SUM(G8:M8)</f>
        <v>0</v>
      </c>
    </row>
    <row r="9" spans="1:27" ht="14.25" customHeight="1" x14ac:dyDescent="0.25">
      <c r="B9" s="358" t="s">
        <v>259</v>
      </c>
      <c r="C9" s="198"/>
      <c r="D9" s="195"/>
      <c r="E9" s="300">
        <f>C9*D9</f>
        <v>0</v>
      </c>
      <c r="F9" s="643">
        <v>0</v>
      </c>
      <c r="G9" s="394">
        <f>$E9</f>
        <v>0</v>
      </c>
      <c r="H9" s="394">
        <f t="shared" ref="H9:L9" si="4">G9*(1+$F9)</f>
        <v>0</v>
      </c>
      <c r="I9" s="394">
        <f t="shared" si="4"/>
        <v>0</v>
      </c>
      <c r="J9" s="394">
        <f t="shared" si="4"/>
        <v>0</v>
      </c>
      <c r="K9" s="394">
        <f t="shared" si="4"/>
        <v>0</v>
      </c>
      <c r="L9" s="394">
        <f t="shared" si="4"/>
        <v>0</v>
      </c>
      <c r="M9" s="394">
        <v>0</v>
      </c>
      <c r="N9" s="393">
        <f t="shared" si="3"/>
        <v>0</v>
      </c>
    </row>
    <row r="10" spans="1:27" ht="14.25" customHeight="1" x14ac:dyDescent="0.25">
      <c r="B10" s="359" t="s">
        <v>1081</v>
      </c>
      <c r="C10" s="199">
        <f>SUM(C7:C9)</f>
        <v>0</v>
      </c>
      <c r="D10" s="196"/>
      <c r="E10" s="299">
        <f t="shared" ref="E10" si="5">SUM(E7:E9)</f>
        <v>0</v>
      </c>
      <c r="F10" s="643"/>
      <c r="G10" s="394">
        <f>SUM(G7:G9)</f>
        <v>0</v>
      </c>
      <c r="H10" s="394">
        <f t="shared" ref="H10:M10" si="6">SUM(H7:H9)</f>
        <v>0</v>
      </c>
      <c r="I10" s="394">
        <f t="shared" si="6"/>
        <v>0</v>
      </c>
      <c r="J10" s="394">
        <f t="shared" si="6"/>
        <v>0</v>
      </c>
      <c r="K10" s="394">
        <f t="shared" si="6"/>
        <v>0</v>
      </c>
      <c r="L10" s="394">
        <f t="shared" si="6"/>
        <v>0</v>
      </c>
      <c r="M10" s="394">
        <f t="shared" si="6"/>
        <v>0</v>
      </c>
      <c r="N10" s="393">
        <f>SUM(G10:M10)</f>
        <v>0</v>
      </c>
    </row>
    <row r="11" spans="1:27" ht="14.25" customHeight="1" x14ac:dyDescent="0.25">
      <c r="B11" s="372"/>
      <c r="C11" s="340"/>
      <c r="D11" s="341"/>
      <c r="E11" s="342"/>
      <c r="F11" s="342"/>
      <c r="G11" s="343"/>
      <c r="H11" s="343"/>
      <c r="I11" s="343"/>
      <c r="J11" s="343"/>
      <c r="K11" s="343"/>
      <c r="L11" s="343"/>
      <c r="M11" s="343"/>
      <c r="N11" s="373"/>
      <c r="O11" s="109"/>
      <c r="Y11" s="110"/>
      <c r="Z11" s="110"/>
      <c r="AA11" s="111"/>
    </row>
    <row r="12" spans="1:27" ht="14.25" customHeight="1" x14ac:dyDescent="0.25">
      <c r="B12" s="374" t="s">
        <v>1082</v>
      </c>
      <c r="C12" s="344"/>
      <c r="D12" s="345"/>
      <c r="E12" s="346"/>
      <c r="F12" s="346"/>
      <c r="G12" s="347"/>
      <c r="H12" s="348"/>
      <c r="I12" s="208"/>
      <c r="J12" s="208"/>
      <c r="K12" s="208"/>
      <c r="L12" s="208"/>
      <c r="M12" s="208"/>
      <c r="N12" s="360"/>
    </row>
    <row r="13" spans="1:27" ht="14.25" customHeight="1" x14ac:dyDescent="0.25">
      <c r="B13" s="358" t="s">
        <v>257</v>
      </c>
      <c r="C13" s="198"/>
      <c r="D13" s="195"/>
      <c r="E13" s="300">
        <f>C13*D13</f>
        <v>0</v>
      </c>
      <c r="F13" s="643">
        <v>0</v>
      </c>
      <c r="G13" s="394">
        <f>$E13</f>
        <v>0</v>
      </c>
      <c r="H13" s="394">
        <f>G13*(1+$F13)</f>
        <v>0</v>
      </c>
      <c r="I13" s="394">
        <f t="shared" ref="I13:L13" si="7">H13*(1+$F13)</f>
        <v>0</v>
      </c>
      <c r="J13" s="394">
        <f t="shared" si="7"/>
        <v>0</v>
      </c>
      <c r="K13" s="394">
        <f t="shared" si="7"/>
        <v>0</v>
      </c>
      <c r="L13" s="394">
        <f t="shared" si="7"/>
        <v>0</v>
      </c>
      <c r="M13" s="394">
        <v>0</v>
      </c>
      <c r="N13" s="393">
        <f>SUM(G13:M13)</f>
        <v>0</v>
      </c>
    </row>
    <row r="14" spans="1:27" ht="14.25" customHeight="1" x14ac:dyDescent="0.25">
      <c r="B14" s="358" t="s">
        <v>258</v>
      </c>
      <c r="C14" s="198"/>
      <c r="D14" s="195"/>
      <c r="E14" s="300">
        <f>C14*D14</f>
        <v>0</v>
      </c>
      <c r="F14" s="643">
        <v>0</v>
      </c>
      <c r="G14" s="394">
        <f t="shared" ref="G14:G16" si="8">$E14</f>
        <v>0</v>
      </c>
      <c r="H14" s="394">
        <f t="shared" ref="H14:L14" si="9">G14*(1+$F14)</f>
        <v>0</v>
      </c>
      <c r="I14" s="394">
        <f t="shared" si="9"/>
        <v>0</v>
      </c>
      <c r="J14" s="394">
        <f t="shared" si="9"/>
        <v>0</v>
      </c>
      <c r="K14" s="394">
        <f t="shared" si="9"/>
        <v>0</v>
      </c>
      <c r="L14" s="394">
        <f t="shared" si="9"/>
        <v>0</v>
      </c>
      <c r="M14" s="394">
        <v>0</v>
      </c>
      <c r="N14" s="393">
        <f t="shared" ref="N14:N16" si="10">SUM(G14:M14)</f>
        <v>0</v>
      </c>
    </row>
    <row r="15" spans="1:27" ht="14.25" customHeight="1" x14ac:dyDescent="0.25">
      <c r="B15" s="358" t="s">
        <v>259</v>
      </c>
      <c r="C15" s="198"/>
      <c r="D15" s="195"/>
      <c r="E15" s="300">
        <f>C15*D15</f>
        <v>0</v>
      </c>
      <c r="F15" s="643">
        <v>0</v>
      </c>
      <c r="G15" s="394">
        <f t="shared" si="8"/>
        <v>0</v>
      </c>
      <c r="H15" s="394">
        <f t="shared" ref="H15:L15" si="11">G15*(1+$F15)</f>
        <v>0</v>
      </c>
      <c r="I15" s="394">
        <f t="shared" si="11"/>
        <v>0</v>
      </c>
      <c r="J15" s="394">
        <f t="shared" si="11"/>
        <v>0</v>
      </c>
      <c r="K15" s="394">
        <f t="shared" si="11"/>
        <v>0</v>
      </c>
      <c r="L15" s="394">
        <f t="shared" si="11"/>
        <v>0</v>
      </c>
      <c r="M15" s="394">
        <v>0</v>
      </c>
      <c r="N15" s="393">
        <f t="shared" si="10"/>
        <v>0</v>
      </c>
    </row>
    <row r="16" spans="1:27" ht="14.25" customHeight="1" x14ac:dyDescent="0.25">
      <c r="B16" s="359" t="s">
        <v>1083</v>
      </c>
      <c r="C16" s="199">
        <f>SUM(C13:C15)</f>
        <v>0</v>
      </c>
      <c r="D16" s="196"/>
      <c r="E16" s="299">
        <f t="shared" ref="E16" si="12">SUM(E13:E15)</f>
        <v>0</v>
      </c>
      <c r="F16" s="643"/>
      <c r="G16" s="394">
        <f>SUM(G13:G15)</f>
        <v>0</v>
      </c>
      <c r="H16" s="394">
        <f t="shared" ref="H16" si="13">SUM(H13:H15)</f>
        <v>0</v>
      </c>
      <c r="I16" s="394">
        <f t="shared" ref="I16" si="14">SUM(I13:I15)</f>
        <v>0</v>
      </c>
      <c r="J16" s="394">
        <f t="shared" ref="J16" si="15">SUM(J13:J15)</f>
        <v>0</v>
      </c>
      <c r="K16" s="394">
        <f t="shared" ref="K16" si="16">SUM(K13:K15)</f>
        <v>0</v>
      </c>
      <c r="L16" s="394">
        <f t="shared" ref="L16" si="17">SUM(L13:L15)</f>
        <v>0</v>
      </c>
      <c r="M16" s="394">
        <f t="shared" ref="M16" si="18">SUM(M13:M15)</f>
        <v>0</v>
      </c>
      <c r="N16" s="393">
        <f t="shared" si="10"/>
        <v>0</v>
      </c>
    </row>
    <row r="17" spans="1:26" ht="14.25" customHeight="1" x14ac:dyDescent="0.25">
      <c r="B17" s="375"/>
      <c r="C17" s="204"/>
      <c r="D17" s="186"/>
      <c r="E17" s="303"/>
      <c r="F17" s="303"/>
      <c r="G17" s="210"/>
      <c r="H17" s="210"/>
      <c r="I17" s="210"/>
      <c r="J17" s="210"/>
      <c r="K17" s="210"/>
      <c r="L17" s="210"/>
      <c r="M17" s="210"/>
      <c r="N17" s="366"/>
      <c r="Y17" s="110"/>
      <c r="Z17" s="110"/>
    </row>
    <row r="18" spans="1:26" ht="14.25" customHeight="1" x14ac:dyDescent="0.25">
      <c r="B18" s="374" t="s">
        <v>1084</v>
      </c>
      <c r="C18" s="344"/>
      <c r="D18" s="345"/>
      <c r="E18" s="346"/>
      <c r="F18" s="346"/>
      <c r="G18" s="347"/>
      <c r="H18" s="348"/>
      <c r="I18" s="208"/>
      <c r="J18" s="208"/>
      <c r="K18" s="208"/>
      <c r="L18" s="208"/>
      <c r="M18" s="208"/>
      <c r="N18" s="360"/>
      <c r="Y18" s="110"/>
      <c r="Z18" s="110"/>
    </row>
    <row r="19" spans="1:26" ht="14.25" customHeight="1" x14ac:dyDescent="0.25">
      <c r="B19" s="358" t="s">
        <v>257</v>
      </c>
      <c r="C19" s="198"/>
      <c r="D19" s="195"/>
      <c r="E19" s="300">
        <f>C19*D19</f>
        <v>0</v>
      </c>
      <c r="F19" s="643">
        <v>0</v>
      </c>
      <c r="G19" s="394">
        <f>$E19</f>
        <v>0</v>
      </c>
      <c r="H19" s="394">
        <f>G19*(1+$F19)</f>
        <v>0</v>
      </c>
      <c r="I19" s="394">
        <f t="shared" ref="I19:L19" si="19">H19*(1+$F19)</f>
        <v>0</v>
      </c>
      <c r="J19" s="394">
        <f t="shared" si="19"/>
        <v>0</v>
      </c>
      <c r="K19" s="394">
        <f t="shared" si="19"/>
        <v>0</v>
      </c>
      <c r="L19" s="394">
        <f t="shared" si="19"/>
        <v>0</v>
      </c>
      <c r="M19" s="394">
        <v>0</v>
      </c>
      <c r="N19" s="393">
        <f>SUM(G19:M19)</f>
        <v>0</v>
      </c>
      <c r="Y19" s="110"/>
      <c r="Z19" s="110"/>
    </row>
    <row r="20" spans="1:26" ht="14.25" customHeight="1" x14ac:dyDescent="0.25">
      <c r="B20" s="358" t="s">
        <v>258</v>
      </c>
      <c r="C20" s="198"/>
      <c r="D20" s="195"/>
      <c r="E20" s="300">
        <f>C20*D20</f>
        <v>0</v>
      </c>
      <c r="F20" s="643">
        <v>0</v>
      </c>
      <c r="G20" s="394">
        <f t="shared" ref="G20:G22" si="20">$E20</f>
        <v>0</v>
      </c>
      <c r="H20" s="394">
        <f t="shared" ref="H20:L20" si="21">G20*(1+$F20)</f>
        <v>0</v>
      </c>
      <c r="I20" s="394">
        <f t="shared" si="21"/>
        <v>0</v>
      </c>
      <c r="J20" s="394">
        <f t="shared" si="21"/>
        <v>0</v>
      </c>
      <c r="K20" s="394">
        <f t="shared" si="21"/>
        <v>0</v>
      </c>
      <c r="L20" s="394">
        <f t="shared" si="21"/>
        <v>0</v>
      </c>
      <c r="M20" s="394">
        <v>0</v>
      </c>
      <c r="N20" s="393">
        <f t="shared" ref="N20:N22" si="22">SUM(G20:M20)</f>
        <v>0</v>
      </c>
      <c r="Y20" s="110"/>
      <c r="Z20" s="110"/>
    </row>
    <row r="21" spans="1:26" ht="14.25" customHeight="1" x14ac:dyDescent="0.25">
      <c r="B21" s="358" t="s">
        <v>259</v>
      </c>
      <c r="C21" s="198"/>
      <c r="D21" s="195"/>
      <c r="E21" s="300">
        <f>C21*D21</f>
        <v>0</v>
      </c>
      <c r="F21" s="643">
        <v>0</v>
      </c>
      <c r="G21" s="394">
        <f>$E21</f>
        <v>0</v>
      </c>
      <c r="H21" s="394">
        <f t="shared" ref="H21:L21" si="23">G21*(1+$F21)</f>
        <v>0</v>
      </c>
      <c r="I21" s="394">
        <f t="shared" si="23"/>
        <v>0</v>
      </c>
      <c r="J21" s="394">
        <f t="shared" si="23"/>
        <v>0</v>
      </c>
      <c r="K21" s="394">
        <f t="shared" si="23"/>
        <v>0</v>
      </c>
      <c r="L21" s="394">
        <f t="shared" si="23"/>
        <v>0</v>
      </c>
      <c r="M21" s="394">
        <v>0</v>
      </c>
      <c r="N21" s="393">
        <f t="shared" si="22"/>
        <v>0</v>
      </c>
      <c r="Y21" s="110"/>
      <c r="Z21" s="110"/>
    </row>
    <row r="22" spans="1:26" ht="14.25" customHeight="1" x14ac:dyDescent="0.25">
      <c r="B22" s="359" t="s">
        <v>1085</v>
      </c>
      <c r="C22" s="199">
        <f>SUM(C19:C21)</f>
        <v>0</v>
      </c>
      <c r="D22" s="196"/>
      <c r="E22" s="299">
        <f t="shared" ref="E22" si="24">SUM(E19:E21)</f>
        <v>0</v>
      </c>
      <c r="F22" s="643"/>
      <c r="G22" s="394">
        <f>SUM(G19:G21)</f>
        <v>0</v>
      </c>
      <c r="H22" s="394">
        <f t="shared" ref="H22" si="25">SUM(H19:H21)</f>
        <v>0</v>
      </c>
      <c r="I22" s="394">
        <f t="shared" ref="I22" si="26">SUM(I19:I21)</f>
        <v>0</v>
      </c>
      <c r="J22" s="394">
        <f t="shared" ref="J22" si="27">SUM(J19:J21)</f>
        <v>0</v>
      </c>
      <c r="K22" s="394">
        <f t="shared" ref="K22" si="28">SUM(K19:K21)</f>
        <v>0</v>
      </c>
      <c r="L22" s="394">
        <f t="shared" ref="L22" si="29">SUM(L19:L21)</f>
        <v>0</v>
      </c>
      <c r="M22" s="394">
        <f t="shared" ref="M22" si="30">SUM(M19:M21)</f>
        <v>0</v>
      </c>
      <c r="N22" s="393">
        <f t="shared" si="22"/>
        <v>0</v>
      </c>
      <c r="Y22" s="110"/>
      <c r="Z22" s="110"/>
    </row>
    <row r="23" spans="1:26" ht="14.25" customHeight="1" x14ac:dyDescent="0.25">
      <c r="B23" s="375"/>
      <c r="C23" s="204"/>
      <c r="D23" s="186"/>
      <c r="E23" s="303"/>
      <c r="F23" s="303"/>
      <c r="G23" s="395"/>
      <c r="H23" s="395"/>
      <c r="I23" s="395"/>
      <c r="J23" s="395"/>
      <c r="K23" s="395"/>
      <c r="L23" s="395"/>
      <c r="M23" s="395"/>
      <c r="N23" s="396"/>
      <c r="Y23" s="110"/>
      <c r="Z23" s="110"/>
    </row>
    <row r="24" spans="1:26" ht="14.25" customHeight="1" thickBot="1" x14ac:dyDescent="0.3">
      <c r="B24" s="376" t="s">
        <v>1086</v>
      </c>
      <c r="C24" s="377"/>
      <c r="D24" s="378"/>
      <c r="E24" s="379">
        <f>SUM(E10,E16,E22)</f>
        <v>0</v>
      </c>
      <c r="F24" s="379"/>
      <c r="G24" s="379">
        <f>SUM(G10,G16,G22)</f>
        <v>0</v>
      </c>
      <c r="H24" s="379">
        <f t="shared" ref="G24:N24" si="31">SUM(H10,H16,H22)</f>
        <v>0</v>
      </c>
      <c r="I24" s="379">
        <f t="shared" si="31"/>
        <v>0</v>
      </c>
      <c r="J24" s="379">
        <f t="shared" si="31"/>
        <v>0</v>
      </c>
      <c r="K24" s="379">
        <f t="shared" si="31"/>
        <v>0</v>
      </c>
      <c r="L24" s="379">
        <f t="shared" si="31"/>
        <v>0</v>
      </c>
      <c r="M24" s="379">
        <f t="shared" si="31"/>
        <v>0</v>
      </c>
      <c r="N24" s="379">
        <f t="shared" si="31"/>
        <v>0</v>
      </c>
      <c r="Q24" s="106"/>
      <c r="R24" s="106"/>
      <c r="S24" s="106"/>
      <c r="T24" s="106"/>
      <c r="U24" s="106"/>
      <c r="V24" s="106"/>
      <c r="W24" s="106"/>
      <c r="X24" s="106"/>
      <c r="Y24" s="110"/>
      <c r="Z24" s="110"/>
    </row>
    <row r="25" spans="1:26" x14ac:dyDescent="0.25">
      <c r="B25" s="171"/>
      <c r="C25" s="171"/>
      <c r="D25" s="171"/>
      <c r="E25" s="304"/>
      <c r="F25" s="304"/>
      <c r="G25" s="112"/>
      <c r="H25" s="112"/>
      <c r="I25" s="112"/>
      <c r="J25" s="112"/>
      <c r="K25" s="112"/>
      <c r="L25" s="112"/>
      <c r="M25" s="112"/>
      <c r="N25" s="112"/>
      <c r="Q25" s="106"/>
      <c r="R25" s="106"/>
      <c r="S25" s="106"/>
      <c r="T25" s="106"/>
      <c r="U25" s="106"/>
      <c r="V25" s="106"/>
      <c r="W25" s="106"/>
      <c r="X25" s="106"/>
      <c r="Y25" s="110"/>
      <c r="Z25" s="110"/>
    </row>
    <row r="26" spans="1:26" x14ac:dyDescent="0.25">
      <c r="N26" s="113"/>
    </row>
    <row r="27" spans="1:26" ht="20.100000000000001" customHeight="1" x14ac:dyDescent="0.25">
      <c r="B27" s="1279" t="s">
        <v>40</v>
      </c>
      <c r="C27" s="1316"/>
      <c r="D27" s="1316"/>
      <c r="E27" s="1316"/>
      <c r="F27" s="1316"/>
      <c r="G27" s="1316"/>
      <c r="H27" s="1316"/>
      <c r="I27" s="1316"/>
      <c r="J27" s="1316"/>
      <c r="K27" s="1316"/>
      <c r="L27" s="1316"/>
      <c r="M27" s="1316"/>
      <c r="N27" s="1280"/>
    </row>
    <row r="28" spans="1:26" x14ac:dyDescent="0.25">
      <c r="A28" s="114">
        <v>1</v>
      </c>
      <c r="B28" s="1277"/>
      <c r="C28" s="1278"/>
      <c r="D28" s="1278"/>
      <c r="E28" s="1278"/>
      <c r="F28" s="1278"/>
      <c r="G28" s="1278"/>
      <c r="H28" s="1278"/>
      <c r="I28" s="1278"/>
      <c r="J28" s="1278"/>
      <c r="K28" s="1278"/>
      <c r="L28" s="1278"/>
      <c r="M28" s="1278"/>
      <c r="N28" s="1314"/>
    </row>
    <row r="29" spans="1:26" x14ac:dyDescent="0.25">
      <c r="A29" s="114">
        <v>2</v>
      </c>
      <c r="B29" s="1277"/>
      <c r="C29" s="1278"/>
      <c r="D29" s="1278"/>
      <c r="E29" s="1278"/>
      <c r="F29" s="1278"/>
      <c r="G29" s="1278"/>
      <c r="H29" s="1278"/>
      <c r="I29" s="1278"/>
      <c r="J29" s="1278"/>
      <c r="K29" s="1278"/>
      <c r="L29" s="1278"/>
      <c r="M29" s="1278"/>
      <c r="N29" s="1314"/>
    </row>
    <row r="30" spans="1:26" x14ac:dyDescent="0.25">
      <c r="A30" s="114">
        <v>3</v>
      </c>
      <c r="B30" s="1277"/>
      <c r="C30" s="1278"/>
      <c r="D30" s="1278"/>
      <c r="E30" s="1278"/>
      <c r="F30" s="1278"/>
      <c r="G30" s="1278"/>
      <c r="H30" s="1278"/>
      <c r="I30" s="1278"/>
      <c r="J30" s="1278"/>
      <c r="K30" s="1278"/>
      <c r="L30" s="1278"/>
      <c r="M30" s="1278"/>
      <c r="N30" s="1314"/>
    </row>
    <row r="31" spans="1:26" x14ac:dyDescent="0.25">
      <c r="A31" s="114">
        <v>4</v>
      </c>
      <c r="B31" s="1277"/>
      <c r="C31" s="1278"/>
      <c r="D31" s="1278"/>
      <c r="E31" s="1278"/>
      <c r="F31" s="1278"/>
      <c r="G31" s="1278"/>
      <c r="H31" s="1278"/>
      <c r="I31" s="1278"/>
      <c r="J31" s="1278"/>
      <c r="K31" s="1278"/>
      <c r="L31" s="1278"/>
      <c r="M31" s="1278"/>
      <c r="N31" s="1314"/>
    </row>
    <row r="32" spans="1:26" x14ac:dyDescent="0.25">
      <c r="A32" s="114">
        <v>5</v>
      </c>
      <c r="B32" s="1277"/>
      <c r="C32" s="1278"/>
      <c r="D32" s="1278"/>
      <c r="E32" s="1278"/>
      <c r="F32" s="1278"/>
      <c r="G32" s="1278"/>
      <c r="H32" s="1278"/>
      <c r="I32" s="1278"/>
      <c r="J32" s="1278"/>
      <c r="K32" s="1278"/>
      <c r="L32" s="1278"/>
      <c r="M32" s="1278"/>
      <c r="N32" s="1314"/>
    </row>
    <row r="33" spans="2:14" x14ac:dyDescent="0.25">
      <c r="B33" s="115"/>
      <c r="C33" s="115"/>
      <c r="D33" s="115"/>
      <c r="E33" s="306"/>
      <c r="F33" s="306"/>
      <c r="G33" s="115"/>
    </row>
    <row r="34" spans="2:14" ht="14.25" x14ac:dyDescent="0.3">
      <c r="B34" s="115"/>
      <c r="C34" s="115"/>
      <c r="D34" s="115"/>
      <c r="E34" s="306"/>
      <c r="F34" s="306"/>
      <c r="G34" s="17"/>
      <c r="H34" s="18"/>
      <c r="I34" s="18"/>
      <c r="J34" s="18"/>
      <c r="K34" s="18"/>
      <c r="L34" s="18"/>
      <c r="M34" s="18"/>
    </row>
    <row r="35" spans="2:14" x14ac:dyDescent="0.25">
      <c r="B35" s="106"/>
      <c r="C35" s="106"/>
      <c r="D35" s="106"/>
      <c r="E35" s="307"/>
      <c r="F35" s="307"/>
      <c r="G35" s="4"/>
      <c r="H35" s="4"/>
      <c r="I35" s="4"/>
      <c r="J35" s="4"/>
      <c r="K35" s="4"/>
      <c r="L35" s="4"/>
      <c r="M35" s="4"/>
      <c r="N35" s="116"/>
    </row>
    <row r="36" spans="2:14" x14ac:dyDescent="0.25">
      <c r="B36" s="106"/>
      <c r="C36" s="106"/>
      <c r="D36" s="106"/>
      <c r="E36" s="307"/>
      <c r="F36" s="307"/>
      <c r="N36" s="116"/>
    </row>
    <row r="37" spans="2:14" x14ac:dyDescent="0.25">
      <c r="G37" s="117"/>
      <c r="H37" s="117"/>
      <c r="I37" s="117"/>
      <c r="J37" s="117"/>
      <c r="K37" s="117"/>
      <c r="L37" s="117"/>
      <c r="M37" s="117"/>
      <c r="N37" s="112"/>
    </row>
    <row r="38" spans="2:14" x14ac:dyDescent="0.25">
      <c r="G38" s="117"/>
      <c r="H38" s="117"/>
      <c r="I38" s="117"/>
      <c r="J38" s="117"/>
      <c r="K38" s="117"/>
      <c r="L38" s="117"/>
      <c r="M38" s="117"/>
      <c r="N38" s="112"/>
    </row>
    <row r="39" spans="2:14" x14ac:dyDescent="0.25">
      <c r="G39" s="117"/>
      <c r="H39" s="117"/>
      <c r="I39" s="117"/>
      <c r="J39" s="117"/>
      <c r="K39" s="117"/>
      <c r="L39" s="117"/>
      <c r="M39" s="117"/>
      <c r="N39" s="112"/>
    </row>
    <row r="40" spans="2:14" x14ac:dyDescent="0.25">
      <c r="G40" s="117"/>
      <c r="H40" s="117"/>
      <c r="I40" s="117"/>
      <c r="J40" s="117"/>
      <c r="K40" s="117"/>
      <c r="L40" s="117"/>
      <c r="M40" s="117"/>
      <c r="N40" s="112"/>
    </row>
    <row r="41" spans="2:14" x14ac:dyDescent="0.25">
      <c r="G41" s="117"/>
      <c r="H41" s="117"/>
      <c r="I41" s="117"/>
      <c r="J41" s="117"/>
      <c r="K41" s="117"/>
      <c r="L41" s="117"/>
      <c r="M41" s="117"/>
      <c r="N41" s="112"/>
    </row>
    <row r="42" spans="2:14" x14ac:dyDescent="0.25">
      <c r="B42" s="106"/>
      <c r="C42" s="106"/>
      <c r="D42" s="106"/>
      <c r="E42" s="307"/>
      <c r="F42" s="307"/>
      <c r="G42" s="112"/>
      <c r="H42" s="112"/>
      <c r="I42" s="112"/>
      <c r="J42" s="112"/>
      <c r="K42" s="112"/>
      <c r="L42" s="112"/>
      <c r="M42" s="112"/>
      <c r="N42" s="112"/>
    </row>
    <row r="43" spans="2:14" x14ac:dyDescent="0.25">
      <c r="G43" s="117"/>
      <c r="H43" s="117"/>
      <c r="I43" s="117"/>
      <c r="J43" s="117"/>
      <c r="K43" s="117"/>
      <c r="L43" s="117"/>
      <c r="M43" s="117"/>
      <c r="N43" s="112"/>
    </row>
    <row r="44" spans="2:14" x14ac:dyDescent="0.25">
      <c r="B44" s="106"/>
      <c r="C44" s="106"/>
      <c r="D44" s="106"/>
      <c r="E44" s="307"/>
      <c r="F44" s="307"/>
      <c r="G44" s="117"/>
      <c r="H44" s="117"/>
      <c r="I44" s="117"/>
      <c r="J44" s="117"/>
      <c r="K44" s="117"/>
      <c r="L44" s="117"/>
      <c r="M44" s="117"/>
      <c r="N44" s="112"/>
    </row>
    <row r="45" spans="2:14" x14ac:dyDescent="0.25">
      <c r="B45" s="61"/>
      <c r="C45" s="61"/>
      <c r="D45" s="61"/>
      <c r="G45" s="117"/>
      <c r="H45" s="117"/>
      <c r="I45" s="117"/>
      <c r="J45" s="117"/>
      <c r="K45" s="117"/>
      <c r="L45" s="117"/>
      <c r="M45" s="117"/>
      <c r="N45" s="112"/>
    </row>
    <row r="46" spans="2:14" x14ac:dyDescent="0.25">
      <c r="G46" s="117"/>
      <c r="H46" s="117"/>
      <c r="I46" s="117"/>
      <c r="J46" s="117"/>
      <c r="K46" s="117"/>
      <c r="L46" s="117"/>
      <c r="M46" s="117"/>
      <c r="N46" s="112"/>
    </row>
    <row r="47" spans="2:14" x14ac:dyDescent="0.25">
      <c r="G47" s="117"/>
      <c r="H47" s="117"/>
      <c r="I47" s="117"/>
      <c r="J47" s="117"/>
      <c r="K47" s="117"/>
      <c r="L47" s="117"/>
      <c r="M47" s="117"/>
      <c r="N47" s="112"/>
    </row>
    <row r="48" spans="2:14" x14ac:dyDescent="0.25">
      <c r="G48" s="117"/>
      <c r="H48" s="117"/>
      <c r="I48" s="117"/>
      <c r="J48" s="117"/>
      <c r="K48" s="117"/>
      <c r="L48" s="117"/>
      <c r="M48" s="117"/>
      <c r="N48" s="112"/>
    </row>
    <row r="49" spans="2:14" x14ac:dyDescent="0.25">
      <c r="G49" s="117"/>
      <c r="H49" s="117"/>
      <c r="I49" s="117"/>
      <c r="J49" s="117"/>
      <c r="K49" s="117"/>
      <c r="L49" s="117"/>
      <c r="M49" s="117"/>
      <c r="N49" s="112"/>
    </row>
    <row r="50" spans="2:14" x14ac:dyDescent="0.25">
      <c r="B50" s="106"/>
      <c r="C50" s="106"/>
      <c r="D50" s="106"/>
      <c r="E50" s="307"/>
      <c r="F50" s="307"/>
      <c r="G50" s="118"/>
      <c r="H50" s="118"/>
      <c r="I50" s="118"/>
      <c r="J50" s="118"/>
      <c r="K50" s="118"/>
      <c r="L50" s="118"/>
      <c r="M50" s="118"/>
      <c r="N50" s="118"/>
    </row>
    <row r="51" spans="2:14" x14ac:dyDescent="0.25">
      <c r="B51" s="106"/>
      <c r="C51" s="106"/>
      <c r="D51" s="106"/>
      <c r="E51" s="307"/>
      <c r="F51" s="307"/>
      <c r="G51" s="118"/>
      <c r="H51" s="118"/>
      <c r="I51" s="118"/>
      <c r="J51" s="118"/>
      <c r="K51" s="118"/>
      <c r="L51" s="118"/>
      <c r="M51" s="118"/>
      <c r="N51" s="112"/>
    </row>
    <row r="52" spans="2:14" x14ac:dyDescent="0.25">
      <c r="B52" s="106"/>
      <c r="C52" s="106"/>
      <c r="D52" s="106"/>
      <c r="E52" s="307"/>
      <c r="F52" s="307"/>
      <c r="G52" s="118"/>
      <c r="H52" s="118"/>
      <c r="I52" s="118"/>
      <c r="J52" s="118"/>
      <c r="K52" s="118"/>
      <c r="L52" s="118"/>
      <c r="M52" s="118"/>
      <c r="N52" s="112"/>
    </row>
    <row r="53" spans="2:14" x14ac:dyDescent="0.25">
      <c r="B53" s="61"/>
      <c r="C53" s="61"/>
      <c r="D53" s="61"/>
      <c r="G53" s="117"/>
      <c r="H53" s="117"/>
      <c r="I53" s="117"/>
      <c r="J53" s="117"/>
      <c r="K53" s="117"/>
      <c r="L53" s="117"/>
      <c r="M53" s="117"/>
      <c r="N53" s="112"/>
    </row>
    <row r="54" spans="2:14" x14ac:dyDescent="0.25">
      <c r="B54" s="107"/>
      <c r="C54" s="107"/>
      <c r="D54" s="107"/>
      <c r="E54" s="307"/>
      <c r="F54" s="307"/>
      <c r="G54" s="117"/>
      <c r="H54" s="117"/>
      <c r="I54" s="117"/>
      <c r="J54" s="117"/>
      <c r="K54" s="117"/>
      <c r="L54" s="117"/>
      <c r="M54" s="117"/>
      <c r="N54" s="112"/>
    </row>
    <row r="55" spans="2:14" x14ac:dyDescent="0.25">
      <c r="B55" s="61"/>
      <c r="C55" s="61"/>
      <c r="D55" s="61"/>
      <c r="G55" s="117"/>
      <c r="H55" s="117"/>
      <c r="I55" s="117"/>
      <c r="J55" s="117"/>
      <c r="K55" s="117"/>
      <c r="L55" s="117"/>
      <c r="M55" s="117"/>
      <c r="N55" s="112"/>
    </row>
    <row r="56" spans="2:14" x14ac:dyDescent="0.25">
      <c r="G56" s="117"/>
      <c r="H56" s="117"/>
      <c r="I56" s="117"/>
      <c r="J56" s="117"/>
      <c r="K56" s="117"/>
      <c r="L56" s="117"/>
      <c r="M56" s="117"/>
      <c r="N56" s="112"/>
    </row>
    <row r="57" spans="2:14" x14ac:dyDescent="0.25">
      <c r="B57" s="61"/>
      <c r="C57" s="61"/>
      <c r="D57" s="61"/>
      <c r="G57" s="117"/>
      <c r="H57" s="117"/>
      <c r="I57" s="117"/>
      <c r="J57" s="117"/>
      <c r="K57" s="117"/>
      <c r="L57" s="117"/>
      <c r="M57" s="117"/>
      <c r="N57" s="112"/>
    </row>
    <row r="58" spans="2:14" x14ac:dyDescent="0.25">
      <c r="G58" s="117"/>
      <c r="H58" s="117"/>
      <c r="I58" s="117"/>
      <c r="J58" s="117"/>
      <c r="K58" s="117"/>
      <c r="L58" s="117"/>
      <c r="M58" s="117"/>
      <c r="N58" s="112"/>
    </row>
    <row r="59" spans="2:14" x14ac:dyDescent="0.25">
      <c r="B59" s="61"/>
      <c r="C59" s="61"/>
      <c r="D59" s="61"/>
      <c r="G59" s="117"/>
      <c r="H59" s="117"/>
      <c r="I59" s="117"/>
      <c r="J59" s="117"/>
      <c r="K59" s="117"/>
      <c r="L59" s="117"/>
      <c r="M59" s="117"/>
      <c r="N59" s="112"/>
    </row>
    <row r="60" spans="2:14" x14ac:dyDescent="0.25">
      <c r="B60" s="107"/>
      <c r="C60" s="107"/>
      <c r="D60" s="107"/>
      <c r="E60" s="307"/>
      <c r="F60" s="307"/>
      <c r="G60" s="118"/>
      <c r="H60" s="118"/>
      <c r="I60" s="118"/>
      <c r="J60" s="118"/>
      <c r="K60" s="118"/>
      <c r="L60" s="118"/>
      <c r="M60" s="118"/>
      <c r="N60" s="118"/>
    </row>
    <row r="61" spans="2:14" x14ac:dyDescent="0.25">
      <c r="B61" s="61"/>
      <c r="C61" s="61"/>
      <c r="D61" s="61"/>
      <c r="G61" s="117"/>
      <c r="H61" s="117"/>
      <c r="I61" s="117"/>
      <c r="J61" s="117"/>
      <c r="K61" s="117"/>
      <c r="L61" s="117"/>
      <c r="M61" s="117"/>
      <c r="N61" s="112"/>
    </row>
    <row r="62" spans="2:14" x14ac:dyDescent="0.25">
      <c r="B62" s="106"/>
      <c r="C62" s="106"/>
      <c r="D62" s="106"/>
      <c r="E62" s="307"/>
      <c r="F62" s="307"/>
      <c r="G62" s="117"/>
      <c r="H62" s="117"/>
      <c r="I62" s="117"/>
      <c r="J62" s="117"/>
      <c r="K62" s="117"/>
      <c r="L62" s="117"/>
      <c r="M62" s="117"/>
      <c r="N62" s="112"/>
    </row>
    <row r="63" spans="2:14" x14ac:dyDescent="0.25">
      <c r="B63" s="61"/>
      <c r="C63" s="61"/>
      <c r="D63" s="61"/>
      <c r="G63" s="117"/>
      <c r="H63" s="117"/>
      <c r="I63" s="117"/>
      <c r="J63" s="117"/>
      <c r="K63" s="117"/>
      <c r="L63" s="117"/>
      <c r="M63" s="117"/>
      <c r="N63" s="112"/>
    </row>
    <row r="64" spans="2:14" x14ac:dyDescent="0.25">
      <c r="G64" s="117"/>
      <c r="H64" s="117"/>
      <c r="I64" s="117"/>
      <c r="J64" s="117"/>
      <c r="K64" s="117"/>
      <c r="L64" s="117"/>
      <c r="M64" s="117"/>
      <c r="N64" s="112"/>
    </row>
    <row r="65" spans="2:14" x14ac:dyDescent="0.25">
      <c r="G65" s="117"/>
      <c r="H65" s="117"/>
      <c r="I65" s="117"/>
      <c r="J65" s="117"/>
      <c r="K65" s="117"/>
      <c r="L65" s="117"/>
      <c r="M65" s="117"/>
      <c r="N65" s="112"/>
    </row>
    <row r="66" spans="2:14" x14ac:dyDescent="0.25">
      <c r="G66" s="117"/>
      <c r="H66" s="117"/>
      <c r="I66" s="117"/>
      <c r="J66" s="117"/>
      <c r="K66" s="117"/>
      <c r="L66" s="117"/>
      <c r="M66" s="117"/>
      <c r="N66" s="112"/>
    </row>
    <row r="67" spans="2:14" x14ac:dyDescent="0.25">
      <c r="G67" s="117"/>
      <c r="H67" s="117"/>
      <c r="I67" s="117"/>
      <c r="J67" s="117"/>
      <c r="K67" s="117"/>
      <c r="L67" s="117"/>
      <c r="M67" s="117"/>
      <c r="N67" s="112"/>
    </row>
    <row r="68" spans="2:14" x14ac:dyDescent="0.25">
      <c r="B68" s="107"/>
      <c r="C68" s="107"/>
      <c r="D68" s="107"/>
      <c r="E68" s="307"/>
      <c r="F68" s="307"/>
      <c r="G68" s="118"/>
      <c r="H68" s="118"/>
      <c r="I68" s="118"/>
      <c r="J68" s="118"/>
      <c r="K68" s="118"/>
      <c r="L68" s="118"/>
      <c r="M68" s="118"/>
      <c r="N68" s="118"/>
    </row>
    <row r="69" spans="2:14" x14ac:dyDescent="0.25">
      <c r="B69" s="107"/>
      <c r="C69" s="107"/>
      <c r="D69" s="107"/>
      <c r="E69" s="307"/>
      <c r="F69" s="307"/>
      <c r="G69" s="118"/>
      <c r="H69" s="118"/>
      <c r="I69" s="118"/>
      <c r="J69" s="118"/>
      <c r="K69" s="118"/>
      <c r="L69" s="118"/>
      <c r="M69" s="118"/>
      <c r="N69" s="112"/>
    </row>
    <row r="70" spans="2:14" x14ac:dyDescent="0.25">
      <c r="B70" s="107"/>
      <c r="C70" s="107"/>
      <c r="D70" s="107"/>
      <c r="E70" s="307"/>
      <c r="F70" s="307"/>
      <c r="G70" s="118"/>
      <c r="H70" s="118"/>
      <c r="I70" s="118"/>
      <c r="J70" s="118"/>
      <c r="K70" s="118"/>
      <c r="L70" s="118"/>
      <c r="M70" s="118"/>
      <c r="N70" s="112"/>
    </row>
    <row r="71" spans="2:14" x14ac:dyDescent="0.25">
      <c r="G71" s="119"/>
      <c r="H71" s="119"/>
      <c r="I71" s="119"/>
      <c r="J71" s="119"/>
      <c r="K71" s="119"/>
      <c r="L71" s="119"/>
      <c r="M71" s="119"/>
      <c r="N71" s="119"/>
    </row>
    <row r="72" spans="2:14" x14ac:dyDescent="0.25">
      <c r="G72" s="119"/>
      <c r="H72" s="119"/>
      <c r="I72" s="119"/>
      <c r="J72" s="119"/>
      <c r="K72" s="119"/>
      <c r="L72" s="119"/>
      <c r="M72" s="119"/>
      <c r="N72" s="119"/>
    </row>
    <row r="73" spans="2:14" x14ac:dyDescent="0.25">
      <c r="B73" s="106"/>
      <c r="C73" s="106"/>
      <c r="D73" s="106"/>
      <c r="E73" s="307"/>
      <c r="F73" s="307"/>
      <c r="G73" s="112"/>
      <c r="H73" s="112"/>
      <c r="I73" s="112"/>
      <c r="J73" s="112"/>
      <c r="K73" s="112"/>
      <c r="L73" s="112"/>
      <c r="M73" s="112"/>
      <c r="N73" s="112"/>
    </row>
  </sheetData>
  <mergeCells count="9">
    <mergeCell ref="B30:N30"/>
    <mergeCell ref="B31:N31"/>
    <mergeCell ref="B32:N32"/>
    <mergeCell ref="B1:N1"/>
    <mergeCell ref="B2:N2"/>
    <mergeCell ref="B27:N27"/>
    <mergeCell ref="B28:N28"/>
    <mergeCell ref="B29:N29"/>
    <mergeCell ref="A3:N3"/>
  </mergeCells>
  <printOptions horizontalCentered="1"/>
  <pageMargins left="0.2" right="0.23" top="0.52" bottom="0.35" header="0.46" footer="0.25"/>
  <pageSetup scale="90" fitToHeight="2" orientation="landscape" useFirstPageNumber="1" r:id="rId1"/>
  <headerFooter alignWithMargins="0">
    <oddFooter xml:space="preserve">&amp;L&amp;"Arial,Bold"&amp;A
&amp;R&amp;"Arial,Bold"Page 4 of &amp;N 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008AA-7AD6-4FC8-91AE-8B9550CF7076}">
  <sheetPr>
    <tabColor theme="2"/>
    <pageSetUpPr fitToPage="1"/>
  </sheetPr>
  <dimension ref="A1:V61"/>
  <sheetViews>
    <sheetView zoomScaleNormal="100" zoomScaleSheetLayoutView="93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2" sqref="A2:O2"/>
    </sheetView>
  </sheetViews>
  <sheetFormatPr defaultColWidth="8.85546875" defaultRowHeight="13.5" x14ac:dyDescent="0.25"/>
  <cols>
    <col min="1" max="1" width="5.7109375" style="16" customWidth="1"/>
    <col min="2" max="2" width="75.7109375" style="6" customWidth="1"/>
    <col min="3" max="14" width="13.7109375" style="6" customWidth="1"/>
    <col min="15" max="15" width="15.7109375" style="6" customWidth="1"/>
    <col min="16" max="16" width="20.7109375" style="10" customWidth="1"/>
    <col min="17" max="17" width="13.85546875" style="10" bestFit="1" customWidth="1"/>
    <col min="18" max="18" width="10.7109375" style="10" bestFit="1" customWidth="1"/>
    <col min="19" max="20" width="10.7109375" style="6" bestFit="1" customWidth="1"/>
    <col min="21" max="21" width="15" style="6" bestFit="1" customWidth="1"/>
    <col min="22" max="16384" width="8.85546875" style="6"/>
  </cols>
  <sheetData>
    <row r="1" spans="1:22" s="3" customFormat="1" ht="20.100000000000001" customHeight="1" x14ac:dyDescent="0.25">
      <c r="A1" s="1249" t="s">
        <v>1087</v>
      </c>
      <c r="B1" s="1249"/>
      <c r="C1" s="1249"/>
      <c r="D1" s="1249"/>
      <c r="E1" s="1249"/>
      <c r="F1" s="1249"/>
      <c r="G1" s="1249"/>
      <c r="H1" s="1249"/>
      <c r="I1" s="1249"/>
      <c r="J1" s="1249"/>
      <c r="K1" s="1249"/>
      <c r="L1" s="1249"/>
      <c r="M1" s="1249"/>
      <c r="N1" s="1249"/>
      <c r="O1" s="1249"/>
      <c r="P1" s="1"/>
      <c r="Q1" s="1"/>
      <c r="R1" s="1"/>
      <c r="S1" s="2"/>
    </row>
    <row r="2" spans="1:22" s="3" customFormat="1" ht="20.100000000000001" customHeight="1" x14ac:dyDescent="0.25">
      <c r="A2" s="1249" t="s">
        <v>1088</v>
      </c>
      <c r="B2" s="1250"/>
      <c r="C2" s="1250"/>
      <c r="D2" s="1250"/>
      <c r="E2" s="1250"/>
      <c r="F2" s="1250"/>
      <c r="G2" s="1250"/>
      <c r="H2" s="1250"/>
      <c r="I2" s="1250"/>
      <c r="J2" s="1250"/>
      <c r="K2" s="1250"/>
      <c r="L2" s="1250"/>
      <c r="M2" s="1250"/>
      <c r="N2" s="1250"/>
      <c r="O2" s="1250"/>
      <c r="P2" s="1"/>
      <c r="Q2" s="1"/>
      <c r="R2" s="1"/>
      <c r="S2" s="2"/>
    </row>
    <row r="3" spans="1:22" ht="24.95" customHeight="1" thickBot="1" x14ac:dyDescent="0.3">
      <c r="A3" s="1251" t="s">
        <v>3</v>
      </c>
      <c r="B3" s="1251"/>
      <c r="C3" s="1251"/>
      <c r="D3" s="1251"/>
      <c r="E3" s="1251"/>
      <c r="F3" s="1251"/>
      <c r="G3" s="1251"/>
      <c r="H3" s="1251"/>
      <c r="I3" s="1251"/>
      <c r="J3" s="1251"/>
      <c r="K3" s="1251"/>
      <c r="L3" s="1251"/>
      <c r="M3" s="1251"/>
      <c r="N3" s="1251"/>
      <c r="O3" s="1251"/>
      <c r="P3" s="4"/>
      <c r="Q3" s="4"/>
      <c r="R3" s="4"/>
      <c r="S3" s="5"/>
    </row>
    <row r="4" spans="1:22" ht="45.95" customHeight="1" thickBot="1" x14ac:dyDescent="0.3">
      <c r="A4" s="1252" t="s">
        <v>1089</v>
      </c>
      <c r="B4" s="1253"/>
      <c r="C4" s="1245" t="s">
        <v>5</v>
      </c>
      <c r="D4" s="1245" t="s">
        <v>6</v>
      </c>
      <c r="E4" s="1245" t="s">
        <v>7</v>
      </c>
      <c r="F4" s="1245" t="s">
        <v>8</v>
      </c>
      <c r="G4" s="1245" t="s">
        <v>9</v>
      </c>
      <c r="H4" s="1245" t="s">
        <v>10</v>
      </c>
      <c r="I4" s="1245" t="s">
        <v>11</v>
      </c>
      <c r="J4" s="1245" t="s">
        <v>12</v>
      </c>
      <c r="K4" s="1245" t="s">
        <v>13</v>
      </c>
      <c r="L4" s="1245" t="s">
        <v>14</v>
      </c>
      <c r="M4" s="1245" t="s">
        <v>15</v>
      </c>
      <c r="N4" s="1245" t="s">
        <v>1090</v>
      </c>
      <c r="O4" s="98" t="s">
        <v>1091</v>
      </c>
      <c r="P4" s="7"/>
      <c r="Q4" s="7"/>
      <c r="R4" s="7"/>
      <c r="S4" s="8"/>
    </row>
    <row r="5" spans="1:22" s="10" customFormat="1" ht="15" customHeight="1" x14ac:dyDescent="0.25">
      <c r="A5" s="9"/>
      <c r="B5" s="176" t="s">
        <v>1092</v>
      </c>
      <c r="C5" s="261">
        <f>'20. M&amp;E Deliverables'!G10</f>
        <v>0</v>
      </c>
      <c r="D5" s="261">
        <f>'20. M&amp;E Deliverables'!H10</f>
        <v>0</v>
      </c>
      <c r="E5" s="261"/>
      <c r="F5" s="261"/>
      <c r="G5" s="261"/>
      <c r="H5" s="261"/>
      <c r="I5" s="261"/>
      <c r="J5" s="261"/>
      <c r="K5" s="261"/>
      <c r="L5" s="261"/>
      <c r="M5" s="262"/>
      <c r="N5" s="754"/>
      <c r="O5" s="263">
        <f t="shared" ref="O5:O11" si="0">SUM(C5:M5)</f>
        <v>0</v>
      </c>
      <c r="P5" s="211"/>
      <c r="Q5" s="211"/>
      <c r="R5" s="211"/>
      <c r="S5" s="212"/>
      <c r="U5" s="6"/>
    </row>
    <row r="6" spans="1:22" s="10" customFormat="1" ht="15" customHeight="1" x14ac:dyDescent="0.25">
      <c r="A6" s="339"/>
      <c r="B6" s="176" t="s">
        <v>1093</v>
      </c>
      <c r="C6" s="261">
        <f>'20. M&amp;E Deliverables'!G27</f>
        <v>0</v>
      </c>
      <c r="D6" s="261">
        <f>'20. M&amp;E Deliverables'!H27</f>
        <v>0</v>
      </c>
      <c r="E6" s="261"/>
      <c r="F6" s="261"/>
      <c r="G6" s="261"/>
      <c r="H6" s="261"/>
      <c r="I6" s="261"/>
      <c r="J6" s="261"/>
      <c r="K6" s="261"/>
      <c r="L6" s="261"/>
      <c r="M6" s="262"/>
      <c r="N6" s="754"/>
      <c r="O6" s="263">
        <f t="shared" si="0"/>
        <v>0</v>
      </c>
      <c r="P6" s="211"/>
      <c r="Q6" s="211"/>
      <c r="R6" s="211"/>
      <c r="S6" s="212"/>
      <c r="U6" s="6"/>
    </row>
    <row r="7" spans="1:22" s="10" customFormat="1" ht="15" customHeight="1" x14ac:dyDescent="0.25">
      <c r="A7" s="11"/>
      <c r="B7" s="176" t="s">
        <v>1094</v>
      </c>
      <c r="C7" s="261"/>
      <c r="D7" s="261">
        <f>'26. M&amp;E DB Migration'!Y28</f>
        <v>0</v>
      </c>
      <c r="E7" s="261">
        <f>'26. M&amp;E DB Migration'!Z28</f>
        <v>0</v>
      </c>
      <c r="F7" s="261"/>
      <c r="G7" s="261"/>
      <c r="H7" s="261"/>
      <c r="I7" s="261"/>
      <c r="J7" s="261"/>
      <c r="K7" s="261"/>
      <c r="L7" s="261"/>
      <c r="M7" s="262"/>
      <c r="N7" s="754"/>
      <c r="O7" s="263">
        <f t="shared" si="0"/>
        <v>0</v>
      </c>
      <c r="P7" s="211"/>
      <c r="Q7" s="213"/>
      <c r="R7" s="213"/>
      <c r="S7" s="213"/>
      <c r="T7" s="213"/>
      <c r="U7" s="755"/>
      <c r="V7" s="213"/>
    </row>
    <row r="8" spans="1:22" s="10" customFormat="1" ht="15" customHeight="1" x14ac:dyDescent="0.25">
      <c r="A8" s="11"/>
      <c r="B8" s="176" t="s">
        <v>1095</v>
      </c>
      <c r="C8" s="261"/>
      <c r="D8" s="261">
        <f>'27. M&amp;E Task Management'!R28</f>
        <v>0</v>
      </c>
      <c r="E8" s="261">
        <f>'27. M&amp;E Task Management'!S28</f>
        <v>0</v>
      </c>
      <c r="F8" s="261"/>
      <c r="G8" s="261"/>
      <c r="H8" s="261"/>
      <c r="I8" s="261"/>
      <c r="J8" s="261"/>
      <c r="K8" s="261"/>
      <c r="L8" s="261"/>
      <c r="M8" s="262"/>
      <c r="N8" s="754"/>
      <c r="O8" s="263">
        <f t="shared" si="0"/>
        <v>0</v>
      </c>
      <c r="P8" s="211"/>
      <c r="Q8" s="213"/>
      <c r="R8" s="213"/>
      <c r="S8" s="213"/>
      <c r="T8" s="213"/>
      <c r="U8" s="755"/>
      <c r="V8" s="213"/>
    </row>
    <row r="9" spans="1:22" s="10" customFormat="1" ht="15" customHeight="1" x14ac:dyDescent="0.25">
      <c r="A9" s="11"/>
      <c r="B9" s="176" t="s">
        <v>1096</v>
      </c>
      <c r="C9" s="261"/>
      <c r="D9" s="261">
        <f>'22. M&amp;E Software'!G69</f>
        <v>0</v>
      </c>
      <c r="E9" s="261">
        <f>'22. M&amp;E Software'!H69</f>
        <v>0</v>
      </c>
      <c r="F9" s="261">
        <f>'22. M&amp;E Software'!I69</f>
        <v>0</v>
      </c>
      <c r="G9" s="261">
        <f>'22. M&amp;E Software'!J69</f>
        <v>0</v>
      </c>
      <c r="H9" s="261">
        <f>'22. M&amp;E Software'!K69</f>
        <v>0</v>
      </c>
      <c r="I9" s="261">
        <f>'22. M&amp;E Software'!L69</f>
        <v>0</v>
      </c>
      <c r="J9" s="261"/>
      <c r="K9" s="261"/>
      <c r="L9" s="261"/>
      <c r="M9" s="262"/>
      <c r="N9" s="754"/>
      <c r="O9" s="263">
        <f t="shared" si="0"/>
        <v>0</v>
      </c>
      <c r="P9" s="211"/>
      <c r="Q9" s="213"/>
      <c r="R9" s="213"/>
      <c r="S9" s="213"/>
      <c r="T9" s="213"/>
      <c r="U9" s="755"/>
      <c r="V9" s="213"/>
    </row>
    <row r="10" spans="1:22" s="10" customFormat="1" ht="15" customHeight="1" x14ac:dyDescent="0.25">
      <c r="A10" s="11"/>
      <c r="B10" s="176" t="s">
        <v>1097</v>
      </c>
      <c r="C10" s="261"/>
      <c r="D10" s="261">
        <f>'23. M&amp;E Services'!H62</f>
        <v>0</v>
      </c>
      <c r="E10" s="261">
        <f>'23. M&amp;E Services'!I62</f>
        <v>0</v>
      </c>
      <c r="F10" s="261">
        <f>'23. M&amp;E Services'!J62</f>
        <v>0</v>
      </c>
      <c r="G10" s="261">
        <f>'23. M&amp;E Services'!K62</f>
        <v>0</v>
      </c>
      <c r="H10" s="261">
        <f>'23. M&amp;E Services'!L62</f>
        <v>0</v>
      </c>
      <c r="I10" s="261">
        <f>'23. M&amp;E Services'!M62</f>
        <v>0</v>
      </c>
      <c r="J10" s="261">
        <f>'23. M&amp;E Services'!N62</f>
        <v>0</v>
      </c>
      <c r="K10" s="261"/>
      <c r="L10" s="261"/>
      <c r="M10" s="262"/>
      <c r="N10" s="754"/>
      <c r="O10" s="263">
        <f t="shared" si="0"/>
        <v>0</v>
      </c>
      <c r="P10" s="211"/>
      <c r="Q10" s="213"/>
      <c r="R10" s="213"/>
      <c r="S10" s="213"/>
      <c r="T10" s="213"/>
      <c r="U10" s="755"/>
      <c r="V10" s="213"/>
    </row>
    <row r="11" spans="1:22" s="10" customFormat="1" ht="15" customHeight="1" thickBot="1" x14ac:dyDescent="0.3">
      <c r="A11" s="11"/>
      <c r="B11" s="176" t="s">
        <v>1098</v>
      </c>
      <c r="C11" s="261"/>
      <c r="D11" s="261">
        <f>'36. M&amp;E Other'!G24</f>
        <v>0</v>
      </c>
      <c r="E11" s="261">
        <f>'36. M&amp;E Other'!H24</f>
        <v>0</v>
      </c>
      <c r="F11" s="261">
        <f>'36. M&amp;E Other'!I24</f>
        <v>0</v>
      </c>
      <c r="G11" s="261">
        <f>'36. M&amp;E Other'!J24</f>
        <v>0</v>
      </c>
      <c r="H11" s="261">
        <f>'36. M&amp;E Other'!K24</f>
        <v>0</v>
      </c>
      <c r="I11" s="261">
        <f>'36. M&amp;E Other'!L24</f>
        <v>0</v>
      </c>
      <c r="J11" s="261">
        <f>'36. M&amp;E Other'!M24</f>
        <v>0</v>
      </c>
      <c r="K11" s="261"/>
      <c r="L11" s="261"/>
      <c r="M11" s="262"/>
      <c r="N11" s="754"/>
      <c r="O11" s="263">
        <f t="shared" si="0"/>
        <v>0</v>
      </c>
      <c r="P11" s="211"/>
      <c r="Q11" s="213"/>
      <c r="R11" s="213"/>
      <c r="S11" s="213"/>
      <c r="T11" s="213"/>
      <c r="U11" s="755"/>
      <c r="V11" s="213"/>
    </row>
    <row r="12" spans="1:22" s="10" customFormat="1" ht="15" customHeight="1" thickBot="1" x14ac:dyDescent="0.3">
      <c r="A12" s="214" t="s">
        <v>1099</v>
      </c>
      <c r="B12" s="215"/>
      <c r="C12" s="216">
        <f t="shared" ref="C12:N12" si="1">SUM(C5:C11)</f>
        <v>0</v>
      </c>
      <c r="D12" s="216">
        <f t="shared" si="1"/>
        <v>0</v>
      </c>
      <c r="E12" s="216">
        <f t="shared" si="1"/>
        <v>0</v>
      </c>
      <c r="F12" s="216">
        <f t="shared" si="1"/>
        <v>0</v>
      </c>
      <c r="G12" s="216">
        <f t="shared" si="1"/>
        <v>0</v>
      </c>
      <c r="H12" s="216">
        <f t="shared" si="1"/>
        <v>0</v>
      </c>
      <c r="I12" s="216">
        <f t="shared" si="1"/>
        <v>0</v>
      </c>
      <c r="J12" s="216">
        <f t="shared" si="1"/>
        <v>0</v>
      </c>
      <c r="K12" s="216">
        <f t="shared" si="1"/>
        <v>0</v>
      </c>
      <c r="L12" s="216">
        <f t="shared" si="1"/>
        <v>0</v>
      </c>
      <c r="M12" s="216">
        <f t="shared" si="1"/>
        <v>0</v>
      </c>
      <c r="N12" s="216">
        <f t="shared" si="1"/>
        <v>0</v>
      </c>
      <c r="O12" s="216">
        <f>SUM(C12:N12)</f>
        <v>0</v>
      </c>
      <c r="P12" s="211"/>
      <c r="Q12" s="211"/>
      <c r="R12" s="211"/>
      <c r="S12" s="212"/>
    </row>
    <row r="13" spans="1:22" s="10" customFormat="1" ht="15" customHeight="1" thickBot="1" x14ac:dyDescent="0.3">
      <c r="A13" s="756"/>
      <c r="B13" s="757"/>
      <c r="C13" s="758"/>
      <c r="D13" s="758"/>
      <c r="E13" s="758"/>
      <c r="F13" s="758"/>
      <c r="G13" s="758"/>
      <c r="H13" s="758"/>
      <c r="I13" s="758"/>
      <c r="J13" s="758"/>
      <c r="K13" s="758"/>
      <c r="L13" s="758"/>
      <c r="M13" s="758"/>
      <c r="N13" s="758"/>
      <c r="O13" s="759"/>
      <c r="P13" s="211"/>
      <c r="Q13" s="211"/>
      <c r="R13" s="211"/>
      <c r="S13" s="212"/>
    </row>
    <row r="14" spans="1:22" s="10" customFormat="1" ht="26.1" customHeight="1" thickBot="1" x14ac:dyDescent="0.3">
      <c r="A14" s="1257" t="s">
        <v>1100</v>
      </c>
      <c r="B14" s="1258"/>
      <c r="C14" s="760">
        <f>C12-'20. M&amp;E Deliverables'!G29</f>
        <v>0</v>
      </c>
      <c r="D14" s="760">
        <f>D12-'20. M&amp;E Deliverables'!H29</f>
        <v>0</v>
      </c>
      <c r="E14" s="397">
        <f t="shared" ref="E14:G14" si="2">E12</f>
        <v>0</v>
      </c>
      <c r="F14" s="397">
        <f t="shared" si="2"/>
        <v>0</v>
      </c>
      <c r="G14" s="397">
        <f t="shared" si="2"/>
        <v>0</v>
      </c>
      <c r="H14" s="397">
        <f>H12</f>
        <v>0</v>
      </c>
      <c r="I14" s="397">
        <f>I12</f>
        <v>0</v>
      </c>
      <c r="J14" s="397">
        <f>J12</f>
        <v>0</v>
      </c>
      <c r="K14" s="216">
        <f>SUM(K7:K12)</f>
        <v>0</v>
      </c>
      <c r="L14" s="216">
        <f>SUM(L7:L12)</f>
        <v>0</v>
      </c>
      <c r="M14" s="216">
        <f>SUM(M7:M12)</f>
        <v>0</v>
      </c>
      <c r="N14" s="216">
        <f>SUM(N7:N12)</f>
        <v>0</v>
      </c>
      <c r="O14" s="216">
        <f>SUM(C14:N14)</f>
        <v>0</v>
      </c>
      <c r="P14" s="211"/>
      <c r="Q14" s="211"/>
      <c r="R14" s="211"/>
      <c r="S14" s="212"/>
    </row>
    <row r="15" spans="1:22" s="10" customFormat="1" ht="15" customHeight="1" thickBot="1" x14ac:dyDescent="0.3">
      <c r="A15" s="756"/>
      <c r="B15" s="757"/>
      <c r="C15" s="758"/>
      <c r="D15" s="758"/>
      <c r="E15" s="758"/>
      <c r="F15" s="758"/>
      <c r="G15" s="758"/>
      <c r="H15" s="758"/>
      <c r="I15" s="758"/>
      <c r="J15" s="758"/>
      <c r="K15" s="758"/>
      <c r="L15" s="758"/>
      <c r="M15" s="758"/>
      <c r="N15" s="758"/>
      <c r="O15" s="759"/>
      <c r="P15" s="211"/>
      <c r="Q15" s="211"/>
      <c r="R15" s="211"/>
      <c r="S15" s="212"/>
    </row>
    <row r="16" spans="1:22" s="10" customFormat="1" ht="15" customHeight="1" thickBot="1" x14ac:dyDescent="0.3">
      <c r="A16" s="214" t="s">
        <v>1101</v>
      </c>
      <c r="B16" s="215"/>
      <c r="C16" s="216">
        <f t="shared" ref="C16:N16" si="3">C12-C5</f>
        <v>0</v>
      </c>
      <c r="D16" s="216">
        <f t="shared" si="3"/>
        <v>0</v>
      </c>
      <c r="E16" s="216">
        <f t="shared" si="3"/>
        <v>0</v>
      </c>
      <c r="F16" s="216">
        <f t="shared" si="3"/>
        <v>0</v>
      </c>
      <c r="G16" s="216">
        <f t="shared" si="3"/>
        <v>0</v>
      </c>
      <c r="H16" s="216">
        <f t="shared" si="3"/>
        <v>0</v>
      </c>
      <c r="I16" s="216">
        <f t="shared" si="3"/>
        <v>0</v>
      </c>
      <c r="J16" s="216">
        <f t="shared" si="3"/>
        <v>0</v>
      </c>
      <c r="K16" s="216">
        <f t="shared" si="3"/>
        <v>0</v>
      </c>
      <c r="L16" s="216">
        <f t="shared" si="3"/>
        <v>0</v>
      </c>
      <c r="M16" s="216">
        <f t="shared" si="3"/>
        <v>0</v>
      </c>
      <c r="N16" s="216">
        <f t="shared" si="3"/>
        <v>0</v>
      </c>
      <c r="O16" s="216">
        <f>SUM(C16:N16)</f>
        <v>0</v>
      </c>
      <c r="P16" s="211"/>
      <c r="Q16" s="211"/>
      <c r="R16" s="211"/>
      <c r="S16" s="212"/>
    </row>
    <row r="17" spans="1:20" s="10" customFormat="1" ht="9.9499999999999993" customHeight="1" x14ac:dyDescent="0.2">
      <c r="A17" s="1259"/>
      <c r="B17" s="1260"/>
      <c r="C17" s="1260"/>
      <c r="D17" s="1260"/>
      <c r="E17" s="1260"/>
      <c r="F17" s="1260"/>
      <c r="G17" s="1260"/>
      <c r="H17" s="1260"/>
      <c r="I17" s="1260"/>
      <c r="J17" s="1260"/>
      <c r="K17" s="1260"/>
      <c r="L17" s="1260"/>
      <c r="M17" s="1260"/>
      <c r="N17" s="1260"/>
      <c r="O17" s="1261"/>
      <c r="P17" s="211"/>
      <c r="Q17" s="217"/>
      <c r="R17" s="217"/>
      <c r="S17" s="213"/>
      <c r="T17" s="213"/>
    </row>
    <row r="18" spans="1:20" s="10" customFormat="1" ht="15" customHeight="1" x14ac:dyDescent="0.25">
      <c r="A18" s="15"/>
      <c r="B18" s="179" t="s">
        <v>1102</v>
      </c>
      <c r="C18" s="264"/>
      <c r="D18" s="265"/>
      <c r="E18" s="265"/>
      <c r="F18" s="265"/>
      <c r="G18" s="265"/>
      <c r="H18" s="265"/>
      <c r="I18" s="265"/>
      <c r="J18" s="265">
        <f>'28. M&amp;E Opt Extension Year 1'!E29</f>
        <v>0</v>
      </c>
      <c r="K18" s="265">
        <f>'28. M&amp;E Opt Extension Year 1'!F29</f>
        <v>0</v>
      </c>
      <c r="L18" s="265"/>
      <c r="M18" s="265"/>
      <c r="N18" s="761"/>
      <c r="O18" s="266">
        <f t="shared" ref="O18:O20" si="4">SUM(C18:N18)</f>
        <v>0</v>
      </c>
      <c r="P18" s="211"/>
      <c r="Q18" s="217"/>
      <c r="R18" s="217"/>
      <c r="S18" s="213"/>
      <c r="T18" s="213"/>
    </row>
    <row r="19" spans="1:20" s="10" customFormat="1" ht="15" customHeight="1" x14ac:dyDescent="0.25">
      <c r="A19" s="11"/>
      <c r="B19" s="179" t="s">
        <v>1103</v>
      </c>
      <c r="C19" s="261"/>
      <c r="D19" s="261"/>
      <c r="E19" s="261"/>
      <c r="F19" s="261"/>
      <c r="G19" s="261"/>
      <c r="H19" s="261"/>
      <c r="I19" s="261"/>
      <c r="J19" s="261"/>
      <c r="K19" s="261">
        <f>'29. M&amp;E Opt Extension Year 2'!E29</f>
        <v>0</v>
      </c>
      <c r="L19" s="261">
        <f>'29. M&amp;E Opt Extension Year 2'!F29</f>
        <v>0</v>
      </c>
      <c r="M19" s="261"/>
      <c r="N19" s="761"/>
      <c r="O19" s="266">
        <f t="shared" si="4"/>
        <v>0</v>
      </c>
      <c r="P19" s="211"/>
      <c r="Q19" s="217"/>
      <c r="R19" s="217"/>
      <c r="S19" s="213"/>
      <c r="T19" s="213"/>
    </row>
    <row r="20" spans="1:20" s="10" customFormat="1" ht="15" customHeight="1" x14ac:dyDescent="0.25">
      <c r="A20" s="11"/>
      <c r="B20" s="179" t="s">
        <v>1104</v>
      </c>
      <c r="C20" s="261"/>
      <c r="D20" s="261"/>
      <c r="E20" s="261"/>
      <c r="F20" s="261"/>
      <c r="G20" s="261"/>
      <c r="H20" s="261"/>
      <c r="I20" s="261"/>
      <c r="J20" s="261"/>
      <c r="K20" s="261"/>
      <c r="L20" s="261">
        <f>'30. M&amp;E Opt Extension Year 3'!E29</f>
        <v>0</v>
      </c>
      <c r="M20" s="261">
        <f>'30. M&amp;E Opt Extension Year 3'!F29</f>
        <v>0</v>
      </c>
      <c r="N20" s="761"/>
      <c r="O20" s="266">
        <f t="shared" si="4"/>
        <v>0</v>
      </c>
      <c r="P20" s="211"/>
      <c r="Q20" s="217"/>
      <c r="R20" s="217"/>
      <c r="S20" s="213"/>
      <c r="T20" s="213"/>
    </row>
    <row r="21" spans="1:20" s="10" customFormat="1" ht="15" customHeight="1" thickBot="1" x14ac:dyDescent="0.3">
      <c r="A21" s="11"/>
      <c r="B21" s="179" t="s">
        <v>1105</v>
      </c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>
        <f>'31. M&amp;E Opt Extension Year 4'!E29</f>
        <v>0</v>
      </c>
      <c r="N21" s="261">
        <f>'31. M&amp;E Opt Extension Year 4'!F29</f>
        <v>0</v>
      </c>
      <c r="O21" s="266">
        <f>SUM(C21:N21)</f>
        <v>0</v>
      </c>
      <c r="P21" s="211"/>
      <c r="Q21" s="217"/>
      <c r="R21" s="217"/>
      <c r="S21" s="213"/>
      <c r="T21" s="213"/>
    </row>
    <row r="22" spans="1:20" s="10" customFormat="1" ht="15" customHeight="1" thickBot="1" x14ac:dyDescent="0.25">
      <c r="A22" s="214" t="s">
        <v>1106</v>
      </c>
      <c r="B22" s="215"/>
      <c r="C22" s="216"/>
      <c r="D22" s="216"/>
      <c r="E22" s="216"/>
      <c r="F22" s="216"/>
      <c r="G22" s="216"/>
      <c r="H22" s="216"/>
      <c r="I22" s="216"/>
      <c r="J22" s="216">
        <f t="shared" ref="J22:N22" si="5">SUM(J18:J21)</f>
        <v>0</v>
      </c>
      <c r="K22" s="216">
        <f t="shared" si="5"/>
        <v>0</v>
      </c>
      <c r="L22" s="216">
        <f t="shared" si="5"/>
        <v>0</v>
      </c>
      <c r="M22" s="216">
        <f t="shared" si="5"/>
        <v>0</v>
      </c>
      <c r="N22" s="216">
        <f t="shared" si="5"/>
        <v>0</v>
      </c>
      <c r="O22" s="216">
        <f>SUM(C22:N22)</f>
        <v>0</v>
      </c>
      <c r="P22" s="211"/>
      <c r="Q22" s="217"/>
      <c r="R22" s="217"/>
      <c r="S22" s="213"/>
      <c r="T22" s="213"/>
    </row>
    <row r="23" spans="1:20" s="10" customFormat="1" ht="15" customHeight="1" thickBot="1" x14ac:dyDescent="0.25">
      <c r="A23" s="1262"/>
      <c r="B23" s="1263"/>
      <c r="C23" s="1263"/>
      <c r="D23" s="1263"/>
      <c r="E23" s="1263"/>
      <c r="F23" s="1263"/>
      <c r="G23" s="1263"/>
      <c r="H23" s="1263"/>
      <c r="I23" s="1263"/>
      <c r="J23" s="1263"/>
      <c r="K23" s="1263"/>
      <c r="L23" s="1263"/>
      <c r="M23" s="1263"/>
      <c r="N23" s="1263"/>
      <c r="O23" s="1264"/>
      <c r="P23" s="211"/>
      <c r="Q23" s="217"/>
      <c r="R23" s="217"/>
      <c r="S23" s="213"/>
      <c r="T23" s="213"/>
    </row>
    <row r="24" spans="1:20" s="10" customFormat="1" ht="15" customHeight="1" thickBot="1" x14ac:dyDescent="0.25">
      <c r="A24" s="214" t="s">
        <v>1107</v>
      </c>
      <c r="B24" s="215"/>
      <c r="C24" s="216"/>
      <c r="D24" s="216">
        <f>'34. M&amp;E Optional Imaging'!J45</f>
        <v>0</v>
      </c>
      <c r="E24" s="216">
        <f>'34. M&amp;E Optional Imaging'!K45</f>
        <v>0</v>
      </c>
      <c r="F24" s="216">
        <f>'34. M&amp;E Optional Imaging'!L45</f>
        <v>0</v>
      </c>
      <c r="G24" s="216">
        <f>'34. M&amp;E Optional Imaging'!M45</f>
        <v>0</v>
      </c>
      <c r="H24" s="216">
        <f>'34. M&amp;E Optional Imaging'!N45</f>
        <v>0</v>
      </c>
      <c r="I24" s="216">
        <f>'34. M&amp;E Optional Imaging'!O45</f>
        <v>0</v>
      </c>
      <c r="J24" s="216">
        <f>'34. M&amp;E Optional Imaging'!P45</f>
        <v>0</v>
      </c>
      <c r="K24" s="216">
        <f>'34. M&amp;E Optional Imaging'!Q45</f>
        <v>0</v>
      </c>
      <c r="L24" s="216"/>
      <c r="M24" s="216"/>
      <c r="N24" s="216"/>
      <c r="O24" s="216">
        <f>SUM(C24:M24)</f>
        <v>0</v>
      </c>
      <c r="P24" s="211"/>
      <c r="Q24" s="217"/>
      <c r="R24" s="217"/>
      <c r="S24" s="213"/>
      <c r="T24" s="213"/>
    </row>
    <row r="25" spans="1:20" s="10" customFormat="1" ht="15" customHeight="1" thickBot="1" x14ac:dyDescent="0.25">
      <c r="A25" s="1262"/>
      <c r="B25" s="1263"/>
      <c r="C25" s="1263"/>
      <c r="D25" s="1263"/>
      <c r="E25" s="1263"/>
      <c r="F25" s="1263"/>
      <c r="G25" s="1263"/>
      <c r="H25" s="1263"/>
      <c r="I25" s="1263"/>
      <c r="J25" s="1263"/>
      <c r="K25" s="1263"/>
      <c r="L25" s="1263"/>
      <c r="M25" s="1263"/>
      <c r="N25" s="1263"/>
      <c r="O25" s="1264"/>
      <c r="P25" s="211"/>
      <c r="Q25" s="217"/>
      <c r="R25" s="217"/>
      <c r="S25" s="213"/>
      <c r="T25" s="213"/>
    </row>
    <row r="26" spans="1:20" ht="15" customHeight="1" thickBot="1" x14ac:dyDescent="0.3">
      <c r="A26" s="214" t="s">
        <v>1108</v>
      </c>
      <c r="B26" s="215"/>
      <c r="C26" s="216">
        <f t="shared" ref="C26:N26" si="6" xml:space="preserve"> SUM(C12,C22)</f>
        <v>0</v>
      </c>
      <c r="D26" s="216">
        <f t="shared" si="6"/>
        <v>0</v>
      </c>
      <c r="E26" s="216">
        <f t="shared" si="6"/>
        <v>0</v>
      </c>
      <c r="F26" s="216">
        <f t="shared" si="6"/>
        <v>0</v>
      </c>
      <c r="G26" s="216">
        <f t="shared" si="6"/>
        <v>0</v>
      </c>
      <c r="H26" s="216">
        <f t="shared" si="6"/>
        <v>0</v>
      </c>
      <c r="I26" s="216">
        <f t="shared" si="6"/>
        <v>0</v>
      </c>
      <c r="J26" s="216">
        <f t="shared" si="6"/>
        <v>0</v>
      </c>
      <c r="K26" s="216">
        <f t="shared" si="6"/>
        <v>0</v>
      </c>
      <c r="L26" s="216">
        <f t="shared" si="6"/>
        <v>0</v>
      </c>
      <c r="M26" s="216">
        <f t="shared" si="6"/>
        <v>0</v>
      </c>
      <c r="N26" s="216">
        <f t="shared" si="6"/>
        <v>0</v>
      </c>
      <c r="O26" s="216">
        <f>SUM(C26:M26)</f>
        <v>0</v>
      </c>
      <c r="P26" s="211"/>
      <c r="Q26" s="211"/>
      <c r="R26" s="211"/>
      <c r="S26" s="212"/>
    </row>
    <row r="27" spans="1:20" ht="15" customHeight="1" thickBot="1" x14ac:dyDescent="0.3">
      <c r="A27" s="1268"/>
      <c r="B27" s="1247"/>
      <c r="C27" s="1247"/>
      <c r="D27" s="1247"/>
      <c r="E27" s="1247"/>
      <c r="F27" s="1247"/>
      <c r="G27" s="1247"/>
      <c r="H27" s="1247"/>
      <c r="I27" s="1247"/>
      <c r="J27" s="1247"/>
      <c r="K27" s="1247"/>
      <c r="L27" s="1247"/>
      <c r="M27" s="1247"/>
      <c r="N27" s="1247"/>
      <c r="O27" s="1248"/>
      <c r="P27" s="211"/>
      <c r="Q27" s="211"/>
      <c r="R27" s="211"/>
      <c r="S27" s="212"/>
    </row>
    <row r="28" spans="1:20" s="10" customFormat="1" ht="15" customHeight="1" thickBot="1" x14ac:dyDescent="0.3">
      <c r="A28" s="214" t="s">
        <v>1109</v>
      </c>
      <c r="B28" s="215"/>
      <c r="C28" s="216">
        <f>SUM(C12,C24)</f>
        <v>0</v>
      </c>
      <c r="D28" s="216">
        <f t="shared" ref="D28:O28" si="7">SUM(D12,D24)</f>
        <v>0</v>
      </c>
      <c r="E28" s="216">
        <f t="shared" si="7"/>
        <v>0</v>
      </c>
      <c r="F28" s="216">
        <f t="shared" si="7"/>
        <v>0</v>
      </c>
      <c r="G28" s="216">
        <f t="shared" si="7"/>
        <v>0</v>
      </c>
      <c r="H28" s="216">
        <f t="shared" si="7"/>
        <v>0</v>
      </c>
      <c r="I28" s="216">
        <f t="shared" si="7"/>
        <v>0</v>
      </c>
      <c r="J28" s="216">
        <f t="shared" si="7"/>
        <v>0</v>
      </c>
      <c r="K28" s="216">
        <f t="shared" si="7"/>
        <v>0</v>
      </c>
      <c r="L28" s="216">
        <f t="shared" si="7"/>
        <v>0</v>
      </c>
      <c r="M28" s="216">
        <f t="shared" si="7"/>
        <v>0</v>
      </c>
      <c r="N28" s="216">
        <f t="shared" si="7"/>
        <v>0</v>
      </c>
      <c r="O28" s="216">
        <f t="shared" si="7"/>
        <v>0</v>
      </c>
      <c r="P28" s="211"/>
      <c r="Q28" s="211"/>
      <c r="R28" s="211"/>
      <c r="S28" s="212"/>
      <c r="T28"/>
    </row>
    <row r="29" spans="1:20" s="10" customFormat="1" ht="15" customHeight="1" thickBot="1" x14ac:dyDescent="0.3">
      <c r="A29" s="1268"/>
      <c r="B29" s="1247"/>
      <c r="C29" s="1247"/>
      <c r="D29" s="1247"/>
      <c r="E29" s="1247"/>
      <c r="F29" s="1247"/>
      <c r="G29" s="1247"/>
      <c r="H29" s="1247"/>
      <c r="I29" s="1247"/>
      <c r="J29" s="1247"/>
      <c r="K29" s="1247"/>
      <c r="L29" s="1247"/>
      <c r="M29" s="1247"/>
      <c r="N29" s="1247"/>
      <c r="O29" s="1248"/>
      <c r="P29" s="211"/>
      <c r="Q29" s="211"/>
      <c r="R29" s="211"/>
      <c r="S29" s="212"/>
      <c r="T29"/>
    </row>
    <row r="30" spans="1:20" s="10" customFormat="1" ht="15" customHeight="1" thickBot="1" x14ac:dyDescent="0.3">
      <c r="A30" s="214" t="s">
        <v>1110</v>
      </c>
      <c r="B30" s="215"/>
      <c r="C30" s="216">
        <f>SUM(C24,C26)</f>
        <v>0</v>
      </c>
      <c r="D30" s="216">
        <f t="shared" ref="D30:O30" si="8">SUM(D24,D26)</f>
        <v>0</v>
      </c>
      <c r="E30" s="216">
        <f t="shared" si="8"/>
        <v>0</v>
      </c>
      <c r="F30" s="216">
        <f t="shared" si="8"/>
        <v>0</v>
      </c>
      <c r="G30" s="216">
        <f t="shared" si="8"/>
        <v>0</v>
      </c>
      <c r="H30" s="216">
        <f t="shared" si="8"/>
        <v>0</v>
      </c>
      <c r="I30" s="216">
        <f t="shared" si="8"/>
        <v>0</v>
      </c>
      <c r="J30" s="216">
        <f t="shared" si="8"/>
        <v>0</v>
      </c>
      <c r="K30" s="216">
        <f t="shared" si="8"/>
        <v>0</v>
      </c>
      <c r="L30" s="216">
        <f t="shared" si="8"/>
        <v>0</v>
      </c>
      <c r="M30" s="216">
        <f t="shared" si="8"/>
        <v>0</v>
      </c>
      <c r="N30" s="216">
        <f t="shared" si="8"/>
        <v>0</v>
      </c>
      <c r="O30" s="216">
        <f t="shared" si="8"/>
        <v>0</v>
      </c>
      <c r="P30" s="211"/>
      <c r="Q30" s="211"/>
      <c r="R30" s="211"/>
      <c r="S30" s="212"/>
      <c r="T30"/>
    </row>
    <row r="31" spans="1:20" s="10" customFormat="1" ht="15" customHeight="1" thickBot="1" x14ac:dyDescent="0.3">
      <c r="A31" s="16"/>
      <c r="B31" s="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211"/>
      <c r="Q31" s="211"/>
      <c r="R31" s="211"/>
      <c r="S31" s="212"/>
      <c r="T31"/>
    </row>
    <row r="32" spans="1:20" s="10" customFormat="1" ht="15" customHeight="1" thickBot="1" x14ac:dyDescent="0.3">
      <c r="A32" s="214" t="s">
        <v>1111</v>
      </c>
      <c r="B32" s="215"/>
      <c r="C32" s="216">
        <f>'25. CalFresh ABAWD SCR'!Q53</f>
        <v>0</v>
      </c>
      <c r="D32" s="216"/>
      <c r="E32" s="216"/>
      <c r="F32" s="216"/>
      <c r="G32" s="216"/>
      <c r="H32" s="216"/>
      <c r="I32" s="216"/>
      <c r="J32" s="216"/>
      <c r="K32" s="216"/>
      <c r="L32" s="216"/>
      <c r="M32" s="216"/>
      <c r="N32" s="216"/>
      <c r="O32" s="216">
        <f>C32</f>
        <v>0</v>
      </c>
      <c r="P32" s="211"/>
      <c r="Q32" s="211"/>
      <c r="R32" s="211"/>
      <c r="S32" s="212"/>
      <c r="T32"/>
    </row>
    <row r="33" spans="1:20" s="10" customFormat="1" ht="15" customHeight="1" x14ac:dyDescent="0.25">
      <c r="A33" s="16"/>
      <c r="B33" s="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211"/>
      <c r="Q33" s="211"/>
      <c r="R33" s="211"/>
      <c r="S33" s="212"/>
      <c r="T33"/>
    </row>
    <row r="34" spans="1:20" ht="15.95" customHeight="1" x14ac:dyDescent="0.3">
      <c r="B34" s="10" t="s">
        <v>39</v>
      </c>
      <c r="C34" s="17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</row>
    <row r="35" spans="1:20" ht="20.100000000000001" customHeight="1" x14ac:dyDescent="0.25">
      <c r="A35" s="19"/>
      <c r="B35" s="1269" t="s">
        <v>40</v>
      </c>
      <c r="C35" s="1270"/>
      <c r="D35" s="1270"/>
      <c r="E35" s="1270"/>
      <c r="F35" s="1270"/>
      <c r="G35" s="1271"/>
      <c r="H35" s="20"/>
      <c r="I35" s="20"/>
      <c r="J35" s="20"/>
      <c r="K35" s="20"/>
      <c r="L35" s="20"/>
      <c r="M35" s="20"/>
      <c r="N35" s="20"/>
      <c r="O35" s="20"/>
    </row>
    <row r="36" spans="1:20" ht="15.95" customHeight="1" x14ac:dyDescent="0.25">
      <c r="A36" s="22">
        <v>1</v>
      </c>
      <c r="B36" s="1265"/>
      <c r="C36" s="1266"/>
      <c r="D36" s="1266"/>
      <c r="E36" s="1266"/>
      <c r="F36" s="1266"/>
      <c r="G36" s="1267"/>
      <c r="H36" s="20"/>
      <c r="I36" s="20"/>
      <c r="J36" s="20"/>
      <c r="K36" s="20"/>
      <c r="L36" s="20"/>
      <c r="M36" s="20"/>
      <c r="N36" s="20"/>
      <c r="O36" s="20"/>
    </row>
    <row r="37" spans="1:20" ht="15.95" customHeight="1" x14ac:dyDescent="0.25">
      <c r="A37" s="22">
        <v>2</v>
      </c>
      <c r="B37" s="1265"/>
      <c r="C37" s="1266"/>
      <c r="D37" s="1266"/>
      <c r="E37" s="1266"/>
      <c r="F37" s="1266"/>
      <c r="G37" s="1267"/>
      <c r="H37" s="23"/>
      <c r="I37" s="23"/>
      <c r="J37" s="23"/>
      <c r="K37" s="23"/>
      <c r="L37" s="23"/>
      <c r="M37" s="23"/>
      <c r="N37" s="23"/>
      <c r="O37" s="23"/>
    </row>
    <row r="38" spans="1:20" ht="15.95" customHeight="1" x14ac:dyDescent="0.25">
      <c r="A38" s="22">
        <v>3</v>
      </c>
      <c r="B38" s="1265"/>
      <c r="C38" s="1266"/>
      <c r="D38" s="1266"/>
      <c r="E38" s="1266"/>
      <c r="F38" s="1266"/>
      <c r="G38" s="1267"/>
      <c r="H38" s="23"/>
      <c r="I38" s="23"/>
      <c r="J38" s="23"/>
      <c r="K38" s="23"/>
      <c r="L38" s="23"/>
      <c r="M38" s="23"/>
      <c r="N38" s="23"/>
      <c r="O38" s="23"/>
    </row>
    <row r="39" spans="1:20" ht="15.95" customHeight="1" x14ac:dyDescent="0.25">
      <c r="A39" s="22">
        <v>4</v>
      </c>
      <c r="B39" s="1265"/>
      <c r="C39" s="1266"/>
      <c r="D39" s="1266"/>
      <c r="E39" s="1266"/>
      <c r="F39" s="1266"/>
      <c r="G39" s="1267"/>
      <c r="H39" s="23"/>
      <c r="I39" s="23"/>
      <c r="J39" s="23"/>
      <c r="K39" s="23"/>
      <c r="L39" s="23"/>
      <c r="M39" s="23"/>
      <c r="N39" s="23"/>
      <c r="O39" s="23"/>
    </row>
    <row r="40" spans="1:20" ht="15.95" customHeight="1" x14ac:dyDescent="0.25">
      <c r="A40" s="22">
        <v>5</v>
      </c>
      <c r="B40" s="1265"/>
      <c r="C40" s="1266"/>
      <c r="D40" s="1266"/>
      <c r="E40" s="1266"/>
      <c r="F40" s="1266"/>
      <c r="G40" s="1267"/>
      <c r="H40" s="23"/>
      <c r="I40" s="23"/>
      <c r="J40" s="23"/>
      <c r="K40" s="23"/>
      <c r="L40" s="23"/>
      <c r="M40" s="23"/>
      <c r="N40" s="23"/>
      <c r="O40" s="23"/>
    </row>
    <row r="41" spans="1:20" ht="15.95" customHeight="1" x14ac:dyDescent="0.25">
      <c r="A41" s="22">
        <v>6</v>
      </c>
      <c r="B41" s="1265"/>
      <c r="C41" s="1266"/>
      <c r="D41" s="1266"/>
      <c r="E41" s="1266"/>
      <c r="F41" s="1266"/>
      <c r="G41" s="1267"/>
      <c r="H41" s="23"/>
      <c r="I41" s="23"/>
      <c r="J41" s="23"/>
      <c r="K41" s="23"/>
      <c r="L41" s="23"/>
      <c r="M41" s="23"/>
      <c r="N41" s="23"/>
      <c r="O41" s="23"/>
    </row>
    <row r="42" spans="1:20" ht="15.95" customHeight="1" x14ac:dyDescent="0.25">
      <c r="A42" s="22">
        <v>7</v>
      </c>
      <c r="B42" s="1265"/>
      <c r="C42" s="1266"/>
      <c r="D42" s="1266"/>
      <c r="E42" s="1266"/>
      <c r="F42" s="1266"/>
      <c r="G42" s="1267"/>
    </row>
    <row r="43" spans="1:20" ht="15.95" customHeight="1" x14ac:dyDescent="0.25">
      <c r="A43" s="22">
        <v>8</v>
      </c>
      <c r="B43" s="1265"/>
      <c r="C43" s="1266"/>
      <c r="D43" s="1266"/>
      <c r="E43" s="1266"/>
      <c r="F43" s="1266"/>
      <c r="G43" s="1267"/>
      <c r="H43" s="18"/>
      <c r="I43" s="18"/>
      <c r="J43" s="18"/>
      <c r="K43" s="18"/>
      <c r="L43" s="18"/>
      <c r="M43" s="18"/>
      <c r="N43" s="18"/>
    </row>
    <row r="44" spans="1:20" ht="15.95" customHeight="1" x14ac:dyDescent="0.25">
      <c r="A44" s="22">
        <v>9</v>
      </c>
      <c r="B44" s="1265"/>
      <c r="C44" s="1266"/>
      <c r="D44" s="1266"/>
      <c r="E44" s="1266"/>
      <c r="F44" s="1266"/>
      <c r="G44" s="1267"/>
      <c r="H44" s="20"/>
      <c r="I44" s="20"/>
      <c r="J44" s="20"/>
      <c r="K44" s="20"/>
      <c r="L44" s="20"/>
      <c r="M44" s="20"/>
      <c r="N44" s="20"/>
      <c r="O44" s="20"/>
    </row>
    <row r="45" spans="1:20" ht="15.95" customHeight="1" x14ac:dyDescent="0.25">
      <c r="A45" s="22">
        <v>10</v>
      </c>
      <c r="B45" s="1265"/>
      <c r="C45" s="1266"/>
      <c r="D45" s="1266"/>
      <c r="E45" s="1266"/>
      <c r="F45" s="1266"/>
      <c r="G45" s="1267"/>
      <c r="H45" s="4"/>
      <c r="I45" s="4"/>
      <c r="J45" s="4"/>
      <c r="K45" s="4"/>
      <c r="L45" s="4"/>
      <c r="M45" s="4"/>
      <c r="N45" s="4"/>
      <c r="O45" s="4"/>
    </row>
    <row r="46" spans="1:20" x14ac:dyDescent="0.25">
      <c r="B46" s="10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</row>
    <row r="47" spans="1:20" x14ac:dyDescent="0.25"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</row>
    <row r="48" spans="1:20" x14ac:dyDescent="0.25">
      <c r="B48" s="10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</row>
    <row r="49" spans="1:22" s="10" customFormat="1" x14ac:dyDescent="0.25">
      <c r="A49" s="16"/>
      <c r="B49" s="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S49" s="6"/>
      <c r="T49" s="6"/>
      <c r="U49" s="6"/>
      <c r="V49" s="6"/>
    </row>
    <row r="50" spans="1:22" s="10" customFormat="1" x14ac:dyDescent="0.25">
      <c r="A50" s="16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S50" s="6"/>
      <c r="T50" s="6"/>
      <c r="U50" s="6"/>
      <c r="V50" s="6"/>
    </row>
    <row r="51" spans="1:22" s="10" customFormat="1" x14ac:dyDescent="0.25">
      <c r="A51" s="16"/>
      <c r="B51" s="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S51" s="6"/>
      <c r="T51" s="6"/>
      <c r="U51" s="6"/>
      <c r="V51" s="6"/>
    </row>
    <row r="52" spans="1:22" s="10" customFormat="1" x14ac:dyDescent="0.25">
      <c r="A52" s="16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S52" s="6"/>
      <c r="T52" s="6"/>
      <c r="U52" s="6"/>
      <c r="V52" s="6"/>
    </row>
    <row r="53" spans="1:22" s="10" customFormat="1" x14ac:dyDescent="0.25">
      <c r="A53" s="16"/>
      <c r="B53" s="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S53" s="6"/>
      <c r="T53" s="6"/>
      <c r="U53" s="6"/>
      <c r="V53" s="6"/>
    </row>
    <row r="54" spans="1:22" s="10" customFormat="1" x14ac:dyDescent="0.25">
      <c r="A54" s="16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S54" s="6"/>
      <c r="T54" s="6"/>
      <c r="U54" s="6"/>
      <c r="V54" s="6"/>
    </row>
    <row r="55" spans="1:22" s="10" customFormat="1" x14ac:dyDescent="0.25">
      <c r="A55" s="16"/>
      <c r="B55" s="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S55" s="6"/>
      <c r="T55" s="6"/>
      <c r="U55" s="6"/>
      <c r="V55" s="6"/>
    </row>
    <row r="56" spans="1:22" s="10" customFormat="1" x14ac:dyDescent="0.25">
      <c r="A56" s="16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S56" s="6"/>
      <c r="T56" s="6"/>
      <c r="U56" s="6"/>
      <c r="V56" s="6"/>
    </row>
    <row r="57" spans="1:22" s="10" customFormat="1" x14ac:dyDescent="0.25">
      <c r="A57" s="16"/>
      <c r="B57" s="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S57" s="6"/>
      <c r="T57" s="6"/>
      <c r="U57" s="6"/>
      <c r="V57" s="6"/>
    </row>
    <row r="58" spans="1:22" s="10" customFormat="1" x14ac:dyDescent="0.25">
      <c r="A58" s="16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S58" s="6"/>
      <c r="T58" s="6"/>
      <c r="U58" s="6"/>
      <c r="V58" s="6"/>
    </row>
    <row r="59" spans="1:22" s="10" customFormat="1" x14ac:dyDescent="0.25">
      <c r="A59" s="16"/>
      <c r="B59" s="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S59" s="6"/>
      <c r="T59" s="6"/>
      <c r="U59" s="6"/>
      <c r="V59" s="6"/>
    </row>
    <row r="60" spans="1:22" s="10" customFormat="1" x14ac:dyDescent="0.25">
      <c r="A60" s="16"/>
      <c r="B60" s="24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S60" s="6"/>
      <c r="T60" s="6"/>
      <c r="U60" s="6"/>
      <c r="V60" s="6"/>
    </row>
    <row r="61" spans="1:22" s="10" customFormat="1" x14ac:dyDescent="0.25">
      <c r="A61" s="16"/>
      <c r="B61" s="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S61" s="6"/>
      <c r="T61" s="6"/>
      <c r="U61" s="6"/>
      <c r="V61" s="6"/>
    </row>
  </sheetData>
  <mergeCells count="21">
    <mergeCell ref="B42:G42"/>
    <mergeCell ref="B43:G43"/>
    <mergeCell ref="B44:G44"/>
    <mergeCell ref="B45:G45"/>
    <mergeCell ref="B35:G35"/>
    <mergeCell ref="B36:G36"/>
    <mergeCell ref="B37:G37"/>
    <mergeCell ref="B38:G38"/>
    <mergeCell ref="B39:G39"/>
    <mergeCell ref="B40:G40"/>
    <mergeCell ref="B41:G41"/>
    <mergeCell ref="A17:O17"/>
    <mergeCell ref="A23:O23"/>
    <mergeCell ref="A25:O25"/>
    <mergeCell ref="A27:O27"/>
    <mergeCell ref="A29:O29"/>
    <mergeCell ref="A1:O1"/>
    <mergeCell ref="A2:O2"/>
    <mergeCell ref="A3:O3"/>
    <mergeCell ref="A4:B4"/>
    <mergeCell ref="A14:B14"/>
  </mergeCells>
  <printOptions horizontalCentered="1"/>
  <pageMargins left="0.5" right="0.5" top="0.75" bottom="0.6" header="1" footer="0.25"/>
  <pageSetup scale="49" fitToHeight="0" orientation="landscape" useFirstPageNumber="1" r:id="rId1"/>
  <headerFooter alignWithMargins="0">
    <oddFooter>&amp;L&amp;"Arial,Bold"&amp;A&amp;R&amp;"Arial,Bold"Page 1 of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3D40E-E7B1-48E7-BDF7-27337D457C21}">
  <sheetPr>
    <tabColor theme="2"/>
  </sheetPr>
  <dimension ref="A1:HY134"/>
  <sheetViews>
    <sheetView zoomScale="95" zoomScaleNormal="95" zoomScaleSheetLayoutView="178" workbookViewId="0">
      <pane xSplit="3" ySplit="5" topLeftCell="D6" activePane="bottomRight" state="frozen"/>
      <selection pane="topRight" activeCell="C6" sqref="C6"/>
      <selection pane="bottomLeft" activeCell="C6" sqref="C6"/>
      <selection pane="bottomRight" activeCell="L21" sqref="L21"/>
    </sheetView>
  </sheetViews>
  <sheetFormatPr defaultColWidth="9.140625" defaultRowHeight="14.25" x14ac:dyDescent="0.3"/>
  <cols>
    <col min="1" max="1" width="5.7109375" style="32" customWidth="1"/>
    <col min="2" max="2" width="10.5703125" style="77" hidden="1" customWidth="1"/>
    <col min="3" max="3" width="80.7109375" style="32" customWidth="1"/>
    <col min="4" max="4" width="13.7109375" style="79" customWidth="1"/>
    <col min="5" max="6" width="13.7109375" style="78" customWidth="1"/>
    <col min="7" max="7" width="14.7109375" style="78" customWidth="1"/>
    <col min="8" max="8" width="14.7109375" style="79" customWidth="1"/>
    <col min="9" max="9" width="14.7109375" style="32" customWidth="1"/>
    <col min="10" max="10" width="11.5703125" style="32" customWidth="1"/>
    <col min="11" max="11" width="6.28515625" style="32" customWidth="1"/>
    <col min="12" max="14" width="11.7109375" style="32" hidden="1" customWidth="1"/>
    <col min="15" max="15" width="14.7109375" style="32" bestFit="1" customWidth="1"/>
    <col min="16" max="16" width="12" style="32" bestFit="1" customWidth="1"/>
    <col min="17" max="16384" width="9.140625" style="32"/>
  </cols>
  <sheetData>
    <row r="1" spans="1:15" s="26" customFormat="1" ht="20.100000000000001" customHeight="1" x14ac:dyDescent="0.3">
      <c r="A1" s="1286" t="s">
        <v>1112</v>
      </c>
      <c r="B1" s="1286"/>
      <c r="C1" s="1286"/>
      <c r="D1" s="1286"/>
      <c r="E1" s="1286"/>
      <c r="F1" s="1286"/>
      <c r="G1" s="1286"/>
      <c r="H1" s="1286"/>
      <c r="I1" s="1286"/>
    </row>
    <row r="2" spans="1:15" s="26" customFormat="1" ht="24" customHeight="1" x14ac:dyDescent="0.3">
      <c r="A2" s="1286" t="s">
        <v>1113</v>
      </c>
      <c r="B2" s="1286"/>
      <c r="C2" s="1286"/>
      <c r="D2" s="1286"/>
      <c r="E2" s="1286"/>
      <c r="F2" s="1286"/>
      <c r="G2" s="1286"/>
      <c r="H2" s="1286"/>
      <c r="I2" s="1286"/>
    </row>
    <row r="3" spans="1:15" s="26" customFormat="1" ht="20.100000000000001" customHeight="1" x14ac:dyDescent="0.3">
      <c r="A3" s="27"/>
      <c r="B3" s="27"/>
      <c r="C3" s="27"/>
      <c r="D3" s="27"/>
      <c r="E3" s="27"/>
      <c r="F3" s="27"/>
      <c r="G3" s="27"/>
      <c r="H3" s="27"/>
    </row>
    <row r="4" spans="1:15" s="26" customFormat="1" ht="24.95" customHeight="1" thickBot="1" x14ac:dyDescent="0.35">
      <c r="A4" s="27"/>
      <c r="B4" s="27"/>
      <c r="C4" s="27"/>
      <c r="D4" s="27"/>
      <c r="E4" s="27"/>
      <c r="F4" s="1281" t="s">
        <v>66</v>
      </c>
      <c r="G4" s="1383"/>
      <c r="H4" s="1282"/>
    </row>
    <row r="5" spans="1:15" s="28" customFormat="1" ht="57.95" customHeight="1" thickBot="1" x14ac:dyDescent="0.3">
      <c r="A5" s="99" t="s">
        <v>67</v>
      </c>
      <c r="B5" s="99" t="s">
        <v>68</v>
      </c>
      <c r="C5" s="99" t="s">
        <v>69</v>
      </c>
      <c r="D5" s="100" t="s">
        <v>70</v>
      </c>
      <c r="E5" s="100" t="s">
        <v>1114</v>
      </c>
      <c r="F5" s="100" t="s">
        <v>72</v>
      </c>
      <c r="G5" s="97" t="s">
        <v>73</v>
      </c>
      <c r="H5" s="97" t="s">
        <v>931</v>
      </c>
      <c r="I5" s="101" t="s">
        <v>74</v>
      </c>
    </row>
    <row r="6" spans="1:15" s="139" customFormat="1" x14ac:dyDescent="0.2">
      <c r="A6" s="135" t="s">
        <v>75</v>
      </c>
      <c r="B6" s="136"/>
      <c r="C6" s="137" t="s">
        <v>1115</v>
      </c>
      <c r="D6" s="294"/>
      <c r="E6" s="294"/>
      <c r="F6" s="294"/>
      <c r="G6" s="138">
        <f>I6-H6</f>
        <v>0</v>
      </c>
      <c r="H6" s="138">
        <f>IF(F6&gt;$O$6, I6,0)</f>
        <v>0</v>
      </c>
      <c r="I6" s="295">
        <v>0</v>
      </c>
      <c r="J6" s="762"/>
      <c r="K6" s="763"/>
      <c r="L6" s="141"/>
      <c r="M6" s="764"/>
      <c r="N6" s="143"/>
      <c r="O6" s="1210">
        <v>45838</v>
      </c>
    </row>
    <row r="7" spans="1:15" s="139" customFormat="1" x14ac:dyDescent="0.2">
      <c r="A7" s="135" t="s">
        <v>77</v>
      </c>
      <c r="B7" s="136"/>
      <c r="C7" s="137" t="s">
        <v>1116</v>
      </c>
      <c r="D7" s="294"/>
      <c r="E7" s="294"/>
      <c r="F7" s="294"/>
      <c r="G7" s="138">
        <f t="shared" ref="G7:G8" si="0">I7-H7</f>
        <v>0</v>
      </c>
      <c r="H7" s="138">
        <f t="shared" ref="H7:H8" si="1">IF(F7&gt;$O$6, I7,0)</f>
        <v>0</v>
      </c>
      <c r="I7" s="295">
        <v>0</v>
      </c>
      <c r="K7" s="763"/>
      <c r="L7" s="141"/>
      <c r="M7" s="764"/>
      <c r="N7" s="143"/>
    </row>
    <row r="8" spans="1:15" s="139" customFormat="1" x14ac:dyDescent="0.2">
      <c r="A8" s="135" t="s">
        <v>79</v>
      </c>
      <c r="B8" s="136"/>
      <c r="C8" s="137" t="s">
        <v>1117</v>
      </c>
      <c r="D8" s="294"/>
      <c r="E8" s="294"/>
      <c r="F8" s="294"/>
      <c r="G8" s="138">
        <f t="shared" si="0"/>
        <v>0</v>
      </c>
      <c r="H8" s="138">
        <f t="shared" si="1"/>
        <v>0</v>
      </c>
      <c r="I8" s="295">
        <v>0</v>
      </c>
      <c r="K8" s="763"/>
      <c r="L8" s="141"/>
      <c r="M8" s="764"/>
      <c r="N8" s="143"/>
    </row>
    <row r="9" spans="1:15" ht="12.2" customHeight="1" x14ac:dyDescent="0.3">
      <c r="A9" s="29"/>
      <c r="B9" s="37"/>
      <c r="C9" s="30"/>
      <c r="D9" s="38"/>
      <c r="E9" s="38"/>
      <c r="F9" s="38"/>
      <c r="G9" s="274"/>
      <c r="H9" s="274"/>
      <c r="I9" s="167"/>
    </row>
    <row r="10" spans="1:15" s="43" customFormat="1" ht="16.5" x14ac:dyDescent="0.3">
      <c r="A10" s="39"/>
      <c r="B10" s="40"/>
      <c r="C10" s="41" t="s">
        <v>1118</v>
      </c>
      <c r="D10" s="42"/>
      <c r="E10" s="42"/>
      <c r="F10" s="42"/>
      <c r="G10" s="172">
        <f>SUM(G6:G9)</f>
        <v>0</v>
      </c>
      <c r="H10" s="172">
        <f>SUM(H6:H9)</f>
        <v>0</v>
      </c>
      <c r="I10" s="172">
        <f>SUM(I6:I9)</f>
        <v>0</v>
      </c>
    </row>
    <row r="11" spans="1:15" ht="15.95" customHeight="1" x14ac:dyDescent="0.3">
      <c r="A11" s="44"/>
      <c r="B11" s="45"/>
      <c r="C11" s="46"/>
      <c r="D11" s="49"/>
      <c r="E11" s="48"/>
      <c r="F11" s="48"/>
      <c r="G11" s="48"/>
      <c r="H11" s="49"/>
      <c r="I11" s="50"/>
      <c r="J11" s="51"/>
      <c r="L11" s="1283" t="s">
        <v>82</v>
      </c>
      <c r="M11" s="1284"/>
      <c r="N11" s="1285"/>
    </row>
    <row r="12" spans="1:15" s="139" customFormat="1" x14ac:dyDescent="0.2">
      <c r="A12" s="135" t="s">
        <v>83</v>
      </c>
      <c r="B12" s="136"/>
      <c r="C12" s="137" t="s">
        <v>1119</v>
      </c>
      <c r="D12" s="294"/>
      <c r="E12" s="294"/>
      <c r="F12" s="294"/>
      <c r="G12" s="138">
        <f t="shared" ref="G12:G15" si="2">I12-H12</f>
        <v>0</v>
      </c>
      <c r="H12" s="138">
        <f>IF(F12&gt;$O$6, I12,0)</f>
        <v>0</v>
      </c>
      <c r="I12" s="295">
        <v>0</v>
      </c>
      <c r="K12" s="763"/>
      <c r="L12" s="401">
        <f>IF(DATEDIF(F12,"5/1/2025","D")&gt;0,H12,0)</f>
        <v>0</v>
      </c>
      <c r="M12" s="764" t="b">
        <f t="shared" ref="M12:M18" si="3">ISERR(L12)</f>
        <v>0</v>
      </c>
      <c r="N12" s="402">
        <f>IF(M12,0,L12)</f>
        <v>0</v>
      </c>
    </row>
    <row r="13" spans="1:15" s="139" customFormat="1" x14ac:dyDescent="0.2">
      <c r="A13" s="135" t="s">
        <v>85</v>
      </c>
      <c r="B13" s="136"/>
      <c r="C13" s="137" t="s">
        <v>1120</v>
      </c>
      <c r="D13" s="294"/>
      <c r="E13" s="294"/>
      <c r="F13" s="294"/>
      <c r="G13" s="138">
        <f t="shared" si="2"/>
        <v>0</v>
      </c>
      <c r="H13" s="138">
        <f t="shared" ref="H13:H14" si="4">IF(F13&gt;$O$6, I13,0)</f>
        <v>0</v>
      </c>
      <c r="I13" s="295">
        <v>0</v>
      </c>
      <c r="K13" s="763"/>
      <c r="L13" s="401">
        <f t="shared" ref="L13:L25" si="5">IF(DATEDIF(F13,"5/1/2025","D")&gt;0,H13,0)</f>
        <v>0</v>
      </c>
      <c r="M13" s="764" t="b">
        <f t="shared" si="3"/>
        <v>0</v>
      </c>
      <c r="N13" s="402">
        <f t="shared" ref="N13:N25" si="6">IF(M13,0,L13)</f>
        <v>0</v>
      </c>
    </row>
    <row r="14" spans="1:15" s="139" customFormat="1" x14ac:dyDescent="0.2">
      <c r="A14" s="135" t="s">
        <v>87</v>
      </c>
      <c r="B14" s="136"/>
      <c r="C14" s="137" t="s">
        <v>1121</v>
      </c>
      <c r="D14" s="294"/>
      <c r="E14" s="294"/>
      <c r="F14" s="294"/>
      <c r="G14" s="138">
        <f t="shared" si="2"/>
        <v>0</v>
      </c>
      <c r="H14" s="138">
        <f t="shared" si="4"/>
        <v>0</v>
      </c>
      <c r="I14" s="295">
        <v>0</v>
      </c>
      <c r="K14" s="763"/>
      <c r="L14" s="401">
        <f t="shared" si="5"/>
        <v>0</v>
      </c>
      <c r="M14" s="764" t="b">
        <f t="shared" si="3"/>
        <v>0</v>
      </c>
      <c r="N14" s="402">
        <f t="shared" si="6"/>
        <v>0</v>
      </c>
    </row>
    <row r="15" spans="1:15" s="139" customFormat="1" x14ac:dyDescent="0.2">
      <c r="A15" s="135" t="s">
        <v>89</v>
      </c>
      <c r="B15" s="136"/>
      <c r="C15" s="137" t="s">
        <v>1122</v>
      </c>
      <c r="D15" s="294"/>
      <c r="E15" s="294"/>
      <c r="F15" s="294"/>
      <c r="G15" s="138">
        <f t="shared" si="2"/>
        <v>0</v>
      </c>
      <c r="H15" s="138">
        <f>IF(F15&gt;$O$6, I15,0)</f>
        <v>0</v>
      </c>
      <c r="I15" s="295">
        <v>0</v>
      </c>
      <c r="K15" s="763"/>
      <c r="L15" s="401">
        <f t="shared" si="5"/>
        <v>0</v>
      </c>
      <c r="M15" s="764" t="b">
        <f t="shared" si="3"/>
        <v>0</v>
      </c>
      <c r="N15" s="402">
        <f t="shared" si="6"/>
        <v>0</v>
      </c>
    </row>
    <row r="16" spans="1:15" s="139" customFormat="1" x14ac:dyDescent="0.2">
      <c r="A16" s="135" t="s">
        <v>91</v>
      </c>
      <c r="B16" s="136"/>
      <c r="C16" s="137" t="s">
        <v>1123</v>
      </c>
      <c r="D16" s="218" t="s">
        <v>103</v>
      </c>
      <c r="E16" s="218" t="s">
        <v>103</v>
      </c>
      <c r="F16" s="218" t="s">
        <v>103</v>
      </c>
      <c r="G16" s="218" t="s">
        <v>103</v>
      </c>
      <c r="H16" s="218" t="s">
        <v>103</v>
      </c>
      <c r="I16" s="218" t="s">
        <v>103</v>
      </c>
      <c r="K16" s="763"/>
      <c r="L16" s="401" t="e">
        <f t="shared" si="5"/>
        <v>#VALUE!</v>
      </c>
      <c r="M16" s="764" t="b">
        <f t="shared" si="3"/>
        <v>1</v>
      </c>
      <c r="N16" s="402">
        <f t="shared" si="6"/>
        <v>0</v>
      </c>
    </row>
    <row r="17" spans="1:14" s="139" customFormat="1" x14ac:dyDescent="0.2">
      <c r="A17" s="135" t="s">
        <v>93</v>
      </c>
      <c r="B17" s="136"/>
      <c r="C17" s="137" t="s">
        <v>1124</v>
      </c>
      <c r="D17" s="218" t="s">
        <v>103</v>
      </c>
      <c r="E17" s="218" t="s">
        <v>103</v>
      </c>
      <c r="F17" s="218" t="s">
        <v>103</v>
      </c>
      <c r="G17" s="218" t="s">
        <v>103</v>
      </c>
      <c r="H17" s="218" t="s">
        <v>103</v>
      </c>
      <c r="I17" s="218" t="s">
        <v>103</v>
      </c>
      <c r="K17" s="763"/>
      <c r="L17" s="401" t="e">
        <f t="shared" si="5"/>
        <v>#VALUE!</v>
      </c>
      <c r="M17" s="764" t="b">
        <f t="shared" si="3"/>
        <v>1</v>
      </c>
      <c r="N17" s="402">
        <f t="shared" si="6"/>
        <v>0</v>
      </c>
    </row>
    <row r="18" spans="1:14" s="139" customFormat="1" x14ac:dyDescent="0.2">
      <c r="A18" s="135" t="s">
        <v>95</v>
      </c>
      <c r="B18" s="136"/>
      <c r="C18" s="137" t="s">
        <v>1125</v>
      </c>
      <c r="D18" s="218" t="s">
        <v>103</v>
      </c>
      <c r="E18" s="218" t="s">
        <v>103</v>
      </c>
      <c r="F18" s="218" t="s">
        <v>103</v>
      </c>
      <c r="G18" s="218" t="s">
        <v>103</v>
      </c>
      <c r="H18" s="218" t="s">
        <v>103</v>
      </c>
      <c r="I18" s="218" t="s">
        <v>103</v>
      </c>
      <c r="K18" s="763"/>
      <c r="L18" s="401" t="e">
        <f t="shared" si="5"/>
        <v>#VALUE!</v>
      </c>
      <c r="M18" s="764" t="b">
        <f t="shared" si="3"/>
        <v>1</v>
      </c>
      <c r="N18" s="402">
        <f t="shared" si="6"/>
        <v>0</v>
      </c>
    </row>
    <row r="19" spans="1:14" s="139" customFormat="1" x14ac:dyDescent="0.2">
      <c r="A19" s="135" t="s">
        <v>97</v>
      </c>
      <c r="B19" s="136"/>
      <c r="C19" s="137" t="s">
        <v>1126</v>
      </c>
      <c r="D19" s="218" t="s">
        <v>103</v>
      </c>
      <c r="E19" s="218" t="s">
        <v>103</v>
      </c>
      <c r="F19" s="218" t="s">
        <v>103</v>
      </c>
      <c r="G19" s="218" t="s">
        <v>103</v>
      </c>
      <c r="H19" s="218" t="s">
        <v>103</v>
      </c>
      <c r="I19" s="218" t="s">
        <v>103</v>
      </c>
      <c r="K19" s="763"/>
      <c r="L19" s="401" t="e">
        <f t="shared" si="5"/>
        <v>#VALUE!</v>
      </c>
      <c r="M19" s="764" t="b">
        <f>ISERR(L19)</f>
        <v>1</v>
      </c>
      <c r="N19" s="402">
        <f t="shared" si="6"/>
        <v>0</v>
      </c>
    </row>
    <row r="20" spans="1:14" s="139" customFormat="1" x14ac:dyDescent="0.2">
      <c r="A20" s="135" t="s">
        <v>99</v>
      </c>
      <c r="B20" s="136"/>
      <c r="C20" s="137" t="s">
        <v>1127</v>
      </c>
      <c r="D20" s="218" t="s">
        <v>103</v>
      </c>
      <c r="E20" s="218" t="s">
        <v>103</v>
      </c>
      <c r="F20" s="218" t="s">
        <v>103</v>
      </c>
      <c r="G20" s="218" t="s">
        <v>103</v>
      </c>
      <c r="H20" s="218" t="s">
        <v>103</v>
      </c>
      <c r="I20" s="218" t="s">
        <v>103</v>
      </c>
      <c r="K20" s="763"/>
      <c r="L20" s="401" t="e">
        <f t="shared" si="5"/>
        <v>#VALUE!</v>
      </c>
      <c r="M20" s="764" t="b">
        <f>ISERR(L20)</f>
        <v>1</v>
      </c>
      <c r="N20" s="402">
        <f t="shared" si="6"/>
        <v>0</v>
      </c>
    </row>
    <row r="21" spans="1:14" s="139" customFormat="1" x14ac:dyDescent="0.2">
      <c r="A21" s="135" t="s">
        <v>101</v>
      </c>
      <c r="B21" s="136"/>
      <c r="C21" s="137" t="s">
        <v>1128</v>
      </c>
      <c r="D21" s="218" t="s">
        <v>103</v>
      </c>
      <c r="E21" s="218" t="s">
        <v>103</v>
      </c>
      <c r="F21" s="218" t="s">
        <v>103</v>
      </c>
      <c r="G21" s="218" t="s">
        <v>103</v>
      </c>
      <c r="H21" s="218" t="s">
        <v>103</v>
      </c>
      <c r="I21" s="218" t="s">
        <v>103</v>
      </c>
      <c r="K21" s="763"/>
      <c r="L21" s="401" t="e">
        <f t="shared" si="5"/>
        <v>#VALUE!</v>
      </c>
      <c r="M21" s="764" t="b">
        <f>ISERR(L21)</f>
        <v>1</v>
      </c>
      <c r="N21" s="402">
        <f t="shared" si="6"/>
        <v>0</v>
      </c>
    </row>
    <row r="22" spans="1:14" s="139" customFormat="1" x14ac:dyDescent="0.2">
      <c r="A22" s="135" t="s">
        <v>104</v>
      </c>
      <c r="B22" s="136"/>
      <c r="C22" s="137" t="s">
        <v>1129</v>
      </c>
      <c r="D22" s="294"/>
      <c r="E22" s="294"/>
      <c r="F22" s="294"/>
      <c r="G22" s="138">
        <f t="shared" ref="G22:G25" si="7">I22-H22</f>
        <v>0</v>
      </c>
      <c r="H22" s="138">
        <f>IF(F22&gt;$O$6, I22,0)</f>
        <v>0</v>
      </c>
      <c r="I22" s="295">
        <v>0</v>
      </c>
      <c r="K22" s="763"/>
      <c r="L22" s="401">
        <f t="shared" si="5"/>
        <v>0</v>
      </c>
      <c r="M22" s="764" t="b">
        <f t="shared" ref="M22:M25" si="8">ISERR(L22)</f>
        <v>0</v>
      </c>
      <c r="N22" s="402">
        <f t="shared" si="6"/>
        <v>0</v>
      </c>
    </row>
    <row r="23" spans="1:14" s="139" customFormat="1" x14ac:dyDescent="0.2">
      <c r="A23" s="135" t="s">
        <v>106</v>
      </c>
      <c r="B23" s="136"/>
      <c r="C23" s="137" t="s">
        <v>1130</v>
      </c>
      <c r="D23" s="294"/>
      <c r="E23" s="294"/>
      <c r="F23" s="294"/>
      <c r="G23" s="138">
        <f t="shared" si="7"/>
        <v>0</v>
      </c>
      <c r="H23" s="138">
        <f t="shared" ref="H23:H24" si="9">IF(F23&gt;$O$6, I23,0)</f>
        <v>0</v>
      </c>
      <c r="I23" s="295">
        <v>0</v>
      </c>
      <c r="K23" s="763"/>
      <c r="L23" s="401">
        <f t="shared" si="5"/>
        <v>0</v>
      </c>
      <c r="M23" s="764" t="b">
        <f t="shared" si="8"/>
        <v>0</v>
      </c>
      <c r="N23" s="402">
        <f t="shared" si="6"/>
        <v>0</v>
      </c>
    </row>
    <row r="24" spans="1:14" s="139" customFormat="1" x14ac:dyDescent="0.2">
      <c r="A24" s="135" t="s">
        <v>108</v>
      </c>
      <c r="B24" s="136"/>
      <c r="C24" s="137" t="s">
        <v>1131</v>
      </c>
      <c r="D24" s="294"/>
      <c r="E24" s="294"/>
      <c r="F24" s="294"/>
      <c r="G24" s="138">
        <f t="shared" si="7"/>
        <v>0</v>
      </c>
      <c r="H24" s="138">
        <f t="shared" si="9"/>
        <v>0</v>
      </c>
      <c r="I24" s="295">
        <v>0</v>
      </c>
      <c r="K24" s="763"/>
      <c r="L24" s="401">
        <f t="shared" si="5"/>
        <v>0</v>
      </c>
      <c r="M24" s="764" t="b">
        <f t="shared" si="8"/>
        <v>0</v>
      </c>
      <c r="N24" s="402">
        <f t="shared" si="6"/>
        <v>0</v>
      </c>
    </row>
    <row r="25" spans="1:14" s="139" customFormat="1" x14ac:dyDescent="0.2">
      <c r="A25" s="135" t="s">
        <v>112</v>
      </c>
      <c r="B25" s="136"/>
      <c r="C25" s="137" t="s">
        <v>1132</v>
      </c>
      <c r="D25" s="294"/>
      <c r="E25" s="294"/>
      <c r="F25" s="294"/>
      <c r="G25" s="138">
        <f t="shared" si="7"/>
        <v>0</v>
      </c>
      <c r="H25" s="138">
        <f>IF(F25&gt;$O$6, I25,0)</f>
        <v>0</v>
      </c>
      <c r="I25" s="295">
        <v>0</v>
      </c>
      <c r="K25" s="763"/>
      <c r="L25" s="401">
        <f t="shared" si="5"/>
        <v>0</v>
      </c>
      <c r="M25" s="764" t="b">
        <f t="shared" si="8"/>
        <v>0</v>
      </c>
      <c r="N25" s="402">
        <f t="shared" si="6"/>
        <v>0</v>
      </c>
    </row>
    <row r="26" spans="1:14" ht="12.2" customHeight="1" x14ac:dyDescent="0.3">
      <c r="A26" s="29"/>
      <c r="B26" s="37"/>
      <c r="C26" s="30"/>
      <c r="D26" s="38"/>
      <c r="E26" s="38"/>
      <c r="F26" s="38"/>
      <c r="G26" s="274"/>
      <c r="H26" s="274"/>
      <c r="I26" s="167"/>
      <c r="L26" s="406"/>
      <c r="N26" s="403"/>
    </row>
    <row r="27" spans="1:14" s="43" customFormat="1" ht="16.5" x14ac:dyDescent="0.3">
      <c r="A27" s="39"/>
      <c r="B27" s="40"/>
      <c r="C27" s="41" t="s">
        <v>1133</v>
      </c>
      <c r="D27" s="42"/>
      <c r="E27" s="42"/>
      <c r="F27" s="42"/>
      <c r="G27" s="172">
        <f>SUM(G12:G26)</f>
        <v>0</v>
      </c>
      <c r="H27" s="172">
        <f>SUM(H12:H26)</f>
        <v>0</v>
      </c>
      <c r="I27" s="172">
        <f>SUM(I12:I26)</f>
        <v>0</v>
      </c>
      <c r="L27" s="404"/>
      <c r="N27" s="405"/>
    </row>
    <row r="28" spans="1:14" ht="15" customHeight="1" x14ac:dyDescent="0.3">
      <c r="A28" s="44"/>
      <c r="B28" s="45"/>
      <c r="C28" s="46"/>
      <c r="D28" s="49"/>
      <c r="E28" s="48"/>
      <c r="F28" s="48"/>
      <c r="G28" s="48"/>
      <c r="H28" s="49"/>
      <c r="I28" s="50"/>
      <c r="J28" s="51"/>
      <c r="L28" s="406"/>
      <c r="N28" s="403"/>
    </row>
    <row r="29" spans="1:14" s="43" customFormat="1" ht="16.5" x14ac:dyDescent="0.3">
      <c r="A29" s="39"/>
      <c r="B29" s="40"/>
      <c r="C29" s="41" t="s">
        <v>1134</v>
      </c>
      <c r="D29" s="42"/>
      <c r="E29" s="42"/>
      <c r="F29" s="42"/>
      <c r="G29" s="172">
        <f>SUM(G10,G27)</f>
        <v>0</v>
      </c>
      <c r="H29" s="172">
        <f>SUM(H10,H27)</f>
        <v>0</v>
      </c>
      <c r="I29" s="172">
        <f>SUM(G29:H29)</f>
        <v>0</v>
      </c>
      <c r="L29" s="407" t="e">
        <f>SUM(L13:L26)</f>
        <v>#VALUE!</v>
      </c>
      <c r="M29" s="408"/>
      <c r="N29" s="409">
        <f>SUM(N12:N28)</f>
        <v>0</v>
      </c>
    </row>
    <row r="30" spans="1:14" ht="15" customHeight="1" x14ac:dyDescent="0.3">
      <c r="A30" s="44"/>
      <c r="B30" s="45"/>
      <c r="C30" s="46"/>
      <c r="D30" s="49"/>
      <c r="E30" s="48"/>
      <c r="F30" s="48"/>
      <c r="G30" s="48"/>
      <c r="H30" s="49"/>
      <c r="I30" s="50"/>
      <c r="J30" s="51"/>
    </row>
    <row r="31" spans="1:14" s="139" customFormat="1" x14ac:dyDescent="0.2">
      <c r="A31" s="135" t="s">
        <v>114</v>
      </c>
      <c r="B31" s="136"/>
      <c r="C31" s="137" t="s">
        <v>1135</v>
      </c>
      <c r="D31" s="765"/>
      <c r="E31" s="765"/>
      <c r="F31" s="765"/>
      <c r="G31" s="218" t="s">
        <v>103</v>
      </c>
      <c r="H31" s="218" t="s">
        <v>103</v>
      </c>
      <c r="I31" s="766">
        <v>0</v>
      </c>
      <c r="K31" s="763"/>
      <c r="L31" s="141"/>
      <c r="M31" s="764"/>
      <c r="N31" s="143"/>
    </row>
    <row r="32" spans="1:14" s="139" customFormat="1" x14ac:dyDescent="0.2">
      <c r="A32" s="135" t="s">
        <v>116</v>
      </c>
      <c r="B32" s="136"/>
      <c r="C32" s="137" t="s">
        <v>1136</v>
      </c>
      <c r="D32" s="767"/>
      <c r="E32" s="767"/>
      <c r="F32" s="767"/>
      <c r="G32" s="218" t="s">
        <v>103</v>
      </c>
      <c r="H32" s="218" t="s">
        <v>103</v>
      </c>
      <c r="I32" s="766">
        <v>0</v>
      </c>
      <c r="K32" s="763"/>
      <c r="L32" s="141"/>
      <c r="M32" s="764"/>
      <c r="N32" s="143"/>
    </row>
    <row r="33" spans="1:233" s="139" customFormat="1" x14ac:dyDescent="0.2">
      <c r="A33" s="135" t="s">
        <v>118</v>
      </c>
      <c r="B33" s="136"/>
      <c r="C33" s="137" t="s">
        <v>1137</v>
      </c>
      <c r="D33" s="767"/>
      <c r="E33" s="767"/>
      <c r="F33" s="767"/>
      <c r="G33" s="218" t="s">
        <v>103</v>
      </c>
      <c r="H33" s="218" t="s">
        <v>103</v>
      </c>
      <c r="I33" s="766">
        <v>0</v>
      </c>
      <c r="K33" s="763"/>
      <c r="L33" s="141"/>
      <c r="M33" s="764"/>
      <c r="N33" s="143"/>
    </row>
    <row r="34" spans="1:233" s="139" customFormat="1" x14ac:dyDescent="0.2">
      <c r="A34" s="135" t="s">
        <v>1138</v>
      </c>
      <c r="B34" s="136"/>
      <c r="C34" s="137" t="s">
        <v>1139</v>
      </c>
      <c r="D34" s="767"/>
      <c r="E34" s="767"/>
      <c r="F34" s="767"/>
      <c r="G34" s="218" t="s">
        <v>103</v>
      </c>
      <c r="H34" s="218" t="s">
        <v>103</v>
      </c>
      <c r="I34" s="766">
        <v>0</v>
      </c>
      <c r="K34" s="763"/>
      <c r="L34" s="141"/>
      <c r="M34" s="764"/>
      <c r="N34" s="143"/>
    </row>
    <row r="35" spans="1:233" ht="12.2" customHeight="1" x14ac:dyDescent="0.3">
      <c r="A35" s="29"/>
      <c r="B35" s="37"/>
      <c r="C35" s="30"/>
      <c r="D35" s="38"/>
      <c r="E35" s="38"/>
      <c r="F35" s="38"/>
      <c r="G35" s="274"/>
      <c r="H35" s="274"/>
      <c r="I35" s="768"/>
    </row>
    <row r="36" spans="1:233" s="43" customFormat="1" ht="16.5" x14ac:dyDescent="0.3">
      <c r="A36" s="39"/>
      <c r="B36" s="40"/>
      <c r="C36" s="41" t="s">
        <v>1140</v>
      </c>
      <c r="D36" s="42"/>
      <c r="E36" s="42"/>
      <c r="F36" s="42"/>
      <c r="G36" s="172"/>
      <c r="H36" s="172"/>
      <c r="I36" s="218">
        <f>SUM(I31:I35)</f>
        <v>0</v>
      </c>
    </row>
    <row r="37" spans="1:233" ht="27.75" x14ac:dyDescent="0.3">
      <c r="A37" s="54"/>
      <c r="B37" s="55"/>
      <c r="C37" s="56" t="s">
        <v>1141</v>
      </c>
      <c r="D37" s="57"/>
      <c r="E37" s="57"/>
      <c r="F37" s="57"/>
      <c r="G37" s="53"/>
      <c r="H37" s="53"/>
      <c r="I37" s="50"/>
      <c r="J37" s="59"/>
      <c r="K37" s="60"/>
      <c r="L37" s="17"/>
      <c r="M37" s="17"/>
      <c r="N37" s="58"/>
      <c r="O37" s="50"/>
      <c r="P37" s="50"/>
      <c r="Q37" s="50"/>
      <c r="R37" s="50"/>
      <c r="S37" s="50"/>
      <c r="T37" s="50"/>
      <c r="U37" s="59"/>
      <c r="V37" s="60"/>
      <c r="W37" s="17"/>
      <c r="X37" s="17"/>
      <c r="Y37" s="58"/>
      <c r="Z37" s="50"/>
      <c r="AA37" s="50"/>
      <c r="AB37" s="50"/>
      <c r="AC37" s="50"/>
      <c r="AD37" s="50"/>
      <c r="AE37" s="50"/>
      <c r="AF37" s="59"/>
      <c r="AG37" s="60"/>
      <c r="AH37" s="17"/>
      <c r="AI37" s="17"/>
      <c r="AJ37" s="58"/>
      <c r="AK37" s="50"/>
      <c r="AL37" s="50"/>
      <c r="AM37" s="50"/>
      <c r="AN37" s="50"/>
      <c r="AO37" s="50"/>
      <c r="AP37" s="50"/>
      <c r="AQ37" s="59"/>
      <c r="AR37" s="60"/>
      <c r="AS37" s="17"/>
      <c r="AT37" s="17"/>
      <c r="AU37" s="58"/>
      <c r="AV37" s="50"/>
      <c r="AW37" s="50"/>
      <c r="AX37" s="50"/>
      <c r="AY37" s="50"/>
      <c r="AZ37" s="50"/>
      <c r="BA37" s="50"/>
      <c r="BB37" s="59"/>
      <c r="BC37" s="60"/>
      <c r="BD37" s="17"/>
      <c r="BE37" s="17"/>
      <c r="BF37" s="58"/>
      <c r="BG37" s="50"/>
      <c r="BH37" s="50"/>
      <c r="BI37" s="50"/>
      <c r="BJ37" s="50"/>
      <c r="BK37" s="50"/>
      <c r="BL37" s="50"/>
      <c r="BM37" s="59"/>
      <c r="BN37" s="60"/>
      <c r="BO37" s="17"/>
      <c r="BP37" s="17"/>
      <c r="BQ37" s="58"/>
      <c r="BR37" s="50"/>
      <c r="BS37" s="50"/>
      <c r="BT37" s="50"/>
      <c r="BU37" s="50"/>
      <c r="BV37" s="50"/>
      <c r="BW37" s="50"/>
      <c r="BX37" s="59"/>
      <c r="BY37" s="60"/>
      <c r="BZ37" s="17"/>
      <c r="CA37" s="17"/>
      <c r="CB37" s="58"/>
      <c r="CC37" s="50"/>
      <c r="CD37" s="50"/>
      <c r="CE37" s="50"/>
      <c r="CF37" s="50"/>
      <c r="CG37" s="50"/>
      <c r="CH37" s="50"/>
      <c r="CI37" s="59"/>
      <c r="CJ37" s="60"/>
      <c r="CK37" s="17"/>
      <c r="CL37" s="17"/>
      <c r="CM37" s="58"/>
      <c r="CN37" s="50"/>
      <c r="CO37" s="50"/>
      <c r="CP37" s="50"/>
      <c r="CQ37" s="50"/>
      <c r="CR37" s="50"/>
      <c r="CS37" s="50"/>
      <c r="CT37" s="59"/>
      <c r="CU37" s="60"/>
      <c r="CV37" s="17"/>
      <c r="CW37" s="17"/>
      <c r="CX37" s="58"/>
      <c r="CY37" s="50"/>
      <c r="CZ37" s="50"/>
      <c r="DA37" s="50"/>
      <c r="DB37" s="50"/>
      <c r="DC37" s="50"/>
      <c r="DD37" s="50"/>
      <c r="DE37" s="59"/>
      <c r="DF37" s="60"/>
      <c r="DG37" s="17"/>
      <c r="DH37" s="17"/>
      <c r="DI37" s="58"/>
      <c r="DJ37" s="50"/>
      <c r="DK37" s="50"/>
      <c r="DL37" s="50"/>
      <c r="DM37" s="50"/>
      <c r="DN37" s="50"/>
      <c r="DO37" s="50"/>
      <c r="DP37" s="59"/>
      <c r="DQ37" s="60"/>
      <c r="DR37" s="17"/>
      <c r="DS37" s="17"/>
      <c r="DT37" s="58"/>
      <c r="DU37" s="50"/>
      <c r="DV37" s="50"/>
      <c r="DW37" s="50"/>
      <c r="DX37" s="50"/>
      <c r="DY37" s="50"/>
      <c r="DZ37" s="50"/>
      <c r="EA37" s="59"/>
      <c r="EB37" s="60"/>
      <c r="EC37" s="17"/>
      <c r="ED37" s="17"/>
      <c r="EE37" s="58"/>
      <c r="EF37" s="50"/>
      <c r="EG37" s="50"/>
      <c r="EH37" s="50"/>
      <c r="EI37" s="50"/>
      <c r="EJ37" s="50"/>
      <c r="EK37" s="50"/>
      <c r="EL37" s="59"/>
      <c r="EM37" s="60"/>
      <c r="EN37" s="17"/>
      <c r="EO37" s="17"/>
      <c r="EP37" s="58"/>
      <c r="EQ37" s="50"/>
      <c r="ER37" s="50"/>
      <c r="ES37" s="50"/>
      <c r="ET37" s="50"/>
      <c r="EU37" s="50"/>
      <c r="EV37" s="50"/>
      <c r="EW37" s="59"/>
      <c r="EX37" s="60"/>
      <c r="EY37" s="17"/>
      <c r="EZ37" s="17"/>
      <c r="FA37" s="58"/>
      <c r="FB37" s="50"/>
      <c r="FC37" s="50"/>
      <c r="FD37" s="50"/>
      <c r="FE37" s="50"/>
      <c r="FF37" s="50"/>
      <c r="FG37" s="50"/>
      <c r="FH37" s="59"/>
      <c r="FI37" s="60"/>
      <c r="FJ37" s="17"/>
      <c r="FK37" s="17"/>
      <c r="FL37" s="58"/>
      <c r="FM37" s="50"/>
      <c r="FN37" s="50"/>
      <c r="FO37" s="50"/>
      <c r="FP37" s="50"/>
      <c r="FQ37" s="50"/>
      <c r="FR37" s="50"/>
      <c r="FS37" s="59"/>
      <c r="FT37" s="60"/>
      <c r="FU37" s="17"/>
      <c r="FV37" s="17"/>
      <c r="FW37" s="58"/>
      <c r="FX37" s="50"/>
      <c r="FY37" s="50"/>
      <c r="FZ37" s="50"/>
      <c r="GA37" s="50"/>
      <c r="GB37" s="50"/>
      <c r="GC37" s="50"/>
      <c r="GD37" s="59"/>
      <c r="GE37" s="60"/>
      <c r="GF37" s="17"/>
      <c r="GG37" s="17"/>
      <c r="GH37" s="58"/>
      <c r="GI37" s="50"/>
      <c r="GJ37" s="50"/>
      <c r="GK37" s="50"/>
      <c r="GL37" s="50"/>
      <c r="GM37" s="50"/>
      <c r="GN37" s="50"/>
      <c r="GO37" s="59"/>
      <c r="GP37" s="60"/>
      <c r="GQ37" s="17"/>
      <c r="GR37" s="17"/>
      <c r="GS37" s="58"/>
      <c r="GT37" s="50"/>
      <c r="GU37" s="50"/>
      <c r="GV37" s="50"/>
      <c r="GW37" s="50"/>
      <c r="GX37" s="50"/>
      <c r="GY37" s="50"/>
      <c r="GZ37" s="59"/>
      <c r="HA37" s="60"/>
      <c r="HB37" s="17"/>
      <c r="HC37" s="17"/>
      <c r="HD37" s="58"/>
      <c r="HE37" s="50"/>
      <c r="HF37" s="50"/>
      <c r="HG37" s="50"/>
      <c r="HH37" s="50"/>
      <c r="HI37" s="50"/>
      <c r="HJ37" s="50"/>
      <c r="HK37" s="59"/>
      <c r="HL37" s="60"/>
      <c r="HM37" s="17"/>
      <c r="HN37" s="17"/>
      <c r="HO37" s="58"/>
      <c r="HP37" s="50"/>
      <c r="HQ37" s="50"/>
      <c r="HR37" s="50"/>
      <c r="HS37" s="50"/>
      <c r="HT37" s="50"/>
      <c r="HU37" s="50"/>
      <c r="HV37" s="59"/>
      <c r="HW37" s="60"/>
      <c r="HX37" s="17"/>
      <c r="HY37" s="17"/>
    </row>
    <row r="38" spans="1:233" ht="27.75" x14ac:dyDescent="0.3">
      <c r="A38" s="54"/>
      <c r="B38" s="55"/>
      <c r="C38" s="56" t="s">
        <v>1142</v>
      </c>
      <c r="D38" s="57"/>
      <c r="E38" s="57"/>
      <c r="F38" s="57"/>
      <c r="G38" s="53"/>
      <c r="H38" s="53"/>
      <c r="I38" s="50"/>
      <c r="J38" s="59"/>
      <c r="K38" s="60"/>
      <c r="L38" s="17"/>
      <c r="M38" s="17"/>
      <c r="N38" s="58"/>
      <c r="O38" s="50"/>
      <c r="P38" s="50"/>
      <c r="Q38" s="50"/>
      <c r="R38" s="50"/>
      <c r="S38" s="50"/>
      <c r="T38" s="50"/>
      <c r="U38" s="59"/>
      <c r="V38" s="60"/>
      <c r="W38" s="17"/>
      <c r="X38" s="17"/>
      <c r="Y38" s="58"/>
      <c r="Z38" s="50"/>
      <c r="AA38" s="50"/>
      <c r="AB38" s="50"/>
      <c r="AC38" s="50"/>
      <c r="AD38" s="50"/>
      <c r="AE38" s="50"/>
      <c r="AF38" s="59"/>
      <c r="AG38" s="60"/>
      <c r="AH38" s="17"/>
      <c r="AI38" s="17"/>
      <c r="AJ38" s="58"/>
      <c r="AK38" s="50"/>
      <c r="AL38" s="50"/>
      <c r="AM38" s="50"/>
      <c r="AN38" s="50"/>
      <c r="AO38" s="50"/>
      <c r="AP38" s="50"/>
      <c r="AQ38" s="59"/>
      <c r="AR38" s="60"/>
      <c r="AS38" s="17"/>
      <c r="AT38" s="17"/>
      <c r="AU38" s="58"/>
      <c r="AV38" s="50"/>
      <c r="AW38" s="50"/>
      <c r="AX38" s="50"/>
      <c r="AY38" s="50"/>
      <c r="AZ38" s="50"/>
      <c r="BA38" s="50"/>
      <c r="BB38" s="59"/>
      <c r="BC38" s="60"/>
      <c r="BD38" s="17"/>
      <c r="BE38" s="17"/>
      <c r="BF38" s="58"/>
      <c r="BG38" s="50"/>
      <c r="BH38" s="50"/>
      <c r="BI38" s="50"/>
      <c r="BJ38" s="50"/>
      <c r="BK38" s="50"/>
      <c r="BL38" s="50"/>
      <c r="BM38" s="59"/>
      <c r="BN38" s="60"/>
      <c r="BO38" s="17"/>
      <c r="BP38" s="17"/>
      <c r="BQ38" s="58"/>
      <c r="BR38" s="50"/>
      <c r="BS38" s="50"/>
      <c r="BT38" s="50"/>
      <c r="BU38" s="50"/>
      <c r="BV38" s="50"/>
      <c r="BW38" s="50"/>
      <c r="BX38" s="59"/>
      <c r="BY38" s="60"/>
      <c r="BZ38" s="17"/>
      <c r="CA38" s="17"/>
      <c r="CB38" s="58"/>
      <c r="CC38" s="50"/>
      <c r="CD38" s="50"/>
      <c r="CE38" s="50"/>
      <c r="CF38" s="50"/>
      <c r="CG38" s="50"/>
      <c r="CH38" s="50"/>
      <c r="CI38" s="59"/>
      <c r="CJ38" s="60"/>
      <c r="CK38" s="17"/>
      <c r="CL38" s="17"/>
      <c r="CM38" s="58"/>
      <c r="CN38" s="50"/>
      <c r="CO38" s="50"/>
      <c r="CP38" s="50"/>
      <c r="CQ38" s="50"/>
      <c r="CR38" s="50"/>
      <c r="CS38" s="50"/>
      <c r="CT38" s="59"/>
      <c r="CU38" s="60"/>
      <c r="CV38" s="17"/>
      <c r="CW38" s="17"/>
      <c r="CX38" s="58"/>
      <c r="CY38" s="50"/>
      <c r="CZ38" s="50"/>
      <c r="DA38" s="50"/>
      <c r="DB38" s="50"/>
      <c r="DC38" s="50"/>
      <c r="DD38" s="50"/>
      <c r="DE38" s="59"/>
      <c r="DF38" s="60"/>
      <c r="DG38" s="17"/>
      <c r="DH38" s="17"/>
      <c r="DI38" s="58"/>
      <c r="DJ38" s="50"/>
      <c r="DK38" s="50"/>
      <c r="DL38" s="50"/>
      <c r="DM38" s="50"/>
      <c r="DN38" s="50"/>
      <c r="DO38" s="50"/>
      <c r="DP38" s="59"/>
      <c r="DQ38" s="60"/>
      <c r="DR38" s="17"/>
      <c r="DS38" s="17"/>
      <c r="DT38" s="58"/>
      <c r="DU38" s="50"/>
      <c r="DV38" s="50"/>
      <c r="DW38" s="50"/>
      <c r="DX38" s="50"/>
      <c r="DY38" s="50"/>
      <c r="DZ38" s="50"/>
      <c r="EA38" s="59"/>
      <c r="EB38" s="60"/>
      <c r="EC38" s="17"/>
      <c r="ED38" s="17"/>
      <c r="EE38" s="58"/>
      <c r="EF38" s="50"/>
      <c r="EG38" s="50"/>
      <c r="EH38" s="50"/>
      <c r="EI38" s="50"/>
      <c r="EJ38" s="50"/>
      <c r="EK38" s="50"/>
      <c r="EL38" s="59"/>
      <c r="EM38" s="60"/>
      <c r="EN38" s="17"/>
      <c r="EO38" s="17"/>
      <c r="EP38" s="58"/>
      <c r="EQ38" s="50"/>
      <c r="ER38" s="50"/>
      <c r="ES38" s="50"/>
      <c r="ET38" s="50"/>
      <c r="EU38" s="50"/>
      <c r="EV38" s="50"/>
      <c r="EW38" s="59"/>
      <c r="EX38" s="60"/>
      <c r="EY38" s="17"/>
      <c r="EZ38" s="17"/>
      <c r="FA38" s="58"/>
      <c r="FB38" s="50"/>
      <c r="FC38" s="50"/>
      <c r="FD38" s="50"/>
      <c r="FE38" s="50"/>
      <c r="FF38" s="50"/>
      <c r="FG38" s="50"/>
      <c r="FH38" s="59"/>
      <c r="FI38" s="60"/>
      <c r="FJ38" s="17"/>
      <c r="FK38" s="17"/>
      <c r="FL38" s="58"/>
      <c r="FM38" s="50"/>
      <c r="FN38" s="50"/>
      <c r="FO38" s="50"/>
      <c r="FP38" s="50"/>
      <c r="FQ38" s="50"/>
      <c r="FR38" s="50"/>
      <c r="FS38" s="59"/>
      <c r="FT38" s="60"/>
      <c r="FU38" s="17"/>
      <c r="FV38" s="17"/>
      <c r="FW38" s="58"/>
      <c r="FX38" s="50"/>
      <c r="FY38" s="50"/>
      <c r="FZ38" s="50"/>
      <c r="GA38" s="50"/>
      <c r="GB38" s="50"/>
      <c r="GC38" s="50"/>
      <c r="GD38" s="59"/>
      <c r="GE38" s="60"/>
      <c r="GF38" s="17"/>
      <c r="GG38" s="17"/>
      <c r="GH38" s="58"/>
      <c r="GI38" s="50"/>
      <c r="GJ38" s="50"/>
      <c r="GK38" s="50"/>
      <c r="GL38" s="50"/>
      <c r="GM38" s="50"/>
      <c r="GN38" s="50"/>
      <c r="GO38" s="59"/>
      <c r="GP38" s="60"/>
      <c r="GQ38" s="17"/>
      <c r="GR38" s="17"/>
      <c r="GS38" s="58"/>
      <c r="GT38" s="50"/>
      <c r="GU38" s="50"/>
      <c r="GV38" s="50"/>
      <c r="GW38" s="50"/>
      <c r="GX38" s="50"/>
      <c r="GY38" s="50"/>
      <c r="GZ38" s="59"/>
      <c r="HA38" s="60"/>
      <c r="HB38" s="17"/>
      <c r="HC38" s="17"/>
      <c r="HD38" s="58"/>
      <c r="HE38" s="50"/>
      <c r="HF38" s="50"/>
      <c r="HG38" s="50"/>
      <c r="HH38" s="50"/>
      <c r="HI38" s="50"/>
      <c r="HJ38" s="50"/>
      <c r="HK38" s="59"/>
      <c r="HL38" s="60"/>
      <c r="HM38" s="17"/>
      <c r="HN38" s="17"/>
      <c r="HO38" s="58"/>
      <c r="HP38" s="50"/>
      <c r="HQ38" s="50"/>
      <c r="HR38" s="50"/>
      <c r="HS38" s="50"/>
      <c r="HT38" s="50"/>
      <c r="HU38" s="50"/>
      <c r="HV38" s="59"/>
      <c r="HW38" s="60"/>
      <c r="HX38" s="17"/>
      <c r="HY38" s="17"/>
    </row>
    <row r="39" spans="1:233" ht="14.25" customHeight="1" x14ac:dyDescent="0.3">
      <c r="A39" s="54"/>
      <c r="B39" s="55"/>
      <c r="C39" s="56"/>
      <c r="D39" s="57"/>
      <c r="E39" s="57"/>
      <c r="F39" s="57"/>
      <c r="G39" s="53"/>
      <c r="H39" s="53"/>
      <c r="I39" s="50"/>
      <c r="J39" s="59"/>
      <c r="K39" s="60"/>
      <c r="L39" s="17"/>
      <c r="M39" s="17"/>
      <c r="N39" s="58"/>
      <c r="O39" s="50"/>
      <c r="P39" s="50"/>
      <c r="Q39" s="50"/>
      <c r="R39" s="50"/>
      <c r="S39" s="50"/>
      <c r="T39" s="50"/>
      <c r="U39" s="59"/>
      <c r="V39" s="60"/>
      <c r="W39" s="17"/>
      <c r="X39" s="17"/>
      <c r="Y39" s="58"/>
      <c r="Z39" s="50"/>
      <c r="AA39" s="50"/>
      <c r="AB39" s="50"/>
      <c r="AC39" s="50"/>
      <c r="AD39" s="50"/>
      <c r="AE39" s="50"/>
      <c r="AF39" s="59"/>
      <c r="AG39" s="60"/>
      <c r="AH39" s="17"/>
      <c r="AI39" s="17"/>
      <c r="AJ39" s="58"/>
      <c r="AK39" s="50"/>
      <c r="AL39" s="50"/>
      <c r="AM39" s="50"/>
      <c r="AN39" s="50"/>
      <c r="AO39" s="50"/>
      <c r="AP39" s="50"/>
      <c r="AQ39" s="59"/>
      <c r="AR39" s="60"/>
      <c r="AS39" s="17"/>
      <c r="AT39" s="17"/>
      <c r="AU39" s="58"/>
      <c r="AV39" s="50"/>
      <c r="AW39" s="50"/>
      <c r="AX39" s="50"/>
      <c r="AY39" s="50"/>
      <c r="AZ39" s="50"/>
      <c r="BA39" s="50"/>
      <c r="BB39" s="59"/>
      <c r="BC39" s="60"/>
      <c r="BD39" s="17"/>
      <c r="BE39" s="17"/>
      <c r="BF39" s="58"/>
      <c r="BG39" s="50"/>
      <c r="BH39" s="50"/>
      <c r="BI39" s="50"/>
      <c r="BJ39" s="50"/>
      <c r="BK39" s="50"/>
      <c r="BL39" s="50"/>
      <c r="BM39" s="59"/>
      <c r="BN39" s="60"/>
      <c r="BO39" s="17"/>
      <c r="BP39" s="17"/>
      <c r="BQ39" s="58"/>
      <c r="BR39" s="50"/>
      <c r="BS39" s="50"/>
      <c r="BT39" s="50"/>
      <c r="BU39" s="50"/>
      <c r="BV39" s="50"/>
      <c r="BW39" s="50"/>
      <c r="BX39" s="59"/>
      <c r="BY39" s="60"/>
      <c r="BZ39" s="17"/>
      <c r="CA39" s="17"/>
      <c r="CB39" s="58"/>
      <c r="CC39" s="50"/>
      <c r="CD39" s="50"/>
      <c r="CE39" s="50"/>
      <c r="CF39" s="50"/>
      <c r="CG39" s="50"/>
      <c r="CH39" s="50"/>
      <c r="CI39" s="59"/>
      <c r="CJ39" s="60"/>
      <c r="CK39" s="17"/>
      <c r="CL39" s="17"/>
      <c r="CM39" s="58"/>
      <c r="CN39" s="50"/>
      <c r="CO39" s="50"/>
      <c r="CP39" s="50"/>
      <c r="CQ39" s="50"/>
      <c r="CR39" s="50"/>
      <c r="CS39" s="50"/>
      <c r="CT39" s="59"/>
      <c r="CU39" s="60"/>
      <c r="CV39" s="17"/>
      <c r="CW39" s="17"/>
      <c r="CX39" s="58"/>
      <c r="CY39" s="50"/>
      <c r="CZ39" s="50"/>
      <c r="DA39" s="50"/>
      <c r="DB39" s="50"/>
      <c r="DC39" s="50"/>
      <c r="DD39" s="50"/>
      <c r="DE39" s="59"/>
      <c r="DF39" s="60"/>
      <c r="DG39" s="17"/>
      <c r="DH39" s="17"/>
      <c r="DI39" s="58"/>
      <c r="DJ39" s="50"/>
      <c r="DK39" s="50"/>
      <c r="DL39" s="50"/>
      <c r="DM39" s="50"/>
      <c r="DN39" s="50"/>
      <c r="DO39" s="50"/>
      <c r="DP39" s="59"/>
      <c r="DQ39" s="60"/>
      <c r="DR39" s="17"/>
      <c r="DS39" s="17"/>
      <c r="DT39" s="58"/>
      <c r="DU39" s="50"/>
      <c r="DV39" s="50"/>
      <c r="DW39" s="50"/>
      <c r="DX39" s="50"/>
      <c r="DY39" s="50"/>
      <c r="DZ39" s="50"/>
      <c r="EA39" s="59"/>
      <c r="EB39" s="60"/>
      <c r="EC39" s="17"/>
      <c r="ED39" s="17"/>
      <c r="EE39" s="58"/>
      <c r="EF39" s="50"/>
      <c r="EG39" s="50"/>
      <c r="EH39" s="50"/>
      <c r="EI39" s="50"/>
      <c r="EJ39" s="50"/>
      <c r="EK39" s="50"/>
      <c r="EL39" s="59"/>
      <c r="EM39" s="60"/>
      <c r="EN39" s="17"/>
      <c r="EO39" s="17"/>
      <c r="EP39" s="58"/>
      <c r="EQ39" s="50"/>
      <c r="ER39" s="50"/>
      <c r="ES39" s="50"/>
      <c r="ET39" s="50"/>
      <c r="EU39" s="50"/>
      <c r="EV39" s="50"/>
      <c r="EW39" s="59"/>
      <c r="EX39" s="60"/>
      <c r="EY39" s="17"/>
      <c r="EZ39" s="17"/>
      <c r="FA39" s="58"/>
      <c r="FB39" s="50"/>
      <c r="FC39" s="50"/>
      <c r="FD39" s="50"/>
      <c r="FE39" s="50"/>
      <c r="FF39" s="50"/>
      <c r="FG39" s="50"/>
      <c r="FH39" s="59"/>
      <c r="FI39" s="60"/>
      <c r="FJ39" s="17"/>
      <c r="FK39" s="17"/>
      <c r="FL39" s="58"/>
      <c r="FM39" s="50"/>
      <c r="FN39" s="50"/>
      <c r="FO39" s="50"/>
      <c r="FP39" s="50"/>
      <c r="FQ39" s="50"/>
      <c r="FR39" s="50"/>
      <c r="FS39" s="59"/>
      <c r="FT39" s="60"/>
      <c r="FU39" s="17"/>
      <c r="FV39" s="17"/>
      <c r="FW39" s="58"/>
      <c r="FX39" s="50"/>
      <c r="FY39" s="50"/>
      <c r="FZ39" s="50"/>
      <c r="GA39" s="50"/>
      <c r="GB39" s="50"/>
      <c r="GC39" s="50"/>
      <c r="GD39" s="59"/>
      <c r="GE39" s="60"/>
      <c r="GF39" s="17"/>
      <c r="GG39" s="17"/>
      <c r="GH39" s="58"/>
      <c r="GI39" s="50"/>
      <c r="GJ39" s="50"/>
      <c r="GK39" s="50"/>
      <c r="GL39" s="50"/>
      <c r="GM39" s="50"/>
      <c r="GN39" s="50"/>
      <c r="GO39" s="59"/>
      <c r="GP39" s="60"/>
      <c r="GQ39" s="17"/>
      <c r="GR39" s="17"/>
      <c r="GS39" s="58"/>
      <c r="GT39" s="50"/>
      <c r="GU39" s="50"/>
      <c r="GV39" s="50"/>
      <c r="GW39" s="50"/>
      <c r="GX39" s="50"/>
      <c r="GY39" s="50"/>
      <c r="GZ39" s="59"/>
      <c r="HA39" s="60"/>
      <c r="HB39" s="17"/>
      <c r="HC39" s="17"/>
      <c r="HD39" s="58"/>
      <c r="HE39" s="50"/>
      <c r="HF39" s="50"/>
      <c r="HG39" s="50"/>
      <c r="HH39" s="50"/>
      <c r="HI39" s="50"/>
      <c r="HJ39" s="50"/>
      <c r="HK39" s="59"/>
      <c r="HL39" s="60"/>
      <c r="HM39" s="17"/>
      <c r="HN39" s="17"/>
      <c r="HO39" s="58"/>
      <c r="HP39" s="50"/>
      <c r="HQ39" s="50"/>
      <c r="HR39" s="50"/>
      <c r="HS39" s="50"/>
      <c r="HT39" s="50"/>
      <c r="HU39" s="50"/>
      <c r="HV39" s="59"/>
      <c r="HW39" s="60"/>
      <c r="HX39" s="17"/>
      <c r="HY39" s="17"/>
    </row>
    <row r="40" spans="1:233" ht="20.100000000000001" customHeight="1" x14ac:dyDescent="0.3">
      <c r="A40" s="335"/>
      <c r="B40" s="1279" t="s">
        <v>40</v>
      </c>
      <c r="C40" s="1316"/>
      <c r="D40" s="57"/>
      <c r="E40" s="57"/>
      <c r="F40" s="57"/>
      <c r="G40" s="53"/>
      <c r="H40" s="53"/>
      <c r="I40" s="50"/>
      <c r="J40" s="59"/>
      <c r="K40" s="60"/>
      <c r="L40" s="17"/>
      <c r="M40" s="17"/>
      <c r="N40" s="58"/>
      <c r="O40" s="50"/>
      <c r="P40" s="50"/>
      <c r="Q40" s="50"/>
      <c r="R40" s="50"/>
      <c r="S40" s="50"/>
      <c r="T40" s="50"/>
      <c r="U40" s="59"/>
      <c r="V40" s="60"/>
      <c r="W40" s="17"/>
      <c r="X40" s="17"/>
      <c r="Y40" s="58"/>
      <c r="Z40" s="50"/>
      <c r="AA40" s="50"/>
      <c r="AB40" s="50"/>
      <c r="AC40" s="50"/>
      <c r="AD40" s="50"/>
      <c r="AE40" s="50"/>
      <c r="AF40" s="59"/>
      <c r="AG40" s="60"/>
      <c r="AH40" s="17"/>
      <c r="AI40" s="17"/>
      <c r="AJ40" s="58"/>
      <c r="AK40" s="50"/>
      <c r="AL40" s="50"/>
      <c r="AM40" s="50"/>
      <c r="AN40" s="50"/>
      <c r="AO40" s="50"/>
      <c r="AP40" s="50"/>
      <c r="AQ40" s="59"/>
      <c r="AR40" s="60"/>
      <c r="AS40" s="17"/>
      <c r="AT40" s="17"/>
      <c r="AU40" s="58"/>
      <c r="AV40" s="50"/>
      <c r="AW40" s="50"/>
      <c r="AX40" s="50"/>
      <c r="AY40" s="50"/>
      <c r="AZ40" s="50"/>
      <c r="BA40" s="50"/>
      <c r="BB40" s="59"/>
      <c r="BC40" s="60"/>
      <c r="BD40" s="17"/>
      <c r="BE40" s="17"/>
      <c r="BF40" s="58"/>
      <c r="BG40" s="50"/>
      <c r="BH40" s="50"/>
      <c r="BI40" s="50"/>
      <c r="BJ40" s="50"/>
      <c r="BK40" s="50"/>
      <c r="BL40" s="50"/>
      <c r="BM40" s="59"/>
      <c r="BN40" s="60"/>
      <c r="BO40" s="17"/>
      <c r="BP40" s="17"/>
      <c r="BQ40" s="58"/>
      <c r="BR40" s="50"/>
      <c r="BS40" s="50"/>
      <c r="BT40" s="50"/>
      <c r="BU40" s="50"/>
      <c r="BV40" s="50"/>
      <c r="BW40" s="50"/>
      <c r="BX40" s="59"/>
      <c r="BY40" s="60"/>
      <c r="BZ40" s="17"/>
      <c r="CA40" s="17"/>
      <c r="CB40" s="58"/>
      <c r="CC40" s="50"/>
      <c r="CD40" s="50"/>
      <c r="CE40" s="50"/>
      <c r="CF40" s="50"/>
      <c r="CG40" s="50"/>
      <c r="CH40" s="50"/>
      <c r="CI40" s="59"/>
      <c r="CJ40" s="60"/>
      <c r="CK40" s="17"/>
      <c r="CL40" s="17"/>
      <c r="CM40" s="58"/>
      <c r="CN40" s="50"/>
      <c r="CO40" s="50"/>
      <c r="CP40" s="50"/>
      <c r="CQ40" s="50"/>
      <c r="CR40" s="50"/>
      <c r="CS40" s="50"/>
      <c r="CT40" s="59"/>
      <c r="CU40" s="60"/>
      <c r="CV40" s="17"/>
      <c r="CW40" s="17"/>
      <c r="CX40" s="58"/>
      <c r="CY40" s="50"/>
      <c r="CZ40" s="50"/>
      <c r="DA40" s="50"/>
      <c r="DB40" s="50"/>
      <c r="DC40" s="50"/>
      <c r="DD40" s="50"/>
      <c r="DE40" s="59"/>
      <c r="DF40" s="60"/>
      <c r="DG40" s="17"/>
      <c r="DH40" s="17"/>
      <c r="DI40" s="58"/>
      <c r="DJ40" s="50"/>
      <c r="DK40" s="50"/>
      <c r="DL40" s="50"/>
      <c r="DM40" s="50"/>
      <c r="DN40" s="50"/>
      <c r="DO40" s="50"/>
      <c r="DP40" s="59"/>
      <c r="DQ40" s="60"/>
      <c r="DR40" s="17"/>
      <c r="DS40" s="17"/>
      <c r="DT40" s="58"/>
      <c r="DU40" s="50"/>
      <c r="DV40" s="50"/>
      <c r="DW40" s="50"/>
      <c r="DX40" s="50"/>
      <c r="DY40" s="50"/>
      <c r="DZ40" s="50"/>
      <c r="EA40" s="59"/>
      <c r="EB40" s="60"/>
      <c r="EC40" s="17"/>
      <c r="ED40" s="17"/>
      <c r="EE40" s="58"/>
      <c r="EF40" s="50"/>
      <c r="EG40" s="50"/>
      <c r="EH40" s="50"/>
      <c r="EI40" s="50"/>
      <c r="EJ40" s="50"/>
      <c r="EK40" s="50"/>
      <c r="EL40" s="59"/>
      <c r="EM40" s="60"/>
      <c r="EN40" s="17"/>
      <c r="EO40" s="17"/>
      <c r="EP40" s="58"/>
      <c r="EQ40" s="50"/>
      <c r="ER40" s="50"/>
      <c r="ES40" s="50"/>
      <c r="ET40" s="50"/>
      <c r="EU40" s="50"/>
      <c r="EV40" s="50"/>
      <c r="EW40" s="59"/>
      <c r="EX40" s="60"/>
      <c r="EY40" s="17"/>
      <c r="EZ40" s="17"/>
      <c r="FA40" s="58"/>
      <c r="FB40" s="50"/>
      <c r="FC40" s="50"/>
      <c r="FD40" s="50"/>
      <c r="FE40" s="50"/>
      <c r="FF40" s="50"/>
      <c r="FG40" s="50"/>
      <c r="FH40" s="59"/>
      <c r="FI40" s="60"/>
      <c r="FJ40" s="17"/>
      <c r="FK40" s="17"/>
      <c r="FL40" s="58"/>
      <c r="FM40" s="50"/>
      <c r="FN40" s="50"/>
      <c r="FO40" s="50"/>
      <c r="FP40" s="50"/>
      <c r="FQ40" s="50"/>
      <c r="FR40" s="50"/>
      <c r="FS40" s="59"/>
      <c r="FT40" s="60"/>
      <c r="FU40" s="17"/>
      <c r="FV40" s="17"/>
      <c r="FW40" s="58"/>
      <c r="FX40" s="50"/>
      <c r="FY40" s="50"/>
      <c r="FZ40" s="50"/>
      <c r="GA40" s="50"/>
      <c r="GB40" s="50"/>
      <c r="GC40" s="50"/>
      <c r="GD40" s="59"/>
      <c r="GE40" s="60"/>
      <c r="GF40" s="17"/>
      <c r="GG40" s="17"/>
      <c r="GH40" s="58"/>
      <c r="GI40" s="50"/>
      <c r="GJ40" s="50"/>
      <c r="GK40" s="50"/>
      <c r="GL40" s="50"/>
      <c r="GM40" s="50"/>
      <c r="GN40" s="50"/>
      <c r="GO40" s="59"/>
      <c r="GP40" s="60"/>
      <c r="GQ40" s="17"/>
      <c r="GR40" s="17"/>
      <c r="GS40" s="58"/>
      <c r="GT40" s="50"/>
      <c r="GU40" s="50"/>
      <c r="GV40" s="50"/>
      <c r="GW40" s="50"/>
      <c r="GX40" s="50"/>
      <c r="GY40" s="50"/>
      <c r="GZ40" s="59"/>
      <c r="HA40" s="60"/>
      <c r="HB40" s="17"/>
      <c r="HC40" s="17"/>
      <c r="HD40" s="58"/>
      <c r="HE40" s="50"/>
      <c r="HF40" s="50"/>
      <c r="HG40" s="50"/>
      <c r="HH40" s="50"/>
      <c r="HI40" s="50"/>
      <c r="HJ40" s="50"/>
      <c r="HK40" s="59"/>
      <c r="HL40" s="60"/>
      <c r="HM40" s="17"/>
      <c r="HN40" s="17"/>
      <c r="HO40" s="58"/>
      <c r="HP40" s="50"/>
      <c r="HQ40" s="50"/>
      <c r="HR40" s="50"/>
      <c r="HS40" s="50"/>
      <c r="HT40" s="50"/>
      <c r="HU40" s="50"/>
      <c r="HV40" s="59"/>
      <c r="HW40" s="60"/>
      <c r="HX40" s="17"/>
      <c r="HY40" s="17"/>
    </row>
    <row r="41" spans="1:233" x14ac:dyDescent="0.3">
      <c r="A41" s="134">
        <v>1</v>
      </c>
      <c r="B41" s="1275"/>
      <c r="C41" s="1276"/>
      <c r="D41" s="57"/>
      <c r="E41" s="57"/>
      <c r="F41" s="57"/>
      <c r="G41" s="53"/>
      <c r="H41" s="53"/>
      <c r="I41" s="50"/>
      <c r="J41" s="59"/>
      <c r="K41" s="60"/>
      <c r="L41" s="17"/>
      <c r="M41" s="17"/>
      <c r="N41" s="58"/>
      <c r="O41" s="50"/>
      <c r="P41" s="50"/>
      <c r="Q41" s="50"/>
      <c r="R41" s="50"/>
      <c r="S41" s="50"/>
      <c r="T41" s="50"/>
      <c r="U41" s="59"/>
      <c r="V41" s="60"/>
      <c r="W41" s="17"/>
      <c r="X41" s="17"/>
      <c r="Y41" s="58"/>
      <c r="Z41" s="50"/>
      <c r="AA41" s="50"/>
      <c r="AB41" s="50"/>
      <c r="AC41" s="50"/>
      <c r="AD41" s="50"/>
      <c r="AE41" s="50"/>
      <c r="AF41" s="59"/>
      <c r="AG41" s="60"/>
      <c r="AH41" s="17"/>
      <c r="AI41" s="17"/>
      <c r="AJ41" s="58"/>
      <c r="AK41" s="50"/>
      <c r="AL41" s="50"/>
      <c r="AM41" s="50"/>
      <c r="AN41" s="50"/>
      <c r="AO41" s="50"/>
      <c r="AP41" s="50"/>
      <c r="AQ41" s="59"/>
      <c r="AR41" s="60"/>
      <c r="AS41" s="17"/>
      <c r="AT41" s="17"/>
      <c r="AU41" s="58"/>
      <c r="AV41" s="50"/>
      <c r="AW41" s="50"/>
      <c r="AX41" s="50"/>
      <c r="AY41" s="50"/>
      <c r="AZ41" s="50"/>
      <c r="BA41" s="50"/>
      <c r="BB41" s="59"/>
      <c r="BC41" s="60"/>
      <c r="BD41" s="17"/>
      <c r="BE41" s="17"/>
      <c r="BF41" s="58"/>
      <c r="BG41" s="50"/>
      <c r="BH41" s="50"/>
      <c r="BI41" s="50"/>
      <c r="BJ41" s="50"/>
      <c r="BK41" s="50"/>
      <c r="BL41" s="50"/>
      <c r="BM41" s="59"/>
      <c r="BN41" s="60"/>
      <c r="BO41" s="17"/>
      <c r="BP41" s="17"/>
      <c r="BQ41" s="58"/>
      <c r="BR41" s="50"/>
      <c r="BS41" s="50"/>
      <c r="BT41" s="50"/>
      <c r="BU41" s="50"/>
      <c r="BV41" s="50"/>
      <c r="BW41" s="50"/>
      <c r="BX41" s="59"/>
      <c r="BY41" s="60"/>
      <c r="BZ41" s="17"/>
      <c r="CA41" s="17"/>
      <c r="CB41" s="58"/>
      <c r="CC41" s="50"/>
      <c r="CD41" s="50"/>
      <c r="CE41" s="50"/>
      <c r="CF41" s="50"/>
      <c r="CG41" s="50"/>
      <c r="CH41" s="50"/>
      <c r="CI41" s="59"/>
      <c r="CJ41" s="60"/>
      <c r="CK41" s="17"/>
      <c r="CL41" s="17"/>
      <c r="CM41" s="58"/>
      <c r="CN41" s="50"/>
      <c r="CO41" s="50"/>
      <c r="CP41" s="50"/>
      <c r="CQ41" s="50"/>
      <c r="CR41" s="50"/>
      <c r="CS41" s="50"/>
      <c r="CT41" s="59"/>
      <c r="CU41" s="60"/>
      <c r="CV41" s="17"/>
      <c r="CW41" s="17"/>
      <c r="CX41" s="58"/>
      <c r="CY41" s="50"/>
      <c r="CZ41" s="50"/>
      <c r="DA41" s="50"/>
      <c r="DB41" s="50"/>
      <c r="DC41" s="50"/>
      <c r="DD41" s="50"/>
      <c r="DE41" s="59"/>
      <c r="DF41" s="60"/>
      <c r="DG41" s="17"/>
      <c r="DH41" s="17"/>
      <c r="DI41" s="58"/>
      <c r="DJ41" s="50"/>
      <c r="DK41" s="50"/>
      <c r="DL41" s="50"/>
      <c r="DM41" s="50"/>
      <c r="DN41" s="50"/>
      <c r="DO41" s="50"/>
      <c r="DP41" s="59"/>
      <c r="DQ41" s="60"/>
      <c r="DR41" s="17"/>
      <c r="DS41" s="17"/>
      <c r="DT41" s="58"/>
      <c r="DU41" s="50"/>
      <c r="DV41" s="50"/>
      <c r="DW41" s="50"/>
      <c r="DX41" s="50"/>
      <c r="DY41" s="50"/>
      <c r="DZ41" s="50"/>
      <c r="EA41" s="59"/>
      <c r="EB41" s="60"/>
      <c r="EC41" s="17"/>
      <c r="ED41" s="17"/>
      <c r="EE41" s="58"/>
      <c r="EF41" s="50"/>
      <c r="EG41" s="50"/>
      <c r="EH41" s="50"/>
      <c r="EI41" s="50"/>
      <c r="EJ41" s="50"/>
      <c r="EK41" s="50"/>
      <c r="EL41" s="59"/>
      <c r="EM41" s="60"/>
      <c r="EN41" s="17"/>
      <c r="EO41" s="17"/>
      <c r="EP41" s="58"/>
      <c r="EQ41" s="50"/>
      <c r="ER41" s="50"/>
      <c r="ES41" s="50"/>
      <c r="ET41" s="50"/>
      <c r="EU41" s="50"/>
      <c r="EV41" s="50"/>
      <c r="EW41" s="59"/>
      <c r="EX41" s="60"/>
      <c r="EY41" s="17"/>
      <c r="EZ41" s="17"/>
      <c r="FA41" s="58"/>
      <c r="FB41" s="50"/>
      <c r="FC41" s="50"/>
      <c r="FD41" s="50"/>
      <c r="FE41" s="50"/>
      <c r="FF41" s="50"/>
      <c r="FG41" s="50"/>
      <c r="FH41" s="59"/>
      <c r="FI41" s="60"/>
      <c r="FJ41" s="17"/>
      <c r="FK41" s="17"/>
      <c r="FL41" s="58"/>
      <c r="FM41" s="50"/>
      <c r="FN41" s="50"/>
      <c r="FO41" s="50"/>
      <c r="FP41" s="50"/>
      <c r="FQ41" s="50"/>
      <c r="FR41" s="50"/>
      <c r="FS41" s="59"/>
      <c r="FT41" s="60"/>
      <c r="FU41" s="17"/>
      <c r="FV41" s="17"/>
      <c r="FW41" s="58"/>
      <c r="FX41" s="50"/>
      <c r="FY41" s="50"/>
      <c r="FZ41" s="50"/>
      <c r="GA41" s="50"/>
      <c r="GB41" s="50"/>
      <c r="GC41" s="50"/>
      <c r="GD41" s="59"/>
      <c r="GE41" s="60"/>
      <c r="GF41" s="17"/>
      <c r="GG41" s="17"/>
      <c r="GH41" s="58"/>
      <c r="GI41" s="50"/>
      <c r="GJ41" s="50"/>
      <c r="GK41" s="50"/>
      <c r="GL41" s="50"/>
      <c r="GM41" s="50"/>
      <c r="GN41" s="50"/>
      <c r="GO41" s="59"/>
      <c r="GP41" s="60"/>
      <c r="GQ41" s="17"/>
      <c r="GR41" s="17"/>
      <c r="GS41" s="58"/>
      <c r="GT41" s="50"/>
      <c r="GU41" s="50"/>
      <c r="GV41" s="50"/>
      <c r="GW41" s="50"/>
      <c r="GX41" s="50"/>
      <c r="GY41" s="50"/>
      <c r="GZ41" s="59"/>
      <c r="HA41" s="60"/>
      <c r="HB41" s="17"/>
      <c r="HC41" s="17"/>
      <c r="HD41" s="58"/>
      <c r="HE41" s="50"/>
      <c r="HF41" s="50"/>
      <c r="HG41" s="50"/>
      <c r="HH41" s="50"/>
      <c r="HI41" s="50"/>
      <c r="HJ41" s="50"/>
      <c r="HK41" s="59"/>
      <c r="HL41" s="60"/>
      <c r="HM41" s="17"/>
      <c r="HN41" s="17"/>
      <c r="HO41" s="58"/>
      <c r="HP41" s="50"/>
      <c r="HQ41" s="50"/>
      <c r="HR41" s="50"/>
      <c r="HS41" s="50"/>
      <c r="HT41" s="50"/>
      <c r="HU41" s="50"/>
      <c r="HV41" s="59"/>
      <c r="HW41" s="60"/>
      <c r="HX41" s="17"/>
      <c r="HY41" s="17"/>
    </row>
    <row r="42" spans="1:233" x14ac:dyDescent="0.3">
      <c r="A42" s="134">
        <v>2</v>
      </c>
      <c r="B42" s="1277"/>
      <c r="C42" s="1278"/>
      <c r="D42" s="57"/>
      <c r="E42" s="57"/>
      <c r="F42" s="57"/>
      <c r="G42" s="53"/>
      <c r="H42" s="53"/>
      <c r="I42" s="50"/>
      <c r="J42" s="59"/>
      <c r="K42" s="60"/>
      <c r="L42" s="17"/>
      <c r="M42" s="17"/>
      <c r="N42" s="58"/>
      <c r="O42" s="50"/>
      <c r="P42" s="50"/>
      <c r="Q42" s="50"/>
      <c r="R42" s="50"/>
      <c r="S42" s="50"/>
      <c r="T42" s="50"/>
      <c r="U42" s="59"/>
      <c r="V42" s="60"/>
      <c r="W42" s="17"/>
      <c r="X42" s="17"/>
      <c r="Y42" s="58"/>
      <c r="Z42" s="50"/>
      <c r="AA42" s="50"/>
      <c r="AB42" s="50"/>
      <c r="AC42" s="50"/>
      <c r="AD42" s="50"/>
      <c r="AE42" s="50"/>
      <c r="AF42" s="59"/>
      <c r="AG42" s="60"/>
      <c r="AH42" s="17"/>
      <c r="AI42" s="17"/>
      <c r="AJ42" s="58"/>
      <c r="AK42" s="50"/>
      <c r="AL42" s="50"/>
      <c r="AM42" s="50"/>
      <c r="AN42" s="50"/>
      <c r="AO42" s="50"/>
      <c r="AP42" s="50"/>
      <c r="AQ42" s="59"/>
      <c r="AR42" s="60"/>
      <c r="AS42" s="17"/>
      <c r="AT42" s="17"/>
      <c r="AU42" s="58"/>
      <c r="AV42" s="50"/>
      <c r="AW42" s="50"/>
      <c r="AX42" s="50"/>
      <c r="AY42" s="50"/>
      <c r="AZ42" s="50"/>
      <c r="BA42" s="50"/>
      <c r="BB42" s="59"/>
      <c r="BC42" s="60"/>
      <c r="BD42" s="17"/>
      <c r="BE42" s="17"/>
      <c r="BF42" s="58"/>
      <c r="BG42" s="50"/>
      <c r="BH42" s="50"/>
      <c r="BI42" s="50"/>
      <c r="BJ42" s="50"/>
      <c r="BK42" s="50"/>
      <c r="BL42" s="50"/>
      <c r="BM42" s="59"/>
      <c r="BN42" s="60"/>
      <c r="BO42" s="17"/>
      <c r="BP42" s="17"/>
      <c r="BQ42" s="58"/>
      <c r="BR42" s="50"/>
      <c r="BS42" s="50"/>
      <c r="BT42" s="50"/>
      <c r="BU42" s="50"/>
      <c r="BV42" s="50"/>
      <c r="BW42" s="50"/>
      <c r="BX42" s="59"/>
      <c r="BY42" s="60"/>
      <c r="BZ42" s="17"/>
      <c r="CA42" s="17"/>
      <c r="CB42" s="58"/>
      <c r="CC42" s="50"/>
      <c r="CD42" s="50"/>
      <c r="CE42" s="50"/>
      <c r="CF42" s="50"/>
      <c r="CG42" s="50"/>
      <c r="CH42" s="50"/>
      <c r="CI42" s="59"/>
      <c r="CJ42" s="60"/>
      <c r="CK42" s="17"/>
      <c r="CL42" s="17"/>
      <c r="CM42" s="58"/>
      <c r="CN42" s="50"/>
      <c r="CO42" s="50"/>
      <c r="CP42" s="50"/>
      <c r="CQ42" s="50"/>
      <c r="CR42" s="50"/>
      <c r="CS42" s="50"/>
      <c r="CT42" s="59"/>
      <c r="CU42" s="60"/>
      <c r="CV42" s="17"/>
      <c r="CW42" s="17"/>
      <c r="CX42" s="58"/>
      <c r="CY42" s="50"/>
      <c r="CZ42" s="50"/>
      <c r="DA42" s="50"/>
      <c r="DB42" s="50"/>
      <c r="DC42" s="50"/>
      <c r="DD42" s="50"/>
      <c r="DE42" s="59"/>
      <c r="DF42" s="60"/>
      <c r="DG42" s="17"/>
      <c r="DH42" s="17"/>
      <c r="DI42" s="58"/>
      <c r="DJ42" s="50"/>
      <c r="DK42" s="50"/>
      <c r="DL42" s="50"/>
      <c r="DM42" s="50"/>
      <c r="DN42" s="50"/>
      <c r="DO42" s="50"/>
      <c r="DP42" s="59"/>
      <c r="DQ42" s="60"/>
      <c r="DR42" s="17"/>
      <c r="DS42" s="17"/>
      <c r="DT42" s="58"/>
      <c r="DU42" s="50"/>
      <c r="DV42" s="50"/>
      <c r="DW42" s="50"/>
      <c r="DX42" s="50"/>
      <c r="DY42" s="50"/>
      <c r="DZ42" s="50"/>
      <c r="EA42" s="59"/>
      <c r="EB42" s="60"/>
      <c r="EC42" s="17"/>
      <c r="ED42" s="17"/>
      <c r="EE42" s="58"/>
      <c r="EF42" s="50"/>
      <c r="EG42" s="50"/>
      <c r="EH42" s="50"/>
      <c r="EI42" s="50"/>
      <c r="EJ42" s="50"/>
      <c r="EK42" s="50"/>
      <c r="EL42" s="59"/>
      <c r="EM42" s="60"/>
      <c r="EN42" s="17"/>
      <c r="EO42" s="17"/>
      <c r="EP42" s="58"/>
      <c r="EQ42" s="50"/>
      <c r="ER42" s="50"/>
      <c r="ES42" s="50"/>
      <c r="ET42" s="50"/>
      <c r="EU42" s="50"/>
      <c r="EV42" s="50"/>
      <c r="EW42" s="59"/>
      <c r="EX42" s="60"/>
      <c r="EY42" s="17"/>
      <c r="EZ42" s="17"/>
      <c r="FA42" s="58"/>
      <c r="FB42" s="50"/>
      <c r="FC42" s="50"/>
      <c r="FD42" s="50"/>
      <c r="FE42" s="50"/>
      <c r="FF42" s="50"/>
      <c r="FG42" s="50"/>
      <c r="FH42" s="59"/>
      <c r="FI42" s="60"/>
      <c r="FJ42" s="17"/>
      <c r="FK42" s="17"/>
      <c r="FL42" s="58"/>
      <c r="FM42" s="50"/>
      <c r="FN42" s="50"/>
      <c r="FO42" s="50"/>
      <c r="FP42" s="50"/>
      <c r="FQ42" s="50"/>
      <c r="FR42" s="50"/>
      <c r="FS42" s="59"/>
      <c r="FT42" s="60"/>
      <c r="FU42" s="17"/>
      <c r="FV42" s="17"/>
      <c r="FW42" s="58"/>
      <c r="FX42" s="50"/>
      <c r="FY42" s="50"/>
      <c r="FZ42" s="50"/>
      <c r="GA42" s="50"/>
      <c r="GB42" s="50"/>
      <c r="GC42" s="50"/>
      <c r="GD42" s="59"/>
      <c r="GE42" s="60"/>
      <c r="GF42" s="17"/>
      <c r="GG42" s="17"/>
      <c r="GH42" s="58"/>
      <c r="GI42" s="50"/>
      <c r="GJ42" s="50"/>
      <c r="GK42" s="50"/>
      <c r="GL42" s="50"/>
      <c r="GM42" s="50"/>
      <c r="GN42" s="50"/>
      <c r="GO42" s="59"/>
      <c r="GP42" s="60"/>
      <c r="GQ42" s="17"/>
      <c r="GR42" s="17"/>
      <c r="GS42" s="58"/>
      <c r="GT42" s="50"/>
      <c r="GU42" s="50"/>
      <c r="GV42" s="50"/>
      <c r="GW42" s="50"/>
      <c r="GX42" s="50"/>
      <c r="GY42" s="50"/>
      <c r="GZ42" s="59"/>
      <c r="HA42" s="60"/>
      <c r="HB42" s="17"/>
      <c r="HC42" s="17"/>
      <c r="HD42" s="58"/>
      <c r="HE42" s="50"/>
      <c r="HF42" s="50"/>
      <c r="HG42" s="50"/>
      <c r="HH42" s="50"/>
      <c r="HI42" s="50"/>
      <c r="HJ42" s="50"/>
      <c r="HK42" s="59"/>
      <c r="HL42" s="60"/>
      <c r="HM42" s="17"/>
      <c r="HN42" s="17"/>
      <c r="HO42" s="58"/>
      <c r="HP42" s="50"/>
      <c r="HQ42" s="50"/>
      <c r="HR42" s="50"/>
      <c r="HS42" s="50"/>
      <c r="HT42" s="50"/>
      <c r="HU42" s="50"/>
      <c r="HV42" s="59"/>
      <c r="HW42" s="60"/>
      <c r="HX42" s="17"/>
      <c r="HY42" s="17"/>
    </row>
    <row r="43" spans="1:233" x14ac:dyDescent="0.3">
      <c r="A43" s="134">
        <v>3</v>
      </c>
      <c r="B43" s="1275"/>
      <c r="C43" s="1276"/>
      <c r="D43" s="57"/>
      <c r="E43" s="57"/>
      <c r="F43" s="57"/>
      <c r="G43" s="53"/>
      <c r="H43" s="53"/>
      <c r="I43" s="50"/>
      <c r="J43" s="59"/>
      <c r="K43" s="60"/>
      <c r="L43" s="17"/>
      <c r="M43" s="17"/>
      <c r="N43" s="58"/>
      <c r="O43" s="50"/>
      <c r="P43" s="50"/>
      <c r="Q43" s="50"/>
      <c r="R43" s="50"/>
      <c r="S43" s="50"/>
      <c r="T43" s="50"/>
      <c r="U43" s="59"/>
      <c r="V43" s="60"/>
      <c r="W43" s="17"/>
      <c r="X43" s="17"/>
      <c r="Y43" s="58"/>
      <c r="Z43" s="50"/>
      <c r="AA43" s="50"/>
      <c r="AB43" s="50"/>
      <c r="AC43" s="50"/>
      <c r="AD43" s="50"/>
      <c r="AE43" s="50"/>
      <c r="AF43" s="59"/>
      <c r="AG43" s="60"/>
      <c r="AH43" s="17"/>
      <c r="AI43" s="17"/>
      <c r="AJ43" s="58"/>
      <c r="AK43" s="50"/>
      <c r="AL43" s="50"/>
      <c r="AM43" s="50"/>
      <c r="AN43" s="50"/>
      <c r="AO43" s="50"/>
      <c r="AP43" s="50"/>
      <c r="AQ43" s="59"/>
      <c r="AR43" s="60"/>
      <c r="AS43" s="17"/>
      <c r="AT43" s="17"/>
      <c r="AU43" s="58"/>
      <c r="AV43" s="50"/>
      <c r="AW43" s="50"/>
      <c r="AX43" s="50"/>
      <c r="AY43" s="50"/>
      <c r="AZ43" s="50"/>
      <c r="BA43" s="50"/>
      <c r="BB43" s="59"/>
      <c r="BC43" s="60"/>
      <c r="BD43" s="17"/>
      <c r="BE43" s="17"/>
      <c r="BF43" s="58"/>
      <c r="BG43" s="50"/>
      <c r="BH43" s="50"/>
      <c r="BI43" s="50"/>
      <c r="BJ43" s="50"/>
      <c r="BK43" s="50"/>
      <c r="BL43" s="50"/>
      <c r="BM43" s="59"/>
      <c r="BN43" s="60"/>
      <c r="BO43" s="17"/>
      <c r="BP43" s="17"/>
      <c r="BQ43" s="58"/>
      <c r="BR43" s="50"/>
      <c r="BS43" s="50"/>
      <c r="BT43" s="50"/>
      <c r="BU43" s="50"/>
      <c r="BV43" s="50"/>
      <c r="BW43" s="50"/>
      <c r="BX43" s="59"/>
      <c r="BY43" s="60"/>
      <c r="BZ43" s="17"/>
      <c r="CA43" s="17"/>
      <c r="CB43" s="58"/>
      <c r="CC43" s="50"/>
      <c r="CD43" s="50"/>
      <c r="CE43" s="50"/>
      <c r="CF43" s="50"/>
      <c r="CG43" s="50"/>
      <c r="CH43" s="50"/>
      <c r="CI43" s="59"/>
      <c r="CJ43" s="60"/>
      <c r="CK43" s="17"/>
      <c r="CL43" s="17"/>
      <c r="CM43" s="58"/>
      <c r="CN43" s="50"/>
      <c r="CO43" s="50"/>
      <c r="CP43" s="50"/>
      <c r="CQ43" s="50"/>
      <c r="CR43" s="50"/>
      <c r="CS43" s="50"/>
      <c r="CT43" s="59"/>
      <c r="CU43" s="60"/>
      <c r="CV43" s="17"/>
      <c r="CW43" s="17"/>
      <c r="CX43" s="58"/>
      <c r="CY43" s="50"/>
      <c r="CZ43" s="50"/>
      <c r="DA43" s="50"/>
      <c r="DB43" s="50"/>
      <c r="DC43" s="50"/>
      <c r="DD43" s="50"/>
      <c r="DE43" s="59"/>
      <c r="DF43" s="60"/>
      <c r="DG43" s="17"/>
      <c r="DH43" s="17"/>
      <c r="DI43" s="58"/>
      <c r="DJ43" s="50"/>
      <c r="DK43" s="50"/>
      <c r="DL43" s="50"/>
      <c r="DM43" s="50"/>
      <c r="DN43" s="50"/>
      <c r="DO43" s="50"/>
      <c r="DP43" s="59"/>
      <c r="DQ43" s="60"/>
      <c r="DR43" s="17"/>
      <c r="DS43" s="17"/>
      <c r="DT43" s="58"/>
      <c r="DU43" s="50"/>
      <c r="DV43" s="50"/>
      <c r="DW43" s="50"/>
      <c r="DX43" s="50"/>
      <c r="DY43" s="50"/>
      <c r="DZ43" s="50"/>
      <c r="EA43" s="59"/>
      <c r="EB43" s="60"/>
      <c r="EC43" s="17"/>
      <c r="ED43" s="17"/>
      <c r="EE43" s="58"/>
      <c r="EF43" s="50"/>
      <c r="EG43" s="50"/>
      <c r="EH43" s="50"/>
      <c r="EI43" s="50"/>
      <c r="EJ43" s="50"/>
      <c r="EK43" s="50"/>
      <c r="EL43" s="59"/>
      <c r="EM43" s="60"/>
      <c r="EN43" s="17"/>
      <c r="EO43" s="17"/>
      <c r="EP43" s="58"/>
      <c r="EQ43" s="50"/>
      <c r="ER43" s="50"/>
      <c r="ES43" s="50"/>
      <c r="ET43" s="50"/>
      <c r="EU43" s="50"/>
      <c r="EV43" s="50"/>
      <c r="EW43" s="59"/>
      <c r="EX43" s="60"/>
      <c r="EY43" s="17"/>
      <c r="EZ43" s="17"/>
      <c r="FA43" s="58"/>
      <c r="FB43" s="50"/>
      <c r="FC43" s="50"/>
      <c r="FD43" s="50"/>
      <c r="FE43" s="50"/>
      <c r="FF43" s="50"/>
      <c r="FG43" s="50"/>
      <c r="FH43" s="59"/>
      <c r="FI43" s="60"/>
      <c r="FJ43" s="17"/>
      <c r="FK43" s="17"/>
      <c r="FL43" s="58"/>
      <c r="FM43" s="50"/>
      <c r="FN43" s="50"/>
      <c r="FO43" s="50"/>
      <c r="FP43" s="50"/>
      <c r="FQ43" s="50"/>
      <c r="FR43" s="50"/>
      <c r="FS43" s="59"/>
      <c r="FT43" s="60"/>
      <c r="FU43" s="17"/>
      <c r="FV43" s="17"/>
      <c r="FW43" s="58"/>
      <c r="FX43" s="50"/>
      <c r="FY43" s="50"/>
      <c r="FZ43" s="50"/>
      <c r="GA43" s="50"/>
      <c r="GB43" s="50"/>
      <c r="GC43" s="50"/>
      <c r="GD43" s="59"/>
      <c r="GE43" s="60"/>
      <c r="GF43" s="17"/>
      <c r="GG43" s="17"/>
      <c r="GH43" s="58"/>
      <c r="GI43" s="50"/>
      <c r="GJ43" s="50"/>
      <c r="GK43" s="50"/>
      <c r="GL43" s="50"/>
      <c r="GM43" s="50"/>
      <c r="GN43" s="50"/>
      <c r="GO43" s="59"/>
      <c r="GP43" s="60"/>
      <c r="GQ43" s="17"/>
      <c r="GR43" s="17"/>
      <c r="GS43" s="58"/>
      <c r="GT43" s="50"/>
      <c r="GU43" s="50"/>
      <c r="GV43" s="50"/>
      <c r="GW43" s="50"/>
      <c r="GX43" s="50"/>
      <c r="GY43" s="50"/>
      <c r="GZ43" s="59"/>
      <c r="HA43" s="60"/>
      <c r="HB43" s="17"/>
      <c r="HC43" s="17"/>
      <c r="HD43" s="58"/>
      <c r="HE43" s="50"/>
      <c r="HF43" s="50"/>
      <c r="HG43" s="50"/>
      <c r="HH43" s="50"/>
      <c r="HI43" s="50"/>
      <c r="HJ43" s="50"/>
      <c r="HK43" s="59"/>
      <c r="HL43" s="60"/>
      <c r="HM43" s="17"/>
      <c r="HN43" s="17"/>
      <c r="HO43" s="58"/>
      <c r="HP43" s="50"/>
      <c r="HQ43" s="50"/>
      <c r="HR43" s="50"/>
      <c r="HS43" s="50"/>
      <c r="HT43" s="50"/>
      <c r="HU43" s="50"/>
      <c r="HV43" s="59"/>
      <c r="HW43" s="60"/>
      <c r="HX43" s="17"/>
      <c r="HY43" s="17"/>
    </row>
    <row r="44" spans="1:233" x14ac:dyDescent="0.3">
      <c r="A44" s="134">
        <v>4</v>
      </c>
      <c r="B44" s="1275"/>
      <c r="C44" s="1276"/>
      <c r="D44" s="57"/>
      <c r="E44" s="57"/>
      <c r="F44" s="57"/>
      <c r="G44" s="53"/>
      <c r="H44" s="53"/>
      <c r="I44" s="50"/>
      <c r="J44" s="59"/>
      <c r="K44" s="60"/>
      <c r="L44" s="17"/>
      <c r="M44" s="17"/>
      <c r="N44" s="58"/>
      <c r="O44" s="50"/>
      <c r="P44" s="50"/>
      <c r="Q44" s="50"/>
      <c r="R44" s="50"/>
      <c r="S44" s="50"/>
      <c r="T44" s="50"/>
      <c r="U44" s="59"/>
      <c r="V44" s="60"/>
      <c r="W44" s="17"/>
      <c r="X44" s="17"/>
      <c r="Y44" s="58"/>
      <c r="Z44" s="50"/>
      <c r="AA44" s="50"/>
      <c r="AB44" s="50"/>
      <c r="AC44" s="50"/>
      <c r="AD44" s="50"/>
      <c r="AE44" s="50"/>
      <c r="AF44" s="59"/>
      <c r="AG44" s="60"/>
      <c r="AH44" s="17"/>
      <c r="AI44" s="17"/>
      <c r="AJ44" s="58"/>
      <c r="AK44" s="50"/>
      <c r="AL44" s="50"/>
      <c r="AM44" s="50"/>
      <c r="AN44" s="50"/>
      <c r="AO44" s="50"/>
      <c r="AP44" s="50"/>
      <c r="AQ44" s="59"/>
      <c r="AR44" s="60"/>
      <c r="AS44" s="17"/>
      <c r="AT44" s="17"/>
      <c r="AU44" s="58"/>
      <c r="AV44" s="50"/>
      <c r="AW44" s="50"/>
      <c r="AX44" s="50"/>
      <c r="AY44" s="50"/>
      <c r="AZ44" s="50"/>
      <c r="BA44" s="50"/>
      <c r="BB44" s="59"/>
      <c r="BC44" s="60"/>
      <c r="BD44" s="17"/>
      <c r="BE44" s="17"/>
      <c r="BF44" s="58"/>
      <c r="BG44" s="50"/>
      <c r="BH44" s="50"/>
      <c r="BI44" s="50"/>
      <c r="BJ44" s="50"/>
      <c r="BK44" s="50"/>
      <c r="BL44" s="50"/>
      <c r="BM44" s="59"/>
      <c r="BN44" s="60"/>
      <c r="BO44" s="17"/>
      <c r="BP44" s="17"/>
      <c r="BQ44" s="58"/>
      <c r="BR44" s="50"/>
      <c r="BS44" s="50"/>
      <c r="BT44" s="50"/>
      <c r="BU44" s="50"/>
      <c r="BV44" s="50"/>
      <c r="BW44" s="50"/>
      <c r="BX44" s="59"/>
      <c r="BY44" s="60"/>
      <c r="BZ44" s="17"/>
      <c r="CA44" s="17"/>
      <c r="CB44" s="58"/>
      <c r="CC44" s="50"/>
      <c r="CD44" s="50"/>
      <c r="CE44" s="50"/>
      <c r="CF44" s="50"/>
      <c r="CG44" s="50"/>
      <c r="CH44" s="50"/>
      <c r="CI44" s="59"/>
      <c r="CJ44" s="60"/>
      <c r="CK44" s="17"/>
      <c r="CL44" s="17"/>
      <c r="CM44" s="58"/>
      <c r="CN44" s="50"/>
      <c r="CO44" s="50"/>
      <c r="CP44" s="50"/>
      <c r="CQ44" s="50"/>
      <c r="CR44" s="50"/>
      <c r="CS44" s="50"/>
      <c r="CT44" s="59"/>
      <c r="CU44" s="60"/>
      <c r="CV44" s="17"/>
      <c r="CW44" s="17"/>
      <c r="CX44" s="58"/>
      <c r="CY44" s="50"/>
      <c r="CZ44" s="50"/>
      <c r="DA44" s="50"/>
      <c r="DB44" s="50"/>
      <c r="DC44" s="50"/>
      <c r="DD44" s="50"/>
      <c r="DE44" s="59"/>
      <c r="DF44" s="60"/>
      <c r="DG44" s="17"/>
      <c r="DH44" s="17"/>
      <c r="DI44" s="58"/>
      <c r="DJ44" s="50"/>
      <c r="DK44" s="50"/>
      <c r="DL44" s="50"/>
      <c r="DM44" s="50"/>
      <c r="DN44" s="50"/>
      <c r="DO44" s="50"/>
      <c r="DP44" s="59"/>
      <c r="DQ44" s="60"/>
      <c r="DR44" s="17"/>
      <c r="DS44" s="17"/>
      <c r="DT44" s="58"/>
      <c r="DU44" s="50"/>
      <c r="DV44" s="50"/>
      <c r="DW44" s="50"/>
      <c r="DX44" s="50"/>
      <c r="DY44" s="50"/>
      <c r="DZ44" s="50"/>
      <c r="EA44" s="59"/>
      <c r="EB44" s="60"/>
      <c r="EC44" s="17"/>
      <c r="ED44" s="17"/>
      <c r="EE44" s="58"/>
      <c r="EF44" s="50"/>
      <c r="EG44" s="50"/>
      <c r="EH44" s="50"/>
      <c r="EI44" s="50"/>
      <c r="EJ44" s="50"/>
      <c r="EK44" s="50"/>
      <c r="EL44" s="59"/>
      <c r="EM44" s="60"/>
      <c r="EN44" s="17"/>
      <c r="EO44" s="17"/>
      <c r="EP44" s="58"/>
      <c r="EQ44" s="50"/>
      <c r="ER44" s="50"/>
      <c r="ES44" s="50"/>
      <c r="ET44" s="50"/>
      <c r="EU44" s="50"/>
      <c r="EV44" s="50"/>
      <c r="EW44" s="59"/>
      <c r="EX44" s="60"/>
      <c r="EY44" s="17"/>
      <c r="EZ44" s="17"/>
      <c r="FA44" s="58"/>
      <c r="FB44" s="50"/>
      <c r="FC44" s="50"/>
      <c r="FD44" s="50"/>
      <c r="FE44" s="50"/>
      <c r="FF44" s="50"/>
      <c r="FG44" s="50"/>
      <c r="FH44" s="59"/>
      <c r="FI44" s="60"/>
      <c r="FJ44" s="17"/>
      <c r="FK44" s="17"/>
      <c r="FL44" s="58"/>
      <c r="FM44" s="50"/>
      <c r="FN44" s="50"/>
      <c r="FO44" s="50"/>
      <c r="FP44" s="50"/>
      <c r="FQ44" s="50"/>
      <c r="FR44" s="50"/>
      <c r="FS44" s="59"/>
      <c r="FT44" s="60"/>
      <c r="FU44" s="17"/>
      <c r="FV44" s="17"/>
      <c r="FW44" s="58"/>
      <c r="FX44" s="50"/>
      <c r="FY44" s="50"/>
      <c r="FZ44" s="50"/>
      <c r="GA44" s="50"/>
      <c r="GB44" s="50"/>
      <c r="GC44" s="50"/>
      <c r="GD44" s="59"/>
      <c r="GE44" s="60"/>
      <c r="GF44" s="17"/>
      <c r="GG44" s="17"/>
      <c r="GH44" s="58"/>
      <c r="GI44" s="50"/>
      <c r="GJ44" s="50"/>
      <c r="GK44" s="50"/>
      <c r="GL44" s="50"/>
      <c r="GM44" s="50"/>
      <c r="GN44" s="50"/>
      <c r="GO44" s="59"/>
      <c r="GP44" s="60"/>
      <c r="GQ44" s="17"/>
      <c r="GR44" s="17"/>
      <c r="GS44" s="58"/>
      <c r="GT44" s="50"/>
      <c r="GU44" s="50"/>
      <c r="GV44" s="50"/>
      <c r="GW44" s="50"/>
      <c r="GX44" s="50"/>
      <c r="GY44" s="50"/>
      <c r="GZ44" s="59"/>
      <c r="HA44" s="60"/>
      <c r="HB44" s="17"/>
      <c r="HC44" s="17"/>
      <c r="HD44" s="58"/>
      <c r="HE44" s="50"/>
      <c r="HF44" s="50"/>
      <c r="HG44" s="50"/>
      <c r="HH44" s="50"/>
      <c r="HI44" s="50"/>
      <c r="HJ44" s="50"/>
      <c r="HK44" s="59"/>
      <c r="HL44" s="60"/>
      <c r="HM44" s="17"/>
      <c r="HN44" s="17"/>
      <c r="HO44" s="58"/>
      <c r="HP44" s="50"/>
      <c r="HQ44" s="50"/>
      <c r="HR44" s="50"/>
      <c r="HS44" s="50"/>
      <c r="HT44" s="50"/>
      <c r="HU44" s="50"/>
      <c r="HV44" s="59"/>
      <c r="HW44" s="60"/>
      <c r="HX44" s="17"/>
      <c r="HY44" s="17"/>
    </row>
    <row r="45" spans="1:233" x14ac:dyDescent="0.3">
      <c r="A45" s="134">
        <v>5</v>
      </c>
      <c r="B45" s="1275"/>
      <c r="C45" s="1276"/>
      <c r="D45" s="57"/>
      <c r="E45" s="57"/>
      <c r="F45" s="57"/>
      <c r="G45" s="53"/>
      <c r="H45" s="53"/>
      <c r="I45" s="50"/>
      <c r="J45" s="59"/>
      <c r="K45" s="60"/>
      <c r="L45" s="17"/>
      <c r="M45" s="17"/>
      <c r="N45" s="58"/>
      <c r="O45" s="50"/>
      <c r="P45" s="50"/>
      <c r="Q45" s="50"/>
      <c r="R45" s="50"/>
      <c r="S45" s="50"/>
      <c r="T45" s="50"/>
      <c r="U45" s="59"/>
      <c r="V45" s="60"/>
      <c r="W45" s="17"/>
      <c r="X45" s="17"/>
      <c r="Y45" s="58"/>
      <c r="Z45" s="50"/>
      <c r="AA45" s="50"/>
      <c r="AB45" s="50"/>
      <c r="AC45" s="50"/>
      <c r="AD45" s="50"/>
      <c r="AE45" s="50"/>
      <c r="AF45" s="59"/>
      <c r="AG45" s="60"/>
      <c r="AH45" s="17"/>
      <c r="AI45" s="17"/>
      <c r="AJ45" s="58"/>
      <c r="AK45" s="50"/>
      <c r="AL45" s="50"/>
      <c r="AM45" s="50"/>
      <c r="AN45" s="50"/>
      <c r="AO45" s="50"/>
      <c r="AP45" s="50"/>
      <c r="AQ45" s="59"/>
      <c r="AR45" s="60"/>
      <c r="AS45" s="17"/>
      <c r="AT45" s="17"/>
      <c r="AU45" s="58"/>
      <c r="AV45" s="50"/>
      <c r="AW45" s="50"/>
      <c r="AX45" s="50"/>
      <c r="AY45" s="50"/>
      <c r="AZ45" s="50"/>
      <c r="BA45" s="50"/>
      <c r="BB45" s="59"/>
      <c r="BC45" s="60"/>
      <c r="BD45" s="17"/>
      <c r="BE45" s="17"/>
      <c r="BF45" s="58"/>
      <c r="BG45" s="50"/>
      <c r="BH45" s="50"/>
      <c r="BI45" s="50"/>
      <c r="BJ45" s="50"/>
      <c r="BK45" s="50"/>
      <c r="BL45" s="50"/>
      <c r="BM45" s="59"/>
      <c r="BN45" s="60"/>
      <c r="BO45" s="17"/>
      <c r="BP45" s="17"/>
      <c r="BQ45" s="58"/>
      <c r="BR45" s="50"/>
      <c r="BS45" s="50"/>
      <c r="BT45" s="50"/>
      <c r="BU45" s="50"/>
      <c r="BV45" s="50"/>
      <c r="BW45" s="50"/>
      <c r="BX45" s="59"/>
      <c r="BY45" s="60"/>
      <c r="BZ45" s="17"/>
      <c r="CA45" s="17"/>
      <c r="CB45" s="58"/>
      <c r="CC45" s="50"/>
      <c r="CD45" s="50"/>
      <c r="CE45" s="50"/>
      <c r="CF45" s="50"/>
      <c r="CG45" s="50"/>
      <c r="CH45" s="50"/>
      <c r="CI45" s="59"/>
      <c r="CJ45" s="60"/>
      <c r="CK45" s="17"/>
      <c r="CL45" s="17"/>
      <c r="CM45" s="58"/>
      <c r="CN45" s="50"/>
      <c r="CO45" s="50"/>
      <c r="CP45" s="50"/>
      <c r="CQ45" s="50"/>
      <c r="CR45" s="50"/>
      <c r="CS45" s="50"/>
      <c r="CT45" s="59"/>
      <c r="CU45" s="60"/>
      <c r="CV45" s="17"/>
      <c r="CW45" s="17"/>
      <c r="CX45" s="58"/>
      <c r="CY45" s="50"/>
      <c r="CZ45" s="50"/>
      <c r="DA45" s="50"/>
      <c r="DB45" s="50"/>
      <c r="DC45" s="50"/>
      <c r="DD45" s="50"/>
      <c r="DE45" s="59"/>
      <c r="DF45" s="60"/>
      <c r="DG45" s="17"/>
      <c r="DH45" s="17"/>
      <c r="DI45" s="58"/>
      <c r="DJ45" s="50"/>
      <c r="DK45" s="50"/>
      <c r="DL45" s="50"/>
      <c r="DM45" s="50"/>
      <c r="DN45" s="50"/>
      <c r="DO45" s="50"/>
      <c r="DP45" s="59"/>
      <c r="DQ45" s="60"/>
      <c r="DR45" s="17"/>
      <c r="DS45" s="17"/>
      <c r="DT45" s="58"/>
      <c r="DU45" s="50"/>
      <c r="DV45" s="50"/>
      <c r="DW45" s="50"/>
      <c r="DX45" s="50"/>
      <c r="DY45" s="50"/>
      <c r="DZ45" s="50"/>
      <c r="EA45" s="59"/>
      <c r="EB45" s="60"/>
      <c r="EC45" s="17"/>
      <c r="ED45" s="17"/>
      <c r="EE45" s="58"/>
      <c r="EF45" s="50"/>
      <c r="EG45" s="50"/>
      <c r="EH45" s="50"/>
      <c r="EI45" s="50"/>
      <c r="EJ45" s="50"/>
      <c r="EK45" s="50"/>
      <c r="EL45" s="59"/>
      <c r="EM45" s="60"/>
      <c r="EN45" s="17"/>
      <c r="EO45" s="17"/>
      <c r="EP45" s="58"/>
      <c r="EQ45" s="50"/>
      <c r="ER45" s="50"/>
      <c r="ES45" s="50"/>
      <c r="ET45" s="50"/>
      <c r="EU45" s="50"/>
      <c r="EV45" s="50"/>
      <c r="EW45" s="59"/>
      <c r="EX45" s="60"/>
      <c r="EY45" s="17"/>
      <c r="EZ45" s="17"/>
      <c r="FA45" s="58"/>
      <c r="FB45" s="50"/>
      <c r="FC45" s="50"/>
      <c r="FD45" s="50"/>
      <c r="FE45" s="50"/>
      <c r="FF45" s="50"/>
      <c r="FG45" s="50"/>
      <c r="FH45" s="59"/>
      <c r="FI45" s="60"/>
      <c r="FJ45" s="17"/>
      <c r="FK45" s="17"/>
      <c r="FL45" s="58"/>
      <c r="FM45" s="50"/>
      <c r="FN45" s="50"/>
      <c r="FO45" s="50"/>
      <c r="FP45" s="50"/>
      <c r="FQ45" s="50"/>
      <c r="FR45" s="50"/>
      <c r="FS45" s="59"/>
      <c r="FT45" s="60"/>
      <c r="FU45" s="17"/>
      <c r="FV45" s="17"/>
      <c r="FW45" s="58"/>
      <c r="FX45" s="50"/>
      <c r="FY45" s="50"/>
      <c r="FZ45" s="50"/>
      <c r="GA45" s="50"/>
      <c r="GB45" s="50"/>
      <c r="GC45" s="50"/>
      <c r="GD45" s="59"/>
      <c r="GE45" s="60"/>
      <c r="GF45" s="17"/>
      <c r="GG45" s="17"/>
      <c r="GH45" s="58"/>
      <c r="GI45" s="50"/>
      <c r="GJ45" s="50"/>
      <c r="GK45" s="50"/>
      <c r="GL45" s="50"/>
      <c r="GM45" s="50"/>
      <c r="GN45" s="50"/>
      <c r="GO45" s="59"/>
      <c r="GP45" s="60"/>
      <c r="GQ45" s="17"/>
      <c r="GR45" s="17"/>
      <c r="GS45" s="58"/>
      <c r="GT45" s="50"/>
      <c r="GU45" s="50"/>
      <c r="GV45" s="50"/>
      <c r="GW45" s="50"/>
      <c r="GX45" s="50"/>
      <c r="GY45" s="50"/>
      <c r="GZ45" s="59"/>
      <c r="HA45" s="60"/>
      <c r="HB45" s="17"/>
      <c r="HC45" s="17"/>
      <c r="HD45" s="58"/>
      <c r="HE45" s="50"/>
      <c r="HF45" s="50"/>
      <c r="HG45" s="50"/>
      <c r="HH45" s="50"/>
      <c r="HI45" s="50"/>
      <c r="HJ45" s="50"/>
      <c r="HK45" s="59"/>
      <c r="HL45" s="60"/>
      <c r="HM45" s="17"/>
      <c r="HN45" s="17"/>
      <c r="HO45" s="58"/>
      <c r="HP45" s="50"/>
      <c r="HQ45" s="50"/>
      <c r="HR45" s="50"/>
      <c r="HS45" s="50"/>
      <c r="HT45" s="50"/>
      <c r="HU45" s="50"/>
      <c r="HV45" s="59"/>
      <c r="HW45" s="60"/>
      <c r="HX45" s="17"/>
      <c r="HY45" s="17"/>
    </row>
    <row r="46" spans="1:233" x14ac:dyDescent="0.3">
      <c r="A46" s="54"/>
      <c r="B46" s="55"/>
      <c r="C46" s="62"/>
      <c r="D46" s="57"/>
      <c r="E46" s="57"/>
      <c r="F46" s="57"/>
      <c r="G46" s="53"/>
      <c r="H46" s="53"/>
      <c r="I46" s="50"/>
      <c r="J46" s="59"/>
      <c r="K46" s="60"/>
      <c r="L46" s="17"/>
      <c r="M46" s="17"/>
      <c r="N46" s="58"/>
      <c r="O46" s="50"/>
      <c r="P46" s="50"/>
      <c r="Q46" s="50"/>
      <c r="R46" s="50"/>
      <c r="S46" s="50"/>
      <c r="T46" s="50"/>
      <c r="U46" s="59"/>
      <c r="V46" s="60"/>
      <c r="W46" s="17"/>
      <c r="X46" s="17"/>
      <c r="Y46" s="58"/>
      <c r="Z46" s="50"/>
      <c r="AA46" s="50"/>
      <c r="AB46" s="50"/>
      <c r="AC46" s="50"/>
      <c r="AD46" s="50"/>
      <c r="AE46" s="50"/>
      <c r="AF46" s="59"/>
      <c r="AG46" s="60"/>
      <c r="AH46" s="17"/>
      <c r="AI46" s="17"/>
      <c r="AJ46" s="58"/>
      <c r="AK46" s="50"/>
      <c r="AL46" s="50"/>
      <c r="AM46" s="50"/>
      <c r="AN46" s="50"/>
      <c r="AO46" s="50"/>
      <c r="AP46" s="50"/>
      <c r="AQ46" s="59"/>
      <c r="AR46" s="60"/>
      <c r="AS46" s="17"/>
      <c r="AT46" s="17"/>
      <c r="AU46" s="58"/>
      <c r="AV46" s="50"/>
      <c r="AW46" s="50"/>
      <c r="AX46" s="50"/>
      <c r="AY46" s="50"/>
      <c r="AZ46" s="50"/>
      <c r="BA46" s="50"/>
      <c r="BB46" s="59"/>
      <c r="BC46" s="60"/>
      <c r="BD46" s="17"/>
      <c r="BE46" s="17"/>
      <c r="BF46" s="58"/>
      <c r="BG46" s="50"/>
      <c r="BH46" s="50"/>
      <c r="BI46" s="50"/>
      <c r="BJ46" s="50"/>
      <c r="BK46" s="50"/>
      <c r="BL46" s="50"/>
      <c r="BM46" s="59"/>
      <c r="BN46" s="60"/>
      <c r="BO46" s="17"/>
      <c r="BP46" s="17"/>
      <c r="BQ46" s="58"/>
      <c r="BR46" s="50"/>
      <c r="BS46" s="50"/>
      <c r="BT46" s="50"/>
      <c r="BU46" s="50"/>
      <c r="BV46" s="50"/>
      <c r="BW46" s="50"/>
      <c r="BX46" s="59"/>
      <c r="BY46" s="60"/>
      <c r="BZ46" s="17"/>
      <c r="CA46" s="17"/>
      <c r="CB46" s="58"/>
      <c r="CC46" s="50"/>
      <c r="CD46" s="50"/>
      <c r="CE46" s="50"/>
      <c r="CF46" s="50"/>
      <c r="CG46" s="50"/>
      <c r="CH46" s="50"/>
      <c r="CI46" s="59"/>
      <c r="CJ46" s="60"/>
      <c r="CK46" s="17"/>
      <c r="CL46" s="17"/>
      <c r="CM46" s="58"/>
      <c r="CN46" s="50"/>
      <c r="CO46" s="50"/>
      <c r="CP46" s="50"/>
      <c r="CQ46" s="50"/>
      <c r="CR46" s="50"/>
      <c r="CS46" s="50"/>
      <c r="CT46" s="59"/>
      <c r="CU46" s="60"/>
      <c r="CV46" s="17"/>
      <c r="CW46" s="17"/>
      <c r="CX46" s="58"/>
      <c r="CY46" s="50"/>
      <c r="CZ46" s="50"/>
      <c r="DA46" s="50"/>
      <c r="DB46" s="50"/>
      <c r="DC46" s="50"/>
      <c r="DD46" s="50"/>
      <c r="DE46" s="59"/>
      <c r="DF46" s="60"/>
      <c r="DG46" s="17"/>
      <c r="DH46" s="17"/>
      <c r="DI46" s="58"/>
      <c r="DJ46" s="50"/>
      <c r="DK46" s="50"/>
      <c r="DL46" s="50"/>
      <c r="DM46" s="50"/>
      <c r="DN46" s="50"/>
      <c r="DO46" s="50"/>
      <c r="DP46" s="59"/>
      <c r="DQ46" s="60"/>
      <c r="DR46" s="17"/>
      <c r="DS46" s="17"/>
      <c r="DT46" s="58"/>
      <c r="DU46" s="50"/>
      <c r="DV46" s="50"/>
      <c r="DW46" s="50"/>
      <c r="DX46" s="50"/>
      <c r="DY46" s="50"/>
      <c r="DZ46" s="50"/>
      <c r="EA46" s="59"/>
      <c r="EB46" s="60"/>
      <c r="EC46" s="17"/>
      <c r="ED46" s="17"/>
      <c r="EE46" s="58"/>
      <c r="EF46" s="50"/>
      <c r="EG46" s="50"/>
      <c r="EH46" s="50"/>
      <c r="EI46" s="50"/>
      <c r="EJ46" s="50"/>
      <c r="EK46" s="50"/>
      <c r="EL46" s="59"/>
      <c r="EM46" s="60"/>
      <c r="EN46" s="17"/>
      <c r="EO46" s="17"/>
      <c r="EP46" s="58"/>
      <c r="EQ46" s="50"/>
      <c r="ER46" s="50"/>
      <c r="ES46" s="50"/>
      <c r="ET46" s="50"/>
      <c r="EU46" s="50"/>
      <c r="EV46" s="50"/>
      <c r="EW46" s="59"/>
      <c r="EX46" s="60"/>
      <c r="EY46" s="17"/>
      <c r="EZ46" s="17"/>
      <c r="FA46" s="58"/>
      <c r="FB46" s="50"/>
      <c r="FC46" s="50"/>
      <c r="FD46" s="50"/>
      <c r="FE46" s="50"/>
      <c r="FF46" s="50"/>
      <c r="FG46" s="50"/>
      <c r="FH46" s="59"/>
      <c r="FI46" s="60"/>
      <c r="FJ46" s="17"/>
      <c r="FK46" s="17"/>
      <c r="FL46" s="58"/>
      <c r="FM46" s="50"/>
      <c r="FN46" s="50"/>
      <c r="FO46" s="50"/>
      <c r="FP46" s="50"/>
      <c r="FQ46" s="50"/>
      <c r="FR46" s="50"/>
      <c r="FS46" s="59"/>
      <c r="FT46" s="60"/>
      <c r="FU46" s="17"/>
      <c r="FV46" s="17"/>
      <c r="FW46" s="58"/>
      <c r="FX46" s="50"/>
      <c r="FY46" s="50"/>
      <c r="FZ46" s="50"/>
      <c r="GA46" s="50"/>
      <c r="GB46" s="50"/>
      <c r="GC46" s="50"/>
      <c r="GD46" s="59"/>
      <c r="GE46" s="60"/>
      <c r="GF46" s="17"/>
      <c r="GG46" s="17"/>
      <c r="GH46" s="58"/>
      <c r="GI46" s="50"/>
      <c r="GJ46" s="50"/>
      <c r="GK46" s="50"/>
      <c r="GL46" s="50"/>
      <c r="GM46" s="50"/>
      <c r="GN46" s="50"/>
      <c r="GO46" s="59"/>
      <c r="GP46" s="60"/>
      <c r="GQ46" s="17"/>
      <c r="GR46" s="17"/>
      <c r="GS46" s="58"/>
      <c r="GT46" s="50"/>
      <c r="GU46" s="50"/>
      <c r="GV46" s="50"/>
      <c r="GW46" s="50"/>
      <c r="GX46" s="50"/>
      <c r="GY46" s="50"/>
      <c r="GZ46" s="59"/>
      <c r="HA46" s="60"/>
      <c r="HB46" s="17"/>
      <c r="HC46" s="17"/>
      <c r="HD46" s="58"/>
      <c r="HE46" s="50"/>
      <c r="HF46" s="50"/>
      <c r="HG46" s="50"/>
      <c r="HH46" s="50"/>
      <c r="HI46" s="50"/>
      <c r="HJ46" s="50"/>
      <c r="HK46" s="59"/>
      <c r="HL46" s="60"/>
      <c r="HM46" s="17"/>
      <c r="HN46" s="17"/>
      <c r="HO46" s="58"/>
      <c r="HP46" s="50"/>
      <c r="HQ46" s="50"/>
      <c r="HR46" s="50"/>
      <c r="HS46" s="50"/>
      <c r="HT46" s="50"/>
      <c r="HU46" s="50"/>
      <c r="HV46" s="59"/>
      <c r="HW46" s="60"/>
      <c r="HX46" s="17"/>
      <c r="HY46" s="17"/>
    </row>
    <row r="47" spans="1:233" x14ac:dyDescent="0.3">
      <c r="A47" s="54"/>
      <c r="B47" s="55"/>
      <c r="C47" s="63"/>
      <c r="D47" s="57"/>
      <c r="E47" s="57"/>
      <c r="F47" s="57"/>
      <c r="G47" s="53"/>
      <c r="H47" s="53"/>
      <c r="I47" s="50"/>
      <c r="J47" s="59"/>
      <c r="K47" s="60"/>
      <c r="L47" s="17"/>
      <c r="M47" s="17"/>
      <c r="N47" s="58"/>
      <c r="O47" s="50"/>
      <c r="P47" s="50"/>
      <c r="Q47" s="50"/>
      <c r="R47" s="50"/>
      <c r="S47" s="50"/>
      <c r="T47" s="50"/>
      <c r="U47" s="59"/>
      <c r="V47" s="60"/>
      <c r="W47" s="17"/>
      <c r="X47" s="17"/>
      <c r="Y47" s="58"/>
      <c r="Z47" s="50"/>
      <c r="AA47" s="50"/>
      <c r="AB47" s="50"/>
      <c r="AC47" s="50"/>
      <c r="AD47" s="50"/>
      <c r="AE47" s="50"/>
      <c r="AF47" s="59"/>
      <c r="AG47" s="60"/>
      <c r="AH47" s="17"/>
      <c r="AI47" s="17"/>
      <c r="AJ47" s="58"/>
      <c r="AK47" s="50"/>
      <c r="AL47" s="50"/>
      <c r="AM47" s="50"/>
      <c r="AN47" s="50"/>
      <c r="AO47" s="50"/>
      <c r="AP47" s="50"/>
      <c r="AQ47" s="59"/>
      <c r="AR47" s="60"/>
      <c r="AS47" s="17"/>
      <c r="AT47" s="17"/>
      <c r="AU47" s="58"/>
      <c r="AV47" s="50"/>
      <c r="AW47" s="50"/>
      <c r="AX47" s="50"/>
      <c r="AY47" s="50"/>
      <c r="AZ47" s="50"/>
      <c r="BA47" s="50"/>
      <c r="BB47" s="59"/>
      <c r="BC47" s="60"/>
      <c r="BD47" s="17"/>
      <c r="BE47" s="17"/>
      <c r="BF47" s="58"/>
      <c r="BG47" s="50"/>
      <c r="BH47" s="50"/>
      <c r="BI47" s="50"/>
      <c r="BJ47" s="50"/>
      <c r="BK47" s="50"/>
      <c r="BL47" s="50"/>
      <c r="BM47" s="59"/>
      <c r="BN47" s="60"/>
      <c r="BO47" s="17"/>
      <c r="BP47" s="17"/>
      <c r="BQ47" s="58"/>
      <c r="BR47" s="50"/>
      <c r="BS47" s="50"/>
      <c r="BT47" s="50"/>
      <c r="BU47" s="50"/>
      <c r="BV47" s="50"/>
      <c r="BW47" s="50"/>
      <c r="BX47" s="59"/>
      <c r="BY47" s="60"/>
      <c r="BZ47" s="17"/>
      <c r="CA47" s="17"/>
      <c r="CB47" s="58"/>
      <c r="CC47" s="50"/>
      <c r="CD47" s="50"/>
      <c r="CE47" s="50"/>
      <c r="CF47" s="50"/>
      <c r="CG47" s="50"/>
      <c r="CH47" s="50"/>
      <c r="CI47" s="59"/>
      <c r="CJ47" s="60"/>
      <c r="CK47" s="17"/>
      <c r="CL47" s="17"/>
      <c r="CM47" s="58"/>
      <c r="CN47" s="50"/>
      <c r="CO47" s="50"/>
      <c r="CP47" s="50"/>
      <c r="CQ47" s="50"/>
      <c r="CR47" s="50"/>
      <c r="CS47" s="50"/>
      <c r="CT47" s="59"/>
      <c r="CU47" s="60"/>
      <c r="CV47" s="17"/>
      <c r="CW47" s="17"/>
      <c r="CX47" s="58"/>
      <c r="CY47" s="50"/>
      <c r="CZ47" s="50"/>
      <c r="DA47" s="50"/>
      <c r="DB47" s="50"/>
      <c r="DC47" s="50"/>
      <c r="DD47" s="50"/>
      <c r="DE47" s="59"/>
      <c r="DF47" s="60"/>
      <c r="DG47" s="17"/>
      <c r="DH47" s="17"/>
      <c r="DI47" s="58"/>
      <c r="DJ47" s="50"/>
      <c r="DK47" s="50"/>
      <c r="DL47" s="50"/>
      <c r="DM47" s="50"/>
      <c r="DN47" s="50"/>
      <c r="DO47" s="50"/>
      <c r="DP47" s="59"/>
      <c r="DQ47" s="60"/>
      <c r="DR47" s="17"/>
      <c r="DS47" s="17"/>
      <c r="DT47" s="58"/>
      <c r="DU47" s="50"/>
      <c r="DV47" s="50"/>
      <c r="DW47" s="50"/>
      <c r="DX47" s="50"/>
      <c r="DY47" s="50"/>
      <c r="DZ47" s="50"/>
      <c r="EA47" s="59"/>
      <c r="EB47" s="60"/>
      <c r="EC47" s="17"/>
      <c r="ED47" s="17"/>
      <c r="EE47" s="58"/>
      <c r="EF47" s="50"/>
      <c r="EG47" s="50"/>
      <c r="EH47" s="50"/>
      <c r="EI47" s="50"/>
      <c r="EJ47" s="50"/>
      <c r="EK47" s="50"/>
      <c r="EL47" s="59"/>
      <c r="EM47" s="60"/>
      <c r="EN47" s="17"/>
      <c r="EO47" s="17"/>
      <c r="EP47" s="58"/>
      <c r="EQ47" s="50"/>
      <c r="ER47" s="50"/>
      <c r="ES47" s="50"/>
      <c r="ET47" s="50"/>
      <c r="EU47" s="50"/>
      <c r="EV47" s="50"/>
      <c r="EW47" s="59"/>
      <c r="EX47" s="60"/>
      <c r="EY47" s="17"/>
      <c r="EZ47" s="17"/>
      <c r="FA47" s="58"/>
      <c r="FB47" s="50"/>
      <c r="FC47" s="50"/>
      <c r="FD47" s="50"/>
      <c r="FE47" s="50"/>
      <c r="FF47" s="50"/>
      <c r="FG47" s="50"/>
      <c r="FH47" s="59"/>
      <c r="FI47" s="60"/>
      <c r="FJ47" s="17"/>
      <c r="FK47" s="17"/>
      <c r="FL47" s="58"/>
      <c r="FM47" s="50"/>
      <c r="FN47" s="50"/>
      <c r="FO47" s="50"/>
      <c r="FP47" s="50"/>
      <c r="FQ47" s="50"/>
      <c r="FR47" s="50"/>
      <c r="FS47" s="59"/>
      <c r="FT47" s="60"/>
      <c r="FU47" s="17"/>
      <c r="FV47" s="17"/>
      <c r="FW47" s="58"/>
      <c r="FX47" s="50"/>
      <c r="FY47" s="50"/>
      <c r="FZ47" s="50"/>
      <c r="GA47" s="50"/>
      <c r="GB47" s="50"/>
      <c r="GC47" s="50"/>
      <c r="GD47" s="59"/>
      <c r="GE47" s="60"/>
      <c r="GF47" s="17"/>
      <c r="GG47" s="17"/>
      <c r="GH47" s="58"/>
      <c r="GI47" s="50"/>
      <c r="GJ47" s="50"/>
      <c r="GK47" s="50"/>
      <c r="GL47" s="50"/>
      <c r="GM47" s="50"/>
      <c r="GN47" s="50"/>
      <c r="GO47" s="59"/>
      <c r="GP47" s="60"/>
      <c r="GQ47" s="17"/>
      <c r="GR47" s="17"/>
      <c r="GS47" s="58"/>
      <c r="GT47" s="50"/>
      <c r="GU47" s="50"/>
      <c r="GV47" s="50"/>
      <c r="GW47" s="50"/>
      <c r="GX47" s="50"/>
      <c r="GY47" s="50"/>
      <c r="GZ47" s="59"/>
      <c r="HA47" s="60"/>
      <c r="HB47" s="17"/>
      <c r="HC47" s="17"/>
      <c r="HD47" s="58"/>
      <c r="HE47" s="50"/>
      <c r="HF47" s="50"/>
      <c r="HG47" s="50"/>
      <c r="HH47" s="50"/>
      <c r="HI47" s="50"/>
      <c r="HJ47" s="50"/>
      <c r="HK47" s="59"/>
      <c r="HL47" s="60"/>
      <c r="HM47" s="17"/>
      <c r="HN47" s="17"/>
      <c r="HO47" s="58"/>
      <c r="HP47" s="50"/>
      <c r="HQ47" s="50"/>
      <c r="HR47" s="50"/>
      <c r="HS47" s="50"/>
      <c r="HT47" s="50"/>
      <c r="HU47" s="50"/>
      <c r="HV47" s="59"/>
      <c r="HW47" s="60"/>
      <c r="HX47" s="17"/>
      <c r="HY47" s="17"/>
    </row>
    <row r="48" spans="1:233" x14ac:dyDescent="0.3">
      <c r="A48" s="54"/>
      <c r="B48" s="55"/>
      <c r="C48" s="56"/>
      <c r="D48" s="57"/>
      <c r="E48" s="57"/>
      <c r="F48" s="57"/>
      <c r="G48" s="53"/>
      <c r="H48" s="53"/>
      <c r="I48" s="50"/>
      <c r="J48" s="59"/>
      <c r="K48" s="60"/>
      <c r="L48" s="17"/>
      <c r="M48" s="17"/>
      <c r="N48" s="58"/>
      <c r="O48" s="50"/>
      <c r="P48" s="50"/>
      <c r="Q48" s="50"/>
      <c r="R48" s="50"/>
      <c r="S48" s="50"/>
      <c r="T48" s="50"/>
      <c r="U48" s="59"/>
      <c r="V48" s="60"/>
      <c r="W48" s="17"/>
      <c r="X48" s="17"/>
      <c r="Y48" s="58"/>
      <c r="Z48" s="50"/>
      <c r="AA48" s="50"/>
      <c r="AB48" s="50"/>
      <c r="AC48" s="50"/>
      <c r="AD48" s="50"/>
      <c r="AE48" s="50"/>
      <c r="AF48" s="59"/>
      <c r="AG48" s="60"/>
      <c r="AH48" s="17"/>
      <c r="AI48" s="17"/>
      <c r="AJ48" s="58"/>
      <c r="AK48" s="50"/>
      <c r="AL48" s="50"/>
      <c r="AM48" s="50"/>
      <c r="AN48" s="50"/>
      <c r="AO48" s="50"/>
      <c r="AP48" s="50"/>
      <c r="AQ48" s="59"/>
      <c r="AR48" s="60"/>
      <c r="AS48" s="17"/>
      <c r="AT48" s="17"/>
      <c r="AU48" s="58"/>
      <c r="AV48" s="50"/>
      <c r="AW48" s="50"/>
      <c r="AX48" s="50"/>
      <c r="AY48" s="50"/>
      <c r="AZ48" s="50"/>
      <c r="BA48" s="50"/>
      <c r="BB48" s="59"/>
      <c r="BC48" s="60"/>
      <c r="BD48" s="17"/>
      <c r="BE48" s="17"/>
      <c r="BF48" s="58"/>
      <c r="BG48" s="50"/>
      <c r="BH48" s="50"/>
      <c r="BI48" s="50"/>
      <c r="BJ48" s="50"/>
      <c r="BK48" s="50"/>
      <c r="BL48" s="50"/>
      <c r="BM48" s="59"/>
      <c r="BN48" s="60"/>
      <c r="BO48" s="17"/>
      <c r="BP48" s="17"/>
      <c r="BQ48" s="58"/>
      <c r="BR48" s="50"/>
      <c r="BS48" s="50"/>
      <c r="BT48" s="50"/>
      <c r="BU48" s="50"/>
      <c r="BV48" s="50"/>
      <c r="BW48" s="50"/>
      <c r="BX48" s="59"/>
      <c r="BY48" s="60"/>
      <c r="BZ48" s="17"/>
      <c r="CA48" s="17"/>
      <c r="CB48" s="58"/>
      <c r="CC48" s="50"/>
      <c r="CD48" s="50"/>
      <c r="CE48" s="50"/>
      <c r="CF48" s="50"/>
      <c r="CG48" s="50"/>
      <c r="CH48" s="50"/>
      <c r="CI48" s="59"/>
      <c r="CJ48" s="60"/>
      <c r="CK48" s="17"/>
      <c r="CL48" s="17"/>
      <c r="CM48" s="58"/>
      <c r="CN48" s="50"/>
      <c r="CO48" s="50"/>
      <c r="CP48" s="50"/>
      <c r="CQ48" s="50"/>
      <c r="CR48" s="50"/>
      <c r="CS48" s="50"/>
      <c r="CT48" s="59"/>
      <c r="CU48" s="60"/>
      <c r="CV48" s="17"/>
      <c r="CW48" s="17"/>
      <c r="CX48" s="58"/>
      <c r="CY48" s="50"/>
      <c r="CZ48" s="50"/>
      <c r="DA48" s="50"/>
      <c r="DB48" s="50"/>
      <c r="DC48" s="50"/>
      <c r="DD48" s="50"/>
      <c r="DE48" s="59"/>
      <c r="DF48" s="60"/>
      <c r="DG48" s="17"/>
      <c r="DH48" s="17"/>
      <c r="DI48" s="58"/>
      <c r="DJ48" s="50"/>
      <c r="DK48" s="50"/>
      <c r="DL48" s="50"/>
      <c r="DM48" s="50"/>
      <c r="DN48" s="50"/>
      <c r="DO48" s="50"/>
      <c r="DP48" s="59"/>
      <c r="DQ48" s="60"/>
      <c r="DR48" s="17"/>
      <c r="DS48" s="17"/>
      <c r="DT48" s="58"/>
      <c r="DU48" s="50"/>
      <c r="DV48" s="50"/>
      <c r="DW48" s="50"/>
      <c r="DX48" s="50"/>
      <c r="DY48" s="50"/>
      <c r="DZ48" s="50"/>
      <c r="EA48" s="59"/>
      <c r="EB48" s="60"/>
      <c r="EC48" s="17"/>
      <c r="ED48" s="17"/>
      <c r="EE48" s="58"/>
      <c r="EF48" s="50"/>
      <c r="EG48" s="50"/>
      <c r="EH48" s="50"/>
      <c r="EI48" s="50"/>
      <c r="EJ48" s="50"/>
      <c r="EK48" s="50"/>
      <c r="EL48" s="59"/>
      <c r="EM48" s="60"/>
      <c r="EN48" s="17"/>
      <c r="EO48" s="17"/>
      <c r="EP48" s="58"/>
      <c r="EQ48" s="50"/>
      <c r="ER48" s="50"/>
      <c r="ES48" s="50"/>
      <c r="ET48" s="50"/>
      <c r="EU48" s="50"/>
      <c r="EV48" s="50"/>
      <c r="EW48" s="59"/>
      <c r="EX48" s="60"/>
      <c r="EY48" s="17"/>
      <c r="EZ48" s="17"/>
      <c r="FA48" s="58"/>
      <c r="FB48" s="50"/>
      <c r="FC48" s="50"/>
      <c r="FD48" s="50"/>
      <c r="FE48" s="50"/>
      <c r="FF48" s="50"/>
      <c r="FG48" s="50"/>
      <c r="FH48" s="59"/>
      <c r="FI48" s="60"/>
      <c r="FJ48" s="17"/>
      <c r="FK48" s="17"/>
      <c r="FL48" s="58"/>
      <c r="FM48" s="50"/>
      <c r="FN48" s="50"/>
      <c r="FO48" s="50"/>
      <c r="FP48" s="50"/>
      <c r="FQ48" s="50"/>
      <c r="FR48" s="50"/>
      <c r="FS48" s="59"/>
      <c r="FT48" s="60"/>
      <c r="FU48" s="17"/>
      <c r="FV48" s="17"/>
      <c r="FW48" s="58"/>
      <c r="FX48" s="50"/>
      <c r="FY48" s="50"/>
      <c r="FZ48" s="50"/>
      <c r="GA48" s="50"/>
      <c r="GB48" s="50"/>
      <c r="GC48" s="50"/>
      <c r="GD48" s="59"/>
      <c r="GE48" s="60"/>
      <c r="GF48" s="17"/>
      <c r="GG48" s="17"/>
      <c r="GH48" s="58"/>
      <c r="GI48" s="50"/>
      <c r="GJ48" s="50"/>
      <c r="GK48" s="50"/>
      <c r="GL48" s="50"/>
      <c r="GM48" s="50"/>
      <c r="GN48" s="50"/>
      <c r="GO48" s="59"/>
      <c r="GP48" s="60"/>
      <c r="GQ48" s="17"/>
      <c r="GR48" s="17"/>
      <c r="GS48" s="58"/>
      <c r="GT48" s="50"/>
      <c r="GU48" s="50"/>
      <c r="GV48" s="50"/>
      <c r="GW48" s="50"/>
      <c r="GX48" s="50"/>
      <c r="GY48" s="50"/>
      <c r="GZ48" s="59"/>
      <c r="HA48" s="60"/>
      <c r="HB48" s="17"/>
      <c r="HC48" s="17"/>
      <c r="HD48" s="58"/>
      <c r="HE48" s="50"/>
      <c r="HF48" s="50"/>
      <c r="HG48" s="50"/>
      <c r="HH48" s="50"/>
      <c r="HI48" s="50"/>
      <c r="HJ48" s="50"/>
      <c r="HK48" s="59"/>
      <c r="HL48" s="60"/>
      <c r="HM48" s="17"/>
      <c r="HN48" s="17"/>
      <c r="HO48" s="58"/>
      <c r="HP48" s="50"/>
      <c r="HQ48" s="50"/>
      <c r="HR48" s="50"/>
      <c r="HS48" s="50"/>
      <c r="HT48" s="50"/>
      <c r="HU48" s="50"/>
      <c r="HV48" s="59"/>
      <c r="HW48" s="60"/>
      <c r="HX48" s="17"/>
      <c r="HY48" s="17"/>
    </row>
    <row r="49" spans="1:233" x14ac:dyDescent="0.3">
      <c r="A49" s="54"/>
      <c r="B49" s="55"/>
      <c r="C49" s="56"/>
      <c r="D49" s="57"/>
      <c r="E49" s="57"/>
      <c r="F49" s="57"/>
      <c r="G49" s="53"/>
      <c r="H49" s="53"/>
      <c r="I49" s="50"/>
      <c r="J49" s="59"/>
      <c r="K49" s="60"/>
      <c r="L49" s="17"/>
      <c r="M49" s="17"/>
      <c r="N49" s="58"/>
      <c r="O49" s="50"/>
      <c r="P49" s="50"/>
      <c r="Q49" s="50"/>
      <c r="R49" s="50"/>
      <c r="S49" s="50"/>
      <c r="T49" s="50"/>
      <c r="U49" s="59"/>
      <c r="V49" s="60"/>
      <c r="W49" s="17"/>
      <c r="X49" s="17"/>
      <c r="Y49" s="58"/>
      <c r="Z49" s="50"/>
      <c r="AA49" s="50"/>
      <c r="AB49" s="50"/>
      <c r="AC49" s="50"/>
      <c r="AD49" s="50"/>
      <c r="AE49" s="50"/>
      <c r="AF49" s="59"/>
      <c r="AG49" s="60"/>
      <c r="AH49" s="17"/>
      <c r="AI49" s="17"/>
      <c r="AJ49" s="58"/>
      <c r="AK49" s="50"/>
      <c r="AL49" s="50"/>
      <c r="AM49" s="50"/>
      <c r="AN49" s="50"/>
      <c r="AO49" s="50"/>
      <c r="AP49" s="50"/>
      <c r="AQ49" s="59"/>
      <c r="AR49" s="60"/>
      <c r="AS49" s="17"/>
      <c r="AT49" s="17"/>
      <c r="AU49" s="58"/>
      <c r="AV49" s="50"/>
      <c r="AW49" s="50"/>
      <c r="AX49" s="50"/>
      <c r="AY49" s="50"/>
      <c r="AZ49" s="50"/>
      <c r="BA49" s="50"/>
      <c r="BB49" s="59"/>
      <c r="BC49" s="60"/>
      <c r="BD49" s="17"/>
      <c r="BE49" s="17"/>
      <c r="BF49" s="58"/>
      <c r="BG49" s="50"/>
      <c r="BH49" s="50"/>
      <c r="BI49" s="50"/>
      <c r="BJ49" s="50"/>
      <c r="BK49" s="50"/>
      <c r="BL49" s="50"/>
      <c r="BM49" s="59"/>
      <c r="BN49" s="60"/>
      <c r="BO49" s="17"/>
      <c r="BP49" s="17"/>
      <c r="BQ49" s="58"/>
      <c r="BR49" s="50"/>
      <c r="BS49" s="50"/>
      <c r="BT49" s="50"/>
      <c r="BU49" s="50"/>
      <c r="BV49" s="50"/>
      <c r="BW49" s="50"/>
      <c r="BX49" s="59"/>
      <c r="BY49" s="60"/>
      <c r="BZ49" s="17"/>
      <c r="CA49" s="17"/>
      <c r="CB49" s="58"/>
      <c r="CC49" s="50"/>
      <c r="CD49" s="50"/>
      <c r="CE49" s="50"/>
      <c r="CF49" s="50"/>
      <c r="CG49" s="50"/>
      <c r="CH49" s="50"/>
      <c r="CI49" s="59"/>
      <c r="CJ49" s="60"/>
      <c r="CK49" s="17"/>
      <c r="CL49" s="17"/>
      <c r="CM49" s="58"/>
      <c r="CN49" s="50"/>
      <c r="CO49" s="50"/>
      <c r="CP49" s="50"/>
      <c r="CQ49" s="50"/>
      <c r="CR49" s="50"/>
      <c r="CS49" s="50"/>
      <c r="CT49" s="59"/>
      <c r="CU49" s="60"/>
      <c r="CV49" s="17"/>
      <c r="CW49" s="17"/>
      <c r="CX49" s="58"/>
      <c r="CY49" s="50"/>
      <c r="CZ49" s="50"/>
      <c r="DA49" s="50"/>
      <c r="DB49" s="50"/>
      <c r="DC49" s="50"/>
      <c r="DD49" s="50"/>
      <c r="DE49" s="59"/>
      <c r="DF49" s="60"/>
      <c r="DG49" s="17"/>
      <c r="DH49" s="17"/>
      <c r="DI49" s="58"/>
      <c r="DJ49" s="50"/>
      <c r="DK49" s="50"/>
      <c r="DL49" s="50"/>
      <c r="DM49" s="50"/>
      <c r="DN49" s="50"/>
      <c r="DO49" s="50"/>
      <c r="DP49" s="59"/>
      <c r="DQ49" s="60"/>
      <c r="DR49" s="17"/>
      <c r="DS49" s="17"/>
      <c r="DT49" s="58"/>
      <c r="DU49" s="50"/>
      <c r="DV49" s="50"/>
      <c r="DW49" s="50"/>
      <c r="DX49" s="50"/>
      <c r="DY49" s="50"/>
      <c r="DZ49" s="50"/>
      <c r="EA49" s="59"/>
      <c r="EB49" s="60"/>
      <c r="EC49" s="17"/>
      <c r="ED49" s="17"/>
      <c r="EE49" s="58"/>
      <c r="EF49" s="50"/>
      <c r="EG49" s="50"/>
      <c r="EH49" s="50"/>
      <c r="EI49" s="50"/>
      <c r="EJ49" s="50"/>
      <c r="EK49" s="50"/>
      <c r="EL49" s="59"/>
      <c r="EM49" s="60"/>
      <c r="EN49" s="17"/>
      <c r="EO49" s="17"/>
      <c r="EP49" s="58"/>
      <c r="EQ49" s="50"/>
      <c r="ER49" s="50"/>
      <c r="ES49" s="50"/>
      <c r="ET49" s="50"/>
      <c r="EU49" s="50"/>
      <c r="EV49" s="50"/>
      <c r="EW49" s="59"/>
      <c r="EX49" s="60"/>
      <c r="EY49" s="17"/>
      <c r="EZ49" s="17"/>
      <c r="FA49" s="58"/>
      <c r="FB49" s="50"/>
      <c r="FC49" s="50"/>
      <c r="FD49" s="50"/>
      <c r="FE49" s="50"/>
      <c r="FF49" s="50"/>
      <c r="FG49" s="50"/>
      <c r="FH49" s="59"/>
      <c r="FI49" s="60"/>
      <c r="FJ49" s="17"/>
      <c r="FK49" s="17"/>
      <c r="FL49" s="58"/>
      <c r="FM49" s="50"/>
      <c r="FN49" s="50"/>
      <c r="FO49" s="50"/>
      <c r="FP49" s="50"/>
      <c r="FQ49" s="50"/>
      <c r="FR49" s="50"/>
      <c r="FS49" s="59"/>
      <c r="FT49" s="60"/>
      <c r="FU49" s="17"/>
      <c r="FV49" s="17"/>
      <c r="FW49" s="58"/>
      <c r="FX49" s="50"/>
      <c r="FY49" s="50"/>
      <c r="FZ49" s="50"/>
      <c r="GA49" s="50"/>
      <c r="GB49" s="50"/>
      <c r="GC49" s="50"/>
      <c r="GD49" s="59"/>
      <c r="GE49" s="60"/>
      <c r="GF49" s="17"/>
      <c r="GG49" s="17"/>
      <c r="GH49" s="58"/>
      <c r="GI49" s="50"/>
      <c r="GJ49" s="50"/>
      <c r="GK49" s="50"/>
      <c r="GL49" s="50"/>
      <c r="GM49" s="50"/>
      <c r="GN49" s="50"/>
      <c r="GO49" s="59"/>
      <c r="GP49" s="60"/>
      <c r="GQ49" s="17"/>
      <c r="GR49" s="17"/>
      <c r="GS49" s="58"/>
      <c r="GT49" s="50"/>
      <c r="GU49" s="50"/>
      <c r="GV49" s="50"/>
      <c r="GW49" s="50"/>
      <c r="GX49" s="50"/>
      <c r="GY49" s="50"/>
      <c r="GZ49" s="59"/>
      <c r="HA49" s="60"/>
      <c r="HB49" s="17"/>
      <c r="HC49" s="17"/>
      <c r="HD49" s="58"/>
      <c r="HE49" s="50"/>
      <c r="HF49" s="50"/>
      <c r="HG49" s="50"/>
      <c r="HH49" s="50"/>
      <c r="HI49" s="50"/>
      <c r="HJ49" s="50"/>
      <c r="HK49" s="59"/>
      <c r="HL49" s="60"/>
      <c r="HM49" s="17"/>
      <c r="HN49" s="17"/>
      <c r="HO49" s="58"/>
      <c r="HP49" s="50"/>
      <c r="HQ49" s="50"/>
      <c r="HR49" s="50"/>
      <c r="HS49" s="50"/>
      <c r="HT49" s="50"/>
      <c r="HU49" s="50"/>
      <c r="HV49" s="59"/>
      <c r="HW49" s="60"/>
      <c r="HX49" s="17"/>
      <c r="HY49" s="17"/>
    </row>
    <row r="50" spans="1:233" x14ac:dyDescent="0.3">
      <c r="A50" s="54"/>
      <c r="B50" s="55"/>
      <c r="C50" s="56"/>
      <c r="D50" s="57"/>
      <c r="E50" s="57"/>
      <c r="F50" s="57"/>
      <c r="G50" s="53"/>
      <c r="H50" s="53"/>
      <c r="I50" s="50"/>
      <c r="J50" s="59"/>
      <c r="K50" s="60"/>
      <c r="L50" s="17"/>
      <c r="M50" s="17"/>
      <c r="N50" s="58"/>
      <c r="O50" s="50"/>
      <c r="P50" s="50"/>
      <c r="Q50" s="50"/>
      <c r="R50" s="50"/>
      <c r="S50" s="50"/>
      <c r="T50" s="50"/>
      <c r="U50" s="59"/>
      <c r="V50" s="60"/>
      <c r="W50" s="17"/>
      <c r="X50" s="17"/>
      <c r="Y50" s="58"/>
      <c r="Z50" s="50"/>
      <c r="AA50" s="50"/>
      <c r="AB50" s="50"/>
      <c r="AC50" s="50"/>
      <c r="AD50" s="50"/>
      <c r="AE50" s="50"/>
      <c r="AF50" s="59"/>
      <c r="AG50" s="60"/>
      <c r="AH50" s="17"/>
      <c r="AI50" s="17"/>
      <c r="AJ50" s="58"/>
      <c r="AK50" s="50"/>
      <c r="AL50" s="50"/>
      <c r="AM50" s="50"/>
      <c r="AN50" s="50"/>
      <c r="AO50" s="50"/>
      <c r="AP50" s="50"/>
      <c r="AQ50" s="59"/>
      <c r="AR50" s="60"/>
      <c r="AS50" s="17"/>
      <c r="AT50" s="17"/>
      <c r="AU50" s="58"/>
      <c r="AV50" s="50"/>
      <c r="AW50" s="50"/>
      <c r="AX50" s="50"/>
      <c r="AY50" s="50"/>
      <c r="AZ50" s="50"/>
      <c r="BA50" s="50"/>
      <c r="BB50" s="59"/>
      <c r="BC50" s="60"/>
      <c r="BD50" s="17"/>
      <c r="BE50" s="17"/>
      <c r="BF50" s="58"/>
      <c r="BG50" s="50"/>
      <c r="BH50" s="50"/>
      <c r="BI50" s="50"/>
      <c r="BJ50" s="50"/>
      <c r="BK50" s="50"/>
      <c r="BL50" s="50"/>
      <c r="BM50" s="59"/>
      <c r="BN50" s="60"/>
      <c r="BO50" s="17"/>
      <c r="BP50" s="17"/>
      <c r="BQ50" s="58"/>
      <c r="BR50" s="50"/>
      <c r="BS50" s="50"/>
      <c r="BT50" s="50"/>
      <c r="BU50" s="50"/>
      <c r="BV50" s="50"/>
      <c r="BW50" s="50"/>
      <c r="BX50" s="59"/>
      <c r="BY50" s="60"/>
      <c r="BZ50" s="17"/>
      <c r="CA50" s="17"/>
      <c r="CB50" s="58"/>
      <c r="CC50" s="50"/>
      <c r="CD50" s="50"/>
      <c r="CE50" s="50"/>
      <c r="CF50" s="50"/>
      <c r="CG50" s="50"/>
      <c r="CH50" s="50"/>
      <c r="CI50" s="59"/>
      <c r="CJ50" s="60"/>
      <c r="CK50" s="17"/>
      <c r="CL50" s="17"/>
      <c r="CM50" s="58"/>
      <c r="CN50" s="50"/>
      <c r="CO50" s="50"/>
      <c r="CP50" s="50"/>
      <c r="CQ50" s="50"/>
      <c r="CR50" s="50"/>
      <c r="CS50" s="50"/>
      <c r="CT50" s="59"/>
      <c r="CU50" s="60"/>
      <c r="CV50" s="17"/>
      <c r="CW50" s="17"/>
      <c r="CX50" s="58"/>
      <c r="CY50" s="50"/>
      <c r="CZ50" s="50"/>
      <c r="DA50" s="50"/>
      <c r="DB50" s="50"/>
      <c r="DC50" s="50"/>
      <c r="DD50" s="50"/>
      <c r="DE50" s="59"/>
      <c r="DF50" s="60"/>
      <c r="DG50" s="17"/>
      <c r="DH50" s="17"/>
      <c r="DI50" s="58"/>
      <c r="DJ50" s="50"/>
      <c r="DK50" s="50"/>
      <c r="DL50" s="50"/>
      <c r="DM50" s="50"/>
      <c r="DN50" s="50"/>
      <c r="DO50" s="50"/>
      <c r="DP50" s="59"/>
      <c r="DQ50" s="60"/>
      <c r="DR50" s="17"/>
      <c r="DS50" s="17"/>
      <c r="DT50" s="58"/>
      <c r="DU50" s="50"/>
      <c r="DV50" s="50"/>
      <c r="DW50" s="50"/>
      <c r="DX50" s="50"/>
      <c r="DY50" s="50"/>
      <c r="DZ50" s="50"/>
      <c r="EA50" s="59"/>
      <c r="EB50" s="60"/>
      <c r="EC50" s="17"/>
      <c r="ED50" s="17"/>
      <c r="EE50" s="58"/>
      <c r="EF50" s="50"/>
      <c r="EG50" s="50"/>
      <c r="EH50" s="50"/>
      <c r="EI50" s="50"/>
      <c r="EJ50" s="50"/>
      <c r="EK50" s="50"/>
      <c r="EL50" s="59"/>
      <c r="EM50" s="60"/>
      <c r="EN50" s="17"/>
      <c r="EO50" s="17"/>
      <c r="EP50" s="58"/>
      <c r="EQ50" s="50"/>
      <c r="ER50" s="50"/>
      <c r="ES50" s="50"/>
      <c r="ET50" s="50"/>
      <c r="EU50" s="50"/>
      <c r="EV50" s="50"/>
      <c r="EW50" s="59"/>
      <c r="EX50" s="60"/>
      <c r="EY50" s="17"/>
      <c r="EZ50" s="17"/>
      <c r="FA50" s="58"/>
      <c r="FB50" s="50"/>
      <c r="FC50" s="50"/>
      <c r="FD50" s="50"/>
      <c r="FE50" s="50"/>
      <c r="FF50" s="50"/>
      <c r="FG50" s="50"/>
      <c r="FH50" s="59"/>
      <c r="FI50" s="60"/>
      <c r="FJ50" s="17"/>
      <c r="FK50" s="17"/>
      <c r="FL50" s="58"/>
      <c r="FM50" s="50"/>
      <c r="FN50" s="50"/>
      <c r="FO50" s="50"/>
      <c r="FP50" s="50"/>
      <c r="FQ50" s="50"/>
      <c r="FR50" s="50"/>
      <c r="FS50" s="59"/>
      <c r="FT50" s="60"/>
      <c r="FU50" s="17"/>
      <c r="FV50" s="17"/>
      <c r="FW50" s="58"/>
      <c r="FX50" s="50"/>
      <c r="FY50" s="50"/>
      <c r="FZ50" s="50"/>
      <c r="GA50" s="50"/>
      <c r="GB50" s="50"/>
      <c r="GC50" s="50"/>
      <c r="GD50" s="59"/>
      <c r="GE50" s="60"/>
      <c r="GF50" s="17"/>
      <c r="GG50" s="17"/>
      <c r="GH50" s="58"/>
      <c r="GI50" s="50"/>
      <c r="GJ50" s="50"/>
      <c r="GK50" s="50"/>
      <c r="GL50" s="50"/>
      <c r="GM50" s="50"/>
      <c r="GN50" s="50"/>
      <c r="GO50" s="59"/>
      <c r="GP50" s="60"/>
      <c r="GQ50" s="17"/>
      <c r="GR50" s="17"/>
      <c r="GS50" s="58"/>
      <c r="GT50" s="50"/>
      <c r="GU50" s="50"/>
      <c r="GV50" s="50"/>
      <c r="GW50" s="50"/>
      <c r="GX50" s="50"/>
      <c r="GY50" s="50"/>
      <c r="GZ50" s="59"/>
      <c r="HA50" s="60"/>
      <c r="HB50" s="17"/>
      <c r="HC50" s="17"/>
      <c r="HD50" s="58"/>
      <c r="HE50" s="50"/>
      <c r="HF50" s="50"/>
      <c r="HG50" s="50"/>
      <c r="HH50" s="50"/>
      <c r="HI50" s="50"/>
      <c r="HJ50" s="50"/>
      <c r="HK50" s="59"/>
      <c r="HL50" s="60"/>
      <c r="HM50" s="17"/>
      <c r="HN50" s="17"/>
      <c r="HO50" s="58"/>
      <c r="HP50" s="50"/>
      <c r="HQ50" s="50"/>
      <c r="HR50" s="50"/>
      <c r="HS50" s="50"/>
      <c r="HT50" s="50"/>
      <c r="HU50" s="50"/>
      <c r="HV50" s="59"/>
      <c r="HW50" s="60"/>
      <c r="HX50" s="17"/>
      <c r="HY50" s="17"/>
    </row>
    <row r="51" spans="1:233" x14ac:dyDescent="0.3">
      <c r="A51" s="54"/>
      <c r="B51" s="55"/>
      <c r="C51" s="56"/>
      <c r="D51" s="57"/>
      <c r="E51" s="57"/>
      <c r="F51" s="57"/>
      <c r="G51" s="53"/>
      <c r="H51" s="53"/>
      <c r="I51" s="50"/>
      <c r="J51" s="59"/>
      <c r="K51" s="60"/>
      <c r="L51" s="17"/>
      <c r="M51" s="17"/>
      <c r="N51" s="58"/>
      <c r="O51" s="50"/>
      <c r="P51" s="50"/>
      <c r="Q51" s="50"/>
      <c r="R51" s="50"/>
      <c r="S51" s="50"/>
      <c r="T51" s="50"/>
      <c r="U51" s="59"/>
      <c r="V51" s="60"/>
      <c r="W51" s="17"/>
      <c r="X51" s="17"/>
      <c r="Y51" s="58"/>
      <c r="Z51" s="50"/>
      <c r="AA51" s="50"/>
      <c r="AB51" s="50"/>
      <c r="AC51" s="50"/>
      <c r="AD51" s="50"/>
      <c r="AE51" s="50"/>
      <c r="AF51" s="59"/>
      <c r="AG51" s="60"/>
      <c r="AH51" s="17"/>
      <c r="AI51" s="17"/>
      <c r="AJ51" s="58"/>
      <c r="AK51" s="50"/>
      <c r="AL51" s="50"/>
      <c r="AM51" s="50"/>
      <c r="AN51" s="50"/>
      <c r="AO51" s="50"/>
      <c r="AP51" s="50"/>
      <c r="AQ51" s="59"/>
      <c r="AR51" s="60"/>
      <c r="AS51" s="17"/>
      <c r="AT51" s="17"/>
      <c r="AU51" s="58"/>
      <c r="AV51" s="50"/>
      <c r="AW51" s="50"/>
      <c r="AX51" s="50"/>
      <c r="AY51" s="50"/>
      <c r="AZ51" s="50"/>
      <c r="BA51" s="50"/>
      <c r="BB51" s="59"/>
      <c r="BC51" s="60"/>
      <c r="BD51" s="17"/>
      <c r="BE51" s="17"/>
      <c r="BF51" s="58"/>
      <c r="BG51" s="50"/>
      <c r="BH51" s="50"/>
      <c r="BI51" s="50"/>
      <c r="BJ51" s="50"/>
      <c r="BK51" s="50"/>
      <c r="BL51" s="50"/>
      <c r="BM51" s="59"/>
      <c r="BN51" s="60"/>
      <c r="BO51" s="17"/>
      <c r="BP51" s="17"/>
      <c r="BQ51" s="58"/>
      <c r="BR51" s="50"/>
      <c r="BS51" s="50"/>
      <c r="BT51" s="50"/>
      <c r="BU51" s="50"/>
      <c r="BV51" s="50"/>
      <c r="BW51" s="50"/>
      <c r="BX51" s="59"/>
      <c r="BY51" s="60"/>
      <c r="BZ51" s="17"/>
      <c r="CA51" s="17"/>
      <c r="CB51" s="58"/>
      <c r="CC51" s="50"/>
      <c r="CD51" s="50"/>
      <c r="CE51" s="50"/>
      <c r="CF51" s="50"/>
      <c r="CG51" s="50"/>
      <c r="CH51" s="50"/>
      <c r="CI51" s="59"/>
      <c r="CJ51" s="60"/>
      <c r="CK51" s="17"/>
      <c r="CL51" s="17"/>
      <c r="CM51" s="58"/>
      <c r="CN51" s="50"/>
      <c r="CO51" s="50"/>
      <c r="CP51" s="50"/>
      <c r="CQ51" s="50"/>
      <c r="CR51" s="50"/>
      <c r="CS51" s="50"/>
      <c r="CT51" s="59"/>
      <c r="CU51" s="60"/>
      <c r="CV51" s="17"/>
      <c r="CW51" s="17"/>
      <c r="CX51" s="58"/>
      <c r="CY51" s="50"/>
      <c r="CZ51" s="50"/>
      <c r="DA51" s="50"/>
      <c r="DB51" s="50"/>
      <c r="DC51" s="50"/>
      <c r="DD51" s="50"/>
      <c r="DE51" s="59"/>
      <c r="DF51" s="60"/>
      <c r="DG51" s="17"/>
      <c r="DH51" s="17"/>
      <c r="DI51" s="58"/>
      <c r="DJ51" s="50"/>
      <c r="DK51" s="50"/>
      <c r="DL51" s="50"/>
      <c r="DM51" s="50"/>
      <c r="DN51" s="50"/>
      <c r="DO51" s="50"/>
      <c r="DP51" s="59"/>
      <c r="DQ51" s="60"/>
      <c r="DR51" s="17"/>
      <c r="DS51" s="17"/>
      <c r="DT51" s="58"/>
      <c r="DU51" s="50"/>
      <c r="DV51" s="50"/>
      <c r="DW51" s="50"/>
      <c r="DX51" s="50"/>
      <c r="DY51" s="50"/>
      <c r="DZ51" s="50"/>
      <c r="EA51" s="59"/>
      <c r="EB51" s="60"/>
      <c r="EC51" s="17"/>
      <c r="ED51" s="17"/>
      <c r="EE51" s="58"/>
      <c r="EF51" s="50"/>
      <c r="EG51" s="50"/>
      <c r="EH51" s="50"/>
      <c r="EI51" s="50"/>
      <c r="EJ51" s="50"/>
      <c r="EK51" s="50"/>
      <c r="EL51" s="59"/>
      <c r="EM51" s="60"/>
      <c r="EN51" s="17"/>
      <c r="EO51" s="17"/>
      <c r="EP51" s="58"/>
      <c r="EQ51" s="50"/>
      <c r="ER51" s="50"/>
      <c r="ES51" s="50"/>
      <c r="ET51" s="50"/>
      <c r="EU51" s="50"/>
      <c r="EV51" s="50"/>
      <c r="EW51" s="59"/>
      <c r="EX51" s="60"/>
      <c r="EY51" s="17"/>
      <c r="EZ51" s="17"/>
      <c r="FA51" s="58"/>
      <c r="FB51" s="50"/>
      <c r="FC51" s="50"/>
      <c r="FD51" s="50"/>
      <c r="FE51" s="50"/>
      <c r="FF51" s="50"/>
      <c r="FG51" s="50"/>
      <c r="FH51" s="59"/>
      <c r="FI51" s="60"/>
      <c r="FJ51" s="17"/>
      <c r="FK51" s="17"/>
      <c r="FL51" s="58"/>
      <c r="FM51" s="50"/>
      <c r="FN51" s="50"/>
      <c r="FO51" s="50"/>
      <c r="FP51" s="50"/>
      <c r="FQ51" s="50"/>
      <c r="FR51" s="50"/>
      <c r="FS51" s="59"/>
      <c r="FT51" s="60"/>
      <c r="FU51" s="17"/>
      <c r="FV51" s="17"/>
      <c r="FW51" s="58"/>
      <c r="FX51" s="50"/>
      <c r="FY51" s="50"/>
      <c r="FZ51" s="50"/>
      <c r="GA51" s="50"/>
      <c r="GB51" s="50"/>
      <c r="GC51" s="50"/>
      <c r="GD51" s="59"/>
      <c r="GE51" s="60"/>
      <c r="GF51" s="17"/>
      <c r="GG51" s="17"/>
      <c r="GH51" s="58"/>
      <c r="GI51" s="50"/>
      <c r="GJ51" s="50"/>
      <c r="GK51" s="50"/>
      <c r="GL51" s="50"/>
      <c r="GM51" s="50"/>
      <c r="GN51" s="50"/>
      <c r="GO51" s="59"/>
      <c r="GP51" s="60"/>
      <c r="GQ51" s="17"/>
      <c r="GR51" s="17"/>
      <c r="GS51" s="58"/>
      <c r="GT51" s="50"/>
      <c r="GU51" s="50"/>
      <c r="GV51" s="50"/>
      <c r="GW51" s="50"/>
      <c r="GX51" s="50"/>
      <c r="GY51" s="50"/>
      <c r="GZ51" s="59"/>
      <c r="HA51" s="60"/>
      <c r="HB51" s="17"/>
      <c r="HC51" s="17"/>
      <c r="HD51" s="58"/>
      <c r="HE51" s="50"/>
      <c r="HF51" s="50"/>
      <c r="HG51" s="50"/>
      <c r="HH51" s="50"/>
      <c r="HI51" s="50"/>
      <c r="HJ51" s="50"/>
      <c r="HK51" s="59"/>
      <c r="HL51" s="60"/>
      <c r="HM51" s="17"/>
      <c r="HN51" s="17"/>
      <c r="HO51" s="58"/>
      <c r="HP51" s="50"/>
      <c r="HQ51" s="50"/>
      <c r="HR51" s="50"/>
      <c r="HS51" s="50"/>
      <c r="HT51" s="50"/>
      <c r="HU51" s="50"/>
      <c r="HV51" s="59"/>
      <c r="HW51" s="60"/>
      <c r="HX51" s="17"/>
      <c r="HY51" s="17"/>
    </row>
    <row r="52" spans="1:233" x14ac:dyDescent="0.3">
      <c r="A52" s="54"/>
      <c r="B52" s="55"/>
      <c r="C52" s="62"/>
      <c r="D52" s="57"/>
      <c r="E52" s="57"/>
      <c r="F52" s="57"/>
      <c r="G52" s="53"/>
      <c r="H52" s="53"/>
      <c r="I52" s="50"/>
      <c r="J52" s="59"/>
      <c r="K52" s="60"/>
      <c r="L52" s="17"/>
      <c r="M52" s="17"/>
      <c r="N52" s="58"/>
      <c r="O52" s="50"/>
      <c r="P52" s="50"/>
      <c r="Q52" s="50"/>
      <c r="R52" s="50"/>
      <c r="S52" s="50"/>
      <c r="T52" s="50"/>
      <c r="U52" s="59"/>
      <c r="V52" s="60"/>
      <c r="W52" s="17"/>
      <c r="X52" s="17"/>
      <c r="Y52" s="58"/>
      <c r="Z52" s="50"/>
      <c r="AA52" s="50"/>
      <c r="AB52" s="50"/>
      <c r="AC52" s="50"/>
      <c r="AD52" s="50"/>
      <c r="AE52" s="50"/>
      <c r="AF52" s="59"/>
      <c r="AG52" s="60"/>
      <c r="AH52" s="17"/>
      <c r="AI52" s="17"/>
      <c r="AJ52" s="58"/>
      <c r="AK52" s="50"/>
      <c r="AL52" s="50"/>
      <c r="AM52" s="50"/>
      <c r="AN52" s="50"/>
      <c r="AO52" s="50"/>
      <c r="AP52" s="50"/>
      <c r="AQ52" s="59"/>
      <c r="AR52" s="60"/>
      <c r="AS52" s="17"/>
      <c r="AT52" s="17"/>
      <c r="AU52" s="58"/>
      <c r="AV52" s="50"/>
      <c r="AW52" s="50"/>
      <c r="AX52" s="50"/>
      <c r="AY52" s="50"/>
      <c r="AZ52" s="50"/>
      <c r="BA52" s="50"/>
      <c r="BB52" s="59"/>
      <c r="BC52" s="60"/>
      <c r="BD52" s="17"/>
      <c r="BE52" s="17"/>
      <c r="BF52" s="58"/>
      <c r="BG52" s="50"/>
      <c r="BH52" s="50"/>
      <c r="BI52" s="50"/>
      <c r="BJ52" s="50"/>
      <c r="BK52" s="50"/>
      <c r="BL52" s="50"/>
      <c r="BM52" s="59"/>
      <c r="BN52" s="60"/>
      <c r="BO52" s="17"/>
      <c r="BP52" s="17"/>
      <c r="BQ52" s="58"/>
      <c r="BR52" s="50"/>
      <c r="BS52" s="50"/>
      <c r="BT52" s="50"/>
      <c r="BU52" s="50"/>
      <c r="BV52" s="50"/>
      <c r="BW52" s="50"/>
      <c r="BX52" s="59"/>
      <c r="BY52" s="60"/>
      <c r="BZ52" s="17"/>
      <c r="CA52" s="17"/>
      <c r="CB52" s="58"/>
      <c r="CC52" s="50"/>
      <c r="CD52" s="50"/>
      <c r="CE52" s="50"/>
      <c r="CF52" s="50"/>
      <c r="CG52" s="50"/>
      <c r="CH52" s="50"/>
      <c r="CI52" s="59"/>
      <c r="CJ52" s="60"/>
      <c r="CK52" s="17"/>
      <c r="CL52" s="17"/>
      <c r="CM52" s="58"/>
      <c r="CN52" s="50"/>
      <c r="CO52" s="50"/>
      <c r="CP52" s="50"/>
      <c r="CQ52" s="50"/>
      <c r="CR52" s="50"/>
      <c r="CS52" s="50"/>
      <c r="CT52" s="59"/>
      <c r="CU52" s="60"/>
      <c r="CV52" s="17"/>
      <c r="CW52" s="17"/>
      <c r="CX52" s="58"/>
      <c r="CY52" s="50"/>
      <c r="CZ52" s="50"/>
      <c r="DA52" s="50"/>
      <c r="DB52" s="50"/>
      <c r="DC52" s="50"/>
      <c r="DD52" s="50"/>
      <c r="DE52" s="59"/>
      <c r="DF52" s="60"/>
      <c r="DG52" s="17"/>
      <c r="DH52" s="17"/>
      <c r="DI52" s="58"/>
      <c r="DJ52" s="50"/>
      <c r="DK52" s="50"/>
      <c r="DL52" s="50"/>
      <c r="DM52" s="50"/>
      <c r="DN52" s="50"/>
      <c r="DO52" s="50"/>
      <c r="DP52" s="59"/>
      <c r="DQ52" s="60"/>
      <c r="DR52" s="17"/>
      <c r="DS52" s="17"/>
      <c r="DT52" s="58"/>
      <c r="DU52" s="50"/>
      <c r="DV52" s="50"/>
      <c r="DW52" s="50"/>
      <c r="DX52" s="50"/>
      <c r="DY52" s="50"/>
      <c r="DZ52" s="50"/>
      <c r="EA52" s="59"/>
      <c r="EB52" s="60"/>
      <c r="EC52" s="17"/>
      <c r="ED52" s="17"/>
      <c r="EE52" s="58"/>
      <c r="EF52" s="50"/>
      <c r="EG52" s="50"/>
      <c r="EH52" s="50"/>
      <c r="EI52" s="50"/>
      <c r="EJ52" s="50"/>
      <c r="EK52" s="50"/>
      <c r="EL52" s="59"/>
      <c r="EM52" s="60"/>
      <c r="EN52" s="17"/>
      <c r="EO52" s="17"/>
      <c r="EP52" s="58"/>
      <c r="EQ52" s="50"/>
      <c r="ER52" s="50"/>
      <c r="ES52" s="50"/>
      <c r="ET52" s="50"/>
      <c r="EU52" s="50"/>
      <c r="EV52" s="50"/>
      <c r="EW52" s="59"/>
      <c r="EX52" s="60"/>
      <c r="EY52" s="17"/>
      <c r="EZ52" s="17"/>
      <c r="FA52" s="58"/>
      <c r="FB52" s="50"/>
      <c r="FC52" s="50"/>
      <c r="FD52" s="50"/>
      <c r="FE52" s="50"/>
      <c r="FF52" s="50"/>
      <c r="FG52" s="50"/>
      <c r="FH52" s="59"/>
      <c r="FI52" s="60"/>
      <c r="FJ52" s="17"/>
      <c r="FK52" s="17"/>
      <c r="FL52" s="58"/>
      <c r="FM52" s="50"/>
      <c r="FN52" s="50"/>
      <c r="FO52" s="50"/>
      <c r="FP52" s="50"/>
      <c r="FQ52" s="50"/>
      <c r="FR52" s="50"/>
      <c r="FS52" s="59"/>
      <c r="FT52" s="60"/>
      <c r="FU52" s="17"/>
      <c r="FV52" s="17"/>
      <c r="FW52" s="58"/>
      <c r="FX52" s="50"/>
      <c r="FY52" s="50"/>
      <c r="FZ52" s="50"/>
      <c r="GA52" s="50"/>
      <c r="GB52" s="50"/>
      <c r="GC52" s="50"/>
      <c r="GD52" s="59"/>
      <c r="GE52" s="60"/>
      <c r="GF52" s="17"/>
      <c r="GG52" s="17"/>
      <c r="GH52" s="58"/>
      <c r="GI52" s="50"/>
      <c r="GJ52" s="50"/>
      <c r="GK52" s="50"/>
      <c r="GL52" s="50"/>
      <c r="GM52" s="50"/>
      <c r="GN52" s="50"/>
      <c r="GO52" s="59"/>
      <c r="GP52" s="60"/>
      <c r="GQ52" s="17"/>
      <c r="GR52" s="17"/>
      <c r="GS52" s="58"/>
      <c r="GT52" s="50"/>
      <c r="GU52" s="50"/>
      <c r="GV52" s="50"/>
      <c r="GW52" s="50"/>
      <c r="GX52" s="50"/>
      <c r="GY52" s="50"/>
      <c r="GZ52" s="59"/>
      <c r="HA52" s="60"/>
      <c r="HB52" s="17"/>
      <c r="HC52" s="17"/>
      <c r="HD52" s="58"/>
      <c r="HE52" s="50"/>
      <c r="HF52" s="50"/>
      <c r="HG52" s="50"/>
      <c r="HH52" s="50"/>
      <c r="HI52" s="50"/>
      <c r="HJ52" s="50"/>
      <c r="HK52" s="59"/>
      <c r="HL52" s="60"/>
      <c r="HM52" s="17"/>
      <c r="HN52" s="17"/>
      <c r="HO52" s="58"/>
      <c r="HP52" s="50"/>
      <c r="HQ52" s="50"/>
      <c r="HR52" s="50"/>
      <c r="HS52" s="50"/>
      <c r="HT52" s="50"/>
      <c r="HU52" s="50"/>
      <c r="HV52" s="59"/>
      <c r="HW52" s="60"/>
      <c r="HX52" s="17"/>
      <c r="HY52" s="17"/>
    </row>
    <row r="53" spans="1:233" x14ac:dyDescent="0.3">
      <c r="A53" s="54"/>
      <c r="B53" s="55"/>
      <c r="C53" s="62"/>
      <c r="D53" s="57"/>
      <c r="E53" s="57"/>
      <c r="F53" s="57"/>
      <c r="G53" s="53"/>
      <c r="H53" s="53"/>
      <c r="I53" s="50"/>
      <c r="J53" s="59"/>
      <c r="K53" s="60"/>
      <c r="L53" s="17"/>
      <c r="M53" s="17"/>
      <c r="N53" s="58"/>
      <c r="O53" s="50"/>
      <c r="P53" s="50"/>
      <c r="Q53" s="50"/>
      <c r="R53" s="50"/>
      <c r="S53" s="50"/>
      <c r="T53" s="50"/>
      <c r="U53" s="59"/>
      <c r="V53" s="60"/>
      <c r="W53" s="17"/>
      <c r="X53" s="17"/>
      <c r="Y53" s="58"/>
      <c r="Z53" s="50"/>
      <c r="AA53" s="50"/>
      <c r="AB53" s="50"/>
      <c r="AC53" s="50"/>
      <c r="AD53" s="50"/>
      <c r="AE53" s="50"/>
      <c r="AF53" s="59"/>
      <c r="AG53" s="60"/>
      <c r="AH53" s="17"/>
      <c r="AI53" s="17"/>
      <c r="AJ53" s="58"/>
      <c r="AK53" s="50"/>
      <c r="AL53" s="50"/>
      <c r="AM53" s="50"/>
      <c r="AN53" s="50"/>
      <c r="AO53" s="50"/>
      <c r="AP53" s="50"/>
      <c r="AQ53" s="59"/>
      <c r="AR53" s="60"/>
      <c r="AS53" s="17"/>
      <c r="AT53" s="17"/>
      <c r="AU53" s="58"/>
      <c r="AV53" s="50"/>
      <c r="AW53" s="50"/>
      <c r="AX53" s="50"/>
      <c r="AY53" s="50"/>
      <c r="AZ53" s="50"/>
      <c r="BA53" s="50"/>
      <c r="BB53" s="59"/>
      <c r="BC53" s="60"/>
      <c r="BD53" s="17"/>
      <c r="BE53" s="17"/>
      <c r="BF53" s="58"/>
      <c r="BG53" s="50"/>
      <c r="BH53" s="50"/>
      <c r="BI53" s="50"/>
      <c r="BJ53" s="50"/>
      <c r="BK53" s="50"/>
      <c r="BL53" s="50"/>
      <c r="BM53" s="59"/>
      <c r="BN53" s="60"/>
      <c r="BO53" s="17"/>
      <c r="BP53" s="17"/>
      <c r="BQ53" s="58"/>
      <c r="BR53" s="50"/>
      <c r="BS53" s="50"/>
      <c r="BT53" s="50"/>
      <c r="BU53" s="50"/>
      <c r="BV53" s="50"/>
      <c r="BW53" s="50"/>
      <c r="BX53" s="59"/>
      <c r="BY53" s="60"/>
      <c r="BZ53" s="17"/>
      <c r="CA53" s="17"/>
      <c r="CB53" s="58"/>
      <c r="CC53" s="50"/>
      <c r="CD53" s="50"/>
      <c r="CE53" s="50"/>
      <c r="CF53" s="50"/>
      <c r="CG53" s="50"/>
      <c r="CH53" s="50"/>
      <c r="CI53" s="59"/>
      <c r="CJ53" s="60"/>
      <c r="CK53" s="17"/>
      <c r="CL53" s="17"/>
      <c r="CM53" s="58"/>
      <c r="CN53" s="50"/>
      <c r="CO53" s="50"/>
      <c r="CP53" s="50"/>
      <c r="CQ53" s="50"/>
      <c r="CR53" s="50"/>
      <c r="CS53" s="50"/>
      <c r="CT53" s="59"/>
      <c r="CU53" s="60"/>
      <c r="CV53" s="17"/>
      <c r="CW53" s="17"/>
      <c r="CX53" s="58"/>
      <c r="CY53" s="50"/>
      <c r="CZ53" s="50"/>
      <c r="DA53" s="50"/>
      <c r="DB53" s="50"/>
      <c r="DC53" s="50"/>
      <c r="DD53" s="50"/>
      <c r="DE53" s="59"/>
      <c r="DF53" s="60"/>
      <c r="DG53" s="17"/>
      <c r="DH53" s="17"/>
      <c r="DI53" s="58"/>
      <c r="DJ53" s="50"/>
      <c r="DK53" s="50"/>
      <c r="DL53" s="50"/>
      <c r="DM53" s="50"/>
      <c r="DN53" s="50"/>
      <c r="DO53" s="50"/>
      <c r="DP53" s="59"/>
      <c r="DQ53" s="60"/>
      <c r="DR53" s="17"/>
      <c r="DS53" s="17"/>
      <c r="DT53" s="58"/>
      <c r="DU53" s="50"/>
      <c r="DV53" s="50"/>
      <c r="DW53" s="50"/>
      <c r="DX53" s="50"/>
      <c r="DY53" s="50"/>
      <c r="DZ53" s="50"/>
      <c r="EA53" s="59"/>
      <c r="EB53" s="60"/>
      <c r="EC53" s="17"/>
      <c r="ED53" s="17"/>
      <c r="EE53" s="58"/>
      <c r="EF53" s="50"/>
      <c r="EG53" s="50"/>
      <c r="EH53" s="50"/>
      <c r="EI53" s="50"/>
      <c r="EJ53" s="50"/>
      <c r="EK53" s="50"/>
      <c r="EL53" s="59"/>
      <c r="EM53" s="60"/>
      <c r="EN53" s="17"/>
      <c r="EO53" s="17"/>
      <c r="EP53" s="58"/>
      <c r="EQ53" s="50"/>
      <c r="ER53" s="50"/>
      <c r="ES53" s="50"/>
      <c r="ET53" s="50"/>
      <c r="EU53" s="50"/>
      <c r="EV53" s="50"/>
      <c r="EW53" s="59"/>
      <c r="EX53" s="60"/>
      <c r="EY53" s="17"/>
      <c r="EZ53" s="17"/>
      <c r="FA53" s="58"/>
      <c r="FB53" s="50"/>
      <c r="FC53" s="50"/>
      <c r="FD53" s="50"/>
      <c r="FE53" s="50"/>
      <c r="FF53" s="50"/>
      <c r="FG53" s="50"/>
      <c r="FH53" s="59"/>
      <c r="FI53" s="60"/>
      <c r="FJ53" s="17"/>
      <c r="FK53" s="17"/>
      <c r="FL53" s="58"/>
      <c r="FM53" s="50"/>
      <c r="FN53" s="50"/>
      <c r="FO53" s="50"/>
      <c r="FP53" s="50"/>
      <c r="FQ53" s="50"/>
      <c r="FR53" s="50"/>
      <c r="FS53" s="59"/>
      <c r="FT53" s="60"/>
      <c r="FU53" s="17"/>
      <c r="FV53" s="17"/>
      <c r="FW53" s="58"/>
      <c r="FX53" s="50"/>
      <c r="FY53" s="50"/>
      <c r="FZ53" s="50"/>
      <c r="GA53" s="50"/>
      <c r="GB53" s="50"/>
      <c r="GC53" s="50"/>
      <c r="GD53" s="59"/>
      <c r="GE53" s="60"/>
      <c r="GF53" s="17"/>
      <c r="GG53" s="17"/>
      <c r="GH53" s="58"/>
      <c r="GI53" s="50"/>
      <c r="GJ53" s="50"/>
      <c r="GK53" s="50"/>
      <c r="GL53" s="50"/>
      <c r="GM53" s="50"/>
      <c r="GN53" s="50"/>
      <c r="GO53" s="59"/>
      <c r="GP53" s="60"/>
      <c r="GQ53" s="17"/>
      <c r="GR53" s="17"/>
      <c r="GS53" s="58"/>
      <c r="GT53" s="50"/>
      <c r="GU53" s="50"/>
      <c r="GV53" s="50"/>
      <c r="GW53" s="50"/>
      <c r="GX53" s="50"/>
      <c r="GY53" s="50"/>
      <c r="GZ53" s="59"/>
      <c r="HA53" s="60"/>
      <c r="HB53" s="17"/>
      <c r="HC53" s="17"/>
      <c r="HD53" s="58"/>
      <c r="HE53" s="50"/>
      <c r="HF53" s="50"/>
      <c r="HG53" s="50"/>
      <c r="HH53" s="50"/>
      <c r="HI53" s="50"/>
      <c r="HJ53" s="50"/>
      <c r="HK53" s="59"/>
      <c r="HL53" s="60"/>
      <c r="HM53" s="17"/>
      <c r="HN53" s="17"/>
      <c r="HO53" s="58"/>
      <c r="HP53" s="50"/>
      <c r="HQ53" s="50"/>
      <c r="HR53" s="50"/>
      <c r="HS53" s="50"/>
      <c r="HT53" s="50"/>
      <c r="HU53" s="50"/>
      <c r="HV53" s="59"/>
      <c r="HW53" s="60"/>
      <c r="HX53" s="17"/>
      <c r="HY53" s="17"/>
    </row>
    <row r="54" spans="1:233" x14ac:dyDescent="0.3">
      <c r="A54" s="54"/>
      <c r="B54" s="55"/>
      <c r="C54" s="56"/>
      <c r="D54" s="57"/>
      <c r="E54" s="57"/>
      <c r="F54" s="57"/>
      <c r="G54" s="53"/>
      <c r="H54" s="53"/>
      <c r="I54" s="50"/>
      <c r="J54" s="59"/>
      <c r="K54" s="60"/>
      <c r="L54" s="17"/>
      <c r="M54" s="17"/>
      <c r="N54" s="58"/>
      <c r="O54" s="50"/>
      <c r="P54" s="50"/>
      <c r="Q54" s="50"/>
      <c r="R54" s="50"/>
      <c r="S54" s="50"/>
      <c r="T54" s="50"/>
      <c r="U54" s="59"/>
      <c r="V54" s="60"/>
      <c r="W54" s="17"/>
      <c r="X54" s="17"/>
      <c r="Y54" s="58"/>
      <c r="Z54" s="50"/>
      <c r="AA54" s="50"/>
      <c r="AB54" s="50"/>
      <c r="AC54" s="50"/>
      <c r="AD54" s="50"/>
      <c r="AE54" s="50"/>
      <c r="AF54" s="59"/>
      <c r="AG54" s="60"/>
      <c r="AH54" s="17"/>
      <c r="AI54" s="17"/>
      <c r="AJ54" s="58"/>
      <c r="AK54" s="50"/>
      <c r="AL54" s="50"/>
      <c r="AM54" s="50"/>
      <c r="AN54" s="50"/>
      <c r="AO54" s="50"/>
      <c r="AP54" s="50"/>
      <c r="AQ54" s="59"/>
      <c r="AR54" s="60"/>
      <c r="AS54" s="17"/>
      <c r="AT54" s="17"/>
      <c r="AU54" s="58"/>
      <c r="AV54" s="50"/>
      <c r="AW54" s="50"/>
      <c r="AX54" s="50"/>
      <c r="AY54" s="50"/>
      <c r="AZ54" s="50"/>
      <c r="BA54" s="50"/>
      <c r="BB54" s="59"/>
      <c r="BC54" s="60"/>
      <c r="BD54" s="17"/>
      <c r="BE54" s="17"/>
      <c r="BF54" s="58"/>
      <c r="BG54" s="50"/>
      <c r="BH54" s="50"/>
      <c r="BI54" s="50"/>
      <c r="BJ54" s="50"/>
      <c r="BK54" s="50"/>
      <c r="BL54" s="50"/>
      <c r="BM54" s="59"/>
      <c r="BN54" s="60"/>
      <c r="BO54" s="17"/>
      <c r="BP54" s="17"/>
      <c r="BQ54" s="58"/>
      <c r="BR54" s="50"/>
      <c r="BS54" s="50"/>
      <c r="BT54" s="50"/>
      <c r="BU54" s="50"/>
      <c r="BV54" s="50"/>
      <c r="BW54" s="50"/>
      <c r="BX54" s="59"/>
      <c r="BY54" s="60"/>
      <c r="BZ54" s="17"/>
      <c r="CA54" s="17"/>
      <c r="CB54" s="58"/>
      <c r="CC54" s="50"/>
      <c r="CD54" s="50"/>
      <c r="CE54" s="50"/>
      <c r="CF54" s="50"/>
      <c r="CG54" s="50"/>
      <c r="CH54" s="50"/>
      <c r="CI54" s="59"/>
      <c r="CJ54" s="60"/>
      <c r="CK54" s="17"/>
      <c r="CL54" s="17"/>
      <c r="CM54" s="58"/>
      <c r="CN54" s="50"/>
      <c r="CO54" s="50"/>
      <c r="CP54" s="50"/>
      <c r="CQ54" s="50"/>
      <c r="CR54" s="50"/>
      <c r="CS54" s="50"/>
      <c r="CT54" s="59"/>
      <c r="CU54" s="60"/>
      <c r="CV54" s="17"/>
      <c r="CW54" s="17"/>
      <c r="CX54" s="58"/>
      <c r="CY54" s="50"/>
      <c r="CZ54" s="50"/>
      <c r="DA54" s="50"/>
      <c r="DB54" s="50"/>
      <c r="DC54" s="50"/>
      <c r="DD54" s="50"/>
      <c r="DE54" s="59"/>
      <c r="DF54" s="60"/>
      <c r="DG54" s="17"/>
      <c r="DH54" s="17"/>
      <c r="DI54" s="58"/>
      <c r="DJ54" s="50"/>
      <c r="DK54" s="50"/>
      <c r="DL54" s="50"/>
      <c r="DM54" s="50"/>
      <c r="DN54" s="50"/>
      <c r="DO54" s="50"/>
      <c r="DP54" s="59"/>
      <c r="DQ54" s="60"/>
      <c r="DR54" s="17"/>
      <c r="DS54" s="17"/>
      <c r="DT54" s="58"/>
      <c r="DU54" s="50"/>
      <c r="DV54" s="50"/>
      <c r="DW54" s="50"/>
      <c r="DX54" s="50"/>
      <c r="DY54" s="50"/>
      <c r="DZ54" s="50"/>
      <c r="EA54" s="59"/>
      <c r="EB54" s="60"/>
      <c r="EC54" s="17"/>
      <c r="ED54" s="17"/>
      <c r="EE54" s="58"/>
      <c r="EF54" s="50"/>
      <c r="EG54" s="50"/>
      <c r="EH54" s="50"/>
      <c r="EI54" s="50"/>
      <c r="EJ54" s="50"/>
      <c r="EK54" s="50"/>
      <c r="EL54" s="59"/>
      <c r="EM54" s="60"/>
      <c r="EN54" s="17"/>
      <c r="EO54" s="17"/>
      <c r="EP54" s="58"/>
      <c r="EQ54" s="50"/>
      <c r="ER54" s="50"/>
      <c r="ES54" s="50"/>
      <c r="ET54" s="50"/>
      <c r="EU54" s="50"/>
      <c r="EV54" s="50"/>
      <c r="EW54" s="59"/>
      <c r="EX54" s="60"/>
      <c r="EY54" s="17"/>
      <c r="EZ54" s="17"/>
      <c r="FA54" s="58"/>
      <c r="FB54" s="50"/>
      <c r="FC54" s="50"/>
      <c r="FD54" s="50"/>
      <c r="FE54" s="50"/>
      <c r="FF54" s="50"/>
      <c r="FG54" s="50"/>
      <c r="FH54" s="59"/>
      <c r="FI54" s="60"/>
      <c r="FJ54" s="17"/>
      <c r="FK54" s="17"/>
      <c r="FL54" s="58"/>
      <c r="FM54" s="50"/>
      <c r="FN54" s="50"/>
      <c r="FO54" s="50"/>
      <c r="FP54" s="50"/>
      <c r="FQ54" s="50"/>
      <c r="FR54" s="50"/>
      <c r="FS54" s="59"/>
      <c r="FT54" s="60"/>
      <c r="FU54" s="17"/>
      <c r="FV54" s="17"/>
      <c r="FW54" s="58"/>
      <c r="FX54" s="50"/>
      <c r="FY54" s="50"/>
      <c r="FZ54" s="50"/>
      <c r="GA54" s="50"/>
      <c r="GB54" s="50"/>
      <c r="GC54" s="50"/>
      <c r="GD54" s="59"/>
      <c r="GE54" s="60"/>
      <c r="GF54" s="17"/>
      <c r="GG54" s="17"/>
      <c r="GH54" s="58"/>
      <c r="GI54" s="50"/>
      <c r="GJ54" s="50"/>
      <c r="GK54" s="50"/>
      <c r="GL54" s="50"/>
      <c r="GM54" s="50"/>
      <c r="GN54" s="50"/>
      <c r="GO54" s="59"/>
      <c r="GP54" s="60"/>
      <c r="GQ54" s="17"/>
      <c r="GR54" s="17"/>
      <c r="GS54" s="58"/>
      <c r="GT54" s="50"/>
      <c r="GU54" s="50"/>
      <c r="GV54" s="50"/>
      <c r="GW54" s="50"/>
      <c r="GX54" s="50"/>
      <c r="GY54" s="50"/>
      <c r="GZ54" s="59"/>
      <c r="HA54" s="60"/>
      <c r="HB54" s="17"/>
      <c r="HC54" s="17"/>
      <c r="HD54" s="58"/>
      <c r="HE54" s="50"/>
      <c r="HF54" s="50"/>
      <c r="HG54" s="50"/>
      <c r="HH54" s="50"/>
      <c r="HI54" s="50"/>
      <c r="HJ54" s="50"/>
      <c r="HK54" s="59"/>
      <c r="HL54" s="60"/>
      <c r="HM54" s="17"/>
      <c r="HN54" s="17"/>
      <c r="HO54" s="58"/>
      <c r="HP54" s="50"/>
      <c r="HQ54" s="50"/>
      <c r="HR54" s="50"/>
      <c r="HS54" s="50"/>
      <c r="HT54" s="50"/>
      <c r="HU54" s="50"/>
      <c r="HV54" s="59"/>
      <c r="HW54" s="60"/>
      <c r="HX54" s="17"/>
      <c r="HY54" s="17"/>
    </row>
    <row r="55" spans="1:233" x14ac:dyDescent="0.3">
      <c r="A55" s="54"/>
      <c r="B55" s="55"/>
      <c r="C55" s="56"/>
      <c r="D55" s="57"/>
      <c r="E55" s="57"/>
      <c r="F55" s="57"/>
      <c r="G55" s="53"/>
      <c r="H55" s="53"/>
      <c r="I55" s="50"/>
      <c r="J55" s="59"/>
      <c r="K55" s="60"/>
      <c r="L55" s="17"/>
      <c r="M55" s="17"/>
      <c r="N55" s="58"/>
      <c r="O55" s="50"/>
      <c r="P55" s="50"/>
      <c r="Q55" s="50"/>
      <c r="R55" s="50"/>
      <c r="S55" s="50"/>
      <c r="T55" s="50"/>
      <c r="U55" s="59"/>
      <c r="V55" s="60"/>
      <c r="W55" s="17"/>
      <c r="X55" s="17"/>
      <c r="Y55" s="58"/>
      <c r="Z55" s="50"/>
      <c r="AA55" s="50"/>
      <c r="AB55" s="50"/>
      <c r="AC55" s="50"/>
      <c r="AD55" s="50"/>
      <c r="AE55" s="50"/>
      <c r="AF55" s="59"/>
      <c r="AG55" s="60"/>
      <c r="AH55" s="17"/>
      <c r="AI55" s="17"/>
      <c r="AJ55" s="58"/>
      <c r="AK55" s="50"/>
      <c r="AL55" s="50"/>
      <c r="AM55" s="50"/>
      <c r="AN55" s="50"/>
      <c r="AO55" s="50"/>
      <c r="AP55" s="50"/>
      <c r="AQ55" s="59"/>
      <c r="AR55" s="60"/>
      <c r="AS55" s="17"/>
      <c r="AT55" s="17"/>
      <c r="AU55" s="58"/>
      <c r="AV55" s="50"/>
      <c r="AW55" s="50"/>
      <c r="AX55" s="50"/>
      <c r="AY55" s="50"/>
      <c r="AZ55" s="50"/>
      <c r="BA55" s="50"/>
      <c r="BB55" s="59"/>
      <c r="BC55" s="60"/>
      <c r="BD55" s="17"/>
      <c r="BE55" s="17"/>
      <c r="BF55" s="58"/>
      <c r="BG55" s="50"/>
      <c r="BH55" s="50"/>
      <c r="BI55" s="50"/>
      <c r="BJ55" s="50"/>
      <c r="BK55" s="50"/>
      <c r="BL55" s="50"/>
      <c r="BM55" s="59"/>
      <c r="BN55" s="60"/>
      <c r="BO55" s="17"/>
      <c r="BP55" s="17"/>
      <c r="BQ55" s="58"/>
      <c r="BR55" s="50"/>
      <c r="BS55" s="50"/>
      <c r="BT55" s="50"/>
      <c r="BU55" s="50"/>
      <c r="BV55" s="50"/>
      <c r="BW55" s="50"/>
      <c r="BX55" s="59"/>
      <c r="BY55" s="60"/>
      <c r="BZ55" s="17"/>
      <c r="CA55" s="17"/>
      <c r="CB55" s="58"/>
      <c r="CC55" s="50"/>
      <c r="CD55" s="50"/>
      <c r="CE55" s="50"/>
      <c r="CF55" s="50"/>
      <c r="CG55" s="50"/>
      <c r="CH55" s="50"/>
      <c r="CI55" s="59"/>
      <c r="CJ55" s="60"/>
      <c r="CK55" s="17"/>
      <c r="CL55" s="17"/>
      <c r="CM55" s="58"/>
      <c r="CN55" s="50"/>
      <c r="CO55" s="50"/>
      <c r="CP55" s="50"/>
      <c r="CQ55" s="50"/>
      <c r="CR55" s="50"/>
      <c r="CS55" s="50"/>
      <c r="CT55" s="59"/>
      <c r="CU55" s="60"/>
      <c r="CV55" s="17"/>
      <c r="CW55" s="17"/>
      <c r="CX55" s="58"/>
      <c r="CY55" s="50"/>
      <c r="CZ55" s="50"/>
      <c r="DA55" s="50"/>
      <c r="DB55" s="50"/>
      <c r="DC55" s="50"/>
      <c r="DD55" s="50"/>
      <c r="DE55" s="59"/>
      <c r="DF55" s="60"/>
      <c r="DG55" s="17"/>
      <c r="DH55" s="17"/>
      <c r="DI55" s="58"/>
      <c r="DJ55" s="50"/>
      <c r="DK55" s="50"/>
      <c r="DL55" s="50"/>
      <c r="DM55" s="50"/>
      <c r="DN55" s="50"/>
      <c r="DO55" s="50"/>
      <c r="DP55" s="59"/>
      <c r="DQ55" s="60"/>
      <c r="DR55" s="17"/>
      <c r="DS55" s="17"/>
      <c r="DT55" s="58"/>
      <c r="DU55" s="50"/>
      <c r="DV55" s="50"/>
      <c r="DW55" s="50"/>
      <c r="DX55" s="50"/>
      <c r="DY55" s="50"/>
      <c r="DZ55" s="50"/>
      <c r="EA55" s="59"/>
      <c r="EB55" s="60"/>
      <c r="EC55" s="17"/>
      <c r="ED55" s="17"/>
      <c r="EE55" s="58"/>
      <c r="EF55" s="50"/>
      <c r="EG55" s="50"/>
      <c r="EH55" s="50"/>
      <c r="EI55" s="50"/>
      <c r="EJ55" s="50"/>
      <c r="EK55" s="50"/>
      <c r="EL55" s="59"/>
      <c r="EM55" s="60"/>
      <c r="EN55" s="17"/>
      <c r="EO55" s="17"/>
      <c r="EP55" s="58"/>
      <c r="EQ55" s="50"/>
      <c r="ER55" s="50"/>
      <c r="ES55" s="50"/>
      <c r="ET55" s="50"/>
      <c r="EU55" s="50"/>
      <c r="EV55" s="50"/>
      <c r="EW55" s="59"/>
      <c r="EX55" s="60"/>
      <c r="EY55" s="17"/>
      <c r="EZ55" s="17"/>
      <c r="FA55" s="58"/>
      <c r="FB55" s="50"/>
      <c r="FC55" s="50"/>
      <c r="FD55" s="50"/>
      <c r="FE55" s="50"/>
      <c r="FF55" s="50"/>
      <c r="FG55" s="50"/>
      <c r="FH55" s="59"/>
      <c r="FI55" s="60"/>
      <c r="FJ55" s="17"/>
      <c r="FK55" s="17"/>
      <c r="FL55" s="58"/>
      <c r="FM55" s="50"/>
      <c r="FN55" s="50"/>
      <c r="FO55" s="50"/>
      <c r="FP55" s="50"/>
      <c r="FQ55" s="50"/>
      <c r="FR55" s="50"/>
      <c r="FS55" s="59"/>
      <c r="FT55" s="60"/>
      <c r="FU55" s="17"/>
      <c r="FV55" s="17"/>
      <c r="FW55" s="58"/>
      <c r="FX55" s="50"/>
      <c r="FY55" s="50"/>
      <c r="FZ55" s="50"/>
      <c r="GA55" s="50"/>
      <c r="GB55" s="50"/>
      <c r="GC55" s="50"/>
      <c r="GD55" s="59"/>
      <c r="GE55" s="60"/>
      <c r="GF55" s="17"/>
      <c r="GG55" s="17"/>
      <c r="GH55" s="58"/>
      <c r="GI55" s="50"/>
      <c r="GJ55" s="50"/>
      <c r="GK55" s="50"/>
      <c r="GL55" s="50"/>
      <c r="GM55" s="50"/>
      <c r="GN55" s="50"/>
      <c r="GO55" s="59"/>
      <c r="GP55" s="60"/>
      <c r="GQ55" s="17"/>
      <c r="GR55" s="17"/>
      <c r="GS55" s="58"/>
      <c r="GT55" s="50"/>
      <c r="GU55" s="50"/>
      <c r="GV55" s="50"/>
      <c r="GW55" s="50"/>
      <c r="GX55" s="50"/>
      <c r="GY55" s="50"/>
      <c r="GZ55" s="59"/>
      <c r="HA55" s="60"/>
      <c r="HB55" s="17"/>
      <c r="HC55" s="17"/>
      <c r="HD55" s="58"/>
      <c r="HE55" s="50"/>
      <c r="HF55" s="50"/>
      <c r="HG55" s="50"/>
      <c r="HH55" s="50"/>
      <c r="HI55" s="50"/>
      <c r="HJ55" s="50"/>
      <c r="HK55" s="59"/>
      <c r="HL55" s="60"/>
      <c r="HM55" s="17"/>
      <c r="HN55" s="17"/>
      <c r="HO55" s="58"/>
      <c r="HP55" s="50"/>
      <c r="HQ55" s="50"/>
      <c r="HR55" s="50"/>
      <c r="HS55" s="50"/>
      <c r="HT55" s="50"/>
      <c r="HU55" s="50"/>
      <c r="HV55" s="59"/>
      <c r="HW55" s="60"/>
      <c r="HX55" s="17"/>
      <c r="HY55" s="17"/>
    </row>
    <row r="56" spans="1:233" x14ac:dyDescent="0.3">
      <c r="A56" s="54"/>
      <c r="B56" s="55"/>
      <c r="C56" s="56"/>
      <c r="D56" s="57"/>
      <c r="E56" s="57"/>
      <c r="F56" s="57"/>
      <c r="G56" s="53"/>
      <c r="H56" s="53"/>
      <c r="I56" s="50"/>
      <c r="J56" s="59"/>
      <c r="K56" s="60"/>
      <c r="L56" s="17"/>
      <c r="M56" s="17"/>
      <c r="N56" s="58"/>
      <c r="O56" s="50"/>
      <c r="P56" s="50"/>
      <c r="Q56" s="50"/>
      <c r="R56" s="50"/>
      <c r="S56" s="50"/>
      <c r="T56" s="50"/>
      <c r="U56" s="59"/>
      <c r="V56" s="60"/>
      <c r="W56" s="17"/>
      <c r="X56" s="17"/>
      <c r="Y56" s="58"/>
      <c r="Z56" s="50"/>
      <c r="AA56" s="50"/>
      <c r="AB56" s="50"/>
      <c r="AC56" s="50"/>
      <c r="AD56" s="50"/>
      <c r="AE56" s="50"/>
      <c r="AF56" s="59"/>
      <c r="AG56" s="60"/>
      <c r="AH56" s="17"/>
      <c r="AI56" s="17"/>
      <c r="AJ56" s="58"/>
      <c r="AK56" s="50"/>
      <c r="AL56" s="50"/>
      <c r="AM56" s="50"/>
      <c r="AN56" s="50"/>
      <c r="AO56" s="50"/>
      <c r="AP56" s="50"/>
      <c r="AQ56" s="59"/>
      <c r="AR56" s="60"/>
      <c r="AS56" s="17"/>
      <c r="AT56" s="17"/>
      <c r="AU56" s="58"/>
      <c r="AV56" s="50"/>
      <c r="AW56" s="50"/>
      <c r="AX56" s="50"/>
      <c r="AY56" s="50"/>
      <c r="AZ56" s="50"/>
      <c r="BA56" s="50"/>
      <c r="BB56" s="59"/>
      <c r="BC56" s="60"/>
      <c r="BD56" s="17"/>
      <c r="BE56" s="17"/>
      <c r="BF56" s="58"/>
      <c r="BG56" s="50"/>
      <c r="BH56" s="50"/>
      <c r="BI56" s="50"/>
      <c r="BJ56" s="50"/>
      <c r="BK56" s="50"/>
      <c r="BL56" s="50"/>
      <c r="BM56" s="59"/>
      <c r="BN56" s="60"/>
      <c r="BO56" s="17"/>
      <c r="BP56" s="17"/>
      <c r="BQ56" s="58"/>
      <c r="BR56" s="50"/>
      <c r="BS56" s="50"/>
      <c r="BT56" s="50"/>
      <c r="BU56" s="50"/>
      <c r="BV56" s="50"/>
      <c r="BW56" s="50"/>
      <c r="BX56" s="59"/>
      <c r="BY56" s="60"/>
      <c r="BZ56" s="17"/>
      <c r="CA56" s="17"/>
      <c r="CB56" s="58"/>
      <c r="CC56" s="50"/>
      <c r="CD56" s="50"/>
      <c r="CE56" s="50"/>
      <c r="CF56" s="50"/>
      <c r="CG56" s="50"/>
      <c r="CH56" s="50"/>
      <c r="CI56" s="59"/>
      <c r="CJ56" s="60"/>
      <c r="CK56" s="17"/>
      <c r="CL56" s="17"/>
      <c r="CM56" s="58"/>
      <c r="CN56" s="50"/>
      <c r="CO56" s="50"/>
      <c r="CP56" s="50"/>
      <c r="CQ56" s="50"/>
      <c r="CR56" s="50"/>
      <c r="CS56" s="50"/>
      <c r="CT56" s="59"/>
      <c r="CU56" s="60"/>
      <c r="CV56" s="17"/>
      <c r="CW56" s="17"/>
      <c r="CX56" s="58"/>
      <c r="CY56" s="50"/>
      <c r="CZ56" s="50"/>
      <c r="DA56" s="50"/>
      <c r="DB56" s="50"/>
      <c r="DC56" s="50"/>
      <c r="DD56" s="50"/>
      <c r="DE56" s="59"/>
      <c r="DF56" s="60"/>
      <c r="DG56" s="17"/>
      <c r="DH56" s="17"/>
      <c r="DI56" s="58"/>
      <c r="DJ56" s="50"/>
      <c r="DK56" s="50"/>
      <c r="DL56" s="50"/>
      <c r="DM56" s="50"/>
      <c r="DN56" s="50"/>
      <c r="DO56" s="50"/>
      <c r="DP56" s="59"/>
      <c r="DQ56" s="60"/>
      <c r="DR56" s="17"/>
      <c r="DS56" s="17"/>
      <c r="DT56" s="58"/>
      <c r="DU56" s="50"/>
      <c r="DV56" s="50"/>
      <c r="DW56" s="50"/>
      <c r="DX56" s="50"/>
      <c r="DY56" s="50"/>
      <c r="DZ56" s="50"/>
      <c r="EA56" s="59"/>
      <c r="EB56" s="60"/>
      <c r="EC56" s="17"/>
      <c r="ED56" s="17"/>
      <c r="EE56" s="58"/>
      <c r="EF56" s="50"/>
      <c r="EG56" s="50"/>
      <c r="EH56" s="50"/>
      <c r="EI56" s="50"/>
      <c r="EJ56" s="50"/>
      <c r="EK56" s="50"/>
      <c r="EL56" s="59"/>
      <c r="EM56" s="60"/>
      <c r="EN56" s="17"/>
      <c r="EO56" s="17"/>
      <c r="EP56" s="58"/>
      <c r="EQ56" s="50"/>
      <c r="ER56" s="50"/>
      <c r="ES56" s="50"/>
      <c r="ET56" s="50"/>
      <c r="EU56" s="50"/>
      <c r="EV56" s="50"/>
      <c r="EW56" s="59"/>
      <c r="EX56" s="60"/>
      <c r="EY56" s="17"/>
      <c r="EZ56" s="17"/>
      <c r="FA56" s="58"/>
      <c r="FB56" s="50"/>
      <c r="FC56" s="50"/>
      <c r="FD56" s="50"/>
      <c r="FE56" s="50"/>
      <c r="FF56" s="50"/>
      <c r="FG56" s="50"/>
      <c r="FH56" s="59"/>
      <c r="FI56" s="60"/>
      <c r="FJ56" s="17"/>
      <c r="FK56" s="17"/>
      <c r="FL56" s="58"/>
      <c r="FM56" s="50"/>
      <c r="FN56" s="50"/>
      <c r="FO56" s="50"/>
      <c r="FP56" s="50"/>
      <c r="FQ56" s="50"/>
      <c r="FR56" s="50"/>
      <c r="FS56" s="59"/>
      <c r="FT56" s="60"/>
      <c r="FU56" s="17"/>
      <c r="FV56" s="17"/>
      <c r="FW56" s="58"/>
      <c r="FX56" s="50"/>
      <c r="FY56" s="50"/>
      <c r="FZ56" s="50"/>
      <c r="GA56" s="50"/>
      <c r="GB56" s="50"/>
      <c r="GC56" s="50"/>
      <c r="GD56" s="59"/>
      <c r="GE56" s="60"/>
      <c r="GF56" s="17"/>
      <c r="GG56" s="17"/>
      <c r="GH56" s="58"/>
      <c r="GI56" s="50"/>
      <c r="GJ56" s="50"/>
      <c r="GK56" s="50"/>
      <c r="GL56" s="50"/>
      <c r="GM56" s="50"/>
      <c r="GN56" s="50"/>
      <c r="GO56" s="59"/>
      <c r="GP56" s="60"/>
      <c r="GQ56" s="17"/>
      <c r="GR56" s="17"/>
      <c r="GS56" s="58"/>
      <c r="GT56" s="50"/>
      <c r="GU56" s="50"/>
      <c r="GV56" s="50"/>
      <c r="GW56" s="50"/>
      <c r="GX56" s="50"/>
      <c r="GY56" s="50"/>
      <c r="GZ56" s="59"/>
      <c r="HA56" s="60"/>
      <c r="HB56" s="17"/>
      <c r="HC56" s="17"/>
      <c r="HD56" s="58"/>
      <c r="HE56" s="50"/>
      <c r="HF56" s="50"/>
      <c r="HG56" s="50"/>
      <c r="HH56" s="50"/>
      <c r="HI56" s="50"/>
      <c r="HJ56" s="50"/>
      <c r="HK56" s="59"/>
      <c r="HL56" s="60"/>
      <c r="HM56" s="17"/>
      <c r="HN56" s="17"/>
      <c r="HO56" s="58"/>
      <c r="HP56" s="50"/>
      <c r="HQ56" s="50"/>
      <c r="HR56" s="50"/>
      <c r="HS56" s="50"/>
      <c r="HT56" s="50"/>
      <c r="HU56" s="50"/>
      <c r="HV56" s="59"/>
      <c r="HW56" s="60"/>
      <c r="HX56" s="17"/>
      <c r="HY56" s="17"/>
    </row>
    <row r="57" spans="1:233" x14ac:dyDescent="0.3">
      <c r="A57" s="54"/>
      <c r="B57" s="55"/>
      <c r="C57" s="62"/>
      <c r="D57" s="57"/>
      <c r="E57" s="57"/>
      <c r="F57" s="57"/>
      <c r="G57" s="53"/>
      <c r="H57" s="53"/>
      <c r="I57" s="50"/>
      <c r="J57" s="59"/>
      <c r="K57" s="60"/>
      <c r="L57" s="17"/>
      <c r="M57" s="17"/>
      <c r="N57" s="58"/>
      <c r="O57" s="50"/>
      <c r="P57" s="50"/>
      <c r="Q57" s="50"/>
      <c r="R57" s="50"/>
      <c r="S57" s="50"/>
      <c r="T57" s="50"/>
      <c r="U57" s="59"/>
      <c r="V57" s="60"/>
      <c r="W57" s="17"/>
      <c r="X57" s="17"/>
      <c r="Y57" s="58"/>
      <c r="Z57" s="50"/>
      <c r="AA57" s="50"/>
      <c r="AB57" s="50"/>
      <c r="AC57" s="50"/>
      <c r="AD57" s="50"/>
      <c r="AE57" s="50"/>
      <c r="AF57" s="59"/>
      <c r="AG57" s="60"/>
      <c r="AH57" s="17"/>
      <c r="AI57" s="17"/>
      <c r="AJ57" s="58"/>
      <c r="AK57" s="50"/>
      <c r="AL57" s="50"/>
      <c r="AM57" s="50"/>
      <c r="AN57" s="50"/>
      <c r="AO57" s="50"/>
      <c r="AP57" s="50"/>
      <c r="AQ57" s="59"/>
      <c r="AR57" s="60"/>
      <c r="AS57" s="17"/>
      <c r="AT57" s="17"/>
      <c r="AU57" s="58"/>
      <c r="AV57" s="50"/>
      <c r="AW57" s="50"/>
      <c r="AX57" s="50"/>
      <c r="AY57" s="50"/>
      <c r="AZ57" s="50"/>
      <c r="BA57" s="50"/>
      <c r="BB57" s="59"/>
      <c r="BC57" s="60"/>
      <c r="BD57" s="17"/>
      <c r="BE57" s="17"/>
      <c r="BF57" s="58"/>
      <c r="BG57" s="50"/>
      <c r="BH57" s="50"/>
      <c r="BI57" s="50"/>
      <c r="BJ57" s="50"/>
      <c r="BK57" s="50"/>
      <c r="BL57" s="50"/>
      <c r="BM57" s="59"/>
      <c r="BN57" s="60"/>
      <c r="BO57" s="17"/>
      <c r="BP57" s="17"/>
      <c r="BQ57" s="58"/>
      <c r="BR57" s="50"/>
      <c r="BS57" s="50"/>
      <c r="BT57" s="50"/>
      <c r="BU57" s="50"/>
      <c r="BV57" s="50"/>
      <c r="BW57" s="50"/>
      <c r="BX57" s="59"/>
      <c r="BY57" s="60"/>
      <c r="BZ57" s="17"/>
      <c r="CA57" s="17"/>
      <c r="CB57" s="58"/>
      <c r="CC57" s="50"/>
      <c r="CD57" s="50"/>
      <c r="CE57" s="50"/>
      <c r="CF57" s="50"/>
      <c r="CG57" s="50"/>
      <c r="CH57" s="50"/>
      <c r="CI57" s="59"/>
      <c r="CJ57" s="60"/>
      <c r="CK57" s="17"/>
      <c r="CL57" s="17"/>
      <c r="CM57" s="58"/>
      <c r="CN57" s="50"/>
      <c r="CO57" s="50"/>
      <c r="CP57" s="50"/>
      <c r="CQ57" s="50"/>
      <c r="CR57" s="50"/>
      <c r="CS57" s="50"/>
      <c r="CT57" s="59"/>
      <c r="CU57" s="60"/>
      <c r="CV57" s="17"/>
      <c r="CW57" s="17"/>
      <c r="CX57" s="58"/>
      <c r="CY57" s="50"/>
      <c r="CZ57" s="50"/>
      <c r="DA57" s="50"/>
      <c r="DB57" s="50"/>
      <c r="DC57" s="50"/>
      <c r="DD57" s="50"/>
      <c r="DE57" s="59"/>
      <c r="DF57" s="60"/>
      <c r="DG57" s="17"/>
      <c r="DH57" s="17"/>
      <c r="DI57" s="58"/>
      <c r="DJ57" s="50"/>
      <c r="DK57" s="50"/>
      <c r="DL57" s="50"/>
      <c r="DM57" s="50"/>
      <c r="DN57" s="50"/>
      <c r="DO57" s="50"/>
      <c r="DP57" s="59"/>
      <c r="DQ57" s="60"/>
      <c r="DR57" s="17"/>
      <c r="DS57" s="17"/>
      <c r="DT57" s="58"/>
      <c r="DU57" s="50"/>
      <c r="DV57" s="50"/>
      <c r="DW57" s="50"/>
      <c r="DX57" s="50"/>
      <c r="DY57" s="50"/>
      <c r="DZ57" s="50"/>
      <c r="EA57" s="59"/>
      <c r="EB57" s="60"/>
      <c r="EC57" s="17"/>
      <c r="ED57" s="17"/>
      <c r="EE57" s="58"/>
      <c r="EF57" s="50"/>
      <c r="EG57" s="50"/>
      <c r="EH57" s="50"/>
      <c r="EI57" s="50"/>
      <c r="EJ57" s="50"/>
      <c r="EK57" s="50"/>
      <c r="EL57" s="59"/>
      <c r="EM57" s="60"/>
      <c r="EN57" s="17"/>
      <c r="EO57" s="17"/>
      <c r="EP57" s="58"/>
      <c r="EQ57" s="50"/>
      <c r="ER57" s="50"/>
      <c r="ES57" s="50"/>
      <c r="ET57" s="50"/>
      <c r="EU57" s="50"/>
      <c r="EV57" s="50"/>
      <c r="EW57" s="59"/>
      <c r="EX57" s="60"/>
      <c r="EY57" s="17"/>
      <c r="EZ57" s="17"/>
      <c r="FA57" s="58"/>
      <c r="FB57" s="50"/>
      <c r="FC57" s="50"/>
      <c r="FD57" s="50"/>
      <c r="FE57" s="50"/>
      <c r="FF57" s="50"/>
      <c r="FG57" s="50"/>
      <c r="FH57" s="59"/>
      <c r="FI57" s="60"/>
      <c r="FJ57" s="17"/>
      <c r="FK57" s="17"/>
      <c r="FL57" s="58"/>
      <c r="FM57" s="50"/>
      <c r="FN57" s="50"/>
      <c r="FO57" s="50"/>
      <c r="FP57" s="50"/>
      <c r="FQ57" s="50"/>
      <c r="FR57" s="50"/>
      <c r="FS57" s="59"/>
      <c r="FT57" s="60"/>
      <c r="FU57" s="17"/>
      <c r="FV57" s="17"/>
      <c r="FW57" s="58"/>
      <c r="FX57" s="50"/>
      <c r="FY57" s="50"/>
      <c r="FZ57" s="50"/>
      <c r="GA57" s="50"/>
      <c r="GB57" s="50"/>
      <c r="GC57" s="50"/>
      <c r="GD57" s="59"/>
      <c r="GE57" s="60"/>
      <c r="GF57" s="17"/>
      <c r="GG57" s="17"/>
      <c r="GH57" s="58"/>
      <c r="GI57" s="50"/>
      <c r="GJ57" s="50"/>
      <c r="GK57" s="50"/>
      <c r="GL57" s="50"/>
      <c r="GM57" s="50"/>
      <c r="GN57" s="50"/>
      <c r="GO57" s="59"/>
      <c r="GP57" s="60"/>
      <c r="GQ57" s="17"/>
      <c r="GR57" s="17"/>
      <c r="GS57" s="58"/>
      <c r="GT57" s="50"/>
      <c r="GU57" s="50"/>
      <c r="GV57" s="50"/>
      <c r="GW57" s="50"/>
      <c r="GX57" s="50"/>
      <c r="GY57" s="50"/>
      <c r="GZ57" s="59"/>
      <c r="HA57" s="60"/>
      <c r="HB57" s="17"/>
      <c r="HC57" s="17"/>
      <c r="HD57" s="58"/>
      <c r="HE57" s="50"/>
      <c r="HF57" s="50"/>
      <c r="HG57" s="50"/>
      <c r="HH57" s="50"/>
      <c r="HI57" s="50"/>
      <c r="HJ57" s="50"/>
      <c r="HK57" s="59"/>
      <c r="HL57" s="60"/>
      <c r="HM57" s="17"/>
      <c r="HN57" s="17"/>
      <c r="HO57" s="58"/>
      <c r="HP57" s="50"/>
      <c r="HQ57" s="50"/>
      <c r="HR57" s="50"/>
      <c r="HS57" s="50"/>
      <c r="HT57" s="50"/>
      <c r="HU57" s="50"/>
      <c r="HV57" s="59"/>
      <c r="HW57" s="60"/>
      <c r="HX57" s="17"/>
      <c r="HY57" s="17"/>
    </row>
    <row r="58" spans="1:233" x14ac:dyDescent="0.3">
      <c r="A58" s="54"/>
      <c r="B58" s="55"/>
      <c r="C58" s="62"/>
      <c r="D58" s="57"/>
      <c r="E58" s="57"/>
      <c r="F58" s="57"/>
      <c r="G58" s="53"/>
      <c r="H58" s="53"/>
      <c r="I58" s="50"/>
      <c r="J58" s="59"/>
      <c r="K58" s="60"/>
      <c r="L58" s="17"/>
      <c r="M58" s="17"/>
      <c r="N58" s="58"/>
      <c r="O58" s="50"/>
      <c r="P58" s="50"/>
      <c r="Q58" s="50"/>
      <c r="R58" s="50"/>
      <c r="S58" s="50"/>
      <c r="T58" s="50"/>
      <c r="U58" s="59"/>
      <c r="V58" s="60"/>
      <c r="W58" s="17"/>
      <c r="X58" s="17"/>
      <c r="Y58" s="58"/>
      <c r="Z58" s="50"/>
      <c r="AA58" s="50"/>
      <c r="AB58" s="50"/>
      <c r="AC58" s="50"/>
      <c r="AD58" s="50"/>
      <c r="AE58" s="50"/>
      <c r="AF58" s="59"/>
      <c r="AG58" s="60"/>
      <c r="AH58" s="17"/>
      <c r="AI58" s="17"/>
      <c r="AJ58" s="58"/>
      <c r="AK58" s="50"/>
      <c r="AL58" s="50"/>
      <c r="AM58" s="50"/>
      <c r="AN58" s="50"/>
      <c r="AO58" s="50"/>
      <c r="AP58" s="50"/>
      <c r="AQ58" s="59"/>
      <c r="AR58" s="60"/>
      <c r="AS58" s="17"/>
      <c r="AT58" s="17"/>
      <c r="AU58" s="58"/>
      <c r="AV58" s="50"/>
      <c r="AW58" s="50"/>
      <c r="AX58" s="50"/>
      <c r="AY58" s="50"/>
      <c r="AZ58" s="50"/>
      <c r="BA58" s="50"/>
      <c r="BB58" s="59"/>
      <c r="BC58" s="60"/>
      <c r="BD58" s="17"/>
      <c r="BE58" s="17"/>
      <c r="BF58" s="58"/>
      <c r="BG58" s="50"/>
      <c r="BH58" s="50"/>
      <c r="BI58" s="50"/>
      <c r="BJ58" s="50"/>
      <c r="BK58" s="50"/>
      <c r="BL58" s="50"/>
      <c r="BM58" s="59"/>
      <c r="BN58" s="60"/>
      <c r="BO58" s="17"/>
      <c r="BP58" s="17"/>
      <c r="BQ58" s="58"/>
      <c r="BR58" s="50"/>
      <c r="BS58" s="50"/>
      <c r="BT58" s="50"/>
      <c r="BU58" s="50"/>
      <c r="BV58" s="50"/>
      <c r="BW58" s="50"/>
      <c r="BX58" s="59"/>
      <c r="BY58" s="60"/>
      <c r="BZ58" s="17"/>
      <c r="CA58" s="17"/>
      <c r="CB58" s="58"/>
      <c r="CC58" s="50"/>
      <c r="CD58" s="50"/>
      <c r="CE58" s="50"/>
      <c r="CF58" s="50"/>
      <c r="CG58" s="50"/>
      <c r="CH58" s="50"/>
      <c r="CI58" s="59"/>
      <c r="CJ58" s="60"/>
      <c r="CK58" s="17"/>
      <c r="CL58" s="17"/>
      <c r="CM58" s="58"/>
      <c r="CN58" s="50"/>
      <c r="CO58" s="50"/>
      <c r="CP58" s="50"/>
      <c r="CQ58" s="50"/>
      <c r="CR58" s="50"/>
      <c r="CS58" s="50"/>
      <c r="CT58" s="59"/>
      <c r="CU58" s="60"/>
      <c r="CV58" s="17"/>
      <c r="CW58" s="17"/>
      <c r="CX58" s="58"/>
      <c r="CY58" s="50"/>
      <c r="CZ58" s="50"/>
      <c r="DA58" s="50"/>
      <c r="DB58" s="50"/>
      <c r="DC58" s="50"/>
      <c r="DD58" s="50"/>
      <c r="DE58" s="59"/>
      <c r="DF58" s="60"/>
      <c r="DG58" s="17"/>
      <c r="DH58" s="17"/>
      <c r="DI58" s="58"/>
      <c r="DJ58" s="50"/>
      <c r="DK58" s="50"/>
      <c r="DL58" s="50"/>
      <c r="DM58" s="50"/>
      <c r="DN58" s="50"/>
      <c r="DO58" s="50"/>
      <c r="DP58" s="59"/>
      <c r="DQ58" s="60"/>
      <c r="DR58" s="17"/>
      <c r="DS58" s="17"/>
      <c r="DT58" s="58"/>
      <c r="DU58" s="50"/>
      <c r="DV58" s="50"/>
      <c r="DW58" s="50"/>
      <c r="DX58" s="50"/>
      <c r="DY58" s="50"/>
      <c r="DZ58" s="50"/>
      <c r="EA58" s="59"/>
      <c r="EB58" s="60"/>
      <c r="EC58" s="17"/>
      <c r="ED58" s="17"/>
      <c r="EE58" s="58"/>
      <c r="EF58" s="50"/>
      <c r="EG58" s="50"/>
      <c r="EH58" s="50"/>
      <c r="EI58" s="50"/>
      <c r="EJ58" s="50"/>
      <c r="EK58" s="50"/>
      <c r="EL58" s="59"/>
      <c r="EM58" s="60"/>
      <c r="EN58" s="17"/>
      <c r="EO58" s="17"/>
      <c r="EP58" s="58"/>
      <c r="EQ58" s="50"/>
      <c r="ER58" s="50"/>
      <c r="ES58" s="50"/>
      <c r="ET58" s="50"/>
      <c r="EU58" s="50"/>
      <c r="EV58" s="50"/>
      <c r="EW58" s="59"/>
      <c r="EX58" s="60"/>
      <c r="EY58" s="17"/>
      <c r="EZ58" s="17"/>
      <c r="FA58" s="58"/>
      <c r="FB58" s="50"/>
      <c r="FC58" s="50"/>
      <c r="FD58" s="50"/>
      <c r="FE58" s="50"/>
      <c r="FF58" s="50"/>
      <c r="FG58" s="50"/>
      <c r="FH58" s="59"/>
      <c r="FI58" s="60"/>
      <c r="FJ58" s="17"/>
      <c r="FK58" s="17"/>
      <c r="FL58" s="58"/>
      <c r="FM58" s="50"/>
      <c r="FN58" s="50"/>
      <c r="FO58" s="50"/>
      <c r="FP58" s="50"/>
      <c r="FQ58" s="50"/>
      <c r="FR58" s="50"/>
      <c r="FS58" s="59"/>
      <c r="FT58" s="60"/>
      <c r="FU58" s="17"/>
      <c r="FV58" s="17"/>
      <c r="FW58" s="58"/>
      <c r="FX58" s="50"/>
      <c r="FY58" s="50"/>
      <c r="FZ58" s="50"/>
      <c r="GA58" s="50"/>
      <c r="GB58" s="50"/>
      <c r="GC58" s="50"/>
      <c r="GD58" s="59"/>
      <c r="GE58" s="60"/>
      <c r="GF58" s="17"/>
      <c r="GG58" s="17"/>
      <c r="GH58" s="58"/>
      <c r="GI58" s="50"/>
      <c r="GJ58" s="50"/>
      <c r="GK58" s="50"/>
      <c r="GL58" s="50"/>
      <c r="GM58" s="50"/>
      <c r="GN58" s="50"/>
      <c r="GO58" s="59"/>
      <c r="GP58" s="60"/>
      <c r="GQ58" s="17"/>
      <c r="GR58" s="17"/>
      <c r="GS58" s="58"/>
      <c r="GT58" s="50"/>
      <c r="GU58" s="50"/>
      <c r="GV58" s="50"/>
      <c r="GW58" s="50"/>
      <c r="GX58" s="50"/>
      <c r="GY58" s="50"/>
      <c r="GZ58" s="59"/>
      <c r="HA58" s="60"/>
      <c r="HB58" s="17"/>
      <c r="HC58" s="17"/>
      <c r="HD58" s="58"/>
      <c r="HE58" s="50"/>
      <c r="HF58" s="50"/>
      <c r="HG58" s="50"/>
      <c r="HH58" s="50"/>
      <c r="HI58" s="50"/>
      <c r="HJ58" s="50"/>
      <c r="HK58" s="59"/>
      <c r="HL58" s="60"/>
      <c r="HM58" s="17"/>
      <c r="HN58" s="17"/>
      <c r="HO58" s="58"/>
      <c r="HP58" s="50"/>
      <c r="HQ58" s="50"/>
      <c r="HR58" s="50"/>
      <c r="HS58" s="50"/>
      <c r="HT58" s="50"/>
      <c r="HU58" s="50"/>
      <c r="HV58" s="59"/>
      <c r="HW58" s="60"/>
      <c r="HX58" s="17"/>
      <c r="HY58" s="17"/>
    </row>
    <row r="59" spans="1:233" x14ac:dyDescent="0.3">
      <c r="A59" s="54"/>
      <c r="B59" s="55"/>
      <c r="C59" s="56"/>
      <c r="D59" s="57"/>
      <c r="E59" s="57"/>
      <c r="F59" s="57"/>
      <c r="G59" s="53"/>
      <c r="H59" s="53"/>
      <c r="I59" s="50"/>
      <c r="J59" s="59"/>
      <c r="K59" s="60"/>
      <c r="L59" s="17"/>
      <c r="M59" s="17"/>
      <c r="N59" s="58"/>
      <c r="O59" s="50"/>
      <c r="P59" s="50"/>
      <c r="Q59" s="50"/>
      <c r="R59" s="50"/>
      <c r="S59" s="50"/>
      <c r="T59" s="50"/>
      <c r="U59" s="59"/>
      <c r="V59" s="60"/>
      <c r="W59" s="17"/>
      <c r="X59" s="17"/>
      <c r="Y59" s="58"/>
      <c r="Z59" s="50"/>
      <c r="AA59" s="50"/>
      <c r="AB59" s="50"/>
      <c r="AC59" s="50"/>
      <c r="AD59" s="50"/>
      <c r="AE59" s="50"/>
      <c r="AF59" s="59"/>
      <c r="AG59" s="60"/>
      <c r="AH59" s="17"/>
      <c r="AI59" s="17"/>
      <c r="AJ59" s="58"/>
      <c r="AK59" s="50"/>
      <c r="AL59" s="50"/>
      <c r="AM59" s="50"/>
      <c r="AN59" s="50"/>
      <c r="AO59" s="50"/>
      <c r="AP59" s="50"/>
      <c r="AQ59" s="59"/>
      <c r="AR59" s="60"/>
      <c r="AS59" s="17"/>
      <c r="AT59" s="17"/>
      <c r="AU59" s="58"/>
      <c r="AV59" s="50"/>
      <c r="AW59" s="50"/>
      <c r="AX59" s="50"/>
      <c r="AY59" s="50"/>
      <c r="AZ59" s="50"/>
      <c r="BA59" s="50"/>
      <c r="BB59" s="59"/>
      <c r="BC59" s="60"/>
      <c r="BD59" s="17"/>
      <c r="BE59" s="17"/>
      <c r="BF59" s="58"/>
      <c r="BG59" s="50"/>
      <c r="BH59" s="50"/>
      <c r="BI59" s="50"/>
      <c r="BJ59" s="50"/>
      <c r="BK59" s="50"/>
      <c r="BL59" s="50"/>
      <c r="BM59" s="59"/>
      <c r="BN59" s="60"/>
      <c r="BO59" s="17"/>
      <c r="BP59" s="17"/>
      <c r="BQ59" s="58"/>
      <c r="BR59" s="50"/>
      <c r="BS59" s="50"/>
      <c r="BT59" s="50"/>
      <c r="BU59" s="50"/>
      <c r="BV59" s="50"/>
      <c r="BW59" s="50"/>
      <c r="BX59" s="59"/>
      <c r="BY59" s="60"/>
      <c r="BZ59" s="17"/>
      <c r="CA59" s="17"/>
      <c r="CB59" s="58"/>
      <c r="CC59" s="50"/>
      <c r="CD59" s="50"/>
      <c r="CE59" s="50"/>
      <c r="CF59" s="50"/>
      <c r="CG59" s="50"/>
      <c r="CH59" s="50"/>
      <c r="CI59" s="59"/>
      <c r="CJ59" s="60"/>
      <c r="CK59" s="17"/>
      <c r="CL59" s="17"/>
      <c r="CM59" s="58"/>
      <c r="CN59" s="50"/>
      <c r="CO59" s="50"/>
      <c r="CP59" s="50"/>
      <c r="CQ59" s="50"/>
      <c r="CR59" s="50"/>
      <c r="CS59" s="50"/>
      <c r="CT59" s="59"/>
      <c r="CU59" s="60"/>
      <c r="CV59" s="17"/>
      <c r="CW59" s="17"/>
      <c r="CX59" s="58"/>
      <c r="CY59" s="50"/>
      <c r="CZ59" s="50"/>
      <c r="DA59" s="50"/>
      <c r="DB59" s="50"/>
      <c r="DC59" s="50"/>
      <c r="DD59" s="50"/>
      <c r="DE59" s="59"/>
      <c r="DF59" s="60"/>
      <c r="DG59" s="17"/>
      <c r="DH59" s="17"/>
      <c r="DI59" s="58"/>
      <c r="DJ59" s="50"/>
      <c r="DK59" s="50"/>
      <c r="DL59" s="50"/>
      <c r="DM59" s="50"/>
      <c r="DN59" s="50"/>
      <c r="DO59" s="50"/>
      <c r="DP59" s="59"/>
      <c r="DQ59" s="60"/>
      <c r="DR59" s="17"/>
      <c r="DS59" s="17"/>
      <c r="DT59" s="58"/>
      <c r="DU59" s="50"/>
      <c r="DV59" s="50"/>
      <c r="DW59" s="50"/>
      <c r="DX59" s="50"/>
      <c r="DY59" s="50"/>
      <c r="DZ59" s="50"/>
      <c r="EA59" s="59"/>
      <c r="EB59" s="60"/>
      <c r="EC59" s="17"/>
      <c r="ED59" s="17"/>
      <c r="EE59" s="58"/>
      <c r="EF59" s="50"/>
      <c r="EG59" s="50"/>
      <c r="EH59" s="50"/>
      <c r="EI59" s="50"/>
      <c r="EJ59" s="50"/>
      <c r="EK59" s="50"/>
      <c r="EL59" s="59"/>
      <c r="EM59" s="60"/>
      <c r="EN59" s="17"/>
      <c r="EO59" s="17"/>
      <c r="EP59" s="58"/>
      <c r="EQ59" s="50"/>
      <c r="ER59" s="50"/>
      <c r="ES59" s="50"/>
      <c r="ET59" s="50"/>
      <c r="EU59" s="50"/>
      <c r="EV59" s="50"/>
      <c r="EW59" s="59"/>
      <c r="EX59" s="60"/>
      <c r="EY59" s="17"/>
      <c r="EZ59" s="17"/>
      <c r="FA59" s="58"/>
      <c r="FB59" s="50"/>
      <c r="FC59" s="50"/>
      <c r="FD59" s="50"/>
      <c r="FE59" s="50"/>
      <c r="FF59" s="50"/>
      <c r="FG59" s="50"/>
      <c r="FH59" s="59"/>
      <c r="FI59" s="60"/>
      <c r="FJ59" s="17"/>
      <c r="FK59" s="17"/>
      <c r="FL59" s="58"/>
      <c r="FM59" s="50"/>
      <c r="FN59" s="50"/>
      <c r="FO59" s="50"/>
      <c r="FP59" s="50"/>
      <c r="FQ59" s="50"/>
      <c r="FR59" s="50"/>
      <c r="FS59" s="59"/>
      <c r="FT59" s="60"/>
      <c r="FU59" s="17"/>
      <c r="FV59" s="17"/>
      <c r="FW59" s="58"/>
      <c r="FX59" s="50"/>
      <c r="FY59" s="50"/>
      <c r="FZ59" s="50"/>
      <c r="GA59" s="50"/>
      <c r="GB59" s="50"/>
      <c r="GC59" s="50"/>
      <c r="GD59" s="59"/>
      <c r="GE59" s="60"/>
      <c r="GF59" s="17"/>
      <c r="GG59" s="17"/>
      <c r="GH59" s="58"/>
      <c r="GI59" s="50"/>
      <c r="GJ59" s="50"/>
      <c r="GK59" s="50"/>
      <c r="GL59" s="50"/>
      <c r="GM59" s="50"/>
      <c r="GN59" s="50"/>
      <c r="GO59" s="59"/>
      <c r="GP59" s="60"/>
      <c r="GQ59" s="17"/>
      <c r="GR59" s="17"/>
      <c r="GS59" s="58"/>
      <c r="GT59" s="50"/>
      <c r="GU59" s="50"/>
      <c r="GV59" s="50"/>
      <c r="GW59" s="50"/>
      <c r="GX59" s="50"/>
      <c r="GY59" s="50"/>
      <c r="GZ59" s="59"/>
      <c r="HA59" s="60"/>
      <c r="HB59" s="17"/>
      <c r="HC59" s="17"/>
      <c r="HD59" s="58"/>
      <c r="HE59" s="50"/>
      <c r="HF59" s="50"/>
      <c r="HG59" s="50"/>
      <c r="HH59" s="50"/>
      <c r="HI59" s="50"/>
      <c r="HJ59" s="50"/>
      <c r="HK59" s="59"/>
      <c r="HL59" s="60"/>
      <c r="HM59" s="17"/>
      <c r="HN59" s="17"/>
      <c r="HO59" s="58"/>
      <c r="HP59" s="50"/>
      <c r="HQ59" s="50"/>
      <c r="HR59" s="50"/>
      <c r="HS59" s="50"/>
      <c r="HT59" s="50"/>
      <c r="HU59" s="50"/>
      <c r="HV59" s="59"/>
      <c r="HW59" s="60"/>
      <c r="HX59" s="17"/>
      <c r="HY59" s="17"/>
    </row>
    <row r="60" spans="1:233" x14ac:dyDescent="0.3">
      <c r="A60" s="64"/>
      <c r="B60" s="65"/>
      <c r="C60" s="66"/>
      <c r="D60" s="67"/>
      <c r="E60" s="67"/>
      <c r="F60" s="67"/>
      <c r="G60" s="68"/>
      <c r="H60" s="68"/>
      <c r="I60" s="50"/>
      <c r="J60" s="59"/>
      <c r="K60" s="60"/>
      <c r="L60" s="17"/>
      <c r="M60" s="17"/>
      <c r="N60" s="58"/>
      <c r="O60" s="50"/>
      <c r="P60" s="50"/>
      <c r="Q60" s="50"/>
      <c r="R60" s="50"/>
      <c r="S60" s="50"/>
      <c r="T60" s="50"/>
      <c r="U60" s="59"/>
      <c r="V60" s="60"/>
      <c r="W60" s="17"/>
      <c r="X60" s="17"/>
      <c r="Y60" s="58"/>
      <c r="Z60" s="50"/>
      <c r="AA60" s="50"/>
      <c r="AB60" s="50"/>
      <c r="AC60" s="50"/>
      <c r="AD60" s="50"/>
      <c r="AE60" s="50"/>
      <c r="AF60" s="59"/>
      <c r="AG60" s="60"/>
      <c r="AH60" s="17"/>
      <c r="AI60" s="17"/>
      <c r="AJ60" s="58"/>
      <c r="AK60" s="50"/>
      <c r="AL60" s="50"/>
      <c r="AM60" s="50"/>
      <c r="AN60" s="50"/>
      <c r="AO60" s="50"/>
      <c r="AP60" s="50"/>
      <c r="AQ60" s="59"/>
      <c r="AR60" s="60"/>
      <c r="AS60" s="17"/>
      <c r="AT60" s="17"/>
      <c r="AU60" s="58"/>
      <c r="AV60" s="50"/>
      <c r="AW60" s="50"/>
      <c r="AX60" s="50"/>
      <c r="AY60" s="50"/>
      <c r="AZ60" s="50"/>
      <c r="BA60" s="50"/>
      <c r="BB60" s="59"/>
      <c r="BC60" s="60"/>
      <c r="BD60" s="17"/>
      <c r="BE60" s="17"/>
      <c r="BF60" s="58"/>
      <c r="BG60" s="50"/>
      <c r="BH60" s="50"/>
      <c r="BI60" s="50"/>
      <c r="BJ60" s="50"/>
      <c r="BK60" s="50"/>
      <c r="BL60" s="50"/>
      <c r="BM60" s="59"/>
      <c r="BN60" s="60"/>
      <c r="BO60" s="17"/>
      <c r="BP60" s="17"/>
      <c r="BQ60" s="58"/>
      <c r="BR60" s="50"/>
      <c r="BS60" s="50"/>
      <c r="BT60" s="50"/>
      <c r="BU60" s="50"/>
      <c r="BV60" s="50"/>
      <c r="BW60" s="50"/>
      <c r="BX60" s="59"/>
      <c r="BY60" s="60"/>
      <c r="BZ60" s="17"/>
      <c r="CA60" s="17"/>
      <c r="CB60" s="58"/>
      <c r="CC60" s="50"/>
      <c r="CD60" s="50"/>
      <c r="CE60" s="50"/>
      <c r="CF60" s="50"/>
      <c r="CG60" s="50"/>
      <c r="CH60" s="50"/>
      <c r="CI60" s="59"/>
      <c r="CJ60" s="60"/>
      <c r="CK60" s="17"/>
      <c r="CL60" s="17"/>
      <c r="CM60" s="58"/>
      <c r="CN60" s="50"/>
      <c r="CO60" s="50"/>
      <c r="CP60" s="50"/>
      <c r="CQ60" s="50"/>
      <c r="CR60" s="50"/>
      <c r="CS60" s="50"/>
      <c r="CT60" s="59"/>
      <c r="CU60" s="60"/>
      <c r="CV60" s="17"/>
      <c r="CW60" s="17"/>
      <c r="CX60" s="58"/>
      <c r="CY60" s="50"/>
      <c r="CZ60" s="50"/>
      <c r="DA60" s="50"/>
      <c r="DB60" s="50"/>
      <c r="DC60" s="50"/>
      <c r="DD60" s="50"/>
      <c r="DE60" s="59"/>
      <c r="DF60" s="60"/>
      <c r="DG60" s="17"/>
      <c r="DH60" s="17"/>
      <c r="DI60" s="58"/>
      <c r="DJ60" s="50"/>
      <c r="DK60" s="50"/>
      <c r="DL60" s="50"/>
      <c r="DM60" s="50"/>
      <c r="DN60" s="50"/>
      <c r="DO60" s="50"/>
      <c r="DP60" s="59"/>
      <c r="DQ60" s="60"/>
      <c r="DR60" s="17"/>
      <c r="DS60" s="17"/>
      <c r="DT60" s="58"/>
      <c r="DU60" s="50"/>
      <c r="DV60" s="50"/>
      <c r="DW60" s="50"/>
      <c r="DX60" s="50"/>
      <c r="DY60" s="50"/>
      <c r="DZ60" s="50"/>
      <c r="EA60" s="59"/>
      <c r="EB60" s="60"/>
      <c r="EC60" s="17"/>
      <c r="ED60" s="17"/>
      <c r="EE60" s="58"/>
      <c r="EF60" s="50"/>
      <c r="EG60" s="50"/>
      <c r="EH60" s="50"/>
      <c r="EI60" s="50"/>
      <c r="EJ60" s="50"/>
      <c r="EK60" s="50"/>
      <c r="EL60" s="59"/>
      <c r="EM60" s="60"/>
      <c r="EN60" s="17"/>
      <c r="EO60" s="17"/>
      <c r="EP60" s="58"/>
      <c r="EQ60" s="50"/>
      <c r="ER60" s="50"/>
      <c r="ES60" s="50"/>
      <c r="ET60" s="50"/>
      <c r="EU60" s="50"/>
      <c r="EV60" s="50"/>
      <c r="EW60" s="59"/>
      <c r="EX60" s="60"/>
      <c r="EY60" s="17"/>
      <c r="EZ60" s="17"/>
      <c r="FA60" s="58"/>
      <c r="FB60" s="50"/>
      <c r="FC60" s="50"/>
      <c r="FD60" s="50"/>
      <c r="FE60" s="50"/>
      <c r="FF60" s="50"/>
      <c r="FG60" s="50"/>
      <c r="FH60" s="59"/>
      <c r="FI60" s="60"/>
      <c r="FJ60" s="17"/>
      <c r="FK60" s="17"/>
      <c r="FL60" s="58"/>
      <c r="FM60" s="50"/>
      <c r="FN60" s="50"/>
      <c r="FO60" s="50"/>
      <c r="FP60" s="50"/>
      <c r="FQ60" s="50"/>
      <c r="FR60" s="50"/>
      <c r="FS60" s="59"/>
      <c r="FT60" s="60"/>
      <c r="FU60" s="17"/>
      <c r="FV60" s="17"/>
      <c r="FW60" s="58"/>
      <c r="FX60" s="50"/>
      <c r="FY60" s="50"/>
      <c r="FZ60" s="50"/>
      <c r="GA60" s="50"/>
      <c r="GB60" s="50"/>
      <c r="GC60" s="50"/>
      <c r="GD60" s="59"/>
      <c r="GE60" s="60"/>
      <c r="GF60" s="17"/>
      <c r="GG60" s="17"/>
      <c r="GH60" s="58"/>
      <c r="GI60" s="50"/>
      <c r="GJ60" s="50"/>
      <c r="GK60" s="50"/>
      <c r="GL60" s="50"/>
      <c r="GM60" s="50"/>
      <c r="GN60" s="50"/>
      <c r="GO60" s="59"/>
      <c r="GP60" s="60"/>
      <c r="GQ60" s="17"/>
      <c r="GR60" s="17"/>
      <c r="GS60" s="58"/>
      <c r="GT60" s="50"/>
      <c r="GU60" s="50"/>
      <c r="GV60" s="50"/>
      <c r="GW60" s="50"/>
      <c r="GX60" s="50"/>
      <c r="GY60" s="50"/>
      <c r="GZ60" s="59"/>
      <c r="HA60" s="60"/>
      <c r="HB60" s="17"/>
      <c r="HC60" s="17"/>
      <c r="HD60" s="58"/>
      <c r="HE60" s="50"/>
      <c r="HF60" s="50"/>
      <c r="HG60" s="50"/>
      <c r="HH60" s="50"/>
      <c r="HI60" s="50"/>
      <c r="HJ60" s="50"/>
      <c r="HK60" s="59"/>
      <c r="HL60" s="60"/>
      <c r="HM60" s="17"/>
      <c r="HN60" s="17"/>
      <c r="HO60" s="58"/>
      <c r="HP60" s="50"/>
      <c r="HQ60" s="50"/>
      <c r="HR60" s="50"/>
      <c r="HS60" s="50"/>
      <c r="HT60" s="50"/>
      <c r="HU60" s="50"/>
      <c r="HV60" s="59"/>
      <c r="HW60" s="60"/>
      <c r="HX60" s="17"/>
      <c r="HY60" s="17"/>
    </row>
    <row r="61" spans="1:233" x14ac:dyDescent="0.3">
      <c r="A61" s="64"/>
      <c r="B61" s="65"/>
      <c r="C61" s="66"/>
      <c r="D61" s="67"/>
      <c r="E61" s="67"/>
      <c r="F61" s="67"/>
      <c r="G61" s="68"/>
      <c r="H61" s="68"/>
      <c r="I61" s="50"/>
      <c r="J61" s="59"/>
      <c r="K61" s="60"/>
      <c r="L61" s="17"/>
      <c r="M61" s="17"/>
      <c r="N61" s="58"/>
      <c r="O61" s="50"/>
      <c r="P61" s="50"/>
      <c r="Q61" s="50"/>
      <c r="R61" s="50"/>
      <c r="S61" s="50"/>
      <c r="T61" s="50"/>
      <c r="U61" s="59"/>
      <c r="V61" s="60"/>
      <c r="W61" s="17"/>
      <c r="X61" s="17"/>
      <c r="Y61" s="58"/>
      <c r="Z61" s="50"/>
      <c r="AA61" s="50"/>
      <c r="AB61" s="50"/>
      <c r="AC61" s="50"/>
      <c r="AD61" s="50"/>
      <c r="AE61" s="50"/>
      <c r="AF61" s="59"/>
      <c r="AG61" s="60"/>
      <c r="AH61" s="17"/>
      <c r="AI61" s="17"/>
      <c r="AJ61" s="58"/>
      <c r="AK61" s="50"/>
      <c r="AL61" s="50"/>
      <c r="AM61" s="50"/>
      <c r="AN61" s="50"/>
      <c r="AO61" s="50"/>
      <c r="AP61" s="50"/>
      <c r="AQ61" s="59"/>
      <c r="AR61" s="60"/>
      <c r="AS61" s="17"/>
      <c r="AT61" s="17"/>
      <c r="AU61" s="58"/>
      <c r="AV61" s="50"/>
      <c r="AW61" s="50"/>
      <c r="AX61" s="50"/>
      <c r="AY61" s="50"/>
      <c r="AZ61" s="50"/>
      <c r="BA61" s="50"/>
      <c r="BB61" s="59"/>
      <c r="BC61" s="60"/>
      <c r="BD61" s="17"/>
      <c r="BE61" s="17"/>
      <c r="BF61" s="58"/>
      <c r="BG61" s="50"/>
      <c r="BH61" s="50"/>
      <c r="BI61" s="50"/>
      <c r="BJ61" s="50"/>
      <c r="BK61" s="50"/>
      <c r="BL61" s="50"/>
      <c r="BM61" s="59"/>
      <c r="BN61" s="60"/>
      <c r="BO61" s="17"/>
      <c r="BP61" s="17"/>
      <c r="BQ61" s="58"/>
      <c r="BR61" s="50"/>
      <c r="BS61" s="50"/>
      <c r="BT61" s="50"/>
      <c r="BU61" s="50"/>
      <c r="BV61" s="50"/>
      <c r="BW61" s="50"/>
      <c r="BX61" s="59"/>
      <c r="BY61" s="60"/>
      <c r="BZ61" s="17"/>
      <c r="CA61" s="17"/>
      <c r="CB61" s="58"/>
      <c r="CC61" s="50"/>
      <c r="CD61" s="50"/>
      <c r="CE61" s="50"/>
      <c r="CF61" s="50"/>
      <c r="CG61" s="50"/>
      <c r="CH61" s="50"/>
      <c r="CI61" s="59"/>
      <c r="CJ61" s="60"/>
      <c r="CK61" s="17"/>
      <c r="CL61" s="17"/>
      <c r="CM61" s="58"/>
      <c r="CN61" s="50"/>
      <c r="CO61" s="50"/>
      <c r="CP61" s="50"/>
      <c r="CQ61" s="50"/>
      <c r="CR61" s="50"/>
      <c r="CS61" s="50"/>
      <c r="CT61" s="59"/>
      <c r="CU61" s="60"/>
      <c r="CV61" s="17"/>
      <c r="CW61" s="17"/>
      <c r="CX61" s="58"/>
      <c r="CY61" s="50"/>
      <c r="CZ61" s="50"/>
      <c r="DA61" s="50"/>
      <c r="DB61" s="50"/>
      <c r="DC61" s="50"/>
      <c r="DD61" s="50"/>
      <c r="DE61" s="59"/>
      <c r="DF61" s="60"/>
      <c r="DG61" s="17"/>
      <c r="DH61" s="17"/>
      <c r="DI61" s="58"/>
      <c r="DJ61" s="50"/>
      <c r="DK61" s="50"/>
      <c r="DL61" s="50"/>
      <c r="DM61" s="50"/>
      <c r="DN61" s="50"/>
      <c r="DO61" s="50"/>
      <c r="DP61" s="59"/>
      <c r="DQ61" s="60"/>
      <c r="DR61" s="17"/>
      <c r="DS61" s="17"/>
      <c r="DT61" s="58"/>
      <c r="DU61" s="50"/>
      <c r="DV61" s="50"/>
      <c r="DW61" s="50"/>
      <c r="DX61" s="50"/>
      <c r="DY61" s="50"/>
      <c r="DZ61" s="50"/>
      <c r="EA61" s="59"/>
      <c r="EB61" s="60"/>
      <c r="EC61" s="17"/>
      <c r="ED61" s="17"/>
      <c r="EE61" s="58"/>
      <c r="EF61" s="50"/>
      <c r="EG61" s="50"/>
      <c r="EH61" s="50"/>
      <c r="EI61" s="50"/>
      <c r="EJ61" s="50"/>
      <c r="EK61" s="50"/>
      <c r="EL61" s="59"/>
      <c r="EM61" s="60"/>
      <c r="EN61" s="17"/>
      <c r="EO61" s="17"/>
      <c r="EP61" s="58"/>
      <c r="EQ61" s="50"/>
      <c r="ER61" s="50"/>
      <c r="ES61" s="50"/>
      <c r="ET61" s="50"/>
      <c r="EU61" s="50"/>
      <c r="EV61" s="50"/>
      <c r="EW61" s="59"/>
      <c r="EX61" s="60"/>
      <c r="EY61" s="17"/>
      <c r="EZ61" s="17"/>
      <c r="FA61" s="58"/>
      <c r="FB61" s="50"/>
      <c r="FC61" s="50"/>
      <c r="FD61" s="50"/>
      <c r="FE61" s="50"/>
      <c r="FF61" s="50"/>
      <c r="FG61" s="50"/>
      <c r="FH61" s="59"/>
      <c r="FI61" s="60"/>
      <c r="FJ61" s="17"/>
      <c r="FK61" s="17"/>
      <c r="FL61" s="58"/>
      <c r="FM61" s="50"/>
      <c r="FN61" s="50"/>
      <c r="FO61" s="50"/>
      <c r="FP61" s="50"/>
      <c r="FQ61" s="50"/>
      <c r="FR61" s="50"/>
      <c r="FS61" s="59"/>
      <c r="FT61" s="60"/>
      <c r="FU61" s="17"/>
      <c r="FV61" s="17"/>
      <c r="FW61" s="58"/>
      <c r="FX61" s="50"/>
      <c r="FY61" s="50"/>
      <c r="FZ61" s="50"/>
      <c r="GA61" s="50"/>
      <c r="GB61" s="50"/>
      <c r="GC61" s="50"/>
      <c r="GD61" s="59"/>
      <c r="GE61" s="60"/>
      <c r="GF61" s="17"/>
      <c r="GG61" s="17"/>
      <c r="GH61" s="58"/>
      <c r="GI61" s="50"/>
      <c r="GJ61" s="50"/>
      <c r="GK61" s="50"/>
      <c r="GL61" s="50"/>
      <c r="GM61" s="50"/>
      <c r="GN61" s="50"/>
      <c r="GO61" s="59"/>
      <c r="GP61" s="60"/>
      <c r="GQ61" s="17"/>
      <c r="GR61" s="17"/>
      <c r="GS61" s="58"/>
      <c r="GT61" s="50"/>
      <c r="GU61" s="50"/>
      <c r="GV61" s="50"/>
      <c r="GW61" s="50"/>
      <c r="GX61" s="50"/>
      <c r="GY61" s="50"/>
      <c r="GZ61" s="59"/>
      <c r="HA61" s="60"/>
      <c r="HB61" s="17"/>
      <c r="HC61" s="17"/>
      <c r="HD61" s="58"/>
      <c r="HE61" s="50"/>
      <c r="HF61" s="50"/>
      <c r="HG61" s="50"/>
      <c r="HH61" s="50"/>
      <c r="HI61" s="50"/>
      <c r="HJ61" s="50"/>
      <c r="HK61" s="59"/>
      <c r="HL61" s="60"/>
      <c r="HM61" s="17"/>
      <c r="HN61" s="17"/>
      <c r="HO61" s="58"/>
      <c r="HP61" s="50"/>
      <c r="HQ61" s="50"/>
      <c r="HR61" s="50"/>
      <c r="HS61" s="50"/>
      <c r="HT61" s="50"/>
      <c r="HU61" s="50"/>
      <c r="HV61" s="59"/>
      <c r="HW61" s="60"/>
      <c r="HX61" s="17"/>
      <c r="HY61" s="17"/>
    </row>
    <row r="62" spans="1:233" x14ac:dyDescent="0.3">
      <c r="A62" s="64"/>
      <c r="B62" s="65"/>
      <c r="C62" s="66"/>
      <c r="D62" s="67"/>
      <c r="E62" s="67"/>
      <c r="F62" s="67"/>
      <c r="G62" s="68"/>
      <c r="H62" s="68"/>
      <c r="I62" s="50"/>
      <c r="J62" s="59"/>
      <c r="K62" s="60"/>
      <c r="L62" s="17"/>
      <c r="M62" s="17"/>
      <c r="N62" s="58"/>
      <c r="O62" s="50"/>
      <c r="P62" s="50"/>
      <c r="Q62" s="50"/>
      <c r="R62" s="50"/>
      <c r="S62" s="50"/>
      <c r="T62" s="50"/>
      <c r="U62" s="59"/>
      <c r="V62" s="60"/>
      <c r="W62" s="17"/>
      <c r="X62" s="17"/>
      <c r="Y62" s="58"/>
      <c r="Z62" s="50"/>
      <c r="AA62" s="50"/>
      <c r="AB62" s="50"/>
      <c r="AC62" s="50"/>
      <c r="AD62" s="50"/>
      <c r="AE62" s="50"/>
      <c r="AF62" s="59"/>
      <c r="AG62" s="60"/>
      <c r="AH62" s="17"/>
      <c r="AI62" s="17"/>
      <c r="AJ62" s="58"/>
      <c r="AK62" s="50"/>
      <c r="AL62" s="50"/>
      <c r="AM62" s="50"/>
      <c r="AN62" s="50"/>
      <c r="AO62" s="50"/>
      <c r="AP62" s="50"/>
      <c r="AQ62" s="59"/>
      <c r="AR62" s="60"/>
      <c r="AS62" s="17"/>
      <c r="AT62" s="17"/>
      <c r="AU62" s="58"/>
      <c r="AV62" s="50"/>
      <c r="AW62" s="50"/>
      <c r="AX62" s="50"/>
      <c r="AY62" s="50"/>
      <c r="AZ62" s="50"/>
      <c r="BA62" s="50"/>
      <c r="BB62" s="59"/>
      <c r="BC62" s="60"/>
      <c r="BD62" s="17"/>
      <c r="BE62" s="17"/>
      <c r="BF62" s="58"/>
      <c r="BG62" s="50"/>
      <c r="BH62" s="50"/>
      <c r="BI62" s="50"/>
      <c r="BJ62" s="50"/>
      <c r="BK62" s="50"/>
      <c r="BL62" s="50"/>
      <c r="BM62" s="59"/>
      <c r="BN62" s="60"/>
      <c r="BO62" s="17"/>
      <c r="BP62" s="17"/>
      <c r="BQ62" s="58"/>
      <c r="BR62" s="50"/>
      <c r="BS62" s="50"/>
      <c r="BT62" s="50"/>
      <c r="BU62" s="50"/>
      <c r="BV62" s="50"/>
      <c r="BW62" s="50"/>
      <c r="BX62" s="59"/>
      <c r="BY62" s="60"/>
      <c r="BZ62" s="17"/>
      <c r="CA62" s="17"/>
      <c r="CB62" s="58"/>
      <c r="CC62" s="50"/>
      <c r="CD62" s="50"/>
      <c r="CE62" s="50"/>
      <c r="CF62" s="50"/>
      <c r="CG62" s="50"/>
      <c r="CH62" s="50"/>
      <c r="CI62" s="59"/>
      <c r="CJ62" s="60"/>
      <c r="CK62" s="17"/>
      <c r="CL62" s="17"/>
      <c r="CM62" s="58"/>
      <c r="CN62" s="50"/>
      <c r="CO62" s="50"/>
      <c r="CP62" s="50"/>
      <c r="CQ62" s="50"/>
      <c r="CR62" s="50"/>
      <c r="CS62" s="50"/>
      <c r="CT62" s="59"/>
      <c r="CU62" s="60"/>
      <c r="CV62" s="17"/>
      <c r="CW62" s="17"/>
      <c r="CX62" s="58"/>
      <c r="CY62" s="50"/>
      <c r="CZ62" s="50"/>
      <c r="DA62" s="50"/>
      <c r="DB62" s="50"/>
      <c r="DC62" s="50"/>
      <c r="DD62" s="50"/>
      <c r="DE62" s="59"/>
      <c r="DF62" s="60"/>
      <c r="DG62" s="17"/>
      <c r="DH62" s="17"/>
      <c r="DI62" s="58"/>
      <c r="DJ62" s="50"/>
      <c r="DK62" s="50"/>
      <c r="DL62" s="50"/>
      <c r="DM62" s="50"/>
      <c r="DN62" s="50"/>
      <c r="DO62" s="50"/>
      <c r="DP62" s="59"/>
      <c r="DQ62" s="60"/>
      <c r="DR62" s="17"/>
      <c r="DS62" s="17"/>
      <c r="DT62" s="58"/>
      <c r="DU62" s="50"/>
      <c r="DV62" s="50"/>
      <c r="DW62" s="50"/>
      <c r="DX62" s="50"/>
      <c r="DY62" s="50"/>
      <c r="DZ62" s="50"/>
      <c r="EA62" s="59"/>
      <c r="EB62" s="60"/>
      <c r="EC62" s="17"/>
      <c r="ED62" s="17"/>
      <c r="EE62" s="58"/>
      <c r="EF62" s="50"/>
      <c r="EG62" s="50"/>
      <c r="EH62" s="50"/>
      <c r="EI62" s="50"/>
      <c r="EJ62" s="50"/>
      <c r="EK62" s="50"/>
      <c r="EL62" s="59"/>
      <c r="EM62" s="60"/>
      <c r="EN62" s="17"/>
      <c r="EO62" s="17"/>
      <c r="EP62" s="58"/>
      <c r="EQ62" s="50"/>
      <c r="ER62" s="50"/>
      <c r="ES62" s="50"/>
      <c r="ET62" s="50"/>
      <c r="EU62" s="50"/>
      <c r="EV62" s="50"/>
      <c r="EW62" s="59"/>
      <c r="EX62" s="60"/>
      <c r="EY62" s="17"/>
      <c r="EZ62" s="17"/>
      <c r="FA62" s="58"/>
      <c r="FB62" s="50"/>
      <c r="FC62" s="50"/>
      <c r="FD62" s="50"/>
      <c r="FE62" s="50"/>
      <c r="FF62" s="50"/>
      <c r="FG62" s="50"/>
      <c r="FH62" s="59"/>
      <c r="FI62" s="60"/>
      <c r="FJ62" s="17"/>
      <c r="FK62" s="17"/>
      <c r="FL62" s="58"/>
      <c r="FM62" s="50"/>
      <c r="FN62" s="50"/>
      <c r="FO62" s="50"/>
      <c r="FP62" s="50"/>
      <c r="FQ62" s="50"/>
      <c r="FR62" s="50"/>
      <c r="FS62" s="59"/>
      <c r="FT62" s="60"/>
      <c r="FU62" s="17"/>
      <c r="FV62" s="17"/>
      <c r="FW62" s="58"/>
      <c r="FX62" s="50"/>
      <c r="FY62" s="50"/>
      <c r="FZ62" s="50"/>
      <c r="GA62" s="50"/>
      <c r="GB62" s="50"/>
      <c r="GC62" s="50"/>
      <c r="GD62" s="59"/>
      <c r="GE62" s="60"/>
      <c r="GF62" s="17"/>
      <c r="GG62" s="17"/>
      <c r="GH62" s="58"/>
      <c r="GI62" s="50"/>
      <c r="GJ62" s="50"/>
      <c r="GK62" s="50"/>
      <c r="GL62" s="50"/>
      <c r="GM62" s="50"/>
      <c r="GN62" s="50"/>
      <c r="GO62" s="59"/>
      <c r="GP62" s="60"/>
      <c r="GQ62" s="17"/>
      <c r="GR62" s="17"/>
      <c r="GS62" s="58"/>
      <c r="GT62" s="50"/>
      <c r="GU62" s="50"/>
      <c r="GV62" s="50"/>
      <c r="GW62" s="50"/>
      <c r="GX62" s="50"/>
      <c r="GY62" s="50"/>
      <c r="GZ62" s="59"/>
      <c r="HA62" s="60"/>
      <c r="HB62" s="17"/>
      <c r="HC62" s="17"/>
      <c r="HD62" s="58"/>
      <c r="HE62" s="50"/>
      <c r="HF62" s="50"/>
      <c r="HG62" s="50"/>
      <c r="HH62" s="50"/>
      <c r="HI62" s="50"/>
      <c r="HJ62" s="50"/>
      <c r="HK62" s="59"/>
      <c r="HL62" s="60"/>
      <c r="HM62" s="17"/>
      <c r="HN62" s="17"/>
      <c r="HO62" s="58"/>
      <c r="HP62" s="50"/>
      <c r="HQ62" s="50"/>
      <c r="HR62" s="50"/>
      <c r="HS62" s="50"/>
      <c r="HT62" s="50"/>
      <c r="HU62" s="50"/>
      <c r="HV62" s="59"/>
      <c r="HW62" s="60"/>
      <c r="HX62" s="17"/>
      <c r="HY62" s="17"/>
    </row>
    <row r="63" spans="1:233" x14ac:dyDescent="0.3">
      <c r="A63" s="64"/>
      <c r="B63" s="65"/>
      <c r="C63" s="69"/>
      <c r="D63" s="67"/>
      <c r="E63" s="67"/>
      <c r="F63" s="67"/>
      <c r="G63" s="68"/>
      <c r="H63" s="68"/>
      <c r="I63" s="50"/>
      <c r="J63" s="59"/>
      <c r="K63" s="60"/>
      <c r="L63" s="17"/>
      <c r="M63" s="17"/>
      <c r="N63" s="58"/>
      <c r="O63" s="50"/>
      <c r="P63" s="50"/>
      <c r="Q63" s="50"/>
      <c r="R63" s="50"/>
      <c r="S63" s="50"/>
      <c r="T63" s="50"/>
      <c r="U63" s="59"/>
      <c r="V63" s="60"/>
      <c r="W63" s="17"/>
      <c r="X63" s="17"/>
      <c r="Y63" s="58"/>
      <c r="Z63" s="50"/>
      <c r="AA63" s="50"/>
      <c r="AB63" s="50"/>
      <c r="AC63" s="50"/>
      <c r="AD63" s="50"/>
      <c r="AE63" s="50"/>
      <c r="AF63" s="59"/>
      <c r="AG63" s="60"/>
      <c r="AH63" s="17"/>
      <c r="AI63" s="17"/>
      <c r="AJ63" s="58"/>
      <c r="AK63" s="50"/>
      <c r="AL63" s="50"/>
      <c r="AM63" s="50"/>
      <c r="AN63" s="50"/>
      <c r="AO63" s="50"/>
      <c r="AP63" s="50"/>
      <c r="AQ63" s="59"/>
      <c r="AR63" s="60"/>
      <c r="AS63" s="17"/>
      <c r="AT63" s="17"/>
      <c r="AU63" s="58"/>
      <c r="AV63" s="50"/>
      <c r="AW63" s="50"/>
      <c r="AX63" s="50"/>
      <c r="AY63" s="50"/>
      <c r="AZ63" s="50"/>
      <c r="BA63" s="50"/>
      <c r="BB63" s="59"/>
      <c r="BC63" s="60"/>
      <c r="BD63" s="17"/>
      <c r="BE63" s="17"/>
      <c r="BF63" s="58"/>
      <c r="BG63" s="50"/>
      <c r="BH63" s="50"/>
      <c r="BI63" s="50"/>
      <c r="BJ63" s="50"/>
      <c r="BK63" s="50"/>
      <c r="BL63" s="50"/>
      <c r="BM63" s="59"/>
      <c r="BN63" s="60"/>
      <c r="BO63" s="17"/>
      <c r="BP63" s="17"/>
      <c r="BQ63" s="58"/>
      <c r="BR63" s="50"/>
      <c r="BS63" s="50"/>
      <c r="BT63" s="50"/>
      <c r="BU63" s="50"/>
      <c r="BV63" s="50"/>
      <c r="BW63" s="50"/>
      <c r="BX63" s="59"/>
      <c r="BY63" s="60"/>
      <c r="BZ63" s="17"/>
      <c r="CA63" s="17"/>
      <c r="CB63" s="58"/>
      <c r="CC63" s="50"/>
      <c r="CD63" s="50"/>
      <c r="CE63" s="50"/>
      <c r="CF63" s="50"/>
      <c r="CG63" s="50"/>
      <c r="CH63" s="50"/>
      <c r="CI63" s="59"/>
      <c r="CJ63" s="60"/>
      <c r="CK63" s="17"/>
      <c r="CL63" s="17"/>
      <c r="CM63" s="58"/>
      <c r="CN63" s="50"/>
      <c r="CO63" s="50"/>
      <c r="CP63" s="50"/>
      <c r="CQ63" s="50"/>
      <c r="CR63" s="50"/>
      <c r="CS63" s="50"/>
      <c r="CT63" s="59"/>
      <c r="CU63" s="60"/>
      <c r="CV63" s="17"/>
      <c r="CW63" s="17"/>
      <c r="CX63" s="58"/>
      <c r="CY63" s="50"/>
      <c r="CZ63" s="50"/>
      <c r="DA63" s="50"/>
      <c r="DB63" s="50"/>
      <c r="DC63" s="50"/>
      <c r="DD63" s="50"/>
      <c r="DE63" s="59"/>
      <c r="DF63" s="60"/>
      <c r="DG63" s="17"/>
      <c r="DH63" s="17"/>
      <c r="DI63" s="58"/>
      <c r="DJ63" s="50"/>
      <c r="DK63" s="50"/>
      <c r="DL63" s="50"/>
      <c r="DM63" s="50"/>
      <c r="DN63" s="50"/>
      <c r="DO63" s="50"/>
      <c r="DP63" s="59"/>
      <c r="DQ63" s="60"/>
      <c r="DR63" s="17"/>
      <c r="DS63" s="17"/>
      <c r="DT63" s="58"/>
      <c r="DU63" s="50"/>
      <c r="DV63" s="50"/>
      <c r="DW63" s="50"/>
      <c r="DX63" s="50"/>
      <c r="DY63" s="50"/>
      <c r="DZ63" s="50"/>
      <c r="EA63" s="59"/>
      <c r="EB63" s="60"/>
      <c r="EC63" s="17"/>
      <c r="ED63" s="17"/>
      <c r="EE63" s="58"/>
      <c r="EF63" s="50"/>
      <c r="EG63" s="50"/>
      <c r="EH63" s="50"/>
      <c r="EI63" s="50"/>
      <c r="EJ63" s="50"/>
      <c r="EK63" s="50"/>
      <c r="EL63" s="59"/>
      <c r="EM63" s="60"/>
      <c r="EN63" s="17"/>
      <c r="EO63" s="17"/>
      <c r="EP63" s="58"/>
      <c r="EQ63" s="50"/>
      <c r="ER63" s="50"/>
      <c r="ES63" s="50"/>
      <c r="ET63" s="50"/>
      <c r="EU63" s="50"/>
      <c r="EV63" s="50"/>
      <c r="EW63" s="59"/>
      <c r="EX63" s="60"/>
      <c r="EY63" s="17"/>
      <c r="EZ63" s="17"/>
      <c r="FA63" s="58"/>
      <c r="FB63" s="50"/>
      <c r="FC63" s="50"/>
      <c r="FD63" s="50"/>
      <c r="FE63" s="50"/>
      <c r="FF63" s="50"/>
      <c r="FG63" s="50"/>
      <c r="FH63" s="59"/>
      <c r="FI63" s="60"/>
      <c r="FJ63" s="17"/>
      <c r="FK63" s="17"/>
      <c r="FL63" s="58"/>
      <c r="FM63" s="50"/>
      <c r="FN63" s="50"/>
      <c r="FO63" s="50"/>
      <c r="FP63" s="50"/>
      <c r="FQ63" s="50"/>
      <c r="FR63" s="50"/>
      <c r="FS63" s="59"/>
      <c r="FT63" s="60"/>
      <c r="FU63" s="17"/>
      <c r="FV63" s="17"/>
      <c r="FW63" s="58"/>
      <c r="FX63" s="50"/>
      <c r="FY63" s="50"/>
      <c r="FZ63" s="50"/>
      <c r="GA63" s="50"/>
      <c r="GB63" s="50"/>
      <c r="GC63" s="50"/>
      <c r="GD63" s="59"/>
      <c r="GE63" s="60"/>
      <c r="GF63" s="17"/>
      <c r="GG63" s="17"/>
      <c r="GH63" s="58"/>
      <c r="GI63" s="50"/>
      <c r="GJ63" s="50"/>
      <c r="GK63" s="50"/>
      <c r="GL63" s="50"/>
      <c r="GM63" s="50"/>
      <c r="GN63" s="50"/>
      <c r="GO63" s="59"/>
      <c r="GP63" s="60"/>
      <c r="GQ63" s="17"/>
      <c r="GR63" s="17"/>
      <c r="GS63" s="58"/>
      <c r="GT63" s="50"/>
      <c r="GU63" s="50"/>
      <c r="GV63" s="50"/>
      <c r="GW63" s="50"/>
      <c r="GX63" s="50"/>
      <c r="GY63" s="50"/>
      <c r="GZ63" s="59"/>
      <c r="HA63" s="60"/>
      <c r="HB63" s="17"/>
      <c r="HC63" s="17"/>
      <c r="HD63" s="58"/>
      <c r="HE63" s="50"/>
      <c r="HF63" s="50"/>
      <c r="HG63" s="50"/>
      <c r="HH63" s="50"/>
      <c r="HI63" s="50"/>
      <c r="HJ63" s="50"/>
      <c r="HK63" s="59"/>
      <c r="HL63" s="60"/>
      <c r="HM63" s="17"/>
      <c r="HN63" s="17"/>
      <c r="HO63" s="58"/>
      <c r="HP63" s="50"/>
      <c r="HQ63" s="50"/>
      <c r="HR63" s="50"/>
      <c r="HS63" s="50"/>
      <c r="HT63" s="50"/>
      <c r="HU63" s="50"/>
      <c r="HV63" s="59"/>
      <c r="HW63" s="60"/>
      <c r="HX63" s="17"/>
      <c r="HY63" s="17"/>
    </row>
    <row r="64" spans="1:233" x14ac:dyDescent="0.3">
      <c r="A64" s="64"/>
      <c r="B64" s="65"/>
      <c r="C64" s="69"/>
      <c r="D64" s="67"/>
      <c r="E64" s="67"/>
      <c r="F64" s="67"/>
      <c r="G64" s="68"/>
      <c r="H64" s="68"/>
      <c r="I64" s="50"/>
      <c r="J64" s="59"/>
      <c r="K64" s="60"/>
      <c r="L64" s="17"/>
      <c r="M64" s="17"/>
      <c r="N64" s="58"/>
      <c r="O64" s="50"/>
      <c r="P64" s="50"/>
      <c r="Q64" s="50"/>
      <c r="R64" s="50"/>
      <c r="S64" s="50"/>
      <c r="T64" s="50"/>
      <c r="U64" s="59"/>
      <c r="V64" s="60"/>
      <c r="W64" s="17"/>
      <c r="X64" s="17"/>
      <c r="Y64" s="58"/>
      <c r="Z64" s="50"/>
      <c r="AA64" s="50"/>
      <c r="AB64" s="50"/>
      <c r="AC64" s="50"/>
      <c r="AD64" s="50"/>
      <c r="AE64" s="50"/>
      <c r="AF64" s="59"/>
      <c r="AG64" s="60"/>
      <c r="AH64" s="17"/>
      <c r="AI64" s="17"/>
      <c r="AJ64" s="58"/>
      <c r="AK64" s="50"/>
      <c r="AL64" s="50"/>
      <c r="AM64" s="50"/>
      <c r="AN64" s="50"/>
      <c r="AO64" s="50"/>
      <c r="AP64" s="50"/>
      <c r="AQ64" s="59"/>
      <c r="AR64" s="60"/>
      <c r="AS64" s="17"/>
      <c r="AT64" s="17"/>
      <c r="AU64" s="58"/>
      <c r="AV64" s="50"/>
      <c r="AW64" s="50"/>
      <c r="AX64" s="50"/>
      <c r="AY64" s="50"/>
      <c r="AZ64" s="50"/>
      <c r="BA64" s="50"/>
      <c r="BB64" s="59"/>
      <c r="BC64" s="60"/>
      <c r="BD64" s="17"/>
      <c r="BE64" s="17"/>
      <c r="BF64" s="58"/>
      <c r="BG64" s="50"/>
      <c r="BH64" s="50"/>
      <c r="BI64" s="50"/>
      <c r="BJ64" s="50"/>
      <c r="BK64" s="50"/>
      <c r="BL64" s="50"/>
      <c r="BM64" s="59"/>
      <c r="BN64" s="60"/>
      <c r="BO64" s="17"/>
      <c r="BP64" s="17"/>
      <c r="BQ64" s="58"/>
      <c r="BR64" s="50"/>
      <c r="BS64" s="50"/>
      <c r="BT64" s="50"/>
      <c r="BU64" s="50"/>
      <c r="BV64" s="50"/>
      <c r="BW64" s="50"/>
      <c r="BX64" s="59"/>
      <c r="BY64" s="60"/>
      <c r="BZ64" s="17"/>
      <c r="CA64" s="17"/>
      <c r="CB64" s="58"/>
      <c r="CC64" s="50"/>
      <c r="CD64" s="50"/>
      <c r="CE64" s="50"/>
      <c r="CF64" s="50"/>
      <c r="CG64" s="50"/>
      <c r="CH64" s="50"/>
      <c r="CI64" s="59"/>
      <c r="CJ64" s="60"/>
      <c r="CK64" s="17"/>
      <c r="CL64" s="17"/>
      <c r="CM64" s="58"/>
      <c r="CN64" s="50"/>
      <c r="CO64" s="50"/>
      <c r="CP64" s="50"/>
      <c r="CQ64" s="50"/>
      <c r="CR64" s="50"/>
      <c r="CS64" s="50"/>
      <c r="CT64" s="59"/>
      <c r="CU64" s="60"/>
      <c r="CV64" s="17"/>
      <c r="CW64" s="17"/>
      <c r="CX64" s="58"/>
      <c r="CY64" s="50"/>
      <c r="CZ64" s="50"/>
      <c r="DA64" s="50"/>
      <c r="DB64" s="50"/>
      <c r="DC64" s="50"/>
      <c r="DD64" s="50"/>
      <c r="DE64" s="59"/>
      <c r="DF64" s="60"/>
      <c r="DG64" s="17"/>
      <c r="DH64" s="17"/>
      <c r="DI64" s="58"/>
      <c r="DJ64" s="50"/>
      <c r="DK64" s="50"/>
      <c r="DL64" s="50"/>
      <c r="DM64" s="50"/>
      <c r="DN64" s="50"/>
      <c r="DO64" s="50"/>
      <c r="DP64" s="59"/>
      <c r="DQ64" s="60"/>
      <c r="DR64" s="17"/>
      <c r="DS64" s="17"/>
      <c r="DT64" s="58"/>
      <c r="DU64" s="50"/>
      <c r="DV64" s="50"/>
      <c r="DW64" s="50"/>
      <c r="DX64" s="50"/>
      <c r="DY64" s="50"/>
      <c r="DZ64" s="50"/>
      <c r="EA64" s="59"/>
      <c r="EB64" s="60"/>
      <c r="EC64" s="17"/>
      <c r="ED64" s="17"/>
      <c r="EE64" s="58"/>
      <c r="EF64" s="50"/>
      <c r="EG64" s="50"/>
      <c r="EH64" s="50"/>
      <c r="EI64" s="50"/>
      <c r="EJ64" s="50"/>
      <c r="EK64" s="50"/>
      <c r="EL64" s="59"/>
      <c r="EM64" s="60"/>
      <c r="EN64" s="17"/>
      <c r="EO64" s="17"/>
      <c r="EP64" s="58"/>
      <c r="EQ64" s="50"/>
      <c r="ER64" s="50"/>
      <c r="ES64" s="50"/>
      <c r="ET64" s="50"/>
      <c r="EU64" s="50"/>
      <c r="EV64" s="50"/>
      <c r="EW64" s="59"/>
      <c r="EX64" s="60"/>
      <c r="EY64" s="17"/>
      <c r="EZ64" s="17"/>
      <c r="FA64" s="58"/>
      <c r="FB64" s="50"/>
      <c r="FC64" s="50"/>
      <c r="FD64" s="50"/>
      <c r="FE64" s="50"/>
      <c r="FF64" s="50"/>
      <c r="FG64" s="50"/>
      <c r="FH64" s="59"/>
      <c r="FI64" s="60"/>
      <c r="FJ64" s="17"/>
      <c r="FK64" s="17"/>
      <c r="FL64" s="58"/>
      <c r="FM64" s="50"/>
      <c r="FN64" s="50"/>
      <c r="FO64" s="50"/>
      <c r="FP64" s="50"/>
      <c r="FQ64" s="50"/>
      <c r="FR64" s="50"/>
      <c r="FS64" s="59"/>
      <c r="FT64" s="60"/>
      <c r="FU64" s="17"/>
      <c r="FV64" s="17"/>
      <c r="FW64" s="58"/>
      <c r="FX64" s="50"/>
      <c r="FY64" s="50"/>
      <c r="FZ64" s="50"/>
      <c r="GA64" s="50"/>
      <c r="GB64" s="50"/>
      <c r="GC64" s="50"/>
      <c r="GD64" s="59"/>
      <c r="GE64" s="60"/>
      <c r="GF64" s="17"/>
      <c r="GG64" s="17"/>
      <c r="GH64" s="58"/>
      <c r="GI64" s="50"/>
      <c r="GJ64" s="50"/>
      <c r="GK64" s="50"/>
      <c r="GL64" s="50"/>
      <c r="GM64" s="50"/>
      <c r="GN64" s="50"/>
      <c r="GO64" s="59"/>
      <c r="GP64" s="60"/>
      <c r="GQ64" s="17"/>
      <c r="GR64" s="17"/>
      <c r="GS64" s="58"/>
      <c r="GT64" s="50"/>
      <c r="GU64" s="50"/>
      <c r="GV64" s="50"/>
      <c r="GW64" s="50"/>
      <c r="GX64" s="50"/>
      <c r="GY64" s="50"/>
      <c r="GZ64" s="59"/>
      <c r="HA64" s="60"/>
      <c r="HB64" s="17"/>
      <c r="HC64" s="17"/>
      <c r="HD64" s="58"/>
      <c r="HE64" s="50"/>
      <c r="HF64" s="50"/>
      <c r="HG64" s="50"/>
      <c r="HH64" s="50"/>
      <c r="HI64" s="50"/>
      <c r="HJ64" s="50"/>
      <c r="HK64" s="59"/>
      <c r="HL64" s="60"/>
      <c r="HM64" s="17"/>
      <c r="HN64" s="17"/>
      <c r="HO64" s="58"/>
      <c r="HP64" s="50"/>
      <c r="HQ64" s="50"/>
      <c r="HR64" s="50"/>
      <c r="HS64" s="50"/>
      <c r="HT64" s="50"/>
      <c r="HU64" s="50"/>
      <c r="HV64" s="59"/>
      <c r="HW64" s="60"/>
      <c r="HX64" s="17"/>
      <c r="HY64" s="17"/>
    </row>
    <row r="65" spans="1:233" x14ac:dyDescent="0.3">
      <c r="A65" s="64"/>
      <c r="B65" s="65"/>
      <c r="C65" s="66"/>
      <c r="D65" s="67"/>
      <c r="E65" s="67"/>
      <c r="F65" s="67"/>
      <c r="G65" s="68"/>
      <c r="H65" s="68"/>
      <c r="I65" s="50"/>
      <c r="J65" s="59"/>
      <c r="K65" s="60"/>
      <c r="L65" s="17"/>
      <c r="M65" s="17"/>
      <c r="N65" s="58"/>
      <c r="O65" s="50"/>
      <c r="P65" s="50"/>
      <c r="Q65" s="50"/>
      <c r="R65" s="50"/>
      <c r="S65" s="50"/>
      <c r="T65" s="50"/>
      <c r="U65" s="59"/>
      <c r="V65" s="60"/>
      <c r="W65" s="17"/>
      <c r="X65" s="17"/>
      <c r="Y65" s="58"/>
      <c r="Z65" s="50"/>
      <c r="AA65" s="50"/>
      <c r="AB65" s="50"/>
      <c r="AC65" s="50"/>
      <c r="AD65" s="50"/>
      <c r="AE65" s="50"/>
      <c r="AF65" s="59"/>
      <c r="AG65" s="60"/>
      <c r="AH65" s="17"/>
      <c r="AI65" s="17"/>
      <c r="AJ65" s="58"/>
      <c r="AK65" s="50"/>
      <c r="AL65" s="50"/>
      <c r="AM65" s="50"/>
      <c r="AN65" s="50"/>
      <c r="AO65" s="50"/>
      <c r="AP65" s="50"/>
      <c r="AQ65" s="59"/>
      <c r="AR65" s="60"/>
      <c r="AS65" s="17"/>
      <c r="AT65" s="17"/>
      <c r="AU65" s="58"/>
      <c r="AV65" s="50"/>
      <c r="AW65" s="50"/>
      <c r="AX65" s="50"/>
      <c r="AY65" s="50"/>
      <c r="AZ65" s="50"/>
      <c r="BA65" s="50"/>
      <c r="BB65" s="59"/>
      <c r="BC65" s="60"/>
      <c r="BD65" s="17"/>
      <c r="BE65" s="17"/>
      <c r="BF65" s="58"/>
      <c r="BG65" s="50"/>
      <c r="BH65" s="50"/>
      <c r="BI65" s="50"/>
      <c r="BJ65" s="50"/>
      <c r="BK65" s="50"/>
      <c r="BL65" s="50"/>
      <c r="BM65" s="59"/>
      <c r="BN65" s="60"/>
      <c r="BO65" s="17"/>
      <c r="BP65" s="17"/>
      <c r="BQ65" s="58"/>
      <c r="BR65" s="50"/>
      <c r="BS65" s="50"/>
      <c r="BT65" s="50"/>
      <c r="BU65" s="50"/>
      <c r="BV65" s="50"/>
      <c r="BW65" s="50"/>
      <c r="BX65" s="59"/>
      <c r="BY65" s="60"/>
      <c r="BZ65" s="17"/>
      <c r="CA65" s="17"/>
      <c r="CB65" s="58"/>
      <c r="CC65" s="50"/>
      <c r="CD65" s="50"/>
      <c r="CE65" s="50"/>
      <c r="CF65" s="50"/>
      <c r="CG65" s="50"/>
      <c r="CH65" s="50"/>
      <c r="CI65" s="59"/>
      <c r="CJ65" s="60"/>
      <c r="CK65" s="17"/>
      <c r="CL65" s="17"/>
      <c r="CM65" s="58"/>
      <c r="CN65" s="50"/>
      <c r="CO65" s="50"/>
      <c r="CP65" s="50"/>
      <c r="CQ65" s="50"/>
      <c r="CR65" s="50"/>
      <c r="CS65" s="50"/>
      <c r="CT65" s="59"/>
      <c r="CU65" s="60"/>
      <c r="CV65" s="17"/>
      <c r="CW65" s="17"/>
      <c r="CX65" s="58"/>
      <c r="CY65" s="50"/>
      <c r="CZ65" s="50"/>
      <c r="DA65" s="50"/>
      <c r="DB65" s="50"/>
      <c r="DC65" s="50"/>
      <c r="DD65" s="50"/>
      <c r="DE65" s="59"/>
      <c r="DF65" s="60"/>
      <c r="DG65" s="17"/>
      <c r="DH65" s="17"/>
      <c r="DI65" s="58"/>
      <c r="DJ65" s="50"/>
      <c r="DK65" s="50"/>
      <c r="DL65" s="50"/>
      <c r="DM65" s="50"/>
      <c r="DN65" s="50"/>
      <c r="DO65" s="50"/>
      <c r="DP65" s="59"/>
      <c r="DQ65" s="60"/>
      <c r="DR65" s="17"/>
      <c r="DS65" s="17"/>
      <c r="DT65" s="58"/>
      <c r="DU65" s="50"/>
      <c r="DV65" s="50"/>
      <c r="DW65" s="50"/>
      <c r="DX65" s="50"/>
      <c r="DY65" s="50"/>
      <c r="DZ65" s="50"/>
      <c r="EA65" s="59"/>
      <c r="EB65" s="60"/>
      <c r="EC65" s="17"/>
      <c r="ED65" s="17"/>
      <c r="EE65" s="58"/>
      <c r="EF65" s="50"/>
      <c r="EG65" s="50"/>
      <c r="EH65" s="50"/>
      <c r="EI65" s="50"/>
      <c r="EJ65" s="50"/>
      <c r="EK65" s="50"/>
      <c r="EL65" s="59"/>
      <c r="EM65" s="60"/>
      <c r="EN65" s="17"/>
      <c r="EO65" s="17"/>
      <c r="EP65" s="58"/>
      <c r="EQ65" s="50"/>
      <c r="ER65" s="50"/>
      <c r="ES65" s="50"/>
      <c r="ET65" s="50"/>
      <c r="EU65" s="50"/>
      <c r="EV65" s="50"/>
      <c r="EW65" s="59"/>
      <c r="EX65" s="60"/>
      <c r="EY65" s="17"/>
      <c r="EZ65" s="17"/>
      <c r="FA65" s="58"/>
      <c r="FB65" s="50"/>
      <c r="FC65" s="50"/>
      <c r="FD65" s="50"/>
      <c r="FE65" s="50"/>
      <c r="FF65" s="50"/>
      <c r="FG65" s="50"/>
      <c r="FH65" s="59"/>
      <c r="FI65" s="60"/>
      <c r="FJ65" s="17"/>
      <c r="FK65" s="17"/>
      <c r="FL65" s="58"/>
      <c r="FM65" s="50"/>
      <c r="FN65" s="50"/>
      <c r="FO65" s="50"/>
      <c r="FP65" s="50"/>
      <c r="FQ65" s="50"/>
      <c r="FR65" s="50"/>
      <c r="FS65" s="59"/>
      <c r="FT65" s="60"/>
      <c r="FU65" s="17"/>
      <c r="FV65" s="17"/>
      <c r="FW65" s="58"/>
      <c r="FX65" s="50"/>
      <c r="FY65" s="50"/>
      <c r="FZ65" s="50"/>
      <c r="GA65" s="50"/>
      <c r="GB65" s="50"/>
      <c r="GC65" s="50"/>
      <c r="GD65" s="59"/>
      <c r="GE65" s="60"/>
      <c r="GF65" s="17"/>
      <c r="GG65" s="17"/>
      <c r="GH65" s="58"/>
      <c r="GI65" s="50"/>
      <c r="GJ65" s="50"/>
      <c r="GK65" s="50"/>
      <c r="GL65" s="50"/>
      <c r="GM65" s="50"/>
      <c r="GN65" s="50"/>
      <c r="GO65" s="59"/>
      <c r="GP65" s="60"/>
      <c r="GQ65" s="17"/>
      <c r="GR65" s="17"/>
      <c r="GS65" s="58"/>
      <c r="GT65" s="50"/>
      <c r="GU65" s="50"/>
      <c r="GV65" s="50"/>
      <c r="GW65" s="50"/>
      <c r="GX65" s="50"/>
      <c r="GY65" s="50"/>
      <c r="GZ65" s="59"/>
      <c r="HA65" s="60"/>
      <c r="HB65" s="17"/>
      <c r="HC65" s="17"/>
      <c r="HD65" s="58"/>
      <c r="HE65" s="50"/>
      <c r="HF65" s="50"/>
      <c r="HG65" s="50"/>
      <c r="HH65" s="50"/>
      <c r="HI65" s="50"/>
      <c r="HJ65" s="50"/>
      <c r="HK65" s="59"/>
      <c r="HL65" s="60"/>
      <c r="HM65" s="17"/>
      <c r="HN65" s="17"/>
      <c r="HO65" s="58"/>
      <c r="HP65" s="50"/>
      <c r="HQ65" s="50"/>
      <c r="HR65" s="50"/>
      <c r="HS65" s="50"/>
      <c r="HT65" s="50"/>
      <c r="HU65" s="50"/>
      <c r="HV65" s="59"/>
      <c r="HW65" s="60"/>
      <c r="HX65" s="17"/>
      <c r="HY65" s="17"/>
    </row>
    <row r="66" spans="1:233" x14ac:dyDescent="0.3">
      <c r="A66" s="64"/>
      <c r="B66" s="65"/>
      <c r="C66" s="66"/>
      <c r="D66" s="67"/>
      <c r="E66" s="67"/>
      <c r="F66" s="67"/>
      <c r="G66" s="68"/>
      <c r="H66" s="68"/>
      <c r="I66" s="50"/>
      <c r="J66" s="59"/>
      <c r="K66" s="60"/>
      <c r="L66" s="17"/>
      <c r="M66" s="17"/>
      <c r="N66" s="58"/>
      <c r="O66" s="50"/>
      <c r="P66" s="50"/>
      <c r="Q66" s="50"/>
      <c r="R66" s="50"/>
      <c r="S66" s="50"/>
      <c r="T66" s="50"/>
      <c r="U66" s="59"/>
      <c r="V66" s="60"/>
      <c r="W66" s="17"/>
      <c r="X66" s="17"/>
      <c r="Y66" s="58"/>
      <c r="Z66" s="50"/>
      <c r="AA66" s="50"/>
      <c r="AB66" s="50"/>
      <c r="AC66" s="50"/>
      <c r="AD66" s="50"/>
      <c r="AE66" s="50"/>
      <c r="AF66" s="59"/>
      <c r="AG66" s="60"/>
      <c r="AH66" s="17"/>
      <c r="AI66" s="17"/>
      <c r="AJ66" s="58"/>
      <c r="AK66" s="50"/>
      <c r="AL66" s="50"/>
      <c r="AM66" s="50"/>
      <c r="AN66" s="50"/>
      <c r="AO66" s="50"/>
      <c r="AP66" s="50"/>
      <c r="AQ66" s="59"/>
      <c r="AR66" s="60"/>
      <c r="AS66" s="17"/>
      <c r="AT66" s="17"/>
      <c r="AU66" s="58"/>
      <c r="AV66" s="50"/>
      <c r="AW66" s="50"/>
      <c r="AX66" s="50"/>
      <c r="AY66" s="50"/>
      <c r="AZ66" s="50"/>
      <c r="BA66" s="50"/>
      <c r="BB66" s="59"/>
      <c r="BC66" s="60"/>
      <c r="BD66" s="17"/>
      <c r="BE66" s="17"/>
      <c r="BF66" s="58"/>
      <c r="BG66" s="50"/>
      <c r="BH66" s="50"/>
      <c r="BI66" s="50"/>
      <c r="BJ66" s="50"/>
      <c r="BK66" s="50"/>
      <c r="BL66" s="50"/>
      <c r="BM66" s="59"/>
      <c r="BN66" s="60"/>
      <c r="BO66" s="17"/>
      <c r="BP66" s="17"/>
      <c r="BQ66" s="58"/>
      <c r="BR66" s="50"/>
      <c r="BS66" s="50"/>
      <c r="BT66" s="50"/>
      <c r="BU66" s="50"/>
      <c r="BV66" s="50"/>
      <c r="BW66" s="50"/>
      <c r="BX66" s="59"/>
      <c r="BY66" s="60"/>
      <c r="BZ66" s="17"/>
      <c r="CA66" s="17"/>
      <c r="CB66" s="58"/>
      <c r="CC66" s="50"/>
      <c r="CD66" s="50"/>
      <c r="CE66" s="50"/>
      <c r="CF66" s="50"/>
      <c r="CG66" s="50"/>
      <c r="CH66" s="50"/>
      <c r="CI66" s="59"/>
      <c r="CJ66" s="60"/>
      <c r="CK66" s="17"/>
      <c r="CL66" s="17"/>
      <c r="CM66" s="58"/>
      <c r="CN66" s="50"/>
      <c r="CO66" s="50"/>
      <c r="CP66" s="50"/>
      <c r="CQ66" s="50"/>
      <c r="CR66" s="50"/>
      <c r="CS66" s="50"/>
      <c r="CT66" s="59"/>
      <c r="CU66" s="60"/>
      <c r="CV66" s="17"/>
      <c r="CW66" s="17"/>
      <c r="CX66" s="58"/>
      <c r="CY66" s="50"/>
      <c r="CZ66" s="50"/>
      <c r="DA66" s="50"/>
      <c r="DB66" s="50"/>
      <c r="DC66" s="50"/>
      <c r="DD66" s="50"/>
      <c r="DE66" s="59"/>
      <c r="DF66" s="60"/>
      <c r="DG66" s="17"/>
      <c r="DH66" s="17"/>
      <c r="DI66" s="58"/>
      <c r="DJ66" s="50"/>
      <c r="DK66" s="50"/>
      <c r="DL66" s="50"/>
      <c r="DM66" s="50"/>
      <c r="DN66" s="50"/>
      <c r="DO66" s="50"/>
      <c r="DP66" s="59"/>
      <c r="DQ66" s="60"/>
      <c r="DR66" s="17"/>
      <c r="DS66" s="17"/>
      <c r="DT66" s="58"/>
      <c r="DU66" s="50"/>
      <c r="DV66" s="50"/>
      <c r="DW66" s="50"/>
      <c r="DX66" s="50"/>
      <c r="DY66" s="50"/>
      <c r="DZ66" s="50"/>
      <c r="EA66" s="59"/>
      <c r="EB66" s="60"/>
      <c r="EC66" s="17"/>
      <c r="ED66" s="17"/>
      <c r="EE66" s="58"/>
      <c r="EF66" s="50"/>
      <c r="EG66" s="50"/>
      <c r="EH66" s="50"/>
      <c r="EI66" s="50"/>
      <c r="EJ66" s="50"/>
      <c r="EK66" s="50"/>
      <c r="EL66" s="59"/>
      <c r="EM66" s="60"/>
      <c r="EN66" s="17"/>
      <c r="EO66" s="17"/>
      <c r="EP66" s="58"/>
      <c r="EQ66" s="50"/>
      <c r="ER66" s="50"/>
      <c r="ES66" s="50"/>
      <c r="ET66" s="50"/>
      <c r="EU66" s="50"/>
      <c r="EV66" s="50"/>
      <c r="EW66" s="59"/>
      <c r="EX66" s="60"/>
      <c r="EY66" s="17"/>
      <c r="EZ66" s="17"/>
      <c r="FA66" s="58"/>
      <c r="FB66" s="50"/>
      <c r="FC66" s="50"/>
      <c r="FD66" s="50"/>
      <c r="FE66" s="50"/>
      <c r="FF66" s="50"/>
      <c r="FG66" s="50"/>
      <c r="FH66" s="59"/>
      <c r="FI66" s="60"/>
      <c r="FJ66" s="17"/>
      <c r="FK66" s="17"/>
      <c r="FL66" s="58"/>
      <c r="FM66" s="50"/>
      <c r="FN66" s="50"/>
      <c r="FO66" s="50"/>
      <c r="FP66" s="50"/>
      <c r="FQ66" s="50"/>
      <c r="FR66" s="50"/>
      <c r="FS66" s="59"/>
      <c r="FT66" s="60"/>
      <c r="FU66" s="17"/>
      <c r="FV66" s="17"/>
      <c r="FW66" s="58"/>
      <c r="FX66" s="50"/>
      <c r="FY66" s="50"/>
      <c r="FZ66" s="50"/>
      <c r="GA66" s="50"/>
      <c r="GB66" s="50"/>
      <c r="GC66" s="50"/>
      <c r="GD66" s="59"/>
      <c r="GE66" s="60"/>
      <c r="GF66" s="17"/>
      <c r="GG66" s="17"/>
      <c r="GH66" s="58"/>
      <c r="GI66" s="50"/>
      <c r="GJ66" s="50"/>
      <c r="GK66" s="50"/>
      <c r="GL66" s="50"/>
      <c r="GM66" s="50"/>
      <c r="GN66" s="50"/>
      <c r="GO66" s="59"/>
      <c r="GP66" s="60"/>
      <c r="GQ66" s="17"/>
      <c r="GR66" s="17"/>
      <c r="GS66" s="58"/>
      <c r="GT66" s="50"/>
      <c r="GU66" s="50"/>
      <c r="GV66" s="50"/>
      <c r="GW66" s="50"/>
      <c r="GX66" s="50"/>
      <c r="GY66" s="50"/>
      <c r="GZ66" s="59"/>
      <c r="HA66" s="60"/>
      <c r="HB66" s="17"/>
      <c r="HC66" s="17"/>
      <c r="HD66" s="58"/>
      <c r="HE66" s="50"/>
      <c r="HF66" s="50"/>
      <c r="HG66" s="50"/>
      <c r="HH66" s="50"/>
      <c r="HI66" s="50"/>
      <c r="HJ66" s="50"/>
      <c r="HK66" s="59"/>
      <c r="HL66" s="60"/>
      <c r="HM66" s="17"/>
      <c r="HN66" s="17"/>
      <c r="HO66" s="58"/>
      <c r="HP66" s="50"/>
      <c r="HQ66" s="50"/>
      <c r="HR66" s="50"/>
      <c r="HS66" s="50"/>
      <c r="HT66" s="50"/>
      <c r="HU66" s="50"/>
      <c r="HV66" s="59"/>
      <c r="HW66" s="60"/>
      <c r="HX66" s="17"/>
      <c r="HY66" s="17"/>
    </row>
    <row r="67" spans="1:233" x14ac:dyDescent="0.3">
      <c r="A67" s="64"/>
      <c r="B67" s="65"/>
      <c r="C67" s="66"/>
      <c r="D67" s="67"/>
      <c r="E67" s="67"/>
      <c r="F67" s="67"/>
      <c r="G67" s="68"/>
      <c r="H67" s="68"/>
      <c r="I67" s="50"/>
      <c r="J67" s="59"/>
      <c r="K67" s="60"/>
      <c r="L67" s="17"/>
      <c r="M67" s="17"/>
      <c r="N67" s="58"/>
      <c r="O67" s="50"/>
      <c r="P67" s="50"/>
      <c r="Q67" s="50"/>
      <c r="R67" s="50"/>
      <c r="S67" s="50"/>
      <c r="T67" s="50"/>
      <c r="U67" s="59"/>
      <c r="V67" s="60"/>
      <c r="W67" s="17"/>
      <c r="X67" s="17"/>
      <c r="Y67" s="58"/>
      <c r="Z67" s="50"/>
      <c r="AA67" s="50"/>
      <c r="AB67" s="50"/>
      <c r="AC67" s="50"/>
      <c r="AD67" s="50"/>
      <c r="AE67" s="50"/>
      <c r="AF67" s="59"/>
      <c r="AG67" s="60"/>
      <c r="AH67" s="17"/>
      <c r="AI67" s="17"/>
      <c r="AJ67" s="58"/>
      <c r="AK67" s="50"/>
      <c r="AL67" s="50"/>
      <c r="AM67" s="50"/>
      <c r="AN67" s="50"/>
      <c r="AO67" s="50"/>
      <c r="AP67" s="50"/>
      <c r="AQ67" s="59"/>
      <c r="AR67" s="60"/>
      <c r="AS67" s="17"/>
      <c r="AT67" s="17"/>
      <c r="AU67" s="58"/>
      <c r="AV67" s="50"/>
      <c r="AW67" s="50"/>
      <c r="AX67" s="50"/>
      <c r="AY67" s="50"/>
      <c r="AZ67" s="50"/>
      <c r="BA67" s="50"/>
      <c r="BB67" s="59"/>
      <c r="BC67" s="60"/>
      <c r="BD67" s="17"/>
      <c r="BE67" s="17"/>
      <c r="BF67" s="58"/>
      <c r="BG67" s="50"/>
      <c r="BH67" s="50"/>
      <c r="BI67" s="50"/>
      <c r="BJ67" s="50"/>
      <c r="BK67" s="50"/>
      <c r="BL67" s="50"/>
      <c r="BM67" s="59"/>
      <c r="BN67" s="60"/>
      <c r="BO67" s="17"/>
      <c r="BP67" s="17"/>
      <c r="BQ67" s="58"/>
      <c r="BR67" s="50"/>
      <c r="BS67" s="50"/>
      <c r="BT67" s="50"/>
      <c r="BU67" s="50"/>
      <c r="BV67" s="50"/>
      <c r="BW67" s="50"/>
      <c r="BX67" s="59"/>
      <c r="BY67" s="60"/>
      <c r="BZ67" s="17"/>
      <c r="CA67" s="17"/>
      <c r="CB67" s="58"/>
      <c r="CC67" s="50"/>
      <c r="CD67" s="50"/>
      <c r="CE67" s="50"/>
      <c r="CF67" s="50"/>
      <c r="CG67" s="50"/>
      <c r="CH67" s="50"/>
      <c r="CI67" s="59"/>
      <c r="CJ67" s="60"/>
      <c r="CK67" s="17"/>
      <c r="CL67" s="17"/>
      <c r="CM67" s="58"/>
      <c r="CN67" s="50"/>
      <c r="CO67" s="50"/>
      <c r="CP67" s="50"/>
      <c r="CQ67" s="50"/>
      <c r="CR67" s="50"/>
      <c r="CS67" s="50"/>
      <c r="CT67" s="59"/>
      <c r="CU67" s="60"/>
      <c r="CV67" s="17"/>
      <c r="CW67" s="17"/>
      <c r="CX67" s="58"/>
      <c r="CY67" s="50"/>
      <c r="CZ67" s="50"/>
      <c r="DA67" s="50"/>
      <c r="DB67" s="50"/>
      <c r="DC67" s="50"/>
      <c r="DD67" s="50"/>
      <c r="DE67" s="59"/>
      <c r="DF67" s="60"/>
      <c r="DG67" s="17"/>
      <c r="DH67" s="17"/>
      <c r="DI67" s="58"/>
      <c r="DJ67" s="50"/>
      <c r="DK67" s="50"/>
      <c r="DL67" s="50"/>
      <c r="DM67" s="50"/>
      <c r="DN67" s="50"/>
      <c r="DO67" s="50"/>
      <c r="DP67" s="59"/>
      <c r="DQ67" s="60"/>
      <c r="DR67" s="17"/>
      <c r="DS67" s="17"/>
      <c r="DT67" s="58"/>
      <c r="DU67" s="50"/>
      <c r="DV67" s="50"/>
      <c r="DW67" s="50"/>
      <c r="DX67" s="50"/>
      <c r="DY67" s="50"/>
      <c r="DZ67" s="50"/>
      <c r="EA67" s="59"/>
      <c r="EB67" s="60"/>
      <c r="EC67" s="17"/>
      <c r="ED67" s="17"/>
      <c r="EE67" s="58"/>
      <c r="EF67" s="50"/>
      <c r="EG67" s="50"/>
      <c r="EH67" s="50"/>
      <c r="EI67" s="50"/>
      <c r="EJ67" s="50"/>
      <c r="EK67" s="50"/>
      <c r="EL67" s="59"/>
      <c r="EM67" s="60"/>
      <c r="EN67" s="17"/>
      <c r="EO67" s="17"/>
      <c r="EP67" s="58"/>
      <c r="EQ67" s="50"/>
      <c r="ER67" s="50"/>
      <c r="ES67" s="50"/>
      <c r="ET67" s="50"/>
      <c r="EU67" s="50"/>
      <c r="EV67" s="50"/>
      <c r="EW67" s="59"/>
      <c r="EX67" s="60"/>
      <c r="EY67" s="17"/>
      <c r="EZ67" s="17"/>
      <c r="FA67" s="58"/>
      <c r="FB67" s="50"/>
      <c r="FC67" s="50"/>
      <c r="FD67" s="50"/>
      <c r="FE67" s="50"/>
      <c r="FF67" s="50"/>
      <c r="FG67" s="50"/>
      <c r="FH67" s="59"/>
      <c r="FI67" s="60"/>
      <c r="FJ67" s="17"/>
      <c r="FK67" s="17"/>
      <c r="FL67" s="58"/>
      <c r="FM67" s="50"/>
      <c r="FN67" s="50"/>
      <c r="FO67" s="50"/>
      <c r="FP67" s="50"/>
      <c r="FQ67" s="50"/>
      <c r="FR67" s="50"/>
      <c r="FS67" s="59"/>
      <c r="FT67" s="60"/>
      <c r="FU67" s="17"/>
      <c r="FV67" s="17"/>
      <c r="FW67" s="58"/>
      <c r="FX67" s="50"/>
      <c r="FY67" s="50"/>
      <c r="FZ67" s="50"/>
      <c r="GA67" s="50"/>
      <c r="GB67" s="50"/>
      <c r="GC67" s="50"/>
      <c r="GD67" s="59"/>
      <c r="GE67" s="60"/>
      <c r="GF67" s="17"/>
      <c r="GG67" s="17"/>
      <c r="GH67" s="58"/>
      <c r="GI67" s="50"/>
      <c r="GJ67" s="50"/>
      <c r="GK67" s="50"/>
      <c r="GL67" s="50"/>
      <c r="GM67" s="50"/>
      <c r="GN67" s="50"/>
      <c r="GO67" s="59"/>
      <c r="GP67" s="60"/>
      <c r="GQ67" s="17"/>
      <c r="GR67" s="17"/>
      <c r="GS67" s="58"/>
      <c r="GT67" s="50"/>
      <c r="GU67" s="50"/>
      <c r="GV67" s="50"/>
      <c r="GW67" s="50"/>
      <c r="GX67" s="50"/>
      <c r="GY67" s="50"/>
      <c r="GZ67" s="59"/>
      <c r="HA67" s="60"/>
      <c r="HB67" s="17"/>
      <c r="HC67" s="17"/>
      <c r="HD67" s="58"/>
      <c r="HE67" s="50"/>
      <c r="HF67" s="50"/>
      <c r="HG67" s="50"/>
      <c r="HH67" s="50"/>
      <c r="HI67" s="50"/>
      <c r="HJ67" s="50"/>
      <c r="HK67" s="59"/>
      <c r="HL67" s="60"/>
      <c r="HM67" s="17"/>
      <c r="HN67" s="17"/>
      <c r="HO67" s="58"/>
      <c r="HP67" s="50"/>
      <c r="HQ67" s="50"/>
      <c r="HR67" s="50"/>
      <c r="HS67" s="50"/>
      <c r="HT67" s="50"/>
      <c r="HU67" s="50"/>
      <c r="HV67" s="59"/>
      <c r="HW67" s="60"/>
      <c r="HX67" s="17"/>
      <c r="HY67" s="17"/>
    </row>
    <row r="68" spans="1:233" x14ac:dyDescent="0.3">
      <c r="A68" s="64"/>
      <c r="B68" s="65"/>
      <c r="C68" s="69"/>
      <c r="D68" s="67"/>
      <c r="E68" s="67"/>
      <c r="F68" s="67"/>
      <c r="G68" s="68"/>
      <c r="H68" s="68"/>
      <c r="I68" s="50"/>
      <c r="J68" s="59"/>
      <c r="K68" s="60"/>
      <c r="L68" s="17"/>
      <c r="M68" s="17"/>
      <c r="N68" s="58"/>
      <c r="O68" s="50"/>
      <c r="P68" s="50"/>
      <c r="Q68" s="50"/>
      <c r="R68" s="50"/>
      <c r="S68" s="50"/>
      <c r="T68" s="50"/>
      <c r="U68" s="59"/>
      <c r="V68" s="60"/>
      <c r="W68" s="17"/>
      <c r="X68" s="17"/>
      <c r="Y68" s="58"/>
      <c r="Z68" s="50"/>
      <c r="AA68" s="50"/>
      <c r="AB68" s="50"/>
      <c r="AC68" s="50"/>
      <c r="AD68" s="50"/>
      <c r="AE68" s="50"/>
      <c r="AF68" s="59"/>
      <c r="AG68" s="60"/>
      <c r="AH68" s="17"/>
      <c r="AI68" s="17"/>
      <c r="AJ68" s="58"/>
      <c r="AK68" s="50"/>
      <c r="AL68" s="50"/>
      <c r="AM68" s="50"/>
      <c r="AN68" s="50"/>
      <c r="AO68" s="50"/>
      <c r="AP68" s="50"/>
      <c r="AQ68" s="59"/>
      <c r="AR68" s="60"/>
      <c r="AS68" s="17"/>
      <c r="AT68" s="17"/>
      <c r="AU68" s="58"/>
      <c r="AV68" s="50"/>
      <c r="AW68" s="50"/>
      <c r="AX68" s="50"/>
      <c r="AY68" s="50"/>
      <c r="AZ68" s="50"/>
      <c r="BA68" s="50"/>
      <c r="BB68" s="59"/>
      <c r="BC68" s="60"/>
      <c r="BD68" s="17"/>
      <c r="BE68" s="17"/>
      <c r="BF68" s="58"/>
      <c r="BG68" s="50"/>
      <c r="BH68" s="50"/>
      <c r="BI68" s="50"/>
      <c r="BJ68" s="50"/>
      <c r="BK68" s="50"/>
      <c r="BL68" s="50"/>
      <c r="BM68" s="59"/>
      <c r="BN68" s="60"/>
      <c r="BO68" s="17"/>
      <c r="BP68" s="17"/>
      <c r="BQ68" s="58"/>
      <c r="BR68" s="50"/>
      <c r="BS68" s="50"/>
      <c r="BT68" s="50"/>
      <c r="BU68" s="50"/>
      <c r="BV68" s="50"/>
      <c r="BW68" s="50"/>
      <c r="BX68" s="59"/>
      <c r="BY68" s="60"/>
      <c r="BZ68" s="17"/>
      <c r="CA68" s="17"/>
      <c r="CB68" s="58"/>
      <c r="CC68" s="50"/>
      <c r="CD68" s="50"/>
      <c r="CE68" s="50"/>
      <c r="CF68" s="50"/>
      <c r="CG68" s="50"/>
      <c r="CH68" s="50"/>
      <c r="CI68" s="59"/>
      <c r="CJ68" s="60"/>
      <c r="CK68" s="17"/>
      <c r="CL68" s="17"/>
      <c r="CM68" s="58"/>
      <c r="CN68" s="50"/>
      <c r="CO68" s="50"/>
      <c r="CP68" s="50"/>
      <c r="CQ68" s="50"/>
      <c r="CR68" s="50"/>
      <c r="CS68" s="50"/>
      <c r="CT68" s="59"/>
      <c r="CU68" s="60"/>
      <c r="CV68" s="17"/>
      <c r="CW68" s="17"/>
      <c r="CX68" s="58"/>
      <c r="CY68" s="50"/>
      <c r="CZ68" s="50"/>
      <c r="DA68" s="50"/>
      <c r="DB68" s="50"/>
      <c r="DC68" s="50"/>
      <c r="DD68" s="50"/>
      <c r="DE68" s="59"/>
      <c r="DF68" s="60"/>
      <c r="DG68" s="17"/>
      <c r="DH68" s="17"/>
      <c r="DI68" s="58"/>
      <c r="DJ68" s="50"/>
      <c r="DK68" s="50"/>
      <c r="DL68" s="50"/>
      <c r="DM68" s="50"/>
      <c r="DN68" s="50"/>
      <c r="DO68" s="50"/>
      <c r="DP68" s="59"/>
      <c r="DQ68" s="60"/>
      <c r="DR68" s="17"/>
      <c r="DS68" s="17"/>
      <c r="DT68" s="58"/>
      <c r="DU68" s="50"/>
      <c r="DV68" s="50"/>
      <c r="DW68" s="50"/>
      <c r="DX68" s="50"/>
      <c r="DY68" s="50"/>
      <c r="DZ68" s="50"/>
      <c r="EA68" s="59"/>
      <c r="EB68" s="60"/>
      <c r="EC68" s="17"/>
      <c r="ED68" s="17"/>
      <c r="EE68" s="58"/>
      <c r="EF68" s="50"/>
      <c r="EG68" s="50"/>
      <c r="EH68" s="50"/>
      <c r="EI68" s="50"/>
      <c r="EJ68" s="50"/>
      <c r="EK68" s="50"/>
      <c r="EL68" s="59"/>
      <c r="EM68" s="60"/>
      <c r="EN68" s="17"/>
      <c r="EO68" s="17"/>
      <c r="EP68" s="58"/>
      <c r="EQ68" s="50"/>
      <c r="ER68" s="50"/>
      <c r="ES68" s="50"/>
      <c r="ET68" s="50"/>
      <c r="EU68" s="50"/>
      <c r="EV68" s="50"/>
      <c r="EW68" s="59"/>
      <c r="EX68" s="60"/>
      <c r="EY68" s="17"/>
      <c r="EZ68" s="17"/>
      <c r="FA68" s="58"/>
      <c r="FB68" s="50"/>
      <c r="FC68" s="50"/>
      <c r="FD68" s="50"/>
      <c r="FE68" s="50"/>
      <c r="FF68" s="50"/>
      <c r="FG68" s="50"/>
      <c r="FH68" s="59"/>
      <c r="FI68" s="60"/>
      <c r="FJ68" s="17"/>
      <c r="FK68" s="17"/>
      <c r="FL68" s="58"/>
      <c r="FM68" s="50"/>
      <c r="FN68" s="50"/>
      <c r="FO68" s="50"/>
      <c r="FP68" s="50"/>
      <c r="FQ68" s="50"/>
      <c r="FR68" s="50"/>
      <c r="FS68" s="59"/>
      <c r="FT68" s="60"/>
      <c r="FU68" s="17"/>
      <c r="FV68" s="17"/>
      <c r="FW68" s="58"/>
      <c r="FX68" s="50"/>
      <c r="FY68" s="50"/>
      <c r="FZ68" s="50"/>
      <c r="GA68" s="50"/>
      <c r="GB68" s="50"/>
      <c r="GC68" s="50"/>
      <c r="GD68" s="59"/>
      <c r="GE68" s="60"/>
      <c r="GF68" s="17"/>
      <c r="GG68" s="17"/>
      <c r="GH68" s="58"/>
      <c r="GI68" s="50"/>
      <c r="GJ68" s="50"/>
      <c r="GK68" s="50"/>
      <c r="GL68" s="50"/>
      <c r="GM68" s="50"/>
      <c r="GN68" s="50"/>
      <c r="GO68" s="59"/>
      <c r="GP68" s="60"/>
      <c r="GQ68" s="17"/>
      <c r="GR68" s="17"/>
      <c r="GS68" s="58"/>
      <c r="GT68" s="50"/>
      <c r="GU68" s="50"/>
      <c r="GV68" s="50"/>
      <c r="GW68" s="50"/>
      <c r="GX68" s="50"/>
      <c r="GY68" s="50"/>
      <c r="GZ68" s="59"/>
      <c r="HA68" s="60"/>
      <c r="HB68" s="17"/>
      <c r="HC68" s="17"/>
      <c r="HD68" s="58"/>
      <c r="HE68" s="50"/>
      <c r="HF68" s="50"/>
      <c r="HG68" s="50"/>
      <c r="HH68" s="50"/>
      <c r="HI68" s="50"/>
      <c r="HJ68" s="50"/>
      <c r="HK68" s="59"/>
      <c r="HL68" s="60"/>
      <c r="HM68" s="17"/>
      <c r="HN68" s="17"/>
      <c r="HO68" s="58"/>
      <c r="HP68" s="50"/>
      <c r="HQ68" s="50"/>
      <c r="HR68" s="50"/>
      <c r="HS68" s="50"/>
      <c r="HT68" s="50"/>
      <c r="HU68" s="50"/>
      <c r="HV68" s="59"/>
      <c r="HW68" s="60"/>
      <c r="HX68" s="17"/>
      <c r="HY68" s="17"/>
    </row>
    <row r="69" spans="1:233" x14ac:dyDescent="0.3">
      <c r="A69" s="64"/>
      <c r="B69" s="65"/>
      <c r="C69" s="69"/>
      <c r="D69" s="67"/>
      <c r="E69" s="67"/>
      <c r="F69" s="67"/>
      <c r="G69" s="68"/>
      <c r="H69" s="68"/>
      <c r="I69" s="50"/>
      <c r="J69" s="59"/>
      <c r="K69" s="60"/>
      <c r="L69" s="17"/>
      <c r="M69" s="17"/>
      <c r="N69" s="58"/>
      <c r="O69" s="50"/>
      <c r="P69" s="50"/>
      <c r="Q69" s="50"/>
      <c r="R69" s="50"/>
      <c r="S69" s="50"/>
      <c r="T69" s="50"/>
      <c r="U69" s="59"/>
      <c r="V69" s="60"/>
      <c r="W69" s="17"/>
      <c r="X69" s="17"/>
      <c r="Y69" s="58"/>
      <c r="Z69" s="50"/>
      <c r="AA69" s="50"/>
      <c r="AB69" s="50"/>
      <c r="AC69" s="50"/>
      <c r="AD69" s="50"/>
      <c r="AE69" s="50"/>
      <c r="AF69" s="59"/>
      <c r="AG69" s="60"/>
      <c r="AH69" s="17"/>
      <c r="AI69" s="17"/>
      <c r="AJ69" s="58"/>
      <c r="AK69" s="50"/>
      <c r="AL69" s="50"/>
      <c r="AM69" s="50"/>
      <c r="AN69" s="50"/>
      <c r="AO69" s="50"/>
      <c r="AP69" s="50"/>
      <c r="AQ69" s="59"/>
      <c r="AR69" s="60"/>
      <c r="AS69" s="17"/>
      <c r="AT69" s="17"/>
      <c r="AU69" s="58"/>
      <c r="AV69" s="50"/>
      <c r="AW69" s="50"/>
      <c r="AX69" s="50"/>
      <c r="AY69" s="50"/>
      <c r="AZ69" s="50"/>
      <c r="BA69" s="50"/>
      <c r="BB69" s="59"/>
      <c r="BC69" s="60"/>
      <c r="BD69" s="17"/>
      <c r="BE69" s="17"/>
      <c r="BF69" s="58"/>
      <c r="BG69" s="50"/>
      <c r="BH69" s="50"/>
      <c r="BI69" s="50"/>
      <c r="BJ69" s="50"/>
      <c r="BK69" s="50"/>
      <c r="BL69" s="50"/>
      <c r="BM69" s="59"/>
      <c r="BN69" s="60"/>
      <c r="BO69" s="17"/>
      <c r="BP69" s="17"/>
      <c r="BQ69" s="58"/>
      <c r="BR69" s="50"/>
      <c r="BS69" s="50"/>
      <c r="BT69" s="50"/>
      <c r="BU69" s="50"/>
      <c r="BV69" s="50"/>
      <c r="BW69" s="50"/>
      <c r="BX69" s="59"/>
      <c r="BY69" s="60"/>
      <c r="BZ69" s="17"/>
      <c r="CA69" s="17"/>
      <c r="CB69" s="58"/>
      <c r="CC69" s="50"/>
      <c r="CD69" s="50"/>
      <c r="CE69" s="50"/>
      <c r="CF69" s="50"/>
      <c r="CG69" s="50"/>
      <c r="CH69" s="50"/>
      <c r="CI69" s="59"/>
      <c r="CJ69" s="60"/>
      <c r="CK69" s="17"/>
      <c r="CL69" s="17"/>
      <c r="CM69" s="58"/>
      <c r="CN69" s="50"/>
      <c r="CO69" s="50"/>
      <c r="CP69" s="50"/>
      <c r="CQ69" s="50"/>
      <c r="CR69" s="50"/>
      <c r="CS69" s="50"/>
      <c r="CT69" s="59"/>
      <c r="CU69" s="60"/>
      <c r="CV69" s="17"/>
      <c r="CW69" s="17"/>
      <c r="CX69" s="58"/>
      <c r="CY69" s="50"/>
      <c r="CZ69" s="50"/>
      <c r="DA69" s="50"/>
      <c r="DB69" s="50"/>
      <c r="DC69" s="50"/>
      <c r="DD69" s="50"/>
      <c r="DE69" s="59"/>
      <c r="DF69" s="60"/>
      <c r="DG69" s="17"/>
      <c r="DH69" s="17"/>
      <c r="DI69" s="58"/>
      <c r="DJ69" s="50"/>
      <c r="DK69" s="50"/>
      <c r="DL69" s="50"/>
      <c r="DM69" s="50"/>
      <c r="DN69" s="50"/>
      <c r="DO69" s="50"/>
      <c r="DP69" s="59"/>
      <c r="DQ69" s="60"/>
      <c r="DR69" s="17"/>
      <c r="DS69" s="17"/>
      <c r="DT69" s="58"/>
      <c r="DU69" s="50"/>
      <c r="DV69" s="50"/>
      <c r="DW69" s="50"/>
      <c r="DX69" s="50"/>
      <c r="DY69" s="50"/>
      <c r="DZ69" s="50"/>
      <c r="EA69" s="59"/>
      <c r="EB69" s="60"/>
      <c r="EC69" s="17"/>
      <c r="ED69" s="17"/>
      <c r="EE69" s="58"/>
      <c r="EF69" s="50"/>
      <c r="EG69" s="50"/>
      <c r="EH69" s="50"/>
      <c r="EI69" s="50"/>
      <c r="EJ69" s="50"/>
      <c r="EK69" s="50"/>
      <c r="EL69" s="59"/>
      <c r="EM69" s="60"/>
      <c r="EN69" s="17"/>
      <c r="EO69" s="17"/>
      <c r="EP69" s="58"/>
      <c r="EQ69" s="50"/>
      <c r="ER69" s="50"/>
      <c r="ES69" s="50"/>
      <c r="ET69" s="50"/>
      <c r="EU69" s="50"/>
      <c r="EV69" s="50"/>
      <c r="EW69" s="59"/>
      <c r="EX69" s="60"/>
      <c r="EY69" s="17"/>
      <c r="EZ69" s="17"/>
      <c r="FA69" s="58"/>
      <c r="FB69" s="50"/>
      <c r="FC69" s="50"/>
      <c r="FD69" s="50"/>
      <c r="FE69" s="50"/>
      <c r="FF69" s="50"/>
      <c r="FG69" s="50"/>
      <c r="FH69" s="59"/>
      <c r="FI69" s="60"/>
      <c r="FJ69" s="17"/>
      <c r="FK69" s="17"/>
      <c r="FL69" s="58"/>
      <c r="FM69" s="50"/>
      <c r="FN69" s="50"/>
      <c r="FO69" s="50"/>
      <c r="FP69" s="50"/>
      <c r="FQ69" s="50"/>
      <c r="FR69" s="50"/>
      <c r="FS69" s="59"/>
      <c r="FT69" s="60"/>
      <c r="FU69" s="17"/>
      <c r="FV69" s="17"/>
      <c r="FW69" s="58"/>
      <c r="FX69" s="50"/>
      <c r="FY69" s="50"/>
      <c r="FZ69" s="50"/>
      <c r="GA69" s="50"/>
      <c r="GB69" s="50"/>
      <c r="GC69" s="50"/>
      <c r="GD69" s="59"/>
      <c r="GE69" s="60"/>
      <c r="GF69" s="17"/>
      <c r="GG69" s="17"/>
      <c r="GH69" s="58"/>
      <c r="GI69" s="50"/>
      <c r="GJ69" s="50"/>
      <c r="GK69" s="50"/>
      <c r="GL69" s="50"/>
      <c r="GM69" s="50"/>
      <c r="GN69" s="50"/>
      <c r="GO69" s="59"/>
      <c r="GP69" s="60"/>
      <c r="GQ69" s="17"/>
      <c r="GR69" s="17"/>
      <c r="GS69" s="58"/>
      <c r="GT69" s="50"/>
      <c r="GU69" s="50"/>
      <c r="GV69" s="50"/>
      <c r="GW69" s="50"/>
      <c r="GX69" s="50"/>
      <c r="GY69" s="50"/>
      <c r="GZ69" s="59"/>
      <c r="HA69" s="60"/>
      <c r="HB69" s="17"/>
      <c r="HC69" s="17"/>
      <c r="HD69" s="58"/>
      <c r="HE69" s="50"/>
      <c r="HF69" s="50"/>
      <c r="HG69" s="50"/>
      <c r="HH69" s="50"/>
      <c r="HI69" s="50"/>
      <c r="HJ69" s="50"/>
      <c r="HK69" s="59"/>
      <c r="HL69" s="60"/>
      <c r="HM69" s="17"/>
      <c r="HN69" s="17"/>
      <c r="HO69" s="58"/>
      <c r="HP69" s="50"/>
      <c r="HQ69" s="50"/>
      <c r="HR69" s="50"/>
      <c r="HS69" s="50"/>
      <c r="HT69" s="50"/>
      <c r="HU69" s="50"/>
      <c r="HV69" s="59"/>
      <c r="HW69" s="60"/>
      <c r="HX69" s="17"/>
      <c r="HY69" s="17"/>
    </row>
    <row r="70" spans="1:233" x14ac:dyDescent="0.3">
      <c r="A70" s="64"/>
      <c r="B70" s="65"/>
      <c r="C70" s="66"/>
      <c r="D70" s="67"/>
      <c r="E70" s="67"/>
      <c r="F70" s="67"/>
      <c r="G70" s="68"/>
      <c r="H70" s="68"/>
      <c r="I70" s="50"/>
      <c r="J70" s="59"/>
      <c r="K70" s="60"/>
      <c r="L70" s="17"/>
      <c r="M70" s="17"/>
      <c r="N70" s="58"/>
      <c r="O70" s="50"/>
      <c r="P70" s="50"/>
      <c r="Q70" s="50"/>
      <c r="R70" s="50"/>
      <c r="S70" s="50"/>
      <c r="T70" s="50"/>
      <c r="U70" s="59"/>
      <c r="V70" s="60"/>
      <c r="W70" s="17"/>
      <c r="X70" s="17"/>
      <c r="Y70" s="58"/>
      <c r="Z70" s="50"/>
      <c r="AA70" s="50"/>
      <c r="AB70" s="50"/>
      <c r="AC70" s="50"/>
      <c r="AD70" s="50"/>
      <c r="AE70" s="50"/>
      <c r="AF70" s="59"/>
      <c r="AG70" s="60"/>
      <c r="AH70" s="17"/>
      <c r="AI70" s="17"/>
      <c r="AJ70" s="58"/>
      <c r="AK70" s="50"/>
      <c r="AL70" s="50"/>
      <c r="AM70" s="50"/>
      <c r="AN70" s="50"/>
      <c r="AO70" s="50"/>
      <c r="AP70" s="50"/>
      <c r="AQ70" s="59"/>
      <c r="AR70" s="60"/>
      <c r="AS70" s="17"/>
      <c r="AT70" s="17"/>
      <c r="AU70" s="58"/>
      <c r="AV70" s="50"/>
      <c r="AW70" s="50"/>
      <c r="AX70" s="50"/>
      <c r="AY70" s="50"/>
      <c r="AZ70" s="50"/>
      <c r="BA70" s="50"/>
      <c r="BB70" s="59"/>
      <c r="BC70" s="60"/>
      <c r="BD70" s="17"/>
      <c r="BE70" s="17"/>
      <c r="BF70" s="58"/>
      <c r="BG70" s="50"/>
      <c r="BH70" s="50"/>
      <c r="BI70" s="50"/>
      <c r="BJ70" s="50"/>
      <c r="BK70" s="50"/>
      <c r="BL70" s="50"/>
      <c r="BM70" s="59"/>
      <c r="BN70" s="60"/>
      <c r="BO70" s="17"/>
      <c r="BP70" s="17"/>
      <c r="BQ70" s="58"/>
      <c r="BR70" s="50"/>
      <c r="BS70" s="50"/>
      <c r="BT70" s="50"/>
      <c r="BU70" s="50"/>
      <c r="BV70" s="50"/>
      <c r="BW70" s="50"/>
      <c r="BX70" s="59"/>
      <c r="BY70" s="60"/>
      <c r="BZ70" s="17"/>
      <c r="CA70" s="17"/>
      <c r="CB70" s="58"/>
      <c r="CC70" s="50"/>
      <c r="CD70" s="50"/>
      <c r="CE70" s="50"/>
      <c r="CF70" s="50"/>
      <c r="CG70" s="50"/>
      <c r="CH70" s="50"/>
      <c r="CI70" s="59"/>
      <c r="CJ70" s="60"/>
      <c r="CK70" s="17"/>
      <c r="CL70" s="17"/>
      <c r="CM70" s="58"/>
      <c r="CN70" s="50"/>
      <c r="CO70" s="50"/>
      <c r="CP70" s="50"/>
      <c r="CQ70" s="50"/>
      <c r="CR70" s="50"/>
      <c r="CS70" s="50"/>
      <c r="CT70" s="59"/>
      <c r="CU70" s="60"/>
      <c r="CV70" s="17"/>
      <c r="CW70" s="17"/>
      <c r="CX70" s="58"/>
      <c r="CY70" s="50"/>
      <c r="CZ70" s="50"/>
      <c r="DA70" s="50"/>
      <c r="DB70" s="50"/>
      <c r="DC70" s="50"/>
      <c r="DD70" s="50"/>
      <c r="DE70" s="59"/>
      <c r="DF70" s="60"/>
      <c r="DG70" s="17"/>
      <c r="DH70" s="17"/>
      <c r="DI70" s="58"/>
      <c r="DJ70" s="50"/>
      <c r="DK70" s="50"/>
      <c r="DL70" s="50"/>
      <c r="DM70" s="50"/>
      <c r="DN70" s="50"/>
      <c r="DO70" s="50"/>
      <c r="DP70" s="59"/>
      <c r="DQ70" s="60"/>
      <c r="DR70" s="17"/>
      <c r="DS70" s="17"/>
      <c r="DT70" s="58"/>
      <c r="DU70" s="50"/>
      <c r="DV70" s="50"/>
      <c r="DW70" s="50"/>
      <c r="DX70" s="50"/>
      <c r="DY70" s="50"/>
      <c r="DZ70" s="50"/>
      <c r="EA70" s="59"/>
      <c r="EB70" s="60"/>
      <c r="EC70" s="17"/>
      <c r="ED70" s="17"/>
      <c r="EE70" s="58"/>
      <c r="EF70" s="50"/>
      <c r="EG70" s="50"/>
      <c r="EH70" s="50"/>
      <c r="EI70" s="50"/>
      <c r="EJ70" s="50"/>
      <c r="EK70" s="50"/>
      <c r="EL70" s="59"/>
      <c r="EM70" s="60"/>
      <c r="EN70" s="17"/>
      <c r="EO70" s="17"/>
      <c r="EP70" s="58"/>
      <c r="EQ70" s="50"/>
      <c r="ER70" s="50"/>
      <c r="ES70" s="50"/>
      <c r="ET70" s="50"/>
      <c r="EU70" s="50"/>
      <c r="EV70" s="50"/>
      <c r="EW70" s="59"/>
      <c r="EX70" s="60"/>
      <c r="EY70" s="17"/>
      <c r="EZ70" s="17"/>
      <c r="FA70" s="58"/>
      <c r="FB70" s="50"/>
      <c r="FC70" s="50"/>
      <c r="FD70" s="50"/>
      <c r="FE70" s="50"/>
      <c r="FF70" s="50"/>
      <c r="FG70" s="50"/>
      <c r="FH70" s="59"/>
      <c r="FI70" s="60"/>
      <c r="FJ70" s="17"/>
      <c r="FK70" s="17"/>
      <c r="FL70" s="58"/>
      <c r="FM70" s="50"/>
      <c r="FN70" s="50"/>
      <c r="FO70" s="50"/>
      <c r="FP70" s="50"/>
      <c r="FQ70" s="50"/>
      <c r="FR70" s="50"/>
      <c r="FS70" s="59"/>
      <c r="FT70" s="60"/>
      <c r="FU70" s="17"/>
      <c r="FV70" s="17"/>
      <c r="FW70" s="58"/>
      <c r="FX70" s="50"/>
      <c r="FY70" s="50"/>
      <c r="FZ70" s="50"/>
      <c r="GA70" s="50"/>
      <c r="GB70" s="50"/>
      <c r="GC70" s="50"/>
      <c r="GD70" s="59"/>
      <c r="GE70" s="60"/>
      <c r="GF70" s="17"/>
      <c r="GG70" s="17"/>
      <c r="GH70" s="58"/>
      <c r="GI70" s="50"/>
      <c r="GJ70" s="50"/>
      <c r="GK70" s="50"/>
      <c r="GL70" s="50"/>
      <c r="GM70" s="50"/>
      <c r="GN70" s="50"/>
      <c r="GO70" s="59"/>
      <c r="GP70" s="60"/>
      <c r="GQ70" s="17"/>
      <c r="GR70" s="17"/>
      <c r="GS70" s="58"/>
      <c r="GT70" s="50"/>
      <c r="GU70" s="50"/>
      <c r="GV70" s="50"/>
      <c r="GW70" s="50"/>
      <c r="GX70" s="50"/>
      <c r="GY70" s="50"/>
      <c r="GZ70" s="59"/>
      <c r="HA70" s="60"/>
      <c r="HB70" s="17"/>
      <c r="HC70" s="17"/>
      <c r="HD70" s="58"/>
      <c r="HE70" s="50"/>
      <c r="HF70" s="50"/>
      <c r="HG70" s="50"/>
      <c r="HH70" s="50"/>
      <c r="HI70" s="50"/>
      <c r="HJ70" s="50"/>
      <c r="HK70" s="59"/>
      <c r="HL70" s="60"/>
      <c r="HM70" s="17"/>
      <c r="HN70" s="17"/>
      <c r="HO70" s="58"/>
      <c r="HP70" s="50"/>
      <c r="HQ70" s="50"/>
      <c r="HR70" s="50"/>
      <c r="HS70" s="50"/>
      <c r="HT70" s="50"/>
      <c r="HU70" s="50"/>
      <c r="HV70" s="59"/>
      <c r="HW70" s="60"/>
      <c r="HX70" s="17"/>
      <c r="HY70" s="17"/>
    </row>
    <row r="71" spans="1:233" x14ac:dyDescent="0.3">
      <c r="A71" s="64"/>
      <c r="B71" s="65"/>
      <c r="C71" s="66"/>
      <c r="D71" s="67"/>
      <c r="E71" s="67"/>
      <c r="F71" s="67"/>
      <c r="G71" s="68"/>
      <c r="H71" s="68"/>
      <c r="I71" s="50"/>
      <c r="J71" s="59"/>
      <c r="K71" s="60"/>
      <c r="L71" s="17"/>
      <c r="M71" s="17"/>
      <c r="N71" s="58"/>
      <c r="O71" s="50"/>
      <c r="P71" s="50"/>
      <c r="Q71" s="50"/>
      <c r="R71" s="50"/>
      <c r="S71" s="50"/>
      <c r="T71" s="50"/>
      <c r="U71" s="59"/>
      <c r="V71" s="60"/>
      <c r="W71" s="17"/>
      <c r="X71" s="17"/>
      <c r="Y71" s="58"/>
      <c r="Z71" s="50"/>
      <c r="AA71" s="50"/>
      <c r="AB71" s="50"/>
      <c r="AC71" s="50"/>
      <c r="AD71" s="50"/>
      <c r="AE71" s="50"/>
      <c r="AF71" s="59"/>
      <c r="AG71" s="60"/>
      <c r="AH71" s="17"/>
      <c r="AI71" s="17"/>
      <c r="AJ71" s="58"/>
      <c r="AK71" s="50"/>
      <c r="AL71" s="50"/>
      <c r="AM71" s="50"/>
      <c r="AN71" s="50"/>
      <c r="AO71" s="50"/>
      <c r="AP71" s="50"/>
      <c r="AQ71" s="59"/>
      <c r="AR71" s="60"/>
      <c r="AS71" s="17"/>
      <c r="AT71" s="17"/>
      <c r="AU71" s="58"/>
      <c r="AV71" s="50"/>
      <c r="AW71" s="50"/>
      <c r="AX71" s="50"/>
      <c r="AY71" s="50"/>
      <c r="AZ71" s="50"/>
      <c r="BA71" s="50"/>
      <c r="BB71" s="59"/>
      <c r="BC71" s="60"/>
      <c r="BD71" s="17"/>
      <c r="BE71" s="17"/>
      <c r="BF71" s="58"/>
      <c r="BG71" s="50"/>
      <c r="BH71" s="50"/>
      <c r="BI71" s="50"/>
      <c r="BJ71" s="50"/>
      <c r="BK71" s="50"/>
      <c r="BL71" s="50"/>
      <c r="BM71" s="59"/>
      <c r="BN71" s="60"/>
      <c r="BO71" s="17"/>
      <c r="BP71" s="17"/>
      <c r="BQ71" s="58"/>
      <c r="BR71" s="50"/>
      <c r="BS71" s="50"/>
      <c r="BT71" s="50"/>
      <c r="BU71" s="50"/>
      <c r="BV71" s="50"/>
      <c r="BW71" s="50"/>
      <c r="BX71" s="59"/>
      <c r="BY71" s="60"/>
      <c r="BZ71" s="17"/>
      <c r="CA71" s="17"/>
      <c r="CB71" s="58"/>
      <c r="CC71" s="50"/>
      <c r="CD71" s="50"/>
      <c r="CE71" s="50"/>
      <c r="CF71" s="50"/>
      <c r="CG71" s="50"/>
      <c r="CH71" s="50"/>
      <c r="CI71" s="59"/>
      <c r="CJ71" s="60"/>
      <c r="CK71" s="17"/>
      <c r="CL71" s="17"/>
      <c r="CM71" s="58"/>
      <c r="CN71" s="50"/>
      <c r="CO71" s="50"/>
      <c r="CP71" s="50"/>
      <c r="CQ71" s="50"/>
      <c r="CR71" s="50"/>
      <c r="CS71" s="50"/>
      <c r="CT71" s="59"/>
      <c r="CU71" s="60"/>
      <c r="CV71" s="17"/>
      <c r="CW71" s="17"/>
      <c r="CX71" s="58"/>
      <c r="CY71" s="50"/>
      <c r="CZ71" s="50"/>
      <c r="DA71" s="50"/>
      <c r="DB71" s="50"/>
      <c r="DC71" s="50"/>
      <c r="DD71" s="50"/>
      <c r="DE71" s="59"/>
      <c r="DF71" s="60"/>
      <c r="DG71" s="17"/>
      <c r="DH71" s="17"/>
      <c r="DI71" s="58"/>
      <c r="DJ71" s="50"/>
      <c r="DK71" s="50"/>
      <c r="DL71" s="50"/>
      <c r="DM71" s="50"/>
      <c r="DN71" s="50"/>
      <c r="DO71" s="50"/>
      <c r="DP71" s="59"/>
      <c r="DQ71" s="60"/>
      <c r="DR71" s="17"/>
      <c r="DS71" s="17"/>
      <c r="DT71" s="58"/>
      <c r="DU71" s="50"/>
      <c r="DV71" s="50"/>
      <c r="DW71" s="50"/>
      <c r="DX71" s="50"/>
      <c r="DY71" s="50"/>
      <c r="DZ71" s="50"/>
      <c r="EA71" s="59"/>
      <c r="EB71" s="60"/>
      <c r="EC71" s="17"/>
      <c r="ED71" s="17"/>
      <c r="EE71" s="58"/>
      <c r="EF71" s="50"/>
      <c r="EG71" s="50"/>
      <c r="EH71" s="50"/>
      <c r="EI71" s="50"/>
      <c r="EJ71" s="50"/>
      <c r="EK71" s="50"/>
      <c r="EL71" s="59"/>
      <c r="EM71" s="60"/>
      <c r="EN71" s="17"/>
      <c r="EO71" s="17"/>
      <c r="EP71" s="58"/>
      <c r="EQ71" s="50"/>
      <c r="ER71" s="50"/>
      <c r="ES71" s="50"/>
      <c r="ET71" s="50"/>
      <c r="EU71" s="50"/>
      <c r="EV71" s="50"/>
      <c r="EW71" s="59"/>
      <c r="EX71" s="60"/>
      <c r="EY71" s="17"/>
      <c r="EZ71" s="17"/>
      <c r="FA71" s="58"/>
      <c r="FB71" s="50"/>
      <c r="FC71" s="50"/>
      <c r="FD71" s="50"/>
      <c r="FE71" s="50"/>
      <c r="FF71" s="50"/>
      <c r="FG71" s="50"/>
      <c r="FH71" s="59"/>
      <c r="FI71" s="60"/>
      <c r="FJ71" s="17"/>
      <c r="FK71" s="17"/>
      <c r="FL71" s="58"/>
      <c r="FM71" s="50"/>
      <c r="FN71" s="50"/>
      <c r="FO71" s="50"/>
      <c r="FP71" s="50"/>
      <c r="FQ71" s="50"/>
      <c r="FR71" s="50"/>
      <c r="FS71" s="59"/>
      <c r="FT71" s="60"/>
      <c r="FU71" s="17"/>
      <c r="FV71" s="17"/>
      <c r="FW71" s="58"/>
      <c r="FX71" s="50"/>
      <c r="FY71" s="50"/>
      <c r="FZ71" s="50"/>
      <c r="GA71" s="50"/>
      <c r="GB71" s="50"/>
      <c r="GC71" s="50"/>
      <c r="GD71" s="59"/>
      <c r="GE71" s="60"/>
      <c r="GF71" s="17"/>
      <c r="GG71" s="17"/>
      <c r="GH71" s="58"/>
      <c r="GI71" s="50"/>
      <c r="GJ71" s="50"/>
      <c r="GK71" s="50"/>
      <c r="GL71" s="50"/>
      <c r="GM71" s="50"/>
      <c r="GN71" s="50"/>
      <c r="GO71" s="59"/>
      <c r="GP71" s="60"/>
      <c r="GQ71" s="17"/>
      <c r="GR71" s="17"/>
      <c r="GS71" s="58"/>
      <c r="GT71" s="50"/>
      <c r="GU71" s="50"/>
      <c r="GV71" s="50"/>
      <c r="GW71" s="50"/>
      <c r="GX71" s="50"/>
      <c r="GY71" s="50"/>
      <c r="GZ71" s="59"/>
      <c r="HA71" s="60"/>
      <c r="HB71" s="17"/>
      <c r="HC71" s="17"/>
      <c r="HD71" s="58"/>
      <c r="HE71" s="50"/>
      <c r="HF71" s="50"/>
      <c r="HG71" s="50"/>
      <c r="HH71" s="50"/>
      <c r="HI71" s="50"/>
      <c r="HJ71" s="50"/>
      <c r="HK71" s="59"/>
      <c r="HL71" s="60"/>
      <c r="HM71" s="17"/>
      <c r="HN71" s="17"/>
      <c r="HO71" s="58"/>
      <c r="HP71" s="50"/>
      <c r="HQ71" s="50"/>
      <c r="HR71" s="50"/>
      <c r="HS71" s="50"/>
      <c r="HT71" s="50"/>
      <c r="HU71" s="50"/>
      <c r="HV71" s="59"/>
      <c r="HW71" s="60"/>
      <c r="HX71" s="17"/>
      <c r="HY71" s="17"/>
    </row>
    <row r="72" spans="1:233" x14ac:dyDescent="0.3">
      <c r="A72" s="64"/>
      <c r="B72" s="65"/>
      <c r="C72" s="66"/>
      <c r="D72" s="67"/>
      <c r="E72" s="67"/>
      <c r="F72" s="67"/>
      <c r="G72" s="68"/>
      <c r="H72" s="68"/>
      <c r="I72" s="50"/>
      <c r="J72" s="59"/>
      <c r="K72" s="60"/>
      <c r="L72" s="17"/>
      <c r="M72" s="17"/>
      <c r="N72" s="58"/>
      <c r="O72" s="50"/>
      <c r="P72" s="50"/>
      <c r="Q72" s="50"/>
      <c r="R72" s="50"/>
      <c r="S72" s="50"/>
      <c r="T72" s="50"/>
      <c r="U72" s="59"/>
      <c r="V72" s="60"/>
      <c r="W72" s="17"/>
      <c r="X72" s="17"/>
      <c r="Y72" s="58"/>
      <c r="Z72" s="50"/>
      <c r="AA72" s="50"/>
      <c r="AB72" s="50"/>
      <c r="AC72" s="50"/>
      <c r="AD72" s="50"/>
      <c r="AE72" s="50"/>
      <c r="AF72" s="59"/>
      <c r="AG72" s="60"/>
      <c r="AH72" s="17"/>
      <c r="AI72" s="17"/>
      <c r="AJ72" s="58"/>
      <c r="AK72" s="50"/>
      <c r="AL72" s="50"/>
      <c r="AM72" s="50"/>
      <c r="AN72" s="50"/>
      <c r="AO72" s="50"/>
      <c r="AP72" s="50"/>
      <c r="AQ72" s="59"/>
      <c r="AR72" s="60"/>
      <c r="AS72" s="17"/>
      <c r="AT72" s="17"/>
      <c r="AU72" s="58"/>
      <c r="AV72" s="50"/>
      <c r="AW72" s="50"/>
      <c r="AX72" s="50"/>
      <c r="AY72" s="50"/>
      <c r="AZ72" s="50"/>
      <c r="BA72" s="50"/>
      <c r="BB72" s="59"/>
      <c r="BC72" s="60"/>
      <c r="BD72" s="17"/>
      <c r="BE72" s="17"/>
      <c r="BF72" s="58"/>
      <c r="BG72" s="50"/>
      <c r="BH72" s="50"/>
      <c r="BI72" s="50"/>
      <c r="BJ72" s="50"/>
      <c r="BK72" s="50"/>
      <c r="BL72" s="50"/>
      <c r="BM72" s="59"/>
      <c r="BN72" s="60"/>
      <c r="BO72" s="17"/>
      <c r="BP72" s="17"/>
      <c r="BQ72" s="58"/>
      <c r="BR72" s="50"/>
      <c r="BS72" s="50"/>
      <c r="BT72" s="50"/>
      <c r="BU72" s="50"/>
      <c r="BV72" s="50"/>
      <c r="BW72" s="50"/>
      <c r="BX72" s="59"/>
      <c r="BY72" s="60"/>
      <c r="BZ72" s="17"/>
      <c r="CA72" s="17"/>
      <c r="CB72" s="58"/>
      <c r="CC72" s="50"/>
      <c r="CD72" s="50"/>
      <c r="CE72" s="50"/>
      <c r="CF72" s="50"/>
      <c r="CG72" s="50"/>
      <c r="CH72" s="50"/>
      <c r="CI72" s="59"/>
      <c r="CJ72" s="60"/>
      <c r="CK72" s="17"/>
      <c r="CL72" s="17"/>
      <c r="CM72" s="58"/>
      <c r="CN72" s="50"/>
      <c r="CO72" s="50"/>
      <c r="CP72" s="50"/>
      <c r="CQ72" s="50"/>
      <c r="CR72" s="50"/>
      <c r="CS72" s="50"/>
      <c r="CT72" s="59"/>
      <c r="CU72" s="60"/>
      <c r="CV72" s="17"/>
      <c r="CW72" s="17"/>
      <c r="CX72" s="58"/>
      <c r="CY72" s="50"/>
      <c r="CZ72" s="50"/>
      <c r="DA72" s="50"/>
      <c r="DB72" s="50"/>
      <c r="DC72" s="50"/>
      <c r="DD72" s="50"/>
      <c r="DE72" s="59"/>
      <c r="DF72" s="60"/>
      <c r="DG72" s="17"/>
      <c r="DH72" s="17"/>
      <c r="DI72" s="58"/>
      <c r="DJ72" s="50"/>
      <c r="DK72" s="50"/>
      <c r="DL72" s="50"/>
      <c r="DM72" s="50"/>
      <c r="DN72" s="50"/>
      <c r="DO72" s="50"/>
      <c r="DP72" s="59"/>
      <c r="DQ72" s="60"/>
      <c r="DR72" s="17"/>
      <c r="DS72" s="17"/>
      <c r="DT72" s="58"/>
      <c r="DU72" s="50"/>
      <c r="DV72" s="50"/>
      <c r="DW72" s="50"/>
      <c r="DX72" s="50"/>
      <c r="DY72" s="50"/>
      <c r="DZ72" s="50"/>
      <c r="EA72" s="59"/>
      <c r="EB72" s="60"/>
      <c r="EC72" s="17"/>
      <c r="ED72" s="17"/>
      <c r="EE72" s="58"/>
      <c r="EF72" s="50"/>
      <c r="EG72" s="50"/>
      <c r="EH72" s="50"/>
      <c r="EI72" s="50"/>
      <c r="EJ72" s="50"/>
      <c r="EK72" s="50"/>
      <c r="EL72" s="59"/>
      <c r="EM72" s="60"/>
      <c r="EN72" s="17"/>
      <c r="EO72" s="17"/>
      <c r="EP72" s="58"/>
      <c r="EQ72" s="50"/>
      <c r="ER72" s="50"/>
      <c r="ES72" s="50"/>
      <c r="ET72" s="50"/>
      <c r="EU72" s="50"/>
      <c r="EV72" s="50"/>
      <c r="EW72" s="59"/>
      <c r="EX72" s="60"/>
      <c r="EY72" s="17"/>
      <c r="EZ72" s="17"/>
      <c r="FA72" s="58"/>
      <c r="FB72" s="50"/>
      <c r="FC72" s="50"/>
      <c r="FD72" s="50"/>
      <c r="FE72" s="50"/>
      <c r="FF72" s="50"/>
      <c r="FG72" s="50"/>
      <c r="FH72" s="59"/>
      <c r="FI72" s="60"/>
      <c r="FJ72" s="17"/>
      <c r="FK72" s="17"/>
      <c r="FL72" s="58"/>
      <c r="FM72" s="50"/>
      <c r="FN72" s="50"/>
      <c r="FO72" s="50"/>
      <c r="FP72" s="50"/>
      <c r="FQ72" s="50"/>
      <c r="FR72" s="50"/>
      <c r="FS72" s="59"/>
      <c r="FT72" s="60"/>
      <c r="FU72" s="17"/>
      <c r="FV72" s="17"/>
      <c r="FW72" s="58"/>
      <c r="FX72" s="50"/>
      <c r="FY72" s="50"/>
      <c r="FZ72" s="50"/>
      <c r="GA72" s="50"/>
      <c r="GB72" s="50"/>
      <c r="GC72" s="50"/>
      <c r="GD72" s="59"/>
      <c r="GE72" s="60"/>
      <c r="GF72" s="17"/>
      <c r="GG72" s="17"/>
      <c r="GH72" s="58"/>
      <c r="GI72" s="50"/>
      <c r="GJ72" s="50"/>
      <c r="GK72" s="50"/>
      <c r="GL72" s="50"/>
      <c r="GM72" s="50"/>
      <c r="GN72" s="50"/>
      <c r="GO72" s="59"/>
      <c r="GP72" s="60"/>
      <c r="GQ72" s="17"/>
      <c r="GR72" s="17"/>
      <c r="GS72" s="58"/>
      <c r="GT72" s="50"/>
      <c r="GU72" s="50"/>
      <c r="GV72" s="50"/>
      <c r="GW72" s="50"/>
      <c r="GX72" s="50"/>
      <c r="GY72" s="50"/>
      <c r="GZ72" s="59"/>
      <c r="HA72" s="60"/>
      <c r="HB72" s="17"/>
      <c r="HC72" s="17"/>
      <c r="HD72" s="58"/>
      <c r="HE72" s="50"/>
      <c r="HF72" s="50"/>
      <c r="HG72" s="50"/>
      <c r="HH72" s="50"/>
      <c r="HI72" s="50"/>
      <c r="HJ72" s="50"/>
      <c r="HK72" s="59"/>
      <c r="HL72" s="60"/>
      <c r="HM72" s="17"/>
      <c r="HN72" s="17"/>
      <c r="HO72" s="58"/>
      <c r="HP72" s="50"/>
      <c r="HQ72" s="50"/>
      <c r="HR72" s="50"/>
      <c r="HS72" s="50"/>
      <c r="HT72" s="50"/>
      <c r="HU72" s="50"/>
      <c r="HV72" s="59"/>
      <c r="HW72" s="60"/>
      <c r="HX72" s="17"/>
      <c r="HY72" s="17"/>
    </row>
    <row r="73" spans="1:233" x14ac:dyDescent="0.3">
      <c r="A73" s="64"/>
      <c r="B73" s="65"/>
      <c r="C73" s="69"/>
      <c r="D73" s="67"/>
      <c r="E73" s="67"/>
      <c r="F73" s="67"/>
      <c r="G73" s="68"/>
      <c r="H73" s="68"/>
      <c r="I73" s="50"/>
      <c r="J73" s="59"/>
      <c r="K73" s="60"/>
      <c r="L73" s="17"/>
      <c r="M73" s="17"/>
      <c r="N73" s="58"/>
      <c r="O73" s="50"/>
      <c r="P73" s="50"/>
      <c r="Q73" s="50"/>
      <c r="R73" s="50"/>
      <c r="S73" s="50"/>
      <c r="T73" s="50"/>
      <c r="U73" s="59"/>
      <c r="V73" s="60"/>
      <c r="W73" s="17"/>
      <c r="X73" s="17"/>
      <c r="Y73" s="58"/>
      <c r="Z73" s="50"/>
      <c r="AA73" s="50"/>
      <c r="AB73" s="50"/>
      <c r="AC73" s="50"/>
      <c r="AD73" s="50"/>
      <c r="AE73" s="50"/>
      <c r="AF73" s="59"/>
      <c r="AG73" s="60"/>
      <c r="AH73" s="17"/>
      <c r="AI73" s="17"/>
      <c r="AJ73" s="58"/>
      <c r="AK73" s="50"/>
      <c r="AL73" s="50"/>
      <c r="AM73" s="50"/>
      <c r="AN73" s="50"/>
      <c r="AO73" s="50"/>
      <c r="AP73" s="50"/>
      <c r="AQ73" s="59"/>
      <c r="AR73" s="60"/>
      <c r="AS73" s="17"/>
      <c r="AT73" s="17"/>
      <c r="AU73" s="58"/>
      <c r="AV73" s="50"/>
      <c r="AW73" s="50"/>
      <c r="AX73" s="50"/>
      <c r="AY73" s="50"/>
      <c r="AZ73" s="50"/>
      <c r="BA73" s="50"/>
      <c r="BB73" s="59"/>
      <c r="BC73" s="60"/>
      <c r="BD73" s="17"/>
      <c r="BE73" s="17"/>
      <c r="BF73" s="58"/>
      <c r="BG73" s="50"/>
      <c r="BH73" s="50"/>
      <c r="BI73" s="50"/>
      <c r="BJ73" s="50"/>
      <c r="BK73" s="50"/>
      <c r="BL73" s="50"/>
      <c r="BM73" s="59"/>
      <c r="BN73" s="60"/>
      <c r="BO73" s="17"/>
      <c r="BP73" s="17"/>
      <c r="BQ73" s="58"/>
      <c r="BR73" s="50"/>
      <c r="BS73" s="50"/>
      <c r="BT73" s="50"/>
      <c r="BU73" s="50"/>
      <c r="BV73" s="50"/>
      <c r="BW73" s="50"/>
      <c r="BX73" s="59"/>
      <c r="BY73" s="60"/>
      <c r="BZ73" s="17"/>
      <c r="CA73" s="17"/>
      <c r="CB73" s="58"/>
      <c r="CC73" s="50"/>
      <c r="CD73" s="50"/>
      <c r="CE73" s="50"/>
      <c r="CF73" s="50"/>
      <c r="CG73" s="50"/>
      <c r="CH73" s="50"/>
      <c r="CI73" s="59"/>
      <c r="CJ73" s="60"/>
      <c r="CK73" s="17"/>
      <c r="CL73" s="17"/>
      <c r="CM73" s="58"/>
      <c r="CN73" s="50"/>
      <c r="CO73" s="50"/>
      <c r="CP73" s="50"/>
      <c r="CQ73" s="50"/>
      <c r="CR73" s="50"/>
      <c r="CS73" s="50"/>
      <c r="CT73" s="59"/>
      <c r="CU73" s="60"/>
      <c r="CV73" s="17"/>
      <c r="CW73" s="17"/>
      <c r="CX73" s="58"/>
      <c r="CY73" s="50"/>
      <c r="CZ73" s="50"/>
      <c r="DA73" s="50"/>
      <c r="DB73" s="50"/>
      <c r="DC73" s="50"/>
      <c r="DD73" s="50"/>
      <c r="DE73" s="59"/>
      <c r="DF73" s="60"/>
      <c r="DG73" s="17"/>
      <c r="DH73" s="17"/>
      <c r="DI73" s="58"/>
      <c r="DJ73" s="50"/>
      <c r="DK73" s="50"/>
      <c r="DL73" s="50"/>
      <c r="DM73" s="50"/>
      <c r="DN73" s="50"/>
      <c r="DO73" s="50"/>
      <c r="DP73" s="59"/>
      <c r="DQ73" s="60"/>
      <c r="DR73" s="17"/>
      <c r="DS73" s="17"/>
      <c r="DT73" s="58"/>
      <c r="DU73" s="50"/>
      <c r="DV73" s="50"/>
      <c r="DW73" s="50"/>
      <c r="DX73" s="50"/>
      <c r="DY73" s="50"/>
      <c r="DZ73" s="50"/>
      <c r="EA73" s="59"/>
      <c r="EB73" s="60"/>
      <c r="EC73" s="17"/>
      <c r="ED73" s="17"/>
      <c r="EE73" s="58"/>
      <c r="EF73" s="50"/>
      <c r="EG73" s="50"/>
      <c r="EH73" s="50"/>
      <c r="EI73" s="50"/>
      <c r="EJ73" s="50"/>
      <c r="EK73" s="50"/>
      <c r="EL73" s="59"/>
      <c r="EM73" s="60"/>
      <c r="EN73" s="17"/>
      <c r="EO73" s="17"/>
      <c r="EP73" s="58"/>
      <c r="EQ73" s="50"/>
      <c r="ER73" s="50"/>
      <c r="ES73" s="50"/>
      <c r="ET73" s="50"/>
      <c r="EU73" s="50"/>
      <c r="EV73" s="50"/>
      <c r="EW73" s="59"/>
      <c r="EX73" s="60"/>
      <c r="EY73" s="17"/>
      <c r="EZ73" s="17"/>
      <c r="FA73" s="58"/>
      <c r="FB73" s="50"/>
      <c r="FC73" s="50"/>
      <c r="FD73" s="50"/>
      <c r="FE73" s="50"/>
      <c r="FF73" s="50"/>
      <c r="FG73" s="50"/>
      <c r="FH73" s="59"/>
      <c r="FI73" s="60"/>
      <c r="FJ73" s="17"/>
      <c r="FK73" s="17"/>
      <c r="FL73" s="58"/>
      <c r="FM73" s="50"/>
      <c r="FN73" s="50"/>
      <c r="FO73" s="50"/>
      <c r="FP73" s="50"/>
      <c r="FQ73" s="50"/>
      <c r="FR73" s="50"/>
      <c r="FS73" s="59"/>
      <c r="FT73" s="60"/>
      <c r="FU73" s="17"/>
      <c r="FV73" s="17"/>
      <c r="FW73" s="58"/>
      <c r="FX73" s="50"/>
      <c r="FY73" s="50"/>
      <c r="FZ73" s="50"/>
      <c r="GA73" s="50"/>
      <c r="GB73" s="50"/>
      <c r="GC73" s="50"/>
      <c r="GD73" s="59"/>
      <c r="GE73" s="60"/>
      <c r="GF73" s="17"/>
      <c r="GG73" s="17"/>
      <c r="GH73" s="58"/>
      <c r="GI73" s="50"/>
      <c r="GJ73" s="50"/>
      <c r="GK73" s="50"/>
      <c r="GL73" s="50"/>
      <c r="GM73" s="50"/>
      <c r="GN73" s="50"/>
      <c r="GO73" s="59"/>
      <c r="GP73" s="60"/>
      <c r="GQ73" s="17"/>
      <c r="GR73" s="17"/>
      <c r="GS73" s="58"/>
      <c r="GT73" s="50"/>
      <c r="GU73" s="50"/>
      <c r="GV73" s="50"/>
      <c r="GW73" s="50"/>
      <c r="GX73" s="50"/>
      <c r="GY73" s="50"/>
      <c r="GZ73" s="59"/>
      <c r="HA73" s="60"/>
      <c r="HB73" s="17"/>
      <c r="HC73" s="17"/>
      <c r="HD73" s="58"/>
      <c r="HE73" s="50"/>
      <c r="HF73" s="50"/>
      <c r="HG73" s="50"/>
      <c r="HH73" s="50"/>
      <c r="HI73" s="50"/>
      <c r="HJ73" s="50"/>
      <c r="HK73" s="59"/>
      <c r="HL73" s="60"/>
      <c r="HM73" s="17"/>
      <c r="HN73" s="17"/>
      <c r="HO73" s="58"/>
      <c r="HP73" s="50"/>
      <c r="HQ73" s="50"/>
      <c r="HR73" s="50"/>
      <c r="HS73" s="50"/>
      <c r="HT73" s="50"/>
      <c r="HU73" s="50"/>
      <c r="HV73" s="59"/>
      <c r="HW73" s="60"/>
      <c r="HX73" s="17"/>
      <c r="HY73" s="17"/>
    </row>
    <row r="74" spans="1:233" x14ac:dyDescent="0.3">
      <c r="A74" s="64"/>
      <c r="B74" s="65"/>
      <c r="C74" s="66"/>
      <c r="D74" s="67"/>
      <c r="E74" s="67"/>
      <c r="F74" s="67"/>
      <c r="G74" s="68"/>
      <c r="H74" s="68"/>
      <c r="I74" s="50"/>
      <c r="J74" s="59"/>
      <c r="K74" s="60"/>
      <c r="L74" s="17"/>
      <c r="M74" s="17"/>
      <c r="N74" s="58"/>
      <c r="O74" s="50"/>
      <c r="P74" s="50"/>
      <c r="Q74" s="50"/>
      <c r="R74" s="50"/>
      <c r="S74" s="50"/>
      <c r="T74" s="50"/>
      <c r="U74" s="59"/>
      <c r="V74" s="60"/>
      <c r="W74" s="17"/>
      <c r="X74" s="17"/>
      <c r="Y74" s="58"/>
      <c r="Z74" s="50"/>
      <c r="AA74" s="50"/>
      <c r="AB74" s="50"/>
      <c r="AC74" s="50"/>
      <c r="AD74" s="50"/>
      <c r="AE74" s="50"/>
      <c r="AF74" s="59"/>
      <c r="AG74" s="60"/>
      <c r="AH74" s="17"/>
      <c r="AI74" s="17"/>
      <c r="AJ74" s="58"/>
      <c r="AK74" s="50"/>
      <c r="AL74" s="50"/>
      <c r="AM74" s="50"/>
      <c r="AN74" s="50"/>
      <c r="AO74" s="50"/>
      <c r="AP74" s="50"/>
      <c r="AQ74" s="59"/>
      <c r="AR74" s="60"/>
      <c r="AS74" s="17"/>
      <c r="AT74" s="17"/>
      <c r="AU74" s="58"/>
      <c r="AV74" s="50"/>
      <c r="AW74" s="50"/>
      <c r="AX74" s="50"/>
      <c r="AY74" s="50"/>
      <c r="AZ74" s="50"/>
      <c r="BA74" s="50"/>
      <c r="BB74" s="59"/>
      <c r="BC74" s="60"/>
      <c r="BD74" s="17"/>
      <c r="BE74" s="17"/>
      <c r="BF74" s="58"/>
      <c r="BG74" s="50"/>
      <c r="BH74" s="50"/>
      <c r="BI74" s="50"/>
      <c r="BJ74" s="50"/>
      <c r="BK74" s="50"/>
      <c r="BL74" s="50"/>
      <c r="BM74" s="59"/>
      <c r="BN74" s="60"/>
      <c r="BO74" s="17"/>
      <c r="BP74" s="17"/>
      <c r="BQ74" s="58"/>
      <c r="BR74" s="50"/>
      <c r="BS74" s="50"/>
      <c r="BT74" s="50"/>
      <c r="BU74" s="50"/>
      <c r="BV74" s="50"/>
      <c r="BW74" s="50"/>
      <c r="BX74" s="59"/>
      <c r="BY74" s="60"/>
      <c r="BZ74" s="17"/>
      <c r="CA74" s="17"/>
      <c r="CB74" s="58"/>
      <c r="CC74" s="50"/>
      <c r="CD74" s="50"/>
      <c r="CE74" s="50"/>
      <c r="CF74" s="50"/>
      <c r="CG74" s="50"/>
      <c r="CH74" s="50"/>
      <c r="CI74" s="59"/>
      <c r="CJ74" s="60"/>
      <c r="CK74" s="17"/>
      <c r="CL74" s="17"/>
      <c r="CM74" s="58"/>
      <c r="CN74" s="50"/>
      <c r="CO74" s="50"/>
      <c r="CP74" s="50"/>
      <c r="CQ74" s="50"/>
      <c r="CR74" s="50"/>
      <c r="CS74" s="50"/>
      <c r="CT74" s="59"/>
      <c r="CU74" s="60"/>
      <c r="CV74" s="17"/>
      <c r="CW74" s="17"/>
      <c r="CX74" s="58"/>
      <c r="CY74" s="50"/>
      <c r="CZ74" s="50"/>
      <c r="DA74" s="50"/>
      <c r="DB74" s="50"/>
      <c r="DC74" s="50"/>
      <c r="DD74" s="50"/>
      <c r="DE74" s="59"/>
      <c r="DF74" s="60"/>
      <c r="DG74" s="17"/>
      <c r="DH74" s="17"/>
      <c r="DI74" s="58"/>
      <c r="DJ74" s="50"/>
      <c r="DK74" s="50"/>
      <c r="DL74" s="50"/>
      <c r="DM74" s="50"/>
      <c r="DN74" s="50"/>
      <c r="DO74" s="50"/>
      <c r="DP74" s="59"/>
      <c r="DQ74" s="60"/>
      <c r="DR74" s="17"/>
      <c r="DS74" s="17"/>
      <c r="DT74" s="58"/>
      <c r="DU74" s="50"/>
      <c r="DV74" s="50"/>
      <c r="DW74" s="50"/>
      <c r="DX74" s="50"/>
      <c r="DY74" s="50"/>
      <c r="DZ74" s="50"/>
      <c r="EA74" s="59"/>
      <c r="EB74" s="60"/>
      <c r="EC74" s="17"/>
      <c r="ED74" s="17"/>
      <c r="EE74" s="58"/>
      <c r="EF74" s="50"/>
      <c r="EG74" s="50"/>
      <c r="EH74" s="50"/>
      <c r="EI74" s="50"/>
      <c r="EJ74" s="50"/>
      <c r="EK74" s="50"/>
      <c r="EL74" s="59"/>
      <c r="EM74" s="60"/>
      <c r="EN74" s="17"/>
      <c r="EO74" s="17"/>
      <c r="EP74" s="58"/>
      <c r="EQ74" s="50"/>
      <c r="ER74" s="50"/>
      <c r="ES74" s="50"/>
      <c r="ET74" s="50"/>
      <c r="EU74" s="50"/>
      <c r="EV74" s="50"/>
      <c r="EW74" s="59"/>
      <c r="EX74" s="60"/>
      <c r="EY74" s="17"/>
      <c r="EZ74" s="17"/>
      <c r="FA74" s="58"/>
      <c r="FB74" s="50"/>
      <c r="FC74" s="50"/>
      <c r="FD74" s="50"/>
      <c r="FE74" s="50"/>
      <c r="FF74" s="50"/>
      <c r="FG74" s="50"/>
      <c r="FH74" s="59"/>
      <c r="FI74" s="60"/>
      <c r="FJ74" s="17"/>
      <c r="FK74" s="17"/>
      <c r="FL74" s="58"/>
      <c r="FM74" s="50"/>
      <c r="FN74" s="50"/>
      <c r="FO74" s="50"/>
      <c r="FP74" s="50"/>
      <c r="FQ74" s="50"/>
      <c r="FR74" s="50"/>
      <c r="FS74" s="59"/>
      <c r="FT74" s="60"/>
      <c r="FU74" s="17"/>
      <c r="FV74" s="17"/>
      <c r="FW74" s="58"/>
      <c r="FX74" s="50"/>
      <c r="FY74" s="50"/>
      <c r="FZ74" s="50"/>
      <c r="GA74" s="50"/>
      <c r="GB74" s="50"/>
      <c r="GC74" s="50"/>
      <c r="GD74" s="59"/>
      <c r="GE74" s="60"/>
      <c r="GF74" s="17"/>
      <c r="GG74" s="17"/>
      <c r="GH74" s="58"/>
      <c r="GI74" s="50"/>
      <c r="GJ74" s="50"/>
      <c r="GK74" s="50"/>
      <c r="GL74" s="50"/>
      <c r="GM74" s="50"/>
      <c r="GN74" s="50"/>
      <c r="GO74" s="59"/>
      <c r="GP74" s="60"/>
      <c r="GQ74" s="17"/>
      <c r="GR74" s="17"/>
      <c r="GS74" s="58"/>
      <c r="GT74" s="50"/>
      <c r="GU74" s="50"/>
      <c r="GV74" s="50"/>
      <c r="GW74" s="50"/>
      <c r="GX74" s="50"/>
      <c r="GY74" s="50"/>
      <c r="GZ74" s="59"/>
      <c r="HA74" s="60"/>
      <c r="HB74" s="17"/>
      <c r="HC74" s="17"/>
      <c r="HD74" s="58"/>
      <c r="HE74" s="50"/>
      <c r="HF74" s="50"/>
      <c r="HG74" s="50"/>
      <c r="HH74" s="50"/>
      <c r="HI74" s="50"/>
      <c r="HJ74" s="50"/>
      <c r="HK74" s="59"/>
      <c r="HL74" s="60"/>
      <c r="HM74" s="17"/>
      <c r="HN74" s="17"/>
      <c r="HO74" s="58"/>
      <c r="HP74" s="50"/>
      <c r="HQ74" s="50"/>
      <c r="HR74" s="50"/>
      <c r="HS74" s="50"/>
      <c r="HT74" s="50"/>
      <c r="HU74" s="50"/>
      <c r="HV74" s="59"/>
      <c r="HW74" s="60"/>
      <c r="HX74" s="17"/>
      <c r="HY74" s="17"/>
    </row>
    <row r="75" spans="1:233" x14ac:dyDescent="0.3">
      <c r="A75" s="64"/>
      <c r="B75" s="65"/>
      <c r="C75" s="66"/>
      <c r="D75" s="67"/>
      <c r="E75" s="67"/>
      <c r="F75" s="67"/>
      <c r="G75" s="68"/>
      <c r="H75" s="68"/>
      <c r="I75" s="50"/>
      <c r="J75" s="59"/>
      <c r="K75" s="60"/>
      <c r="L75" s="17"/>
      <c r="M75" s="17"/>
      <c r="N75" s="58"/>
      <c r="O75" s="50"/>
      <c r="P75" s="50"/>
      <c r="Q75" s="50"/>
      <c r="R75" s="50"/>
      <c r="S75" s="50"/>
      <c r="T75" s="50"/>
      <c r="U75" s="59"/>
      <c r="V75" s="60"/>
      <c r="W75" s="17"/>
      <c r="X75" s="17"/>
      <c r="Y75" s="58"/>
      <c r="Z75" s="50"/>
      <c r="AA75" s="50"/>
      <c r="AB75" s="50"/>
      <c r="AC75" s="50"/>
      <c r="AD75" s="50"/>
      <c r="AE75" s="50"/>
      <c r="AF75" s="59"/>
      <c r="AG75" s="60"/>
      <c r="AH75" s="17"/>
      <c r="AI75" s="17"/>
      <c r="AJ75" s="58"/>
      <c r="AK75" s="50"/>
      <c r="AL75" s="50"/>
      <c r="AM75" s="50"/>
      <c r="AN75" s="50"/>
      <c r="AO75" s="50"/>
      <c r="AP75" s="50"/>
      <c r="AQ75" s="59"/>
      <c r="AR75" s="60"/>
      <c r="AS75" s="17"/>
      <c r="AT75" s="17"/>
      <c r="AU75" s="58"/>
      <c r="AV75" s="50"/>
      <c r="AW75" s="50"/>
      <c r="AX75" s="50"/>
      <c r="AY75" s="50"/>
      <c r="AZ75" s="50"/>
      <c r="BA75" s="50"/>
      <c r="BB75" s="59"/>
      <c r="BC75" s="60"/>
      <c r="BD75" s="17"/>
      <c r="BE75" s="17"/>
      <c r="BF75" s="58"/>
      <c r="BG75" s="50"/>
      <c r="BH75" s="50"/>
      <c r="BI75" s="50"/>
      <c r="BJ75" s="50"/>
      <c r="BK75" s="50"/>
      <c r="BL75" s="50"/>
      <c r="BM75" s="59"/>
      <c r="BN75" s="60"/>
      <c r="BO75" s="17"/>
      <c r="BP75" s="17"/>
      <c r="BQ75" s="58"/>
      <c r="BR75" s="50"/>
      <c r="BS75" s="50"/>
      <c r="BT75" s="50"/>
      <c r="BU75" s="50"/>
      <c r="BV75" s="50"/>
      <c r="BW75" s="50"/>
      <c r="BX75" s="59"/>
      <c r="BY75" s="60"/>
      <c r="BZ75" s="17"/>
      <c r="CA75" s="17"/>
      <c r="CB75" s="58"/>
      <c r="CC75" s="50"/>
      <c r="CD75" s="50"/>
      <c r="CE75" s="50"/>
      <c r="CF75" s="50"/>
      <c r="CG75" s="50"/>
      <c r="CH75" s="50"/>
      <c r="CI75" s="59"/>
      <c r="CJ75" s="60"/>
      <c r="CK75" s="17"/>
      <c r="CL75" s="17"/>
      <c r="CM75" s="58"/>
      <c r="CN75" s="50"/>
      <c r="CO75" s="50"/>
      <c r="CP75" s="50"/>
      <c r="CQ75" s="50"/>
      <c r="CR75" s="50"/>
      <c r="CS75" s="50"/>
      <c r="CT75" s="59"/>
      <c r="CU75" s="60"/>
      <c r="CV75" s="17"/>
      <c r="CW75" s="17"/>
      <c r="CX75" s="58"/>
      <c r="CY75" s="50"/>
      <c r="CZ75" s="50"/>
      <c r="DA75" s="50"/>
      <c r="DB75" s="50"/>
      <c r="DC75" s="50"/>
      <c r="DD75" s="50"/>
      <c r="DE75" s="59"/>
      <c r="DF75" s="60"/>
      <c r="DG75" s="17"/>
      <c r="DH75" s="17"/>
      <c r="DI75" s="58"/>
      <c r="DJ75" s="50"/>
      <c r="DK75" s="50"/>
      <c r="DL75" s="50"/>
      <c r="DM75" s="50"/>
      <c r="DN75" s="50"/>
      <c r="DO75" s="50"/>
      <c r="DP75" s="59"/>
      <c r="DQ75" s="60"/>
      <c r="DR75" s="17"/>
      <c r="DS75" s="17"/>
      <c r="DT75" s="58"/>
      <c r="DU75" s="50"/>
      <c r="DV75" s="50"/>
      <c r="DW75" s="50"/>
      <c r="DX75" s="50"/>
      <c r="DY75" s="50"/>
      <c r="DZ75" s="50"/>
      <c r="EA75" s="59"/>
      <c r="EB75" s="60"/>
      <c r="EC75" s="17"/>
      <c r="ED75" s="17"/>
      <c r="EE75" s="58"/>
      <c r="EF75" s="50"/>
      <c r="EG75" s="50"/>
      <c r="EH75" s="50"/>
      <c r="EI75" s="50"/>
      <c r="EJ75" s="50"/>
      <c r="EK75" s="50"/>
      <c r="EL75" s="59"/>
      <c r="EM75" s="60"/>
      <c r="EN75" s="17"/>
      <c r="EO75" s="17"/>
      <c r="EP75" s="58"/>
      <c r="EQ75" s="50"/>
      <c r="ER75" s="50"/>
      <c r="ES75" s="50"/>
      <c r="ET75" s="50"/>
      <c r="EU75" s="50"/>
      <c r="EV75" s="50"/>
      <c r="EW75" s="59"/>
      <c r="EX75" s="60"/>
      <c r="EY75" s="17"/>
      <c r="EZ75" s="17"/>
      <c r="FA75" s="58"/>
      <c r="FB75" s="50"/>
      <c r="FC75" s="50"/>
      <c r="FD75" s="50"/>
      <c r="FE75" s="50"/>
      <c r="FF75" s="50"/>
      <c r="FG75" s="50"/>
      <c r="FH75" s="59"/>
      <c r="FI75" s="60"/>
      <c r="FJ75" s="17"/>
      <c r="FK75" s="17"/>
      <c r="FL75" s="58"/>
      <c r="FM75" s="50"/>
      <c r="FN75" s="50"/>
      <c r="FO75" s="50"/>
      <c r="FP75" s="50"/>
      <c r="FQ75" s="50"/>
      <c r="FR75" s="50"/>
      <c r="FS75" s="59"/>
      <c r="FT75" s="60"/>
      <c r="FU75" s="17"/>
      <c r="FV75" s="17"/>
      <c r="FW75" s="58"/>
      <c r="FX75" s="50"/>
      <c r="FY75" s="50"/>
      <c r="FZ75" s="50"/>
      <c r="GA75" s="50"/>
      <c r="GB75" s="50"/>
      <c r="GC75" s="50"/>
      <c r="GD75" s="59"/>
      <c r="GE75" s="60"/>
      <c r="GF75" s="17"/>
      <c r="GG75" s="17"/>
      <c r="GH75" s="58"/>
      <c r="GI75" s="50"/>
      <c r="GJ75" s="50"/>
      <c r="GK75" s="50"/>
      <c r="GL75" s="50"/>
      <c r="GM75" s="50"/>
      <c r="GN75" s="50"/>
      <c r="GO75" s="59"/>
      <c r="GP75" s="60"/>
      <c r="GQ75" s="17"/>
      <c r="GR75" s="17"/>
      <c r="GS75" s="58"/>
      <c r="GT75" s="50"/>
      <c r="GU75" s="50"/>
      <c r="GV75" s="50"/>
      <c r="GW75" s="50"/>
      <c r="GX75" s="50"/>
      <c r="GY75" s="50"/>
      <c r="GZ75" s="59"/>
      <c r="HA75" s="60"/>
      <c r="HB75" s="17"/>
      <c r="HC75" s="17"/>
      <c r="HD75" s="58"/>
      <c r="HE75" s="50"/>
      <c r="HF75" s="50"/>
      <c r="HG75" s="50"/>
      <c r="HH75" s="50"/>
      <c r="HI75" s="50"/>
      <c r="HJ75" s="50"/>
      <c r="HK75" s="59"/>
      <c r="HL75" s="60"/>
      <c r="HM75" s="17"/>
      <c r="HN75" s="17"/>
      <c r="HO75" s="58"/>
      <c r="HP75" s="50"/>
      <c r="HQ75" s="50"/>
      <c r="HR75" s="50"/>
      <c r="HS75" s="50"/>
      <c r="HT75" s="50"/>
      <c r="HU75" s="50"/>
      <c r="HV75" s="59"/>
      <c r="HW75" s="60"/>
      <c r="HX75" s="17"/>
      <c r="HY75" s="17"/>
    </row>
    <row r="76" spans="1:233" x14ac:dyDescent="0.3">
      <c r="A76" s="64"/>
      <c r="B76" s="65"/>
      <c r="C76" s="66"/>
      <c r="D76" s="67"/>
      <c r="E76" s="67"/>
      <c r="F76" s="67"/>
      <c r="G76" s="68"/>
      <c r="H76" s="68"/>
      <c r="I76" s="50"/>
      <c r="J76" s="59"/>
      <c r="K76" s="60"/>
      <c r="L76" s="17"/>
      <c r="M76" s="17"/>
      <c r="N76" s="58"/>
      <c r="O76" s="50"/>
      <c r="P76" s="50"/>
      <c r="Q76" s="50"/>
      <c r="R76" s="50"/>
      <c r="S76" s="50"/>
      <c r="T76" s="50"/>
      <c r="U76" s="59"/>
      <c r="V76" s="60"/>
      <c r="W76" s="17"/>
      <c r="X76" s="17"/>
      <c r="Y76" s="58"/>
      <c r="Z76" s="50"/>
      <c r="AA76" s="50"/>
      <c r="AB76" s="50"/>
      <c r="AC76" s="50"/>
      <c r="AD76" s="50"/>
      <c r="AE76" s="50"/>
      <c r="AF76" s="59"/>
      <c r="AG76" s="60"/>
      <c r="AH76" s="17"/>
      <c r="AI76" s="17"/>
      <c r="AJ76" s="58"/>
      <c r="AK76" s="50"/>
      <c r="AL76" s="50"/>
      <c r="AM76" s="50"/>
      <c r="AN76" s="50"/>
      <c r="AO76" s="50"/>
      <c r="AP76" s="50"/>
      <c r="AQ76" s="59"/>
      <c r="AR76" s="60"/>
      <c r="AS76" s="17"/>
      <c r="AT76" s="17"/>
      <c r="AU76" s="58"/>
      <c r="AV76" s="50"/>
      <c r="AW76" s="50"/>
      <c r="AX76" s="50"/>
      <c r="AY76" s="50"/>
      <c r="AZ76" s="50"/>
      <c r="BA76" s="50"/>
      <c r="BB76" s="59"/>
      <c r="BC76" s="60"/>
      <c r="BD76" s="17"/>
      <c r="BE76" s="17"/>
      <c r="BF76" s="58"/>
      <c r="BG76" s="50"/>
      <c r="BH76" s="50"/>
      <c r="BI76" s="50"/>
      <c r="BJ76" s="50"/>
      <c r="BK76" s="50"/>
      <c r="BL76" s="50"/>
      <c r="BM76" s="59"/>
      <c r="BN76" s="60"/>
      <c r="BO76" s="17"/>
      <c r="BP76" s="17"/>
      <c r="BQ76" s="58"/>
      <c r="BR76" s="50"/>
      <c r="BS76" s="50"/>
      <c r="BT76" s="50"/>
      <c r="BU76" s="50"/>
      <c r="BV76" s="50"/>
      <c r="BW76" s="50"/>
      <c r="BX76" s="59"/>
      <c r="BY76" s="60"/>
      <c r="BZ76" s="17"/>
      <c r="CA76" s="17"/>
      <c r="CB76" s="58"/>
      <c r="CC76" s="50"/>
      <c r="CD76" s="50"/>
      <c r="CE76" s="50"/>
      <c r="CF76" s="50"/>
      <c r="CG76" s="50"/>
      <c r="CH76" s="50"/>
      <c r="CI76" s="59"/>
      <c r="CJ76" s="60"/>
      <c r="CK76" s="17"/>
      <c r="CL76" s="17"/>
      <c r="CM76" s="58"/>
      <c r="CN76" s="50"/>
      <c r="CO76" s="50"/>
      <c r="CP76" s="50"/>
      <c r="CQ76" s="50"/>
      <c r="CR76" s="50"/>
      <c r="CS76" s="50"/>
      <c r="CT76" s="59"/>
      <c r="CU76" s="60"/>
      <c r="CV76" s="17"/>
      <c r="CW76" s="17"/>
      <c r="CX76" s="58"/>
      <c r="CY76" s="50"/>
      <c r="CZ76" s="50"/>
      <c r="DA76" s="50"/>
      <c r="DB76" s="50"/>
      <c r="DC76" s="50"/>
      <c r="DD76" s="50"/>
      <c r="DE76" s="59"/>
      <c r="DF76" s="60"/>
      <c r="DG76" s="17"/>
      <c r="DH76" s="17"/>
      <c r="DI76" s="58"/>
      <c r="DJ76" s="50"/>
      <c r="DK76" s="50"/>
      <c r="DL76" s="50"/>
      <c r="DM76" s="50"/>
      <c r="DN76" s="50"/>
      <c r="DO76" s="50"/>
      <c r="DP76" s="59"/>
      <c r="DQ76" s="60"/>
      <c r="DR76" s="17"/>
      <c r="DS76" s="17"/>
      <c r="DT76" s="58"/>
      <c r="DU76" s="50"/>
      <c r="DV76" s="50"/>
      <c r="DW76" s="50"/>
      <c r="DX76" s="50"/>
      <c r="DY76" s="50"/>
      <c r="DZ76" s="50"/>
      <c r="EA76" s="59"/>
      <c r="EB76" s="60"/>
      <c r="EC76" s="17"/>
      <c r="ED76" s="17"/>
      <c r="EE76" s="58"/>
      <c r="EF76" s="50"/>
      <c r="EG76" s="50"/>
      <c r="EH76" s="50"/>
      <c r="EI76" s="50"/>
      <c r="EJ76" s="50"/>
      <c r="EK76" s="50"/>
      <c r="EL76" s="59"/>
      <c r="EM76" s="60"/>
      <c r="EN76" s="17"/>
      <c r="EO76" s="17"/>
      <c r="EP76" s="58"/>
      <c r="EQ76" s="50"/>
      <c r="ER76" s="50"/>
      <c r="ES76" s="50"/>
      <c r="ET76" s="50"/>
      <c r="EU76" s="50"/>
      <c r="EV76" s="50"/>
      <c r="EW76" s="59"/>
      <c r="EX76" s="60"/>
      <c r="EY76" s="17"/>
      <c r="EZ76" s="17"/>
      <c r="FA76" s="58"/>
      <c r="FB76" s="50"/>
      <c r="FC76" s="50"/>
      <c r="FD76" s="50"/>
      <c r="FE76" s="50"/>
      <c r="FF76" s="50"/>
      <c r="FG76" s="50"/>
      <c r="FH76" s="59"/>
      <c r="FI76" s="60"/>
      <c r="FJ76" s="17"/>
      <c r="FK76" s="17"/>
      <c r="FL76" s="58"/>
      <c r="FM76" s="50"/>
      <c r="FN76" s="50"/>
      <c r="FO76" s="50"/>
      <c r="FP76" s="50"/>
      <c r="FQ76" s="50"/>
      <c r="FR76" s="50"/>
      <c r="FS76" s="59"/>
      <c r="FT76" s="60"/>
      <c r="FU76" s="17"/>
      <c r="FV76" s="17"/>
      <c r="FW76" s="58"/>
      <c r="FX76" s="50"/>
      <c r="FY76" s="50"/>
      <c r="FZ76" s="50"/>
      <c r="GA76" s="50"/>
      <c r="GB76" s="50"/>
      <c r="GC76" s="50"/>
      <c r="GD76" s="59"/>
      <c r="GE76" s="60"/>
      <c r="GF76" s="17"/>
      <c r="GG76" s="17"/>
      <c r="GH76" s="58"/>
      <c r="GI76" s="50"/>
      <c r="GJ76" s="50"/>
      <c r="GK76" s="50"/>
      <c r="GL76" s="50"/>
      <c r="GM76" s="50"/>
      <c r="GN76" s="50"/>
      <c r="GO76" s="59"/>
      <c r="GP76" s="60"/>
      <c r="GQ76" s="17"/>
      <c r="GR76" s="17"/>
      <c r="GS76" s="58"/>
      <c r="GT76" s="50"/>
      <c r="GU76" s="50"/>
      <c r="GV76" s="50"/>
      <c r="GW76" s="50"/>
      <c r="GX76" s="50"/>
      <c r="GY76" s="50"/>
      <c r="GZ76" s="59"/>
      <c r="HA76" s="60"/>
      <c r="HB76" s="17"/>
      <c r="HC76" s="17"/>
      <c r="HD76" s="58"/>
      <c r="HE76" s="50"/>
      <c r="HF76" s="50"/>
      <c r="HG76" s="50"/>
      <c r="HH76" s="50"/>
      <c r="HI76" s="50"/>
      <c r="HJ76" s="50"/>
      <c r="HK76" s="59"/>
      <c r="HL76" s="60"/>
      <c r="HM76" s="17"/>
      <c r="HN76" s="17"/>
      <c r="HO76" s="58"/>
      <c r="HP76" s="50"/>
      <c r="HQ76" s="50"/>
      <c r="HR76" s="50"/>
      <c r="HS76" s="50"/>
      <c r="HT76" s="50"/>
      <c r="HU76" s="50"/>
      <c r="HV76" s="59"/>
      <c r="HW76" s="60"/>
      <c r="HX76" s="17"/>
      <c r="HY76" s="17"/>
    </row>
    <row r="77" spans="1:233" x14ac:dyDescent="0.3">
      <c r="A77" s="64"/>
      <c r="B77" s="65"/>
      <c r="C77" s="66"/>
      <c r="D77" s="67"/>
      <c r="E77" s="67"/>
      <c r="F77" s="67"/>
      <c r="G77" s="68"/>
      <c r="H77" s="68"/>
      <c r="I77" s="50"/>
      <c r="J77" s="59"/>
      <c r="K77" s="60"/>
      <c r="L77" s="17"/>
      <c r="M77" s="17"/>
      <c r="N77" s="58"/>
      <c r="O77" s="50"/>
      <c r="P77" s="50"/>
      <c r="Q77" s="50"/>
      <c r="R77" s="50"/>
      <c r="S77" s="50"/>
      <c r="T77" s="50"/>
      <c r="U77" s="59"/>
      <c r="V77" s="60"/>
      <c r="W77" s="17"/>
      <c r="X77" s="17"/>
      <c r="Y77" s="58"/>
      <c r="Z77" s="50"/>
      <c r="AA77" s="50"/>
      <c r="AB77" s="50"/>
      <c r="AC77" s="50"/>
      <c r="AD77" s="50"/>
      <c r="AE77" s="50"/>
      <c r="AF77" s="59"/>
      <c r="AG77" s="60"/>
      <c r="AH77" s="17"/>
      <c r="AI77" s="17"/>
      <c r="AJ77" s="58"/>
      <c r="AK77" s="50"/>
      <c r="AL77" s="50"/>
      <c r="AM77" s="50"/>
      <c r="AN77" s="50"/>
      <c r="AO77" s="50"/>
      <c r="AP77" s="50"/>
      <c r="AQ77" s="59"/>
      <c r="AR77" s="60"/>
      <c r="AS77" s="17"/>
      <c r="AT77" s="17"/>
      <c r="AU77" s="58"/>
      <c r="AV77" s="50"/>
      <c r="AW77" s="50"/>
      <c r="AX77" s="50"/>
      <c r="AY77" s="50"/>
      <c r="AZ77" s="50"/>
      <c r="BA77" s="50"/>
      <c r="BB77" s="59"/>
      <c r="BC77" s="60"/>
      <c r="BD77" s="17"/>
      <c r="BE77" s="17"/>
      <c r="BF77" s="58"/>
      <c r="BG77" s="50"/>
      <c r="BH77" s="50"/>
      <c r="BI77" s="50"/>
      <c r="BJ77" s="50"/>
      <c r="BK77" s="50"/>
      <c r="BL77" s="50"/>
      <c r="BM77" s="59"/>
      <c r="BN77" s="60"/>
      <c r="BO77" s="17"/>
      <c r="BP77" s="17"/>
      <c r="BQ77" s="58"/>
      <c r="BR77" s="50"/>
      <c r="BS77" s="50"/>
      <c r="BT77" s="50"/>
      <c r="BU77" s="50"/>
      <c r="BV77" s="50"/>
      <c r="BW77" s="50"/>
      <c r="BX77" s="59"/>
      <c r="BY77" s="60"/>
      <c r="BZ77" s="17"/>
      <c r="CA77" s="17"/>
      <c r="CB77" s="58"/>
      <c r="CC77" s="50"/>
      <c r="CD77" s="50"/>
      <c r="CE77" s="50"/>
      <c r="CF77" s="50"/>
      <c r="CG77" s="50"/>
      <c r="CH77" s="50"/>
      <c r="CI77" s="59"/>
      <c r="CJ77" s="60"/>
      <c r="CK77" s="17"/>
      <c r="CL77" s="17"/>
      <c r="CM77" s="58"/>
      <c r="CN77" s="50"/>
      <c r="CO77" s="50"/>
      <c r="CP77" s="50"/>
      <c r="CQ77" s="50"/>
      <c r="CR77" s="50"/>
      <c r="CS77" s="50"/>
      <c r="CT77" s="59"/>
      <c r="CU77" s="60"/>
      <c r="CV77" s="17"/>
      <c r="CW77" s="17"/>
      <c r="CX77" s="58"/>
      <c r="CY77" s="50"/>
      <c r="CZ77" s="50"/>
      <c r="DA77" s="50"/>
      <c r="DB77" s="50"/>
      <c r="DC77" s="50"/>
      <c r="DD77" s="50"/>
      <c r="DE77" s="59"/>
      <c r="DF77" s="60"/>
      <c r="DG77" s="17"/>
      <c r="DH77" s="17"/>
      <c r="DI77" s="58"/>
      <c r="DJ77" s="50"/>
      <c r="DK77" s="50"/>
      <c r="DL77" s="50"/>
      <c r="DM77" s="50"/>
      <c r="DN77" s="50"/>
      <c r="DO77" s="50"/>
      <c r="DP77" s="59"/>
      <c r="DQ77" s="60"/>
      <c r="DR77" s="17"/>
      <c r="DS77" s="17"/>
      <c r="DT77" s="58"/>
      <c r="DU77" s="50"/>
      <c r="DV77" s="50"/>
      <c r="DW77" s="50"/>
      <c r="DX77" s="50"/>
      <c r="DY77" s="50"/>
      <c r="DZ77" s="50"/>
      <c r="EA77" s="59"/>
      <c r="EB77" s="60"/>
      <c r="EC77" s="17"/>
      <c r="ED77" s="17"/>
      <c r="EE77" s="58"/>
      <c r="EF77" s="50"/>
      <c r="EG77" s="50"/>
      <c r="EH77" s="50"/>
      <c r="EI77" s="50"/>
      <c r="EJ77" s="50"/>
      <c r="EK77" s="50"/>
      <c r="EL77" s="59"/>
      <c r="EM77" s="60"/>
      <c r="EN77" s="17"/>
      <c r="EO77" s="17"/>
      <c r="EP77" s="58"/>
      <c r="EQ77" s="50"/>
      <c r="ER77" s="50"/>
      <c r="ES77" s="50"/>
      <c r="ET77" s="50"/>
      <c r="EU77" s="50"/>
      <c r="EV77" s="50"/>
      <c r="EW77" s="59"/>
      <c r="EX77" s="60"/>
      <c r="EY77" s="17"/>
      <c r="EZ77" s="17"/>
      <c r="FA77" s="58"/>
      <c r="FB77" s="50"/>
      <c r="FC77" s="50"/>
      <c r="FD77" s="50"/>
      <c r="FE77" s="50"/>
      <c r="FF77" s="50"/>
      <c r="FG77" s="50"/>
      <c r="FH77" s="59"/>
      <c r="FI77" s="60"/>
      <c r="FJ77" s="17"/>
      <c r="FK77" s="17"/>
      <c r="FL77" s="58"/>
      <c r="FM77" s="50"/>
      <c r="FN77" s="50"/>
      <c r="FO77" s="50"/>
      <c r="FP77" s="50"/>
      <c r="FQ77" s="50"/>
      <c r="FR77" s="50"/>
      <c r="FS77" s="59"/>
      <c r="FT77" s="60"/>
      <c r="FU77" s="17"/>
      <c r="FV77" s="17"/>
      <c r="FW77" s="58"/>
      <c r="FX77" s="50"/>
      <c r="FY77" s="50"/>
      <c r="FZ77" s="50"/>
      <c r="GA77" s="50"/>
      <c r="GB77" s="50"/>
      <c r="GC77" s="50"/>
      <c r="GD77" s="59"/>
      <c r="GE77" s="60"/>
      <c r="GF77" s="17"/>
      <c r="GG77" s="17"/>
      <c r="GH77" s="58"/>
      <c r="GI77" s="50"/>
      <c r="GJ77" s="50"/>
      <c r="GK77" s="50"/>
      <c r="GL77" s="50"/>
      <c r="GM77" s="50"/>
      <c r="GN77" s="50"/>
      <c r="GO77" s="59"/>
      <c r="GP77" s="60"/>
      <c r="GQ77" s="17"/>
      <c r="GR77" s="17"/>
      <c r="GS77" s="58"/>
      <c r="GT77" s="50"/>
      <c r="GU77" s="50"/>
      <c r="GV77" s="50"/>
      <c r="GW77" s="50"/>
      <c r="GX77" s="50"/>
      <c r="GY77" s="50"/>
      <c r="GZ77" s="59"/>
      <c r="HA77" s="60"/>
      <c r="HB77" s="17"/>
      <c r="HC77" s="17"/>
      <c r="HD77" s="58"/>
      <c r="HE77" s="50"/>
      <c r="HF77" s="50"/>
      <c r="HG77" s="50"/>
      <c r="HH77" s="50"/>
      <c r="HI77" s="50"/>
      <c r="HJ77" s="50"/>
      <c r="HK77" s="59"/>
      <c r="HL77" s="60"/>
      <c r="HM77" s="17"/>
      <c r="HN77" s="17"/>
      <c r="HO77" s="58"/>
      <c r="HP77" s="50"/>
      <c r="HQ77" s="50"/>
      <c r="HR77" s="50"/>
      <c r="HS77" s="50"/>
      <c r="HT77" s="50"/>
      <c r="HU77" s="50"/>
      <c r="HV77" s="59"/>
      <c r="HW77" s="60"/>
      <c r="HX77" s="17"/>
      <c r="HY77" s="17"/>
    </row>
    <row r="78" spans="1:233" x14ac:dyDescent="0.3">
      <c r="A78" s="64"/>
      <c r="B78" s="65"/>
      <c r="C78" s="66"/>
      <c r="D78" s="67"/>
      <c r="E78" s="67"/>
      <c r="F78" s="67"/>
      <c r="G78" s="68"/>
      <c r="H78" s="68"/>
      <c r="I78" s="50"/>
      <c r="J78" s="59"/>
      <c r="K78" s="60"/>
      <c r="L78" s="17"/>
      <c r="M78" s="17"/>
      <c r="N78" s="58"/>
      <c r="O78" s="50"/>
      <c r="P78" s="50"/>
      <c r="Q78" s="50"/>
      <c r="R78" s="50"/>
      <c r="S78" s="50"/>
      <c r="T78" s="50"/>
      <c r="U78" s="59"/>
      <c r="V78" s="60"/>
      <c r="W78" s="17"/>
      <c r="X78" s="17"/>
      <c r="Y78" s="58"/>
      <c r="Z78" s="50"/>
      <c r="AA78" s="50"/>
      <c r="AB78" s="50"/>
      <c r="AC78" s="50"/>
      <c r="AD78" s="50"/>
      <c r="AE78" s="50"/>
      <c r="AF78" s="59"/>
      <c r="AG78" s="60"/>
      <c r="AH78" s="17"/>
      <c r="AI78" s="17"/>
      <c r="AJ78" s="58"/>
      <c r="AK78" s="50"/>
      <c r="AL78" s="50"/>
      <c r="AM78" s="50"/>
      <c r="AN78" s="50"/>
      <c r="AO78" s="50"/>
      <c r="AP78" s="50"/>
      <c r="AQ78" s="59"/>
      <c r="AR78" s="60"/>
      <c r="AS78" s="17"/>
      <c r="AT78" s="17"/>
      <c r="AU78" s="58"/>
      <c r="AV78" s="50"/>
      <c r="AW78" s="50"/>
      <c r="AX78" s="50"/>
      <c r="AY78" s="50"/>
      <c r="AZ78" s="50"/>
      <c r="BA78" s="50"/>
      <c r="BB78" s="59"/>
      <c r="BC78" s="60"/>
      <c r="BD78" s="17"/>
      <c r="BE78" s="17"/>
      <c r="BF78" s="58"/>
      <c r="BG78" s="50"/>
      <c r="BH78" s="50"/>
      <c r="BI78" s="50"/>
      <c r="BJ78" s="50"/>
      <c r="BK78" s="50"/>
      <c r="BL78" s="50"/>
      <c r="BM78" s="59"/>
      <c r="BN78" s="60"/>
      <c r="BO78" s="17"/>
      <c r="BP78" s="17"/>
      <c r="BQ78" s="58"/>
      <c r="BR78" s="50"/>
      <c r="BS78" s="50"/>
      <c r="BT78" s="50"/>
      <c r="BU78" s="50"/>
      <c r="BV78" s="50"/>
      <c r="BW78" s="50"/>
      <c r="BX78" s="59"/>
      <c r="BY78" s="60"/>
      <c r="BZ78" s="17"/>
      <c r="CA78" s="17"/>
      <c r="CB78" s="58"/>
      <c r="CC78" s="50"/>
      <c r="CD78" s="50"/>
      <c r="CE78" s="50"/>
      <c r="CF78" s="50"/>
      <c r="CG78" s="50"/>
      <c r="CH78" s="50"/>
      <c r="CI78" s="59"/>
      <c r="CJ78" s="60"/>
      <c r="CK78" s="17"/>
      <c r="CL78" s="17"/>
      <c r="CM78" s="58"/>
      <c r="CN78" s="50"/>
      <c r="CO78" s="50"/>
      <c r="CP78" s="50"/>
      <c r="CQ78" s="50"/>
      <c r="CR78" s="50"/>
      <c r="CS78" s="50"/>
      <c r="CT78" s="59"/>
      <c r="CU78" s="60"/>
      <c r="CV78" s="17"/>
      <c r="CW78" s="17"/>
      <c r="CX78" s="58"/>
      <c r="CY78" s="50"/>
      <c r="CZ78" s="50"/>
      <c r="DA78" s="50"/>
      <c r="DB78" s="50"/>
      <c r="DC78" s="50"/>
      <c r="DD78" s="50"/>
      <c r="DE78" s="59"/>
      <c r="DF78" s="60"/>
      <c r="DG78" s="17"/>
      <c r="DH78" s="17"/>
      <c r="DI78" s="58"/>
      <c r="DJ78" s="50"/>
      <c r="DK78" s="50"/>
      <c r="DL78" s="50"/>
      <c r="DM78" s="50"/>
      <c r="DN78" s="50"/>
      <c r="DO78" s="50"/>
      <c r="DP78" s="59"/>
      <c r="DQ78" s="60"/>
      <c r="DR78" s="17"/>
      <c r="DS78" s="17"/>
      <c r="DT78" s="58"/>
      <c r="DU78" s="50"/>
      <c r="DV78" s="50"/>
      <c r="DW78" s="50"/>
      <c r="DX78" s="50"/>
      <c r="DY78" s="50"/>
      <c r="DZ78" s="50"/>
      <c r="EA78" s="59"/>
      <c r="EB78" s="60"/>
      <c r="EC78" s="17"/>
      <c r="ED78" s="17"/>
      <c r="EE78" s="58"/>
      <c r="EF78" s="50"/>
      <c r="EG78" s="50"/>
      <c r="EH78" s="50"/>
      <c r="EI78" s="50"/>
      <c r="EJ78" s="50"/>
      <c r="EK78" s="50"/>
      <c r="EL78" s="59"/>
      <c r="EM78" s="60"/>
      <c r="EN78" s="17"/>
      <c r="EO78" s="17"/>
      <c r="EP78" s="58"/>
      <c r="EQ78" s="50"/>
      <c r="ER78" s="50"/>
      <c r="ES78" s="50"/>
      <c r="ET78" s="50"/>
      <c r="EU78" s="50"/>
      <c r="EV78" s="50"/>
      <c r="EW78" s="59"/>
      <c r="EX78" s="60"/>
      <c r="EY78" s="17"/>
      <c r="EZ78" s="17"/>
      <c r="FA78" s="58"/>
      <c r="FB78" s="50"/>
      <c r="FC78" s="50"/>
      <c r="FD78" s="50"/>
      <c r="FE78" s="50"/>
      <c r="FF78" s="50"/>
      <c r="FG78" s="50"/>
      <c r="FH78" s="59"/>
      <c r="FI78" s="60"/>
      <c r="FJ78" s="17"/>
      <c r="FK78" s="17"/>
      <c r="FL78" s="58"/>
      <c r="FM78" s="50"/>
      <c r="FN78" s="50"/>
      <c r="FO78" s="50"/>
      <c r="FP78" s="50"/>
      <c r="FQ78" s="50"/>
      <c r="FR78" s="50"/>
      <c r="FS78" s="59"/>
      <c r="FT78" s="60"/>
      <c r="FU78" s="17"/>
      <c r="FV78" s="17"/>
      <c r="FW78" s="58"/>
      <c r="FX78" s="50"/>
      <c r="FY78" s="50"/>
      <c r="FZ78" s="50"/>
      <c r="GA78" s="50"/>
      <c r="GB78" s="50"/>
      <c r="GC78" s="50"/>
      <c r="GD78" s="59"/>
      <c r="GE78" s="60"/>
      <c r="GF78" s="17"/>
      <c r="GG78" s="17"/>
      <c r="GH78" s="58"/>
      <c r="GI78" s="50"/>
      <c r="GJ78" s="50"/>
      <c r="GK78" s="50"/>
      <c r="GL78" s="50"/>
      <c r="GM78" s="50"/>
      <c r="GN78" s="50"/>
      <c r="GO78" s="59"/>
      <c r="GP78" s="60"/>
      <c r="GQ78" s="17"/>
      <c r="GR78" s="17"/>
      <c r="GS78" s="58"/>
      <c r="GT78" s="50"/>
      <c r="GU78" s="50"/>
      <c r="GV78" s="50"/>
      <c r="GW78" s="50"/>
      <c r="GX78" s="50"/>
      <c r="GY78" s="50"/>
      <c r="GZ78" s="59"/>
      <c r="HA78" s="60"/>
      <c r="HB78" s="17"/>
      <c r="HC78" s="17"/>
      <c r="HD78" s="58"/>
      <c r="HE78" s="50"/>
      <c r="HF78" s="50"/>
      <c r="HG78" s="50"/>
      <c r="HH78" s="50"/>
      <c r="HI78" s="50"/>
      <c r="HJ78" s="50"/>
      <c r="HK78" s="59"/>
      <c r="HL78" s="60"/>
      <c r="HM78" s="17"/>
      <c r="HN78" s="17"/>
      <c r="HO78" s="58"/>
      <c r="HP78" s="50"/>
      <c r="HQ78" s="50"/>
      <c r="HR78" s="50"/>
      <c r="HS78" s="50"/>
      <c r="HT78" s="50"/>
      <c r="HU78" s="50"/>
      <c r="HV78" s="59"/>
      <c r="HW78" s="60"/>
      <c r="HX78" s="17"/>
      <c r="HY78" s="17"/>
    </row>
    <row r="79" spans="1:233" x14ac:dyDescent="0.3">
      <c r="A79" s="64"/>
      <c r="B79" s="65"/>
      <c r="C79" s="66"/>
      <c r="D79" s="67"/>
      <c r="E79" s="67"/>
      <c r="F79" s="67"/>
      <c r="G79" s="68"/>
      <c r="H79" s="68"/>
      <c r="I79" s="50"/>
      <c r="J79" s="59"/>
      <c r="K79" s="60"/>
      <c r="L79" s="17"/>
      <c r="M79" s="17"/>
      <c r="N79" s="58"/>
      <c r="O79" s="50"/>
      <c r="P79" s="50"/>
      <c r="Q79" s="50"/>
      <c r="R79" s="50"/>
      <c r="S79" s="50"/>
      <c r="T79" s="50"/>
      <c r="U79" s="59"/>
      <c r="V79" s="60"/>
      <c r="W79" s="17"/>
      <c r="X79" s="17"/>
      <c r="Y79" s="58"/>
      <c r="Z79" s="50"/>
      <c r="AA79" s="50"/>
      <c r="AB79" s="50"/>
      <c r="AC79" s="50"/>
      <c r="AD79" s="50"/>
      <c r="AE79" s="50"/>
      <c r="AF79" s="59"/>
      <c r="AG79" s="60"/>
      <c r="AH79" s="17"/>
      <c r="AI79" s="17"/>
      <c r="AJ79" s="58"/>
      <c r="AK79" s="50"/>
      <c r="AL79" s="50"/>
      <c r="AM79" s="50"/>
      <c r="AN79" s="50"/>
      <c r="AO79" s="50"/>
      <c r="AP79" s="50"/>
      <c r="AQ79" s="59"/>
      <c r="AR79" s="60"/>
      <c r="AS79" s="17"/>
      <c r="AT79" s="17"/>
      <c r="AU79" s="58"/>
      <c r="AV79" s="50"/>
      <c r="AW79" s="50"/>
      <c r="AX79" s="50"/>
      <c r="AY79" s="50"/>
      <c r="AZ79" s="50"/>
      <c r="BA79" s="50"/>
      <c r="BB79" s="59"/>
      <c r="BC79" s="60"/>
      <c r="BD79" s="17"/>
      <c r="BE79" s="17"/>
      <c r="BF79" s="58"/>
      <c r="BG79" s="50"/>
      <c r="BH79" s="50"/>
      <c r="BI79" s="50"/>
      <c r="BJ79" s="50"/>
      <c r="BK79" s="50"/>
      <c r="BL79" s="50"/>
      <c r="BM79" s="59"/>
      <c r="BN79" s="60"/>
      <c r="BO79" s="17"/>
      <c r="BP79" s="17"/>
      <c r="BQ79" s="58"/>
      <c r="BR79" s="50"/>
      <c r="BS79" s="50"/>
      <c r="BT79" s="50"/>
      <c r="BU79" s="50"/>
      <c r="BV79" s="50"/>
      <c r="BW79" s="50"/>
      <c r="BX79" s="59"/>
      <c r="BY79" s="60"/>
      <c r="BZ79" s="17"/>
      <c r="CA79" s="17"/>
      <c r="CB79" s="58"/>
      <c r="CC79" s="50"/>
      <c r="CD79" s="50"/>
      <c r="CE79" s="50"/>
      <c r="CF79" s="50"/>
      <c r="CG79" s="50"/>
      <c r="CH79" s="50"/>
      <c r="CI79" s="59"/>
      <c r="CJ79" s="60"/>
      <c r="CK79" s="17"/>
      <c r="CL79" s="17"/>
      <c r="CM79" s="58"/>
      <c r="CN79" s="50"/>
      <c r="CO79" s="50"/>
      <c r="CP79" s="50"/>
      <c r="CQ79" s="50"/>
      <c r="CR79" s="50"/>
      <c r="CS79" s="50"/>
      <c r="CT79" s="59"/>
      <c r="CU79" s="60"/>
      <c r="CV79" s="17"/>
      <c r="CW79" s="17"/>
      <c r="CX79" s="58"/>
      <c r="CY79" s="50"/>
      <c r="CZ79" s="50"/>
      <c r="DA79" s="50"/>
      <c r="DB79" s="50"/>
      <c r="DC79" s="50"/>
      <c r="DD79" s="50"/>
      <c r="DE79" s="59"/>
      <c r="DF79" s="60"/>
      <c r="DG79" s="17"/>
      <c r="DH79" s="17"/>
      <c r="DI79" s="58"/>
      <c r="DJ79" s="50"/>
      <c r="DK79" s="50"/>
      <c r="DL79" s="50"/>
      <c r="DM79" s="50"/>
      <c r="DN79" s="50"/>
      <c r="DO79" s="50"/>
      <c r="DP79" s="59"/>
      <c r="DQ79" s="60"/>
      <c r="DR79" s="17"/>
      <c r="DS79" s="17"/>
      <c r="DT79" s="58"/>
      <c r="DU79" s="50"/>
      <c r="DV79" s="50"/>
      <c r="DW79" s="50"/>
      <c r="DX79" s="50"/>
      <c r="DY79" s="50"/>
      <c r="DZ79" s="50"/>
      <c r="EA79" s="59"/>
      <c r="EB79" s="60"/>
      <c r="EC79" s="17"/>
      <c r="ED79" s="17"/>
      <c r="EE79" s="58"/>
      <c r="EF79" s="50"/>
      <c r="EG79" s="50"/>
      <c r="EH79" s="50"/>
      <c r="EI79" s="50"/>
      <c r="EJ79" s="50"/>
      <c r="EK79" s="50"/>
      <c r="EL79" s="59"/>
      <c r="EM79" s="60"/>
      <c r="EN79" s="17"/>
      <c r="EO79" s="17"/>
      <c r="EP79" s="58"/>
      <c r="EQ79" s="50"/>
      <c r="ER79" s="50"/>
      <c r="ES79" s="50"/>
      <c r="ET79" s="50"/>
      <c r="EU79" s="50"/>
      <c r="EV79" s="50"/>
      <c r="EW79" s="59"/>
      <c r="EX79" s="60"/>
      <c r="EY79" s="17"/>
      <c r="EZ79" s="17"/>
      <c r="FA79" s="58"/>
      <c r="FB79" s="50"/>
      <c r="FC79" s="50"/>
      <c r="FD79" s="50"/>
      <c r="FE79" s="50"/>
      <c r="FF79" s="50"/>
      <c r="FG79" s="50"/>
      <c r="FH79" s="59"/>
      <c r="FI79" s="60"/>
      <c r="FJ79" s="17"/>
      <c r="FK79" s="17"/>
      <c r="FL79" s="58"/>
      <c r="FM79" s="50"/>
      <c r="FN79" s="50"/>
      <c r="FO79" s="50"/>
      <c r="FP79" s="50"/>
      <c r="FQ79" s="50"/>
      <c r="FR79" s="50"/>
      <c r="FS79" s="59"/>
      <c r="FT79" s="60"/>
      <c r="FU79" s="17"/>
      <c r="FV79" s="17"/>
      <c r="FW79" s="58"/>
      <c r="FX79" s="50"/>
      <c r="FY79" s="50"/>
      <c r="FZ79" s="50"/>
      <c r="GA79" s="50"/>
      <c r="GB79" s="50"/>
      <c r="GC79" s="50"/>
      <c r="GD79" s="59"/>
      <c r="GE79" s="60"/>
      <c r="GF79" s="17"/>
      <c r="GG79" s="17"/>
      <c r="GH79" s="58"/>
      <c r="GI79" s="50"/>
      <c r="GJ79" s="50"/>
      <c r="GK79" s="50"/>
      <c r="GL79" s="50"/>
      <c r="GM79" s="50"/>
      <c r="GN79" s="50"/>
      <c r="GO79" s="59"/>
      <c r="GP79" s="60"/>
      <c r="GQ79" s="17"/>
      <c r="GR79" s="17"/>
      <c r="GS79" s="58"/>
      <c r="GT79" s="50"/>
      <c r="GU79" s="50"/>
      <c r="GV79" s="50"/>
      <c r="GW79" s="50"/>
      <c r="GX79" s="50"/>
      <c r="GY79" s="50"/>
      <c r="GZ79" s="59"/>
      <c r="HA79" s="60"/>
      <c r="HB79" s="17"/>
      <c r="HC79" s="17"/>
      <c r="HD79" s="58"/>
      <c r="HE79" s="50"/>
      <c r="HF79" s="50"/>
      <c r="HG79" s="50"/>
      <c r="HH79" s="50"/>
      <c r="HI79" s="50"/>
      <c r="HJ79" s="50"/>
      <c r="HK79" s="59"/>
      <c r="HL79" s="60"/>
      <c r="HM79" s="17"/>
      <c r="HN79" s="17"/>
      <c r="HO79" s="58"/>
      <c r="HP79" s="50"/>
      <c r="HQ79" s="50"/>
      <c r="HR79" s="50"/>
      <c r="HS79" s="50"/>
      <c r="HT79" s="50"/>
      <c r="HU79" s="50"/>
      <c r="HV79" s="59"/>
      <c r="HW79" s="60"/>
      <c r="HX79" s="17"/>
      <c r="HY79" s="17"/>
    </row>
    <row r="80" spans="1:233" x14ac:dyDescent="0.3">
      <c r="A80" s="64"/>
      <c r="B80" s="65"/>
      <c r="C80" s="69"/>
      <c r="D80" s="67"/>
      <c r="E80" s="67"/>
      <c r="F80" s="67"/>
      <c r="G80" s="68"/>
      <c r="H80" s="68"/>
      <c r="I80" s="50"/>
      <c r="J80" s="59"/>
      <c r="K80" s="60"/>
      <c r="L80" s="17"/>
      <c r="M80" s="17"/>
      <c r="N80" s="58"/>
      <c r="O80" s="50"/>
      <c r="P80" s="50"/>
      <c r="Q80" s="50"/>
      <c r="R80" s="50"/>
      <c r="S80" s="50"/>
      <c r="T80" s="50"/>
      <c r="U80" s="59"/>
      <c r="V80" s="60"/>
      <c r="W80" s="17"/>
      <c r="X80" s="17"/>
      <c r="Y80" s="58"/>
      <c r="Z80" s="50"/>
      <c r="AA80" s="50"/>
      <c r="AB80" s="50"/>
      <c r="AC80" s="50"/>
      <c r="AD80" s="50"/>
      <c r="AE80" s="50"/>
      <c r="AF80" s="59"/>
      <c r="AG80" s="60"/>
      <c r="AH80" s="17"/>
      <c r="AI80" s="17"/>
      <c r="AJ80" s="58"/>
      <c r="AK80" s="50"/>
      <c r="AL80" s="50"/>
      <c r="AM80" s="50"/>
      <c r="AN80" s="50"/>
      <c r="AO80" s="50"/>
      <c r="AP80" s="50"/>
      <c r="AQ80" s="59"/>
      <c r="AR80" s="60"/>
      <c r="AS80" s="17"/>
      <c r="AT80" s="17"/>
      <c r="AU80" s="58"/>
      <c r="AV80" s="50"/>
      <c r="AW80" s="50"/>
      <c r="AX80" s="50"/>
      <c r="AY80" s="50"/>
      <c r="AZ80" s="50"/>
      <c r="BA80" s="50"/>
      <c r="BB80" s="59"/>
      <c r="BC80" s="60"/>
      <c r="BD80" s="17"/>
      <c r="BE80" s="17"/>
      <c r="BF80" s="58"/>
      <c r="BG80" s="50"/>
      <c r="BH80" s="50"/>
      <c r="BI80" s="50"/>
      <c r="BJ80" s="50"/>
      <c r="BK80" s="50"/>
      <c r="BL80" s="50"/>
      <c r="BM80" s="59"/>
      <c r="BN80" s="60"/>
      <c r="BO80" s="17"/>
      <c r="BP80" s="17"/>
      <c r="BQ80" s="58"/>
      <c r="BR80" s="50"/>
      <c r="BS80" s="50"/>
      <c r="BT80" s="50"/>
      <c r="BU80" s="50"/>
      <c r="BV80" s="50"/>
      <c r="BW80" s="50"/>
      <c r="BX80" s="59"/>
      <c r="BY80" s="60"/>
      <c r="BZ80" s="17"/>
      <c r="CA80" s="17"/>
      <c r="CB80" s="58"/>
      <c r="CC80" s="50"/>
      <c r="CD80" s="50"/>
      <c r="CE80" s="50"/>
      <c r="CF80" s="50"/>
      <c r="CG80" s="50"/>
      <c r="CH80" s="50"/>
      <c r="CI80" s="59"/>
      <c r="CJ80" s="60"/>
      <c r="CK80" s="17"/>
      <c r="CL80" s="17"/>
      <c r="CM80" s="58"/>
      <c r="CN80" s="50"/>
      <c r="CO80" s="50"/>
      <c r="CP80" s="50"/>
      <c r="CQ80" s="50"/>
      <c r="CR80" s="50"/>
      <c r="CS80" s="50"/>
      <c r="CT80" s="59"/>
      <c r="CU80" s="60"/>
      <c r="CV80" s="17"/>
      <c r="CW80" s="17"/>
      <c r="CX80" s="58"/>
      <c r="CY80" s="50"/>
      <c r="CZ80" s="50"/>
      <c r="DA80" s="50"/>
      <c r="DB80" s="50"/>
      <c r="DC80" s="50"/>
      <c r="DD80" s="50"/>
      <c r="DE80" s="59"/>
      <c r="DF80" s="60"/>
      <c r="DG80" s="17"/>
      <c r="DH80" s="17"/>
      <c r="DI80" s="58"/>
      <c r="DJ80" s="50"/>
      <c r="DK80" s="50"/>
      <c r="DL80" s="50"/>
      <c r="DM80" s="50"/>
      <c r="DN80" s="50"/>
      <c r="DO80" s="50"/>
      <c r="DP80" s="59"/>
      <c r="DQ80" s="60"/>
      <c r="DR80" s="17"/>
      <c r="DS80" s="17"/>
      <c r="DT80" s="58"/>
      <c r="DU80" s="50"/>
      <c r="DV80" s="50"/>
      <c r="DW80" s="50"/>
      <c r="DX80" s="50"/>
      <c r="DY80" s="50"/>
      <c r="DZ80" s="50"/>
      <c r="EA80" s="59"/>
      <c r="EB80" s="60"/>
      <c r="EC80" s="17"/>
      <c r="ED80" s="17"/>
      <c r="EE80" s="58"/>
      <c r="EF80" s="50"/>
      <c r="EG80" s="50"/>
      <c r="EH80" s="50"/>
      <c r="EI80" s="50"/>
      <c r="EJ80" s="50"/>
      <c r="EK80" s="50"/>
      <c r="EL80" s="59"/>
      <c r="EM80" s="60"/>
      <c r="EN80" s="17"/>
      <c r="EO80" s="17"/>
      <c r="EP80" s="58"/>
      <c r="EQ80" s="50"/>
      <c r="ER80" s="50"/>
      <c r="ES80" s="50"/>
      <c r="ET80" s="50"/>
      <c r="EU80" s="50"/>
      <c r="EV80" s="50"/>
      <c r="EW80" s="59"/>
      <c r="EX80" s="60"/>
      <c r="EY80" s="17"/>
      <c r="EZ80" s="17"/>
      <c r="FA80" s="58"/>
      <c r="FB80" s="50"/>
      <c r="FC80" s="50"/>
      <c r="FD80" s="50"/>
      <c r="FE80" s="50"/>
      <c r="FF80" s="50"/>
      <c r="FG80" s="50"/>
      <c r="FH80" s="59"/>
      <c r="FI80" s="60"/>
      <c r="FJ80" s="17"/>
      <c r="FK80" s="17"/>
      <c r="FL80" s="58"/>
      <c r="FM80" s="50"/>
      <c r="FN80" s="50"/>
      <c r="FO80" s="50"/>
      <c r="FP80" s="50"/>
      <c r="FQ80" s="50"/>
      <c r="FR80" s="50"/>
      <c r="FS80" s="59"/>
      <c r="FT80" s="60"/>
      <c r="FU80" s="17"/>
      <c r="FV80" s="17"/>
      <c r="FW80" s="58"/>
      <c r="FX80" s="50"/>
      <c r="FY80" s="50"/>
      <c r="FZ80" s="50"/>
      <c r="GA80" s="50"/>
      <c r="GB80" s="50"/>
      <c r="GC80" s="50"/>
      <c r="GD80" s="59"/>
      <c r="GE80" s="60"/>
      <c r="GF80" s="17"/>
      <c r="GG80" s="17"/>
      <c r="GH80" s="58"/>
      <c r="GI80" s="50"/>
      <c r="GJ80" s="50"/>
      <c r="GK80" s="50"/>
      <c r="GL80" s="50"/>
      <c r="GM80" s="50"/>
      <c r="GN80" s="50"/>
      <c r="GO80" s="59"/>
      <c r="GP80" s="60"/>
      <c r="GQ80" s="17"/>
      <c r="GR80" s="17"/>
      <c r="GS80" s="58"/>
      <c r="GT80" s="50"/>
      <c r="GU80" s="50"/>
      <c r="GV80" s="50"/>
      <c r="GW80" s="50"/>
      <c r="GX80" s="50"/>
      <c r="GY80" s="50"/>
      <c r="GZ80" s="59"/>
      <c r="HA80" s="60"/>
      <c r="HB80" s="17"/>
      <c r="HC80" s="17"/>
      <c r="HD80" s="58"/>
      <c r="HE80" s="50"/>
      <c r="HF80" s="50"/>
      <c r="HG80" s="50"/>
      <c r="HH80" s="50"/>
      <c r="HI80" s="50"/>
      <c r="HJ80" s="50"/>
      <c r="HK80" s="59"/>
      <c r="HL80" s="60"/>
      <c r="HM80" s="17"/>
      <c r="HN80" s="17"/>
      <c r="HO80" s="58"/>
      <c r="HP80" s="50"/>
      <c r="HQ80" s="50"/>
      <c r="HR80" s="50"/>
      <c r="HS80" s="50"/>
      <c r="HT80" s="50"/>
      <c r="HU80" s="50"/>
      <c r="HV80" s="59"/>
      <c r="HW80" s="60"/>
      <c r="HX80" s="17"/>
      <c r="HY80" s="17"/>
    </row>
    <row r="81" spans="1:233" x14ac:dyDescent="0.3">
      <c r="A81" s="64"/>
      <c r="B81" s="65"/>
      <c r="C81" s="66"/>
      <c r="D81" s="67"/>
      <c r="E81" s="67"/>
      <c r="F81" s="67"/>
      <c r="G81" s="68"/>
      <c r="H81" s="68"/>
      <c r="I81" s="50"/>
      <c r="J81" s="59"/>
      <c r="K81" s="60"/>
      <c r="L81" s="17"/>
      <c r="M81" s="17"/>
      <c r="N81" s="58"/>
      <c r="O81" s="50"/>
      <c r="P81" s="50"/>
      <c r="Q81" s="50"/>
      <c r="R81" s="50"/>
      <c r="S81" s="50"/>
      <c r="T81" s="50"/>
      <c r="U81" s="59"/>
      <c r="V81" s="60"/>
      <c r="W81" s="17"/>
      <c r="X81" s="17"/>
      <c r="Y81" s="58"/>
      <c r="Z81" s="50"/>
      <c r="AA81" s="50"/>
      <c r="AB81" s="50"/>
      <c r="AC81" s="50"/>
      <c r="AD81" s="50"/>
      <c r="AE81" s="50"/>
      <c r="AF81" s="59"/>
      <c r="AG81" s="60"/>
      <c r="AH81" s="17"/>
      <c r="AI81" s="17"/>
      <c r="AJ81" s="58"/>
      <c r="AK81" s="50"/>
      <c r="AL81" s="50"/>
      <c r="AM81" s="50"/>
      <c r="AN81" s="50"/>
      <c r="AO81" s="50"/>
      <c r="AP81" s="50"/>
      <c r="AQ81" s="59"/>
      <c r="AR81" s="60"/>
      <c r="AS81" s="17"/>
      <c r="AT81" s="17"/>
      <c r="AU81" s="58"/>
      <c r="AV81" s="50"/>
      <c r="AW81" s="50"/>
      <c r="AX81" s="50"/>
      <c r="AY81" s="50"/>
      <c r="AZ81" s="50"/>
      <c r="BA81" s="50"/>
      <c r="BB81" s="59"/>
      <c r="BC81" s="60"/>
      <c r="BD81" s="17"/>
      <c r="BE81" s="17"/>
      <c r="BF81" s="58"/>
      <c r="BG81" s="50"/>
      <c r="BH81" s="50"/>
      <c r="BI81" s="50"/>
      <c r="BJ81" s="50"/>
      <c r="BK81" s="50"/>
      <c r="BL81" s="50"/>
      <c r="BM81" s="59"/>
      <c r="BN81" s="60"/>
      <c r="BO81" s="17"/>
      <c r="BP81" s="17"/>
      <c r="BQ81" s="58"/>
      <c r="BR81" s="50"/>
      <c r="BS81" s="50"/>
      <c r="BT81" s="50"/>
      <c r="BU81" s="50"/>
      <c r="BV81" s="50"/>
      <c r="BW81" s="50"/>
      <c r="BX81" s="59"/>
      <c r="BY81" s="60"/>
      <c r="BZ81" s="17"/>
      <c r="CA81" s="17"/>
      <c r="CB81" s="58"/>
      <c r="CC81" s="50"/>
      <c r="CD81" s="50"/>
      <c r="CE81" s="50"/>
      <c r="CF81" s="50"/>
      <c r="CG81" s="50"/>
      <c r="CH81" s="50"/>
      <c r="CI81" s="59"/>
      <c r="CJ81" s="60"/>
      <c r="CK81" s="17"/>
      <c r="CL81" s="17"/>
      <c r="CM81" s="58"/>
      <c r="CN81" s="50"/>
      <c r="CO81" s="50"/>
      <c r="CP81" s="50"/>
      <c r="CQ81" s="50"/>
      <c r="CR81" s="50"/>
      <c r="CS81" s="50"/>
      <c r="CT81" s="59"/>
      <c r="CU81" s="60"/>
      <c r="CV81" s="17"/>
      <c r="CW81" s="17"/>
      <c r="CX81" s="58"/>
      <c r="CY81" s="50"/>
      <c r="CZ81" s="50"/>
      <c r="DA81" s="50"/>
      <c r="DB81" s="50"/>
      <c r="DC81" s="50"/>
      <c r="DD81" s="50"/>
      <c r="DE81" s="59"/>
      <c r="DF81" s="60"/>
      <c r="DG81" s="17"/>
      <c r="DH81" s="17"/>
      <c r="DI81" s="58"/>
      <c r="DJ81" s="50"/>
      <c r="DK81" s="50"/>
      <c r="DL81" s="50"/>
      <c r="DM81" s="50"/>
      <c r="DN81" s="50"/>
      <c r="DO81" s="50"/>
      <c r="DP81" s="59"/>
      <c r="DQ81" s="60"/>
      <c r="DR81" s="17"/>
      <c r="DS81" s="17"/>
      <c r="DT81" s="58"/>
      <c r="DU81" s="50"/>
      <c r="DV81" s="50"/>
      <c r="DW81" s="50"/>
      <c r="DX81" s="50"/>
      <c r="DY81" s="50"/>
      <c r="DZ81" s="50"/>
      <c r="EA81" s="59"/>
      <c r="EB81" s="60"/>
      <c r="EC81" s="17"/>
      <c r="ED81" s="17"/>
      <c r="EE81" s="58"/>
      <c r="EF81" s="50"/>
      <c r="EG81" s="50"/>
      <c r="EH81" s="50"/>
      <c r="EI81" s="50"/>
      <c r="EJ81" s="50"/>
      <c r="EK81" s="50"/>
      <c r="EL81" s="59"/>
      <c r="EM81" s="60"/>
      <c r="EN81" s="17"/>
      <c r="EO81" s="17"/>
      <c r="EP81" s="58"/>
      <c r="EQ81" s="50"/>
      <c r="ER81" s="50"/>
      <c r="ES81" s="50"/>
      <c r="ET81" s="50"/>
      <c r="EU81" s="50"/>
      <c r="EV81" s="50"/>
      <c r="EW81" s="59"/>
      <c r="EX81" s="60"/>
      <c r="EY81" s="17"/>
      <c r="EZ81" s="17"/>
      <c r="FA81" s="58"/>
      <c r="FB81" s="50"/>
      <c r="FC81" s="50"/>
      <c r="FD81" s="50"/>
      <c r="FE81" s="50"/>
      <c r="FF81" s="50"/>
      <c r="FG81" s="50"/>
      <c r="FH81" s="59"/>
      <c r="FI81" s="60"/>
      <c r="FJ81" s="17"/>
      <c r="FK81" s="17"/>
      <c r="FL81" s="58"/>
      <c r="FM81" s="50"/>
      <c r="FN81" s="50"/>
      <c r="FO81" s="50"/>
      <c r="FP81" s="50"/>
      <c r="FQ81" s="50"/>
      <c r="FR81" s="50"/>
      <c r="FS81" s="59"/>
      <c r="FT81" s="60"/>
      <c r="FU81" s="17"/>
      <c r="FV81" s="17"/>
      <c r="FW81" s="58"/>
      <c r="FX81" s="50"/>
      <c r="FY81" s="50"/>
      <c r="FZ81" s="50"/>
      <c r="GA81" s="50"/>
      <c r="GB81" s="50"/>
      <c r="GC81" s="50"/>
      <c r="GD81" s="59"/>
      <c r="GE81" s="60"/>
      <c r="GF81" s="17"/>
      <c r="GG81" s="17"/>
      <c r="GH81" s="58"/>
      <c r="GI81" s="50"/>
      <c r="GJ81" s="50"/>
      <c r="GK81" s="50"/>
      <c r="GL81" s="50"/>
      <c r="GM81" s="50"/>
      <c r="GN81" s="50"/>
      <c r="GO81" s="59"/>
      <c r="GP81" s="60"/>
      <c r="GQ81" s="17"/>
      <c r="GR81" s="17"/>
      <c r="GS81" s="58"/>
      <c r="GT81" s="50"/>
      <c r="GU81" s="50"/>
      <c r="GV81" s="50"/>
      <c r="GW81" s="50"/>
      <c r="GX81" s="50"/>
      <c r="GY81" s="50"/>
      <c r="GZ81" s="59"/>
      <c r="HA81" s="60"/>
      <c r="HB81" s="17"/>
      <c r="HC81" s="17"/>
      <c r="HD81" s="58"/>
      <c r="HE81" s="50"/>
      <c r="HF81" s="50"/>
      <c r="HG81" s="50"/>
      <c r="HH81" s="50"/>
      <c r="HI81" s="50"/>
      <c r="HJ81" s="50"/>
      <c r="HK81" s="59"/>
      <c r="HL81" s="60"/>
      <c r="HM81" s="17"/>
      <c r="HN81" s="17"/>
      <c r="HO81" s="58"/>
      <c r="HP81" s="50"/>
      <c r="HQ81" s="50"/>
      <c r="HR81" s="50"/>
      <c r="HS81" s="50"/>
      <c r="HT81" s="50"/>
      <c r="HU81" s="50"/>
      <c r="HV81" s="59"/>
      <c r="HW81" s="60"/>
      <c r="HX81" s="17"/>
      <c r="HY81" s="17"/>
    </row>
    <row r="82" spans="1:233" x14ac:dyDescent="0.3">
      <c r="A82" s="64"/>
      <c r="B82" s="65"/>
      <c r="C82" s="66"/>
      <c r="D82" s="67"/>
      <c r="E82" s="67"/>
      <c r="F82" s="67"/>
      <c r="G82" s="68"/>
      <c r="H82" s="68"/>
      <c r="I82" s="50"/>
      <c r="J82" s="59"/>
      <c r="K82" s="60"/>
      <c r="L82" s="17"/>
      <c r="M82" s="17"/>
      <c r="N82" s="58"/>
      <c r="O82" s="50"/>
      <c r="P82" s="50"/>
      <c r="Q82" s="50"/>
      <c r="R82" s="50"/>
      <c r="S82" s="50"/>
      <c r="T82" s="50"/>
      <c r="U82" s="59"/>
      <c r="V82" s="60"/>
      <c r="W82" s="17"/>
      <c r="X82" s="17"/>
      <c r="Y82" s="58"/>
      <c r="Z82" s="50"/>
      <c r="AA82" s="50"/>
      <c r="AB82" s="50"/>
      <c r="AC82" s="50"/>
      <c r="AD82" s="50"/>
      <c r="AE82" s="50"/>
      <c r="AF82" s="59"/>
      <c r="AG82" s="60"/>
      <c r="AH82" s="17"/>
      <c r="AI82" s="17"/>
      <c r="AJ82" s="58"/>
      <c r="AK82" s="50"/>
      <c r="AL82" s="50"/>
      <c r="AM82" s="50"/>
      <c r="AN82" s="50"/>
      <c r="AO82" s="50"/>
      <c r="AP82" s="50"/>
      <c r="AQ82" s="59"/>
      <c r="AR82" s="60"/>
      <c r="AS82" s="17"/>
      <c r="AT82" s="17"/>
      <c r="AU82" s="58"/>
      <c r="AV82" s="50"/>
      <c r="AW82" s="50"/>
      <c r="AX82" s="50"/>
      <c r="AY82" s="50"/>
      <c r="AZ82" s="50"/>
      <c r="BA82" s="50"/>
      <c r="BB82" s="59"/>
      <c r="BC82" s="60"/>
      <c r="BD82" s="17"/>
      <c r="BE82" s="17"/>
      <c r="BF82" s="58"/>
      <c r="BG82" s="50"/>
      <c r="BH82" s="50"/>
      <c r="BI82" s="50"/>
      <c r="BJ82" s="50"/>
      <c r="BK82" s="50"/>
      <c r="BL82" s="50"/>
      <c r="BM82" s="59"/>
      <c r="BN82" s="60"/>
      <c r="BO82" s="17"/>
      <c r="BP82" s="17"/>
      <c r="BQ82" s="58"/>
      <c r="BR82" s="50"/>
      <c r="BS82" s="50"/>
      <c r="BT82" s="50"/>
      <c r="BU82" s="50"/>
      <c r="BV82" s="50"/>
      <c r="BW82" s="50"/>
      <c r="BX82" s="59"/>
      <c r="BY82" s="60"/>
      <c r="BZ82" s="17"/>
      <c r="CA82" s="17"/>
      <c r="CB82" s="58"/>
      <c r="CC82" s="50"/>
      <c r="CD82" s="50"/>
      <c r="CE82" s="50"/>
      <c r="CF82" s="50"/>
      <c r="CG82" s="50"/>
      <c r="CH82" s="50"/>
      <c r="CI82" s="59"/>
      <c r="CJ82" s="60"/>
      <c r="CK82" s="17"/>
      <c r="CL82" s="17"/>
      <c r="CM82" s="58"/>
      <c r="CN82" s="50"/>
      <c r="CO82" s="50"/>
      <c r="CP82" s="50"/>
      <c r="CQ82" s="50"/>
      <c r="CR82" s="50"/>
      <c r="CS82" s="50"/>
      <c r="CT82" s="59"/>
      <c r="CU82" s="60"/>
      <c r="CV82" s="17"/>
      <c r="CW82" s="17"/>
      <c r="CX82" s="58"/>
      <c r="CY82" s="50"/>
      <c r="CZ82" s="50"/>
      <c r="DA82" s="50"/>
      <c r="DB82" s="50"/>
      <c r="DC82" s="50"/>
      <c r="DD82" s="50"/>
      <c r="DE82" s="59"/>
      <c r="DF82" s="60"/>
      <c r="DG82" s="17"/>
      <c r="DH82" s="17"/>
      <c r="DI82" s="58"/>
      <c r="DJ82" s="50"/>
      <c r="DK82" s="50"/>
      <c r="DL82" s="50"/>
      <c r="DM82" s="50"/>
      <c r="DN82" s="50"/>
      <c r="DO82" s="50"/>
      <c r="DP82" s="59"/>
      <c r="DQ82" s="60"/>
      <c r="DR82" s="17"/>
      <c r="DS82" s="17"/>
      <c r="DT82" s="58"/>
      <c r="DU82" s="50"/>
      <c r="DV82" s="50"/>
      <c r="DW82" s="50"/>
      <c r="DX82" s="50"/>
      <c r="DY82" s="50"/>
      <c r="DZ82" s="50"/>
      <c r="EA82" s="59"/>
      <c r="EB82" s="60"/>
      <c r="EC82" s="17"/>
      <c r="ED82" s="17"/>
      <c r="EE82" s="58"/>
      <c r="EF82" s="50"/>
      <c r="EG82" s="50"/>
      <c r="EH82" s="50"/>
      <c r="EI82" s="50"/>
      <c r="EJ82" s="50"/>
      <c r="EK82" s="50"/>
      <c r="EL82" s="59"/>
      <c r="EM82" s="60"/>
      <c r="EN82" s="17"/>
      <c r="EO82" s="17"/>
      <c r="EP82" s="58"/>
      <c r="EQ82" s="50"/>
      <c r="ER82" s="50"/>
      <c r="ES82" s="50"/>
      <c r="ET82" s="50"/>
      <c r="EU82" s="50"/>
      <c r="EV82" s="50"/>
      <c r="EW82" s="59"/>
      <c r="EX82" s="60"/>
      <c r="EY82" s="17"/>
      <c r="EZ82" s="17"/>
      <c r="FA82" s="58"/>
      <c r="FB82" s="50"/>
      <c r="FC82" s="50"/>
      <c r="FD82" s="50"/>
      <c r="FE82" s="50"/>
      <c r="FF82" s="50"/>
      <c r="FG82" s="50"/>
      <c r="FH82" s="59"/>
      <c r="FI82" s="60"/>
      <c r="FJ82" s="17"/>
      <c r="FK82" s="17"/>
      <c r="FL82" s="58"/>
      <c r="FM82" s="50"/>
      <c r="FN82" s="50"/>
      <c r="FO82" s="50"/>
      <c r="FP82" s="50"/>
      <c r="FQ82" s="50"/>
      <c r="FR82" s="50"/>
      <c r="FS82" s="59"/>
      <c r="FT82" s="60"/>
      <c r="FU82" s="17"/>
      <c r="FV82" s="17"/>
      <c r="FW82" s="58"/>
      <c r="FX82" s="50"/>
      <c r="FY82" s="50"/>
      <c r="FZ82" s="50"/>
      <c r="GA82" s="50"/>
      <c r="GB82" s="50"/>
      <c r="GC82" s="50"/>
      <c r="GD82" s="59"/>
      <c r="GE82" s="60"/>
      <c r="GF82" s="17"/>
      <c r="GG82" s="17"/>
      <c r="GH82" s="58"/>
      <c r="GI82" s="50"/>
      <c r="GJ82" s="50"/>
      <c r="GK82" s="50"/>
      <c r="GL82" s="50"/>
      <c r="GM82" s="50"/>
      <c r="GN82" s="50"/>
      <c r="GO82" s="59"/>
      <c r="GP82" s="60"/>
      <c r="GQ82" s="17"/>
      <c r="GR82" s="17"/>
      <c r="GS82" s="58"/>
      <c r="GT82" s="50"/>
      <c r="GU82" s="50"/>
      <c r="GV82" s="50"/>
      <c r="GW82" s="50"/>
      <c r="GX82" s="50"/>
      <c r="GY82" s="50"/>
      <c r="GZ82" s="59"/>
      <c r="HA82" s="60"/>
      <c r="HB82" s="17"/>
      <c r="HC82" s="17"/>
      <c r="HD82" s="58"/>
      <c r="HE82" s="50"/>
      <c r="HF82" s="50"/>
      <c r="HG82" s="50"/>
      <c r="HH82" s="50"/>
      <c r="HI82" s="50"/>
      <c r="HJ82" s="50"/>
      <c r="HK82" s="59"/>
      <c r="HL82" s="60"/>
      <c r="HM82" s="17"/>
      <c r="HN82" s="17"/>
      <c r="HO82" s="58"/>
      <c r="HP82" s="50"/>
      <c r="HQ82" s="50"/>
      <c r="HR82" s="50"/>
      <c r="HS82" s="50"/>
      <c r="HT82" s="50"/>
      <c r="HU82" s="50"/>
      <c r="HV82" s="59"/>
      <c r="HW82" s="60"/>
      <c r="HX82" s="17"/>
      <c r="HY82" s="17"/>
    </row>
    <row r="83" spans="1:233" x14ac:dyDescent="0.3">
      <c r="A83" s="64"/>
      <c r="B83" s="65"/>
      <c r="C83" s="66"/>
      <c r="D83" s="67"/>
      <c r="E83" s="67"/>
      <c r="F83" s="67"/>
      <c r="G83" s="68"/>
      <c r="H83" s="68"/>
      <c r="I83" s="50"/>
      <c r="J83" s="59"/>
      <c r="K83" s="60"/>
      <c r="L83" s="17"/>
      <c r="M83" s="17"/>
      <c r="N83" s="58"/>
      <c r="O83" s="50"/>
      <c r="P83" s="50"/>
      <c r="Q83" s="50"/>
      <c r="R83" s="50"/>
      <c r="S83" s="50"/>
      <c r="T83" s="50"/>
      <c r="U83" s="59"/>
      <c r="V83" s="60"/>
      <c r="W83" s="17"/>
      <c r="X83" s="17"/>
      <c r="Y83" s="58"/>
      <c r="Z83" s="50"/>
      <c r="AA83" s="50"/>
      <c r="AB83" s="50"/>
      <c r="AC83" s="50"/>
      <c r="AD83" s="50"/>
      <c r="AE83" s="50"/>
      <c r="AF83" s="59"/>
      <c r="AG83" s="60"/>
      <c r="AH83" s="17"/>
      <c r="AI83" s="17"/>
      <c r="AJ83" s="58"/>
      <c r="AK83" s="50"/>
      <c r="AL83" s="50"/>
      <c r="AM83" s="50"/>
      <c r="AN83" s="50"/>
      <c r="AO83" s="50"/>
      <c r="AP83" s="50"/>
      <c r="AQ83" s="59"/>
      <c r="AR83" s="60"/>
      <c r="AS83" s="17"/>
      <c r="AT83" s="17"/>
      <c r="AU83" s="58"/>
      <c r="AV83" s="50"/>
      <c r="AW83" s="50"/>
      <c r="AX83" s="50"/>
      <c r="AY83" s="50"/>
      <c r="AZ83" s="50"/>
      <c r="BA83" s="50"/>
      <c r="BB83" s="59"/>
      <c r="BC83" s="60"/>
      <c r="BD83" s="17"/>
      <c r="BE83" s="17"/>
      <c r="BF83" s="58"/>
      <c r="BG83" s="50"/>
      <c r="BH83" s="50"/>
      <c r="BI83" s="50"/>
      <c r="BJ83" s="50"/>
      <c r="BK83" s="50"/>
      <c r="BL83" s="50"/>
      <c r="BM83" s="59"/>
      <c r="BN83" s="60"/>
      <c r="BO83" s="17"/>
      <c r="BP83" s="17"/>
      <c r="BQ83" s="58"/>
      <c r="BR83" s="50"/>
      <c r="BS83" s="50"/>
      <c r="BT83" s="50"/>
      <c r="BU83" s="50"/>
      <c r="BV83" s="50"/>
      <c r="BW83" s="50"/>
      <c r="BX83" s="59"/>
      <c r="BY83" s="60"/>
      <c r="BZ83" s="17"/>
      <c r="CA83" s="17"/>
      <c r="CB83" s="58"/>
      <c r="CC83" s="50"/>
      <c r="CD83" s="50"/>
      <c r="CE83" s="50"/>
      <c r="CF83" s="50"/>
      <c r="CG83" s="50"/>
      <c r="CH83" s="50"/>
      <c r="CI83" s="59"/>
      <c r="CJ83" s="60"/>
      <c r="CK83" s="17"/>
      <c r="CL83" s="17"/>
      <c r="CM83" s="58"/>
      <c r="CN83" s="50"/>
      <c r="CO83" s="50"/>
      <c r="CP83" s="50"/>
      <c r="CQ83" s="50"/>
      <c r="CR83" s="50"/>
      <c r="CS83" s="50"/>
      <c r="CT83" s="59"/>
      <c r="CU83" s="60"/>
      <c r="CV83" s="17"/>
      <c r="CW83" s="17"/>
      <c r="CX83" s="58"/>
      <c r="CY83" s="50"/>
      <c r="CZ83" s="50"/>
      <c r="DA83" s="50"/>
      <c r="DB83" s="50"/>
      <c r="DC83" s="50"/>
      <c r="DD83" s="50"/>
      <c r="DE83" s="59"/>
      <c r="DF83" s="60"/>
      <c r="DG83" s="17"/>
      <c r="DH83" s="17"/>
      <c r="DI83" s="58"/>
      <c r="DJ83" s="50"/>
      <c r="DK83" s="50"/>
      <c r="DL83" s="50"/>
      <c r="DM83" s="50"/>
      <c r="DN83" s="50"/>
      <c r="DO83" s="50"/>
      <c r="DP83" s="59"/>
      <c r="DQ83" s="60"/>
      <c r="DR83" s="17"/>
      <c r="DS83" s="17"/>
      <c r="DT83" s="58"/>
      <c r="DU83" s="50"/>
      <c r="DV83" s="50"/>
      <c r="DW83" s="50"/>
      <c r="DX83" s="50"/>
      <c r="DY83" s="50"/>
      <c r="DZ83" s="50"/>
      <c r="EA83" s="59"/>
      <c r="EB83" s="60"/>
      <c r="EC83" s="17"/>
      <c r="ED83" s="17"/>
      <c r="EE83" s="58"/>
      <c r="EF83" s="50"/>
      <c r="EG83" s="50"/>
      <c r="EH83" s="50"/>
      <c r="EI83" s="50"/>
      <c r="EJ83" s="50"/>
      <c r="EK83" s="50"/>
      <c r="EL83" s="59"/>
      <c r="EM83" s="60"/>
      <c r="EN83" s="17"/>
      <c r="EO83" s="17"/>
      <c r="EP83" s="58"/>
      <c r="EQ83" s="50"/>
      <c r="ER83" s="50"/>
      <c r="ES83" s="50"/>
      <c r="ET83" s="50"/>
      <c r="EU83" s="50"/>
      <c r="EV83" s="50"/>
      <c r="EW83" s="59"/>
      <c r="EX83" s="60"/>
      <c r="EY83" s="17"/>
      <c r="EZ83" s="17"/>
      <c r="FA83" s="58"/>
      <c r="FB83" s="50"/>
      <c r="FC83" s="50"/>
      <c r="FD83" s="50"/>
      <c r="FE83" s="50"/>
      <c r="FF83" s="50"/>
      <c r="FG83" s="50"/>
      <c r="FH83" s="59"/>
      <c r="FI83" s="60"/>
      <c r="FJ83" s="17"/>
      <c r="FK83" s="17"/>
      <c r="FL83" s="58"/>
      <c r="FM83" s="50"/>
      <c r="FN83" s="50"/>
      <c r="FO83" s="50"/>
      <c r="FP83" s="50"/>
      <c r="FQ83" s="50"/>
      <c r="FR83" s="50"/>
      <c r="FS83" s="59"/>
      <c r="FT83" s="60"/>
      <c r="FU83" s="17"/>
      <c r="FV83" s="17"/>
      <c r="FW83" s="58"/>
      <c r="FX83" s="50"/>
      <c r="FY83" s="50"/>
      <c r="FZ83" s="50"/>
      <c r="GA83" s="50"/>
      <c r="GB83" s="50"/>
      <c r="GC83" s="50"/>
      <c r="GD83" s="59"/>
      <c r="GE83" s="60"/>
      <c r="GF83" s="17"/>
      <c r="GG83" s="17"/>
      <c r="GH83" s="58"/>
      <c r="GI83" s="50"/>
      <c r="GJ83" s="50"/>
      <c r="GK83" s="50"/>
      <c r="GL83" s="50"/>
      <c r="GM83" s="50"/>
      <c r="GN83" s="50"/>
      <c r="GO83" s="59"/>
      <c r="GP83" s="60"/>
      <c r="GQ83" s="17"/>
      <c r="GR83" s="17"/>
      <c r="GS83" s="58"/>
      <c r="GT83" s="50"/>
      <c r="GU83" s="50"/>
      <c r="GV83" s="50"/>
      <c r="GW83" s="50"/>
      <c r="GX83" s="50"/>
      <c r="GY83" s="50"/>
      <c r="GZ83" s="59"/>
      <c r="HA83" s="60"/>
      <c r="HB83" s="17"/>
      <c r="HC83" s="17"/>
      <c r="HD83" s="58"/>
      <c r="HE83" s="50"/>
      <c r="HF83" s="50"/>
      <c r="HG83" s="50"/>
      <c r="HH83" s="50"/>
      <c r="HI83" s="50"/>
      <c r="HJ83" s="50"/>
      <c r="HK83" s="59"/>
      <c r="HL83" s="60"/>
      <c r="HM83" s="17"/>
      <c r="HN83" s="17"/>
      <c r="HO83" s="58"/>
      <c r="HP83" s="50"/>
      <c r="HQ83" s="50"/>
      <c r="HR83" s="50"/>
      <c r="HS83" s="50"/>
      <c r="HT83" s="50"/>
      <c r="HU83" s="50"/>
      <c r="HV83" s="59"/>
      <c r="HW83" s="60"/>
      <c r="HX83" s="17"/>
      <c r="HY83" s="17"/>
    </row>
    <row r="84" spans="1:233" x14ac:dyDescent="0.3">
      <c r="A84" s="64"/>
      <c r="B84" s="65"/>
      <c r="C84" s="66"/>
      <c r="D84" s="67"/>
      <c r="E84" s="67"/>
      <c r="F84" s="67"/>
      <c r="G84" s="68"/>
      <c r="H84" s="68"/>
      <c r="I84" s="50"/>
      <c r="J84" s="59"/>
      <c r="K84" s="60"/>
      <c r="L84" s="17"/>
      <c r="M84" s="17"/>
      <c r="N84" s="58"/>
      <c r="O84" s="50"/>
      <c r="P84" s="50"/>
      <c r="Q84" s="50"/>
      <c r="R84" s="50"/>
      <c r="S84" s="50"/>
      <c r="T84" s="50"/>
      <c r="U84" s="59"/>
      <c r="V84" s="60"/>
      <c r="W84" s="17"/>
      <c r="X84" s="17"/>
      <c r="Y84" s="58"/>
      <c r="Z84" s="50"/>
      <c r="AA84" s="50"/>
      <c r="AB84" s="50"/>
      <c r="AC84" s="50"/>
      <c r="AD84" s="50"/>
      <c r="AE84" s="50"/>
      <c r="AF84" s="59"/>
      <c r="AG84" s="60"/>
      <c r="AH84" s="17"/>
      <c r="AI84" s="17"/>
      <c r="AJ84" s="58"/>
      <c r="AK84" s="50"/>
      <c r="AL84" s="50"/>
      <c r="AM84" s="50"/>
      <c r="AN84" s="50"/>
      <c r="AO84" s="50"/>
      <c r="AP84" s="50"/>
      <c r="AQ84" s="59"/>
      <c r="AR84" s="60"/>
      <c r="AS84" s="17"/>
      <c r="AT84" s="17"/>
      <c r="AU84" s="58"/>
      <c r="AV84" s="50"/>
      <c r="AW84" s="50"/>
      <c r="AX84" s="50"/>
      <c r="AY84" s="50"/>
      <c r="AZ84" s="50"/>
      <c r="BA84" s="50"/>
      <c r="BB84" s="59"/>
      <c r="BC84" s="60"/>
      <c r="BD84" s="17"/>
      <c r="BE84" s="17"/>
      <c r="BF84" s="58"/>
      <c r="BG84" s="50"/>
      <c r="BH84" s="50"/>
      <c r="BI84" s="50"/>
      <c r="BJ84" s="50"/>
      <c r="BK84" s="50"/>
      <c r="BL84" s="50"/>
      <c r="BM84" s="59"/>
      <c r="BN84" s="60"/>
      <c r="BO84" s="17"/>
      <c r="BP84" s="17"/>
      <c r="BQ84" s="58"/>
      <c r="BR84" s="50"/>
      <c r="BS84" s="50"/>
      <c r="BT84" s="50"/>
      <c r="BU84" s="50"/>
      <c r="BV84" s="50"/>
      <c r="BW84" s="50"/>
      <c r="BX84" s="59"/>
      <c r="BY84" s="60"/>
      <c r="BZ84" s="17"/>
      <c r="CA84" s="17"/>
      <c r="CB84" s="58"/>
      <c r="CC84" s="50"/>
      <c r="CD84" s="50"/>
      <c r="CE84" s="50"/>
      <c r="CF84" s="50"/>
      <c r="CG84" s="50"/>
      <c r="CH84" s="50"/>
      <c r="CI84" s="59"/>
      <c r="CJ84" s="60"/>
      <c r="CK84" s="17"/>
      <c r="CL84" s="17"/>
      <c r="CM84" s="58"/>
      <c r="CN84" s="50"/>
      <c r="CO84" s="50"/>
      <c r="CP84" s="50"/>
      <c r="CQ84" s="50"/>
      <c r="CR84" s="50"/>
      <c r="CS84" s="50"/>
      <c r="CT84" s="59"/>
      <c r="CU84" s="60"/>
      <c r="CV84" s="17"/>
      <c r="CW84" s="17"/>
      <c r="CX84" s="58"/>
      <c r="CY84" s="50"/>
      <c r="CZ84" s="50"/>
      <c r="DA84" s="50"/>
      <c r="DB84" s="50"/>
      <c r="DC84" s="50"/>
      <c r="DD84" s="50"/>
      <c r="DE84" s="59"/>
      <c r="DF84" s="60"/>
      <c r="DG84" s="17"/>
      <c r="DH84" s="17"/>
      <c r="DI84" s="58"/>
      <c r="DJ84" s="50"/>
      <c r="DK84" s="50"/>
      <c r="DL84" s="50"/>
      <c r="DM84" s="50"/>
      <c r="DN84" s="50"/>
      <c r="DO84" s="50"/>
      <c r="DP84" s="59"/>
      <c r="DQ84" s="60"/>
      <c r="DR84" s="17"/>
      <c r="DS84" s="17"/>
      <c r="DT84" s="58"/>
      <c r="DU84" s="50"/>
      <c r="DV84" s="50"/>
      <c r="DW84" s="50"/>
      <c r="DX84" s="50"/>
      <c r="DY84" s="50"/>
      <c r="DZ84" s="50"/>
      <c r="EA84" s="59"/>
      <c r="EB84" s="60"/>
      <c r="EC84" s="17"/>
      <c r="ED84" s="17"/>
      <c r="EE84" s="58"/>
      <c r="EF84" s="50"/>
      <c r="EG84" s="50"/>
      <c r="EH84" s="50"/>
      <c r="EI84" s="50"/>
      <c r="EJ84" s="50"/>
      <c r="EK84" s="50"/>
      <c r="EL84" s="59"/>
      <c r="EM84" s="60"/>
      <c r="EN84" s="17"/>
      <c r="EO84" s="17"/>
      <c r="EP84" s="58"/>
      <c r="EQ84" s="50"/>
      <c r="ER84" s="50"/>
      <c r="ES84" s="50"/>
      <c r="ET84" s="50"/>
      <c r="EU84" s="50"/>
      <c r="EV84" s="50"/>
      <c r="EW84" s="59"/>
      <c r="EX84" s="60"/>
      <c r="EY84" s="17"/>
      <c r="EZ84" s="17"/>
      <c r="FA84" s="58"/>
      <c r="FB84" s="50"/>
      <c r="FC84" s="50"/>
      <c r="FD84" s="50"/>
      <c r="FE84" s="50"/>
      <c r="FF84" s="50"/>
      <c r="FG84" s="50"/>
      <c r="FH84" s="59"/>
      <c r="FI84" s="60"/>
      <c r="FJ84" s="17"/>
      <c r="FK84" s="17"/>
      <c r="FL84" s="58"/>
      <c r="FM84" s="50"/>
      <c r="FN84" s="50"/>
      <c r="FO84" s="50"/>
      <c r="FP84" s="50"/>
      <c r="FQ84" s="50"/>
      <c r="FR84" s="50"/>
      <c r="FS84" s="59"/>
      <c r="FT84" s="60"/>
      <c r="FU84" s="17"/>
      <c r="FV84" s="17"/>
      <c r="FW84" s="58"/>
      <c r="FX84" s="50"/>
      <c r="FY84" s="50"/>
      <c r="FZ84" s="50"/>
      <c r="GA84" s="50"/>
      <c r="GB84" s="50"/>
      <c r="GC84" s="50"/>
      <c r="GD84" s="59"/>
      <c r="GE84" s="60"/>
      <c r="GF84" s="17"/>
      <c r="GG84" s="17"/>
      <c r="GH84" s="58"/>
      <c r="GI84" s="50"/>
      <c r="GJ84" s="50"/>
      <c r="GK84" s="50"/>
      <c r="GL84" s="50"/>
      <c r="GM84" s="50"/>
      <c r="GN84" s="50"/>
      <c r="GO84" s="59"/>
      <c r="GP84" s="60"/>
      <c r="GQ84" s="17"/>
      <c r="GR84" s="17"/>
      <c r="GS84" s="58"/>
      <c r="GT84" s="50"/>
      <c r="GU84" s="50"/>
      <c r="GV84" s="50"/>
      <c r="GW84" s="50"/>
      <c r="GX84" s="50"/>
      <c r="GY84" s="50"/>
      <c r="GZ84" s="59"/>
      <c r="HA84" s="60"/>
      <c r="HB84" s="17"/>
      <c r="HC84" s="17"/>
      <c r="HD84" s="58"/>
      <c r="HE84" s="50"/>
      <c r="HF84" s="50"/>
      <c r="HG84" s="50"/>
      <c r="HH84" s="50"/>
      <c r="HI84" s="50"/>
      <c r="HJ84" s="50"/>
      <c r="HK84" s="59"/>
      <c r="HL84" s="60"/>
      <c r="HM84" s="17"/>
      <c r="HN84" s="17"/>
      <c r="HO84" s="58"/>
      <c r="HP84" s="50"/>
      <c r="HQ84" s="50"/>
      <c r="HR84" s="50"/>
      <c r="HS84" s="50"/>
      <c r="HT84" s="50"/>
      <c r="HU84" s="50"/>
      <c r="HV84" s="59"/>
      <c r="HW84" s="60"/>
      <c r="HX84" s="17"/>
      <c r="HY84" s="17"/>
    </row>
    <row r="85" spans="1:233" x14ac:dyDescent="0.3">
      <c r="A85" s="64"/>
      <c r="B85" s="65"/>
      <c r="C85" s="66"/>
      <c r="D85" s="67"/>
      <c r="E85" s="67"/>
      <c r="F85" s="67"/>
      <c r="G85" s="68"/>
      <c r="H85" s="68"/>
      <c r="I85" s="50"/>
      <c r="J85" s="59"/>
      <c r="K85" s="60"/>
      <c r="L85" s="17"/>
      <c r="M85" s="17"/>
      <c r="N85" s="58"/>
      <c r="O85" s="50"/>
      <c r="P85" s="50"/>
      <c r="Q85" s="50"/>
      <c r="R85" s="50"/>
      <c r="S85" s="50"/>
      <c r="T85" s="50"/>
      <c r="U85" s="59"/>
      <c r="V85" s="60"/>
      <c r="W85" s="17"/>
      <c r="X85" s="17"/>
      <c r="Y85" s="58"/>
      <c r="Z85" s="50"/>
      <c r="AA85" s="50"/>
      <c r="AB85" s="50"/>
      <c r="AC85" s="50"/>
      <c r="AD85" s="50"/>
      <c r="AE85" s="50"/>
      <c r="AF85" s="59"/>
      <c r="AG85" s="60"/>
      <c r="AH85" s="17"/>
      <c r="AI85" s="17"/>
      <c r="AJ85" s="58"/>
      <c r="AK85" s="50"/>
      <c r="AL85" s="50"/>
      <c r="AM85" s="50"/>
      <c r="AN85" s="50"/>
      <c r="AO85" s="50"/>
      <c r="AP85" s="50"/>
      <c r="AQ85" s="59"/>
      <c r="AR85" s="60"/>
      <c r="AS85" s="17"/>
      <c r="AT85" s="17"/>
      <c r="AU85" s="58"/>
      <c r="AV85" s="50"/>
      <c r="AW85" s="50"/>
      <c r="AX85" s="50"/>
      <c r="AY85" s="50"/>
      <c r="AZ85" s="50"/>
      <c r="BA85" s="50"/>
      <c r="BB85" s="59"/>
      <c r="BC85" s="60"/>
      <c r="BD85" s="17"/>
      <c r="BE85" s="17"/>
      <c r="BF85" s="58"/>
      <c r="BG85" s="50"/>
      <c r="BH85" s="50"/>
      <c r="BI85" s="50"/>
      <c r="BJ85" s="50"/>
      <c r="BK85" s="50"/>
      <c r="BL85" s="50"/>
      <c r="BM85" s="59"/>
      <c r="BN85" s="60"/>
      <c r="BO85" s="17"/>
      <c r="BP85" s="17"/>
      <c r="BQ85" s="58"/>
      <c r="BR85" s="50"/>
      <c r="BS85" s="50"/>
      <c r="BT85" s="50"/>
      <c r="BU85" s="50"/>
      <c r="BV85" s="50"/>
      <c r="BW85" s="50"/>
      <c r="BX85" s="59"/>
      <c r="BY85" s="60"/>
      <c r="BZ85" s="17"/>
      <c r="CA85" s="17"/>
      <c r="CB85" s="58"/>
      <c r="CC85" s="50"/>
      <c r="CD85" s="50"/>
      <c r="CE85" s="50"/>
      <c r="CF85" s="50"/>
      <c r="CG85" s="50"/>
      <c r="CH85" s="50"/>
      <c r="CI85" s="59"/>
      <c r="CJ85" s="60"/>
      <c r="CK85" s="17"/>
      <c r="CL85" s="17"/>
      <c r="CM85" s="58"/>
      <c r="CN85" s="50"/>
      <c r="CO85" s="50"/>
      <c r="CP85" s="50"/>
      <c r="CQ85" s="50"/>
      <c r="CR85" s="50"/>
      <c r="CS85" s="50"/>
      <c r="CT85" s="59"/>
      <c r="CU85" s="60"/>
      <c r="CV85" s="17"/>
      <c r="CW85" s="17"/>
      <c r="CX85" s="58"/>
      <c r="CY85" s="50"/>
      <c r="CZ85" s="50"/>
      <c r="DA85" s="50"/>
      <c r="DB85" s="50"/>
      <c r="DC85" s="50"/>
      <c r="DD85" s="50"/>
      <c r="DE85" s="59"/>
      <c r="DF85" s="60"/>
      <c r="DG85" s="17"/>
      <c r="DH85" s="17"/>
      <c r="DI85" s="58"/>
      <c r="DJ85" s="50"/>
      <c r="DK85" s="50"/>
      <c r="DL85" s="50"/>
      <c r="DM85" s="50"/>
      <c r="DN85" s="50"/>
      <c r="DO85" s="50"/>
      <c r="DP85" s="59"/>
      <c r="DQ85" s="60"/>
      <c r="DR85" s="17"/>
      <c r="DS85" s="17"/>
      <c r="DT85" s="58"/>
      <c r="DU85" s="50"/>
      <c r="DV85" s="50"/>
      <c r="DW85" s="50"/>
      <c r="DX85" s="50"/>
      <c r="DY85" s="50"/>
      <c r="DZ85" s="50"/>
      <c r="EA85" s="59"/>
      <c r="EB85" s="60"/>
      <c r="EC85" s="17"/>
      <c r="ED85" s="17"/>
      <c r="EE85" s="58"/>
      <c r="EF85" s="50"/>
      <c r="EG85" s="50"/>
      <c r="EH85" s="50"/>
      <c r="EI85" s="50"/>
      <c r="EJ85" s="50"/>
      <c r="EK85" s="50"/>
      <c r="EL85" s="59"/>
      <c r="EM85" s="60"/>
      <c r="EN85" s="17"/>
      <c r="EO85" s="17"/>
      <c r="EP85" s="58"/>
      <c r="EQ85" s="50"/>
      <c r="ER85" s="50"/>
      <c r="ES85" s="50"/>
      <c r="ET85" s="50"/>
      <c r="EU85" s="50"/>
      <c r="EV85" s="50"/>
      <c r="EW85" s="59"/>
      <c r="EX85" s="60"/>
      <c r="EY85" s="17"/>
      <c r="EZ85" s="17"/>
      <c r="FA85" s="58"/>
      <c r="FB85" s="50"/>
      <c r="FC85" s="50"/>
      <c r="FD85" s="50"/>
      <c r="FE85" s="50"/>
      <c r="FF85" s="50"/>
      <c r="FG85" s="50"/>
      <c r="FH85" s="59"/>
      <c r="FI85" s="60"/>
      <c r="FJ85" s="17"/>
      <c r="FK85" s="17"/>
      <c r="FL85" s="58"/>
      <c r="FM85" s="50"/>
      <c r="FN85" s="50"/>
      <c r="FO85" s="50"/>
      <c r="FP85" s="50"/>
      <c r="FQ85" s="50"/>
      <c r="FR85" s="50"/>
      <c r="FS85" s="59"/>
      <c r="FT85" s="60"/>
      <c r="FU85" s="17"/>
      <c r="FV85" s="17"/>
      <c r="FW85" s="58"/>
      <c r="FX85" s="50"/>
      <c r="FY85" s="50"/>
      <c r="FZ85" s="50"/>
      <c r="GA85" s="50"/>
      <c r="GB85" s="50"/>
      <c r="GC85" s="50"/>
      <c r="GD85" s="59"/>
      <c r="GE85" s="60"/>
      <c r="GF85" s="17"/>
      <c r="GG85" s="17"/>
      <c r="GH85" s="58"/>
      <c r="GI85" s="50"/>
      <c r="GJ85" s="50"/>
      <c r="GK85" s="50"/>
      <c r="GL85" s="50"/>
      <c r="GM85" s="50"/>
      <c r="GN85" s="50"/>
      <c r="GO85" s="59"/>
      <c r="GP85" s="60"/>
      <c r="GQ85" s="17"/>
      <c r="GR85" s="17"/>
      <c r="GS85" s="58"/>
      <c r="GT85" s="50"/>
      <c r="GU85" s="50"/>
      <c r="GV85" s="50"/>
      <c r="GW85" s="50"/>
      <c r="GX85" s="50"/>
      <c r="GY85" s="50"/>
      <c r="GZ85" s="59"/>
      <c r="HA85" s="60"/>
      <c r="HB85" s="17"/>
      <c r="HC85" s="17"/>
      <c r="HD85" s="58"/>
      <c r="HE85" s="50"/>
      <c r="HF85" s="50"/>
      <c r="HG85" s="50"/>
      <c r="HH85" s="50"/>
      <c r="HI85" s="50"/>
      <c r="HJ85" s="50"/>
      <c r="HK85" s="59"/>
      <c r="HL85" s="60"/>
      <c r="HM85" s="17"/>
      <c r="HN85" s="17"/>
      <c r="HO85" s="58"/>
      <c r="HP85" s="50"/>
      <c r="HQ85" s="50"/>
      <c r="HR85" s="50"/>
      <c r="HS85" s="50"/>
      <c r="HT85" s="50"/>
      <c r="HU85" s="50"/>
      <c r="HV85" s="59"/>
      <c r="HW85" s="60"/>
      <c r="HX85" s="17"/>
      <c r="HY85" s="17"/>
    </row>
    <row r="86" spans="1:233" x14ac:dyDescent="0.3">
      <c r="A86" s="64"/>
      <c r="B86" s="65"/>
      <c r="C86" s="66"/>
      <c r="D86" s="67"/>
      <c r="E86" s="67"/>
      <c r="F86" s="67"/>
      <c r="G86" s="68"/>
      <c r="H86" s="68"/>
      <c r="I86" s="50"/>
      <c r="J86" s="59"/>
      <c r="K86" s="60"/>
      <c r="L86" s="17"/>
      <c r="M86" s="17"/>
      <c r="N86" s="58"/>
      <c r="O86" s="50"/>
      <c r="P86" s="50"/>
      <c r="Q86" s="50"/>
      <c r="R86" s="50"/>
      <c r="S86" s="50"/>
      <c r="T86" s="50"/>
      <c r="U86" s="59"/>
      <c r="V86" s="60"/>
      <c r="W86" s="17"/>
      <c r="X86" s="17"/>
      <c r="Y86" s="58"/>
      <c r="Z86" s="50"/>
      <c r="AA86" s="50"/>
      <c r="AB86" s="50"/>
      <c r="AC86" s="50"/>
      <c r="AD86" s="50"/>
      <c r="AE86" s="50"/>
      <c r="AF86" s="59"/>
      <c r="AG86" s="60"/>
      <c r="AH86" s="17"/>
      <c r="AI86" s="17"/>
      <c r="AJ86" s="58"/>
      <c r="AK86" s="50"/>
      <c r="AL86" s="50"/>
      <c r="AM86" s="50"/>
      <c r="AN86" s="50"/>
      <c r="AO86" s="50"/>
      <c r="AP86" s="50"/>
      <c r="AQ86" s="59"/>
      <c r="AR86" s="60"/>
      <c r="AS86" s="17"/>
      <c r="AT86" s="17"/>
      <c r="AU86" s="58"/>
      <c r="AV86" s="50"/>
      <c r="AW86" s="50"/>
      <c r="AX86" s="50"/>
      <c r="AY86" s="50"/>
      <c r="AZ86" s="50"/>
      <c r="BA86" s="50"/>
      <c r="BB86" s="59"/>
      <c r="BC86" s="60"/>
      <c r="BD86" s="17"/>
      <c r="BE86" s="17"/>
      <c r="BF86" s="58"/>
      <c r="BG86" s="50"/>
      <c r="BH86" s="50"/>
      <c r="BI86" s="50"/>
      <c r="BJ86" s="50"/>
      <c r="BK86" s="50"/>
      <c r="BL86" s="50"/>
      <c r="BM86" s="59"/>
      <c r="BN86" s="60"/>
      <c r="BO86" s="17"/>
      <c r="BP86" s="17"/>
      <c r="BQ86" s="58"/>
      <c r="BR86" s="50"/>
      <c r="BS86" s="50"/>
      <c r="BT86" s="50"/>
      <c r="BU86" s="50"/>
      <c r="BV86" s="50"/>
      <c r="BW86" s="50"/>
      <c r="BX86" s="59"/>
      <c r="BY86" s="60"/>
      <c r="BZ86" s="17"/>
      <c r="CA86" s="17"/>
      <c r="CB86" s="58"/>
      <c r="CC86" s="50"/>
      <c r="CD86" s="50"/>
      <c r="CE86" s="50"/>
      <c r="CF86" s="50"/>
      <c r="CG86" s="50"/>
      <c r="CH86" s="50"/>
      <c r="CI86" s="59"/>
      <c r="CJ86" s="60"/>
      <c r="CK86" s="17"/>
      <c r="CL86" s="17"/>
      <c r="CM86" s="58"/>
      <c r="CN86" s="50"/>
      <c r="CO86" s="50"/>
      <c r="CP86" s="50"/>
      <c r="CQ86" s="50"/>
      <c r="CR86" s="50"/>
      <c r="CS86" s="50"/>
      <c r="CT86" s="59"/>
      <c r="CU86" s="60"/>
      <c r="CV86" s="17"/>
      <c r="CW86" s="17"/>
      <c r="CX86" s="58"/>
      <c r="CY86" s="50"/>
      <c r="CZ86" s="50"/>
      <c r="DA86" s="50"/>
      <c r="DB86" s="50"/>
      <c r="DC86" s="50"/>
      <c r="DD86" s="50"/>
      <c r="DE86" s="59"/>
      <c r="DF86" s="60"/>
      <c r="DG86" s="17"/>
      <c r="DH86" s="17"/>
      <c r="DI86" s="58"/>
      <c r="DJ86" s="50"/>
      <c r="DK86" s="50"/>
      <c r="DL86" s="50"/>
      <c r="DM86" s="50"/>
      <c r="DN86" s="50"/>
      <c r="DO86" s="50"/>
      <c r="DP86" s="59"/>
      <c r="DQ86" s="60"/>
      <c r="DR86" s="17"/>
      <c r="DS86" s="17"/>
      <c r="DT86" s="58"/>
      <c r="DU86" s="50"/>
      <c r="DV86" s="50"/>
      <c r="DW86" s="50"/>
      <c r="DX86" s="50"/>
      <c r="DY86" s="50"/>
      <c r="DZ86" s="50"/>
      <c r="EA86" s="59"/>
      <c r="EB86" s="60"/>
      <c r="EC86" s="17"/>
      <c r="ED86" s="17"/>
      <c r="EE86" s="58"/>
      <c r="EF86" s="50"/>
      <c r="EG86" s="50"/>
      <c r="EH86" s="50"/>
      <c r="EI86" s="50"/>
      <c r="EJ86" s="50"/>
      <c r="EK86" s="50"/>
      <c r="EL86" s="59"/>
      <c r="EM86" s="60"/>
      <c r="EN86" s="17"/>
      <c r="EO86" s="17"/>
      <c r="EP86" s="58"/>
      <c r="EQ86" s="50"/>
      <c r="ER86" s="50"/>
      <c r="ES86" s="50"/>
      <c r="ET86" s="50"/>
      <c r="EU86" s="50"/>
      <c r="EV86" s="50"/>
      <c r="EW86" s="59"/>
      <c r="EX86" s="60"/>
      <c r="EY86" s="17"/>
      <c r="EZ86" s="17"/>
      <c r="FA86" s="58"/>
      <c r="FB86" s="50"/>
      <c r="FC86" s="50"/>
      <c r="FD86" s="50"/>
      <c r="FE86" s="50"/>
      <c r="FF86" s="50"/>
      <c r="FG86" s="50"/>
      <c r="FH86" s="59"/>
      <c r="FI86" s="60"/>
      <c r="FJ86" s="17"/>
      <c r="FK86" s="17"/>
      <c r="FL86" s="58"/>
      <c r="FM86" s="50"/>
      <c r="FN86" s="50"/>
      <c r="FO86" s="50"/>
      <c r="FP86" s="50"/>
      <c r="FQ86" s="50"/>
      <c r="FR86" s="50"/>
      <c r="FS86" s="59"/>
      <c r="FT86" s="60"/>
      <c r="FU86" s="17"/>
      <c r="FV86" s="17"/>
      <c r="FW86" s="58"/>
      <c r="FX86" s="50"/>
      <c r="FY86" s="50"/>
      <c r="FZ86" s="50"/>
      <c r="GA86" s="50"/>
      <c r="GB86" s="50"/>
      <c r="GC86" s="50"/>
      <c r="GD86" s="59"/>
      <c r="GE86" s="60"/>
      <c r="GF86" s="17"/>
      <c r="GG86" s="17"/>
      <c r="GH86" s="58"/>
      <c r="GI86" s="50"/>
      <c r="GJ86" s="50"/>
      <c r="GK86" s="50"/>
      <c r="GL86" s="50"/>
      <c r="GM86" s="50"/>
      <c r="GN86" s="50"/>
      <c r="GO86" s="59"/>
      <c r="GP86" s="60"/>
      <c r="GQ86" s="17"/>
      <c r="GR86" s="17"/>
      <c r="GS86" s="58"/>
      <c r="GT86" s="50"/>
      <c r="GU86" s="50"/>
      <c r="GV86" s="50"/>
      <c r="GW86" s="50"/>
      <c r="GX86" s="50"/>
      <c r="GY86" s="50"/>
      <c r="GZ86" s="59"/>
      <c r="HA86" s="60"/>
      <c r="HB86" s="17"/>
      <c r="HC86" s="17"/>
      <c r="HD86" s="58"/>
      <c r="HE86" s="50"/>
      <c r="HF86" s="50"/>
      <c r="HG86" s="50"/>
      <c r="HH86" s="50"/>
      <c r="HI86" s="50"/>
      <c r="HJ86" s="50"/>
      <c r="HK86" s="59"/>
      <c r="HL86" s="60"/>
      <c r="HM86" s="17"/>
      <c r="HN86" s="17"/>
      <c r="HO86" s="58"/>
      <c r="HP86" s="50"/>
      <c r="HQ86" s="50"/>
      <c r="HR86" s="50"/>
      <c r="HS86" s="50"/>
      <c r="HT86" s="50"/>
      <c r="HU86" s="50"/>
      <c r="HV86" s="59"/>
      <c r="HW86" s="60"/>
      <c r="HX86" s="17"/>
      <c r="HY86" s="17"/>
    </row>
    <row r="87" spans="1:233" x14ac:dyDescent="0.3">
      <c r="A87" s="64"/>
      <c r="B87" s="65"/>
      <c r="C87" s="66"/>
      <c r="D87" s="67"/>
      <c r="E87" s="67"/>
      <c r="F87" s="67"/>
      <c r="G87" s="68"/>
      <c r="H87" s="68"/>
      <c r="I87" s="50"/>
      <c r="J87" s="59"/>
      <c r="K87" s="60"/>
      <c r="L87" s="17"/>
      <c r="M87" s="17"/>
      <c r="N87" s="58"/>
      <c r="O87" s="50"/>
      <c r="P87" s="50"/>
      <c r="Q87" s="50"/>
      <c r="R87" s="50"/>
      <c r="S87" s="50"/>
      <c r="T87" s="50"/>
      <c r="U87" s="59"/>
      <c r="V87" s="60"/>
      <c r="W87" s="17"/>
      <c r="X87" s="17"/>
      <c r="Y87" s="58"/>
      <c r="Z87" s="50"/>
      <c r="AA87" s="50"/>
      <c r="AB87" s="50"/>
      <c r="AC87" s="50"/>
      <c r="AD87" s="50"/>
      <c r="AE87" s="50"/>
      <c r="AF87" s="59"/>
      <c r="AG87" s="60"/>
      <c r="AH87" s="17"/>
      <c r="AI87" s="17"/>
      <c r="AJ87" s="58"/>
      <c r="AK87" s="50"/>
      <c r="AL87" s="50"/>
      <c r="AM87" s="50"/>
      <c r="AN87" s="50"/>
      <c r="AO87" s="50"/>
      <c r="AP87" s="50"/>
      <c r="AQ87" s="59"/>
      <c r="AR87" s="60"/>
      <c r="AS87" s="17"/>
      <c r="AT87" s="17"/>
      <c r="AU87" s="58"/>
      <c r="AV87" s="50"/>
      <c r="AW87" s="50"/>
      <c r="AX87" s="50"/>
      <c r="AY87" s="50"/>
      <c r="AZ87" s="50"/>
      <c r="BA87" s="50"/>
      <c r="BB87" s="59"/>
      <c r="BC87" s="60"/>
      <c r="BD87" s="17"/>
      <c r="BE87" s="17"/>
      <c r="BF87" s="58"/>
      <c r="BG87" s="50"/>
      <c r="BH87" s="50"/>
      <c r="BI87" s="50"/>
      <c r="BJ87" s="50"/>
      <c r="BK87" s="50"/>
      <c r="BL87" s="50"/>
      <c r="BM87" s="59"/>
      <c r="BN87" s="60"/>
      <c r="BO87" s="17"/>
      <c r="BP87" s="17"/>
      <c r="BQ87" s="58"/>
      <c r="BR87" s="50"/>
      <c r="BS87" s="50"/>
      <c r="BT87" s="50"/>
      <c r="BU87" s="50"/>
      <c r="BV87" s="50"/>
      <c r="BW87" s="50"/>
      <c r="BX87" s="59"/>
      <c r="BY87" s="60"/>
      <c r="BZ87" s="17"/>
      <c r="CA87" s="17"/>
      <c r="CB87" s="58"/>
      <c r="CC87" s="50"/>
      <c r="CD87" s="50"/>
      <c r="CE87" s="50"/>
      <c r="CF87" s="50"/>
      <c r="CG87" s="50"/>
      <c r="CH87" s="50"/>
      <c r="CI87" s="59"/>
      <c r="CJ87" s="60"/>
      <c r="CK87" s="17"/>
      <c r="CL87" s="17"/>
      <c r="CM87" s="58"/>
      <c r="CN87" s="50"/>
      <c r="CO87" s="50"/>
      <c r="CP87" s="50"/>
      <c r="CQ87" s="50"/>
      <c r="CR87" s="50"/>
      <c r="CS87" s="50"/>
      <c r="CT87" s="59"/>
      <c r="CU87" s="60"/>
      <c r="CV87" s="17"/>
      <c r="CW87" s="17"/>
      <c r="CX87" s="58"/>
      <c r="CY87" s="50"/>
      <c r="CZ87" s="50"/>
      <c r="DA87" s="50"/>
      <c r="DB87" s="50"/>
      <c r="DC87" s="50"/>
      <c r="DD87" s="50"/>
      <c r="DE87" s="59"/>
      <c r="DF87" s="60"/>
      <c r="DG87" s="17"/>
      <c r="DH87" s="17"/>
      <c r="DI87" s="58"/>
      <c r="DJ87" s="50"/>
      <c r="DK87" s="50"/>
      <c r="DL87" s="50"/>
      <c r="DM87" s="50"/>
      <c r="DN87" s="50"/>
      <c r="DO87" s="50"/>
      <c r="DP87" s="59"/>
      <c r="DQ87" s="60"/>
      <c r="DR87" s="17"/>
      <c r="DS87" s="17"/>
      <c r="DT87" s="58"/>
      <c r="DU87" s="50"/>
      <c r="DV87" s="50"/>
      <c r="DW87" s="50"/>
      <c r="DX87" s="50"/>
      <c r="DY87" s="50"/>
      <c r="DZ87" s="50"/>
      <c r="EA87" s="59"/>
      <c r="EB87" s="60"/>
      <c r="EC87" s="17"/>
      <c r="ED87" s="17"/>
      <c r="EE87" s="58"/>
      <c r="EF87" s="50"/>
      <c r="EG87" s="50"/>
      <c r="EH87" s="50"/>
      <c r="EI87" s="50"/>
      <c r="EJ87" s="50"/>
      <c r="EK87" s="50"/>
      <c r="EL87" s="59"/>
      <c r="EM87" s="60"/>
      <c r="EN87" s="17"/>
      <c r="EO87" s="17"/>
      <c r="EP87" s="58"/>
      <c r="EQ87" s="50"/>
      <c r="ER87" s="50"/>
      <c r="ES87" s="50"/>
      <c r="ET87" s="50"/>
      <c r="EU87" s="50"/>
      <c r="EV87" s="50"/>
      <c r="EW87" s="59"/>
      <c r="EX87" s="60"/>
      <c r="EY87" s="17"/>
      <c r="EZ87" s="17"/>
      <c r="FA87" s="58"/>
      <c r="FB87" s="50"/>
      <c r="FC87" s="50"/>
      <c r="FD87" s="50"/>
      <c r="FE87" s="50"/>
      <c r="FF87" s="50"/>
      <c r="FG87" s="50"/>
      <c r="FH87" s="59"/>
      <c r="FI87" s="60"/>
      <c r="FJ87" s="17"/>
      <c r="FK87" s="17"/>
      <c r="FL87" s="58"/>
      <c r="FM87" s="50"/>
      <c r="FN87" s="50"/>
      <c r="FO87" s="50"/>
      <c r="FP87" s="50"/>
      <c r="FQ87" s="50"/>
      <c r="FR87" s="50"/>
      <c r="FS87" s="59"/>
      <c r="FT87" s="60"/>
      <c r="FU87" s="17"/>
      <c r="FV87" s="17"/>
      <c r="FW87" s="58"/>
      <c r="FX87" s="50"/>
      <c r="FY87" s="50"/>
      <c r="FZ87" s="50"/>
      <c r="GA87" s="50"/>
      <c r="GB87" s="50"/>
      <c r="GC87" s="50"/>
      <c r="GD87" s="59"/>
      <c r="GE87" s="60"/>
      <c r="GF87" s="17"/>
      <c r="GG87" s="17"/>
      <c r="GH87" s="58"/>
      <c r="GI87" s="50"/>
      <c r="GJ87" s="50"/>
      <c r="GK87" s="50"/>
      <c r="GL87" s="50"/>
      <c r="GM87" s="50"/>
      <c r="GN87" s="50"/>
      <c r="GO87" s="59"/>
      <c r="GP87" s="60"/>
      <c r="GQ87" s="17"/>
      <c r="GR87" s="17"/>
      <c r="GS87" s="58"/>
      <c r="GT87" s="50"/>
      <c r="GU87" s="50"/>
      <c r="GV87" s="50"/>
      <c r="GW87" s="50"/>
      <c r="GX87" s="50"/>
      <c r="GY87" s="50"/>
      <c r="GZ87" s="59"/>
      <c r="HA87" s="60"/>
      <c r="HB87" s="17"/>
      <c r="HC87" s="17"/>
      <c r="HD87" s="58"/>
      <c r="HE87" s="50"/>
      <c r="HF87" s="50"/>
      <c r="HG87" s="50"/>
      <c r="HH87" s="50"/>
      <c r="HI87" s="50"/>
      <c r="HJ87" s="50"/>
      <c r="HK87" s="59"/>
      <c r="HL87" s="60"/>
      <c r="HM87" s="17"/>
      <c r="HN87" s="17"/>
      <c r="HO87" s="58"/>
      <c r="HP87" s="50"/>
      <c r="HQ87" s="50"/>
      <c r="HR87" s="50"/>
      <c r="HS87" s="50"/>
      <c r="HT87" s="50"/>
      <c r="HU87" s="50"/>
      <c r="HV87" s="59"/>
      <c r="HW87" s="60"/>
      <c r="HX87" s="17"/>
      <c r="HY87" s="17"/>
    </row>
    <row r="88" spans="1:233" x14ac:dyDescent="0.3">
      <c r="A88" s="64"/>
      <c r="B88" s="65"/>
      <c r="C88" s="66"/>
      <c r="D88" s="67"/>
      <c r="E88" s="67"/>
      <c r="F88" s="67"/>
      <c r="G88" s="68"/>
      <c r="H88" s="68"/>
      <c r="J88" s="59"/>
      <c r="K88" s="60"/>
      <c r="L88" s="17"/>
      <c r="M88" s="17"/>
      <c r="N88" s="58"/>
      <c r="O88" s="50"/>
      <c r="P88" s="50"/>
      <c r="Q88" s="50"/>
      <c r="R88" s="50"/>
      <c r="S88" s="50"/>
      <c r="T88" s="50"/>
      <c r="U88" s="59"/>
      <c r="V88" s="60"/>
      <c r="W88" s="17"/>
      <c r="X88" s="17"/>
      <c r="Y88" s="58"/>
      <c r="Z88" s="50"/>
      <c r="AA88" s="50"/>
      <c r="AB88" s="50"/>
      <c r="AC88" s="50"/>
      <c r="AD88" s="50"/>
      <c r="AE88" s="50"/>
      <c r="AF88" s="59"/>
      <c r="AG88" s="60"/>
      <c r="AH88" s="17"/>
      <c r="AI88" s="17"/>
      <c r="AJ88" s="58"/>
      <c r="AK88" s="50"/>
      <c r="AL88" s="50"/>
      <c r="AM88" s="50"/>
      <c r="AN88" s="50"/>
      <c r="AO88" s="50"/>
      <c r="AP88" s="50"/>
      <c r="AQ88" s="59"/>
      <c r="AR88" s="60"/>
      <c r="AS88" s="17"/>
      <c r="AT88" s="17"/>
      <c r="AU88" s="58"/>
      <c r="AV88" s="50"/>
      <c r="AW88" s="50"/>
      <c r="AX88" s="50"/>
      <c r="AY88" s="50"/>
      <c r="AZ88" s="50"/>
      <c r="BA88" s="50"/>
      <c r="BB88" s="59"/>
      <c r="BC88" s="60"/>
      <c r="BD88" s="17"/>
      <c r="BE88" s="17"/>
      <c r="BF88" s="58"/>
      <c r="BG88" s="50"/>
      <c r="BH88" s="50"/>
      <c r="BI88" s="50"/>
      <c r="BJ88" s="50"/>
      <c r="BK88" s="50"/>
      <c r="BL88" s="50"/>
      <c r="BM88" s="59"/>
      <c r="BN88" s="60"/>
      <c r="BO88" s="17"/>
      <c r="BP88" s="17"/>
      <c r="BQ88" s="58"/>
      <c r="BR88" s="50"/>
      <c r="BS88" s="50"/>
      <c r="BT88" s="50"/>
      <c r="BU88" s="50"/>
      <c r="BV88" s="50"/>
      <c r="BW88" s="50"/>
      <c r="BX88" s="59"/>
      <c r="BY88" s="60"/>
      <c r="BZ88" s="17"/>
      <c r="CA88" s="17"/>
      <c r="CB88" s="58"/>
      <c r="CC88" s="50"/>
      <c r="CD88" s="50"/>
      <c r="CE88" s="50"/>
      <c r="CF88" s="50"/>
      <c r="CG88" s="50"/>
      <c r="CH88" s="50"/>
      <c r="CI88" s="59"/>
      <c r="CJ88" s="60"/>
      <c r="CK88" s="17"/>
      <c r="CL88" s="17"/>
      <c r="CM88" s="58"/>
      <c r="CN88" s="50"/>
      <c r="CO88" s="50"/>
      <c r="CP88" s="50"/>
      <c r="CQ88" s="50"/>
      <c r="CR88" s="50"/>
      <c r="CS88" s="50"/>
      <c r="CT88" s="59"/>
      <c r="CU88" s="60"/>
      <c r="CV88" s="17"/>
      <c r="CW88" s="17"/>
      <c r="CX88" s="58"/>
      <c r="CY88" s="50"/>
      <c r="CZ88" s="50"/>
      <c r="DA88" s="50"/>
      <c r="DB88" s="50"/>
      <c r="DC88" s="50"/>
      <c r="DD88" s="50"/>
      <c r="DE88" s="59"/>
      <c r="DF88" s="60"/>
      <c r="DG88" s="17"/>
      <c r="DH88" s="17"/>
      <c r="DI88" s="58"/>
      <c r="DJ88" s="50"/>
      <c r="DK88" s="50"/>
      <c r="DL88" s="50"/>
      <c r="DM88" s="50"/>
      <c r="DN88" s="50"/>
      <c r="DO88" s="50"/>
      <c r="DP88" s="59"/>
      <c r="DQ88" s="60"/>
      <c r="DR88" s="17"/>
      <c r="DS88" s="17"/>
      <c r="DT88" s="58"/>
      <c r="DU88" s="50"/>
      <c r="DV88" s="50"/>
      <c r="DW88" s="50"/>
      <c r="DX88" s="50"/>
      <c r="DY88" s="50"/>
      <c r="DZ88" s="50"/>
      <c r="EA88" s="59"/>
      <c r="EB88" s="60"/>
      <c r="EC88" s="17"/>
      <c r="ED88" s="17"/>
      <c r="EE88" s="58"/>
      <c r="EF88" s="50"/>
      <c r="EG88" s="50"/>
      <c r="EH88" s="50"/>
      <c r="EI88" s="50"/>
      <c r="EJ88" s="50"/>
      <c r="EK88" s="50"/>
      <c r="EL88" s="59"/>
      <c r="EM88" s="60"/>
      <c r="EN88" s="17"/>
      <c r="EO88" s="17"/>
      <c r="EP88" s="58"/>
      <c r="EQ88" s="50"/>
      <c r="ER88" s="50"/>
      <c r="ES88" s="50"/>
      <c r="ET88" s="50"/>
      <c r="EU88" s="50"/>
      <c r="EV88" s="50"/>
      <c r="EW88" s="59"/>
      <c r="EX88" s="60"/>
      <c r="EY88" s="17"/>
      <c r="EZ88" s="17"/>
      <c r="FA88" s="58"/>
      <c r="FB88" s="50"/>
      <c r="FC88" s="50"/>
      <c r="FD88" s="50"/>
      <c r="FE88" s="50"/>
      <c r="FF88" s="50"/>
      <c r="FG88" s="50"/>
      <c r="FH88" s="59"/>
      <c r="FI88" s="60"/>
      <c r="FJ88" s="17"/>
      <c r="FK88" s="17"/>
      <c r="FL88" s="58"/>
      <c r="FM88" s="50"/>
      <c r="FN88" s="50"/>
      <c r="FO88" s="50"/>
      <c r="FP88" s="50"/>
      <c r="FQ88" s="50"/>
      <c r="FR88" s="50"/>
      <c r="FS88" s="59"/>
      <c r="FT88" s="60"/>
      <c r="FU88" s="17"/>
      <c r="FV88" s="17"/>
      <c r="FW88" s="58"/>
      <c r="FX88" s="50"/>
      <c r="FY88" s="50"/>
      <c r="FZ88" s="50"/>
      <c r="GA88" s="50"/>
      <c r="GB88" s="50"/>
      <c r="GC88" s="50"/>
      <c r="GD88" s="59"/>
      <c r="GE88" s="60"/>
      <c r="GF88" s="17"/>
      <c r="GG88" s="17"/>
      <c r="GH88" s="58"/>
      <c r="GI88" s="50"/>
      <c r="GJ88" s="50"/>
      <c r="GK88" s="50"/>
      <c r="GL88" s="50"/>
      <c r="GM88" s="50"/>
      <c r="GN88" s="50"/>
      <c r="GO88" s="59"/>
      <c r="GP88" s="60"/>
      <c r="GQ88" s="17"/>
      <c r="GR88" s="17"/>
      <c r="GS88" s="58"/>
      <c r="GT88" s="50"/>
      <c r="GU88" s="50"/>
      <c r="GV88" s="50"/>
      <c r="GW88" s="50"/>
      <c r="GX88" s="50"/>
      <c r="GY88" s="50"/>
      <c r="GZ88" s="59"/>
      <c r="HA88" s="60"/>
      <c r="HB88" s="17"/>
      <c r="HC88" s="17"/>
      <c r="HD88" s="58"/>
      <c r="HE88" s="50"/>
      <c r="HF88" s="50"/>
      <c r="HG88" s="50"/>
      <c r="HH88" s="50"/>
      <c r="HI88" s="50"/>
      <c r="HJ88" s="50"/>
      <c r="HK88" s="59"/>
      <c r="HL88" s="60"/>
      <c r="HM88" s="17"/>
      <c r="HN88" s="17"/>
      <c r="HO88" s="58"/>
      <c r="HP88" s="50"/>
      <c r="HQ88" s="50"/>
      <c r="HR88" s="50"/>
      <c r="HS88" s="50"/>
      <c r="HT88" s="50"/>
      <c r="HU88" s="50"/>
      <c r="HV88" s="59"/>
      <c r="HW88" s="60"/>
      <c r="HX88" s="17"/>
      <c r="HY88" s="17"/>
    </row>
    <row r="89" spans="1:233" x14ac:dyDescent="0.3">
      <c r="A89" s="64"/>
      <c r="B89" s="65"/>
      <c r="C89" s="66"/>
      <c r="D89" s="67"/>
      <c r="E89" s="67"/>
      <c r="F89" s="67"/>
      <c r="G89" s="68"/>
      <c r="H89" s="68"/>
      <c r="J89" s="59"/>
      <c r="K89" s="60"/>
      <c r="L89" s="17"/>
      <c r="M89" s="17"/>
      <c r="N89" s="58"/>
      <c r="O89" s="50"/>
      <c r="P89" s="50"/>
      <c r="Q89" s="50"/>
      <c r="R89" s="50"/>
      <c r="S89" s="50"/>
      <c r="T89" s="50"/>
      <c r="U89" s="59"/>
      <c r="V89" s="60"/>
      <c r="W89" s="17"/>
      <c r="X89" s="17"/>
      <c r="Y89" s="58"/>
      <c r="Z89" s="50"/>
      <c r="AA89" s="50"/>
      <c r="AB89" s="50"/>
      <c r="AC89" s="50"/>
      <c r="AD89" s="50"/>
      <c r="AE89" s="50"/>
      <c r="AF89" s="59"/>
      <c r="AG89" s="60"/>
      <c r="AH89" s="17"/>
      <c r="AI89" s="17"/>
      <c r="AJ89" s="58"/>
      <c r="AK89" s="50"/>
      <c r="AL89" s="50"/>
      <c r="AM89" s="50"/>
      <c r="AN89" s="50"/>
      <c r="AO89" s="50"/>
      <c r="AP89" s="50"/>
      <c r="AQ89" s="59"/>
      <c r="AR89" s="60"/>
      <c r="AS89" s="17"/>
      <c r="AT89" s="17"/>
      <c r="AU89" s="58"/>
      <c r="AV89" s="50"/>
      <c r="AW89" s="50"/>
      <c r="AX89" s="50"/>
      <c r="AY89" s="50"/>
      <c r="AZ89" s="50"/>
      <c r="BA89" s="50"/>
      <c r="BB89" s="59"/>
      <c r="BC89" s="60"/>
      <c r="BD89" s="17"/>
      <c r="BE89" s="17"/>
      <c r="BF89" s="58"/>
      <c r="BG89" s="50"/>
      <c r="BH89" s="50"/>
      <c r="BI89" s="50"/>
      <c r="BJ89" s="50"/>
      <c r="BK89" s="50"/>
      <c r="BL89" s="50"/>
      <c r="BM89" s="59"/>
      <c r="BN89" s="60"/>
      <c r="BO89" s="17"/>
      <c r="BP89" s="17"/>
      <c r="BQ89" s="58"/>
      <c r="BR89" s="50"/>
      <c r="BS89" s="50"/>
      <c r="BT89" s="50"/>
      <c r="BU89" s="50"/>
      <c r="BV89" s="50"/>
      <c r="BW89" s="50"/>
      <c r="BX89" s="59"/>
      <c r="BY89" s="60"/>
      <c r="BZ89" s="17"/>
      <c r="CA89" s="17"/>
      <c r="CB89" s="58"/>
      <c r="CC89" s="50"/>
      <c r="CD89" s="50"/>
      <c r="CE89" s="50"/>
      <c r="CF89" s="50"/>
      <c r="CG89" s="50"/>
      <c r="CH89" s="50"/>
      <c r="CI89" s="59"/>
      <c r="CJ89" s="60"/>
      <c r="CK89" s="17"/>
      <c r="CL89" s="17"/>
      <c r="CM89" s="58"/>
      <c r="CN89" s="50"/>
      <c r="CO89" s="50"/>
      <c r="CP89" s="50"/>
      <c r="CQ89" s="50"/>
      <c r="CR89" s="50"/>
      <c r="CS89" s="50"/>
      <c r="CT89" s="59"/>
      <c r="CU89" s="60"/>
      <c r="CV89" s="17"/>
      <c r="CW89" s="17"/>
      <c r="CX89" s="58"/>
      <c r="CY89" s="50"/>
      <c r="CZ89" s="50"/>
      <c r="DA89" s="50"/>
      <c r="DB89" s="50"/>
      <c r="DC89" s="50"/>
      <c r="DD89" s="50"/>
      <c r="DE89" s="59"/>
      <c r="DF89" s="60"/>
      <c r="DG89" s="17"/>
      <c r="DH89" s="17"/>
      <c r="DI89" s="58"/>
      <c r="DJ89" s="50"/>
      <c r="DK89" s="50"/>
      <c r="DL89" s="50"/>
      <c r="DM89" s="50"/>
      <c r="DN89" s="50"/>
      <c r="DO89" s="50"/>
      <c r="DP89" s="59"/>
      <c r="DQ89" s="60"/>
      <c r="DR89" s="17"/>
      <c r="DS89" s="17"/>
      <c r="DT89" s="58"/>
      <c r="DU89" s="50"/>
      <c r="DV89" s="50"/>
      <c r="DW89" s="50"/>
      <c r="DX89" s="50"/>
      <c r="DY89" s="50"/>
      <c r="DZ89" s="50"/>
      <c r="EA89" s="59"/>
      <c r="EB89" s="60"/>
      <c r="EC89" s="17"/>
      <c r="ED89" s="17"/>
      <c r="EE89" s="58"/>
      <c r="EF89" s="50"/>
      <c r="EG89" s="50"/>
      <c r="EH89" s="50"/>
      <c r="EI89" s="50"/>
      <c r="EJ89" s="50"/>
      <c r="EK89" s="50"/>
      <c r="EL89" s="59"/>
      <c r="EM89" s="60"/>
      <c r="EN89" s="17"/>
      <c r="EO89" s="17"/>
      <c r="EP89" s="58"/>
      <c r="EQ89" s="50"/>
      <c r="ER89" s="50"/>
      <c r="ES89" s="50"/>
      <c r="ET89" s="50"/>
      <c r="EU89" s="50"/>
      <c r="EV89" s="50"/>
      <c r="EW89" s="59"/>
      <c r="EX89" s="60"/>
      <c r="EY89" s="17"/>
      <c r="EZ89" s="17"/>
      <c r="FA89" s="58"/>
      <c r="FB89" s="50"/>
      <c r="FC89" s="50"/>
      <c r="FD89" s="50"/>
      <c r="FE89" s="50"/>
      <c r="FF89" s="50"/>
      <c r="FG89" s="50"/>
      <c r="FH89" s="59"/>
      <c r="FI89" s="60"/>
      <c r="FJ89" s="17"/>
      <c r="FK89" s="17"/>
      <c r="FL89" s="58"/>
      <c r="FM89" s="50"/>
      <c r="FN89" s="50"/>
      <c r="FO89" s="50"/>
      <c r="FP89" s="50"/>
      <c r="FQ89" s="50"/>
      <c r="FR89" s="50"/>
      <c r="FS89" s="59"/>
      <c r="FT89" s="60"/>
      <c r="FU89" s="17"/>
      <c r="FV89" s="17"/>
      <c r="FW89" s="58"/>
      <c r="FX89" s="50"/>
      <c r="FY89" s="50"/>
      <c r="FZ89" s="50"/>
      <c r="GA89" s="50"/>
      <c r="GB89" s="50"/>
      <c r="GC89" s="50"/>
      <c r="GD89" s="59"/>
      <c r="GE89" s="60"/>
      <c r="GF89" s="17"/>
      <c r="GG89" s="17"/>
      <c r="GH89" s="58"/>
      <c r="GI89" s="50"/>
      <c r="GJ89" s="50"/>
      <c r="GK89" s="50"/>
      <c r="GL89" s="50"/>
      <c r="GM89" s="50"/>
      <c r="GN89" s="50"/>
      <c r="GO89" s="59"/>
      <c r="GP89" s="60"/>
      <c r="GQ89" s="17"/>
      <c r="GR89" s="17"/>
      <c r="GS89" s="58"/>
      <c r="GT89" s="50"/>
      <c r="GU89" s="50"/>
      <c r="GV89" s="50"/>
      <c r="GW89" s="50"/>
      <c r="GX89" s="50"/>
      <c r="GY89" s="50"/>
      <c r="GZ89" s="59"/>
      <c r="HA89" s="60"/>
      <c r="HB89" s="17"/>
      <c r="HC89" s="17"/>
      <c r="HD89" s="58"/>
      <c r="HE89" s="50"/>
      <c r="HF89" s="50"/>
      <c r="HG89" s="50"/>
      <c r="HH89" s="50"/>
      <c r="HI89" s="50"/>
      <c r="HJ89" s="50"/>
      <c r="HK89" s="59"/>
      <c r="HL89" s="60"/>
      <c r="HM89" s="17"/>
      <c r="HN89" s="17"/>
      <c r="HO89" s="58"/>
      <c r="HP89" s="50"/>
      <c r="HQ89" s="50"/>
      <c r="HR89" s="50"/>
      <c r="HS89" s="50"/>
      <c r="HT89" s="50"/>
      <c r="HU89" s="50"/>
      <c r="HV89" s="59"/>
      <c r="HW89" s="60"/>
      <c r="HX89" s="17"/>
      <c r="HY89" s="17"/>
    </row>
    <row r="90" spans="1:233" x14ac:dyDescent="0.3">
      <c r="A90" s="64"/>
      <c r="B90" s="65"/>
      <c r="C90" s="66"/>
      <c r="D90" s="67"/>
      <c r="E90" s="67"/>
      <c r="F90" s="67"/>
      <c r="G90" s="68"/>
      <c r="H90" s="68"/>
      <c r="J90" s="59"/>
      <c r="K90" s="60"/>
      <c r="L90" s="17"/>
      <c r="M90" s="17"/>
      <c r="N90" s="58"/>
      <c r="O90" s="50"/>
      <c r="P90" s="50"/>
      <c r="Q90" s="50"/>
      <c r="R90" s="50"/>
      <c r="S90" s="50"/>
      <c r="T90" s="50"/>
      <c r="U90" s="59"/>
      <c r="V90" s="60"/>
      <c r="W90" s="17"/>
      <c r="X90" s="17"/>
      <c r="Y90" s="58"/>
      <c r="Z90" s="50"/>
      <c r="AA90" s="50"/>
      <c r="AB90" s="50"/>
      <c r="AC90" s="50"/>
      <c r="AD90" s="50"/>
      <c r="AE90" s="50"/>
      <c r="AF90" s="59"/>
      <c r="AG90" s="60"/>
      <c r="AH90" s="17"/>
      <c r="AI90" s="17"/>
      <c r="AJ90" s="58"/>
      <c r="AK90" s="50"/>
      <c r="AL90" s="50"/>
      <c r="AM90" s="50"/>
      <c r="AN90" s="50"/>
      <c r="AO90" s="50"/>
      <c r="AP90" s="50"/>
      <c r="AQ90" s="59"/>
      <c r="AR90" s="60"/>
      <c r="AS90" s="17"/>
      <c r="AT90" s="17"/>
      <c r="AU90" s="58"/>
      <c r="AV90" s="50"/>
      <c r="AW90" s="50"/>
      <c r="AX90" s="50"/>
      <c r="AY90" s="50"/>
      <c r="AZ90" s="50"/>
      <c r="BA90" s="50"/>
      <c r="BB90" s="59"/>
      <c r="BC90" s="60"/>
      <c r="BD90" s="17"/>
      <c r="BE90" s="17"/>
      <c r="BF90" s="58"/>
      <c r="BG90" s="50"/>
      <c r="BH90" s="50"/>
      <c r="BI90" s="50"/>
      <c r="BJ90" s="50"/>
      <c r="BK90" s="50"/>
      <c r="BL90" s="50"/>
      <c r="BM90" s="59"/>
      <c r="BN90" s="60"/>
      <c r="BO90" s="17"/>
      <c r="BP90" s="17"/>
      <c r="BQ90" s="58"/>
      <c r="BR90" s="50"/>
      <c r="BS90" s="50"/>
      <c r="BT90" s="50"/>
      <c r="BU90" s="50"/>
      <c r="BV90" s="50"/>
      <c r="BW90" s="50"/>
      <c r="BX90" s="59"/>
      <c r="BY90" s="60"/>
      <c r="BZ90" s="17"/>
      <c r="CA90" s="17"/>
      <c r="CB90" s="58"/>
      <c r="CC90" s="50"/>
      <c r="CD90" s="50"/>
      <c r="CE90" s="50"/>
      <c r="CF90" s="50"/>
      <c r="CG90" s="50"/>
      <c r="CH90" s="50"/>
      <c r="CI90" s="59"/>
      <c r="CJ90" s="60"/>
      <c r="CK90" s="17"/>
      <c r="CL90" s="17"/>
      <c r="CM90" s="58"/>
      <c r="CN90" s="50"/>
      <c r="CO90" s="50"/>
      <c r="CP90" s="50"/>
      <c r="CQ90" s="50"/>
      <c r="CR90" s="50"/>
      <c r="CS90" s="50"/>
      <c r="CT90" s="59"/>
      <c r="CU90" s="60"/>
      <c r="CV90" s="17"/>
      <c r="CW90" s="17"/>
      <c r="CX90" s="58"/>
      <c r="CY90" s="50"/>
      <c r="CZ90" s="50"/>
      <c r="DA90" s="50"/>
      <c r="DB90" s="50"/>
      <c r="DC90" s="50"/>
      <c r="DD90" s="50"/>
      <c r="DE90" s="59"/>
      <c r="DF90" s="60"/>
      <c r="DG90" s="17"/>
      <c r="DH90" s="17"/>
      <c r="DI90" s="58"/>
      <c r="DJ90" s="50"/>
      <c r="DK90" s="50"/>
      <c r="DL90" s="50"/>
      <c r="DM90" s="50"/>
      <c r="DN90" s="50"/>
      <c r="DO90" s="50"/>
      <c r="DP90" s="59"/>
      <c r="DQ90" s="60"/>
      <c r="DR90" s="17"/>
      <c r="DS90" s="17"/>
      <c r="DT90" s="58"/>
      <c r="DU90" s="50"/>
      <c r="DV90" s="50"/>
      <c r="DW90" s="50"/>
      <c r="DX90" s="50"/>
      <c r="DY90" s="50"/>
      <c r="DZ90" s="50"/>
      <c r="EA90" s="59"/>
      <c r="EB90" s="60"/>
      <c r="EC90" s="17"/>
      <c r="ED90" s="17"/>
      <c r="EE90" s="58"/>
      <c r="EF90" s="50"/>
      <c r="EG90" s="50"/>
      <c r="EH90" s="50"/>
      <c r="EI90" s="50"/>
      <c r="EJ90" s="50"/>
      <c r="EK90" s="50"/>
      <c r="EL90" s="59"/>
      <c r="EM90" s="60"/>
      <c r="EN90" s="17"/>
      <c r="EO90" s="17"/>
      <c r="EP90" s="58"/>
      <c r="EQ90" s="50"/>
      <c r="ER90" s="50"/>
      <c r="ES90" s="50"/>
      <c r="ET90" s="50"/>
      <c r="EU90" s="50"/>
      <c r="EV90" s="50"/>
      <c r="EW90" s="59"/>
      <c r="EX90" s="60"/>
      <c r="EY90" s="17"/>
      <c r="EZ90" s="17"/>
      <c r="FA90" s="58"/>
      <c r="FB90" s="50"/>
      <c r="FC90" s="50"/>
      <c r="FD90" s="50"/>
      <c r="FE90" s="50"/>
      <c r="FF90" s="50"/>
      <c r="FG90" s="50"/>
      <c r="FH90" s="59"/>
      <c r="FI90" s="60"/>
      <c r="FJ90" s="17"/>
      <c r="FK90" s="17"/>
      <c r="FL90" s="58"/>
      <c r="FM90" s="50"/>
      <c r="FN90" s="50"/>
      <c r="FO90" s="50"/>
      <c r="FP90" s="50"/>
      <c r="FQ90" s="50"/>
      <c r="FR90" s="50"/>
      <c r="FS90" s="59"/>
      <c r="FT90" s="60"/>
      <c r="FU90" s="17"/>
      <c r="FV90" s="17"/>
      <c r="FW90" s="58"/>
      <c r="FX90" s="50"/>
      <c r="FY90" s="50"/>
      <c r="FZ90" s="50"/>
      <c r="GA90" s="50"/>
      <c r="GB90" s="50"/>
      <c r="GC90" s="50"/>
      <c r="GD90" s="59"/>
      <c r="GE90" s="60"/>
      <c r="GF90" s="17"/>
      <c r="GG90" s="17"/>
      <c r="GH90" s="58"/>
      <c r="GI90" s="50"/>
      <c r="GJ90" s="50"/>
      <c r="GK90" s="50"/>
      <c r="GL90" s="50"/>
      <c r="GM90" s="50"/>
      <c r="GN90" s="50"/>
      <c r="GO90" s="59"/>
      <c r="GP90" s="60"/>
      <c r="GQ90" s="17"/>
      <c r="GR90" s="17"/>
      <c r="GS90" s="58"/>
      <c r="GT90" s="50"/>
      <c r="GU90" s="50"/>
      <c r="GV90" s="50"/>
      <c r="GW90" s="50"/>
      <c r="GX90" s="50"/>
      <c r="GY90" s="50"/>
      <c r="GZ90" s="59"/>
      <c r="HA90" s="60"/>
      <c r="HB90" s="17"/>
      <c r="HC90" s="17"/>
      <c r="HD90" s="58"/>
      <c r="HE90" s="50"/>
      <c r="HF90" s="50"/>
      <c r="HG90" s="50"/>
      <c r="HH90" s="50"/>
      <c r="HI90" s="50"/>
      <c r="HJ90" s="50"/>
      <c r="HK90" s="59"/>
      <c r="HL90" s="60"/>
      <c r="HM90" s="17"/>
      <c r="HN90" s="17"/>
      <c r="HO90" s="58"/>
      <c r="HP90" s="50"/>
      <c r="HQ90" s="50"/>
      <c r="HR90" s="50"/>
      <c r="HS90" s="50"/>
      <c r="HT90" s="50"/>
      <c r="HU90" s="50"/>
      <c r="HV90" s="59"/>
      <c r="HW90" s="60"/>
      <c r="HX90" s="17"/>
      <c r="HY90" s="17"/>
    </row>
    <row r="91" spans="1:233" x14ac:dyDescent="0.3">
      <c r="A91" s="64"/>
      <c r="B91" s="65"/>
      <c r="C91" s="66"/>
      <c r="D91" s="67"/>
      <c r="E91" s="67"/>
      <c r="F91" s="67"/>
      <c r="G91" s="68"/>
      <c r="H91" s="68"/>
      <c r="J91" s="59"/>
      <c r="K91" s="60"/>
      <c r="L91" s="17"/>
      <c r="M91" s="17"/>
      <c r="N91" s="58"/>
      <c r="O91" s="50"/>
      <c r="P91" s="50"/>
      <c r="Q91" s="50"/>
      <c r="R91" s="50"/>
      <c r="S91" s="50"/>
      <c r="T91" s="50"/>
      <c r="U91" s="59"/>
      <c r="V91" s="60"/>
      <c r="W91" s="17"/>
      <c r="X91" s="17"/>
      <c r="Y91" s="58"/>
      <c r="Z91" s="50"/>
      <c r="AA91" s="50"/>
      <c r="AB91" s="50"/>
      <c r="AC91" s="50"/>
      <c r="AD91" s="50"/>
      <c r="AE91" s="50"/>
      <c r="AF91" s="59"/>
      <c r="AG91" s="60"/>
      <c r="AH91" s="17"/>
      <c r="AI91" s="17"/>
      <c r="AJ91" s="58"/>
      <c r="AK91" s="50"/>
      <c r="AL91" s="50"/>
      <c r="AM91" s="50"/>
      <c r="AN91" s="50"/>
      <c r="AO91" s="50"/>
      <c r="AP91" s="50"/>
      <c r="AQ91" s="59"/>
      <c r="AR91" s="60"/>
      <c r="AS91" s="17"/>
      <c r="AT91" s="17"/>
      <c r="AU91" s="58"/>
      <c r="AV91" s="50"/>
      <c r="AW91" s="50"/>
      <c r="AX91" s="50"/>
      <c r="AY91" s="50"/>
      <c r="AZ91" s="50"/>
      <c r="BA91" s="50"/>
      <c r="BB91" s="59"/>
      <c r="BC91" s="60"/>
      <c r="BD91" s="17"/>
      <c r="BE91" s="17"/>
      <c r="BF91" s="58"/>
      <c r="BG91" s="50"/>
      <c r="BH91" s="50"/>
      <c r="BI91" s="50"/>
      <c r="BJ91" s="50"/>
      <c r="BK91" s="50"/>
      <c r="BL91" s="50"/>
      <c r="BM91" s="59"/>
      <c r="BN91" s="60"/>
      <c r="BO91" s="17"/>
      <c r="BP91" s="17"/>
      <c r="BQ91" s="58"/>
      <c r="BR91" s="50"/>
      <c r="BS91" s="50"/>
      <c r="BT91" s="50"/>
      <c r="BU91" s="50"/>
      <c r="BV91" s="50"/>
      <c r="BW91" s="50"/>
      <c r="BX91" s="59"/>
      <c r="BY91" s="60"/>
      <c r="BZ91" s="17"/>
      <c r="CA91" s="17"/>
      <c r="CB91" s="58"/>
      <c r="CC91" s="50"/>
      <c r="CD91" s="50"/>
      <c r="CE91" s="50"/>
      <c r="CF91" s="50"/>
      <c r="CG91" s="50"/>
      <c r="CH91" s="50"/>
      <c r="CI91" s="59"/>
      <c r="CJ91" s="60"/>
      <c r="CK91" s="17"/>
      <c r="CL91" s="17"/>
      <c r="CM91" s="58"/>
      <c r="CN91" s="50"/>
      <c r="CO91" s="50"/>
      <c r="CP91" s="50"/>
      <c r="CQ91" s="50"/>
      <c r="CR91" s="50"/>
      <c r="CS91" s="50"/>
      <c r="CT91" s="59"/>
      <c r="CU91" s="60"/>
      <c r="CV91" s="17"/>
      <c r="CW91" s="17"/>
      <c r="CX91" s="58"/>
      <c r="CY91" s="50"/>
      <c r="CZ91" s="50"/>
      <c r="DA91" s="50"/>
      <c r="DB91" s="50"/>
      <c r="DC91" s="50"/>
      <c r="DD91" s="50"/>
      <c r="DE91" s="59"/>
      <c r="DF91" s="60"/>
      <c r="DG91" s="17"/>
      <c r="DH91" s="17"/>
      <c r="DI91" s="58"/>
      <c r="DJ91" s="50"/>
      <c r="DK91" s="50"/>
      <c r="DL91" s="50"/>
      <c r="DM91" s="50"/>
      <c r="DN91" s="50"/>
      <c r="DO91" s="50"/>
      <c r="DP91" s="59"/>
      <c r="DQ91" s="60"/>
      <c r="DR91" s="17"/>
      <c r="DS91" s="17"/>
      <c r="DT91" s="58"/>
      <c r="DU91" s="50"/>
      <c r="DV91" s="50"/>
      <c r="DW91" s="50"/>
      <c r="DX91" s="50"/>
      <c r="DY91" s="50"/>
      <c r="DZ91" s="50"/>
      <c r="EA91" s="59"/>
      <c r="EB91" s="60"/>
      <c r="EC91" s="17"/>
      <c r="ED91" s="17"/>
      <c r="EE91" s="58"/>
      <c r="EF91" s="50"/>
      <c r="EG91" s="50"/>
      <c r="EH91" s="50"/>
      <c r="EI91" s="50"/>
      <c r="EJ91" s="50"/>
      <c r="EK91" s="50"/>
      <c r="EL91" s="59"/>
      <c r="EM91" s="60"/>
      <c r="EN91" s="17"/>
      <c r="EO91" s="17"/>
      <c r="EP91" s="58"/>
      <c r="EQ91" s="50"/>
      <c r="ER91" s="50"/>
      <c r="ES91" s="50"/>
      <c r="ET91" s="50"/>
      <c r="EU91" s="50"/>
      <c r="EV91" s="50"/>
      <c r="EW91" s="59"/>
      <c r="EX91" s="60"/>
      <c r="EY91" s="17"/>
      <c r="EZ91" s="17"/>
      <c r="FA91" s="58"/>
      <c r="FB91" s="50"/>
      <c r="FC91" s="50"/>
      <c r="FD91" s="50"/>
      <c r="FE91" s="50"/>
      <c r="FF91" s="50"/>
      <c r="FG91" s="50"/>
      <c r="FH91" s="59"/>
      <c r="FI91" s="60"/>
      <c r="FJ91" s="17"/>
      <c r="FK91" s="17"/>
      <c r="FL91" s="58"/>
      <c r="FM91" s="50"/>
      <c r="FN91" s="50"/>
      <c r="FO91" s="50"/>
      <c r="FP91" s="50"/>
      <c r="FQ91" s="50"/>
      <c r="FR91" s="50"/>
      <c r="FS91" s="59"/>
      <c r="FT91" s="60"/>
      <c r="FU91" s="17"/>
      <c r="FV91" s="17"/>
      <c r="FW91" s="58"/>
      <c r="FX91" s="50"/>
      <c r="FY91" s="50"/>
      <c r="FZ91" s="50"/>
      <c r="GA91" s="50"/>
      <c r="GB91" s="50"/>
      <c r="GC91" s="50"/>
      <c r="GD91" s="59"/>
      <c r="GE91" s="60"/>
      <c r="GF91" s="17"/>
      <c r="GG91" s="17"/>
      <c r="GH91" s="58"/>
      <c r="GI91" s="50"/>
      <c r="GJ91" s="50"/>
      <c r="GK91" s="50"/>
      <c r="GL91" s="50"/>
      <c r="GM91" s="50"/>
      <c r="GN91" s="50"/>
      <c r="GO91" s="59"/>
      <c r="GP91" s="60"/>
      <c r="GQ91" s="17"/>
      <c r="GR91" s="17"/>
      <c r="GS91" s="58"/>
      <c r="GT91" s="50"/>
      <c r="GU91" s="50"/>
      <c r="GV91" s="50"/>
      <c r="GW91" s="50"/>
      <c r="GX91" s="50"/>
      <c r="GY91" s="50"/>
      <c r="GZ91" s="59"/>
      <c r="HA91" s="60"/>
      <c r="HB91" s="17"/>
      <c r="HC91" s="17"/>
      <c r="HD91" s="58"/>
      <c r="HE91" s="50"/>
      <c r="HF91" s="50"/>
      <c r="HG91" s="50"/>
      <c r="HH91" s="50"/>
      <c r="HI91" s="50"/>
      <c r="HJ91" s="50"/>
      <c r="HK91" s="59"/>
      <c r="HL91" s="60"/>
      <c r="HM91" s="17"/>
      <c r="HN91" s="17"/>
      <c r="HO91" s="58"/>
      <c r="HP91" s="50"/>
      <c r="HQ91" s="50"/>
      <c r="HR91" s="50"/>
      <c r="HS91" s="50"/>
      <c r="HT91" s="50"/>
      <c r="HU91" s="50"/>
      <c r="HV91" s="59"/>
      <c r="HW91" s="60"/>
      <c r="HX91" s="17"/>
      <c r="HY91" s="17"/>
    </row>
    <row r="92" spans="1:233" x14ac:dyDescent="0.3">
      <c r="A92" s="64"/>
      <c r="B92" s="65"/>
      <c r="C92" s="66"/>
      <c r="D92" s="67"/>
      <c r="E92" s="67"/>
      <c r="F92" s="67"/>
      <c r="G92" s="68"/>
      <c r="H92" s="68"/>
      <c r="I92" s="50"/>
    </row>
    <row r="93" spans="1:233" x14ac:dyDescent="0.3">
      <c r="A93" s="64"/>
      <c r="B93" s="65"/>
      <c r="C93" s="66"/>
      <c r="D93" s="67"/>
      <c r="E93" s="67"/>
      <c r="F93" s="67"/>
      <c r="G93" s="68"/>
      <c r="H93" s="68"/>
      <c r="I93" s="50"/>
    </row>
    <row r="94" spans="1:233" x14ac:dyDescent="0.3">
      <c r="A94" s="64"/>
      <c r="B94" s="65"/>
      <c r="C94" s="66"/>
      <c r="D94" s="67"/>
      <c r="E94" s="67"/>
      <c r="F94" s="67"/>
      <c r="G94" s="68"/>
      <c r="H94" s="68"/>
      <c r="I94" s="50"/>
    </row>
    <row r="95" spans="1:233" x14ac:dyDescent="0.3">
      <c r="A95" s="64"/>
      <c r="B95" s="65"/>
      <c r="C95" s="66"/>
      <c r="D95" s="67"/>
      <c r="E95" s="67"/>
      <c r="F95" s="67"/>
      <c r="G95" s="68"/>
      <c r="H95" s="68"/>
      <c r="I95" s="50"/>
    </row>
    <row r="96" spans="1:233" x14ac:dyDescent="0.3">
      <c r="A96" s="64"/>
      <c r="B96" s="65"/>
      <c r="C96" s="66"/>
      <c r="D96" s="67"/>
      <c r="E96" s="67"/>
      <c r="F96" s="67"/>
      <c r="G96" s="68"/>
      <c r="H96" s="68"/>
      <c r="I96" s="50"/>
      <c r="J96" s="59"/>
      <c r="K96" s="60"/>
      <c r="L96" s="17"/>
      <c r="M96" s="17"/>
      <c r="N96" s="58"/>
      <c r="O96" s="50"/>
      <c r="P96" s="50"/>
      <c r="Q96" s="50"/>
      <c r="R96" s="50"/>
      <c r="S96" s="50"/>
      <c r="T96" s="50"/>
      <c r="U96" s="59"/>
      <c r="V96" s="60"/>
      <c r="W96" s="17"/>
      <c r="X96" s="17"/>
      <c r="Y96" s="58"/>
      <c r="Z96" s="50"/>
      <c r="AA96" s="50"/>
      <c r="AB96" s="50"/>
      <c r="AC96" s="50"/>
      <c r="AD96" s="50"/>
      <c r="AE96" s="50"/>
      <c r="AF96" s="59"/>
      <c r="AG96" s="60"/>
      <c r="AH96" s="17"/>
      <c r="AI96" s="17"/>
      <c r="AJ96" s="58"/>
      <c r="AK96" s="50"/>
      <c r="AL96" s="50"/>
      <c r="AM96" s="50"/>
      <c r="AN96" s="50"/>
      <c r="AO96" s="50"/>
      <c r="AP96" s="50"/>
      <c r="AQ96" s="59"/>
      <c r="AR96" s="60"/>
      <c r="AS96" s="17"/>
      <c r="AT96" s="17"/>
      <c r="AU96" s="58"/>
      <c r="AV96" s="50"/>
      <c r="AW96" s="50"/>
      <c r="AX96" s="50"/>
      <c r="AY96" s="50"/>
      <c r="AZ96" s="50"/>
      <c r="BA96" s="50"/>
      <c r="BB96" s="59"/>
      <c r="BC96" s="60"/>
      <c r="BD96" s="17"/>
      <c r="BE96" s="17"/>
      <c r="BF96" s="58"/>
      <c r="BG96" s="50"/>
      <c r="BH96" s="50"/>
      <c r="BI96" s="50"/>
      <c r="BJ96" s="50"/>
      <c r="BK96" s="50"/>
      <c r="BL96" s="50"/>
      <c r="BM96" s="59"/>
      <c r="BN96" s="60"/>
      <c r="BO96" s="17"/>
      <c r="BP96" s="17"/>
      <c r="BQ96" s="58"/>
      <c r="BR96" s="50"/>
      <c r="BS96" s="50"/>
      <c r="BT96" s="50"/>
      <c r="BU96" s="50"/>
      <c r="BV96" s="50"/>
      <c r="BW96" s="50"/>
      <c r="BX96" s="59"/>
      <c r="BY96" s="60"/>
      <c r="BZ96" s="17"/>
      <c r="CA96" s="17"/>
      <c r="CB96" s="58"/>
      <c r="CC96" s="50"/>
      <c r="CD96" s="50"/>
      <c r="CE96" s="50"/>
      <c r="CF96" s="50"/>
      <c r="CG96" s="50"/>
      <c r="CH96" s="50"/>
      <c r="CI96" s="59"/>
      <c r="CJ96" s="60"/>
      <c r="CK96" s="17"/>
      <c r="CL96" s="17"/>
      <c r="CM96" s="58"/>
      <c r="CN96" s="50"/>
      <c r="CO96" s="50"/>
      <c r="CP96" s="50"/>
      <c r="CQ96" s="50"/>
      <c r="CR96" s="50"/>
      <c r="CS96" s="50"/>
      <c r="CT96" s="59"/>
      <c r="CU96" s="60"/>
      <c r="CV96" s="17"/>
      <c r="CW96" s="17"/>
      <c r="CX96" s="58"/>
      <c r="CY96" s="50"/>
      <c r="CZ96" s="50"/>
      <c r="DA96" s="50"/>
      <c r="DB96" s="50"/>
      <c r="DC96" s="50"/>
      <c r="DD96" s="50"/>
      <c r="DE96" s="59"/>
      <c r="DF96" s="60"/>
      <c r="DG96" s="17"/>
      <c r="DH96" s="17"/>
      <c r="DI96" s="58"/>
      <c r="DJ96" s="50"/>
      <c r="DK96" s="50"/>
      <c r="DL96" s="50"/>
      <c r="DM96" s="50"/>
      <c r="DN96" s="50"/>
      <c r="DO96" s="50"/>
      <c r="DP96" s="59"/>
      <c r="DQ96" s="60"/>
      <c r="DR96" s="17"/>
      <c r="DS96" s="17"/>
      <c r="DT96" s="58"/>
      <c r="DU96" s="50"/>
      <c r="DV96" s="50"/>
      <c r="DW96" s="50"/>
      <c r="DX96" s="50"/>
      <c r="DY96" s="50"/>
      <c r="DZ96" s="50"/>
      <c r="EA96" s="59"/>
      <c r="EB96" s="60"/>
      <c r="EC96" s="17"/>
      <c r="ED96" s="17"/>
      <c r="EE96" s="58"/>
      <c r="EF96" s="50"/>
      <c r="EG96" s="50"/>
      <c r="EH96" s="50"/>
      <c r="EI96" s="50"/>
      <c r="EJ96" s="50"/>
      <c r="EK96" s="50"/>
      <c r="EL96" s="59"/>
      <c r="EM96" s="60"/>
      <c r="EN96" s="17"/>
      <c r="EO96" s="17"/>
      <c r="EP96" s="58"/>
      <c r="EQ96" s="50"/>
      <c r="ER96" s="50"/>
      <c r="ES96" s="50"/>
      <c r="ET96" s="50"/>
      <c r="EU96" s="50"/>
      <c r="EV96" s="50"/>
      <c r="EW96" s="59"/>
      <c r="EX96" s="60"/>
      <c r="EY96" s="17"/>
      <c r="EZ96" s="17"/>
      <c r="FA96" s="58"/>
      <c r="FB96" s="50"/>
      <c r="FC96" s="50"/>
      <c r="FD96" s="50"/>
      <c r="FE96" s="50"/>
      <c r="FF96" s="50"/>
      <c r="FG96" s="50"/>
      <c r="FH96" s="59"/>
      <c r="FI96" s="60"/>
      <c r="FJ96" s="17"/>
      <c r="FK96" s="17"/>
      <c r="FL96" s="58"/>
      <c r="FM96" s="50"/>
      <c r="FN96" s="50"/>
      <c r="FO96" s="50"/>
      <c r="FP96" s="50"/>
      <c r="FQ96" s="50"/>
      <c r="FR96" s="50"/>
      <c r="FS96" s="59"/>
      <c r="FT96" s="60"/>
      <c r="FU96" s="17"/>
      <c r="FV96" s="17"/>
      <c r="FW96" s="58"/>
      <c r="FX96" s="50"/>
      <c r="FY96" s="50"/>
      <c r="FZ96" s="50"/>
      <c r="GA96" s="50"/>
      <c r="GB96" s="50"/>
      <c r="GC96" s="50"/>
      <c r="GD96" s="59"/>
      <c r="GE96" s="60"/>
      <c r="GF96" s="17"/>
      <c r="GG96" s="17"/>
      <c r="GH96" s="58"/>
      <c r="GI96" s="50"/>
      <c r="GJ96" s="50"/>
      <c r="GK96" s="50"/>
      <c r="GL96" s="50"/>
      <c r="GM96" s="50"/>
      <c r="GN96" s="50"/>
      <c r="GO96" s="59"/>
      <c r="GP96" s="60"/>
      <c r="GQ96" s="17"/>
      <c r="GR96" s="17"/>
      <c r="GS96" s="58"/>
      <c r="GT96" s="50"/>
      <c r="GU96" s="50"/>
      <c r="GV96" s="50"/>
      <c r="GW96" s="50"/>
      <c r="GX96" s="50"/>
      <c r="GY96" s="50"/>
      <c r="GZ96" s="59"/>
      <c r="HA96" s="60"/>
      <c r="HB96" s="17"/>
      <c r="HC96" s="17"/>
      <c r="HD96" s="58"/>
      <c r="HE96" s="50"/>
      <c r="HF96" s="50"/>
      <c r="HG96" s="50"/>
      <c r="HH96" s="50"/>
      <c r="HI96" s="50"/>
      <c r="HJ96" s="50"/>
      <c r="HK96" s="59"/>
      <c r="HL96" s="60"/>
      <c r="HM96" s="17"/>
      <c r="HN96" s="17"/>
      <c r="HO96" s="58"/>
      <c r="HP96" s="50"/>
      <c r="HQ96" s="50"/>
      <c r="HR96" s="50"/>
      <c r="HS96" s="50"/>
      <c r="HT96" s="50"/>
      <c r="HU96" s="50"/>
      <c r="HV96" s="59"/>
      <c r="HW96" s="60"/>
      <c r="HX96" s="17"/>
      <c r="HY96" s="17"/>
    </row>
    <row r="97" spans="1:233" x14ac:dyDescent="0.3">
      <c r="A97" s="64"/>
      <c r="B97" s="65"/>
      <c r="C97" s="66"/>
      <c r="D97" s="67"/>
      <c r="E97" s="67"/>
      <c r="F97" s="67"/>
      <c r="G97" s="68"/>
      <c r="H97" s="68"/>
      <c r="I97" s="50"/>
      <c r="J97" s="59"/>
      <c r="K97" s="60"/>
      <c r="L97" s="17"/>
      <c r="M97" s="17"/>
      <c r="N97" s="58"/>
      <c r="O97" s="50"/>
      <c r="P97" s="50"/>
      <c r="Q97" s="50"/>
      <c r="R97" s="50"/>
      <c r="S97" s="50"/>
      <c r="T97" s="50"/>
      <c r="U97" s="59"/>
      <c r="V97" s="60"/>
      <c r="W97" s="17"/>
      <c r="X97" s="17"/>
      <c r="Y97" s="58"/>
      <c r="Z97" s="50"/>
      <c r="AA97" s="50"/>
      <c r="AB97" s="50"/>
      <c r="AC97" s="50"/>
      <c r="AD97" s="50"/>
      <c r="AE97" s="50"/>
      <c r="AF97" s="59"/>
      <c r="AG97" s="60"/>
      <c r="AH97" s="17"/>
      <c r="AI97" s="17"/>
      <c r="AJ97" s="58"/>
      <c r="AK97" s="50"/>
      <c r="AL97" s="50"/>
      <c r="AM97" s="50"/>
      <c r="AN97" s="50"/>
      <c r="AO97" s="50"/>
      <c r="AP97" s="50"/>
      <c r="AQ97" s="59"/>
      <c r="AR97" s="60"/>
      <c r="AS97" s="17"/>
      <c r="AT97" s="17"/>
      <c r="AU97" s="58"/>
      <c r="AV97" s="50"/>
      <c r="AW97" s="50"/>
      <c r="AX97" s="50"/>
      <c r="AY97" s="50"/>
      <c r="AZ97" s="50"/>
      <c r="BA97" s="50"/>
      <c r="BB97" s="59"/>
      <c r="BC97" s="60"/>
      <c r="BD97" s="17"/>
      <c r="BE97" s="17"/>
      <c r="BF97" s="58"/>
      <c r="BG97" s="50"/>
      <c r="BH97" s="50"/>
      <c r="BI97" s="50"/>
      <c r="BJ97" s="50"/>
      <c r="BK97" s="50"/>
      <c r="BL97" s="50"/>
      <c r="BM97" s="59"/>
      <c r="BN97" s="60"/>
      <c r="BO97" s="17"/>
      <c r="BP97" s="17"/>
      <c r="BQ97" s="58"/>
      <c r="BR97" s="50"/>
      <c r="BS97" s="50"/>
      <c r="BT97" s="50"/>
      <c r="BU97" s="50"/>
      <c r="BV97" s="50"/>
      <c r="BW97" s="50"/>
      <c r="BX97" s="59"/>
      <c r="BY97" s="60"/>
      <c r="BZ97" s="17"/>
      <c r="CA97" s="17"/>
      <c r="CB97" s="58"/>
      <c r="CC97" s="50"/>
      <c r="CD97" s="50"/>
      <c r="CE97" s="50"/>
      <c r="CF97" s="50"/>
      <c r="CG97" s="50"/>
      <c r="CH97" s="50"/>
      <c r="CI97" s="59"/>
      <c r="CJ97" s="60"/>
      <c r="CK97" s="17"/>
      <c r="CL97" s="17"/>
      <c r="CM97" s="58"/>
      <c r="CN97" s="50"/>
      <c r="CO97" s="50"/>
      <c r="CP97" s="50"/>
      <c r="CQ97" s="50"/>
      <c r="CR97" s="50"/>
      <c r="CS97" s="50"/>
      <c r="CT97" s="59"/>
      <c r="CU97" s="60"/>
      <c r="CV97" s="17"/>
      <c r="CW97" s="17"/>
      <c r="CX97" s="58"/>
      <c r="CY97" s="50"/>
      <c r="CZ97" s="50"/>
      <c r="DA97" s="50"/>
      <c r="DB97" s="50"/>
      <c r="DC97" s="50"/>
      <c r="DD97" s="50"/>
      <c r="DE97" s="59"/>
      <c r="DF97" s="60"/>
      <c r="DG97" s="17"/>
      <c r="DH97" s="17"/>
      <c r="DI97" s="58"/>
      <c r="DJ97" s="50"/>
      <c r="DK97" s="50"/>
      <c r="DL97" s="50"/>
      <c r="DM97" s="50"/>
      <c r="DN97" s="50"/>
      <c r="DO97" s="50"/>
      <c r="DP97" s="59"/>
      <c r="DQ97" s="60"/>
      <c r="DR97" s="17"/>
      <c r="DS97" s="17"/>
      <c r="DT97" s="58"/>
      <c r="DU97" s="50"/>
      <c r="DV97" s="50"/>
      <c r="DW97" s="50"/>
      <c r="DX97" s="50"/>
      <c r="DY97" s="50"/>
      <c r="DZ97" s="50"/>
      <c r="EA97" s="59"/>
      <c r="EB97" s="60"/>
      <c r="EC97" s="17"/>
      <c r="ED97" s="17"/>
      <c r="EE97" s="58"/>
      <c r="EF97" s="50"/>
      <c r="EG97" s="50"/>
      <c r="EH97" s="50"/>
      <c r="EI97" s="50"/>
      <c r="EJ97" s="50"/>
      <c r="EK97" s="50"/>
      <c r="EL97" s="59"/>
      <c r="EM97" s="60"/>
      <c r="EN97" s="17"/>
      <c r="EO97" s="17"/>
      <c r="EP97" s="58"/>
      <c r="EQ97" s="50"/>
      <c r="ER97" s="50"/>
      <c r="ES97" s="50"/>
      <c r="ET97" s="50"/>
      <c r="EU97" s="50"/>
      <c r="EV97" s="50"/>
      <c r="EW97" s="59"/>
      <c r="EX97" s="60"/>
      <c r="EY97" s="17"/>
      <c r="EZ97" s="17"/>
      <c r="FA97" s="58"/>
      <c r="FB97" s="50"/>
      <c r="FC97" s="50"/>
      <c r="FD97" s="50"/>
      <c r="FE97" s="50"/>
      <c r="FF97" s="50"/>
      <c r="FG97" s="50"/>
      <c r="FH97" s="59"/>
      <c r="FI97" s="60"/>
      <c r="FJ97" s="17"/>
      <c r="FK97" s="17"/>
      <c r="FL97" s="58"/>
      <c r="FM97" s="50"/>
      <c r="FN97" s="50"/>
      <c r="FO97" s="50"/>
      <c r="FP97" s="50"/>
      <c r="FQ97" s="50"/>
      <c r="FR97" s="50"/>
      <c r="FS97" s="59"/>
      <c r="FT97" s="60"/>
      <c r="FU97" s="17"/>
      <c r="FV97" s="17"/>
      <c r="FW97" s="58"/>
      <c r="FX97" s="50"/>
      <c r="FY97" s="50"/>
      <c r="FZ97" s="50"/>
      <c r="GA97" s="50"/>
      <c r="GB97" s="50"/>
      <c r="GC97" s="50"/>
      <c r="GD97" s="59"/>
      <c r="GE97" s="60"/>
      <c r="GF97" s="17"/>
      <c r="GG97" s="17"/>
      <c r="GH97" s="58"/>
      <c r="GI97" s="50"/>
      <c r="GJ97" s="50"/>
      <c r="GK97" s="50"/>
      <c r="GL97" s="50"/>
      <c r="GM97" s="50"/>
      <c r="GN97" s="50"/>
      <c r="GO97" s="59"/>
      <c r="GP97" s="60"/>
      <c r="GQ97" s="17"/>
      <c r="GR97" s="17"/>
      <c r="GS97" s="58"/>
      <c r="GT97" s="50"/>
      <c r="GU97" s="50"/>
      <c r="GV97" s="50"/>
      <c r="GW97" s="50"/>
      <c r="GX97" s="50"/>
      <c r="GY97" s="50"/>
      <c r="GZ97" s="59"/>
      <c r="HA97" s="60"/>
      <c r="HB97" s="17"/>
      <c r="HC97" s="17"/>
      <c r="HD97" s="58"/>
      <c r="HE97" s="50"/>
      <c r="HF97" s="50"/>
      <c r="HG97" s="50"/>
      <c r="HH97" s="50"/>
      <c r="HI97" s="50"/>
      <c r="HJ97" s="50"/>
      <c r="HK97" s="59"/>
      <c r="HL97" s="60"/>
      <c r="HM97" s="17"/>
      <c r="HN97" s="17"/>
      <c r="HO97" s="58"/>
      <c r="HP97" s="50"/>
      <c r="HQ97" s="50"/>
      <c r="HR97" s="50"/>
      <c r="HS97" s="50"/>
      <c r="HT97" s="50"/>
      <c r="HU97" s="50"/>
      <c r="HV97" s="59"/>
      <c r="HW97" s="60"/>
      <c r="HX97" s="17"/>
      <c r="HY97" s="17"/>
    </row>
    <row r="98" spans="1:233" x14ac:dyDescent="0.3">
      <c r="A98" s="64"/>
      <c r="B98" s="65"/>
      <c r="C98" s="66"/>
      <c r="D98" s="67"/>
      <c r="E98" s="67"/>
      <c r="F98" s="67"/>
      <c r="G98" s="68"/>
      <c r="H98" s="68"/>
      <c r="I98" s="50"/>
      <c r="J98" s="59"/>
      <c r="K98" s="60"/>
      <c r="L98" s="17"/>
      <c r="M98" s="17"/>
      <c r="N98" s="58"/>
      <c r="O98" s="50"/>
      <c r="P98" s="50"/>
      <c r="Q98" s="50"/>
      <c r="R98" s="50"/>
      <c r="S98" s="50"/>
      <c r="T98" s="50"/>
      <c r="U98" s="59"/>
      <c r="V98" s="60"/>
      <c r="W98" s="17"/>
      <c r="X98" s="17"/>
      <c r="Y98" s="58"/>
      <c r="Z98" s="50"/>
      <c r="AA98" s="50"/>
      <c r="AB98" s="50"/>
      <c r="AC98" s="50"/>
      <c r="AD98" s="50"/>
      <c r="AE98" s="50"/>
      <c r="AF98" s="59"/>
      <c r="AG98" s="60"/>
      <c r="AH98" s="17"/>
      <c r="AI98" s="17"/>
      <c r="AJ98" s="58"/>
      <c r="AK98" s="50"/>
      <c r="AL98" s="50"/>
      <c r="AM98" s="50"/>
      <c r="AN98" s="50"/>
      <c r="AO98" s="50"/>
      <c r="AP98" s="50"/>
      <c r="AQ98" s="59"/>
      <c r="AR98" s="60"/>
      <c r="AS98" s="17"/>
      <c r="AT98" s="17"/>
      <c r="AU98" s="58"/>
      <c r="AV98" s="50"/>
      <c r="AW98" s="50"/>
      <c r="AX98" s="50"/>
      <c r="AY98" s="50"/>
      <c r="AZ98" s="50"/>
      <c r="BA98" s="50"/>
      <c r="BB98" s="59"/>
      <c r="BC98" s="60"/>
      <c r="BD98" s="17"/>
      <c r="BE98" s="17"/>
      <c r="BF98" s="58"/>
      <c r="BG98" s="50"/>
      <c r="BH98" s="50"/>
      <c r="BI98" s="50"/>
      <c r="BJ98" s="50"/>
      <c r="BK98" s="50"/>
      <c r="BL98" s="50"/>
      <c r="BM98" s="59"/>
      <c r="BN98" s="60"/>
      <c r="BO98" s="17"/>
      <c r="BP98" s="17"/>
      <c r="BQ98" s="58"/>
      <c r="BR98" s="50"/>
      <c r="BS98" s="50"/>
      <c r="BT98" s="50"/>
      <c r="BU98" s="50"/>
      <c r="BV98" s="50"/>
      <c r="BW98" s="50"/>
      <c r="BX98" s="59"/>
      <c r="BY98" s="60"/>
      <c r="BZ98" s="17"/>
      <c r="CA98" s="17"/>
      <c r="CB98" s="58"/>
      <c r="CC98" s="50"/>
      <c r="CD98" s="50"/>
      <c r="CE98" s="50"/>
      <c r="CF98" s="50"/>
      <c r="CG98" s="50"/>
      <c r="CH98" s="50"/>
      <c r="CI98" s="59"/>
      <c r="CJ98" s="60"/>
      <c r="CK98" s="17"/>
      <c r="CL98" s="17"/>
      <c r="CM98" s="58"/>
      <c r="CN98" s="50"/>
      <c r="CO98" s="50"/>
      <c r="CP98" s="50"/>
      <c r="CQ98" s="50"/>
      <c r="CR98" s="50"/>
      <c r="CS98" s="50"/>
      <c r="CT98" s="59"/>
      <c r="CU98" s="60"/>
      <c r="CV98" s="17"/>
      <c r="CW98" s="17"/>
      <c r="CX98" s="58"/>
      <c r="CY98" s="50"/>
      <c r="CZ98" s="50"/>
      <c r="DA98" s="50"/>
      <c r="DB98" s="50"/>
      <c r="DC98" s="50"/>
      <c r="DD98" s="50"/>
      <c r="DE98" s="59"/>
      <c r="DF98" s="60"/>
      <c r="DG98" s="17"/>
      <c r="DH98" s="17"/>
      <c r="DI98" s="58"/>
      <c r="DJ98" s="50"/>
      <c r="DK98" s="50"/>
      <c r="DL98" s="50"/>
      <c r="DM98" s="50"/>
      <c r="DN98" s="50"/>
      <c r="DO98" s="50"/>
      <c r="DP98" s="59"/>
      <c r="DQ98" s="60"/>
      <c r="DR98" s="17"/>
      <c r="DS98" s="17"/>
      <c r="DT98" s="58"/>
      <c r="DU98" s="50"/>
      <c r="DV98" s="50"/>
      <c r="DW98" s="50"/>
      <c r="DX98" s="50"/>
      <c r="DY98" s="50"/>
      <c r="DZ98" s="50"/>
      <c r="EA98" s="59"/>
      <c r="EB98" s="60"/>
      <c r="EC98" s="17"/>
      <c r="ED98" s="17"/>
      <c r="EE98" s="58"/>
      <c r="EF98" s="50"/>
      <c r="EG98" s="50"/>
      <c r="EH98" s="50"/>
      <c r="EI98" s="50"/>
      <c r="EJ98" s="50"/>
      <c r="EK98" s="50"/>
      <c r="EL98" s="59"/>
      <c r="EM98" s="60"/>
      <c r="EN98" s="17"/>
      <c r="EO98" s="17"/>
      <c r="EP98" s="58"/>
      <c r="EQ98" s="50"/>
      <c r="ER98" s="50"/>
      <c r="ES98" s="50"/>
      <c r="ET98" s="50"/>
      <c r="EU98" s="50"/>
      <c r="EV98" s="50"/>
      <c r="EW98" s="59"/>
      <c r="EX98" s="60"/>
      <c r="EY98" s="17"/>
      <c r="EZ98" s="17"/>
      <c r="FA98" s="58"/>
      <c r="FB98" s="50"/>
      <c r="FC98" s="50"/>
      <c r="FD98" s="50"/>
      <c r="FE98" s="50"/>
      <c r="FF98" s="50"/>
      <c r="FG98" s="50"/>
      <c r="FH98" s="59"/>
      <c r="FI98" s="60"/>
      <c r="FJ98" s="17"/>
      <c r="FK98" s="17"/>
      <c r="FL98" s="58"/>
      <c r="FM98" s="50"/>
      <c r="FN98" s="50"/>
      <c r="FO98" s="50"/>
      <c r="FP98" s="50"/>
      <c r="FQ98" s="50"/>
      <c r="FR98" s="50"/>
      <c r="FS98" s="59"/>
      <c r="FT98" s="60"/>
      <c r="FU98" s="17"/>
      <c r="FV98" s="17"/>
      <c r="FW98" s="58"/>
      <c r="FX98" s="50"/>
      <c r="FY98" s="50"/>
      <c r="FZ98" s="50"/>
      <c r="GA98" s="50"/>
      <c r="GB98" s="50"/>
      <c r="GC98" s="50"/>
      <c r="GD98" s="59"/>
      <c r="GE98" s="60"/>
      <c r="GF98" s="17"/>
      <c r="GG98" s="17"/>
      <c r="GH98" s="58"/>
      <c r="GI98" s="50"/>
      <c r="GJ98" s="50"/>
      <c r="GK98" s="50"/>
      <c r="GL98" s="50"/>
      <c r="GM98" s="50"/>
      <c r="GN98" s="50"/>
      <c r="GO98" s="59"/>
      <c r="GP98" s="60"/>
      <c r="GQ98" s="17"/>
      <c r="GR98" s="17"/>
      <c r="GS98" s="58"/>
      <c r="GT98" s="50"/>
      <c r="GU98" s="50"/>
      <c r="GV98" s="50"/>
      <c r="GW98" s="50"/>
      <c r="GX98" s="50"/>
      <c r="GY98" s="50"/>
      <c r="GZ98" s="59"/>
      <c r="HA98" s="60"/>
      <c r="HB98" s="17"/>
      <c r="HC98" s="17"/>
      <c r="HD98" s="58"/>
      <c r="HE98" s="50"/>
      <c r="HF98" s="50"/>
      <c r="HG98" s="50"/>
      <c r="HH98" s="50"/>
      <c r="HI98" s="50"/>
      <c r="HJ98" s="50"/>
      <c r="HK98" s="59"/>
      <c r="HL98" s="60"/>
      <c r="HM98" s="17"/>
      <c r="HN98" s="17"/>
      <c r="HO98" s="58"/>
      <c r="HP98" s="50"/>
      <c r="HQ98" s="50"/>
      <c r="HR98" s="50"/>
      <c r="HS98" s="50"/>
      <c r="HT98" s="50"/>
      <c r="HU98" s="50"/>
      <c r="HV98" s="59"/>
      <c r="HW98" s="60"/>
      <c r="HX98" s="17"/>
      <c r="HY98" s="17"/>
    </row>
    <row r="99" spans="1:233" x14ac:dyDescent="0.3">
      <c r="A99" s="64"/>
      <c r="B99" s="65"/>
      <c r="C99" s="66"/>
      <c r="D99" s="67"/>
      <c r="E99" s="67"/>
      <c r="F99" s="67"/>
      <c r="G99" s="68"/>
      <c r="H99" s="68"/>
      <c r="I99" s="50"/>
      <c r="J99" s="59"/>
      <c r="K99" s="60"/>
      <c r="L99" s="17"/>
      <c r="M99" s="17"/>
      <c r="N99" s="58"/>
      <c r="O99" s="50"/>
      <c r="P99" s="50"/>
      <c r="Q99" s="50"/>
      <c r="R99" s="50"/>
      <c r="S99" s="50"/>
      <c r="T99" s="50"/>
      <c r="U99" s="59"/>
      <c r="V99" s="60"/>
      <c r="W99" s="17"/>
      <c r="X99" s="17"/>
      <c r="Y99" s="58"/>
      <c r="Z99" s="50"/>
      <c r="AA99" s="50"/>
      <c r="AB99" s="50"/>
      <c r="AC99" s="50"/>
      <c r="AD99" s="50"/>
      <c r="AE99" s="50"/>
      <c r="AF99" s="59"/>
      <c r="AG99" s="60"/>
      <c r="AH99" s="17"/>
      <c r="AI99" s="17"/>
      <c r="AJ99" s="58"/>
      <c r="AK99" s="50"/>
      <c r="AL99" s="50"/>
      <c r="AM99" s="50"/>
      <c r="AN99" s="50"/>
      <c r="AO99" s="50"/>
      <c r="AP99" s="50"/>
      <c r="AQ99" s="59"/>
      <c r="AR99" s="60"/>
      <c r="AS99" s="17"/>
      <c r="AT99" s="17"/>
      <c r="AU99" s="58"/>
      <c r="AV99" s="50"/>
      <c r="AW99" s="50"/>
      <c r="AX99" s="50"/>
      <c r="AY99" s="50"/>
      <c r="AZ99" s="50"/>
      <c r="BA99" s="50"/>
      <c r="BB99" s="59"/>
      <c r="BC99" s="60"/>
      <c r="BD99" s="17"/>
      <c r="BE99" s="17"/>
      <c r="BF99" s="58"/>
      <c r="BG99" s="50"/>
      <c r="BH99" s="50"/>
      <c r="BI99" s="50"/>
      <c r="BJ99" s="50"/>
      <c r="BK99" s="50"/>
      <c r="BL99" s="50"/>
      <c r="BM99" s="59"/>
      <c r="BN99" s="60"/>
      <c r="BO99" s="17"/>
      <c r="BP99" s="17"/>
      <c r="BQ99" s="58"/>
      <c r="BR99" s="50"/>
      <c r="BS99" s="50"/>
      <c r="BT99" s="50"/>
      <c r="BU99" s="50"/>
      <c r="BV99" s="50"/>
      <c r="BW99" s="50"/>
      <c r="BX99" s="59"/>
      <c r="BY99" s="60"/>
      <c r="BZ99" s="17"/>
      <c r="CA99" s="17"/>
      <c r="CB99" s="58"/>
      <c r="CC99" s="50"/>
      <c r="CD99" s="50"/>
      <c r="CE99" s="50"/>
      <c r="CF99" s="50"/>
      <c r="CG99" s="50"/>
      <c r="CH99" s="50"/>
      <c r="CI99" s="59"/>
      <c r="CJ99" s="60"/>
      <c r="CK99" s="17"/>
      <c r="CL99" s="17"/>
      <c r="CM99" s="58"/>
      <c r="CN99" s="50"/>
      <c r="CO99" s="50"/>
      <c r="CP99" s="50"/>
      <c r="CQ99" s="50"/>
      <c r="CR99" s="50"/>
      <c r="CS99" s="50"/>
      <c r="CT99" s="59"/>
      <c r="CU99" s="60"/>
      <c r="CV99" s="17"/>
      <c r="CW99" s="17"/>
      <c r="CX99" s="58"/>
      <c r="CY99" s="50"/>
      <c r="CZ99" s="50"/>
      <c r="DA99" s="50"/>
      <c r="DB99" s="50"/>
      <c r="DC99" s="50"/>
      <c r="DD99" s="50"/>
      <c r="DE99" s="59"/>
      <c r="DF99" s="60"/>
      <c r="DG99" s="17"/>
      <c r="DH99" s="17"/>
      <c r="DI99" s="58"/>
      <c r="DJ99" s="50"/>
      <c r="DK99" s="50"/>
      <c r="DL99" s="50"/>
      <c r="DM99" s="50"/>
      <c r="DN99" s="50"/>
      <c r="DO99" s="50"/>
      <c r="DP99" s="59"/>
      <c r="DQ99" s="60"/>
      <c r="DR99" s="17"/>
      <c r="DS99" s="17"/>
      <c r="DT99" s="58"/>
      <c r="DU99" s="50"/>
      <c r="DV99" s="50"/>
      <c r="DW99" s="50"/>
      <c r="DX99" s="50"/>
      <c r="DY99" s="50"/>
      <c r="DZ99" s="50"/>
      <c r="EA99" s="59"/>
      <c r="EB99" s="60"/>
      <c r="EC99" s="17"/>
      <c r="ED99" s="17"/>
      <c r="EE99" s="58"/>
      <c r="EF99" s="50"/>
      <c r="EG99" s="50"/>
      <c r="EH99" s="50"/>
      <c r="EI99" s="50"/>
      <c r="EJ99" s="50"/>
      <c r="EK99" s="50"/>
      <c r="EL99" s="59"/>
      <c r="EM99" s="60"/>
      <c r="EN99" s="17"/>
      <c r="EO99" s="17"/>
      <c r="EP99" s="58"/>
      <c r="EQ99" s="50"/>
      <c r="ER99" s="50"/>
      <c r="ES99" s="50"/>
      <c r="ET99" s="50"/>
      <c r="EU99" s="50"/>
      <c r="EV99" s="50"/>
      <c r="EW99" s="59"/>
      <c r="EX99" s="60"/>
      <c r="EY99" s="17"/>
      <c r="EZ99" s="17"/>
      <c r="FA99" s="58"/>
      <c r="FB99" s="50"/>
      <c r="FC99" s="50"/>
      <c r="FD99" s="50"/>
      <c r="FE99" s="50"/>
      <c r="FF99" s="50"/>
      <c r="FG99" s="50"/>
      <c r="FH99" s="59"/>
      <c r="FI99" s="60"/>
      <c r="FJ99" s="17"/>
      <c r="FK99" s="17"/>
      <c r="FL99" s="58"/>
      <c r="FM99" s="50"/>
      <c r="FN99" s="50"/>
      <c r="FO99" s="50"/>
      <c r="FP99" s="50"/>
      <c r="FQ99" s="50"/>
      <c r="FR99" s="50"/>
      <c r="FS99" s="59"/>
      <c r="FT99" s="60"/>
      <c r="FU99" s="17"/>
      <c r="FV99" s="17"/>
      <c r="FW99" s="58"/>
      <c r="FX99" s="50"/>
      <c r="FY99" s="50"/>
      <c r="FZ99" s="50"/>
      <c r="GA99" s="50"/>
      <c r="GB99" s="50"/>
      <c r="GC99" s="50"/>
      <c r="GD99" s="59"/>
      <c r="GE99" s="60"/>
      <c r="GF99" s="17"/>
      <c r="GG99" s="17"/>
      <c r="GH99" s="58"/>
      <c r="GI99" s="50"/>
      <c r="GJ99" s="50"/>
      <c r="GK99" s="50"/>
      <c r="GL99" s="50"/>
      <c r="GM99" s="50"/>
      <c r="GN99" s="50"/>
      <c r="GO99" s="59"/>
      <c r="GP99" s="60"/>
      <c r="GQ99" s="17"/>
      <c r="GR99" s="17"/>
      <c r="GS99" s="58"/>
      <c r="GT99" s="50"/>
      <c r="GU99" s="50"/>
      <c r="GV99" s="50"/>
      <c r="GW99" s="50"/>
      <c r="GX99" s="50"/>
      <c r="GY99" s="50"/>
      <c r="GZ99" s="59"/>
      <c r="HA99" s="60"/>
      <c r="HB99" s="17"/>
      <c r="HC99" s="17"/>
      <c r="HD99" s="58"/>
      <c r="HE99" s="50"/>
      <c r="HF99" s="50"/>
      <c r="HG99" s="50"/>
      <c r="HH99" s="50"/>
      <c r="HI99" s="50"/>
      <c r="HJ99" s="50"/>
      <c r="HK99" s="59"/>
      <c r="HL99" s="60"/>
      <c r="HM99" s="17"/>
      <c r="HN99" s="17"/>
      <c r="HO99" s="58"/>
      <c r="HP99" s="50"/>
      <c r="HQ99" s="50"/>
      <c r="HR99" s="50"/>
      <c r="HS99" s="50"/>
      <c r="HT99" s="50"/>
      <c r="HU99" s="50"/>
      <c r="HV99" s="59"/>
      <c r="HW99" s="60"/>
      <c r="HX99" s="17"/>
      <c r="HY99" s="17"/>
    </row>
    <row r="100" spans="1:233" x14ac:dyDescent="0.3">
      <c r="A100" s="64"/>
      <c r="B100" s="65"/>
      <c r="C100" s="70"/>
      <c r="D100" s="71"/>
      <c r="E100" s="71"/>
      <c r="F100" s="71"/>
      <c r="G100" s="68"/>
      <c r="H100" s="68"/>
      <c r="I100" s="50"/>
      <c r="J100" s="59"/>
      <c r="K100" s="60"/>
      <c r="L100" s="17"/>
      <c r="M100" s="17"/>
      <c r="N100" s="58"/>
      <c r="O100" s="50"/>
      <c r="P100" s="50"/>
      <c r="Q100" s="50"/>
      <c r="R100" s="50"/>
      <c r="S100" s="50"/>
      <c r="T100" s="50"/>
      <c r="U100" s="59"/>
      <c r="V100" s="60"/>
      <c r="W100" s="17"/>
      <c r="X100" s="17"/>
      <c r="Y100" s="58"/>
      <c r="Z100" s="50"/>
      <c r="AA100" s="50"/>
      <c r="AB100" s="50"/>
      <c r="AC100" s="50"/>
      <c r="AD100" s="50"/>
      <c r="AE100" s="50"/>
      <c r="AF100" s="59"/>
      <c r="AG100" s="60"/>
      <c r="AH100" s="17"/>
      <c r="AI100" s="17"/>
      <c r="AJ100" s="58"/>
      <c r="AK100" s="50"/>
      <c r="AL100" s="50"/>
      <c r="AM100" s="50"/>
      <c r="AN100" s="50"/>
      <c r="AO100" s="50"/>
      <c r="AP100" s="50"/>
      <c r="AQ100" s="59"/>
      <c r="AR100" s="60"/>
      <c r="AS100" s="17"/>
      <c r="AT100" s="17"/>
      <c r="AU100" s="58"/>
      <c r="AV100" s="50"/>
      <c r="AW100" s="50"/>
      <c r="AX100" s="50"/>
      <c r="AY100" s="50"/>
      <c r="AZ100" s="50"/>
      <c r="BA100" s="50"/>
      <c r="BB100" s="59"/>
      <c r="BC100" s="60"/>
      <c r="BD100" s="17"/>
      <c r="BE100" s="17"/>
      <c r="BF100" s="58"/>
      <c r="BG100" s="50"/>
      <c r="BH100" s="50"/>
      <c r="BI100" s="50"/>
      <c r="BJ100" s="50"/>
      <c r="BK100" s="50"/>
      <c r="BL100" s="50"/>
      <c r="BM100" s="59"/>
      <c r="BN100" s="60"/>
      <c r="BO100" s="17"/>
      <c r="BP100" s="17"/>
      <c r="BQ100" s="58"/>
      <c r="BR100" s="50"/>
      <c r="BS100" s="50"/>
      <c r="BT100" s="50"/>
      <c r="BU100" s="50"/>
      <c r="BV100" s="50"/>
      <c r="BW100" s="50"/>
      <c r="BX100" s="59"/>
      <c r="BY100" s="60"/>
      <c r="BZ100" s="17"/>
      <c r="CA100" s="17"/>
      <c r="CB100" s="58"/>
      <c r="CC100" s="50"/>
      <c r="CD100" s="50"/>
      <c r="CE100" s="50"/>
      <c r="CF100" s="50"/>
      <c r="CG100" s="50"/>
      <c r="CH100" s="50"/>
      <c r="CI100" s="59"/>
      <c r="CJ100" s="60"/>
      <c r="CK100" s="17"/>
      <c r="CL100" s="17"/>
      <c r="CM100" s="58"/>
      <c r="CN100" s="50"/>
      <c r="CO100" s="50"/>
      <c r="CP100" s="50"/>
      <c r="CQ100" s="50"/>
      <c r="CR100" s="50"/>
      <c r="CS100" s="50"/>
      <c r="CT100" s="59"/>
      <c r="CU100" s="60"/>
      <c r="CV100" s="17"/>
      <c r="CW100" s="17"/>
      <c r="CX100" s="58"/>
      <c r="CY100" s="50"/>
      <c r="CZ100" s="50"/>
      <c r="DA100" s="50"/>
      <c r="DB100" s="50"/>
      <c r="DC100" s="50"/>
      <c r="DD100" s="50"/>
      <c r="DE100" s="59"/>
      <c r="DF100" s="60"/>
      <c r="DG100" s="17"/>
      <c r="DH100" s="17"/>
      <c r="DI100" s="58"/>
      <c r="DJ100" s="50"/>
      <c r="DK100" s="50"/>
      <c r="DL100" s="50"/>
      <c r="DM100" s="50"/>
      <c r="DN100" s="50"/>
      <c r="DO100" s="50"/>
      <c r="DP100" s="59"/>
      <c r="DQ100" s="60"/>
      <c r="DR100" s="17"/>
      <c r="DS100" s="17"/>
      <c r="DT100" s="58"/>
      <c r="DU100" s="50"/>
      <c r="DV100" s="50"/>
      <c r="DW100" s="50"/>
      <c r="DX100" s="50"/>
      <c r="DY100" s="50"/>
      <c r="DZ100" s="50"/>
      <c r="EA100" s="59"/>
      <c r="EB100" s="60"/>
      <c r="EC100" s="17"/>
      <c r="ED100" s="17"/>
      <c r="EE100" s="58"/>
      <c r="EF100" s="50"/>
      <c r="EG100" s="50"/>
      <c r="EH100" s="50"/>
      <c r="EI100" s="50"/>
      <c r="EJ100" s="50"/>
      <c r="EK100" s="50"/>
      <c r="EL100" s="59"/>
      <c r="EM100" s="60"/>
      <c r="EN100" s="17"/>
      <c r="EO100" s="17"/>
      <c r="EP100" s="58"/>
      <c r="EQ100" s="50"/>
      <c r="ER100" s="50"/>
      <c r="ES100" s="50"/>
      <c r="ET100" s="50"/>
      <c r="EU100" s="50"/>
      <c r="EV100" s="50"/>
      <c r="EW100" s="59"/>
      <c r="EX100" s="60"/>
      <c r="EY100" s="17"/>
      <c r="EZ100" s="17"/>
      <c r="FA100" s="58"/>
      <c r="FB100" s="50"/>
      <c r="FC100" s="50"/>
      <c r="FD100" s="50"/>
      <c r="FE100" s="50"/>
      <c r="FF100" s="50"/>
      <c r="FG100" s="50"/>
      <c r="FH100" s="59"/>
      <c r="FI100" s="60"/>
      <c r="FJ100" s="17"/>
      <c r="FK100" s="17"/>
      <c r="FL100" s="58"/>
      <c r="FM100" s="50"/>
      <c r="FN100" s="50"/>
      <c r="FO100" s="50"/>
      <c r="FP100" s="50"/>
      <c r="FQ100" s="50"/>
      <c r="FR100" s="50"/>
      <c r="FS100" s="59"/>
      <c r="FT100" s="60"/>
      <c r="FU100" s="17"/>
      <c r="FV100" s="17"/>
      <c r="FW100" s="58"/>
      <c r="FX100" s="50"/>
      <c r="FY100" s="50"/>
      <c r="FZ100" s="50"/>
      <c r="GA100" s="50"/>
      <c r="GB100" s="50"/>
      <c r="GC100" s="50"/>
      <c r="GD100" s="59"/>
      <c r="GE100" s="60"/>
      <c r="GF100" s="17"/>
      <c r="GG100" s="17"/>
      <c r="GH100" s="58"/>
      <c r="GI100" s="50"/>
      <c r="GJ100" s="50"/>
      <c r="GK100" s="50"/>
      <c r="GL100" s="50"/>
      <c r="GM100" s="50"/>
      <c r="GN100" s="50"/>
      <c r="GO100" s="59"/>
      <c r="GP100" s="60"/>
      <c r="GQ100" s="17"/>
      <c r="GR100" s="17"/>
      <c r="GS100" s="58"/>
      <c r="GT100" s="50"/>
      <c r="GU100" s="50"/>
      <c r="GV100" s="50"/>
      <c r="GW100" s="50"/>
      <c r="GX100" s="50"/>
      <c r="GY100" s="50"/>
      <c r="GZ100" s="59"/>
      <c r="HA100" s="60"/>
      <c r="HB100" s="17"/>
      <c r="HC100" s="17"/>
      <c r="HD100" s="58"/>
      <c r="HE100" s="50"/>
      <c r="HF100" s="50"/>
      <c r="HG100" s="50"/>
      <c r="HH100" s="50"/>
      <c r="HI100" s="50"/>
      <c r="HJ100" s="50"/>
      <c r="HK100" s="59"/>
      <c r="HL100" s="60"/>
      <c r="HM100" s="17"/>
      <c r="HN100" s="17"/>
      <c r="HO100" s="58"/>
      <c r="HP100" s="50"/>
      <c r="HQ100" s="50"/>
      <c r="HR100" s="50"/>
      <c r="HS100" s="50"/>
      <c r="HT100" s="50"/>
      <c r="HU100" s="50"/>
      <c r="HV100" s="59"/>
      <c r="HW100" s="60"/>
      <c r="HX100" s="17"/>
      <c r="HY100" s="17"/>
    </row>
    <row r="101" spans="1:233" x14ac:dyDescent="0.3">
      <c r="A101" s="72"/>
      <c r="B101" s="73"/>
      <c r="C101" s="74"/>
      <c r="D101" s="75"/>
      <c r="E101" s="75"/>
      <c r="F101" s="75"/>
      <c r="G101" s="76"/>
      <c r="H101" s="76"/>
      <c r="J101" s="59"/>
      <c r="K101" s="60"/>
      <c r="L101" s="17"/>
      <c r="M101" s="17"/>
      <c r="N101" s="58"/>
      <c r="O101" s="50"/>
      <c r="P101" s="50"/>
      <c r="Q101" s="50"/>
      <c r="R101" s="50"/>
      <c r="S101" s="50"/>
      <c r="T101" s="50"/>
      <c r="U101" s="59"/>
      <c r="V101" s="60"/>
      <c r="W101" s="17"/>
      <c r="X101" s="17"/>
      <c r="Y101" s="58"/>
      <c r="Z101" s="50"/>
      <c r="AA101" s="50"/>
      <c r="AB101" s="50"/>
      <c r="AC101" s="50"/>
      <c r="AD101" s="50"/>
      <c r="AE101" s="50"/>
      <c r="AF101" s="59"/>
      <c r="AG101" s="60"/>
      <c r="AH101" s="17"/>
      <c r="AI101" s="17"/>
      <c r="AJ101" s="58"/>
      <c r="AK101" s="50"/>
      <c r="AL101" s="50"/>
      <c r="AM101" s="50"/>
      <c r="AN101" s="50"/>
      <c r="AO101" s="50"/>
      <c r="AP101" s="50"/>
      <c r="AQ101" s="59"/>
      <c r="AR101" s="60"/>
      <c r="AS101" s="17"/>
      <c r="AT101" s="17"/>
      <c r="AU101" s="58"/>
      <c r="AV101" s="50"/>
      <c r="AW101" s="50"/>
      <c r="AX101" s="50"/>
      <c r="AY101" s="50"/>
      <c r="AZ101" s="50"/>
      <c r="BA101" s="50"/>
      <c r="BB101" s="59"/>
      <c r="BC101" s="60"/>
      <c r="BD101" s="17"/>
      <c r="BE101" s="17"/>
      <c r="BF101" s="58"/>
      <c r="BG101" s="50"/>
      <c r="BH101" s="50"/>
      <c r="BI101" s="50"/>
      <c r="BJ101" s="50"/>
      <c r="BK101" s="50"/>
      <c r="BL101" s="50"/>
      <c r="BM101" s="59"/>
      <c r="BN101" s="60"/>
      <c r="BO101" s="17"/>
      <c r="BP101" s="17"/>
      <c r="BQ101" s="58"/>
      <c r="BR101" s="50"/>
      <c r="BS101" s="50"/>
      <c r="BT101" s="50"/>
      <c r="BU101" s="50"/>
      <c r="BV101" s="50"/>
      <c r="BW101" s="50"/>
      <c r="BX101" s="59"/>
      <c r="BY101" s="60"/>
      <c r="BZ101" s="17"/>
      <c r="CA101" s="17"/>
      <c r="CB101" s="58"/>
      <c r="CC101" s="50"/>
      <c r="CD101" s="50"/>
      <c r="CE101" s="50"/>
      <c r="CF101" s="50"/>
      <c r="CG101" s="50"/>
      <c r="CH101" s="50"/>
      <c r="CI101" s="59"/>
      <c r="CJ101" s="60"/>
      <c r="CK101" s="17"/>
      <c r="CL101" s="17"/>
      <c r="CM101" s="58"/>
      <c r="CN101" s="50"/>
      <c r="CO101" s="50"/>
      <c r="CP101" s="50"/>
      <c r="CQ101" s="50"/>
      <c r="CR101" s="50"/>
      <c r="CS101" s="50"/>
      <c r="CT101" s="59"/>
      <c r="CU101" s="60"/>
      <c r="CV101" s="17"/>
      <c r="CW101" s="17"/>
      <c r="CX101" s="58"/>
      <c r="CY101" s="50"/>
      <c r="CZ101" s="50"/>
      <c r="DA101" s="50"/>
      <c r="DB101" s="50"/>
      <c r="DC101" s="50"/>
      <c r="DD101" s="50"/>
      <c r="DE101" s="59"/>
      <c r="DF101" s="60"/>
      <c r="DG101" s="17"/>
      <c r="DH101" s="17"/>
      <c r="DI101" s="58"/>
      <c r="DJ101" s="50"/>
      <c r="DK101" s="50"/>
      <c r="DL101" s="50"/>
      <c r="DM101" s="50"/>
      <c r="DN101" s="50"/>
      <c r="DO101" s="50"/>
      <c r="DP101" s="59"/>
      <c r="DQ101" s="60"/>
      <c r="DR101" s="17"/>
      <c r="DS101" s="17"/>
      <c r="DT101" s="58"/>
      <c r="DU101" s="50"/>
      <c r="DV101" s="50"/>
      <c r="DW101" s="50"/>
      <c r="DX101" s="50"/>
      <c r="DY101" s="50"/>
      <c r="DZ101" s="50"/>
      <c r="EA101" s="59"/>
      <c r="EB101" s="60"/>
      <c r="EC101" s="17"/>
      <c r="ED101" s="17"/>
      <c r="EE101" s="58"/>
      <c r="EF101" s="50"/>
      <c r="EG101" s="50"/>
      <c r="EH101" s="50"/>
      <c r="EI101" s="50"/>
      <c r="EJ101" s="50"/>
      <c r="EK101" s="50"/>
      <c r="EL101" s="59"/>
      <c r="EM101" s="60"/>
      <c r="EN101" s="17"/>
      <c r="EO101" s="17"/>
      <c r="EP101" s="58"/>
      <c r="EQ101" s="50"/>
      <c r="ER101" s="50"/>
      <c r="ES101" s="50"/>
      <c r="ET101" s="50"/>
      <c r="EU101" s="50"/>
      <c r="EV101" s="50"/>
      <c r="EW101" s="59"/>
      <c r="EX101" s="60"/>
      <c r="EY101" s="17"/>
      <c r="EZ101" s="17"/>
      <c r="FA101" s="58"/>
      <c r="FB101" s="50"/>
      <c r="FC101" s="50"/>
      <c r="FD101" s="50"/>
      <c r="FE101" s="50"/>
      <c r="FF101" s="50"/>
      <c r="FG101" s="50"/>
      <c r="FH101" s="59"/>
      <c r="FI101" s="60"/>
      <c r="FJ101" s="17"/>
      <c r="FK101" s="17"/>
      <c r="FL101" s="58"/>
      <c r="FM101" s="50"/>
      <c r="FN101" s="50"/>
      <c r="FO101" s="50"/>
      <c r="FP101" s="50"/>
      <c r="FQ101" s="50"/>
      <c r="FR101" s="50"/>
      <c r="FS101" s="59"/>
      <c r="FT101" s="60"/>
      <c r="FU101" s="17"/>
      <c r="FV101" s="17"/>
      <c r="FW101" s="58"/>
      <c r="FX101" s="50"/>
      <c r="FY101" s="50"/>
      <c r="FZ101" s="50"/>
      <c r="GA101" s="50"/>
      <c r="GB101" s="50"/>
      <c r="GC101" s="50"/>
      <c r="GD101" s="59"/>
      <c r="GE101" s="60"/>
      <c r="GF101" s="17"/>
      <c r="GG101" s="17"/>
      <c r="GH101" s="58"/>
      <c r="GI101" s="50"/>
      <c r="GJ101" s="50"/>
      <c r="GK101" s="50"/>
      <c r="GL101" s="50"/>
      <c r="GM101" s="50"/>
      <c r="GN101" s="50"/>
      <c r="GO101" s="59"/>
      <c r="GP101" s="60"/>
      <c r="GQ101" s="17"/>
      <c r="GR101" s="17"/>
      <c r="GS101" s="58"/>
      <c r="GT101" s="50"/>
      <c r="GU101" s="50"/>
      <c r="GV101" s="50"/>
      <c r="GW101" s="50"/>
      <c r="GX101" s="50"/>
      <c r="GY101" s="50"/>
      <c r="GZ101" s="59"/>
      <c r="HA101" s="60"/>
      <c r="HB101" s="17"/>
      <c r="HC101" s="17"/>
      <c r="HD101" s="58"/>
      <c r="HE101" s="50"/>
      <c r="HF101" s="50"/>
      <c r="HG101" s="50"/>
      <c r="HH101" s="50"/>
      <c r="HI101" s="50"/>
      <c r="HJ101" s="50"/>
      <c r="HK101" s="59"/>
      <c r="HL101" s="60"/>
      <c r="HM101" s="17"/>
      <c r="HN101" s="17"/>
      <c r="HO101" s="58"/>
      <c r="HP101" s="50"/>
      <c r="HQ101" s="50"/>
      <c r="HR101" s="50"/>
      <c r="HS101" s="50"/>
      <c r="HT101" s="50"/>
      <c r="HU101" s="50"/>
      <c r="HV101" s="59"/>
      <c r="HW101" s="60"/>
      <c r="HX101" s="17"/>
      <c r="HY101" s="17"/>
    </row>
    <row r="102" spans="1:233" x14ac:dyDescent="0.3">
      <c r="C102" s="17"/>
      <c r="D102" s="17"/>
      <c r="E102" s="60"/>
      <c r="F102" s="60"/>
      <c r="G102" s="60"/>
      <c r="H102" s="17"/>
      <c r="J102" s="59"/>
      <c r="K102" s="60"/>
      <c r="L102" s="17"/>
      <c r="M102" s="17"/>
      <c r="N102" s="58"/>
      <c r="O102" s="50"/>
      <c r="P102" s="50"/>
      <c r="Q102" s="50"/>
      <c r="R102" s="50"/>
      <c r="S102" s="50"/>
      <c r="T102" s="50"/>
      <c r="U102" s="59"/>
      <c r="V102" s="60"/>
      <c r="W102" s="17"/>
      <c r="X102" s="17"/>
      <c r="Y102" s="58"/>
      <c r="Z102" s="50"/>
      <c r="AA102" s="50"/>
      <c r="AB102" s="50"/>
      <c r="AC102" s="50"/>
      <c r="AD102" s="50"/>
      <c r="AE102" s="50"/>
      <c r="AF102" s="59"/>
      <c r="AG102" s="60"/>
      <c r="AH102" s="17"/>
      <c r="AI102" s="17"/>
      <c r="AJ102" s="58"/>
      <c r="AK102" s="50"/>
      <c r="AL102" s="50"/>
      <c r="AM102" s="50"/>
      <c r="AN102" s="50"/>
      <c r="AO102" s="50"/>
      <c r="AP102" s="50"/>
      <c r="AQ102" s="59"/>
      <c r="AR102" s="60"/>
      <c r="AS102" s="17"/>
      <c r="AT102" s="17"/>
      <c r="AU102" s="58"/>
      <c r="AV102" s="50"/>
      <c r="AW102" s="50"/>
      <c r="AX102" s="50"/>
      <c r="AY102" s="50"/>
      <c r="AZ102" s="50"/>
      <c r="BA102" s="50"/>
      <c r="BB102" s="59"/>
      <c r="BC102" s="60"/>
      <c r="BD102" s="17"/>
      <c r="BE102" s="17"/>
      <c r="BF102" s="58"/>
      <c r="BG102" s="50"/>
      <c r="BH102" s="50"/>
      <c r="BI102" s="50"/>
      <c r="BJ102" s="50"/>
      <c r="BK102" s="50"/>
      <c r="BL102" s="50"/>
      <c r="BM102" s="59"/>
      <c r="BN102" s="60"/>
      <c r="BO102" s="17"/>
      <c r="BP102" s="17"/>
      <c r="BQ102" s="58"/>
      <c r="BR102" s="50"/>
      <c r="BS102" s="50"/>
      <c r="BT102" s="50"/>
      <c r="BU102" s="50"/>
      <c r="BV102" s="50"/>
      <c r="BW102" s="50"/>
      <c r="BX102" s="59"/>
      <c r="BY102" s="60"/>
      <c r="BZ102" s="17"/>
      <c r="CA102" s="17"/>
      <c r="CB102" s="58"/>
      <c r="CC102" s="50"/>
      <c r="CD102" s="50"/>
      <c r="CE102" s="50"/>
      <c r="CF102" s="50"/>
      <c r="CG102" s="50"/>
      <c r="CH102" s="50"/>
      <c r="CI102" s="59"/>
      <c r="CJ102" s="60"/>
      <c r="CK102" s="17"/>
      <c r="CL102" s="17"/>
      <c r="CM102" s="58"/>
      <c r="CN102" s="50"/>
      <c r="CO102" s="50"/>
      <c r="CP102" s="50"/>
      <c r="CQ102" s="50"/>
      <c r="CR102" s="50"/>
      <c r="CS102" s="50"/>
      <c r="CT102" s="59"/>
      <c r="CU102" s="60"/>
      <c r="CV102" s="17"/>
      <c r="CW102" s="17"/>
      <c r="CX102" s="58"/>
      <c r="CY102" s="50"/>
      <c r="CZ102" s="50"/>
      <c r="DA102" s="50"/>
      <c r="DB102" s="50"/>
      <c r="DC102" s="50"/>
      <c r="DD102" s="50"/>
      <c r="DE102" s="59"/>
      <c r="DF102" s="60"/>
      <c r="DG102" s="17"/>
      <c r="DH102" s="17"/>
      <c r="DI102" s="58"/>
      <c r="DJ102" s="50"/>
      <c r="DK102" s="50"/>
      <c r="DL102" s="50"/>
      <c r="DM102" s="50"/>
      <c r="DN102" s="50"/>
      <c r="DO102" s="50"/>
      <c r="DP102" s="59"/>
      <c r="DQ102" s="60"/>
      <c r="DR102" s="17"/>
      <c r="DS102" s="17"/>
      <c r="DT102" s="58"/>
      <c r="DU102" s="50"/>
      <c r="DV102" s="50"/>
      <c r="DW102" s="50"/>
      <c r="DX102" s="50"/>
      <c r="DY102" s="50"/>
      <c r="DZ102" s="50"/>
      <c r="EA102" s="59"/>
      <c r="EB102" s="60"/>
      <c r="EC102" s="17"/>
      <c r="ED102" s="17"/>
      <c r="EE102" s="58"/>
      <c r="EF102" s="50"/>
      <c r="EG102" s="50"/>
      <c r="EH102" s="50"/>
      <c r="EI102" s="50"/>
      <c r="EJ102" s="50"/>
      <c r="EK102" s="50"/>
      <c r="EL102" s="59"/>
      <c r="EM102" s="60"/>
      <c r="EN102" s="17"/>
      <c r="EO102" s="17"/>
      <c r="EP102" s="58"/>
      <c r="EQ102" s="50"/>
      <c r="ER102" s="50"/>
      <c r="ES102" s="50"/>
      <c r="ET102" s="50"/>
      <c r="EU102" s="50"/>
      <c r="EV102" s="50"/>
      <c r="EW102" s="59"/>
      <c r="EX102" s="60"/>
      <c r="EY102" s="17"/>
      <c r="EZ102" s="17"/>
      <c r="FA102" s="58"/>
      <c r="FB102" s="50"/>
      <c r="FC102" s="50"/>
      <c r="FD102" s="50"/>
      <c r="FE102" s="50"/>
      <c r="FF102" s="50"/>
      <c r="FG102" s="50"/>
      <c r="FH102" s="59"/>
      <c r="FI102" s="60"/>
      <c r="FJ102" s="17"/>
      <c r="FK102" s="17"/>
      <c r="FL102" s="58"/>
      <c r="FM102" s="50"/>
      <c r="FN102" s="50"/>
      <c r="FO102" s="50"/>
      <c r="FP102" s="50"/>
      <c r="FQ102" s="50"/>
      <c r="FR102" s="50"/>
      <c r="FS102" s="59"/>
      <c r="FT102" s="60"/>
      <c r="FU102" s="17"/>
      <c r="FV102" s="17"/>
      <c r="FW102" s="58"/>
      <c r="FX102" s="50"/>
      <c r="FY102" s="50"/>
      <c r="FZ102" s="50"/>
      <c r="GA102" s="50"/>
      <c r="GB102" s="50"/>
      <c r="GC102" s="50"/>
      <c r="GD102" s="59"/>
      <c r="GE102" s="60"/>
      <c r="GF102" s="17"/>
      <c r="GG102" s="17"/>
      <c r="GH102" s="58"/>
      <c r="GI102" s="50"/>
      <c r="GJ102" s="50"/>
      <c r="GK102" s="50"/>
      <c r="GL102" s="50"/>
      <c r="GM102" s="50"/>
      <c r="GN102" s="50"/>
      <c r="GO102" s="59"/>
      <c r="GP102" s="60"/>
      <c r="GQ102" s="17"/>
      <c r="GR102" s="17"/>
      <c r="GS102" s="58"/>
      <c r="GT102" s="50"/>
      <c r="GU102" s="50"/>
      <c r="GV102" s="50"/>
      <c r="GW102" s="50"/>
      <c r="GX102" s="50"/>
      <c r="GY102" s="50"/>
      <c r="GZ102" s="59"/>
      <c r="HA102" s="60"/>
      <c r="HB102" s="17"/>
      <c r="HC102" s="17"/>
      <c r="HD102" s="58"/>
      <c r="HE102" s="50"/>
      <c r="HF102" s="50"/>
      <c r="HG102" s="50"/>
      <c r="HH102" s="50"/>
      <c r="HI102" s="50"/>
      <c r="HJ102" s="50"/>
      <c r="HK102" s="59"/>
      <c r="HL102" s="60"/>
      <c r="HM102" s="17"/>
      <c r="HN102" s="17"/>
      <c r="HO102" s="58"/>
      <c r="HP102" s="50"/>
      <c r="HQ102" s="50"/>
      <c r="HR102" s="50"/>
      <c r="HS102" s="50"/>
      <c r="HT102" s="50"/>
      <c r="HU102" s="50"/>
      <c r="HV102" s="59"/>
      <c r="HW102" s="60"/>
      <c r="HX102" s="17"/>
      <c r="HY102" s="17"/>
    </row>
    <row r="103" spans="1:233" x14ac:dyDescent="0.3">
      <c r="J103" s="59"/>
      <c r="K103" s="60"/>
      <c r="L103" s="17"/>
      <c r="M103" s="17"/>
      <c r="N103" s="58"/>
      <c r="O103" s="50"/>
      <c r="P103" s="50"/>
      <c r="Q103" s="50"/>
      <c r="R103" s="50"/>
      <c r="S103" s="50"/>
      <c r="T103" s="50"/>
      <c r="U103" s="59"/>
      <c r="V103" s="60"/>
      <c r="W103" s="17"/>
      <c r="X103" s="17"/>
      <c r="Y103" s="58"/>
      <c r="Z103" s="50"/>
      <c r="AA103" s="50"/>
      <c r="AB103" s="50"/>
      <c r="AC103" s="50"/>
      <c r="AD103" s="50"/>
      <c r="AE103" s="50"/>
      <c r="AF103" s="59"/>
      <c r="AG103" s="60"/>
      <c r="AH103" s="17"/>
      <c r="AI103" s="17"/>
      <c r="AJ103" s="58"/>
      <c r="AK103" s="50"/>
      <c r="AL103" s="50"/>
      <c r="AM103" s="50"/>
      <c r="AN103" s="50"/>
      <c r="AO103" s="50"/>
      <c r="AP103" s="50"/>
      <c r="AQ103" s="59"/>
      <c r="AR103" s="60"/>
      <c r="AS103" s="17"/>
      <c r="AT103" s="17"/>
      <c r="AU103" s="58"/>
      <c r="AV103" s="50"/>
      <c r="AW103" s="50"/>
      <c r="AX103" s="50"/>
      <c r="AY103" s="50"/>
      <c r="AZ103" s="50"/>
      <c r="BA103" s="50"/>
      <c r="BB103" s="59"/>
      <c r="BC103" s="60"/>
      <c r="BD103" s="17"/>
      <c r="BE103" s="17"/>
      <c r="BF103" s="58"/>
      <c r="BG103" s="50"/>
      <c r="BH103" s="50"/>
      <c r="BI103" s="50"/>
      <c r="BJ103" s="50"/>
      <c r="BK103" s="50"/>
      <c r="BL103" s="50"/>
      <c r="BM103" s="59"/>
      <c r="BN103" s="60"/>
      <c r="BO103" s="17"/>
      <c r="BP103" s="17"/>
      <c r="BQ103" s="58"/>
      <c r="BR103" s="50"/>
      <c r="BS103" s="50"/>
      <c r="BT103" s="50"/>
      <c r="BU103" s="50"/>
      <c r="BV103" s="50"/>
      <c r="BW103" s="50"/>
      <c r="BX103" s="59"/>
      <c r="BY103" s="60"/>
      <c r="BZ103" s="17"/>
      <c r="CA103" s="17"/>
      <c r="CB103" s="58"/>
      <c r="CC103" s="50"/>
      <c r="CD103" s="50"/>
      <c r="CE103" s="50"/>
      <c r="CF103" s="50"/>
      <c r="CG103" s="50"/>
      <c r="CH103" s="50"/>
      <c r="CI103" s="59"/>
      <c r="CJ103" s="60"/>
      <c r="CK103" s="17"/>
      <c r="CL103" s="17"/>
      <c r="CM103" s="58"/>
      <c r="CN103" s="50"/>
      <c r="CO103" s="50"/>
      <c r="CP103" s="50"/>
      <c r="CQ103" s="50"/>
      <c r="CR103" s="50"/>
      <c r="CS103" s="50"/>
      <c r="CT103" s="59"/>
      <c r="CU103" s="60"/>
      <c r="CV103" s="17"/>
      <c r="CW103" s="17"/>
      <c r="CX103" s="58"/>
      <c r="CY103" s="50"/>
      <c r="CZ103" s="50"/>
      <c r="DA103" s="50"/>
      <c r="DB103" s="50"/>
      <c r="DC103" s="50"/>
      <c r="DD103" s="50"/>
      <c r="DE103" s="59"/>
      <c r="DF103" s="60"/>
      <c r="DG103" s="17"/>
      <c r="DH103" s="17"/>
      <c r="DI103" s="58"/>
      <c r="DJ103" s="50"/>
      <c r="DK103" s="50"/>
      <c r="DL103" s="50"/>
      <c r="DM103" s="50"/>
      <c r="DN103" s="50"/>
      <c r="DO103" s="50"/>
      <c r="DP103" s="59"/>
      <c r="DQ103" s="60"/>
      <c r="DR103" s="17"/>
      <c r="DS103" s="17"/>
      <c r="DT103" s="58"/>
      <c r="DU103" s="50"/>
      <c r="DV103" s="50"/>
      <c r="DW103" s="50"/>
      <c r="DX103" s="50"/>
      <c r="DY103" s="50"/>
      <c r="DZ103" s="50"/>
      <c r="EA103" s="59"/>
      <c r="EB103" s="60"/>
      <c r="EC103" s="17"/>
      <c r="ED103" s="17"/>
      <c r="EE103" s="58"/>
      <c r="EF103" s="50"/>
      <c r="EG103" s="50"/>
      <c r="EH103" s="50"/>
      <c r="EI103" s="50"/>
      <c r="EJ103" s="50"/>
      <c r="EK103" s="50"/>
      <c r="EL103" s="59"/>
      <c r="EM103" s="60"/>
      <c r="EN103" s="17"/>
      <c r="EO103" s="17"/>
      <c r="EP103" s="58"/>
      <c r="EQ103" s="50"/>
      <c r="ER103" s="50"/>
      <c r="ES103" s="50"/>
      <c r="ET103" s="50"/>
      <c r="EU103" s="50"/>
      <c r="EV103" s="50"/>
      <c r="EW103" s="59"/>
      <c r="EX103" s="60"/>
      <c r="EY103" s="17"/>
      <c r="EZ103" s="17"/>
      <c r="FA103" s="58"/>
      <c r="FB103" s="50"/>
      <c r="FC103" s="50"/>
      <c r="FD103" s="50"/>
      <c r="FE103" s="50"/>
      <c r="FF103" s="50"/>
      <c r="FG103" s="50"/>
      <c r="FH103" s="59"/>
      <c r="FI103" s="60"/>
      <c r="FJ103" s="17"/>
      <c r="FK103" s="17"/>
      <c r="FL103" s="58"/>
      <c r="FM103" s="50"/>
      <c r="FN103" s="50"/>
      <c r="FO103" s="50"/>
      <c r="FP103" s="50"/>
      <c r="FQ103" s="50"/>
      <c r="FR103" s="50"/>
      <c r="FS103" s="59"/>
      <c r="FT103" s="60"/>
      <c r="FU103" s="17"/>
      <c r="FV103" s="17"/>
      <c r="FW103" s="58"/>
      <c r="FX103" s="50"/>
      <c r="FY103" s="50"/>
      <c r="FZ103" s="50"/>
      <c r="GA103" s="50"/>
      <c r="GB103" s="50"/>
      <c r="GC103" s="50"/>
      <c r="GD103" s="59"/>
      <c r="GE103" s="60"/>
      <c r="GF103" s="17"/>
      <c r="GG103" s="17"/>
      <c r="GH103" s="58"/>
      <c r="GI103" s="50"/>
      <c r="GJ103" s="50"/>
      <c r="GK103" s="50"/>
      <c r="GL103" s="50"/>
      <c r="GM103" s="50"/>
      <c r="GN103" s="50"/>
      <c r="GO103" s="59"/>
      <c r="GP103" s="60"/>
      <c r="GQ103" s="17"/>
      <c r="GR103" s="17"/>
      <c r="GS103" s="58"/>
      <c r="GT103" s="50"/>
      <c r="GU103" s="50"/>
      <c r="GV103" s="50"/>
      <c r="GW103" s="50"/>
      <c r="GX103" s="50"/>
      <c r="GY103" s="50"/>
      <c r="GZ103" s="59"/>
      <c r="HA103" s="60"/>
      <c r="HB103" s="17"/>
      <c r="HC103" s="17"/>
      <c r="HD103" s="58"/>
      <c r="HE103" s="50"/>
      <c r="HF103" s="50"/>
      <c r="HG103" s="50"/>
      <c r="HH103" s="50"/>
      <c r="HI103" s="50"/>
      <c r="HJ103" s="50"/>
      <c r="HK103" s="59"/>
      <c r="HL103" s="60"/>
      <c r="HM103" s="17"/>
      <c r="HN103" s="17"/>
      <c r="HO103" s="58"/>
      <c r="HP103" s="50"/>
      <c r="HQ103" s="50"/>
      <c r="HR103" s="50"/>
      <c r="HS103" s="50"/>
      <c r="HT103" s="50"/>
      <c r="HU103" s="50"/>
      <c r="HV103" s="59"/>
      <c r="HW103" s="60"/>
      <c r="HX103" s="17"/>
      <c r="HY103" s="17"/>
    </row>
    <row r="104" spans="1:233" x14ac:dyDescent="0.3">
      <c r="J104" s="59"/>
      <c r="K104" s="60"/>
      <c r="L104" s="17"/>
      <c r="M104" s="17"/>
      <c r="N104" s="58"/>
      <c r="O104" s="50"/>
      <c r="P104" s="50"/>
      <c r="Q104" s="50"/>
      <c r="R104" s="50"/>
      <c r="S104" s="50"/>
      <c r="T104" s="50"/>
      <c r="U104" s="59"/>
      <c r="V104" s="60"/>
      <c r="W104" s="17"/>
      <c r="X104" s="17"/>
      <c r="Y104" s="58"/>
      <c r="Z104" s="50"/>
      <c r="AA104" s="50"/>
      <c r="AB104" s="50"/>
      <c r="AC104" s="50"/>
      <c r="AD104" s="50"/>
      <c r="AE104" s="50"/>
      <c r="AF104" s="59"/>
      <c r="AG104" s="60"/>
      <c r="AH104" s="17"/>
      <c r="AI104" s="17"/>
      <c r="AJ104" s="58"/>
      <c r="AK104" s="50"/>
      <c r="AL104" s="50"/>
      <c r="AM104" s="50"/>
      <c r="AN104" s="50"/>
      <c r="AO104" s="50"/>
      <c r="AP104" s="50"/>
      <c r="AQ104" s="59"/>
      <c r="AR104" s="60"/>
      <c r="AS104" s="17"/>
      <c r="AT104" s="17"/>
      <c r="AU104" s="58"/>
      <c r="AV104" s="50"/>
      <c r="AW104" s="50"/>
      <c r="AX104" s="50"/>
      <c r="AY104" s="50"/>
      <c r="AZ104" s="50"/>
      <c r="BA104" s="50"/>
      <c r="BB104" s="59"/>
      <c r="BC104" s="60"/>
      <c r="BD104" s="17"/>
      <c r="BE104" s="17"/>
      <c r="BF104" s="58"/>
      <c r="BG104" s="50"/>
      <c r="BH104" s="50"/>
      <c r="BI104" s="50"/>
      <c r="BJ104" s="50"/>
      <c r="BK104" s="50"/>
      <c r="BL104" s="50"/>
      <c r="BM104" s="59"/>
      <c r="BN104" s="60"/>
      <c r="BO104" s="17"/>
      <c r="BP104" s="17"/>
      <c r="BQ104" s="58"/>
      <c r="BR104" s="50"/>
      <c r="BS104" s="50"/>
      <c r="BT104" s="50"/>
      <c r="BU104" s="50"/>
      <c r="BV104" s="50"/>
      <c r="BW104" s="50"/>
      <c r="BX104" s="59"/>
      <c r="BY104" s="60"/>
      <c r="BZ104" s="17"/>
      <c r="CA104" s="17"/>
      <c r="CB104" s="58"/>
      <c r="CC104" s="50"/>
      <c r="CD104" s="50"/>
      <c r="CE104" s="50"/>
      <c r="CF104" s="50"/>
      <c r="CG104" s="50"/>
      <c r="CH104" s="50"/>
      <c r="CI104" s="59"/>
      <c r="CJ104" s="60"/>
      <c r="CK104" s="17"/>
      <c r="CL104" s="17"/>
      <c r="CM104" s="58"/>
      <c r="CN104" s="50"/>
      <c r="CO104" s="50"/>
      <c r="CP104" s="50"/>
      <c r="CQ104" s="50"/>
      <c r="CR104" s="50"/>
      <c r="CS104" s="50"/>
      <c r="CT104" s="59"/>
      <c r="CU104" s="60"/>
      <c r="CV104" s="17"/>
      <c r="CW104" s="17"/>
      <c r="CX104" s="58"/>
      <c r="CY104" s="50"/>
      <c r="CZ104" s="50"/>
      <c r="DA104" s="50"/>
      <c r="DB104" s="50"/>
      <c r="DC104" s="50"/>
      <c r="DD104" s="50"/>
      <c r="DE104" s="59"/>
      <c r="DF104" s="60"/>
      <c r="DG104" s="17"/>
      <c r="DH104" s="17"/>
      <c r="DI104" s="58"/>
      <c r="DJ104" s="50"/>
      <c r="DK104" s="50"/>
      <c r="DL104" s="50"/>
      <c r="DM104" s="50"/>
      <c r="DN104" s="50"/>
      <c r="DO104" s="50"/>
      <c r="DP104" s="59"/>
      <c r="DQ104" s="60"/>
      <c r="DR104" s="17"/>
      <c r="DS104" s="17"/>
      <c r="DT104" s="58"/>
      <c r="DU104" s="50"/>
      <c r="DV104" s="50"/>
      <c r="DW104" s="50"/>
      <c r="DX104" s="50"/>
      <c r="DY104" s="50"/>
      <c r="DZ104" s="50"/>
      <c r="EA104" s="59"/>
      <c r="EB104" s="60"/>
      <c r="EC104" s="17"/>
      <c r="ED104" s="17"/>
      <c r="EE104" s="58"/>
      <c r="EF104" s="50"/>
      <c r="EG104" s="50"/>
      <c r="EH104" s="50"/>
      <c r="EI104" s="50"/>
      <c r="EJ104" s="50"/>
      <c r="EK104" s="50"/>
      <c r="EL104" s="59"/>
      <c r="EM104" s="60"/>
      <c r="EN104" s="17"/>
      <c r="EO104" s="17"/>
      <c r="EP104" s="58"/>
      <c r="EQ104" s="50"/>
      <c r="ER104" s="50"/>
      <c r="ES104" s="50"/>
      <c r="ET104" s="50"/>
      <c r="EU104" s="50"/>
      <c r="EV104" s="50"/>
      <c r="EW104" s="59"/>
      <c r="EX104" s="60"/>
      <c r="EY104" s="17"/>
      <c r="EZ104" s="17"/>
      <c r="FA104" s="58"/>
      <c r="FB104" s="50"/>
      <c r="FC104" s="50"/>
      <c r="FD104" s="50"/>
      <c r="FE104" s="50"/>
      <c r="FF104" s="50"/>
      <c r="FG104" s="50"/>
      <c r="FH104" s="59"/>
      <c r="FI104" s="60"/>
      <c r="FJ104" s="17"/>
      <c r="FK104" s="17"/>
      <c r="FL104" s="58"/>
      <c r="FM104" s="50"/>
      <c r="FN104" s="50"/>
      <c r="FO104" s="50"/>
      <c r="FP104" s="50"/>
      <c r="FQ104" s="50"/>
      <c r="FR104" s="50"/>
      <c r="FS104" s="59"/>
      <c r="FT104" s="60"/>
      <c r="FU104" s="17"/>
      <c r="FV104" s="17"/>
      <c r="FW104" s="58"/>
      <c r="FX104" s="50"/>
      <c r="FY104" s="50"/>
      <c r="FZ104" s="50"/>
      <c r="GA104" s="50"/>
      <c r="GB104" s="50"/>
      <c r="GC104" s="50"/>
      <c r="GD104" s="59"/>
      <c r="GE104" s="60"/>
      <c r="GF104" s="17"/>
      <c r="GG104" s="17"/>
      <c r="GH104" s="58"/>
      <c r="GI104" s="50"/>
      <c r="GJ104" s="50"/>
      <c r="GK104" s="50"/>
      <c r="GL104" s="50"/>
      <c r="GM104" s="50"/>
      <c r="GN104" s="50"/>
      <c r="GO104" s="59"/>
      <c r="GP104" s="60"/>
      <c r="GQ104" s="17"/>
      <c r="GR104" s="17"/>
      <c r="GS104" s="58"/>
      <c r="GT104" s="50"/>
      <c r="GU104" s="50"/>
      <c r="GV104" s="50"/>
      <c r="GW104" s="50"/>
      <c r="GX104" s="50"/>
      <c r="GY104" s="50"/>
      <c r="GZ104" s="59"/>
      <c r="HA104" s="60"/>
      <c r="HB104" s="17"/>
      <c r="HC104" s="17"/>
      <c r="HD104" s="58"/>
      <c r="HE104" s="50"/>
      <c r="HF104" s="50"/>
      <c r="HG104" s="50"/>
      <c r="HH104" s="50"/>
      <c r="HI104" s="50"/>
      <c r="HJ104" s="50"/>
      <c r="HK104" s="59"/>
      <c r="HL104" s="60"/>
      <c r="HM104" s="17"/>
      <c r="HN104" s="17"/>
      <c r="HO104" s="58"/>
      <c r="HP104" s="50"/>
      <c r="HQ104" s="50"/>
      <c r="HR104" s="50"/>
      <c r="HS104" s="50"/>
      <c r="HT104" s="50"/>
      <c r="HU104" s="50"/>
      <c r="HV104" s="59"/>
      <c r="HW104" s="60"/>
      <c r="HX104" s="17"/>
      <c r="HY104" s="17"/>
    </row>
    <row r="111" spans="1:233" s="77" customFormat="1" x14ac:dyDescent="0.3">
      <c r="A111" s="32"/>
      <c r="C111" s="32"/>
      <c r="D111" s="79"/>
      <c r="E111" s="78"/>
      <c r="F111" s="78"/>
      <c r="G111" s="78"/>
      <c r="H111" s="79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  <c r="DC111" s="32"/>
      <c r="DD111" s="32"/>
      <c r="DE111" s="32"/>
      <c r="DF111" s="32"/>
      <c r="DG111" s="32"/>
      <c r="DH111" s="32"/>
      <c r="DI111" s="32"/>
      <c r="DJ111" s="32"/>
      <c r="DK111" s="32"/>
      <c r="DL111" s="32"/>
      <c r="DM111" s="32"/>
      <c r="DN111" s="32"/>
      <c r="DO111" s="32"/>
      <c r="DP111" s="32"/>
      <c r="DQ111" s="32"/>
      <c r="DR111" s="32"/>
      <c r="DS111" s="32"/>
      <c r="DT111" s="32"/>
      <c r="DU111" s="32"/>
      <c r="DV111" s="32"/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32"/>
      <c r="EZ111" s="32"/>
      <c r="FA111" s="32"/>
      <c r="FB111" s="32"/>
      <c r="FC111" s="32"/>
      <c r="FD111" s="32"/>
      <c r="FE111" s="32"/>
      <c r="FF111" s="32"/>
      <c r="FG111" s="32"/>
      <c r="FH111" s="32"/>
      <c r="FI111" s="32"/>
      <c r="FJ111" s="32"/>
      <c r="FK111" s="32"/>
      <c r="FL111" s="32"/>
      <c r="FM111" s="32"/>
      <c r="FN111" s="32"/>
      <c r="FO111" s="32"/>
      <c r="FP111" s="32"/>
      <c r="FQ111" s="32"/>
      <c r="FR111" s="32"/>
      <c r="FS111" s="32"/>
      <c r="FT111" s="32"/>
      <c r="FU111" s="32"/>
      <c r="FV111" s="32"/>
      <c r="FW111" s="32"/>
      <c r="FX111" s="32"/>
      <c r="FY111" s="32"/>
      <c r="FZ111" s="32"/>
      <c r="GA111" s="32"/>
      <c r="GB111" s="32"/>
      <c r="GC111" s="32"/>
      <c r="GD111" s="32"/>
      <c r="GE111" s="32"/>
      <c r="GF111" s="32"/>
      <c r="GG111" s="32"/>
      <c r="GH111" s="32"/>
      <c r="GI111" s="32"/>
      <c r="GJ111" s="32"/>
      <c r="GK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</row>
    <row r="112" spans="1:233" s="77" customFormat="1" x14ac:dyDescent="0.3">
      <c r="A112" s="32"/>
      <c r="C112" s="32"/>
      <c r="D112" s="79"/>
      <c r="E112" s="78"/>
      <c r="F112" s="78"/>
      <c r="G112" s="78"/>
      <c r="H112" s="79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</row>
    <row r="113" spans="1:233" s="77" customFormat="1" x14ac:dyDescent="0.3">
      <c r="A113" s="32"/>
      <c r="C113" s="32"/>
      <c r="D113" s="79"/>
      <c r="E113" s="78"/>
      <c r="F113" s="78"/>
      <c r="G113" s="78"/>
      <c r="H113" s="79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</row>
    <row r="114" spans="1:233" s="77" customFormat="1" x14ac:dyDescent="0.3">
      <c r="A114" s="32"/>
      <c r="C114" s="32"/>
      <c r="D114" s="79"/>
      <c r="E114" s="78"/>
      <c r="F114" s="78"/>
      <c r="G114" s="78"/>
      <c r="H114" s="79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32"/>
      <c r="DU114" s="32"/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32"/>
      <c r="EZ114" s="32"/>
      <c r="FA114" s="32"/>
      <c r="FB114" s="32"/>
      <c r="FC114" s="32"/>
      <c r="FD114" s="32"/>
      <c r="FE114" s="32"/>
      <c r="FF114" s="32"/>
      <c r="FG114" s="32"/>
      <c r="FH114" s="32"/>
      <c r="FI114" s="32"/>
      <c r="FJ114" s="32"/>
      <c r="FK114" s="32"/>
      <c r="FL114" s="32"/>
      <c r="FM114" s="32"/>
      <c r="FN114" s="32"/>
      <c r="FO114" s="32"/>
      <c r="FP114" s="32"/>
      <c r="FQ114" s="32"/>
      <c r="FR114" s="32"/>
      <c r="FS114" s="32"/>
      <c r="FT114" s="32"/>
      <c r="FU114" s="32"/>
      <c r="FV114" s="32"/>
      <c r="FW114" s="32"/>
      <c r="FX114" s="32"/>
      <c r="FY114" s="32"/>
      <c r="FZ114" s="32"/>
      <c r="GA114" s="32"/>
      <c r="GB114" s="32"/>
      <c r="GC114" s="32"/>
      <c r="GD114" s="32"/>
      <c r="GE114" s="32"/>
      <c r="GF114" s="32"/>
      <c r="GG114" s="32"/>
      <c r="GH114" s="32"/>
      <c r="GI114" s="32"/>
      <c r="GJ114" s="32"/>
      <c r="GK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</row>
    <row r="115" spans="1:233" s="77" customFormat="1" x14ac:dyDescent="0.3">
      <c r="A115" s="32"/>
      <c r="C115" s="32"/>
      <c r="D115" s="79"/>
      <c r="E115" s="78"/>
      <c r="F115" s="78"/>
      <c r="G115" s="78"/>
      <c r="H115" s="79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</row>
    <row r="116" spans="1:233" s="77" customFormat="1" x14ac:dyDescent="0.3">
      <c r="A116" s="32"/>
      <c r="C116" s="32"/>
      <c r="D116" s="79"/>
      <c r="E116" s="78"/>
      <c r="F116" s="78"/>
      <c r="G116" s="78"/>
      <c r="H116" s="79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</row>
    <row r="117" spans="1:233" s="77" customFormat="1" x14ac:dyDescent="0.3">
      <c r="A117" s="32"/>
      <c r="C117" s="32"/>
      <c r="D117" s="79"/>
      <c r="E117" s="78"/>
      <c r="F117" s="78"/>
      <c r="G117" s="78"/>
      <c r="H117" s="79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</row>
    <row r="118" spans="1:233" s="77" customFormat="1" x14ac:dyDescent="0.3">
      <c r="A118" s="32"/>
      <c r="C118" s="32"/>
      <c r="D118" s="79"/>
      <c r="E118" s="78"/>
      <c r="F118" s="78"/>
      <c r="G118" s="78"/>
      <c r="H118" s="79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</row>
    <row r="119" spans="1:233" s="77" customFormat="1" x14ac:dyDescent="0.3">
      <c r="A119" s="32"/>
      <c r="C119" s="32"/>
      <c r="D119" s="79"/>
      <c r="E119" s="78"/>
      <c r="F119" s="78"/>
      <c r="G119" s="78"/>
      <c r="H119" s="79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</row>
    <row r="120" spans="1:233" s="77" customFormat="1" x14ac:dyDescent="0.3">
      <c r="A120" s="32"/>
      <c r="C120" s="32"/>
      <c r="D120" s="79"/>
      <c r="E120" s="78"/>
      <c r="F120" s="78"/>
      <c r="G120" s="78"/>
      <c r="H120" s="79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</row>
    <row r="121" spans="1:233" s="77" customFormat="1" x14ac:dyDescent="0.3">
      <c r="A121" s="32"/>
      <c r="C121" s="32"/>
      <c r="D121" s="79"/>
      <c r="E121" s="78"/>
      <c r="F121" s="78"/>
      <c r="G121" s="78"/>
      <c r="H121" s="79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</row>
    <row r="122" spans="1:233" s="77" customFormat="1" x14ac:dyDescent="0.3">
      <c r="A122" s="32"/>
      <c r="C122" s="32"/>
      <c r="D122" s="79"/>
      <c r="E122" s="78"/>
      <c r="F122" s="78"/>
      <c r="G122" s="78"/>
      <c r="H122" s="79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</row>
    <row r="123" spans="1:233" s="77" customFormat="1" x14ac:dyDescent="0.3">
      <c r="A123" s="32"/>
      <c r="C123" s="32"/>
      <c r="D123" s="79"/>
      <c r="E123" s="78"/>
      <c r="F123" s="78"/>
      <c r="G123" s="78"/>
      <c r="H123" s="79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</row>
    <row r="124" spans="1:233" s="77" customFormat="1" x14ac:dyDescent="0.3">
      <c r="A124" s="32"/>
      <c r="C124" s="32"/>
      <c r="D124" s="79"/>
      <c r="E124" s="78"/>
      <c r="F124" s="78"/>
      <c r="G124" s="78"/>
      <c r="H124" s="79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</row>
    <row r="125" spans="1:233" s="77" customFormat="1" x14ac:dyDescent="0.3">
      <c r="A125" s="32"/>
      <c r="C125" s="32"/>
      <c r="D125" s="79"/>
      <c r="E125" s="78"/>
      <c r="F125" s="78"/>
      <c r="G125" s="78"/>
      <c r="H125" s="79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</row>
    <row r="126" spans="1:233" s="77" customFormat="1" x14ac:dyDescent="0.3">
      <c r="A126" s="32"/>
      <c r="C126" s="32"/>
      <c r="D126" s="79"/>
      <c r="E126" s="78"/>
      <c r="F126" s="78"/>
      <c r="G126" s="78"/>
      <c r="H126" s="79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</row>
    <row r="127" spans="1:233" s="78" customFormat="1" x14ac:dyDescent="0.3">
      <c r="A127" s="32"/>
      <c r="B127" s="77"/>
      <c r="C127" s="32"/>
      <c r="D127" s="79"/>
      <c r="H127" s="79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</row>
    <row r="128" spans="1:233" s="78" customFormat="1" x14ac:dyDescent="0.3">
      <c r="A128" s="32"/>
      <c r="B128" s="77"/>
      <c r="C128" s="32"/>
      <c r="D128" s="79"/>
      <c r="H128" s="79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  <c r="DN128" s="32"/>
      <c r="DO128" s="32"/>
      <c r="DP128" s="32"/>
      <c r="DQ128" s="32"/>
      <c r="DR128" s="32"/>
      <c r="DS128" s="32"/>
      <c r="DT128" s="32"/>
      <c r="DU128" s="32"/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32"/>
      <c r="EZ128" s="32"/>
      <c r="FA128" s="32"/>
      <c r="FB128" s="32"/>
      <c r="FC128" s="32"/>
      <c r="FD128" s="32"/>
      <c r="FE128" s="32"/>
      <c r="FF128" s="32"/>
      <c r="FG128" s="32"/>
      <c r="FH128" s="32"/>
      <c r="FI128" s="32"/>
      <c r="FJ128" s="32"/>
      <c r="FK128" s="32"/>
      <c r="FL128" s="32"/>
      <c r="FM128" s="32"/>
      <c r="FN128" s="32"/>
      <c r="FO128" s="32"/>
      <c r="FP128" s="32"/>
      <c r="FQ128" s="32"/>
      <c r="FR128" s="32"/>
      <c r="FS128" s="32"/>
      <c r="FT128" s="32"/>
      <c r="FU128" s="32"/>
      <c r="FV128" s="32"/>
      <c r="FW128" s="32"/>
      <c r="FX128" s="32"/>
      <c r="FY128" s="32"/>
      <c r="FZ128" s="32"/>
      <c r="GA128" s="32"/>
      <c r="GB128" s="32"/>
      <c r="GC128" s="32"/>
      <c r="GD128" s="32"/>
      <c r="GE128" s="32"/>
      <c r="GF128" s="32"/>
      <c r="GG128" s="32"/>
      <c r="GH128" s="32"/>
      <c r="GI128" s="32"/>
      <c r="GJ128" s="32"/>
      <c r="GK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</row>
    <row r="129" spans="1:233" s="78" customFormat="1" x14ac:dyDescent="0.3">
      <c r="A129" s="32"/>
      <c r="B129" s="77"/>
      <c r="C129" s="32"/>
      <c r="D129" s="79"/>
      <c r="H129" s="79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32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32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32"/>
      <c r="GI129" s="32"/>
      <c r="GJ129" s="32"/>
      <c r="GK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</row>
    <row r="130" spans="1:233" s="78" customFormat="1" x14ac:dyDescent="0.3">
      <c r="A130" s="32"/>
      <c r="B130" s="77"/>
      <c r="C130" s="32"/>
      <c r="D130" s="79"/>
      <c r="H130" s="79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  <c r="DC130" s="32"/>
      <c r="DD130" s="32"/>
      <c r="DE130" s="32"/>
      <c r="DF130" s="32"/>
      <c r="DG130" s="32"/>
      <c r="DH130" s="32"/>
      <c r="DI130" s="32"/>
      <c r="DJ130" s="32"/>
      <c r="DK130" s="32"/>
      <c r="DL130" s="32"/>
      <c r="DM130" s="32"/>
      <c r="DN130" s="32"/>
      <c r="DO130" s="32"/>
      <c r="DP130" s="32"/>
      <c r="DQ130" s="32"/>
      <c r="DR130" s="32"/>
      <c r="DS130" s="32"/>
      <c r="DT130" s="32"/>
      <c r="DU130" s="32"/>
      <c r="DV130" s="32"/>
      <c r="DW130" s="32"/>
      <c r="DX130" s="32"/>
      <c r="DY130" s="32"/>
      <c r="DZ130" s="32"/>
      <c r="EA130" s="32"/>
      <c r="EB130" s="32"/>
      <c r="EC130" s="32"/>
      <c r="ED130" s="32"/>
      <c r="EE130" s="32"/>
      <c r="EF130" s="32"/>
      <c r="EG130" s="32"/>
      <c r="EH130" s="32"/>
      <c r="EI130" s="32"/>
      <c r="EJ130" s="32"/>
      <c r="EK130" s="32"/>
      <c r="EL130" s="32"/>
      <c r="EM130" s="32"/>
      <c r="EN130" s="32"/>
      <c r="EO130" s="32"/>
      <c r="EP130" s="32"/>
      <c r="EQ130" s="32"/>
      <c r="ER130" s="32"/>
      <c r="ES130" s="32"/>
      <c r="ET130" s="32"/>
      <c r="EU130" s="32"/>
      <c r="EV130" s="32"/>
      <c r="EW130" s="32"/>
      <c r="EX130" s="32"/>
      <c r="EY130" s="32"/>
      <c r="EZ130" s="32"/>
      <c r="FA130" s="32"/>
      <c r="FB130" s="32"/>
      <c r="FC130" s="32"/>
      <c r="FD130" s="32"/>
      <c r="FE130" s="32"/>
      <c r="FF130" s="32"/>
      <c r="FG130" s="32"/>
      <c r="FH130" s="32"/>
      <c r="FI130" s="32"/>
      <c r="FJ130" s="32"/>
      <c r="FK130" s="32"/>
      <c r="FL130" s="32"/>
      <c r="FM130" s="32"/>
      <c r="FN130" s="32"/>
      <c r="FO130" s="32"/>
      <c r="FP130" s="32"/>
      <c r="FQ130" s="32"/>
      <c r="FR130" s="32"/>
      <c r="FS130" s="32"/>
      <c r="FT130" s="32"/>
      <c r="FU130" s="32"/>
      <c r="FV130" s="32"/>
      <c r="FW130" s="32"/>
      <c r="FX130" s="32"/>
      <c r="FY130" s="32"/>
      <c r="FZ130" s="32"/>
      <c r="GA130" s="32"/>
      <c r="GB130" s="32"/>
      <c r="GC130" s="32"/>
      <c r="GD130" s="32"/>
      <c r="GE130" s="32"/>
      <c r="GF130" s="32"/>
      <c r="GG130" s="32"/>
      <c r="GH130" s="32"/>
      <c r="GI130" s="32"/>
      <c r="GJ130" s="32"/>
      <c r="GK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</row>
    <row r="131" spans="1:233" s="78" customFormat="1" x14ac:dyDescent="0.3">
      <c r="A131" s="32"/>
      <c r="B131" s="77"/>
      <c r="C131" s="32"/>
      <c r="D131" s="79"/>
      <c r="H131" s="79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  <c r="DN131" s="32"/>
      <c r="DO131" s="32"/>
      <c r="DP131" s="32"/>
      <c r="DQ131" s="32"/>
      <c r="DR131" s="32"/>
      <c r="DS131" s="32"/>
      <c r="DT131" s="32"/>
      <c r="DU131" s="32"/>
      <c r="DV131" s="32"/>
      <c r="DW131" s="32"/>
      <c r="DX131" s="32"/>
      <c r="DY131" s="32"/>
      <c r="DZ131" s="32"/>
      <c r="EA131" s="32"/>
      <c r="EB131" s="32"/>
      <c r="EC131" s="32"/>
      <c r="ED131" s="32"/>
      <c r="EE131" s="32"/>
      <c r="EF131" s="32"/>
      <c r="EG131" s="32"/>
      <c r="EH131" s="32"/>
      <c r="EI131" s="32"/>
      <c r="EJ131" s="32"/>
      <c r="EK131" s="32"/>
      <c r="EL131" s="32"/>
      <c r="EM131" s="32"/>
      <c r="EN131" s="32"/>
      <c r="EO131" s="32"/>
      <c r="EP131" s="32"/>
      <c r="EQ131" s="32"/>
      <c r="ER131" s="32"/>
      <c r="ES131" s="32"/>
      <c r="ET131" s="32"/>
      <c r="EU131" s="32"/>
      <c r="EV131" s="32"/>
      <c r="EW131" s="32"/>
      <c r="EX131" s="32"/>
      <c r="EY131" s="32"/>
      <c r="EZ131" s="32"/>
      <c r="FA131" s="32"/>
      <c r="FB131" s="32"/>
      <c r="FC131" s="32"/>
      <c r="FD131" s="32"/>
      <c r="FE131" s="32"/>
      <c r="FF131" s="32"/>
      <c r="FG131" s="32"/>
      <c r="FH131" s="32"/>
      <c r="FI131" s="32"/>
      <c r="FJ131" s="32"/>
      <c r="FK131" s="32"/>
      <c r="FL131" s="32"/>
      <c r="FM131" s="32"/>
      <c r="FN131" s="32"/>
      <c r="FO131" s="32"/>
      <c r="FP131" s="32"/>
      <c r="FQ131" s="32"/>
      <c r="FR131" s="32"/>
      <c r="FS131" s="32"/>
      <c r="FT131" s="32"/>
      <c r="FU131" s="32"/>
      <c r="FV131" s="32"/>
      <c r="FW131" s="32"/>
      <c r="FX131" s="32"/>
      <c r="FY131" s="32"/>
      <c r="FZ131" s="32"/>
      <c r="GA131" s="32"/>
      <c r="GB131" s="32"/>
      <c r="GC131" s="32"/>
      <c r="GD131" s="32"/>
      <c r="GE131" s="32"/>
      <c r="GF131" s="32"/>
      <c r="GG131" s="32"/>
      <c r="GH131" s="32"/>
      <c r="GI131" s="32"/>
      <c r="GJ131" s="32"/>
      <c r="GK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</row>
    <row r="132" spans="1:233" s="78" customFormat="1" x14ac:dyDescent="0.3">
      <c r="A132" s="32"/>
      <c r="B132" s="77"/>
      <c r="C132" s="32"/>
      <c r="D132" s="79"/>
      <c r="H132" s="79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  <c r="DC132" s="32"/>
      <c r="DD132" s="32"/>
      <c r="DE132" s="32"/>
      <c r="DF132" s="32"/>
      <c r="DG132" s="32"/>
      <c r="DH132" s="32"/>
      <c r="DI132" s="32"/>
      <c r="DJ132" s="32"/>
      <c r="DK132" s="32"/>
      <c r="DL132" s="32"/>
      <c r="DM132" s="32"/>
      <c r="DN132" s="32"/>
      <c r="DO132" s="32"/>
      <c r="DP132" s="32"/>
      <c r="DQ132" s="32"/>
      <c r="DR132" s="32"/>
      <c r="DS132" s="32"/>
      <c r="DT132" s="32"/>
      <c r="DU132" s="32"/>
      <c r="DV132" s="32"/>
      <c r="DW132" s="32"/>
      <c r="DX132" s="32"/>
      <c r="DY132" s="32"/>
      <c r="DZ132" s="32"/>
      <c r="EA132" s="32"/>
      <c r="EB132" s="32"/>
      <c r="EC132" s="32"/>
      <c r="ED132" s="32"/>
      <c r="EE132" s="32"/>
      <c r="EF132" s="32"/>
      <c r="EG132" s="32"/>
      <c r="EH132" s="32"/>
      <c r="EI132" s="32"/>
      <c r="EJ132" s="32"/>
      <c r="EK132" s="32"/>
      <c r="EL132" s="32"/>
      <c r="EM132" s="32"/>
      <c r="EN132" s="32"/>
      <c r="EO132" s="32"/>
      <c r="EP132" s="32"/>
      <c r="EQ132" s="32"/>
      <c r="ER132" s="32"/>
      <c r="ES132" s="32"/>
      <c r="ET132" s="32"/>
      <c r="EU132" s="32"/>
      <c r="EV132" s="32"/>
      <c r="EW132" s="32"/>
      <c r="EX132" s="32"/>
      <c r="EY132" s="32"/>
      <c r="EZ132" s="32"/>
      <c r="FA132" s="32"/>
      <c r="FB132" s="32"/>
      <c r="FC132" s="32"/>
      <c r="FD132" s="32"/>
      <c r="FE132" s="32"/>
      <c r="FF132" s="32"/>
      <c r="FG132" s="32"/>
      <c r="FH132" s="32"/>
      <c r="FI132" s="32"/>
      <c r="FJ132" s="32"/>
      <c r="FK132" s="32"/>
      <c r="FL132" s="32"/>
      <c r="FM132" s="32"/>
      <c r="FN132" s="32"/>
      <c r="FO132" s="32"/>
      <c r="FP132" s="32"/>
      <c r="FQ132" s="32"/>
      <c r="FR132" s="32"/>
      <c r="FS132" s="32"/>
      <c r="FT132" s="32"/>
      <c r="FU132" s="32"/>
      <c r="FV132" s="32"/>
      <c r="FW132" s="32"/>
      <c r="FX132" s="32"/>
      <c r="FY132" s="32"/>
      <c r="FZ132" s="32"/>
      <c r="GA132" s="32"/>
      <c r="GB132" s="32"/>
      <c r="GC132" s="32"/>
      <c r="GD132" s="32"/>
      <c r="GE132" s="32"/>
      <c r="GF132" s="32"/>
      <c r="GG132" s="32"/>
      <c r="GH132" s="32"/>
      <c r="GI132" s="32"/>
      <c r="GJ132" s="32"/>
      <c r="GK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</row>
    <row r="133" spans="1:233" s="78" customFormat="1" x14ac:dyDescent="0.3">
      <c r="A133" s="32"/>
      <c r="B133" s="77"/>
      <c r="C133" s="32"/>
      <c r="D133" s="79"/>
      <c r="H133" s="79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  <c r="DM133" s="32"/>
      <c r="DN133" s="32"/>
      <c r="DO133" s="32"/>
      <c r="DP133" s="32"/>
      <c r="DQ133" s="32"/>
      <c r="DR133" s="32"/>
      <c r="DS133" s="32"/>
      <c r="DT133" s="32"/>
      <c r="DU133" s="32"/>
      <c r="DV133" s="32"/>
      <c r="DW133" s="32"/>
      <c r="DX133" s="32"/>
      <c r="DY133" s="32"/>
      <c r="DZ133" s="32"/>
      <c r="EA133" s="32"/>
      <c r="EB133" s="32"/>
      <c r="EC133" s="32"/>
      <c r="ED133" s="32"/>
      <c r="EE133" s="32"/>
      <c r="EF133" s="32"/>
      <c r="EG133" s="32"/>
      <c r="EH133" s="32"/>
      <c r="EI133" s="32"/>
      <c r="EJ133" s="32"/>
      <c r="EK133" s="32"/>
      <c r="EL133" s="32"/>
      <c r="EM133" s="32"/>
      <c r="EN133" s="32"/>
      <c r="EO133" s="32"/>
      <c r="EP133" s="32"/>
      <c r="EQ133" s="32"/>
      <c r="ER133" s="32"/>
      <c r="ES133" s="32"/>
      <c r="ET133" s="32"/>
      <c r="EU133" s="32"/>
      <c r="EV133" s="32"/>
      <c r="EW133" s="32"/>
      <c r="EX133" s="32"/>
      <c r="EY133" s="32"/>
      <c r="EZ133" s="32"/>
      <c r="FA133" s="32"/>
      <c r="FB133" s="32"/>
      <c r="FC133" s="32"/>
      <c r="FD133" s="32"/>
      <c r="FE133" s="32"/>
      <c r="FF133" s="32"/>
      <c r="FG133" s="32"/>
      <c r="FH133" s="32"/>
      <c r="FI133" s="32"/>
      <c r="FJ133" s="32"/>
      <c r="FK133" s="32"/>
      <c r="FL133" s="32"/>
      <c r="FM133" s="32"/>
      <c r="FN133" s="32"/>
      <c r="FO133" s="32"/>
      <c r="FP133" s="32"/>
      <c r="FQ133" s="32"/>
      <c r="FR133" s="32"/>
      <c r="FS133" s="32"/>
      <c r="FT133" s="32"/>
      <c r="FU133" s="32"/>
      <c r="FV133" s="32"/>
      <c r="FW133" s="32"/>
      <c r="FX133" s="32"/>
      <c r="FY133" s="32"/>
      <c r="FZ133" s="32"/>
      <c r="GA133" s="32"/>
      <c r="GB133" s="32"/>
      <c r="GC133" s="32"/>
      <c r="GD133" s="32"/>
      <c r="GE133" s="32"/>
      <c r="GF133" s="32"/>
      <c r="GG133" s="32"/>
      <c r="GH133" s="32"/>
      <c r="GI133" s="32"/>
      <c r="GJ133" s="32"/>
      <c r="GK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</row>
    <row r="134" spans="1:233" s="78" customFormat="1" x14ac:dyDescent="0.3">
      <c r="A134" s="32"/>
      <c r="B134" s="77"/>
      <c r="C134" s="80"/>
      <c r="D134" s="79"/>
      <c r="H134" s="79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  <c r="DC134" s="32"/>
      <c r="DD134" s="32"/>
      <c r="DE134" s="32"/>
      <c r="DF134" s="32"/>
      <c r="DG134" s="32"/>
      <c r="DH134" s="32"/>
      <c r="DI134" s="32"/>
      <c r="DJ134" s="32"/>
      <c r="DK134" s="32"/>
      <c r="DL134" s="32"/>
      <c r="DM134" s="32"/>
      <c r="DN134" s="32"/>
      <c r="DO134" s="32"/>
      <c r="DP134" s="32"/>
      <c r="DQ134" s="32"/>
      <c r="DR134" s="32"/>
      <c r="DS134" s="32"/>
      <c r="DT134" s="32"/>
      <c r="DU134" s="32"/>
      <c r="DV134" s="32"/>
      <c r="DW134" s="32"/>
      <c r="DX134" s="32"/>
      <c r="DY134" s="32"/>
      <c r="DZ134" s="32"/>
      <c r="EA134" s="32"/>
      <c r="EB134" s="32"/>
      <c r="EC134" s="32"/>
      <c r="ED134" s="32"/>
      <c r="EE134" s="32"/>
      <c r="EF134" s="32"/>
      <c r="EG134" s="32"/>
      <c r="EH134" s="32"/>
      <c r="EI134" s="32"/>
      <c r="EJ134" s="32"/>
      <c r="EK134" s="32"/>
      <c r="EL134" s="32"/>
      <c r="EM134" s="32"/>
      <c r="EN134" s="32"/>
      <c r="EO134" s="32"/>
      <c r="EP134" s="32"/>
      <c r="EQ134" s="32"/>
      <c r="ER134" s="32"/>
      <c r="ES134" s="32"/>
      <c r="ET134" s="32"/>
      <c r="EU134" s="32"/>
      <c r="EV134" s="32"/>
      <c r="EW134" s="32"/>
      <c r="EX134" s="32"/>
      <c r="EY134" s="32"/>
      <c r="EZ134" s="32"/>
      <c r="FA134" s="32"/>
      <c r="FB134" s="32"/>
      <c r="FC134" s="32"/>
      <c r="FD134" s="32"/>
      <c r="FE134" s="32"/>
      <c r="FF134" s="32"/>
      <c r="FG134" s="32"/>
      <c r="FH134" s="32"/>
      <c r="FI134" s="32"/>
      <c r="FJ134" s="32"/>
      <c r="FK134" s="32"/>
      <c r="FL134" s="32"/>
      <c r="FM134" s="32"/>
      <c r="FN134" s="32"/>
      <c r="FO134" s="32"/>
      <c r="FP134" s="32"/>
      <c r="FQ134" s="32"/>
      <c r="FR134" s="32"/>
      <c r="FS134" s="32"/>
      <c r="FT134" s="32"/>
      <c r="FU134" s="32"/>
      <c r="FV134" s="32"/>
      <c r="FW134" s="32"/>
      <c r="FX134" s="32"/>
      <c r="FY134" s="32"/>
      <c r="FZ134" s="32"/>
      <c r="GA134" s="32"/>
      <c r="GB134" s="32"/>
      <c r="GC134" s="32"/>
      <c r="GD134" s="32"/>
      <c r="GE134" s="32"/>
      <c r="GF134" s="32"/>
      <c r="GG134" s="32"/>
      <c r="GH134" s="32"/>
      <c r="GI134" s="32"/>
      <c r="GJ134" s="32"/>
      <c r="GK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</row>
  </sheetData>
  <mergeCells count="10">
    <mergeCell ref="B44:C44"/>
    <mergeCell ref="B45:C45"/>
    <mergeCell ref="A1:I1"/>
    <mergeCell ref="A2:I2"/>
    <mergeCell ref="F4:H4"/>
    <mergeCell ref="L11:N11"/>
    <mergeCell ref="B40:C40"/>
    <mergeCell ref="B41:C41"/>
    <mergeCell ref="B42:C42"/>
    <mergeCell ref="B43:C43"/>
  </mergeCells>
  <pageMargins left="0.25" right="0.25" top="0.75" bottom="0.75" header="0.3" footer="0.3"/>
  <pageSetup paperSize="5" scale="85" orientation="landscape" useFirstPageNumber="1" r:id="rId1"/>
  <headerFooter alignWithMargins="0">
    <oddFooter>&amp;L&amp;"Century Gothic,Regular"&amp;A
&amp;R&amp;"Century Gothic,Regular"Page &amp;N</oddFooter>
  </headerFooter>
  <ignoredErrors>
    <ignoredError sqref="L29 L16:L21" evalError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DA4E5-E2AD-4321-A360-1A5B4DA52AE7}">
  <dimension ref="A1:AB236"/>
  <sheetViews>
    <sheetView zoomScale="90" zoomScaleNormal="90" zoomScaleSheetLayoutView="100" workbookViewId="0">
      <pane xSplit="3" ySplit="7" topLeftCell="D8" activePane="bottomRight" state="frozen"/>
      <selection pane="topRight" activeCell="E4" sqref="E4:E7"/>
      <selection pane="bottomLeft" activeCell="E4" sqref="E4:E7"/>
      <selection pane="bottomRight" activeCell="A2" sqref="A2:S2"/>
    </sheetView>
  </sheetViews>
  <sheetFormatPr defaultColWidth="9.140625" defaultRowHeight="13.5" x14ac:dyDescent="0.3"/>
  <cols>
    <col min="1" max="1" width="6.5703125" style="771" customWidth="1"/>
    <col min="2" max="2" width="35.7109375" style="769" customWidth="1"/>
    <col min="3" max="3" width="20.7109375" style="860" customWidth="1"/>
    <col min="4" max="5" width="13.5703125" style="860" customWidth="1"/>
    <col min="6" max="17" width="10.28515625" style="846" customWidth="1"/>
    <col min="18" max="18" width="14" style="846" customWidth="1"/>
    <col min="19" max="19" width="16.7109375" style="846" customWidth="1"/>
    <col min="20" max="20" width="4.28515625" style="846" customWidth="1"/>
    <col min="21" max="21" width="10.7109375" style="846" customWidth="1"/>
    <col min="22" max="22" width="4.28515625" style="846" customWidth="1"/>
    <col min="23" max="24" width="10.7109375" style="846" customWidth="1"/>
    <col min="25" max="25" width="4.28515625" style="847" customWidth="1"/>
    <col min="26" max="27" width="10.7109375" style="769" customWidth="1"/>
    <col min="28" max="28" width="10.7109375" style="770" customWidth="1"/>
    <col min="29" max="16384" width="9.140625" style="769"/>
  </cols>
  <sheetData>
    <row r="1" spans="1:28" ht="18.75" x14ac:dyDescent="0.3">
      <c r="A1" s="1299" t="s">
        <v>1143</v>
      </c>
      <c r="B1" s="1299"/>
      <c r="C1" s="1299"/>
      <c r="D1" s="1299"/>
      <c r="E1" s="1299"/>
      <c r="F1" s="1299"/>
      <c r="G1" s="1299"/>
      <c r="H1" s="1299"/>
      <c r="I1" s="1299"/>
      <c r="J1" s="1299"/>
      <c r="K1" s="1299"/>
      <c r="L1" s="1299"/>
      <c r="M1" s="1299"/>
      <c r="N1" s="1299"/>
      <c r="O1" s="1299"/>
      <c r="P1" s="1299"/>
      <c r="Q1" s="1299"/>
      <c r="R1" s="1299"/>
      <c r="S1" s="1299"/>
      <c r="T1" s="1229"/>
      <c r="U1" s="1229"/>
      <c r="V1" s="1229"/>
      <c r="W1" s="1229"/>
      <c r="X1" s="1229"/>
      <c r="Y1" s="1229"/>
    </row>
    <row r="2" spans="1:28" ht="18.75" x14ac:dyDescent="0.3">
      <c r="A2" s="1299" t="s">
        <v>1144</v>
      </c>
      <c r="B2" s="1299"/>
      <c r="C2" s="1299"/>
      <c r="D2" s="1299"/>
      <c r="E2" s="1299"/>
      <c r="F2" s="1299"/>
      <c r="G2" s="1299"/>
      <c r="H2" s="1299"/>
      <c r="I2" s="1299"/>
      <c r="J2" s="1299"/>
      <c r="K2" s="1299"/>
      <c r="L2" s="1299"/>
      <c r="M2" s="1299"/>
      <c r="N2" s="1299"/>
      <c r="O2" s="1299"/>
      <c r="P2" s="1299"/>
      <c r="Q2" s="1299"/>
      <c r="R2" s="1299"/>
      <c r="S2" s="1299"/>
      <c r="T2" s="1229"/>
      <c r="U2" s="1229"/>
      <c r="V2" s="1229"/>
      <c r="W2" s="1229"/>
      <c r="X2" s="1229"/>
      <c r="Y2" s="1229"/>
    </row>
    <row r="3" spans="1:28" ht="20.100000000000001" customHeight="1" x14ac:dyDescent="0.3">
      <c r="A3" s="1384"/>
      <c r="B3" s="1384"/>
      <c r="C3" s="1384"/>
      <c r="D3" s="1384"/>
      <c r="E3" s="1384"/>
      <c r="F3" s="1384"/>
      <c r="G3" s="1384"/>
      <c r="H3" s="1384"/>
      <c r="I3" s="1384"/>
      <c r="J3" s="1384"/>
      <c r="K3" s="1384"/>
      <c r="L3" s="1384"/>
      <c r="M3" s="1384"/>
      <c r="N3" s="1384"/>
      <c r="O3" s="1384"/>
      <c r="P3" s="1384"/>
      <c r="Q3" s="1384"/>
      <c r="R3" s="1384"/>
      <c r="S3" s="1384"/>
      <c r="T3" s="1242"/>
      <c r="U3" s="1242"/>
      <c r="V3" s="1242"/>
      <c r="W3" s="1242"/>
      <c r="X3" s="1242"/>
      <c r="Y3" s="1242"/>
    </row>
    <row r="4" spans="1:28" ht="20.100000000000001" customHeight="1" x14ac:dyDescent="0.3">
      <c r="B4" s="771"/>
      <c r="C4" s="771"/>
      <c r="D4" s="771"/>
      <c r="E4" s="1338" t="s">
        <v>1145</v>
      </c>
      <c r="F4" s="1306" t="s">
        <v>125</v>
      </c>
      <c r="G4" s="1307"/>
      <c r="H4" s="1307"/>
      <c r="I4" s="1307"/>
      <c r="J4" s="1307"/>
      <c r="K4" s="1307"/>
      <c r="L4" s="1307"/>
      <c r="M4" s="1307"/>
      <c r="N4" s="1307"/>
      <c r="O4" s="1307"/>
      <c r="P4" s="1307"/>
      <c r="Q4" s="1385"/>
      <c r="R4" s="1386" t="s">
        <v>1146</v>
      </c>
      <c r="S4" s="1389" t="s">
        <v>1147</v>
      </c>
      <c r="T4" s="769"/>
      <c r="U4" s="1396" t="s">
        <v>128</v>
      </c>
      <c r="V4" s="769"/>
      <c r="W4" s="769"/>
      <c r="X4" s="769"/>
      <c r="Y4" s="769"/>
      <c r="Z4" s="771"/>
      <c r="AA4" s="771"/>
      <c r="AB4" s="772"/>
    </row>
    <row r="5" spans="1:28" s="773" customFormat="1" ht="24" customHeight="1" x14ac:dyDescent="0.25">
      <c r="A5" s="1288" t="s">
        <v>129</v>
      </c>
      <c r="B5" s="1288" t="s">
        <v>130</v>
      </c>
      <c r="C5" s="1288" t="s">
        <v>1148</v>
      </c>
      <c r="D5" s="1288" t="s">
        <v>1149</v>
      </c>
      <c r="E5" s="1339"/>
      <c r="F5" s="131">
        <v>1</v>
      </c>
      <c r="G5" s="131">
        <v>2</v>
      </c>
      <c r="H5" s="131">
        <v>3</v>
      </c>
      <c r="I5" s="131">
        <v>4</v>
      </c>
      <c r="J5" s="131">
        <v>5</v>
      </c>
      <c r="K5" s="131">
        <v>6</v>
      </c>
      <c r="L5" s="131">
        <v>7</v>
      </c>
      <c r="M5" s="131">
        <v>8</v>
      </c>
      <c r="N5" s="131">
        <v>9</v>
      </c>
      <c r="O5" s="131">
        <v>10</v>
      </c>
      <c r="P5" s="131">
        <v>11</v>
      </c>
      <c r="Q5" s="131">
        <v>12</v>
      </c>
      <c r="R5" s="1387"/>
      <c r="S5" s="1390"/>
      <c r="U5" s="1397"/>
      <c r="W5" s="1288" t="s">
        <v>134</v>
      </c>
      <c r="X5" s="1288" t="s">
        <v>135</v>
      </c>
      <c r="Z5" s="1288" t="s">
        <v>136</v>
      </c>
      <c r="AA5" s="1288" t="s">
        <v>137</v>
      </c>
      <c r="AB5" s="1288" t="s">
        <v>1150</v>
      </c>
    </row>
    <row r="6" spans="1:28" ht="15" customHeight="1" x14ac:dyDescent="0.3">
      <c r="A6" s="1289"/>
      <c r="B6" s="1289"/>
      <c r="C6" s="1289"/>
      <c r="D6" s="1289"/>
      <c r="E6" s="1339"/>
      <c r="F6" s="774">
        <v>45505</v>
      </c>
      <c r="G6" s="774">
        <v>45536</v>
      </c>
      <c r="H6" s="774">
        <v>45566</v>
      </c>
      <c r="I6" s="774">
        <v>45597</v>
      </c>
      <c r="J6" s="774">
        <v>45627</v>
      </c>
      <c r="K6" s="774">
        <v>45658</v>
      </c>
      <c r="L6" s="774">
        <v>45689</v>
      </c>
      <c r="M6" s="774">
        <v>45717</v>
      </c>
      <c r="N6" s="774">
        <v>45748</v>
      </c>
      <c r="O6" s="774">
        <v>45778</v>
      </c>
      <c r="P6" s="774">
        <v>45809</v>
      </c>
      <c r="Q6" s="774">
        <v>45839</v>
      </c>
      <c r="R6" s="1388"/>
      <c r="S6" s="1390"/>
      <c r="T6" s="769"/>
      <c r="U6" s="1398"/>
      <c r="V6" s="769"/>
      <c r="W6" s="1289"/>
      <c r="X6" s="1289"/>
      <c r="Y6" s="769"/>
      <c r="Z6" s="1289"/>
      <c r="AA6" s="1289"/>
      <c r="AB6" s="1289"/>
    </row>
    <row r="7" spans="1:28" ht="15" customHeight="1" x14ac:dyDescent="0.3">
      <c r="A7" s="1290"/>
      <c r="B7" s="1290"/>
      <c r="C7" s="1290"/>
      <c r="D7" s="1290"/>
      <c r="E7" s="1340"/>
      <c r="F7" s="132">
        <v>176</v>
      </c>
      <c r="G7" s="132">
        <v>160</v>
      </c>
      <c r="H7" s="132">
        <v>176</v>
      </c>
      <c r="I7" s="132">
        <v>144</v>
      </c>
      <c r="J7" s="132">
        <v>168</v>
      </c>
      <c r="K7" s="132">
        <v>168</v>
      </c>
      <c r="L7" s="132">
        <v>152</v>
      </c>
      <c r="M7" s="132">
        <v>168</v>
      </c>
      <c r="N7" s="132">
        <v>176</v>
      </c>
      <c r="O7" s="132">
        <v>168</v>
      </c>
      <c r="P7" s="132">
        <v>160</v>
      </c>
      <c r="Q7" s="132">
        <v>176</v>
      </c>
      <c r="R7" s="775">
        <f>SUM(F7:Q7)</f>
        <v>1992</v>
      </c>
      <c r="S7" s="1391"/>
      <c r="T7" s="769"/>
      <c r="U7" s="336">
        <f>AVERAGE(F7:Q7)</f>
        <v>166</v>
      </c>
      <c r="V7" s="769"/>
      <c r="W7" s="1290"/>
      <c r="X7" s="1290"/>
      <c r="Y7" s="769"/>
      <c r="Z7" s="1290"/>
      <c r="AA7" s="1290"/>
      <c r="AB7" s="1290"/>
    </row>
    <row r="8" spans="1:28" ht="13.5" customHeight="1" x14ac:dyDescent="0.3">
      <c r="A8" s="776">
        <v>1</v>
      </c>
      <c r="B8" s="777" t="s">
        <v>139</v>
      </c>
      <c r="C8" s="778"/>
      <c r="D8" s="778"/>
      <c r="E8" s="778"/>
      <c r="F8" s="779"/>
      <c r="G8" s="779"/>
      <c r="H8" s="779"/>
      <c r="I8" s="779"/>
      <c r="J8" s="779"/>
      <c r="K8" s="779"/>
      <c r="L8" s="779"/>
      <c r="M8" s="779"/>
      <c r="N8" s="779"/>
      <c r="O8" s="779"/>
      <c r="P8" s="779"/>
      <c r="Q8" s="779"/>
      <c r="R8" s="779"/>
      <c r="S8" s="780"/>
      <c r="T8" s="769"/>
      <c r="U8" s="769"/>
      <c r="V8" s="769"/>
      <c r="W8" s="778"/>
      <c r="X8" s="778"/>
      <c r="Y8" s="769"/>
      <c r="Z8" s="778"/>
      <c r="AA8" s="778"/>
      <c r="AB8" s="781"/>
    </row>
    <row r="9" spans="1:28" ht="14.25" x14ac:dyDescent="0.3">
      <c r="A9" s="782">
        <v>1.1000000000000001</v>
      </c>
      <c r="B9" s="783" t="s">
        <v>139</v>
      </c>
      <c r="C9" s="784"/>
      <c r="D9" s="785"/>
      <c r="E9" s="785"/>
      <c r="F9" s="786"/>
      <c r="G9" s="786"/>
      <c r="H9" s="786"/>
      <c r="I9" s="786"/>
      <c r="J9" s="786"/>
      <c r="K9" s="786"/>
      <c r="L9" s="786"/>
      <c r="M9" s="786"/>
      <c r="N9" s="786"/>
      <c r="O9" s="786"/>
      <c r="P9" s="786"/>
      <c r="Q9" s="786"/>
      <c r="R9" s="787">
        <f>SUM(F9:Q9)</f>
        <v>0</v>
      </c>
      <c r="S9" s="788">
        <f>D9*R9</f>
        <v>0</v>
      </c>
      <c r="T9" s="769"/>
      <c r="U9" s="769"/>
      <c r="V9" s="769"/>
      <c r="W9" s="789">
        <f>X9/$U$7</f>
        <v>0</v>
      </c>
      <c r="X9" s="789">
        <f>R9/12</f>
        <v>0</v>
      </c>
      <c r="Y9" s="769"/>
      <c r="Z9" s="789">
        <f>IF($E9="Y",$R9,0)</f>
        <v>0</v>
      </c>
      <c r="AA9" s="789">
        <f>IF($E9="N",$R9,0)</f>
        <v>0</v>
      </c>
      <c r="AB9" s="790" t="e">
        <f>Z9/(AA9+Z9)</f>
        <v>#DIV/0!</v>
      </c>
    </row>
    <row r="10" spans="1:28" ht="14.25" x14ac:dyDescent="0.3">
      <c r="A10" s="782"/>
      <c r="B10" s="783"/>
      <c r="C10" s="784"/>
      <c r="D10" s="785"/>
      <c r="E10" s="785"/>
      <c r="F10" s="786"/>
      <c r="G10" s="786"/>
      <c r="H10" s="786"/>
      <c r="I10" s="786"/>
      <c r="J10" s="786"/>
      <c r="K10" s="786"/>
      <c r="L10" s="786"/>
      <c r="M10" s="786"/>
      <c r="N10" s="786"/>
      <c r="O10" s="786"/>
      <c r="P10" s="786"/>
      <c r="Q10" s="786"/>
      <c r="R10" s="787">
        <f t="shared" ref="R10:R25" si="0">SUM(F10:Q10)</f>
        <v>0</v>
      </c>
      <c r="S10" s="788">
        <f t="shared" ref="S10:S25" si="1">D10*R10</f>
        <v>0</v>
      </c>
      <c r="T10" s="769"/>
      <c r="U10" s="769"/>
      <c r="V10" s="769"/>
      <c r="W10" s="789">
        <f t="shared" ref="W10:W13" si="2">X10/$U$7</f>
        <v>0</v>
      </c>
      <c r="X10" s="789">
        <f t="shared" ref="X10:X13" si="3">R10/12</f>
        <v>0</v>
      </c>
      <c r="Y10" s="769"/>
      <c r="Z10" s="789">
        <f t="shared" ref="Z10:Z13" si="4">IF($E10="Y",$R10,0)</f>
        <v>0</v>
      </c>
      <c r="AA10" s="789">
        <f t="shared" ref="AA10:AA13" si="5">IF($E10="N",$R10,0)</f>
        <v>0</v>
      </c>
      <c r="AB10" s="790" t="e">
        <f t="shared" ref="AB10:AB14" si="6">Z10/(AA10+Z10)</f>
        <v>#DIV/0!</v>
      </c>
    </row>
    <row r="11" spans="1:28" ht="14.25" x14ac:dyDescent="0.3">
      <c r="A11" s="782"/>
      <c r="B11" s="783"/>
      <c r="C11" s="784"/>
      <c r="D11" s="785"/>
      <c r="E11" s="785"/>
      <c r="F11" s="786"/>
      <c r="G11" s="786"/>
      <c r="H11" s="786"/>
      <c r="I11" s="786"/>
      <c r="J11" s="786"/>
      <c r="K11" s="786"/>
      <c r="L11" s="786"/>
      <c r="M11" s="786"/>
      <c r="N11" s="786"/>
      <c r="O11" s="786"/>
      <c r="P11" s="786"/>
      <c r="Q11" s="786"/>
      <c r="R11" s="787">
        <f t="shared" si="0"/>
        <v>0</v>
      </c>
      <c r="S11" s="788">
        <f t="shared" si="1"/>
        <v>0</v>
      </c>
      <c r="T11" s="769"/>
      <c r="U11" s="769"/>
      <c r="V11" s="769"/>
      <c r="W11" s="789">
        <f t="shared" si="2"/>
        <v>0</v>
      </c>
      <c r="X11" s="789">
        <f t="shared" si="3"/>
        <v>0</v>
      </c>
      <c r="Y11" s="769"/>
      <c r="Z11" s="789">
        <f t="shared" si="4"/>
        <v>0</v>
      </c>
      <c r="AA11" s="789">
        <f t="shared" si="5"/>
        <v>0</v>
      </c>
      <c r="AB11" s="790" t="e">
        <f t="shared" si="6"/>
        <v>#DIV/0!</v>
      </c>
    </row>
    <row r="12" spans="1:28" ht="12.75" customHeight="1" x14ac:dyDescent="0.3">
      <c r="A12" s="782"/>
      <c r="B12" s="783"/>
      <c r="C12" s="784"/>
      <c r="D12" s="785"/>
      <c r="E12" s="785"/>
      <c r="F12" s="786"/>
      <c r="G12" s="786"/>
      <c r="H12" s="786"/>
      <c r="I12" s="786"/>
      <c r="J12" s="786"/>
      <c r="K12" s="786"/>
      <c r="L12" s="786"/>
      <c r="M12" s="786"/>
      <c r="N12" s="786"/>
      <c r="O12" s="786"/>
      <c r="P12" s="786"/>
      <c r="Q12" s="786"/>
      <c r="R12" s="787">
        <f t="shared" si="0"/>
        <v>0</v>
      </c>
      <c r="S12" s="788">
        <f t="shared" si="1"/>
        <v>0</v>
      </c>
      <c r="T12" s="769"/>
      <c r="U12" s="769"/>
      <c r="V12" s="769"/>
      <c r="W12" s="789">
        <f t="shared" si="2"/>
        <v>0</v>
      </c>
      <c r="X12" s="789">
        <f t="shared" si="3"/>
        <v>0</v>
      </c>
      <c r="Y12" s="769"/>
      <c r="Z12" s="789">
        <f t="shared" si="4"/>
        <v>0</v>
      </c>
      <c r="AA12" s="789">
        <f t="shared" si="5"/>
        <v>0</v>
      </c>
      <c r="AB12" s="790" t="e">
        <f t="shared" si="6"/>
        <v>#DIV/0!</v>
      </c>
    </row>
    <row r="13" spans="1:28" ht="12.75" customHeight="1" x14ac:dyDescent="0.3">
      <c r="A13" s="782"/>
      <c r="B13" s="783"/>
      <c r="C13" s="784"/>
      <c r="D13" s="785"/>
      <c r="E13" s="785"/>
      <c r="F13" s="786"/>
      <c r="G13" s="786"/>
      <c r="H13" s="786"/>
      <c r="I13" s="786"/>
      <c r="J13" s="786"/>
      <c r="K13" s="786"/>
      <c r="L13" s="786"/>
      <c r="M13" s="786"/>
      <c r="N13" s="786"/>
      <c r="O13" s="786"/>
      <c r="P13" s="786"/>
      <c r="Q13" s="786"/>
      <c r="R13" s="787">
        <f t="shared" si="0"/>
        <v>0</v>
      </c>
      <c r="S13" s="788">
        <f t="shared" si="1"/>
        <v>0</v>
      </c>
      <c r="T13" s="769"/>
      <c r="U13" s="769"/>
      <c r="V13" s="769"/>
      <c r="W13" s="789">
        <f t="shared" si="2"/>
        <v>0</v>
      </c>
      <c r="X13" s="789">
        <f t="shared" si="3"/>
        <v>0</v>
      </c>
      <c r="Y13" s="769"/>
      <c r="Z13" s="789">
        <f t="shared" si="4"/>
        <v>0</v>
      </c>
      <c r="AA13" s="789">
        <f t="shared" si="5"/>
        <v>0</v>
      </c>
      <c r="AB13" s="790" t="e">
        <f t="shared" si="6"/>
        <v>#DIV/0!</v>
      </c>
    </row>
    <row r="14" spans="1:28" ht="14.25" customHeight="1" thickBot="1" x14ac:dyDescent="0.35">
      <c r="A14" s="791"/>
      <c r="B14" s="792" t="s">
        <v>140</v>
      </c>
      <c r="C14" s="793"/>
      <c r="D14" s="794"/>
      <c r="E14" s="794"/>
      <c r="F14" s="795">
        <f>SUM(F9:F13)</f>
        <v>0</v>
      </c>
      <c r="G14" s="795">
        <f t="shared" ref="G14:R14" si="7">SUM(G9:G13)</f>
        <v>0</v>
      </c>
      <c r="H14" s="795">
        <f t="shared" si="7"/>
        <v>0</v>
      </c>
      <c r="I14" s="795">
        <f t="shared" si="7"/>
        <v>0</v>
      </c>
      <c r="J14" s="795">
        <f t="shared" si="7"/>
        <v>0</v>
      </c>
      <c r="K14" s="795">
        <f t="shared" si="7"/>
        <v>0</v>
      </c>
      <c r="L14" s="795">
        <f t="shared" si="7"/>
        <v>0</v>
      </c>
      <c r="M14" s="795">
        <f t="shared" si="7"/>
        <v>0</v>
      </c>
      <c r="N14" s="795">
        <f t="shared" si="7"/>
        <v>0</v>
      </c>
      <c r="O14" s="795">
        <f t="shared" si="7"/>
        <v>0</v>
      </c>
      <c r="P14" s="795">
        <f t="shared" si="7"/>
        <v>0</v>
      </c>
      <c r="Q14" s="795">
        <f t="shared" si="7"/>
        <v>0</v>
      </c>
      <c r="R14" s="795">
        <f t="shared" si="7"/>
        <v>0</v>
      </c>
      <c r="S14" s="796">
        <f>SUM(S9:S13)</f>
        <v>0</v>
      </c>
      <c r="T14" s="769"/>
      <c r="U14" s="769"/>
      <c r="V14" s="769"/>
      <c r="W14" s="797">
        <f>SUM(W9:W13)</f>
        <v>0</v>
      </c>
      <c r="X14" s="797">
        <f>SUM(X9:X13)</f>
        <v>0</v>
      </c>
      <c r="Y14" s="769"/>
      <c r="Z14" s="797">
        <f>SUM(Z9:Z13)</f>
        <v>0</v>
      </c>
      <c r="AA14" s="797">
        <f>SUM(AA9:AA13)</f>
        <v>0</v>
      </c>
      <c r="AB14" s="798" t="e">
        <f t="shared" si="6"/>
        <v>#DIV/0!</v>
      </c>
    </row>
    <row r="15" spans="1:28" ht="14.25" x14ac:dyDescent="0.3">
      <c r="A15" s="799">
        <v>1.2</v>
      </c>
      <c r="B15" s="800" t="s">
        <v>141</v>
      </c>
      <c r="C15" s="801"/>
      <c r="D15" s="802"/>
      <c r="E15" s="802"/>
      <c r="F15" s="786"/>
      <c r="G15" s="786"/>
      <c r="H15" s="786"/>
      <c r="I15" s="786"/>
      <c r="J15" s="786"/>
      <c r="K15" s="786"/>
      <c r="L15" s="786"/>
      <c r="M15" s="786"/>
      <c r="N15" s="786"/>
      <c r="O15" s="786"/>
      <c r="P15" s="786"/>
      <c r="Q15" s="786"/>
      <c r="R15" s="803">
        <f t="shared" si="0"/>
        <v>0</v>
      </c>
      <c r="S15" s="804">
        <f t="shared" si="1"/>
        <v>0</v>
      </c>
      <c r="T15" s="769"/>
      <c r="U15" s="769"/>
      <c r="V15" s="769"/>
      <c r="W15" s="789">
        <f>X15/$U$7</f>
        <v>0</v>
      </c>
      <c r="X15" s="789">
        <f>R15/12</f>
        <v>0</v>
      </c>
      <c r="Y15" s="769"/>
      <c r="Z15" s="789">
        <f>IF($E15="Y",$R15,0)</f>
        <v>0</v>
      </c>
      <c r="AA15" s="789">
        <f>IF($E15="N",$R15,0)</f>
        <v>0</v>
      </c>
      <c r="AB15" s="790" t="e">
        <f>Z15/(AA15+Z15)</f>
        <v>#DIV/0!</v>
      </c>
    </row>
    <row r="16" spans="1:28" ht="14.25" x14ac:dyDescent="0.3">
      <c r="A16" s="782"/>
      <c r="B16" s="805"/>
      <c r="C16" s="801"/>
      <c r="D16" s="785"/>
      <c r="E16" s="785"/>
      <c r="F16" s="786"/>
      <c r="G16" s="786"/>
      <c r="H16" s="786"/>
      <c r="I16" s="786"/>
      <c r="J16" s="786"/>
      <c r="K16" s="786"/>
      <c r="L16" s="786"/>
      <c r="M16" s="786"/>
      <c r="N16" s="786"/>
      <c r="O16" s="786"/>
      <c r="P16" s="786"/>
      <c r="Q16" s="786"/>
      <c r="R16" s="803">
        <f t="shared" si="0"/>
        <v>0</v>
      </c>
      <c r="S16" s="804">
        <f t="shared" si="1"/>
        <v>0</v>
      </c>
      <c r="T16" s="769"/>
      <c r="U16" s="769"/>
      <c r="V16" s="769"/>
      <c r="W16" s="789">
        <f t="shared" ref="W16:W19" si="8">X16/$U$7</f>
        <v>0</v>
      </c>
      <c r="X16" s="789">
        <f t="shared" ref="X16:X19" si="9">R16/12</f>
        <v>0</v>
      </c>
      <c r="Y16" s="769"/>
      <c r="Z16" s="789">
        <f t="shared" ref="Z16:Z19" si="10">IF($E16="Y",$R16,0)</f>
        <v>0</v>
      </c>
      <c r="AA16" s="789">
        <f t="shared" ref="AA16:AA19" si="11">IF($E16="N",$R16,0)</f>
        <v>0</v>
      </c>
      <c r="AB16" s="790" t="e">
        <f t="shared" ref="AB16:AB20" si="12">Z16/(AA16+Z16)</f>
        <v>#DIV/0!</v>
      </c>
    </row>
    <row r="17" spans="1:28" ht="14.25" x14ac:dyDescent="0.3">
      <c r="A17" s="782"/>
      <c r="B17" s="805"/>
      <c r="C17" s="801"/>
      <c r="D17" s="785"/>
      <c r="E17" s="785"/>
      <c r="F17" s="786"/>
      <c r="G17" s="786"/>
      <c r="H17" s="786"/>
      <c r="I17" s="786"/>
      <c r="J17" s="786"/>
      <c r="K17" s="786"/>
      <c r="L17" s="786"/>
      <c r="M17" s="786"/>
      <c r="N17" s="786"/>
      <c r="O17" s="786"/>
      <c r="P17" s="786"/>
      <c r="Q17" s="786"/>
      <c r="R17" s="803">
        <f t="shared" si="0"/>
        <v>0</v>
      </c>
      <c r="S17" s="804">
        <f t="shared" si="1"/>
        <v>0</v>
      </c>
      <c r="T17" s="769"/>
      <c r="U17" s="769"/>
      <c r="V17" s="769"/>
      <c r="W17" s="789">
        <f t="shared" si="8"/>
        <v>0</v>
      </c>
      <c r="X17" s="789">
        <f t="shared" si="9"/>
        <v>0</v>
      </c>
      <c r="Y17" s="769"/>
      <c r="Z17" s="789">
        <f t="shared" si="10"/>
        <v>0</v>
      </c>
      <c r="AA17" s="789">
        <f t="shared" si="11"/>
        <v>0</v>
      </c>
      <c r="AB17" s="790" t="e">
        <f t="shared" si="12"/>
        <v>#DIV/0!</v>
      </c>
    </row>
    <row r="18" spans="1:28" ht="14.25" x14ac:dyDescent="0.3">
      <c r="A18" s="782"/>
      <c r="B18" s="805"/>
      <c r="C18" s="801"/>
      <c r="D18" s="785"/>
      <c r="E18" s="785"/>
      <c r="F18" s="786"/>
      <c r="G18" s="786"/>
      <c r="H18" s="786"/>
      <c r="I18" s="786"/>
      <c r="J18" s="786"/>
      <c r="K18" s="786"/>
      <c r="L18" s="786"/>
      <c r="M18" s="786"/>
      <c r="N18" s="786"/>
      <c r="O18" s="786"/>
      <c r="P18" s="786"/>
      <c r="Q18" s="786"/>
      <c r="R18" s="803">
        <f t="shared" si="0"/>
        <v>0</v>
      </c>
      <c r="S18" s="804">
        <f t="shared" si="1"/>
        <v>0</v>
      </c>
      <c r="T18" s="769"/>
      <c r="U18" s="769"/>
      <c r="V18" s="769"/>
      <c r="W18" s="789">
        <f t="shared" si="8"/>
        <v>0</v>
      </c>
      <c r="X18" s="789">
        <f t="shared" si="9"/>
        <v>0</v>
      </c>
      <c r="Y18" s="769"/>
      <c r="Z18" s="789">
        <f t="shared" si="10"/>
        <v>0</v>
      </c>
      <c r="AA18" s="789">
        <f t="shared" si="11"/>
        <v>0</v>
      </c>
      <c r="AB18" s="790" t="e">
        <f t="shared" si="12"/>
        <v>#DIV/0!</v>
      </c>
    </row>
    <row r="19" spans="1:28" s="806" customFormat="1" ht="14.25" x14ac:dyDescent="0.3">
      <c r="A19" s="782"/>
      <c r="B19" s="805"/>
      <c r="C19" s="801"/>
      <c r="D19" s="785"/>
      <c r="E19" s="785"/>
      <c r="F19" s="786"/>
      <c r="G19" s="786"/>
      <c r="H19" s="786"/>
      <c r="I19" s="786"/>
      <c r="J19" s="786"/>
      <c r="K19" s="786"/>
      <c r="L19" s="786"/>
      <c r="M19" s="786"/>
      <c r="N19" s="786"/>
      <c r="O19" s="786"/>
      <c r="P19" s="786"/>
      <c r="Q19" s="786"/>
      <c r="R19" s="803">
        <f t="shared" si="0"/>
        <v>0</v>
      </c>
      <c r="S19" s="804">
        <f t="shared" si="1"/>
        <v>0</v>
      </c>
      <c r="W19" s="789">
        <f t="shared" si="8"/>
        <v>0</v>
      </c>
      <c r="X19" s="789">
        <f t="shared" si="9"/>
        <v>0</v>
      </c>
      <c r="Z19" s="789">
        <f t="shared" si="10"/>
        <v>0</v>
      </c>
      <c r="AA19" s="789">
        <f t="shared" si="11"/>
        <v>0</v>
      </c>
      <c r="AB19" s="790" t="e">
        <f t="shared" si="12"/>
        <v>#DIV/0!</v>
      </c>
    </row>
    <row r="20" spans="1:28" ht="14.25" customHeight="1" thickBot="1" x14ac:dyDescent="0.35">
      <c r="A20" s="791"/>
      <c r="B20" s="792" t="s">
        <v>142</v>
      </c>
      <c r="C20" s="807"/>
      <c r="D20" s="808"/>
      <c r="E20" s="808"/>
      <c r="F20" s="795">
        <f>SUM(F15:F19)</f>
        <v>0</v>
      </c>
      <c r="G20" s="795">
        <f t="shared" ref="G20:S20" si="13">SUM(G15:G19)</f>
        <v>0</v>
      </c>
      <c r="H20" s="795">
        <f t="shared" si="13"/>
        <v>0</v>
      </c>
      <c r="I20" s="795">
        <f t="shared" si="13"/>
        <v>0</v>
      </c>
      <c r="J20" s="795">
        <f t="shared" si="13"/>
        <v>0</v>
      </c>
      <c r="K20" s="795">
        <f t="shared" si="13"/>
        <v>0</v>
      </c>
      <c r="L20" s="795">
        <f t="shared" si="13"/>
        <v>0</v>
      </c>
      <c r="M20" s="795">
        <f t="shared" si="13"/>
        <v>0</v>
      </c>
      <c r="N20" s="795">
        <f t="shared" si="13"/>
        <v>0</v>
      </c>
      <c r="O20" s="795">
        <f t="shared" si="13"/>
        <v>0</v>
      </c>
      <c r="P20" s="795">
        <f t="shared" si="13"/>
        <v>0</v>
      </c>
      <c r="Q20" s="795">
        <f t="shared" si="13"/>
        <v>0</v>
      </c>
      <c r="R20" s="795">
        <f t="shared" si="13"/>
        <v>0</v>
      </c>
      <c r="S20" s="796">
        <f t="shared" si="13"/>
        <v>0</v>
      </c>
      <c r="T20" s="769"/>
      <c r="U20" s="769"/>
      <c r="V20" s="769"/>
      <c r="W20" s="809">
        <f>SUM(W15:W19)</f>
        <v>0</v>
      </c>
      <c r="X20" s="809">
        <f>SUM(X15:X19)</f>
        <v>0</v>
      </c>
      <c r="Y20" s="769"/>
      <c r="Z20" s="797">
        <f>SUM(Z15:Z19)</f>
        <v>0</v>
      </c>
      <c r="AA20" s="797">
        <f>SUM(AA15:AA19)</f>
        <v>0</v>
      </c>
      <c r="AB20" s="798" t="e">
        <f t="shared" si="12"/>
        <v>#DIV/0!</v>
      </c>
    </row>
    <row r="21" spans="1:28" ht="13.5" customHeight="1" x14ac:dyDescent="0.3">
      <c r="A21" s="799">
        <v>1.3</v>
      </c>
      <c r="B21" s="800" t="s">
        <v>143</v>
      </c>
      <c r="C21" s="801"/>
      <c r="D21" s="802"/>
      <c r="E21" s="802"/>
      <c r="F21" s="786"/>
      <c r="G21" s="786"/>
      <c r="H21" s="786"/>
      <c r="I21" s="786"/>
      <c r="J21" s="786"/>
      <c r="K21" s="786"/>
      <c r="L21" s="786"/>
      <c r="M21" s="786"/>
      <c r="N21" s="786"/>
      <c r="O21" s="786"/>
      <c r="P21" s="786"/>
      <c r="Q21" s="786"/>
      <c r="R21" s="803">
        <f t="shared" si="0"/>
        <v>0</v>
      </c>
      <c r="S21" s="804">
        <f t="shared" si="1"/>
        <v>0</v>
      </c>
      <c r="T21" s="769"/>
      <c r="U21" s="769"/>
      <c r="V21" s="769"/>
      <c r="W21" s="789">
        <f>X21/$U$7</f>
        <v>0</v>
      </c>
      <c r="X21" s="789">
        <f>R21/12</f>
        <v>0</v>
      </c>
      <c r="Y21" s="769"/>
      <c r="Z21" s="789">
        <f>IF($E21="Y",$R21,0)</f>
        <v>0</v>
      </c>
      <c r="AA21" s="789">
        <f>IF($E21="N",$R21,0)</f>
        <v>0</v>
      </c>
      <c r="AB21" s="790" t="e">
        <f>Z21/(AA21+Z21)</f>
        <v>#DIV/0!</v>
      </c>
    </row>
    <row r="22" spans="1:28" ht="13.5" customHeight="1" x14ac:dyDescent="0.3">
      <c r="A22" s="782"/>
      <c r="B22" s="805"/>
      <c r="C22" s="801"/>
      <c r="D22" s="785"/>
      <c r="E22" s="785"/>
      <c r="F22" s="786"/>
      <c r="G22" s="786"/>
      <c r="H22" s="786"/>
      <c r="I22" s="786"/>
      <c r="J22" s="786"/>
      <c r="K22" s="786"/>
      <c r="L22" s="786"/>
      <c r="M22" s="786"/>
      <c r="N22" s="786"/>
      <c r="O22" s="786"/>
      <c r="P22" s="786"/>
      <c r="Q22" s="786"/>
      <c r="R22" s="803">
        <f t="shared" si="0"/>
        <v>0</v>
      </c>
      <c r="S22" s="804">
        <f t="shared" si="1"/>
        <v>0</v>
      </c>
      <c r="T22" s="769"/>
      <c r="U22" s="769"/>
      <c r="V22" s="769"/>
      <c r="W22" s="789">
        <f t="shared" ref="W22:W25" si="14">X22/$U$7</f>
        <v>0</v>
      </c>
      <c r="X22" s="789">
        <f t="shared" ref="X22:X25" si="15">R22/12</f>
        <v>0</v>
      </c>
      <c r="Y22" s="769"/>
      <c r="Z22" s="789">
        <f t="shared" ref="Z22:Z25" si="16">IF($E22="Y",$R22,0)</f>
        <v>0</v>
      </c>
      <c r="AA22" s="789">
        <f t="shared" ref="AA22:AA25" si="17">IF($E22="N",$R22,0)</f>
        <v>0</v>
      </c>
      <c r="AB22" s="790" t="e">
        <f t="shared" ref="AB22:AB27" si="18">Z22/(AA22+Z22)</f>
        <v>#DIV/0!</v>
      </c>
    </row>
    <row r="23" spans="1:28" ht="13.5" customHeight="1" x14ac:dyDescent="0.3">
      <c r="A23" s="782"/>
      <c r="B23" s="805"/>
      <c r="C23" s="801"/>
      <c r="D23" s="785"/>
      <c r="E23" s="785"/>
      <c r="F23" s="786"/>
      <c r="G23" s="786"/>
      <c r="H23" s="786"/>
      <c r="I23" s="786"/>
      <c r="J23" s="786"/>
      <c r="K23" s="786"/>
      <c r="L23" s="786"/>
      <c r="M23" s="786"/>
      <c r="N23" s="786"/>
      <c r="O23" s="786"/>
      <c r="P23" s="786"/>
      <c r="Q23" s="786"/>
      <c r="R23" s="803">
        <f t="shared" si="0"/>
        <v>0</v>
      </c>
      <c r="S23" s="804">
        <f t="shared" si="1"/>
        <v>0</v>
      </c>
      <c r="T23" s="769"/>
      <c r="U23" s="769"/>
      <c r="V23" s="769"/>
      <c r="W23" s="789">
        <f t="shared" si="14"/>
        <v>0</v>
      </c>
      <c r="X23" s="789">
        <f t="shared" si="15"/>
        <v>0</v>
      </c>
      <c r="Y23" s="769"/>
      <c r="Z23" s="789">
        <f t="shared" si="16"/>
        <v>0</v>
      </c>
      <c r="AA23" s="789">
        <f t="shared" si="17"/>
        <v>0</v>
      </c>
      <c r="AB23" s="790" t="e">
        <f t="shared" si="18"/>
        <v>#DIV/0!</v>
      </c>
    </row>
    <row r="24" spans="1:28" ht="13.5" customHeight="1" x14ac:dyDescent="0.3">
      <c r="A24" s="782"/>
      <c r="B24" s="805"/>
      <c r="C24" s="801"/>
      <c r="D24" s="785"/>
      <c r="E24" s="785"/>
      <c r="F24" s="786"/>
      <c r="G24" s="786"/>
      <c r="H24" s="786"/>
      <c r="I24" s="786"/>
      <c r="J24" s="786"/>
      <c r="K24" s="786"/>
      <c r="L24" s="786"/>
      <c r="M24" s="786"/>
      <c r="N24" s="786"/>
      <c r="O24" s="786"/>
      <c r="P24" s="786"/>
      <c r="Q24" s="786"/>
      <c r="R24" s="803">
        <f t="shared" si="0"/>
        <v>0</v>
      </c>
      <c r="S24" s="804">
        <f t="shared" si="1"/>
        <v>0</v>
      </c>
      <c r="T24" s="769"/>
      <c r="U24" s="769"/>
      <c r="V24" s="769"/>
      <c r="W24" s="789">
        <f t="shared" si="14"/>
        <v>0</v>
      </c>
      <c r="X24" s="789">
        <f t="shared" si="15"/>
        <v>0</v>
      </c>
      <c r="Y24" s="769"/>
      <c r="Z24" s="789">
        <f t="shared" si="16"/>
        <v>0</v>
      </c>
      <c r="AA24" s="789">
        <f t="shared" si="17"/>
        <v>0</v>
      </c>
      <c r="AB24" s="790" t="e">
        <f t="shared" si="18"/>
        <v>#DIV/0!</v>
      </c>
    </row>
    <row r="25" spans="1:28" s="806" customFormat="1" ht="14.25" x14ac:dyDescent="0.3">
      <c r="A25" s="782"/>
      <c r="B25" s="805"/>
      <c r="C25" s="801"/>
      <c r="D25" s="785"/>
      <c r="E25" s="785"/>
      <c r="F25" s="786"/>
      <c r="G25" s="786"/>
      <c r="H25" s="786"/>
      <c r="I25" s="786"/>
      <c r="J25" s="786"/>
      <c r="K25" s="786"/>
      <c r="L25" s="786"/>
      <c r="M25" s="786"/>
      <c r="N25" s="786"/>
      <c r="O25" s="786"/>
      <c r="P25" s="786"/>
      <c r="Q25" s="786"/>
      <c r="R25" s="803">
        <f t="shared" si="0"/>
        <v>0</v>
      </c>
      <c r="S25" s="804">
        <f t="shared" si="1"/>
        <v>0</v>
      </c>
      <c r="W25" s="789">
        <f t="shared" si="14"/>
        <v>0</v>
      </c>
      <c r="X25" s="789">
        <f t="shared" si="15"/>
        <v>0</v>
      </c>
      <c r="Z25" s="789">
        <f t="shared" si="16"/>
        <v>0</v>
      </c>
      <c r="AA25" s="789">
        <f t="shared" si="17"/>
        <v>0</v>
      </c>
      <c r="AB25" s="790" t="e">
        <f t="shared" si="18"/>
        <v>#DIV/0!</v>
      </c>
    </row>
    <row r="26" spans="1:28" s="806" customFormat="1" ht="15" thickBot="1" x14ac:dyDescent="0.35">
      <c r="A26" s="791"/>
      <c r="B26" s="792" t="s">
        <v>144</v>
      </c>
      <c r="C26" s="807"/>
      <c r="D26" s="808"/>
      <c r="E26" s="808"/>
      <c r="F26" s="795">
        <f>SUM(F21:F25)</f>
        <v>0</v>
      </c>
      <c r="G26" s="795">
        <f t="shared" ref="G26:S26" si="19">SUM(G21:G25)</f>
        <v>0</v>
      </c>
      <c r="H26" s="795">
        <f t="shared" si="19"/>
        <v>0</v>
      </c>
      <c r="I26" s="795">
        <f t="shared" si="19"/>
        <v>0</v>
      </c>
      <c r="J26" s="795">
        <f t="shared" si="19"/>
        <v>0</v>
      </c>
      <c r="K26" s="795">
        <f t="shared" si="19"/>
        <v>0</v>
      </c>
      <c r="L26" s="795">
        <f t="shared" si="19"/>
        <v>0</v>
      </c>
      <c r="M26" s="795">
        <f t="shared" si="19"/>
        <v>0</v>
      </c>
      <c r="N26" s="795">
        <f t="shared" si="19"/>
        <v>0</v>
      </c>
      <c r="O26" s="795">
        <f t="shared" si="19"/>
        <v>0</v>
      </c>
      <c r="P26" s="795">
        <f t="shared" si="19"/>
        <v>0</v>
      </c>
      <c r="Q26" s="795">
        <f t="shared" si="19"/>
        <v>0</v>
      </c>
      <c r="R26" s="795">
        <f t="shared" si="19"/>
        <v>0</v>
      </c>
      <c r="S26" s="796">
        <f t="shared" si="19"/>
        <v>0</v>
      </c>
      <c r="W26" s="809">
        <f>SUM(W21:W25)</f>
        <v>0</v>
      </c>
      <c r="X26" s="809">
        <f>SUM(X21:X25)</f>
        <v>0</v>
      </c>
      <c r="Z26" s="797">
        <f>SUM(Z21:Z25)</f>
        <v>0</v>
      </c>
      <c r="AA26" s="797">
        <f>SUM(AA21:AA25)</f>
        <v>0</v>
      </c>
      <c r="AB26" s="798" t="e">
        <f t="shared" si="18"/>
        <v>#DIV/0!</v>
      </c>
    </row>
    <row r="27" spans="1:28" s="806" customFormat="1" ht="14.25" thickBot="1" x14ac:dyDescent="0.3">
      <c r="A27" s="810"/>
      <c r="B27" s="811" t="s">
        <v>140</v>
      </c>
      <c r="C27" s="812"/>
      <c r="D27" s="813"/>
      <c r="E27" s="813"/>
      <c r="F27" s="813">
        <f t="shared" ref="F27:S27" si="20">SUM(F14,F20,F26)</f>
        <v>0</v>
      </c>
      <c r="G27" s="813">
        <f t="shared" si="20"/>
        <v>0</v>
      </c>
      <c r="H27" s="813">
        <f t="shared" si="20"/>
        <v>0</v>
      </c>
      <c r="I27" s="813">
        <f t="shared" si="20"/>
        <v>0</v>
      </c>
      <c r="J27" s="813">
        <f t="shared" si="20"/>
        <v>0</v>
      </c>
      <c r="K27" s="813">
        <f t="shared" si="20"/>
        <v>0</v>
      </c>
      <c r="L27" s="813">
        <f t="shared" si="20"/>
        <v>0</v>
      </c>
      <c r="M27" s="813">
        <f t="shared" si="20"/>
        <v>0</v>
      </c>
      <c r="N27" s="813">
        <f t="shared" si="20"/>
        <v>0</v>
      </c>
      <c r="O27" s="813">
        <f t="shared" si="20"/>
        <v>0</v>
      </c>
      <c r="P27" s="813">
        <f t="shared" si="20"/>
        <v>0</v>
      </c>
      <c r="Q27" s="813">
        <f t="shared" si="20"/>
        <v>0</v>
      </c>
      <c r="R27" s="813">
        <f t="shared" si="20"/>
        <v>0</v>
      </c>
      <c r="S27" s="814">
        <f t="shared" si="20"/>
        <v>0</v>
      </c>
      <c r="W27" s="813">
        <f>SUM(W14,W20,W26)</f>
        <v>0</v>
      </c>
      <c r="X27" s="813">
        <f>SUM(X14,X20,X26)</f>
        <v>0</v>
      </c>
      <c r="Z27" s="813">
        <f>SUM(Z14,Z20,Z26)</f>
        <v>0</v>
      </c>
      <c r="AA27" s="813">
        <f>SUM(AA14,AA20,AA26)</f>
        <v>0</v>
      </c>
      <c r="AB27" s="815" t="e">
        <f t="shared" si="18"/>
        <v>#DIV/0!</v>
      </c>
    </row>
    <row r="28" spans="1:28" ht="14.25" x14ac:dyDescent="0.3">
      <c r="A28" s="816"/>
      <c r="B28" s="817"/>
      <c r="C28" s="801"/>
      <c r="D28" s="801"/>
      <c r="E28" s="801"/>
      <c r="F28" s="818"/>
      <c r="G28" s="818"/>
      <c r="H28" s="818"/>
      <c r="I28" s="818"/>
      <c r="J28" s="818"/>
      <c r="K28" s="818"/>
      <c r="L28" s="818"/>
      <c r="M28" s="818"/>
      <c r="N28" s="818"/>
      <c r="O28" s="818"/>
      <c r="P28" s="818"/>
      <c r="Q28" s="818"/>
      <c r="R28" s="818"/>
      <c r="S28" s="819"/>
      <c r="T28" s="769"/>
      <c r="U28" s="769"/>
      <c r="V28" s="769"/>
      <c r="W28" s="801"/>
      <c r="X28" s="801"/>
      <c r="Y28" s="769"/>
      <c r="Z28" s="801"/>
      <c r="AA28" s="801"/>
      <c r="AB28" s="820"/>
    </row>
    <row r="29" spans="1:28" ht="14.25" x14ac:dyDescent="0.3">
      <c r="A29" s="821">
        <v>2</v>
      </c>
      <c r="B29" s="822" t="s">
        <v>1151</v>
      </c>
      <c r="C29" s="823"/>
      <c r="D29" s="778"/>
      <c r="E29" s="778"/>
      <c r="F29" s="824"/>
      <c r="G29" s="824"/>
      <c r="H29" s="824"/>
      <c r="I29" s="824"/>
      <c r="J29" s="824"/>
      <c r="K29" s="824"/>
      <c r="L29" s="824"/>
      <c r="M29" s="824"/>
      <c r="N29" s="824"/>
      <c r="O29" s="824"/>
      <c r="P29" s="824"/>
      <c r="Q29" s="824"/>
      <c r="R29" s="779"/>
      <c r="S29" s="825"/>
      <c r="T29" s="769"/>
      <c r="U29" s="769"/>
      <c r="V29" s="769"/>
      <c r="W29" s="823"/>
      <c r="X29" s="823"/>
      <c r="Y29" s="769"/>
      <c r="Z29" s="823"/>
      <c r="AA29" s="823"/>
      <c r="AB29" s="826"/>
    </row>
    <row r="30" spans="1:28" ht="14.25" x14ac:dyDescent="0.3">
      <c r="A30" s="782">
        <v>2.1</v>
      </c>
      <c r="B30" s="783" t="s">
        <v>1152</v>
      </c>
      <c r="C30" s="784"/>
      <c r="D30" s="785"/>
      <c r="E30" s="785"/>
      <c r="F30" s="786"/>
      <c r="G30" s="786"/>
      <c r="H30" s="786"/>
      <c r="I30" s="786"/>
      <c r="J30" s="786"/>
      <c r="K30" s="786"/>
      <c r="L30" s="786"/>
      <c r="M30" s="786"/>
      <c r="N30" s="786"/>
      <c r="O30" s="786"/>
      <c r="P30" s="786"/>
      <c r="Q30" s="786"/>
      <c r="R30" s="787">
        <f t="shared" ref="R30:R70" si="21">SUM(F30:Q30)</f>
        <v>0</v>
      </c>
      <c r="S30" s="788">
        <f>D30*R30</f>
        <v>0</v>
      </c>
      <c r="T30" s="769"/>
      <c r="U30" s="769"/>
      <c r="V30" s="769"/>
      <c r="W30" s="789">
        <f>X30/$U$7</f>
        <v>0</v>
      </c>
      <c r="X30" s="789">
        <f>R30/12</f>
        <v>0</v>
      </c>
      <c r="Y30" s="769"/>
      <c r="Z30" s="789">
        <f>IF($E30="Y",$R30,0)</f>
        <v>0</v>
      </c>
      <c r="AA30" s="789">
        <f>IF($E30="N",$R30,0)</f>
        <v>0</v>
      </c>
      <c r="AB30" s="790" t="e">
        <f>Z30/(AA30+Z30)</f>
        <v>#DIV/0!</v>
      </c>
    </row>
    <row r="31" spans="1:28" ht="14.25" x14ac:dyDescent="0.3">
      <c r="A31" s="782"/>
      <c r="B31" s="783"/>
      <c r="C31" s="784"/>
      <c r="D31" s="785"/>
      <c r="E31" s="785"/>
      <c r="F31" s="786"/>
      <c r="G31" s="786"/>
      <c r="H31" s="786"/>
      <c r="I31" s="786"/>
      <c r="J31" s="786"/>
      <c r="K31" s="786"/>
      <c r="L31" s="786"/>
      <c r="M31" s="786"/>
      <c r="N31" s="786"/>
      <c r="O31" s="786"/>
      <c r="P31" s="786"/>
      <c r="Q31" s="786"/>
      <c r="R31" s="787">
        <f t="shared" si="21"/>
        <v>0</v>
      </c>
      <c r="S31" s="788">
        <f t="shared" ref="S31:S34" si="22">D31*R31</f>
        <v>0</v>
      </c>
      <c r="T31" s="769"/>
      <c r="U31" s="769"/>
      <c r="V31" s="769"/>
      <c r="W31" s="789">
        <f t="shared" ref="W31:W34" si="23">X31/$U$7</f>
        <v>0</v>
      </c>
      <c r="X31" s="789">
        <f t="shared" ref="X31:X34" si="24">R31/12</f>
        <v>0</v>
      </c>
      <c r="Y31" s="769"/>
      <c r="Z31" s="789">
        <f t="shared" ref="Z31:Z34" si="25">IF($E31="Y",$R31,0)</f>
        <v>0</v>
      </c>
      <c r="AA31" s="789">
        <f t="shared" ref="AA31:AA34" si="26">IF($E31="N",$R31,0)</f>
        <v>0</v>
      </c>
      <c r="AB31" s="790" t="e">
        <f t="shared" ref="AB31:AB35" si="27">Z31/(AA31+Z31)</f>
        <v>#DIV/0!</v>
      </c>
    </row>
    <row r="32" spans="1:28" ht="14.25" x14ac:dyDescent="0.3">
      <c r="A32" s="782"/>
      <c r="B32" s="783"/>
      <c r="C32" s="784"/>
      <c r="D32" s="785"/>
      <c r="E32" s="785"/>
      <c r="F32" s="786"/>
      <c r="G32" s="786"/>
      <c r="H32" s="786"/>
      <c r="I32" s="786"/>
      <c r="J32" s="786"/>
      <c r="K32" s="786"/>
      <c r="L32" s="786"/>
      <c r="M32" s="786"/>
      <c r="N32" s="786"/>
      <c r="O32" s="786"/>
      <c r="P32" s="786"/>
      <c r="Q32" s="786"/>
      <c r="R32" s="787">
        <f t="shared" si="21"/>
        <v>0</v>
      </c>
      <c r="S32" s="788">
        <f t="shared" si="22"/>
        <v>0</v>
      </c>
      <c r="T32" s="769"/>
      <c r="U32" s="769"/>
      <c r="V32" s="769"/>
      <c r="W32" s="789">
        <f t="shared" si="23"/>
        <v>0</v>
      </c>
      <c r="X32" s="789">
        <f t="shared" si="24"/>
        <v>0</v>
      </c>
      <c r="Y32" s="769"/>
      <c r="Z32" s="789">
        <f t="shared" si="25"/>
        <v>0</v>
      </c>
      <c r="AA32" s="789">
        <f t="shared" si="26"/>
        <v>0</v>
      </c>
      <c r="AB32" s="790" t="e">
        <f t="shared" si="27"/>
        <v>#DIV/0!</v>
      </c>
    </row>
    <row r="33" spans="1:28" ht="14.25" x14ac:dyDescent="0.3">
      <c r="A33" s="782"/>
      <c r="B33" s="783"/>
      <c r="C33" s="784"/>
      <c r="D33" s="785"/>
      <c r="E33" s="785"/>
      <c r="F33" s="786"/>
      <c r="G33" s="786"/>
      <c r="H33" s="786"/>
      <c r="I33" s="786"/>
      <c r="J33" s="786"/>
      <c r="K33" s="786"/>
      <c r="L33" s="786"/>
      <c r="M33" s="786"/>
      <c r="N33" s="786"/>
      <c r="O33" s="786"/>
      <c r="P33" s="786"/>
      <c r="Q33" s="786"/>
      <c r="R33" s="787">
        <f t="shared" si="21"/>
        <v>0</v>
      </c>
      <c r="S33" s="788">
        <f t="shared" si="22"/>
        <v>0</v>
      </c>
      <c r="T33" s="769"/>
      <c r="U33" s="769"/>
      <c r="V33" s="769"/>
      <c r="W33" s="789">
        <f t="shared" si="23"/>
        <v>0</v>
      </c>
      <c r="X33" s="789">
        <f t="shared" si="24"/>
        <v>0</v>
      </c>
      <c r="Y33" s="769"/>
      <c r="Z33" s="789">
        <f t="shared" si="25"/>
        <v>0</v>
      </c>
      <c r="AA33" s="789">
        <f t="shared" si="26"/>
        <v>0</v>
      </c>
      <c r="AB33" s="790" t="e">
        <f t="shared" si="27"/>
        <v>#DIV/0!</v>
      </c>
    </row>
    <row r="34" spans="1:28" s="806" customFormat="1" ht="14.25" x14ac:dyDescent="0.3">
      <c r="A34" s="782"/>
      <c r="B34" s="783"/>
      <c r="C34" s="784"/>
      <c r="D34" s="785"/>
      <c r="E34" s="785"/>
      <c r="F34" s="786"/>
      <c r="G34" s="786"/>
      <c r="H34" s="786"/>
      <c r="I34" s="786"/>
      <c r="J34" s="786"/>
      <c r="K34" s="786"/>
      <c r="L34" s="786"/>
      <c r="M34" s="786"/>
      <c r="N34" s="786"/>
      <c r="O34" s="786"/>
      <c r="P34" s="786"/>
      <c r="Q34" s="786"/>
      <c r="R34" s="787">
        <f t="shared" si="21"/>
        <v>0</v>
      </c>
      <c r="S34" s="788">
        <f t="shared" si="22"/>
        <v>0</v>
      </c>
      <c r="W34" s="789">
        <f t="shared" si="23"/>
        <v>0</v>
      </c>
      <c r="X34" s="789">
        <f t="shared" si="24"/>
        <v>0</v>
      </c>
      <c r="Z34" s="789">
        <f t="shared" si="25"/>
        <v>0</v>
      </c>
      <c r="AA34" s="789">
        <f t="shared" si="26"/>
        <v>0</v>
      </c>
      <c r="AB34" s="790" t="e">
        <f t="shared" si="27"/>
        <v>#DIV/0!</v>
      </c>
    </row>
    <row r="35" spans="1:28" s="806" customFormat="1" ht="15" thickBot="1" x14ac:dyDescent="0.35">
      <c r="A35" s="791"/>
      <c r="B35" s="792" t="s">
        <v>1153</v>
      </c>
      <c r="C35" s="793"/>
      <c r="D35" s="794"/>
      <c r="E35" s="794"/>
      <c r="F35" s="795">
        <f>SUM(F30:F34)</f>
        <v>0</v>
      </c>
      <c r="G35" s="795">
        <f t="shared" ref="G35:R35" si="28">SUM(G30:G34)</f>
        <v>0</v>
      </c>
      <c r="H35" s="795">
        <f t="shared" si="28"/>
        <v>0</v>
      </c>
      <c r="I35" s="795">
        <f t="shared" si="28"/>
        <v>0</v>
      </c>
      <c r="J35" s="795">
        <f t="shared" si="28"/>
        <v>0</v>
      </c>
      <c r="K35" s="795">
        <f t="shared" si="28"/>
        <v>0</v>
      </c>
      <c r="L35" s="795">
        <f t="shared" si="28"/>
        <v>0</v>
      </c>
      <c r="M35" s="795">
        <f t="shared" si="28"/>
        <v>0</v>
      </c>
      <c r="N35" s="795">
        <f t="shared" si="28"/>
        <v>0</v>
      </c>
      <c r="O35" s="795">
        <f t="shared" si="28"/>
        <v>0</v>
      </c>
      <c r="P35" s="795">
        <f t="shared" si="28"/>
        <v>0</v>
      </c>
      <c r="Q35" s="795">
        <f t="shared" si="28"/>
        <v>0</v>
      </c>
      <c r="R35" s="795">
        <f t="shared" si="28"/>
        <v>0</v>
      </c>
      <c r="S35" s="796">
        <f>SUM(S30:S34)</f>
        <v>0</v>
      </c>
      <c r="W35" s="809">
        <f>SUM(W30:W34)</f>
        <v>0</v>
      </c>
      <c r="X35" s="809">
        <f>SUM(X30:X34)</f>
        <v>0</v>
      </c>
      <c r="Z35" s="797">
        <f>SUM(Z30:Z34)</f>
        <v>0</v>
      </c>
      <c r="AA35" s="797">
        <f>SUM(AA30:AA34)</f>
        <v>0</v>
      </c>
      <c r="AB35" s="798" t="e">
        <f t="shared" si="27"/>
        <v>#DIV/0!</v>
      </c>
    </row>
    <row r="36" spans="1:28" s="806" customFormat="1" ht="14.25" x14ac:dyDescent="0.3">
      <c r="A36" s="782">
        <v>2.2000000000000002</v>
      </c>
      <c r="B36" s="827" t="s">
        <v>1154</v>
      </c>
      <c r="C36" s="784"/>
      <c r="D36" s="785"/>
      <c r="E36" s="785"/>
      <c r="F36" s="786"/>
      <c r="G36" s="786"/>
      <c r="H36" s="786"/>
      <c r="I36" s="786"/>
      <c r="J36" s="786"/>
      <c r="K36" s="786"/>
      <c r="L36" s="786"/>
      <c r="M36" s="786"/>
      <c r="N36" s="786"/>
      <c r="O36" s="786"/>
      <c r="P36" s="786"/>
      <c r="Q36" s="786"/>
      <c r="R36" s="787">
        <f t="shared" si="21"/>
        <v>0</v>
      </c>
      <c r="S36" s="788">
        <f t="shared" ref="S36:S70" si="29">D36*R36</f>
        <v>0</v>
      </c>
      <c r="W36" s="789">
        <f>X36/$U$7</f>
        <v>0</v>
      </c>
      <c r="X36" s="789">
        <f>R36/12</f>
        <v>0</v>
      </c>
      <c r="Z36" s="789">
        <f>IF($E36="Y",$R36,0)</f>
        <v>0</v>
      </c>
      <c r="AA36" s="789">
        <f>IF($E36="N",$R36,0)</f>
        <v>0</v>
      </c>
      <c r="AB36" s="790" t="e">
        <f>Z36/(AA36+Z36)</f>
        <v>#DIV/0!</v>
      </c>
    </row>
    <row r="37" spans="1:28" s="806" customFormat="1" ht="14.25" x14ac:dyDescent="0.3">
      <c r="A37" s="782"/>
      <c r="B37" s="783"/>
      <c r="C37" s="784"/>
      <c r="D37" s="785"/>
      <c r="E37" s="785"/>
      <c r="F37" s="786"/>
      <c r="G37" s="786"/>
      <c r="H37" s="786"/>
      <c r="I37" s="786"/>
      <c r="J37" s="786"/>
      <c r="K37" s="786"/>
      <c r="L37" s="786"/>
      <c r="M37" s="786"/>
      <c r="N37" s="786"/>
      <c r="O37" s="786"/>
      <c r="P37" s="786"/>
      <c r="Q37" s="786"/>
      <c r="R37" s="787">
        <f t="shared" si="21"/>
        <v>0</v>
      </c>
      <c r="S37" s="788">
        <f t="shared" si="29"/>
        <v>0</v>
      </c>
      <c r="W37" s="789">
        <f t="shared" ref="W37:W40" si="30">X37/$U$7</f>
        <v>0</v>
      </c>
      <c r="X37" s="789">
        <f t="shared" ref="X37:X40" si="31">R37/12</f>
        <v>0</v>
      </c>
      <c r="Z37" s="789">
        <f t="shared" ref="Z37:Z40" si="32">IF($E37="Y",$R37,0)</f>
        <v>0</v>
      </c>
      <c r="AA37" s="789">
        <f t="shared" ref="AA37:AA40" si="33">IF($E37="N",$R37,0)</f>
        <v>0</v>
      </c>
      <c r="AB37" s="790" t="e">
        <f t="shared" ref="AB37:AB41" si="34">Z37/(AA37+Z37)</f>
        <v>#DIV/0!</v>
      </c>
    </row>
    <row r="38" spans="1:28" s="806" customFormat="1" ht="14.25" x14ac:dyDescent="0.3">
      <c r="A38" s="782"/>
      <c r="B38" s="783"/>
      <c r="C38" s="784"/>
      <c r="D38" s="785"/>
      <c r="E38" s="785"/>
      <c r="F38" s="786"/>
      <c r="G38" s="786"/>
      <c r="H38" s="786"/>
      <c r="I38" s="786"/>
      <c r="J38" s="786"/>
      <c r="K38" s="786"/>
      <c r="L38" s="786"/>
      <c r="M38" s="786"/>
      <c r="N38" s="786"/>
      <c r="O38" s="786"/>
      <c r="P38" s="786"/>
      <c r="Q38" s="786"/>
      <c r="R38" s="787">
        <f t="shared" si="21"/>
        <v>0</v>
      </c>
      <c r="S38" s="788">
        <f t="shared" si="29"/>
        <v>0</v>
      </c>
      <c r="W38" s="789">
        <f t="shared" si="30"/>
        <v>0</v>
      </c>
      <c r="X38" s="789">
        <f t="shared" si="31"/>
        <v>0</v>
      </c>
      <c r="Z38" s="789">
        <f t="shared" si="32"/>
        <v>0</v>
      </c>
      <c r="AA38" s="789">
        <f t="shared" si="33"/>
        <v>0</v>
      </c>
      <c r="AB38" s="790" t="e">
        <f t="shared" si="34"/>
        <v>#DIV/0!</v>
      </c>
    </row>
    <row r="39" spans="1:28" s="806" customFormat="1" ht="14.25" x14ac:dyDescent="0.3">
      <c r="A39" s="782"/>
      <c r="B39" s="783"/>
      <c r="C39" s="784"/>
      <c r="D39" s="785"/>
      <c r="E39" s="785"/>
      <c r="F39" s="786"/>
      <c r="G39" s="786"/>
      <c r="H39" s="786"/>
      <c r="I39" s="786"/>
      <c r="J39" s="786"/>
      <c r="K39" s="786"/>
      <c r="L39" s="786"/>
      <c r="M39" s="786"/>
      <c r="N39" s="786"/>
      <c r="O39" s="786"/>
      <c r="P39" s="786"/>
      <c r="Q39" s="786"/>
      <c r="R39" s="787">
        <f t="shared" si="21"/>
        <v>0</v>
      </c>
      <c r="S39" s="788">
        <f t="shared" si="29"/>
        <v>0</v>
      </c>
      <c r="W39" s="789">
        <f t="shared" si="30"/>
        <v>0</v>
      </c>
      <c r="X39" s="789">
        <f t="shared" si="31"/>
        <v>0</v>
      </c>
      <c r="Z39" s="789">
        <f t="shared" si="32"/>
        <v>0</v>
      </c>
      <c r="AA39" s="789">
        <f t="shared" si="33"/>
        <v>0</v>
      </c>
      <c r="AB39" s="790" t="e">
        <f t="shared" si="34"/>
        <v>#DIV/0!</v>
      </c>
    </row>
    <row r="40" spans="1:28" s="806" customFormat="1" ht="14.25" x14ac:dyDescent="0.3">
      <c r="A40" s="782"/>
      <c r="B40" s="783"/>
      <c r="C40" s="784"/>
      <c r="D40" s="785"/>
      <c r="E40" s="785"/>
      <c r="F40" s="786"/>
      <c r="G40" s="786"/>
      <c r="H40" s="786"/>
      <c r="I40" s="786"/>
      <c r="J40" s="786"/>
      <c r="K40" s="786"/>
      <c r="L40" s="786"/>
      <c r="M40" s="786"/>
      <c r="N40" s="786"/>
      <c r="O40" s="786"/>
      <c r="P40" s="786"/>
      <c r="Q40" s="786"/>
      <c r="R40" s="787">
        <f t="shared" si="21"/>
        <v>0</v>
      </c>
      <c r="S40" s="788">
        <f t="shared" si="29"/>
        <v>0</v>
      </c>
      <c r="T40" s="828"/>
      <c r="W40" s="789">
        <f t="shared" si="30"/>
        <v>0</v>
      </c>
      <c r="X40" s="789">
        <f t="shared" si="31"/>
        <v>0</v>
      </c>
      <c r="Z40" s="789">
        <f t="shared" si="32"/>
        <v>0</v>
      </c>
      <c r="AA40" s="789">
        <f t="shared" si="33"/>
        <v>0</v>
      </c>
      <c r="AB40" s="790" t="e">
        <f t="shared" si="34"/>
        <v>#DIV/0!</v>
      </c>
    </row>
    <row r="41" spans="1:28" ht="14.25" customHeight="1" thickBot="1" x14ac:dyDescent="0.35">
      <c r="A41" s="791"/>
      <c r="B41" s="792" t="s">
        <v>1155</v>
      </c>
      <c r="C41" s="793"/>
      <c r="D41" s="794"/>
      <c r="E41" s="794"/>
      <c r="F41" s="795">
        <f>SUM(F36:F40)</f>
        <v>0</v>
      </c>
      <c r="G41" s="795">
        <f t="shared" ref="G41:R41" si="35">SUM(G36:G40)</f>
        <v>0</v>
      </c>
      <c r="H41" s="795">
        <f t="shared" si="35"/>
        <v>0</v>
      </c>
      <c r="I41" s="795">
        <f t="shared" si="35"/>
        <v>0</v>
      </c>
      <c r="J41" s="795">
        <f t="shared" si="35"/>
        <v>0</v>
      </c>
      <c r="K41" s="795">
        <f t="shared" si="35"/>
        <v>0</v>
      </c>
      <c r="L41" s="795">
        <f t="shared" si="35"/>
        <v>0</v>
      </c>
      <c r="M41" s="795">
        <f t="shared" si="35"/>
        <v>0</v>
      </c>
      <c r="N41" s="795">
        <f t="shared" si="35"/>
        <v>0</v>
      </c>
      <c r="O41" s="795">
        <f t="shared" si="35"/>
        <v>0</v>
      </c>
      <c r="P41" s="795">
        <f t="shared" si="35"/>
        <v>0</v>
      </c>
      <c r="Q41" s="795">
        <f t="shared" si="35"/>
        <v>0</v>
      </c>
      <c r="R41" s="795">
        <f t="shared" si="35"/>
        <v>0</v>
      </c>
      <c r="S41" s="796">
        <f>SUM(S36:S40)</f>
        <v>0</v>
      </c>
      <c r="T41" s="769"/>
      <c r="U41" s="769"/>
      <c r="V41" s="769"/>
      <c r="W41" s="809">
        <f>SUM(W36:W40)</f>
        <v>0</v>
      </c>
      <c r="X41" s="809">
        <f>SUM(X36:X40)</f>
        <v>0</v>
      </c>
      <c r="Y41" s="769"/>
      <c r="Z41" s="797">
        <f>SUM(Z36:Z40)</f>
        <v>0</v>
      </c>
      <c r="AA41" s="797">
        <f>SUM(AA36:AA40)</f>
        <v>0</v>
      </c>
      <c r="AB41" s="798" t="e">
        <f t="shared" si="34"/>
        <v>#DIV/0!</v>
      </c>
    </row>
    <row r="42" spans="1:28" ht="14.25" x14ac:dyDescent="0.3">
      <c r="A42" s="1075">
        <v>2.2999999999999998</v>
      </c>
      <c r="B42" s="1076" t="s">
        <v>1156</v>
      </c>
      <c r="C42" s="784"/>
      <c r="D42" s="785"/>
      <c r="E42" s="785"/>
      <c r="F42" s="786"/>
      <c r="G42" s="786"/>
      <c r="H42" s="786"/>
      <c r="I42" s="786"/>
      <c r="J42" s="786"/>
      <c r="K42" s="786"/>
      <c r="L42" s="786"/>
      <c r="M42" s="786"/>
      <c r="N42" s="786"/>
      <c r="O42" s="786"/>
      <c r="P42" s="786"/>
      <c r="Q42" s="786"/>
      <c r="R42" s="787">
        <f t="shared" si="21"/>
        <v>0</v>
      </c>
      <c r="S42" s="788">
        <f t="shared" si="29"/>
        <v>0</v>
      </c>
      <c r="T42" s="769"/>
      <c r="U42" s="769"/>
      <c r="V42" s="769"/>
      <c r="W42" s="789">
        <f>X42/$U$7</f>
        <v>0</v>
      </c>
      <c r="X42" s="789">
        <f>R42/12</f>
        <v>0</v>
      </c>
      <c r="Y42" s="769"/>
      <c r="Z42" s="789">
        <f>IF($E42="Y",$R42,0)</f>
        <v>0</v>
      </c>
      <c r="AA42" s="789">
        <f>IF($E42="N",$R42,0)</f>
        <v>0</v>
      </c>
      <c r="AB42" s="790" t="e">
        <f>Z42/(AA42+Z42)</f>
        <v>#DIV/0!</v>
      </c>
    </row>
    <row r="43" spans="1:28" ht="14.25" x14ac:dyDescent="0.3">
      <c r="A43" s="1075"/>
      <c r="B43" s="1076"/>
      <c r="C43" s="784"/>
      <c r="D43" s="785"/>
      <c r="E43" s="785"/>
      <c r="F43" s="786"/>
      <c r="G43" s="786"/>
      <c r="H43" s="786"/>
      <c r="I43" s="786"/>
      <c r="J43" s="786"/>
      <c r="K43" s="786"/>
      <c r="L43" s="786"/>
      <c r="M43" s="786"/>
      <c r="N43" s="786"/>
      <c r="O43" s="786"/>
      <c r="P43" s="786"/>
      <c r="Q43" s="786"/>
      <c r="R43" s="787">
        <f t="shared" si="21"/>
        <v>0</v>
      </c>
      <c r="S43" s="788">
        <f t="shared" si="29"/>
        <v>0</v>
      </c>
      <c r="T43" s="769"/>
      <c r="U43" s="769"/>
      <c r="V43" s="769"/>
      <c r="W43" s="789">
        <f t="shared" ref="W43:W46" si="36">X43/$U$7</f>
        <v>0</v>
      </c>
      <c r="X43" s="789">
        <f t="shared" ref="X43:X46" si="37">R43/12</f>
        <v>0</v>
      </c>
      <c r="Y43" s="769"/>
      <c r="Z43" s="789">
        <f t="shared" ref="Z43:Z46" si="38">IF($E43="Y",$R43,0)</f>
        <v>0</v>
      </c>
      <c r="AA43" s="789">
        <f t="shared" ref="AA43:AA46" si="39">IF($E43="N",$R43,0)</f>
        <v>0</v>
      </c>
      <c r="AB43" s="790" t="e">
        <f t="shared" ref="AB43:AB47" si="40">Z43/(AA43+Z43)</f>
        <v>#DIV/0!</v>
      </c>
    </row>
    <row r="44" spans="1:28" s="806" customFormat="1" ht="14.25" x14ac:dyDescent="0.3">
      <c r="A44" s="1075"/>
      <c r="B44" s="1076"/>
      <c r="C44" s="784"/>
      <c r="D44" s="785"/>
      <c r="E44" s="785"/>
      <c r="F44" s="786"/>
      <c r="G44" s="786"/>
      <c r="H44" s="786"/>
      <c r="I44" s="786"/>
      <c r="J44" s="786"/>
      <c r="K44" s="786"/>
      <c r="L44" s="786"/>
      <c r="M44" s="786"/>
      <c r="N44" s="786"/>
      <c r="O44" s="786"/>
      <c r="P44" s="786"/>
      <c r="Q44" s="786"/>
      <c r="R44" s="787">
        <f t="shared" si="21"/>
        <v>0</v>
      </c>
      <c r="S44" s="788">
        <f t="shared" si="29"/>
        <v>0</v>
      </c>
      <c r="W44" s="789">
        <f t="shared" si="36"/>
        <v>0</v>
      </c>
      <c r="X44" s="789">
        <f t="shared" si="37"/>
        <v>0</v>
      </c>
      <c r="Z44" s="789">
        <f t="shared" si="38"/>
        <v>0</v>
      </c>
      <c r="AA44" s="789">
        <f t="shared" si="39"/>
        <v>0</v>
      </c>
      <c r="AB44" s="790" t="e">
        <f t="shared" si="40"/>
        <v>#DIV/0!</v>
      </c>
    </row>
    <row r="45" spans="1:28" s="806" customFormat="1" ht="14.25" x14ac:dyDescent="0.3">
      <c r="A45" s="1075"/>
      <c r="B45" s="1076"/>
      <c r="C45" s="784"/>
      <c r="D45" s="785"/>
      <c r="E45" s="785"/>
      <c r="F45" s="786"/>
      <c r="G45" s="786"/>
      <c r="H45" s="786"/>
      <c r="I45" s="786"/>
      <c r="J45" s="786"/>
      <c r="K45" s="786"/>
      <c r="L45" s="786"/>
      <c r="M45" s="786"/>
      <c r="N45" s="786"/>
      <c r="O45" s="786"/>
      <c r="P45" s="786"/>
      <c r="Q45" s="786"/>
      <c r="R45" s="787">
        <f t="shared" si="21"/>
        <v>0</v>
      </c>
      <c r="S45" s="788">
        <f t="shared" si="29"/>
        <v>0</v>
      </c>
      <c r="W45" s="789">
        <f t="shared" si="36"/>
        <v>0</v>
      </c>
      <c r="X45" s="789">
        <f t="shared" si="37"/>
        <v>0</v>
      </c>
      <c r="Z45" s="789">
        <f t="shared" si="38"/>
        <v>0</v>
      </c>
      <c r="AA45" s="789">
        <f t="shared" si="39"/>
        <v>0</v>
      </c>
      <c r="AB45" s="790" t="e">
        <f t="shared" si="40"/>
        <v>#DIV/0!</v>
      </c>
    </row>
    <row r="46" spans="1:28" s="806" customFormat="1" ht="14.25" x14ac:dyDescent="0.3">
      <c r="A46" s="1075"/>
      <c r="B46" s="1076"/>
      <c r="C46" s="784"/>
      <c r="D46" s="785"/>
      <c r="E46" s="785"/>
      <c r="F46" s="786"/>
      <c r="G46" s="786"/>
      <c r="H46" s="786"/>
      <c r="I46" s="786"/>
      <c r="J46" s="786"/>
      <c r="K46" s="786"/>
      <c r="L46" s="786"/>
      <c r="M46" s="786"/>
      <c r="N46" s="786"/>
      <c r="O46" s="786"/>
      <c r="P46" s="786"/>
      <c r="Q46" s="786"/>
      <c r="R46" s="787">
        <f t="shared" si="21"/>
        <v>0</v>
      </c>
      <c r="S46" s="788">
        <f t="shared" si="29"/>
        <v>0</v>
      </c>
      <c r="W46" s="789">
        <f t="shared" si="36"/>
        <v>0</v>
      </c>
      <c r="X46" s="789">
        <f t="shared" si="37"/>
        <v>0</v>
      </c>
      <c r="Z46" s="789">
        <f t="shared" si="38"/>
        <v>0</v>
      </c>
      <c r="AA46" s="789">
        <f t="shared" si="39"/>
        <v>0</v>
      </c>
      <c r="AB46" s="790" t="e">
        <f t="shared" si="40"/>
        <v>#DIV/0!</v>
      </c>
    </row>
    <row r="47" spans="1:28" ht="15" thickBot="1" x14ac:dyDescent="0.35">
      <c r="A47" s="1082"/>
      <c r="B47" s="1083" t="s">
        <v>1157</v>
      </c>
      <c r="C47" s="793"/>
      <c r="D47" s="794"/>
      <c r="E47" s="794"/>
      <c r="F47" s="795">
        <f>SUM(F42:F46)</f>
        <v>0</v>
      </c>
      <c r="G47" s="795">
        <f t="shared" ref="G47:R47" si="41">SUM(G42:G46)</f>
        <v>0</v>
      </c>
      <c r="H47" s="795">
        <f t="shared" si="41"/>
        <v>0</v>
      </c>
      <c r="I47" s="795">
        <f t="shared" si="41"/>
        <v>0</v>
      </c>
      <c r="J47" s="795">
        <f t="shared" si="41"/>
        <v>0</v>
      </c>
      <c r="K47" s="795">
        <f t="shared" si="41"/>
        <v>0</v>
      </c>
      <c r="L47" s="795">
        <f t="shared" si="41"/>
        <v>0</v>
      </c>
      <c r="M47" s="795">
        <f t="shared" si="41"/>
        <v>0</v>
      </c>
      <c r="N47" s="795">
        <f t="shared" si="41"/>
        <v>0</v>
      </c>
      <c r="O47" s="795">
        <f t="shared" si="41"/>
        <v>0</v>
      </c>
      <c r="P47" s="795">
        <f t="shared" si="41"/>
        <v>0</v>
      </c>
      <c r="Q47" s="795">
        <f t="shared" si="41"/>
        <v>0</v>
      </c>
      <c r="R47" s="795">
        <f t="shared" si="41"/>
        <v>0</v>
      </c>
      <c r="S47" s="796">
        <f>SUM(S42:S46)</f>
        <v>0</v>
      </c>
      <c r="T47" s="769"/>
      <c r="U47" s="769"/>
      <c r="V47" s="769"/>
      <c r="W47" s="809">
        <f>SUM(W42:W46)</f>
        <v>0</v>
      </c>
      <c r="X47" s="809">
        <f>SUM(X42:X46)</f>
        <v>0</v>
      </c>
      <c r="Y47" s="769"/>
      <c r="Z47" s="797">
        <f>SUM(Z42:Z46)</f>
        <v>0</v>
      </c>
      <c r="AA47" s="797">
        <f>SUM(AA42:AA46)</f>
        <v>0</v>
      </c>
      <c r="AB47" s="798" t="e">
        <f t="shared" si="40"/>
        <v>#DIV/0!</v>
      </c>
    </row>
    <row r="48" spans="1:28" ht="14.25" x14ac:dyDescent="0.3">
      <c r="A48" s="1075">
        <v>2.4</v>
      </c>
      <c r="B48" s="1076" t="s">
        <v>1158</v>
      </c>
      <c r="C48" s="784"/>
      <c r="D48" s="785"/>
      <c r="E48" s="785"/>
      <c r="F48" s="786"/>
      <c r="G48" s="786"/>
      <c r="H48" s="786"/>
      <c r="I48" s="786"/>
      <c r="J48" s="786"/>
      <c r="K48" s="786"/>
      <c r="L48" s="786"/>
      <c r="M48" s="786"/>
      <c r="N48" s="786"/>
      <c r="O48" s="786"/>
      <c r="P48" s="786"/>
      <c r="Q48" s="786"/>
      <c r="R48" s="787">
        <f t="shared" ref="R48:R52" si="42">SUM(F48:Q48)</f>
        <v>0</v>
      </c>
      <c r="S48" s="788">
        <f t="shared" ref="S48:S52" si="43">D48*R48</f>
        <v>0</v>
      </c>
      <c r="T48" s="769"/>
      <c r="U48" s="769"/>
      <c r="V48" s="769"/>
      <c r="W48" s="789">
        <f>X48/$U$7</f>
        <v>0</v>
      </c>
      <c r="X48" s="789">
        <f>R48/12</f>
        <v>0</v>
      </c>
      <c r="Y48" s="769"/>
      <c r="Z48" s="789">
        <f>IF($E48="Y",$R48,0)</f>
        <v>0</v>
      </c>
      <c r="AA48" s="789">
        <f>IF($E48="N",$R48,0)</f>
        <v>0</v>
      </c>
      <c r="AB48" s="790" t="e">
        <f>Z48/(AA48+Z48)</f>
        <v>#DIV/0!</v>
      </c>
    </row>
    <row r="49" spans="1:28" ht="14.25" x14ac:dyDescent="0.3">
      <c r="A49" s="1075"/>
      <c r="B49" s="1076"/>
      <c r="C49" s="784"/>
      <c r="D49" s="785"/>
      <c r="E49" s="785"/>
      <c r="F49" s="786"/>
      <c r="G49" s="786"/>
      <c r="H49" s="786"/>
      <c r="I49" s="786"/>
      <c r="J49" s="786"/>
      <c r="K49" s="786"/>
      <c r="L49" s="786"/>
      <c r="M49" s="786"/>
      <c r="N49" s="786"/>
      <c r="O49" s="786"/>
      <c r="P49" s="786"/>
      <c r="Q49" s="786"/>
      <c r="R49" s="787">
        <f t="shared" si="42"/>
        <v>0</v>
      </c>
      <c r="S49" s="788">
        <f t="shared" si="43"/>
        <v>0</v>
      </c>
      <c r="T49" s="769"/>
      <c r="U49" s="769"/>
      <c r="V49" s="769"/>
      <c r="W49" s="789">
        <f t="shared" ref="W49:W52" si="44">X49/$U$7</f>
        <v>0</v>
      </c>
      <c r="X49" s="789">
        <f t="shared" ref="X49:X52" si="45">R49/12</f>
        <v>0</v>
      </c>
      <c r="Y49" s="769"/>
      <c r="Z49" s="789">
        <f t="shared" ref="Z49:Z52" si="46">IF($E49="Y",$R49,0)</f>
        <v>0</v>
      </c>
      <c r="AA49" s="789">
        <f t="shared" ref="AA49:AA52" si="47">IF($E49="N",$R49,0)</f>
        <v>0</v>
      </c>
      <c r="AB49" s="790" t="e">
        <f t="shared" ref="AB49:AB53" si="48">Z49/(AA49+Z49)</f>
        <v>#DIV/0!</v>
      </c>
    </row>
    <row r="50" spans="1:28" ht="14.25" x14ac:dyDescent="0.3">
      <c r="A50" s="1075"/>
      <c r="B50" s="1076"/>
      <c r="C50" s="784"/>
      <c r="D50" s="785"/>
      <c r="E50" s="785"/>
      <c r="F50" s="786"/>
      <c r="G50" s="786"/>
      <c r="H50" s="786"/>
      <c r="I50" s="786"/>
      <c r="J50" s="786"/>
      <c r="K50" s="786"/>
      <c r="L50" s="786"/>
      <c r="M50" s="786"/>
      <c r="N50" s="786"/>
      <c r="O50" s="786"/>
      <c r="P50" s="786"/>
      <c r="Q50" s="786"/>
      <c r="R50" s="787">
        <f t="shared" si="42"/>
        <v>0</v>
      </c>
      <c r="S50" s="788">
        <f t="shared" si="43"/>
        <v>0</v>
      </c>
      <c r="T50" s="806"/>
      <c r="U50" s="806"/>
      <c r="V50" s="806"/>
      <c r="W50" s="789">
        <f t="shared" si="44"/>
        <v>0</v>
      </c>
      <c r="X50" s="789">
        <f t="shared" si="45"/>
        <v>0</v>
      </c>
      <c r="Y50" s="806"/>
      <c r="Z50" s="789">
        <f t="shared" si="46"/>
        <v>0</v>
      </c>
      <c r="AA50" s="789">
        <f t="shared" si="47"/>
        <v>0</v>
      </c>
      <c r="AB50" s="790" t="e">
        <f t="shared" si="48"/>
        <v>#DIV/0!</v>
      </c>
    </row>
    <row r="51" spans="1:28" ht="14.25" x14ac:dyDescent="0.3">
      <c r="A51" s="1075"/>
      <c r="B51" s="1076"/>
      <c r="C51" s="784"/>
      <c r="D51" s="785"/>
      <c r="E51" s="785"/>
      <c r="F51" s="786"/>
      <c r="G51" s="786"/>
      <c r="H51" s="786"/>
      <c r="I51" s="786"/>
      <c r="J51" s="786"/>
      <c r="K51" s="786"/>
      <c r="L51" s="786"/>
      <c r="M51" s="786"/>
      <c r="N51" s="786"/>
      <c r="O51" s="786"/>
      <c r="P51" s="786"/>
      <c r="Q51" s="786"/>
      <c r="R51" s="787">
        <f t="shared" si="42"/>
        <v>0</v>
      </c>
      <c r="S51" s="788">
        <f t="shared" si="43"/>
        <v>0</v>
      </c>
      <c r="T51" s="806"/>
      <c r="U51" s="806"/>
      <c r="V51" s="806"/>
      <c r="W51" s="789">
        <f t="shared" si="44"/>
        <v>0</v>
      </c>
      <c r="X51" s="789">
        <f t="shared" si="45"/>
        <v>0</v>
      </c>
      <c r="Y51" s="806"/>
      <c r="Z51" s="789">
        <f t="shared" si="46"/>
        <v>0</v>
      </c>
      <c r="AA51" s="789">
        <f t="shared" si="47"/>
        <v>0</v>
      </c>
      <c r="AB51" s="790" t="e">
        <f t="shared" si="48"/>
        <v>#DIV/0!</v>
      </c>
    </row>
    <row r="52" spans="1:28" ht="14.25" x14ac:dyDescent="0.3">
      <c r="A52" s="1075"/>
      <c r="B52" s="1076"/>
      <c r="C52" s="784"/>
      <c r="D52" s="785"/>
      <c r="E52" s="785"/>
      <c r="F52" s="786"/>
      <c r="G52" s="786"/>
      <c r="H52" s="786"/>
      <c r="I52" s="786"/>
      <c r="J52" s="786"/>
      <c r="K52" s="786"/>
      <c r="L52" s="786"/>
      <c r="M52" s="786"/>
      <c r="N52" s="786"/>
      <c r="O52" s="786"/>
      <c r="P52" s="786"/>
      <c r="Q52" s="786"/>
      <c r="R52" s="787">
        <f t="shared" si="42"/>
        <v>0</v>
      </c>
      <c r="S52" s="788">
        <f t="shared" si="43"/>
        <v>0</v>
      </c>
      <c r="T52" s="806"/>
      <c r="U52" s="806"/>
      <c r="V52" s="806"/>
      <c r="W52" s="789">
        <f t="shared" si="44"/>
        <v>0</v>
      </c>
      <c r="X52" s="789">
        <f t="shared" si="45"/>
        <v>0</v>
      </c>
      <c r="Y52" s="806"/>
      <c r="Z52" s="789">
        <f t="shared" si="46"/>
        <v>0</v>
      </c>
      <c r="AA52" s="789">
        <f t="shared" si="47"/>
        <v>0</v>
      </c>
      <c r="AB52" s="790" t="e">
        <f t="shared" si="48"/>
        <v>#DIV/0!</v>
      </c>
    </row>
    <row r="53" spans="1:28" ht="15" thickBot="1" x14ac:dyDescent="0.35">
      <c r="A53" s="1082"/>
      <c r="B53" s="1083" t="s">
        <v>1159</v>
      </c>
      <c r="C53" s="793"/>
      <c r="D53" s="794"/>
      <c r="E53" s="794"/>
      <c r="F53" s="795">
        <f>SUM(F48:F52)</f>
        <v>0</v>
      </c>
      <c r="G53" s="795">
        <f t="shared" ref="G53:R53" si="49">SUM(G48:G52)</f>
        <v>0</v>
      </c>
      <c r="H53" s="795">
        <f t="shared" si="49"/>
        <v>0</v>
      </c>
      <c r="I53" s="795">
        <f t="shared" si="49"/>
        <v>0</v>
      </c>
      <c r="J53" s="795">
        <f t="shared" si="49"/>
        <v>0</v>
      </c>
      <c r="K53" s="795">
        <f t="shared" si="49"/>
        <v>0</v>
      </c>
      <c r="L53" s="795">
        <f t="shared" si="49"/>
        <v>0</v>
      </c>
      <c r="M53" s="795">
        <f t="shared" si="49"/>
        <v>0</v>
      </c>
      <c r="N53" s="795">
        <f t="shared" si="49"/>
        <v>0</v>
      </c>
      <c r="O53" s="795">
        <f t="shared" si="49"/>
        <v>0</v>
      </c>
      <c r="P53" s="795">
        <f t="shared" si="49"/>
        <v>0</v>
      </c>
      <c r="Q53" s="795">
        <f t="shared" si="49"/>
        <v>0</v>
      </c>
      <c r="R53" s="795">
        <f t="shared" si="49"/>
        <v>0</v>
      </c>
      <c r="S53" s="796">
        <f>SUM(S48:S52)</f>
        <v>0</v>
      </c>
      <c r="T53" s="769"/>
      <c r="U53" s="769"/>
      <c r="V53" s="769"/>
      <c r="W53" s="809">
        <f>SUM(W48:W52)</f>
        <v>0</v>
      </c>
      <c r="X53" s="809">
        <f>SUM(X48:X52)</f>
        <v>0</v>
      </c>
      <c r="Y53" s="769"/>
      <c r="Z53" s="797">
        <f>SUM(Z48:Z52)</f>
        <v>0</v>
      </c>
      <c r="AA53" s="797">
        <f>SUM(AA48:AA52)</f>
        <v>0</v>
      </c>
      <c r="AB53" s="798" t="e">
        <f t="shared" si="48"/>
        <v>#DIV/0!</v>
      </c>
    </row>
    <row r="54" spans="1:28" ht="14.25" x14ac:dyDescent="0.3">
      <c r="A54" s="1075">
        <v>2.5</v>
      </c>
      <c r="B54" s="1076" t="s">
        <v>1160</v>
      </c>
      <c r="C54" s="784"/>
      <c r="D54" s="785"/>
      <c r="E54" s="785"/>
      <c r="F54" s="786"/>
      <c r="G54" s="786"/>
      <c r="H54" s="786"/>
      <c r="I54" s="786"/>
      <c r="J54" s="786"/>
      <c r="K54" s="786"/>
      <c r="L54" s="786"/>
      <c r="M54" s="786"/>
      <c r="N54" s="786"/>
      <c r="O54" s="786"/>
      <c r="P54" s="786"/>
      <c r="Q54" s="786"/>
      <c r="R54" s="787">
        <f t="shared" ref="R54:R58" si="50">SUM(F54:Q54)</f>
        <v>0</v>
      </c>
      <c r="S54" s="788">
        <f t="shared" ref="S54:S58" si="51">D54*R54</f>
        <v>0</v>
      </c>
      <c r="T54" s="769"/>
      <c r="U54" s="769"/>
      <c r="V54" s="769"/>
      <c r="W54" s="789">
        <f>X54/$U$7</f>
        <v>0</v>
      </c>
      <c r="X54" s="789">
        <f>R54/12</f>
        <v>0</v>
      </c>
      <c r="Y54" s="769"/>
      <c r="Z54" s="789">
        <f>IF($E54="Y",$R54,0)</f>
        <v>0</v>
      </c>
      <c r="AA54" s="789">
        <f>IF($E54="N",$R54,0)</f>
        <v>0</v>
      </c>
      <c r="AB54" s="790" t="e">
        <f>Z54/(AA54+Z54)</f>
        <v>#DIV/0!</v>
      </c>
    </row>
    <row r="55" spans="1:28" ht="14.25" x14ac:dyDescent="0.3">
      <c r="A55" s="1075"/>
      <c r="B55" s="1076"/>
      <c r="C55" s="784"/>
      <c r="D55" s="785"/>
      <c r="E55" s="785"/>
      <c r="F55" s="786"/>
      <c r="G55" s="786"/>
      <c r="H55" s="786"/>
      <c r="I55" s="786"/>
      <c r="J55" s="786"/>
      <c r="K55" s="786"/>
      <c r="L55" s="786"/>
      <c r="M55" s="786"/>
      <c r="N55" s="786"/>
      <c r="O55" s="786"/>
      <c r="P55" s="786"/>
      <c r="Q55" s="786"/>
      <c r="R55" s="787">
        <f t="shared" si="50"/>
        <v>0</v>
      </c>
      <c r="S55" s="788">
        <f t="shared" si="51"/>
        <v>0</v>
      </c>
      <c r="T55" s="769"/>
      <c r="U55" s="769"/>
      <c r="V55" s="769"/>
      <c r="W55" s="789">
        <f t="shared" ref="W55:W58" si="52">X55/$U$7</f>
        <v>0</v>
      </c>
      <c r="X55" s="789">
        <f t="shared" ref="X55:X58" si="53">R55/12</f>
        <v>0</v>
      </c>
      <c r="Y55" s="769"/>
      <c r="Z55" s="789">
        <f t="shared" ref="Z55:Z58" si="54">IF($E55="Y",$R55,0)</f>
        <v>0</v>
      </c>
      <c r="AA55" s="789">
        <f t="shared" ref="AA55:AA58" si="55">IF($E55="N",$R55,0)</f>
        <v>0</v>
      </c>
      <c r="AB55" s="790" t="e">
        <f t="shared" ref="AB55:AB59" si="56">Z55/(AA55+Z55)</f>
        <v>#DIV/0!</v>
      </c>
    </row>
    <row r="56" spans="1:28" ht="14.25" x14ac:dyDescent="0.3">
      <c r="A56" s="1075"/>
      <c r="B56" s="1076"/>
      <c r="C56" s="784"/>
      <c r="D56" s="785"/>
      <c r="E56" s="785"/>
      <c r="F56" s="786"/>
      <c r="G56" s="786"/>
      <c r="H56" s="786"/>
      <c r="I56" s="786"/>
      <c r="J56" s="786"/>
      <c r="K56" s="786"/>
      <c r="L56" s="786"/>
      <c r="M56" s="786"/>
      <c r="N56" s="786"/>
      <c r="O56" s="786"/>
      <c r="P56" s="786"/>
      <c r="Q56" s="786"/>
      <c r="R56" s="787">
        <f t="shared" si="50"/>
        <v>0</v>
      </c>
      <c r="S56" s="788">
        <f t="shared" si="51"/>
        <v>0</v>
      </c>
      <c r="T56" s="806"/>
      <c r="U56" s="806"/>
      <c r="V56" s="806"/>
      <c r="W56" s="789">
        <f t="shared" si="52"/>
        <v>0</v>
      </c>
      <c r="X56" s="789">
        <f t="shared" si="53"/>
        <v>0</v>
      </c>
      <c r="Y56" s="806"/>
      <c r="Z56" s="789">
        <f t="shared" si="54"/>
        <v>0</v>
      </c>
      <c r="AA56" s="789">
        <f t="shared" si="55"/>
        <v>0</v>
      </c>
      <c r="AB56" s="790" t="e">
        <f t="shared" si="56"/>
        <v>#DIV/0!</v>
      </c>
    </row>
    <row r="57" spans="1:28" ht="14.25" x14ac:dyDescent="0.3">
      <c r="A57" s="1075"/>
      <c r="B57" s="1076"/>
      <c r="C57" s="784"/>
      <c r="D57" s="785"/>
      <c r="E57" s="785"/>
      <c r="F57" s="786"/>
      <c r="G57" s="786"/>
      <c r="H57" s="786"/>
      <c r="I57" s="786"/>
      <c r="J57" s="786"/>
      <c r="K57" s="786"/>
      <c r="L57" s="786"/>
      <c r="M57" s="786"/>
      <c r="N57" s="786"/>
      <c r="O57" s="786"/>
      <c r="P57" s="786"/>
      <c r="Q57" s="786"/>
      <c r="R57" s="787">
        <f t="shared" si="50"/>
        <v>0</v>
      </c>
      <c r="S57" s="788">
        <f t="shared" si="51"/>
        <v>0</v>
      </c>
      <c r="T57" s="806"/>
      <c r="U57" s="806"/>
      <c r="V57" s="806"/>
      <c r="W57" s="789">
        <f t="shared" si="52"/>
        <v>0</v>
      </c>
      <c r="X57" s="789">
        <f t="shared" si="53"/>
        <v>0</v>
      </c>
      <c r="Y57" s="806"/>
      <c r="Z57" s="789">
        <f t="shared" si="54"/>
        <v>0</v>
      </c>
      <c r="AA57" s="789">
        <f t="shared" si="55"/>
        <v>0</v>
      </c>
      <c r="AB57" s="790" t="e">
        <f t="shared" si="56"/>
        <v>#DIV/0!</v>
      </c>
    </row>
    <row r="58" spans="1:28" ht="14.25" x14ac:dyDescent="0.3">
      <c r="A58" s="1075"/>
      <c r="B58" s="1076"/>
      <c r="C58" s="784"/>
      <c r="D58" s="785"/>
      <c r="E58" s="785"/>
      <c r="F58" s="786"/>
      <c r="G58" s="786"/>
      <c r="H58" s="786"/>
      <c r="I58" s="786"/>
      <c r="J58" s="786"/>
      <c r="K58" s="786"/>
      <c r="L58" s="786"/>
      <c r="M58" s="786"/>
      <c r="N58" s="786"/>
      <c r="O58" s="786"/>
      <c r="P58" s="786"/>
      <c r="Q58" s="786"/>
      <c r="R58" s="787">
        <f t="shared" si="50"/>
        <v>0</v>
      </c>
      <c r="S58" s="788">
        <f t="shared" si="51"/>
        <v>0</v>
      </c>
      <c r="T58" s="806"/>
      <c r="U58" s="806"/>
      <c r="V58" s="806"/>
      <c r="W58" s="789">
        <f t="shared" si="52"/>
        <v>0</v>
      </c>
      <c r="X58" s="789">
        <f t="shared" si="53"/>
        <v>0</v>
      </c>
      <c r="Y58" s="806"/>
      <c r="Z58" s="789">
        <f t="shared" si="54"/>
        <v>0</v>
      </c>
      <c r="AA58" s="789">
        <f t="shared" si="55"/>
        <v>0</v>
      </c>
      <c r="AB58" s="790" t="e">
        <f t="shared" si="56"/>
        <v>#DIV/0!</v>
      </c>
    </row>
    <row r="59" spans="1:28" ht="15" thickBot="1" x14ac:dyDescent="0.35">
      <c r="A59" s="1082"/>
      <c r="B59" s="1083" t="s">
        <v>1161</v>
      </c>
      <c r="C59" s="793"/>
      <c r="D59" s="794"/>
      <c r="E59" s="794"/>
      <c r="F59" s="795">
        <f>SUM(F54:F58)</f>
        <v>0</v>
      </c>
      <c r="G59" s="795">
        <f t="shared" ref="G59:R59" si="57">SUM(G54:G58)</f>
        <v>0</v>
      </c>
      <c r="H59" s="795">
        <f t="shared" si="57"/>
        <v>0</v>
      </c>
      <c r="I59" s="795">
        <f t="shared" si="57"/>
        <v>0</v>
      </c>
      <c r="J59" s="795">
        <f t="shared" si="57"/>
        <v>0</v>
      </c>
      <c r="K59" s="795">
        <f t="shared" si="57"/>
        <v>0</v>
      </c>
      <c r="L59" s="795">
        <f t="shared" si="57"/>
        <v>0</v>
      </c>
      <c r="M59" s="795">
        <f t="shared" si="57"/>
        <v>0</v>
      </c>
      <c r="N59" s="795">
        <f t="shared" si="57"/>
        <v>0</v>
      </c>
      <c r="O59" s="795">
        <f t="shared" si="57"/>
        <v>0</v>
      </c>
      <c r="P59" s="795">
        <f t="shared" si="57"/>
        <v>0</v>
      </c>
      <c r="Q59" s="795">
        <f t="shared" si="57"/>
        <v>0</v>
      </c>
      <c r="R59" s="795">
        <f t="shared" si="57"/>
        <v>0</v>
      </c>
      <c r="S59" s="796">
        <f>SUM(S54:S58)</f>
        <v>0</v>
      </c>
      <c r="T59" s="769"/>
      <c r="U59" s="769"/>
      <c r="V59" s="769"/>
      <c r="W59" s="809">
        <f>SUM(W54:W58)</f>
        <v>0</v>
      </c>
      <c r="X59" s="809">
        <f>SUM(X54:X58)</f>
        <v>0</v>
      </c>
      <c r="Y59" s="769"/>
      <c r="Z59" s="797">
        <f>SUM(Z54:Z58)</f>
        <v>0</v>
      </c>
      <c r="AA59" s="797">
        <f>SUM(AA54:AA58)</f>
        <v>0</v>
      </c>
      <c r="AB59" s="798" t="e">
        <f t="shared" si="56"/>
        <v>#DIV/0!</v>
      </c>
    </row>
    <row r="60" spans="1:28" ht="14.25" x14ac:dyDescent="0.3">
      <c r="A60" s="1075">
        <v>2.6</v>
      </c>
      <c r="B60" s="1076" t="s">
        <v>1162</v>
      </c>
      <c r="C60" s="829"/>
      <c r="D60" s="785"/>
      <c r="E60" s="785"/>
      <c r="F60" s="786"/>
      <c r="G60" s="786"/>
      <c r="H60" s="786"/>
      <c r="I60" s="786"/>
      <c r="J60" s="786"/>
      <c r="K60" s="786"/>
      <c r="L60" s="786"/>
      <c r="M60" s="786"/>
      <c r="N60" s="786"/>
      <c r="O60" s="786"/>
      <c r="P60" s="786"/>
      <c r="Q60" s="786"/>
      <c r="R60" s="787">
        <f t="shared" si="21"/>
        <v>0</v>
      </c>
      <c r="S60" s="788">
        <f t="shared" si="29"/>
        <v>0</v>
      </c>
      <c r="T60" s="769"/>
      <c r="U60" s="769"/>
      <c r="V60" s="769"/>
      <c r="W60" s="789">
        <f>X60/$U$7</f>
        <v>0</v>
      </c>
      <c r="X60" s="789">
        <f>R60/12</f>
        <v>0</v>
      </c>
      <c r="Y60" s="769"/>
      <c r="Z60" s="789">
        <f>IF($E60="Y",$R60,0)</f>
        <v>0</v>
      </c>
      <c r="AA60" s="789">
        <f>IF($E60="N",$R60,0)</f>
        <v>0</v>
      </c>
      <c r="AB60" s="790" t="e">
        <f>Z60/(AA60+Z60)</f>
        <v>#DIV/0!</v>
      </c>
    </row>
    <row r="61" spans="1:28" ht="14.25" x14ac:dyDescent="0.3">
      <c r="A61" s="1075"/>
      <c r="B61" s="1076"/>
      <c r="C61" s="829"/>
      <c r="D61" s="785"/>
      <c r="E61" s="785"/>
      <c r="F61" s="786"/>
      <c r="G61" s="786"/>
      <c r="H61" s="786"/>
      <c r="I61" s="786"/>
      <c r="J61" s="786"/>
      <c r="K61" s="786"/>
      <c r="L61" s="786"/>
      <c r="M61" s="786"/>
      <c r="N61" s="786"/>
      <c r="O61" s="786"/>
      <c r="P61" s="786"/>
      <c r="Q61" s="786"/>
      <c r="R61" s="787">
        <f t="shared" si="21"/>
        <v>0</v>
      </c>
      <c r="S61" s="788">
        <f t="shared" si="29"/>
        <v>0</v>
      </c>
      <c r="T61" s="769"/>
      <c r="U61" s="769"/>
      <c r="V61" s="769"/>
      <c r="W61" s="789">
        <f t="shared" ref="W61:W64" si="58">X61/$U$7</f>
        <v>0</v>
      </c>
      <c r="X61" s="789">
        <f t="shared" ref="X61:X64" si="59">R61/12</f>
        <v>0</v>
      </c>
      <c r="Y61" s="769"/>
      <c r="Z61" s="789">
        <f t="shared" ref="Z61:Z64" si="60">IF($E61="Y",$R61,0)</f>
        <v>0</v>
      </c>
      <c r="AA61" s="789">
        <f t="shared" ref="AA61:AA64" si="61">IF($E61="N",$R61,0)</f>
        <v>0</v>
      </c>
      <c r="AB61" s="790" t="e">
        <f t="shared" ref="AB61:AB65" si="62">Z61/(AA61+Z61)</f>
        <v>#DIV/0!</v>
      </c>
    </row>
    <row r="62" spans="1:28" ht="14.25" x14ac:dyDescent="0.3">
      <c r="A62" s="1075"/>
      <c r="B62" s="1076"/>
      <c r="C62" s="829"/>
      <c r="D62" s="785"/>
      <c r="E62" s="785"/>
      <c r="F62" s="786"/>
      <c r="G62" s="786"/>
      <c r="H62" s="786"/>
      <c r="I62" s="786"/>
      <c r="J62" s="786"/>
      <c r="K62" s="786"/>
      <c r="L62" s="786"/>
      <c r="M62" s="786"/>
      <c r="N62" s="786"/>
      <c r="O62" s="786"/>
      <c r="P62" s="786"/>
      <c r="Q62" s="786"/>
      <c r="R62" s="787">
        <f t="shared" si="21"/>
        <v>0</v>
      </c>
      <c r="S62" s="788">
        <f t="shared" si="29"/>
        <v>0</v>
      </c>
      <c r="T62" s="769"/>
      <c r="U62" s="769"/>
      <c r="V62" s="769"/>
      <c r="W62" s="789">
        <f t="shared" si="58"/>
        <v>0</v>
      </c>
      <c r="X62" s="789">
        <f t="shared" si="59"/>
        <v>0</v>
      </c>
      <c r="Y62" s="769"/>
      <c r="Z62" s="789">
        <f t="shared" si="60"/>
        <v>0</v>
      </c>
      <c r="AA62" s="789">
        <f t="shared" si="61"/>
        <v>0</v>
      </c>
      <c r="AB62" s="790" t="e">
        <f t="shared" si="62"/>
        <v>#DIV/0!</v>
      </c>
    </row>
    <row r="63" spans="1:28" s="806" customFormat="1" ht="14.25" x14ac:dyDescent="0.3">
      <c r="A63" s="1075"/>
      <c r="B63" s="1076"/>
      <c r="C63" s="829"/>
      <c r="D63" s="785"/>
      <c r="E63" s="785"/>
      <c r="F63" s="786"/>
      <c r="G63" s="786"/>
      <c r="H63" s="786"/>
      <c r="I63" s="786"/>
      <c r="J63" s="786"/>
      <c r="K63" s="786"/>
      <c r="L63" s="786"/>
      <c r="M63" s="786"/>
      <c r="N63" s="786"/>
      <c r="O63" s="786"/>
      <c r="P63" s="786"/>
      <c r="Q63" s="786"/>
      <c r="R63" s="787">
        <f t="shared" si="21"/>
        <v>0</v>
      </c>
      <c r="S63" s="788">
        <f t="shared" si="29"/>
        <v>0</v>
      </c>
      <c r="W63" s="789">
        <f t="shared" si="58"/>
        <v>0</v>
      </c>
      <c r="X63" s="789">
        <f t="shared" si="59"/>
        <v>0</v>
      </c>
      <c r="Z63" s="789">
        <f t="shared" si="60"/>
        <v>0</v>
      </c>
      <c r="AA63" s="789">
        <f t="shared" si="61"/>
        <v>0</v>
      </c>
      <c r="AB63" s="790" t="e">
        <f t="shared" si="62"/>
        <v>#DIV/0!</v>
      </c>
    </row>
    <row r="64" spans="1:28" s="806" customFormat="1" ht="14.25" x14ac:dyDescent="0.3">
      <c r="A64" s="1075"/>
      <c r="B64" s="1076"/>
      <c r="C64" s="829"/>
      <c r="D64" s="785"/>
      <c r="E64" s="785"/>
      <c r="F64" s="786"/>
      <c r="G64" s="786"/>
      <c r="H64" s="786"/>
      <c r="I64" s="786"/>
      <c r="J64" s="786"/>
      <c r="K64" s="786"/>
      <c r="L64" s="786"/>
      <c r="M64" s="786"/>
      <c r="N64" s="786"/>
      <c r="O64" s="786"/>
      <c r="P64" s="786"/>
      <c r="Q64" s="786"/>
      <c r="R64" s="787">
        <f t="shared" si="21"/>
        <v>0</v>
      </c>
      <c r="S64" s="788">
        <f t="shared" si="29"/>
        <v>0</v>
      </c>
      <c r="W64" s="789">
        <f t="shared" si="58"/>
        <v>0</v>
      </c>
      <c r="X64" s="789">
        <f t="shared" si="59"/>
        <v>0</v>
      </c>
      <c r="Z64" s="789">
        <f t="shared" si="60"/>
        <v>0</v>
      </c>
      <c r="AA64" s="789">
        <f t="shared" si="61"/>
        <v>0</v>
      </c>
      <c r="AB64" s="790" t="e">
        <f t="shared" si="62"/>
        <v>#DIV/0!</v>
      </c>
    </row>
    <row r="65" spans="1:28" s="806" customFormat="1" ht="15" thickBot="1" x14ac:dyDescent="0.35">
      <c r="A65" s="1082"/>
      <c r="B65" s="1083" t="s">
        <v>1163</v>
      </c>
      <c r="C65" s="793"/>
      <c r="D65" s="794"/>
      <c r="E65" s="794"/>
      <c r="F65" s="795">
        <f>SUM(F60:F64)</f>
        <v>0</v>
      </c>
      <c r="G65" s="795">
        <f t="shared" ref="G65:R65" si="63">SUM(G60:G64)</f>
        <v>0</v>
      </c>
      <c r="H65" s="795">
        <f t="shared" si="63"/>
        <v>0</v>
      </c>
      <c r="I65" s="795">
        <f t="shared" si="63"/>
        <v>0</v>
      </c>
      <c r="J65" s="795">
        <f t="shared" si="63"/>
        <v>0</v>
      </c>
      <c r="K65" s="795">
        <f t="shared" si="63"/>
        <v>0</v>
      </c>
      <c r="L65" s="795">
        <f t="shared" si="63"/>
        <v>0</v>
      </c>
      <c r="M65" s="795">
        <f t="shared" si="63"/>
        <v>0</v>
      </c>
      <c r="N65" s="795">
        <f t="shared" si="63"/>
        <v>0</v>
      </c>
      <c r="O65" s="795">
        <f t="shared" si="63"/>
        <v>0</v>
      </c>
      <c r="P65" s="795">
        <f t="shared" si="63"/>
        <v>0</v>
      </c>
      <c r="Q65" s="795">
        <f t="shared" si="63"/>
        <v>0</v>
      </c>
      <c r="R65" s="795">
        <f t="shared" si="63"/>
        <v>0</v>
      </c>
      <c r="S65" s="796">
        <f>SUM(S60:S64)</f>
        <v>0</v>
      </c>
      <c r="W65" s="809">
        <f>SUM(W60:W64)</f>
        <v>0</v>
      </c>
      <c r="X65" s="809">
        <f>SUM(X60:X64)</f>
        <v>0</v>
      </c>
      <c r="Z65" s="797">
        <f>SUM(Z60:Z64)</f>
        <v>0</v>
      </c>
      <c r="AA65" s="797">
        <f>SUM(AA60:AA64)</f>
        <v>0</v>
      </c>
      <c r="AB65" s="798" t="e">
        <f t="shared" si="62"/>
        <v>#DIV/0!</v>
      </c>
    </row>
    <row r="66" spans="1:28" ht="14.25" x14ac:dyDescent="0.3">
      <c r="A66" s="1075">
        <v>2.7</v>
      </c>
      <c r="B66" s="1076" t="s">
        <v>1164</v>
      </c>
      <c r="C66" s="784"/>
      <c r="D66" s="785"/>
      <c r="E66" s="785"/>
      <c r="F66" s="786"/>
      <c r="G66" s="786"/>
      <c r="H66" s="786"/>
      <c r="I66" s="786"/>
      <c r="J66" s="786"/>
      <c r="K66" s="786"/>
      <c r="L66" s="786"/>
      <c r="M66" s="786"/>
      <c r="N66" s="786"/>
      <c r="O66" s="786"/>
      <c r="P66" s="786"/>
      <c r="Q66" s="786"/>
      <c r="R66" s="787">
        <f t="shared" si="21"/>
        <v>0</v>
      </c>
      <c r="S66" s="788">
        <f t="shared" si="29"/>
        <v>0</v>
      </c>
      <c r="T66" s="769"/>
      <c r="U66" s="769"/>
      <c r="V66" s="769"/>
      <c r="W66" s="789">
        <f>X66/$U$7</f>
        <v>0</v>
      </c>
      <c r="X66" s="789">
        <f>R66/12</f>
        <v>0</v>
      </c>
      <c r="Y66" s="769"/>
      <c r="Z66" s="789">
        <f>IF($E66="Y",$R66,0)</f>
        <v>0</v>
      </c>
      <c r="AA66" s="789">
        <f>IF($E66="N",$R66,0)</f>
        <v>0</v>
      </c>
      <c r="AB66" s="790" t="e">
        <f>Z66/(AA66+Z66)</f>
        <v>#DIV/0!</v>
      </c>
    </row>
    <row r="67" spans="1:28" ht="14.25" x14ac:dyDescent="0.3">
      <c r="A67" s="1075"/>
      <c r="B67" s="1076"/>
      <c r="C67" s="784"/>
      <c r="D67" s="785"/>
      <c r="E67" s="785"/>
      <c r="F67" s="786"/>
      <c r="G67" s="786"/>
      <c r="H67" s="786"/>
      <c r="I67" s="786"/>
      <c r="J67" s="786"/>
      <c r="K67" s="786"/>
      <c r="L67" s="786"/>
      <c r="M67" s="786"/>
      <c r="N67" s="786"/>
      <c r="O67" s="786"/>
      <c r="P67" s="786"/>
      <c r="Q67" s="786"/>
      <c r="R67" s="787">
        <f t="shared" si="21"/>
        <v>0</v>
      </c>
      <c r="S67" s="788">
        <f t="shared" si="29"/>
        <v>0</v>
      </c>
      <c r="T67" s="769"/>
      <c r="U67" s="769"/>
      <c r="V67" s="769"/>
      <c r="W67" s="789">
        <f t="shared" ref="W67:W70" si="64">X67/$U$7</f>
        <v>0</v>
      </c>
      <c r="X67" s="789">
        <f t="shared" ref="X67:X70" si="65">R67/12</f>
        <v>0</v>
      </c>
      <c r="Y67" s="769"/>
      <c r="Z67" s="789">
        <f t="shared" ref="Z67:Z70" si="66">IF($E67="Y",$R67,0)</f>
        <v>0</v>
      </c>
      <c r="AA67" s="789">
        <f t="shared" ref="AA67:AA70" si="67">IF($E67="N",$R67,0)</f>
        <v>0</v>
      </c>
      <c r="AB67" s="790" t="e">
        <f t="shared" ref="AB67:AB72" si="68">Z67/(AA67+Z67)</f>
        <v>#DIV/0!</v>
      </c>
    </row>
    <row r="68" spans="1:28" ht="14.25" x14ac:dyDescent="0.3">
      <c r="A68" s="1075"/>
      <c r="B68" s="1076"/>
      <c r="C68" s="784"/>
      <c r="D68" s="785"/>
      <c r="E68" s="785"/>
      <c r="F68" s="786"/>
      <c r="G68" s="786"/>
      <c r="H68" s="786"/>
      <c r="I68" s="786"/>
      <c r="J68" s="786"/>
      <c r="K68" s="786"/>
      <c r="L68" s="786"/>
      <c r="M68" s="786"/>
      <c r="N68" s="786"/>
      <c r="O68" s="786"/>
      <c r="P68" s="786"/>
      <c r="Q68" s="786"/>
      <c r="R68" s="787">
        <f t="shared" si="21"/>
        <v>0</v>
      </c>
      <c r="S68" s="788">
        <f t="shared" si="29"/>
        <v>0</v>
      </c>
      <c r="T68" s="769"/>
      <c r="U68" s="769"/>
      <c r="V68" s="769"/>
      <c r="W68" s="789">
        <f t="shared" si="64"/>
        <v>0</v>
      </c>
      <c r="X68" s="789">
        <f t="shared" si="65"/>
        <v>0</v>
      </c>
      <c r="Y68" s="769"/>
      <c r="Z68" s="789">
        <f t="shared" si="66"/>
        <v>0</v>
      </c>
      <c r="AA68" s="789">
        <f t="shared" si="67"/>
        <v>0</v>
      </c>
      <c r="AB68" s="790" t="e">
        <f t="shared" si="68"/>
        <v>#DIV/0!</v>
      </c>
    </row>
    <row r="69" spans="1:28" ht="14.25" x14ac:dyDescent="0.3">
      <c r="A69" s="1075"/>
      <c r="B69" s="1076"/>
      <c r="C69" s="784"/>
      <c r="D69" s="785"/>
      <c r="E69" s="785"/>
      <c r="F69" s="786"/>
      <c r="G69" s="786"/>
      <c r="H69" s="786"/>
      <c r="I69" s="786"/>
      <c r="J69" s="786"/>
      <c r="K69" s="786"/>
      <c r="L69" s="786"/>
      <c r="M69" s="786"/>
      <c r="N69" s="786"/>
      <c r="O69" s="786"/>
      <c r="P69" s="786"/>
      <c r="Q69" s="786"/>
      <c r="R69" s="787">
        <f t="shared" si="21"/>
        <v>0</v>
      </c>
      <c r="S69" s="788">
        <f t="shared" si="29"/>
        <v>0</v>
      </c>
      <c r="T69" s="769"/>
      <c r="U69" s="769"/>
      <c r="V69" s="769"/>
      <c r="W69" s="789">
        <f t="shared" si="64"/>
        <v>0</v>
      </c>
      <c r="X69" s="789">
        <f t="shared" si="65"/>
        <v>0</v>
      </c>
      <c r="Y69" s="769"/>
      <c r="Z69" s="789">
        <f t="shared" si="66"/>
        <v>0</v>
      </c>
      <c r="AA69" s="789">
        <f t="shared" si="67"/>
        <v>0</v>
      </c>
      <c r="AB69" s="790" t="e">
        <f t="shared" si="68"/>
        <v>#DIV/0!</v>
      </c>
    </row>
    <row r="70" spans="1:28" ht="14.25" x14ac:dyDescent="0.3">
      <c r="A70" s="1075"/>
      <c r="B70" s="1076"/>
      <c r="C70" s="784"/>
      <c r="D70" s="785"/>
      <c r="E70" s="785"/>
      <c r="F70" s="786"/>
      <c r="G70" s="786"/>
      <c r="H70" s="786"/>
      <c r="I70" s="786"/>
      <c r="J70" s="786"/>
      <c r="K70" s="786"/>
      <c r="L70" s="786"/>
      <c r="M70" s="786"/>
      <c r="N70" s="786"/>
      <c r="O70" s="786"/>
      <c r="P70" s="786"/>
      <c r="Q70" s="786"/>
      <c r="R70" s="787">
        <f t="shared" si="21"/>
        <v>0</v>
      </c>
      <c r="S70" s="788">
        <f t="shared" si="29"/>
        <v>0</v>
      </c>
      <c r="T70" s="769"/>
      <c r="U70" s="769"/>
      <c r="V70" s="769"/>
      <c r="W70" s="789">
        <f t="shared" si="64"/>
        <v>0</v>
      </c>
      <c r="X70" s="789">
        <f t="shared" si="65"/>
        <v>0</v>
      </c>
      <c r="Y70" s="769"/>
      <c r="Z70" s="789">
        <f t="shared" si="66"/>
        <v>0</v>
      </c>
      <c r="AA70" s="789">
        <f t="shared" si="67"/>
        <v>0</v>
      </c>
      <c r="AB70" s="790" t="e">
        <f t="shared" si="68"/>
        <v>#DIV/0!</v>
      </c>
    </row>
    <row r="71" spans="1:28" ht="15" thickBot="1" x14ac:dyDescent="0.35">
      <c r="A71" s="1082"/>
      <c r="B71" s="1083" t="s">
        <v>1165</v>
      </c>
      <c r="C71" s="793"/>
      <c r="D71" s="794"/>
      <c r="E71" s="794"/>
      <c r="F71" s="795">
        <f>SUM(F66:F70)</f>
        <v>0</v>
      </c>
      <c r="G71" s="795">
        <f t="shared" ref="G71:R71" si="69">SUM(G66:G70)</f>
        <v>0</v>
      </c>
      <c r="H71" s="795">
        <f t="shared" si="69"/>
        <v>0</v>
      </c>
      <c r="I71" s="795">
        <f t="shared" si="69"/>
        <v>0</v>
      </c>
      <c r="J71" s="795">
        <f t="shared" si="69"/>
        <v>0</v>
      </c>
      <c r="K71" s="795">
        <f t="shared" si="69"/>
        <v>0</v>
      </c>
      <c r="L71" s="795">
        <f t="shared" si="69"/>
        <v>0</v>
      </c>
      <c r="M71" s="795">
        <f t="shared" si="69"/>
        <v>0</v>
      </c>
      <c r="N71" s="795">
        <f t="shared" si="69"/>
        <v>0</v>
      </c>
      <c r="O71" s="795">
        <f t="shared" si="69"/>
        <v>0</v>
      </c>
      <c r="P71" s="795">
        <f t="shared" si="69"/>
        <v>0</v>
      </c>
      <c r="Q71" s="795">
        <f t="shared" si="69"/>
        <v>0</v>
      </c>
      <c r="R71" s="795">
        <f t="shared" si="69"/>
        <v>0</v>
      </c>
      <c r="S71" s="796">
        <f>SUM(S66:S70)</f>
        <v>0</v>
      </c>
      <c r="T71" s="769"/>
      <c r="U71" s="769"/>
      <c r="V71" s="769"/>
      <c r="W71" s="809">
        <f>SUM(W66:W70)</f>
        <v>0</v>
      </c>
      <c r="X71" s="809">
        <f>SUM(X66:X70)</f>
        <v>0</v>
      </c>
      <c r="Y71" s="769"/>
      <c r="Z71" s="797">
        <f>SUM(Z66:Z70)</f>
        <v>0</v>
      </c>
      <c r="AA71" s="797">
        <f>SUM(AA66:AA70)</f>
        <v>0</v>
      </c>
      <c r="AB71" s="798" t="e">
        <f t="shared" si="68"/>
        <v>#DIV/0!</v>
      </c>
    </row>
    <row r="72" spans="1:28" s="806" customFormat="1" ht="14.25" thickBot="1" x14ac:dyDescent="0.3">
      <c r="A72" s="810"/>
      <c r="B72" s="811" t="s">
        <v>1166</v>
      </c>
      <c r="C72" s="812"/>
      <c r="D72" s="813"/>
      <c r="E72" s="813"/>
      <c r="F72" s="813">
        <f>SUM(F35,F41,F47,F53,F59,F65,F71)</f>
        <v>0</v>
      </c>
      <c r="G72" s="813">
        <f t="shared" ref="G72:S72" si="70">SUM(G35,G41,G47,G53,G59,G65,G71)</f>
        <v>0</v>
      </c>
      <c r="H72" s="813">
        <f t="shared" si="70"/>
        <v>0</v>
      </c>
      <c r="I72" s="813">
        <f t="shared" si="70"/>
        <v>0</v>
      </c>
      <c r="J72" s="813">
        <f t="shared" si="70"/>
        <v>0</v>
      </c>
      <c r="K72" s="813">
        <f t="shared" si="70"/>
        <v>0</v>
      </c>
      <c r="L72" s="813">
        <f t="shared" si="70"/>
        <v>0</v>
      </c>
      <c r="M72" s="813">
        <f t="shared" si="70"/>
        <v>0</v>
      </c>
      <c r="N72" s="813">
        <f t="shared" si="70"/>
        <v>0</v>
      </c>
      <c r="O72" s="813">
        <f t="shared" si="70"/>
        <v>0</v>
      </c>
      <c r="P72" s="813">
        <f t="shared" si="70"/>
        <v>0</v>
      </c>
      <c r="Q72" s="813">
        <f t="shared" si="70"/>
        <v>0</v>
      </c>
      <c r="R72" s="813">
        <f t="shared" si="70"/>
        <v>0</v>
      </c>
      <c r="S72" s="814">
        <f t="shared" si="70"/>
        <v>0</v>
      </c>
      <c r="W72" s="813">
        <f t="shared" ref="W72:X72" si="71">SUM(W35,W41,W47,W65,W71)</f>
        <v>0</v>
      </c>
      <c r="X72" s="813">
        <f t="shared" si="71"/>
        <v>0</v>
      </c>
      <c r="Z72" s="813">
        <f>SUM(Z35,Z41,Z47,Z65,Z71)</f>
        <v>0</v>
      </c>
      <c r="AA72" s="813">
        <f>SUM(AA35,AA41,AA47,AA65,AA71)</f>
        <v>0</v>
      </c>
      <c r="AB72" s="815" t="e">
        <f t="shared" si="68"/>
        <v>#DIV/0!</v>
      </c>
    </row>
    <row r="73" spans="1:28" s="806" customFormat="1" ht="14.25" x14ac:dyDescent="0.3">
      <c r="A73" s="830"/>
      <c r="B73" s="831"/>
      <c r="C73" s="832"/>
      <c r="D73" s="833"/>
      <c r="E73" s="833"/>
      <c r="F73" s="786"/>
      <c r="G73" s="786"/>
      <c r="H73" s="786"/>
      <c r="I73" s="786"/>
      <c r="J73" s="786"/>
      <c r="K73" s="786"/>
      <c r="L73" s="786"/>
      <c r="M73" s="786"/>
      <c r="N73" s="786"/>
      <c r="O73" s="786"/>
      <c r="P73" s="786"/>
      <c r="Q73" s="786"/>
      <c r="R73" s="786"/>
      <c r="S73" s="834"/>
      <c r="W73" s="835"/>
      <c r="X73" s="835"/>
      <c r="Z73" s="835"/>
      <c r="AA73" s="835"/>
      <c r="AB73" s="836"/>
    </row>
    <row r="74" spans="1:28" s="806" customFormat="1" x14ac:dyDescent="0.25">
      <c r="A74" s="776">
        <v>3</v>
      </c>
      <c r="B74" s="837" t="s">
        <v>1167</v>
      </c>
      <c r="C74" s="778"/>
      <c r="D74" s="778"/>
      <c r="E74" s="778"/>
      <c r="F74" s="824"/>
      <c r="G74" s="824"/>
      <c r="H74" s="824"/>
      <c r="I74" s="824"/>
      <c r="J74" s="824"/>
      <c r="K74" s="824"/>
      <c r="L74" s="824"/>
      <c r="M74" s="824"/>
      <c r="N74" s="824"/>
      <c r="O74" s="824"/>
      <c r="P74" s="824"/>
      <c r="Q74" s="824"/>
      <c r="R74" s="779"/>
      <c r="S74" s="838"/>
      <c r="W74" s="778"/>
      <c r="X74" s="778"/>
      <c r="Z74" s="778"/>
      <c r="AA74" s="778"/>
      <c r="AB74" s="781"/>
    </row>
    <row r="75" spans="1:28" s="806" customFormat="1" ht="14.25" x14ac:dyDescent="0.3">
      <c r="A75" s="782">
        <v>3.1</v>
      </c>
      <c r="B75" s="827" t="s">
        <v>1167</v>
      </c>
      <c r="C75" s="784"/>
      <c r="D75" s="785"/>
      <c r="E75" s="785"/>
      <c r="F75" s="786"/>
      <c r="G75" s="786"/>
      <c r="H75" s="786"/>
      <c r="I75" s="786"/>
      <c r="J75" s="786"/>
      <c r="K75" s="786"/>
      <c r="L75" s="786"/>
      <c r="M75" s="786"/>
      <c r="N75" s="786"/>
      <c r="O75" s="786"/>
      <c r="P75" s="786"/>
      <c r="Q75" s="786"/>
      <c r="R75" s="787">
        <f t="shared" ref="R75:R79" si="72">SUM(F75:Q75)</f>
        <v>0</v>
      </c>
      <c r="S75" s="788">
        <f>D75*R75</f>
        <v>0</v>
      </c>
      <c r="T75" s="769"/>
      <c r="U75" s="769"/>
      <c r="V75" s="769"/>
      <c r="W75" s="789">
        <f>X75/$U$7</f>
        <v>0</v>
      </c>
      <c r="X75" s="789">
        <f>R75/12</f>
        <v>0</v>
      </c>
      <c r="Z75" s="789">
        <f>IF($E75="Y",$R75,0)</f>
        <v>0</v>
      </c>
      <c r="AA75" s="789">
        <f>IF($E75="N",$R75,0)</f>
        <v>0</v>
      </c>
      <c r="AB75" s="790" t="e">
        <f>Z75/(AA75+Z75)</f>
        <v>#DIV/0!</v>
      </c>
    </row>
    <row r="76" spans="1:28" s="806" customFormat="1" ht="14.25" x14ac:dyDescent="0.3">
      <c r="A76" s="782"/>
      <c r="B76" s="783"/>
      <c r="C76" s="784"/>
      <c r="D76" s="785"/>
      <c r="E76" s="785"/>
      <c r="F76" s="786"/>
      <c r="G76" s="786"/>
      <c r="H76" s="786"/>
      <c r="I76" s="786"/>
      <c r="J76" s="786"/>
      <c r="K76" s="786"/>
      <c r="L76" s="786"/>
      <c r="M76" s="786"/>
      <c r="N76" s="786"/>
      <c r="O76" s="786"/>
      <c r="P76" s="786"/>
      <c r="Q76" s="786"/>
      <c r="R76" s="787">
        <f t="shared" si="72"/>
        <v>0</v>
      </c>
      <c r="S76" s="788">
        <f t="shared" ref="S76:S79" si="73">D76*R76</f>
        <v>0</v>
      </c>
      <c r="T76" s="769"/>
      <c r="U76" s="769"/>
      <c r="V76" s="769"/>
      <c r="W76" s="789">
        <f t="shared" ref="W76:W79" si="74">X76/$U$7</f>
        <v>0</v>
      </c>
      <c r="X76" s="789">
        <f t="shared" ref="X76:X79" si="75">R76/12</f>
        <v>0</v>
      </c>
      <c r="Z76" s="789">
        <f t="shared" ref="Z76:Z79" si="76">IF($E76="Y",$R76,0)</f>
        <v>0</v>
      </c>
      <c r="AA76" s="789">
        <f t="shared" ref="AA76:AA79" si="77">IF($E76="N",$R76,0)</f>
        <v>0</v>
      </c>
      <c r="AB76" s="790" t="e">
        <f t="shared" ref="AB76:AB80" si="78">Z76/(AA76+Z76)</f>
        <v>#DIV/0!</v>
      </c>
    </row>
    <row r="77" spans="1:28" s="806" customFormat="1" ht="14.25" x14ac:dyDescent="0.3">
      <c r="A77" s="782"/>
      <c r="B77" s="783"/>
      <c r="C77" s="784"/>
      <c r="D77" s="785"/>
      <c r="E77" s="785"/>
      <c r="F77" s="786"/>
      <c r="G77" s="786"/>
      <c r="H77" s="786"/>
      <c r="I77" s="786"/>
      <c r="J77" s="786"/>
      <c r="K77" s="786"/>
      <c r="L77" s="786"/>
      <c r="M77" s="786"/>
      <c r="N77" s="786"/>
      <c r="O77" s="786"/>
      <c r="P77" s="786"/>
      <c r="Q77" s="786"/>
      <c r="R77" s="787">
        <f t="shared" si="72"/>
        <v>0</v>
      </c>
      <c r="S77" s="788">
        <f t="shared" si="73"/>
        <v>0</v>
      </c>
      <c r="T77" s="769"/>
      <c r="U77" s="769"/>
      <c r="V77" s="769"/>
      <c r="W77" s="789">
        <f t="shared" si="74"/>
        <v>0</v>
      </c>
      <c r="X77" s="789">
        <f t="shared" si="75"/>
        <v>0</v>
      </c>
      <c r="Z77" s="789">
        <f t="shared" si="76"/>
        <v>0</v>
      </c>
      <c r="AA77" s="789">
        <f t="shared" si="77"/>
        <v>0</v>
      </c>
      <c r="AB77" s="790" t="e">
        <f t="shared" si="78"/>
        <v>#DIV/0!</v>
      </c>
    </row>
    <row r="78" spans="1:28" s="806" customFormat="1" ht="14.25" x14ac:dyDescent="0.3">
      <c r="A78" s="782"/>
      <c r="B78" s="783"/>
      <c r="C78" s="784"/>
      <c r="D78" s="785"/>
      <c r="E78" s="785"/>
      <c r="F78" s="786"/>
      <c r="G78" s="786"/>
      <c r="H78" s="786"/>
      <c r="I78" s="786"/>
      <c r="J78" s="786"/>
      <c r="K78" s="786"/>
      <c r="L78" s="786"/>
      <c r="M78" s="786"/>
      <c r="N78" s="786"/>
      <c r="O78" s="786"/>
      <c r="P78" s="786"/>
      <c r="Q78" s="786"/>
      <c r="R78" s="787">
        <f t="shared" si="72"/>
        <v>0</v>
      </c>
      <c r="S78" s="788">
        <f t="shared" si="73"/>
        <v>0</v>
      </c>
      <c r="T78" s="769"/>
      <c r="U78" s="769"/>
      <c r="V78" s="769"/>
      <c r="W78" s="789">
        <f t="shared" si="74"/>
        <v>0</v>
      </c>
      <c r="X78" s="789">
        <f t="shared" si="75"/>
        <v>0</v>
      </c>
      <c r="Z78" s="789">
        <f t="shared" si="76"/>
        <v>0</v>
      </c>
      <c r="AA78" s="789">
        <f t="shared" si="77"/>
        <v>0</v>
      </c>
      <c r="AB78" s="790" t="e">
        <f t="shared" si="78"/>
        <v>#DIV/0!</v>
      </c>
    </row>
    <row r="79" spans="1:28" s="806" customFormat="1" ht="14.25" x14ac:dyDescent="0.3">
      <c r="A79" s="782"/>
      <c r="B79" s="783"/>
      <c r="C79" s="784"/>
      <c r="D79" s="785"/>
      <c r="E79" s="785"/>
      <c r="F79" s="786"/>
      <c r="G79" s="786"/>
      <c r="H79" s="786"/>
      <c r="I79" s="786"/>
      <c r="J79" s="786"/>
      <c r="K79" s="786"/>
      <c r="L79" s="786"/>
      <c r="M79" s="786"/>
      <c r="N79" s="786"/>
      <c r="O79" s="786"/>
      <c r="P79" s="786"/>
      <c r="Q79" s="786"/>
      <c r="R79" s="787">
        <f t="shared" si="72"/>
        <v>0</v>
      </c>
      <c r="S79" s="788">
        <f t="shared" si="73"/>
        <v>0</v>
      </c>
      <c r="T79" s="769"/>
      <c r="U79" s="769"/>
      <c r="V79" s="769"/>
      <c r="W79" s="789">
        <f t="shared" si="74"/>
        <v>0</v>
      </c>
      <c r="X79" s="789">
        <f t="shared" si="75"/>
        <v>0</v>
      </c>
      <c r="Z79" s="789">
        <f t="shared" si="76"/>
        <v>0</v>
      </c>
      <c r="AA79" s="789">
        <f t="shared" si="77"/>
        <v>0</v>
      </c>
      <c r="AB79" s="790" t="e">
        <f t="shared" si="78"/>
        <v>#DIV/0!</v>
      </c>
    </row>
    <row r="80" spans="1:28" s="806" customFormat="1" ht="15" thickBot="1" x14ac:dyDescent="0.35">
      <c r="A80" s="791"/>
      <c r="B80" s="792" t="s">
        <v>1168</v>
      </c>
      <c r="C80" s="793"/>
      <c r="D80" s="794"/>
      <c r="E80" s="794"/>
      <c r="F80" s="795">
        <f>SUM(F75:F79)</f>
        <v>0</v>
      </c>
      <c r="G80" s="795">
        <f t="shared" ref="G80:R80" si="79">SUM(G75:G79)</f>
        <v>0</v>
      </c>
      <c r="H80" s="795">
        <f t="shared" si="79"/>
        <v>0</v>
      </c>
      <c r="I80" s="795">
        <f t="shared" si="79"/>
        <v>0</v>
      </c>
      <c r="J80" s="795">
        <f t="shared" si="79"/>
        <v>0</v>
      </c>
      <c r="K80" s="795">
        <f t="shared" si="79"/>
        <v>0</v>
      </c>
      <c r="L80" s="795">
        <f t="shared" si="79"/>
        <v>0</v>
      </c>
      <c r="M80" s="795">
        <f t="shared" si="79"/>
        <v>0</v>
      </c>
      <c r="N80" s="795">
        <f t="shared" si="79"/>
        <v>0</v>
      </c>
      <c r="O80" s="795">
        <f t="shared" si="79"/>
        <v>0</v>
      </c>
      <c r="P80" s="795">
        <f t="shared" si="79"/>
        <v>0</v>
      </c>
      <c r="Q80" s="795">
        <f t="shared" si="79"/>
        <v>0</v>
      </c>
      <c r="R80" s="795">
        <f t="shared" si="79"/>
        <v>0</v>
      </c>
      <c r="S80" s="796">
        <f>SUM(S75:S79)</f>
        <v>0</v>
      </c>
      <c r="T80" s="769"/>
      <c r="U80" s="769"/>
      <c r="V80" s="769"/>
      <c r="W80" s="809">
        <f>SUM(W75:W79)</f>
        <v>0</v>
      </c>
      <c r="X80" s="809">
        <f>SUM(X75:X79)</f>
        <v>0</v>
      </c>
      <c r="Z80" s="797">
        <f>SUM(Z75:Z79)</f>
        <v>0</v>
      </c>
      <c r="AA80" s="797">
        <f>SUM(AA75:AA79)</f>
        <v>0</v>
      </c>
      <c r="AB80" s="798" t="e">
        <f t="shared" si="78"/>
        <v>#DIV/0!</v>
      </c>
    </row>
    <row r="81" spans="1:28" s="806" customFormat="1" ht="14.25" x14ac:dyDescent="0.3">
      <c r="A81" s="830"/>
      <c r="B81" s="839"/>
      <c r="C81" s="784"/>
      <c r="D81" s="785"/>
      <c r="E81" s="785"/>
      <c r="F81" s="786"/>
      <c r="G81" s="786"/>
      <c r="H81" s="786"/>
      <c r="I81" s="786"/>
      <c r="J81" s="786"/>
      <c r="K81" s="786"/>
      <c r="L81" s="786"/>
      <c r="M81" s="786"/>
      <c r="N81" s="786"/>
      <c r="O81" s="786"/>
      <c r="P81" s="786"/>
      <c r="Q81" s="786"/>
      <c r="R81" s="786"/>
      <c r="S81" s="834"/>
      <c r="W81" s="789"/>
      <c r="X81" s="789"/>
      <c r="Z81" s="789"/>
      <c r="AA81" s="789"/>
      <c r="AB81" s="790"/>
    </row>
    <row r="82" spans="1:28" s="806" customFormat="1" ht="15" thickBot="1" x14ac:dyDescent="0.35">
      <c r="A82" s="810"/>
      <c r="B82" s="811" t="s">
        <v>1169</v>
      </c>
      <c r="C82" s="812"/>
      <c r="D82" s="813"/>
      <c r="E82" s="813"/>
      <c r="F82" s="813">
        <f t="shared" ref="F82:S82" si="80">SUM(F80,)</f>
        <v>0</v>
      </c>
      <c r="G82" s="813">
        <f t="shared" si="80"/>
        <v>0</v>
      </c>
      <c r="H82" s="813">
        <f t="shared" si="80"/>
        <v>0</v>
      </c>
      <c r="I82" s="813">
        <f t="shared" si="80"/>
        <v>0</v>
      </c>
      <c r="J82" s="813">
        <f t="shared" si="80"/>
        <v>0</v>
      </c>
      <c r="K82" s="813">
        <f t="shared" si="80"/>
        <v>0</v>
      </c>
      <c r="L82" s="813">
        <f t="shared" si="80"/>
        <v>0</v>
      </c>
      <c r="M82" s="813">
        <f t="shared" si="80"/>
        <v>0</v>
      </c>
      <c r="N82" s="813">
        <f t="shared" si="80"/>
        <v>0</v>
      </c>
      <c r="O82" s="813">
        <f t="shared" si="80"/>
        <v>0</v>
      </c>
      <c r="P82" s="813">
        <f t="shared" si="80"/>
        <v>0</v>
      </c>
      <c r="Q82" s="813">
        <f t="shared" si="80"/>
        <v>0</v>
      </c>
      <c r="R82" s="813">
        <f t="shared" si="80"/>
        <v>0</v>
      </c>
      <c r="S82" s="814">
        <f t="shared" si="80"/>
        <v>0</v>
      </c>
      <c r="T82" s="769"/>
      <c r="U82" s="769"/>
      <c r="V82" s="769"/>
      <c r="W82" s="813">
        <f>SUM(W80,)</f>
        <v>0</v>
      </c>
      <c r="X82" s="813">
        <f>SUM(X80,)</f>
        <v>0</v>
      </c>
      <c r="Z82" s="813">
        <f>SUM(Z80,)</f>
        <v>0</v>
      </c>
      <c r="AA82" s="813">
        <f>SUM(AA80,)</f>
        <v>0</v>
      </c>
      <c r="AB82" s="815" t="e">
        <f t="shared" ref="AB82" si="81">Z82/(AA82+Z82)</f>
        <v>#DIV/0!</v>
      </c>
    </row>
    <row r="83" spans="1:28" s="806" customFormat="1" ht="14.25" x14ac:dyDescent="0.3">
      <c r="A83" s="830"/>
      <c r="B83" s="831"/>
      <c r="C83" s="832"/>
      <c r="D83" s="833"/>
      <c r="E83" s="833"/>
      <c r="F83" s="786"/>
      <c r="G83" s="786"/>
      <c r="H83" s="786"/>
      <c r="I83" s="786"/>
      <c r="J83" s="786"/>
      <c r="K83" s="786"/>
      <c r="L83" s="786"/>
      <c r="M83" s="786"/>
      <c r="N83" s="786"/>
      <c r="O83" s="786"/>
      <c r="P83" s="786"/>
      <c r="Q83" s="786"/>
      <c r="R83" s="786"/>
      <c r="S83" s="834"/>
      <c r="W83" s="835"/>
      <c r="X83" s="835"/>
      <c r="Z83" s="835"/>
      <c r="AA83" s="835"/>
      <c r="AB83" s="836"/>
    </row>
    <row r="84" spans="1:28" s="806" customFormat="1" x14ac:dyDescent="0.25">
      <c r="A84" s="776">
        <v>4</v>
      </c>
      <c r="B84" s="837" t="s">
        <v>1170</v>
      </c>
      <c r="C84" s="778"/>
      <c r="D84" s="778"/>
      <c r="E84" s="778"/>
      <c r="F84" s="824"/>
      <c r="G84" s="824"/>
      <c r="H84" s="824"/>
      <c r="I84" s="824"/>
      <c r="J84" s="824"/>
      <c r="K84" s="824"/>
      <c r="L84" s="824"/>
      <c r="M84" s="824"/>
      <c r="N84" s="824"/>
      <c r="O84" s="824"/>
      <c r="P84" s="824"/>
      <c r="Q84" s="824"/>
      <c r="R84" s="779"/>
      <c r="S84" s="838"/>
      <c r="W84" s="778"/>
      <c r="X84" s="778"/>
      <c r="Z84" s="778"/>
      <c r="AA84" s="778"/>
      <c r="AB84" s="781"/>
    </row>
    <row r="85" spans="1:28" ht="14.25" x14ac:dyDescent="0.3">
      <c r="A85" s="782">
        <v>4.0999999999999996</v>
      </c>
      <c r="B85" s="783" t="s">
        <v>1170</v>
      </c>
      <c r="C85" s="784"/>
      <c r="D85" s="785"/>
      <c r="E85" s="785"/>
      <c r="F85" s="786"/>
      <c r="G85" s="786"/>
      <c r="H85" s="786"/>
      <c r="I85" s="786"/>
      <c r="J85" s="786"/>
      <c r="K85" s="786"/>
      <c r="L85" s="786"/>
      <c r="M85" s="786"/>
      <c r="N85" s="786"/>
      <c r="O85" s="786"/>
      <c r="P85" s="786"/>
      <c r="Q85" s="786"/>
      <c r="R85" s="787">
        <f t="shared" ref="R85:R89" si="82">SUM(F85:Q85)</f>
        <v>0</v>
      </c>
      <c r="S85" s="788">
        <f>D85*R85</f>
        <v>0</v>
      </c>
      <c r="T85" s="769"/>
      <c r="U85" s="769"/>
      <c r="V85" s="769"/>
      <c r="W85" s="789">
        <f>X85/$U$7</f>
        <v>0</v>
      </c>
      <c r="X85" s="789">
        <f>R85/12</f>
        <v>0</v>
      </c>
      <c r="Y85" s="769"/>
      <c r="Z85" s="789">
        <f>IF($E85="Y",$R85,0)</f>
        <v>0</v>
      </c>
      <c r="AA85" s="789">
        <f>IF($E85="N",$R85,0)</f>
        <v>0</v>
      </c>
      <c r="AB85" s="790" t="e">
        <f>Z85/(AA85+Z85)</f>
        <v>#DIV/0!</v>
      </c>
    </row>
    <row r="86" spans="1:28" ht="9.9499999999999993" customHeight="1" x14ac:dyDescent="0.3">
      <c r="A86" s="782"/>
      <c r="B86" s="783"/>
      <c r="C86" s="784"/>
      <c r="D86" s="785"/>
      <c r="E86" s="785"/>
      <c r="F86" s="786"/>
      <c r="G86" s="786"/>
      <c r="H86" s="786"/>
      <c r="I86" s="786"/>
      <c r="J86" s="786"/>
      <c r="K86" s="786"/>
      <c r="L86" s="786"/>
      <c r="M86" s="786"/>
      <c r="N86" s="786"/>
      <c r="O86" s="786"/>
      <c r="P86" s="786"/>
      <c r="Q86" s="786"/>
      <c r="R86" s="787">
        <f t="shared" si="82"/>
        <v>0</v>
      </c>
      <c r="S86" s="788">
        <f t="shared" ref="S86:S89" si="83">D86*R86</f>
        <v>0</v>
      </c>
      <c r="T86" s="769"/>
      <c r="U86" s="769"/>
      <c r="V86" s="769"/>
      <c r="W86" s="789">
        <f t="shared" ref="W86:W89" si="84">X86/$U$7</f>
        <v>0</v>
      </c>
      <c r="X86" s="789">
        <f t="shared" ref="X86:X89" si="85">R86/12</f>
        <v>0</v>
      </c>
      <c r="Y86" s="769"/>
      <c r="Z86" s="789">
        <f t="shared" ref="Z86:Z89" si="86">IF($E86="Y",$R86,0)</f>
        <v>0</v>
      </c>
      <c r="AA86" s="789">
        <f t="shared" ref="AA86:AA89" si="87">IF($E86="N",$R86,0)</f>
        <v>0</v>
      </c>
      <c r="AB86" s="790" t="e">
        <f t="shared" ref="AB86:AB90" si="88">Z86/(AA86+Z86)</f>
        <v>#DIV/0!</v>
      </c>
    </row>
    <row r="87" spans="1:28" ht="14.25" x14ac:dyDescent="0.3">
      <c r="A87" s="782"/>
      <c r="B87" s="783"/>
      <c r="C87" s="784"/>
      <c r="D87" s="785"/>
      <c r="E87" s="785"/>
      <c r="F87" s="786"/>
      <c r="G87" s="786"/>
      <c r="H87" s="786"/>
      <c r="I87" s="786"/>
      <c r="J87" s="786"/>
      <c r="K87" s="786"/>
      <c r="L87" s="786"/>
      <c r="M87" s="786"/>
      <c r="N87" s="786"/>
      <c r="O87" s="786"/>
      <c r="P87" s="786"/>
      <c r="Q87" s="786"/>
      <c r="R87" s="787">
        <f t="shared" si="82"/>
        <v>0</v>
      </c>
      <c r="S87" s="788">
        <f t="shared" si="83"/>
        <v>0</v>
      </c>
      <c r="T87" s="769"/>
      <c r="U87" s="769"/>
      <c r="V87" s="769"/>
      <c r="W87" s="789">
        <f t="shared" si="84"/>
        <v>0</v>
      </c>
      <c r="X87" s="789">
        <f t="shared" si="85"/>
        <v>0</v>
      </c>
      <c r="Y87" s="769"/>
      <c r="Z87" s="789">
        <f t="shared" si="86"/>
        <v>0</v>
      </c>
      <c r="AA87" s="789">
        <f t="shared" si="87"/>
        <v>0</v>
      </c>
      <c r="AB87" s="790" t="e">
        <f t="shared" si="88"/>
        <v>#DIV/0!</v>
      </c>
    </row>
    <row r="88" spans="1:28" ht="14.25" x14ac:dyDescent="0.3">
      <c r="A88" s="782"/>
      <c r="B88" s="783"/>
      <c r="C88" s="784"/>
      <c r="D88" s="785"/>
      <c r="E88" s="785"/>
      <c r="F88" s="786"/>
      <c r="G88" s="786"/>
      <c r="H88" s="786"/>
      <c r="I88" s="786"/>
      <c r="J88" s="786"/>
      <c r="K88" s="786"/>
      <c r="L88" s="786"/>
      <c r="M88" s="786"/>
      <c r="N88" s="786"/>
      <c r="O88" s="786"/>
      <c r="P88" s="786"/>
      <c r="Q88" s="786"/>
      <c r="R88" s="787">
        <f t="shared" si="82"/>
        <v>0</v>
      </c>
      <c r="S88" s="788">
        <f t="shared" si="83"/>
        <v>0</v>
      </c>
      <c r="T88" s="769"/>
      <c r="U88" s="769"/>
      <c r="V88" s="769"/>
      <c r="W88" s="789">
        <f t="shared" si="84"/>
        <v>0</v>
      </c>
      <c r="X88" s="789">
        <f t="shared" si="85"/>
        <v>0</v>
      </c>
      <c r="Y88" s="769"/>
      <c r="Z88" s="789">
        <f t="shared" si="86"/>
        <v>0</v>
      </c>
      <c r="AA88" s="789">
        <f t="shared" si="87"/>
        <v>0</v>
      </c>
      <c r="AB88" s="790" t="e">
        <f t="shared" si="88"/>
        <v>#DIV/0!</v>
      </c>
    </row>
    <row r="89" spans="1:28" ht="14.25" x14ac:dyDescent="0.3">
      <c r="A89" s="782"/>
      <c r="B89" s="783"/>
      <c r="C89" s="784"/>
      <c r="D89" s="785"/>
      <c r="E89" s="785"/>
      <c r="F89" s="786"/>
      <c r="G89" s="786"/>
      <c r="H89" s="786"/>
      <c r="I89" s="786"/>
      <c r="J89" s="786"/>
      <c r="K89" s="786"/>
      <c r="L89" s="786"/>
      <c r="M89" s="786"/>
      <c r="N89" s="786"/>
      <c r="O89" s="786"/>
      <c r="P89" s="786"/>
      <c r="Q89" s="786"/>
      <c r="R89" s="787">
        <f t="shared" si="82"/>
        <v>0</v>
      </c>
      <c r="S89" s="788">
        <f t="shared" si="83"/>
        <v>0</v>
      </c>
      <c r="T89" s="769"/>
      <c r="U89" s="769"/>
      <c r="V89" s="769"/>
      <c r="W89" s="789">
        <f t="shared" si="84"/>
        <v>0</v>
      </c>
      <c r="X89" s="789">
        <f t="shared" si="85"/>
        <v>0</v>
      </c>
      <c r="Y89" s="769"/>
      <c r="Z89" s="789">
        <f t="shared" si="86"/>
        <v>0</v>
      </c>
      <c r="AA89" s="789">
        <f t="shared" si="87"/>
        <v>0</v>
      </c>
      <c r="AB89" s="790" t="e">
        <f t="shared" si="88"/>
        <v>#DIV/0!</v>
      </c>
    </row>
    <row r="90" spans="1:28" ht="15" thickBot="1" x14ac:dyDescent="0.35">
      <c r="A90" s="791"/>
      <c r="B90" s="792" t="s">
        <v>1171</v>
      </c>
      <c r="C90" s="793"/>
      <c r="D90" s="794"/>
      <c r="E90" s="794"/>
      <c r="F90" s="795">
        <f>SUM(F85:F89)</f>
        <v>0</v>
      </c>
      <c r="G90" s="795">
        <f t="shared" ref="G90:R90" si="89">SUM(G85:G89)</f>
        <v>0</v>
      </c>
      <c r="H90" s="795">
        <f t="shared" si="89"/>
        <v>0</v>
      </c>
      <c r="I90" s="795">
        <f t="shared" si="89"/>
        <v>0</v>
      </c>
      <c r="J90" s="795">
        <f t="shared" si="89"/>
        <v>0</v>
      </c>
      <c r="K90" s="795">
        <f t="shared" si="89"/>
        <v>0</v>
      </c>
      <c r="L90" s="795">
        <f t="shared" si="89"/>
        <v>0</v>
      </c>
      <c r="M90" s="795">
        <f t="shared" si="89"/>
        <v>0</v>
      </c>
      <c r="N90" s="795">
        <f t="shared" si="89"/>
        <v>0</v>
      </c>
      <c r="O90" s="795">
        <f t="shared" si="89"/>
        <v>0</v>
      </c>
      <c r="P90" s="795">
        <f t="shared" si="89"/>
        <v>0</v>
      </c>
      <c r="Q90" s="795">
        <f t="shared" si="89"/>
        <v>0</v>
      </c>
      <c r="R90" s="795">
        <f t="shared" si="89"/>
        <v>0</v>
      </c>
      <c r="S90" s="796">
        <f>SUM(S85:S89)</f>
        <v>0</v>
      </c>
      <c r="T90" s="769"/>
      <c r="U90" s="769"/>
      <c r="V90" s="769"/>
      <c r="W90" s="809">
        <f>SUM(W85:W89)</f>
        <v>0</v>
      </c>
      <c r="X90" s="809">
        <f>SUM(X85:X89)</f>
        <v>0</v>
      </c>
      <c r="Y90" s="769"/>
      <c r="Z90" s="797">
        <f>SUM(Z85:Z89)</f>
        <v>0</v>
      </c>
      <c r="AA90" s="797">
        <f>SUM(AA85:AA89)</f>
        <v>0</v>
      </c>
      <c r="AB90" s="798" t="e">
        <f t="shared" si="88"/>
        <v>#DIV/0!</v>
      </c>
    </row>
    <row r="91" spans="1:28" s="806" customFormat="1" ht="14.25" x14ac:dyDescent="0.3">
      <c r="A91" s="830"/>
      <c r="B91" s="839"/>
      <c r="C91" s="784"/>
      <c r="D91" s="785"/>
      <c r="E91" s="785"/>
      <c r="F91" s="786"/>
      <c r="G91" s="786"/>
      <c r="H91" s="786"/>
      <c r="I91" s="786"/>
      <c r="J91" s="786"/>
      <c r="K91" s="786"/>
      <c r="L91" s="786"/>
      <c r="M91" s="786"/>
      <c r="N91" s="786"/>
      <c r="O91" s="786"/>
      <c r="P91" s="786"/>
      <c r="Q91" s="786"/>
      <c r="R91" s="786"/>
      <c r="S91" s="834"/>
      <c r="W91" s="789"/>
      <c r="X91" s="789"/>
      <c r="Z91" s="789"/>
      <c r="AA91" s="789"/>
      <c r="AB91" s="790"/>
    </row>
    <row r="92" spans="1:28" ht="15" thickBot="1" x14ac:dyDescent="0.35">
      <c r="A92" s="810"/>
      <c r="B92" s="811" t="s">
        <v>1171</v>
      </c>
      <c r="C92" s="812"/>
      <c r="D92" s="813"/>
      <c r="E92" s="813"/>
      <c r="F92" s="813">
        <f t="shared" ref="F92:S92" si="90">SUM(F90,)</f>
        <v>0</v>
      </c>
      <c r="G92" s="813">
        <f t="shared" si="90"/>
        <v>0</v>
      </c>
      <c r="H92" s="813">
        <f t="shared" si="90"/>
        <v>0</v>
      </c>
      <c r="I92" s="813">
        <f t="shared" si="90"/>
        <v>0</v>
      </c>
      <c r="J92" s="813">
        <f t="shared" si="90"/>
        <v>0</v>
      </c>
      <c r="K92" s="813">
        <f t="shared" si="90"/>
        <v>0</v>
      </c>
      <c r="L92" s="813">
        <f t="shared" si="90"/>
        <v>0</v>
      </c>
      <c r="M92" s="813">
        <f t="shared" si="90"/>
        <v>0</v>
      </c>
      <c r="N92" s="813">
        <f t="shared" si="90"/>
        <v>0</v>
      </c>
      <c r="O92" s="813">
        <f t="shared" si="90"/>
        <v>0</v>
      </c>
      <c r="P92" s="813">
        <f t="shared" si="90"/>
        <v>0</v>
      </c>
      <c r="Q92" s="813">
        <f t="shared" si="90"/>
        <v>0</v>
      </c>
      <c r="R92" s="813">
        <f t="shared" si="90"/>
        <v>0</v>
      </c>
      <c r="S92" s="814">
        <f t="shared" si="90"/>
        <v>0</v>
      </c>
      <c r="T92" s="769"/>
      <c r="U92" s="769"/>
      <c r="V92" s="769"/>
      <c r="W92" s="813">
        <f>SUM(W90,)</f>
        <v>0</v>
      </c>
      <c r="X92" s="813">
        <f>SUM(X90,)</f>
        <v>0</v>
      </c>
      <c r="Y92" s="769"/>
      <c r="Z92" s="813">
        <f>SUM(Z90,)</f>
        <v>0</v>
      </c>
      <c r="AA92" s="813">
        <f>SUM(AA90,)</f>
        <v>0</v>
      </c>
      <c r="AB92" s="815" t="e">
        <f t="shared" ref="AB92" si="91">Z92/(AA92+Z92)</f>
        <v>#DIV/0!</v>
      </c>
    </row>
    <row r="93" spans="1:28" ht="14.25" x14ac:dyDescent="0.3">
      <c r="A93" s="840"/>
      <c r="B93" s="839"/>
      <c r="C93" s="784"/>
      <c r="D93" s="841"/>
      <c r="E93" s="841"/>
      <c r="F93" s="786"/>
      <c r="G93" s="786"/>
      <c r="H93" s="786"/>
      <c r="I93" s="786"/>
      <c r="J93" s="786"/>
      <c r="K93" s="786"/>
      <c r="L93" s="786"/>
      <c r="M93" s="786"/>
      <c r="N93" s="786"/>
      <c r="O93" s="786"/>
      <c r="P93" s="786"/>
      <c r="Q93" s="786"/>
      <c r="R93" s="786"/>
      <c r="S93" s="834"/>
      <c r="T93" s="769"/>
      <c r="U93" s="769"/>
      <c r="V93" s="769"/>
      <c r="W93" s="784"/>
      <c r="X93" s="784"/>
      <c r="Y93" s="769"/>
      <c r="Z93" s="784"/>
      <c r="AA93" s="784"/>
      <c r="AB93" s="790"/>
    </row>
    <row r="94" spans="1:28" s="806" customFormat="1" x14ac:dyDescent="0.25">
      <c r="A94" s="776">
        <v>5</v>
      </c>
      <c r="B94" s="837" t="s">
        <v>1172</v>
      </c>
      <c r="C94" s="778"/>
      <c r="D94" s="778"/>
      <c r="E94" s="778"/>
      <c r="F94" s="824"/>
      <c r="G94" s="824"/>
      <c r="H94" s="824"/>
      <c r="I94" s="824"/>
      <c r="J94" s="824"/>
      <c r="K94" s="824"/>
      <c r="L94" s="824"/>
      <c r="M94" s="824"/>
      <c r="N94" s="824"/>
      <c r="O94" s="824"/>
      <c r="P94" s="824"/>
      <c r="Q94" s="824"/>
      <c r="R94" s="779"/>
      <c r="S94" s="838"/>
      <c r="W94" s="778"/>
      <c r="X94" s="778"/>
      <c r="Z94" s="778"/>
      <c r="AA94" s="778"/>
      <c r="AB94" s="781"/>
    </row>
    <row r="95" spans="1:28" s="806" customFormat="1" ht="14.25" x14ac:dyDescent="0.3">
      <c r="A95" s="782">
        <v>5.0999999999999996</v>
      </c>
      <c r="B95" s="783" t="s">
        <v>1172</v>
      </c>
      <c r="C95" s="784"/>
      <c r="D95" s="785"/>
      <c r="E95" s="785"/>
      <c r="F95" s="786"/>
      <c r="G95" s="786"/>
      <c r="H95" s="786"/>
      <c r="I95" s="786"/>
      <c r="J95" s="786"/>
      <c r="K95" s="786"/>
      <c r="L95" s="786"/>
      <c r="M95" s="786"/>
      <c r="N95" s="786"/>
      <c r="O95" s="786"/>
      <c r="P95" s="786"/>
      <c r="Q95" s="786"/>
      <c r="R95" s="787">
        <f t="shared" ref="R95:R99" si="92">SUM(F95:Q95)</f>
        <v>0</v>
      </c>
      <c r="S95" s="788">
        <f>D95*R95</f>
        <v>0</v>
      </c>
      <c r="W95" s="789">
        <f>X95/$U$7</f>
        <v>0</v>
      </c>
      <c r="X95" s="789">
        <f>R95/12</f>
        <v>0</v>
      </c>
      <c r="Z95" s="789">
        <f>IF($E95="Y",$R95,0)</f>
        <v>0</v>
      </c>
      <c r="AA95" s="789">
        <f>IF($E95="N",$R95,0)</f>
        <v>0</v>
      </c>
      <c r="AB95" s="790" t="e">
        <f>Z95/(AA95+Z95)</f>
        <v>#DIV/0!</v>
      </c>
    </row>
    <row r="96" spans="1:28" s="806" customFormat="1" ht="14.25" x14ac:dyDescent="0.3">
      <c r="A96" s="782"/>
      <c r="B96" s="783"/>
      <c r="C96" s="784"/>
      <c r="D96" s="785"/>
      <c r="E96" s="785"/>
      <c r="F96" s="786"/>
      <c r="G96" s="786"/>
      <c r="H96" s="786"/>
      <c r="I96" s="786"/>
      <c r="J96" s="786"/>
      <c r="K96" s="786"/>
      <c r="L96" s="786"/>
      <c r="M96" s="786"/>
      <c r="N96" s="786"/>
      <c r="O96" s="786"/>
      <c r="P96" s="786"/>
      <c r="Q96" s="786"/>
      <c r="R96" s="787">
        <f t="shared" si="92"/>
        <v>0</v>
      </c>
      <c r="S96" s="788">
        <f t="shared" ref="S96:S99" si="93">D96*R96</f>
        <v>0</v>
      </c>
      <c r="W96" s="789">
        <f t="shared" ref="W96:W99" si="94">X96/$U$7</f>
        <v>0</v>
      </c>
      <c r="X96" s="789">
        <f t="shared" ref="X96:X99" si="95">R96/12</f>
        <v>0</v>
      </c>
      <c r="Z96" s="789">
        <f t="shared" ref="Z96:Z99" si="96">IF($E96="Y",$R96,0)</f>
        <v>0</v>
      </c>
      <c r="AA96" s="789">
        <f t="shared" ref="AA96:AA99" si="97">IF($E96="N",$R96,0)</f>
        <v>0</v>
      </c>
      <c r="AB96" s="790" t="e">
        <f t="shared" ref="AB96:AB100" si="98">Z96/(AA96+Z96)</f>
        <v>#DIV/0!</v>
      </c>
    </row>
    <row r="97" spans="1:28" s="806" customFormat="1" ht="14.25" x14ac:dyDescent="0.3">
      <c r="A97" s="782"/>
      <c r="B97" s="783"/>
      <c r="C97" s="784"/>
      <c r="D97" s="785"/>
      <c r="E97" s="785"/>
      <c r="F97" s="786"/>
      <c r="G97" s="786"/>
      <c r="H97" s="786"/>
      <c r="I97" s="786"/>
      <c r="J97" s="786"/>
      <c r="K97" s="786"/>
      <c r="L97" s="786"/>
      <c r="M97" s="786"/>
      <c r="N97" s="786"/>
      <c r="O97" s="786"/>
      <c r="P97" s="786"/>
      <c r="Q97" s="786"/>
      <c r="R97" s="787">
        <f t="shared" si="92"/>
        <v>0</v>
      </c>
      <c r="S97" s="788">
        <f t="shared" si="93"/>
        <v>0</v>
      </c>
      <c r="W97" s="789">
        <f t="shared" si="94"/>
        <v>0</v>
      </c>
      <c r="X97" s="789">
        <f t="shared" si="95"/>
        <v>0</v>
      </c>
      <c r="Z97" s="789">
        <f t="shared" si="96"/>
        <v>0</v>
      </c>
      <c r="AA97" s="789">
        <f t="shared" si="97"/>
        <v>0</v>
      </c>
      <c r="AB97" s="790" t="e">
        <f t="shared" si="98"/>
        <v>#DIV/0!</v>
      </c>
    </row>
    <row r="98" spans="1:28" s="806" customFormat="1" ht="14.25" x14ac:dyDescent="0.3">
      <c r="A98" s="782"/>
      <c r="B98" s="783"/>
      <c r="C98" s="784"/>
      <c r="D98" s="785"/>
      <c r="E98" s="785"/>
      <c r="F98" s="786"/>
      <c r="G98" s="786"/>
      <c r="H98" s="786"/>
      <c r="I98" s="786"/>
      <c r="J98" s="786"/>
      <c r="K98" s="786"/>
      <c r="L98" s="786"/>
      <c r="M98" s="786"/>
      <c r="N98" s="786"/>
      <c r="O98" s="786"/>
      <c r="P98" s="786"/>
      <c r="Q98" s="786"/>
      <c r="R98" s="787">
        <f t="shared" si="92"/>
        <v>0</v>
      </c>
      <c r="S98" s="788">
        <f t="shared" si="93"/>
        <v>0</v>
      </c>
      <c r="W98" s="789">
        <f t="shared" si="94"/>
        <v>0</v>
      </c>
      <c r="X98" s="789">
        <f t="shared" si="95"/>
        <v>0</v>
      </c>
      <c r="Z98" s="789">
        <f t="shared" si="96"/>
        <v>0</v>
      </c>
      <c r="AA98" s="789">
        <f t="shared" si="97"/>
        <v>0</v>
      </c>
      <c r="AB98" s="790" t="e">
        <f t="shared" si="98"/>
        <v>#DIV/0!</v>
      </c>
    </row>
    <row r="99" spans="1:28" s="806" customFormat="1" ht="14.25" x14ac:dyDescent="0.3">
      <c r="A99" s="782"/>
      <c r="B99" s="783"/>
      <c r="C99" s="784"/>
      <c r="D99" s="785"/>
      <c r="E99" s="785"/>
      <c r="F99" s="786"/>
      <c r="G99" s="786"/>
      <c r="H99" s="786"/>
      <c r="I99" s="786"/>
      <c r="J99" s="786"/>
      <c r="K99" s="786"/>
      <c r="L99" s="786"/>
      <c r="M99" s="786"/>
      <c r="N99" s="786"/>
      <c r="O99" s="786"/>
      <c r="P99" s="786"/>
      <c r="Q99" s="786"/>
      <c r="R99" s="787">
        <f t="shared" si="92"/>
        <v>0</v>
      </c>
      <c r="S99" s="788">
        <f t="shared" si="93"/>
        <v>0</v>
      </c>
      <c r="W99" s="789">
        <f t="shared" si="94"/>
        <v>0</v>
      </c>
      <c r="X99" s="789">
        <f t="shared" si="95"/>
        <v>0</v>
      </c>
      <c r="Z99" s="789">
        <f t="shared" si="96"/>
        <v>0</v>
      </c>
      <c r="AA99" s="789">
        <f t="shared" si="97"/>
        <v>0</v>
      </c>
      <c r="AB99" s="790" t="e">
        <f t="shared" si="98"/>
        <v>#DIV/0!</v>
      </c>
    </row>
    <row r="100" spans="1:28" ht="15" thickBot="1" x14ac:dyDescent="0.35">
      <c r="A100" s="791"/>
      <c r="B100" s="792" t="s">
        <v>1173</v>
      </c>
      <c r="C100" s="793"/>
      <c r="D100" s="794"/>
      <c r="E100" s="794"/>
      <c r="F100" s="795">
        <f>SUM(F95:F99)</f>
        <v>0</v>
      </c>
      <c r="G100" s="795">
        <f t="shared" ref="G100:R100" si="99">SUM(G95:G99)</f>
        <v>0</v>
      </c>
      <c r="H100" s="795">
        <f t="shared" si="99"/>
        <v>0</v>
      </c>
      <c r="I100" s="795">
        <f t="shared" si="99"/>
        <v>0</v>
      </c>
      <c r="J100" s="795">
        <f t="shared" si="99"/>
        <v>0</v>
      </c>
      <c r="K100" s="795">
        <f t="shared" si="99"/>
        <v>0</v>
      </c>
      <c r="L100" s="795">
        <f t="shared" si="99"/>
        <v>0</v>
      </c>
      <c r="M100" s="795">
        <f t="shared" si="99"/>
        <v>0</v>
      </c>
      <c r="N100" s="795">
        <f t="shared" si="99"/>
        <v>0</v>
      </c>
      <c r="O100" s="795">
        <f t="shared" si="99"/>
        <v>0</v>
      </c>
      <c r="P100" s="795">
        <f t="shared" si="99"/>
        <v>0</v>
      </c>
      <c r="Q100" s="795">
        <f t="shared" si="99"/>
        <v>0</v>
      </c>
      <c r="R100" s="795">
        <f t="shared" si="99"/>
        <v>0</v>
      </c>
      <c r="S100" s="796">
        <f>SUM(S95:S99)</f>
        <v>0</v>
      </c>
      <c r="T100" s="769"/>
      <c r="U100" s="769"/>
      <c r="V100" s="769"/>
      <c r="W100" s="809">
        <f>SUM(W95:W99)</f>
        <v>0</v>
      </c>
      <c r="X100" s="809">
        <f>SUM(X95:X99)</f>
        <v>0</v>
      </c>
      <c r="Y100" s="769"/>
      <c r="Z100" s="797">
        <f>SUM(Z95:Z99)</f>
        <v>0</v>
      </c>
      <c r="AA100" s="797">
        <f>SUM(AA95:AA99)</f>
        <v>0</v>
      </c>
      <c r="AB100" s="798" t="e">
        <f t="shared" si="98"/>
        <v>#DIV/0!</v>
      </c>
    </row>
    <row r="101" spans="1:28" ht="9.9499999999999993" customHeight="1" x14ac:dyDescent="0.3">
      <c r="A101" s="830"/>
      <c r="B101" s="839"/>
      <c r="C101" s="784"/>
      <c r="D101" s="785"/>
      <c r="E101" s="785"/>
      <c r="F101" s="786"/>
      <c r="G101" s="786"/>
      <c r="H101" s="786"/>
      <c r="I101" s="786"/>
      <c r="J101" s="786"/>
      <c r="K101" s="786"/>
      <c r="L101" s="786"/>
      <c r="M101" s="786"/>
      <c r="N101" s="786"/>
      <c r="O101" s="786"/>
      <c r="P101" s="786"/>
      <c r="Q101" s="786"/>
      <c r="R101" s="786"/>
      <c r="S101" s="834"/>
      <c r="T101" s="769"/>
      <c r="U101" s="769"/>
      <c r="V101" s="769"/>
      <c r="W101" s="789"/>
      <c r="X101" s="789"/>
      <c r="Y101" s="769"/>
      <c r="Z101" s="789"/>
      <c r="AA101" s="789"/>
      <c r="AB101" s="790"/>
    </row>
    <row r="102" spans="1:28" ht="13.5" customHeight="1" thickBot="1" x14ac:dyDescent="0.35">
      <c r="A102" s="810"/>
      <c r="B102" s="811" t="s">
        <v>1173</v>
      </c>
      <c r="C102" s="812"/>
      <c r="D102" s="813"/>
      <c r="E102" s="813"/>
      <c r="F102" s="813">
        <f t="shared" ref="F102:S102" si="100">SUM(F100,)</f>
        <v>0</v>
      </c>
      <c r="G102" s="813">
        <f t="shared" si="100"/>
        <v>0</v>
      </c>
      <c r="H102" s="813">
        <f t="shared" si="100"/>
        <v>0</v>
      </c>
      <c r="I102" s="813">
        <f t="shared" si="100"/>
        <v>0</v>
      </c>
      <c r="J102" s="813">
        <f t="shared" si="100"/>
        <v>0</v>
      </c>
      <c r="K102" s="813">
        <f t="shared" si="100"/>
        <v>0</v>
      </c>
      <c r="L102" s="813">
        <f t="shared" si="100"/>
        <v>0</v>
      </c>
      <c r="M102" s="813">
        <f t="shared" si="100"/>
        <v>0</v>
      </c>
      <c r="N102" s="813">
        <f t="shared" si="100"/>
        <v>0</v>
      </c>
      <c r="O102" s="813">
        <f t="shared" si="100"/>
        <v>0</v>
      </c>
      <c r="P102" s="813">
        <f t="shared" si="100"/>
        <v>0</v>
      </c>
      <c r="Q102" s="813">
        <f t="shared" si="100"/>
        <v>0</v>
      </c>
      <c r="R102" s="813">
        <f t="shared" si="100"/>
        <v>0</v>
      </c>
      <c r="S102" s="814">
        <f t="shared" si="100"/>
        <v>0</v>
      </c>
      <c r="T102" s="769"/>
      <c r="U102" s="769"/>
      <c r="V102" s="769"/>
      <c r="W102" s="813">
        <f>SUM(W100,)</f>
        <v>0</v>
      </c>
      <c r="X102" s="813">
        <f>SUM(X100,)</f>
        <v>0</v>
      </c>
      <c r="Y102" s="769"/>
      <c r="Z102" s="813">
        <f>SUM(Z100,)</f>
        <v>0</v>
      </c>
      <c r="AA102" s="813">
        <f>SUM(AA100,)</f>
        <v>0</v>
      </c>
      <c r="AB102" s="815" t="e">
        <f t="shared" ref="AB102" si="101">Z102/(AA102+Z102)</f>
        <v>#DIV/0!</v>
      </c>
    </row>
    <row r="103" spans="1:28" ht="13.5" customHeight="1" x14ac:dyDescent="0.3">
      <c r="A103" s="840"/>
      <c r="B103" s="839"/>
      <c r="C103" s="784"/>
      <c r="D103" s="841"/>
      <c r="E103" s="841"/>
      <c r="F103" s="786"/>
      <c r="G103" s="786"/>
      <c r="H103" s="786"/>
      <c r="I103" s="786"/>
      <c r="J103" s="786"/>
      <c r="K103" s="786"/>
      <c r="L103" s="786"/>
      <c r="M103" s="786"/>
      <c r="N103" s="786"/>
      <c r="O103" s="786"/>
      <c r="P103" s="786"/>
      <c r="Q103" s="786"/>
      <c r="R103" s="786"/>
      <c r="S103" s="834"/>
      <c r="T103" s="769"/>
      <c r="U103" s="769"/>
      <c r="V103" s="769"/>
      <c r="W103" s="784"/>
      <c r="X103" s="784"/>
      <c r="Y103" s="769"/>
      <c r="Z103" s="784"/>
      <c r="AA103" s="784"/>
      <c r="AB103" s="790"/>
    </row>
    <row r="104" spans="1:28" ht="13.5" customHeight="1" x14ac:dyDescent="0.3">
      <c r="A104" s="776">
        <v>6</v>
      </c>
      <c r="B104" s="837" t="s">
        <v>153</v>
      </c>
      <c r="C104" s="778"/>
      <c r="D104" s="778"/>
      <c r="E104" s="778"/>
      <c r="F104" s="824"/>
      <c r="G104" s="824"/>
      <c r="H104" s="824"/>
      <c r="I104" s="824"/>
      <c r="J104" s="824"/>
      <c r="K104" s="824"/>
      <c r="L104" s="824"/>
      <c r="M104" s="824"/>
      <c r="N104" s="824"/>
      <c r="O104" s="824"/>
      <c r="P104" s="824"/>
      <c r="Q104" s="824"/>
      <c r="R104" s="779"/>
      <c r="S104" s="838"/>
      <c r="T104" s="769"/>
      <c r="U104" s="769"/>
      <c r="V104" s="769"/>
      <c r="W104" s="778"/>
      <c r="X104" s="778"/>
      <c r="Y104" s="769"/>
      <c r="Z104" s="778"/>
      <c r="AA104" s="778"/>
      <c r="AB104" s="781"/>
    </row>
    <row r="105" spans="1:28" ht="13.5" customHeight="1" x14ac:dyDescent="0.3">
      <c r="A105" s="782">
        <v>6.1</v>
      </c>
      <c r="B105" s="783" t="s">
        <v>154</v>
      </c>
      <c r="C105" s="784"/>
      <c r="D105" s="785"/>
      <c r="E105" s="785"/>
      <c r="F105" s="786"/>
      <c r="G105" s="786"/>
      <c r="H105" s="786"/>
      <c r="I105" s="786"/>
      <c r="J105" s="786"/>
      <c r="K105" s="786"/>
      <c r="L105" s="786"/>
      <c r="M105" s="786"/>
      <c r="N105" s="786"/>
      <c r="O105" s="786"/>
      <c r="P105" s="786"/>
      <c r="Q105" s="786"/>
      <c r="R105" s="787">
        <f t="shared" ref="R105:R109" si="102">SUM(F105:Q105)</f>
        <v>0</v>
      </c>
      <c r="S105" s="788">
        <f>D105*R105</f>
        <v>0</v>
      </c>
      <c r="T105" s="769"/>
      <c r="U105" s="769"/>
      <c r="V105" s="769"/>
      <c r="W105" s="789">
        <f>X105/$U$7</f>
        <v>0</v>
      </c>
      <c r="X105" s="789">
        <f>R105/12</f>
        <v>0</v>
      </c>
      <c r="Y105" s="769"/>
      <c r="Z105" s="789">
        <f>IF($E105="Y",$R105,0)</f>
        <v>0</v>
      </c>
      <c r="AA105" s="789">
        <f>IF($E105="N",$R105,0)</f>
        <v>0</v>
      </c>
      <c r="AB105" s="790" t="e">
        <f>Z105/(AA105+Z105)</f>
        <v>#DIV/0!</v>
      </c>
    </row>
    <row r="106" spans="1:28" ht="13.5" customHeight="1" x14ac:dyDescent="0.3">
      <c r="A106" s="782"/>
      <c r="B106" s="783"/>
      <c r="C106" s="784"/>
      <c r="D106" s="785"/>
      <c r="E106" s="785"/>
      <c r="F106" s="786"/>
      <c r="G106" s="786"/>
      <c r="H106" s="786"/>
      <c r="I106" s="786"/>
      <c r="J106" s="786"/>
      <c r="K106" s="786"/>
      <c r="L106" s="786"/>
      <c r="M106" s="786"/>
      <c r="N106" s="786"/>
      <c r="O106" s="786"/>
      <c r="P106" s="786"/>
      <c r="Q106" s="786"/>
      <c r="R106" s="787">
        <f t="shared" si="102"/>
        <v>0</v>
      </c>
      <c r="S106" s="788">
        <f t="shared" ref="S106:S109" si="103">D106*R106</f>
        <v>0</v>
      </c>
      <c r="T106" s="769"/>
      <c r="U106" s="769"/>
      <c r="V106" s="769"/>
      <c r="W106" s="789">
        <f t="shared" ref="W106:W109" si="104">X106/$U$7</f>
        <v>0</v>
      </c>
      <c r="X106" s="789">
        <f t="shared" ref="X106:X109" si="105">R106/12</f>
        <v>0</v>
      </c>
      <c r="Y106" s="769"/>
      <c r="Z106" s="789">
        <f t="shared" ref="Z106:Z109" si="106">IF($E106="Y",$R106,0)</f>
        <v>0</v>
      </c>
      <c r="AA106" s="789">
        <f t="shared" ref="AA106:AA109" si="107">IF($E106="N",$R106,0)</f>
        <v>0</v>
      </c>
      <c r="AB106" s="790" t="e">
        <f t="shared" ref="AB106:AB110" si="108">Z106/(AA106+Z106)</f>
        <v>#DIV/0!</v>
      </c>
    </row>
    <row r="107" spans="1:28" ht="13.5" customHeight="1" x14ac:dyDescent="0.3">
      <c r="A107" s="782"/>
      <c r="B107" s="783"/>
      <c r="C107" s="784"/>
      <c r="D107" s="785"/>
      <c r="E107" s="785"/>
      <c r="F107" s="786"/>
      <c r="G107" s="786"/>
      <c r="H107" s="786"/>
      <c r="I107" s="786"/>
      <c r="J107" s="786"/>
      <c r="K107" s="786"/>
      <c r="L107" s="786"/>
      <c r="M107" s="786"/>
      <c r="N107" s="786"/>
      <c r="O107" s="786"/>
      <c r="P107" s="786"/>
      <c r="Q107" s="786"/>
      <c r="R107" s="787">
        <f t="shared" si="102"/>
        <v>0</v>
      </c>
      <c r="S107" s="788">
        <f t="shared" si="103"/>
        <v>0</v>
      </c>
      <c r="T107" s="769"/>
      <c r="U107" s="769"/>
      <c r="V107" s="769"/>
      <c r="W107" s="789">
        <f t="shared" si="104"/>
        <v>0</v>
      </c>
      <c r="X107" s="789">
        <f t="shared" si="105"/>
        <v>0</v>
      </c>
      <c r="Y107" s="769"/>
      <c r="Z107" s="789">
        <f t="shared" si="106"/>
        <v>0</v>
      </c>
      <c r="AA107" s="789">
        <f t="shared" si="107"/>
        <v>0</v>
      </c>
      <c r="AB107" s="790" t="e">
        <f t="shared" si="108"/>
        <v>#DIV/0!</v>
      </c>
    </row>
    <row r="108" spans="1:28" ht="13.5" customHeight="1" x14ac:dyDescent="0.3">
      <c r="A108" s="782"/>
      <c r="B108" s="783"/>
      <c r="C108" s="784"/>
      <c r="D108" s="785"/>
      <c r="E108" s="785"/>
      <c r="F108" s="786"/>
      <c r="G108" s="786"/>
      <c r="H108" s="786"/>
      <c r="I108" s="786"/>
      <c r="J108" s="786"/>
      <c r="K108" s="786"/>
      <c r="L108" s="786"/>
      <c r="M108" s="786"/>
      <c r="N108" s="786"/>
      <c r="O108" s="786"/>
      <c r="P108" s="786"/>
      <c r="Q108" s="786"/>
      <c r="R108" s="787">
        <f t="shared" si="102"/>
        <v>0</v>
      </c>
      <c r="S108" s="788">
        <f t="shared" si="103"/>
        <v>0</v>
      </c>
      <c r="T108" s="769"/>
      <c r="U108" s="769"/>
      <c r="V108" s="769"/>
      <c r="W108" s="789">
        <f t="shared" si="104"/>
        <v>0</v>
      </c>
      <c r="X108" s="789">
        <f t="shared" si="105"/>
        <v>0</v>
      </c>
      <c r="Y108" s="769"/>
      <c r="Z108" s="789">
        <f t="shared" si="106"/>
        <v>0</v>
      </c>
      <c r="AA108" s="789">
        <f t="shared" si="107"/>
        <v>0</v>
      </c>
      <c r="AB108" s="790" t="e">
        <f t="shared" si="108"/>
        <v>#DIV/0!</v>
      </c>
    </row>
    <row r="109" spans="1:28" ht="13.5" customHeight="1" x14ac:dyDescent="0.3">
      <c r="A109" s="782"/>
      <c r="B109" s="783"/>
      <c r="C109" s="784"/>
      <c r="D109" s="785"/>
      <c r="E109" s="785"/>
      <c r="F109" s="786"/>
      <c r="G109" s="786"/>
      <c r="H109" s="786"/>
      <c r="I109" s="786"/>
      <c r="J109" s="786"/>
      <c r="K109" s="786"/>
      <c r="L109" s="786"/>
      <c r="M109" s="786"/>
      <c r="N109" s="786"/>
      <c r="O109" s="786"/>
      <c r="P109" s="786"/>
      <c r="Q109" s="786"/>
      <c r="R109" s="787">
        <f t="shared" si="102"/>
        <v>0</v>
      </c>
      <c r="S109" s="788">
        <f t="shared" si="103"/>
        <v>0</v>
      </c>
      <c r="T109" s="769"/>
      <c r="U109" s="769"/>
      <c r="V109" s="769"/>
      <c r="W109" s="789">
        <f t="shared" si="104"/>
        <v>0</v>
      </c>
      <c r="X109" s="789">
        <f t="shared" si="105"/>
        <v>0</v>
      </c>
      <c r="Y109" s="769"/>
      <c r="Z109" s="789">
        <f t="shared" si="106"/>
        <v>0</v>
      </c>
      <c r="AA109" s="789">
        <f t="shared" si="107"/>
        <v>0</v>
      </c>
      <c r="AB109" s="790" t="e">
        <f t="shared" si="108"/>
        <v>#DIV/0!</v>
      </c>
    </row>
    <row r="110" spans="1:28" ht="13.5" customHeight="1" thickBot="1" x14ac:dyDescent="0.35">
      <c r="A110" s="791"/>
      <c r="B110" s="792" t="s">
        <v>155</v>
      </c>
      <c r="C110" s="793"/>
      <c r="D110" s="794"/>
      <c r="E110" s="794"/>
      <c r="F110" s="795">
        <f>SUM(F105:F109)</f>
        <v>0</v>
      </c>
      <c r="G110" s="795">
        <f t="shared" ref="G110:R110" si="109">SUM(G105:G109)</f>
        <v>0</v>
      </c>
      <c r="H110" s="795">
        <f t="shared" si="109"/>
        <v>0</v>
      </c>
      <c r="I110" s="795">
        <f t="shared" si="109"/>
        <v>0</v>
      </c>
      <c r="J110" s="795">
        <f t="shared" si="109"/>
        <v>0</v>
      </c>
      <c r="K110" s="795">
        <f t="shared" si="109"/>
        <v>0</v>
      </c>
      <c r="L110" s="795">
        <f t="shared" si="109"/>
        <v>0</v>
      </c>
      <c r="M110" s="795">
        <f t="shared" si="109"/>
        <v>0</v>
      </c>
      <c r="N110" s="795">
        <f t="shared" si="109"/>
        <v>0</v>
      </c>
      <c r="O110" s="795">
        <f t="shared" si="109"/>
        <v>0</v>
      </c>
      <c r="P110" s="795">
        <f t="shared" si="109"/>
        <v>0</v>
      </c>
      <c r="Q110" s="795">
        <f t="shared" si="109"/>
        <v>0</v>
      </c>
      <c r="R110" s="795">
        <f t="shared" si="109"/>
        <v>0</v>
      </c>
      <c r="S110" s="796">
        <f>SUM(S105:S109)</f>
        <v>0</v>
      </c>
      <c r="T110" s="769"/>
      <c r="U110" s="769"/>
      <c r="V110" s="769"/>
      <c r="W110" s="809">
        <f>SUM(W105:W109)</f>
        <v>0</v>
      </c>
      <c r="X110" s="809">
        <f>SUM(X105:X109)</f>
        <v>0</v>
      </c>
      <c r="Y110" s="769"/>
      <c r="Z110" s="797">
        <f>SUM(Z105:Z109)</f>
        <v>0</v>
      </c>
      <c r="AA110" s="797">
        <f>SUM(AA105:AA109)</f>
        <v>0</v>
      </c>
      <c r="AB110" s="798" t="e">
        <f t="shared" si="108"/>
        <v>#DIV/0!</v>
      </c>
    </row>
    <row r="111" spans="1:28" ht="13.5" customHeight="1" x14ac:dyDescent="0.3">
      <c r="A111" s="782">
        <v>6.2</v>
      </c>
      <c r="B111" s="783" t="s">
        <v>1174</v>
      </c>
      <c r="C111" s="784"/>
      <c r="D111" s="785"/>
      <c r="E111" s="785"/>
      <c r="F111" s="786"/>
      <c r="G111" s="786"/>
      <c r="H111" s="786"/>
      <c r="I111" s="786"/>
      <c r="J111" s="786"/>
      <c r="K111" s="786"/>
      <c r="L111" s="786"/>
      <c r="M111" s="786"/>
      <c r="N111" s="786"/>
      <c r="O111" s="786"/>
      <c r="P111" s="786"/>
      <c r="Q111" s="786"/>
      <c r="R111" s="787">
        <f t="shared" ref="R111:R115" si="110">SUM(F111:Q111)</f>
        <v>0</v>
      </c>
      <c r="S111" s="788">
        <f>D111*R111</f>
        <v>0</v>
      </c>
      <c r="T111" s="806"/>
      <c r="U111" s="806"/>
      <c r="V111" s="806"/>
      <c r="W111" s="789">
        <f>X111/$U$7</f>
        <v>0</v>
      </c>
      <c r="X111" s="789">
        <f>R111/12</f>
        <v>0</v>
      </c>
      <c r="Y111" s="806"/>
      <c r="Z111" s="789">
        <f>IF($E111="Y",$R111,0)</f>
        <v>0</v>
      </c>
      <c r="AA111" s="789">
        <f>IF($E111="N",$R111,0)</f>
        <v>0</v>
      </c>
      <c r="AB111" s="790" t="e">
        <f>Z111/(AA111+Z111)</f>
        <v>#DIV/0!</v>
      </c>
    </row>
    <row r="112" spans="1:28" s="806" customFormat="1" ht="14.25" x14ac:dyDescent="0.3">
      <c r="A112" s="782"/>
      <c r="B112" s="783"/>
      <c r="C112" s="784"/>
      <c r="D112" s="785"/>
      <c r="E112" s="785"/>
      <c r="F112" s="786"/>
      <c r="G112" s="786"/>
      <c r="H112" s="786"/>
      <c r="I112" s="786"/>
      <c r="J112" s="786"/>
      <c r="K112" s="786"/>
      <c r="L112" s="786"/>
      <c r="M112" s="786"/>
      <c r="N112" s="786"/>
      <c r="O112" s="786"/>
      <c r="P112" s="786"/>
      <c r="Q112" s="786"/>
      <c r="R112" s="787">
        <f t="shared" si="110"/>
        <v>0</v>
      </c>
      <c r="S112" s="788">
        <f t="shared" ref="S112:S115" si="111">D112*R112</f>
        <v>0</v>
      </c>
      <c r="W112" s="789">
        <f t="shared" ref="W112:W115" si="112">X112/$U$7</f>
        <v>0</v>
      </c>
      <c r="X112" s="789">
        <f t="shared" ref="X112:X115" si="113">R112/12</f>
        <v>0</v>
      </c>
      <c r="Z112" s="789">
        <f t="shared" ref="Z112:Z115" si="114">IF($E112="Y",$R112,0)</f>
        <v>0</v>
      </c>
      <c r="AA112" s="789">
        <f t="shared" ref="AA112:AA115" si="115">IF($E112="N",$R112,0)</f>
        <v>0</v>
      </c>
      <c r="AB112" s="790" t="e">
        <f t="shared" ref="AB112:AB116" si="116">Z112/(AA112+Z112)</f>
        <v>#DIV/0!</v>
      </c>
    </row>
    <row r="113" spans="1:28" s="806" customFormat="1" ht="12.95" customHeight="1" x14ac:dyDescent="0.3">
      <c r="A113" s="782"/>
      <c r="B113" s="783"/>
      <c r="C113" s="784"/>
      <c r="D113" s="785"/>
      <c r="E113" s="785"/>
      <c r="F113" s="786"/>
      <c r="G113" s="786"/>
      <c r="H113" s="786"/>
      <c r="I113" s="786"/>
      <c r="J113" s="786"/>
      <c r="K113" s="786"/>
      <c r="L113" s="786"/>
      <c r="M113" s="786"/>
      <c r="N113" s="786"/>
      <c r="O113" s="786"/>
      <c r="P113" s="786"/>
      <c r="Q113" s="786"/>
      <c r="R113" s="787">
        <f t="shared" si="110"/>
        <v>0</v>
      </c>
      <c r="S113" s="788">
        <f t="shared" si="111"/>
        <v>0</v>
      </c>
      <c r="W113" s="789">
        <f t="shared" si="112"/>
        <v>0</v>
      </c>
      <c r="X113" s="789">
        <f t="shared" si="113"/>
        <v>0</v>
      </c>
      <c r="Z113" s="789">
        <f t="shared" si="114"/>
        <v>0</v>
      </c>
      <c r="AA113" s="789">
        <f t="shared" si="115"/>
        <v>0</v>
      </c>
      <c r="AB113" s="790" t="e">
        <f t="shared" si="116"/>
        <v>#DIV/0!</v>
      </c>
    </row>
    <row r="114" spans="1:28" s="806" customFormat="1" ht="12.95" customHeight="1" x14ac:dyDescent="0.3">
      <c r="A114" s="782"/>
      <c r="B114" s="783"/>
      <c r="C114" s="784"/>
      <c r="D114" s="785"/>
      <c r="E114" s="785"/>
      <c r="F114" s="786"/>
      <c r="G114" s="786"/>
      <c r="H114" s="786"/>
      <c r="I114" s="786"/>
      <c r="J114" s="786"/>
      <c r="K114" s="786"/>
      <c r="L114" s="786"/>
      <c r="M114" s="786"/>
      <c r="N114" s="786"/>
      <c r="O114" s="786"/>
      <c r="P114" s="786"/>
      <c r="Q114" s="786"/>
      <c r="R114" s="787">
        <f t="shared" si="110"/>
        <v>0</v>
      </c>
      <c r="S114" s="788">
        <f t="shared" si="111"/>
        <v>0</v>
      </c>
      <c r="T114" s="769"/>
      <c r="U114" s="769"/>
      <c r="V114" s="769"/>
      <c r="W114" s="789">
        <f t="shared" si="112"/>
        <v>0</v>
      </c>
      <c r="X114" s="789">
        <f t="shared" si="113"/>
        <v>0</v>
      </c>
      <c r="Y114" s="769"/>
      <c r="Z114" s="789">
        <f t="shared" si="114"/>
        <v>0</v>
      </c>
      <c r="AA114" s="789">
        <f t="shared" si="115"/>
        <v>0</v>
      </c>
      <c r="AB114" s="790" t="e">
        <f t="shared" si="116"/>
        <v>#DIV/0!</v>
      </c>
    </row>
    <row r="115" spans="1:28" ht="12.95" customHeight="1" x14ac:dyDescent="0.3">
      <c r="A115" s="782"/>
      <c r="B115" s="783"/>
      <c r="C115" s="784"/>
      <c r="D115" s="785"/>
      <c r="E115" s="785"/>
      <c r="F115" s="786"/>
      <c r="G115" s="786"/>
      <c r="H115" s="786"/>
      <c r="I115" s="786"/>
      <c r="J115" s="786"/>
      <c r="K115" s="786"/>
      <c r="L115" s="786"/>
      <c r="M115" s="786"/>
      <c r="N115" s="786"/>
      <c r="O115" s="786"/>
      <c r="P115" s="786"/>
      <c r="Q115" s="786"/>
      <c r="R115" s="787">
        <f t="shared" si="110"/>
        <v>0</v>
      </c>
      <c r="S115" s="788">
        <f t="shared" si="111"/>
        <v>0</v>
      </c>
      <c r="T115" s="769"/>
      <c r="U115" s="769"/>
      <c r="V115" s="769"/>
      <c r="W115" s="789">
        <f t="shared" si="112"/>
        <v>0</v>
      </c>
      <c r="X115" s="789">
        <f t="shared" si="113"/>
        <v>0</v>
      </c>
      <c r="Y115" s="769"/>
      <c r="Z115" s="789">
        <f t="shared" si="114"/>
        <v>0</v>
      </c>
      <c r="AA115" s="789">
        <f t="shared" si="115"/>
        <v>0</v>
      </c>
      <c r="AB115" s="790" t="e">
        <f t="shared" si="116"/>
        <v>#DIV/0!</v>
      </c>
    </row>
    <row r="116" spans="1:28" ht="12.95" customHeight="1" thickBot="1" x14ac:dyDescent="0.35">
      <c r="A116" s="791"/>
      <c r="B116" s="792" t="s">
        <v>1175</v>
      </c>
      <c r="C116" s="793"/>
      <c r="D116" s="794"/>
      <c r="E116" s="794"/>
      <c r="F116" s="795">
        <f>SUM(F111:F115)</f>
        <v>0</v>
      </c>
      <c r="G116" s="795">
        <f t="shared" ref="G116:R116" si="117">SUM(G111:G115)</f>
        <v>0</v>
      </c>
      <c r="H116" s="795">
        <f t="shared" si="117"/>
        <v>0</v>
      </c>
      <c r="I116" s="795">
        <f t="shared" si="117"/>
        <v>0</v>
      </c>
      <c r="J116" s="795">
        <f t="shared" si="117"/>
        <v>0</v>
      </c>
      <c r="K116" s="795">
        <f t="shared" si="117"/>
        <v>0</v>
      </c>
      <c r="L116" s="795">
        <f t="shared" si="117"/>
        <v>0</v>
      </c>
      <c r="M116" s="795">
        <f t="shared" si="117"/>
        <v>0</v>
      </c>
      <c r="N116" s="795">
        <f t="shared" si="117"/>
        <v>0</v>
      </c>
      <c r="O116" s="795">
        <f t="shared" si="117"/>
        <v>0</v>
      </c>
      <c r="P116" s="795">
        <f t="shared" si="117"/>
        <v>0</v>
      </c>
      <c r="Q116" s="795">
        <f t="shared" si="117"/>
        <v>0</v>
      </c>
      <c r="R116" s="795">
        <f t="shared" si="117"/>
        <v>0</v>
      </c>
      <c r="S116" s="796">
        <f>SUM(S111:S115)</f>
        <v>0</v>
      </c>
      <c r="T116" s="769"/>
      <c r="U116" s="769"/>
      <c r="V116" s="769"/>
      <c r="W116" s="809">
        <f>SUM(W111:W115)</f>
        <v>0</v>
      </c>
      <c r="X116" s="809">
        <f>SUM(X111:X115)</f>
        <v>0</v>
      </c>
      <c r="Y116" s="769"/>
      <c r="Z116" s="797">
        <f>SUM(Z111:Z115)</f>
        <v>0</v>
      </c>
      <c r="AA116" s="797">
        <f>SUM(AA111:AA115)</f>
        <v>0</v>
      </c>
      <c r="AB116" s="798" t="e">
        <f t="shared" si="116"/>
        <v>#DIV/0!</v>
      </c>
    </row>
    <row r="117" spans="1:28" ht="12.95" customHeight="1" x14ac:dyDescent="0.3">
      <c r="A117" s="782">
        <v>6.3</v>
      </c>
      <c r="B117" s="783" t="s">
        <v>158</v>
      </c>
      <c r="C117" s="784"/>
      <c r="D117" s="785"/>
      <c r="E117" s="785"/>
      <c r="F117" s="786"/>
      <c r="G117" s="786"/>
      <c r="H117" s="786"/>
      <c r="I117" s="786"/>
      <c r="J117" s="786"/>
      <c r="K117" s="786"/>
      <c r="L117" s="786"/>
      <c r="M117" s="786"/>
      <c r="N117" s="786"/>
      <c r="O117" s="786"/>
      <c r="P117" s="786"/>
      <c r="Q117" s="786"/>
      <c r="R117" s="787">
        <f t="shared" ref="R117:R121" si="118">SUM(F117:Q117)</f>
        <v>0</v>
      </c>
      <c r="S117" s="788">
        <f t="shared" ref="S117:S121" si="119">D117*R117</f>
        <v>0</v>
      </c>
      <c r="T117" s="769"/>
      <c r="U117" s="769"/>
      <c r="V117" s="769"/>
      <c r="W117" s="789">
        <f>X117/$U$7</f>
        <v>0</v>
      </c>
      <c r="X117" s="789">
        <f>R117/12</f>
        <v>0</v>
      </c>
      <c r="Y117" s="769"/>
      <c r="Z117" s="789">
        <f>IF($E117="Y",$R117,0)</f>
        <v>0</v>
      </c>
      <c r="AA117" s="789">
        <f>IF($E117="N",$R117,0)</f>
        <v>0</v>
      </c>
      <c r="AB117" s="790" t="e">
        <f>Z117/(AA117+Z117)</f>
        <v>#DIV/0!</v>
      </c>
    </row>
    <row r="118" spans="1:28" s="806" customFormat="1" ht="12.95" customHeight="1" x14ac:dyDescent="0.3">
      <c r="A118" s="782"/>
      <c r="B118" s="783"/>
      <c r="C118" s="784"/>
      <c r="D118" s="785"/>
      <c r="E118" s="785"/>
      <c r="F118" s="786"/>
      <c r="G118" s="786"/>
      <c r="H118" s="786"/>
      <c r="I118" s="786"/>
      <c r="J118" s="786"/>
      <c r="K118" s="786"/>
      <c r="L118" s="786"/>
      <c r="M118" s="786"/>
      <c r="N118" s="786"/>
      <c r="O118" s="786"/>
      <c r="P118" s="786"/>
      <c r="Q118" s="786"/>
      <c r="R118" s="787">
        <f t="shared" si="118"/>
        <v>0</v>
      </c>
      <c r="S118" s="788">
        <f t="shared" si="119"/>
        <v>0</v>
      </c>
      <c r="T118" s="842"/>
      <c r="U118" s="842"/>
      <c r="V118" s="842"/>
      <c r="W118" s="789">
        <f t="shared" ref="W118:W121" si="120">X118/$U$7</f>
        <v>0</v>
      </c>
      <c r="X118" s="789">
        <f t="shared" ref="X118:X121" si="121">R118/12</f>
        <v>0</v>
      </c>
      <c r="Y118" s="842"/>
      <c r="Z118" s="789">
        <f t="shared" ref="Z118:Z121" si="122">IF($E118="Y",$R118,0)</f>
        <v>0</v>
      </c>
      <c r="AA118" s="789">
        <f t="shared" ref="AA118:AA121" si="123">IF($E118="N",$R118,0)</f>
        <v>0</v>
      </c>
      <c r="AB118" s="790" t="e">
        <f t="shared" ref="AB118:AB122" si="124">Z118/(AA118+Z118)</f>
        <v>#DIV/0!</v>
      </c>
    </row>
    <row r="119" spans="1:28" ht="12.95" customHeight="1" x14ac:dyDescent="0.3">
      <c r="A119" s="782"/>
      <c r="B119" s="783"/>
      <c r="C119" s="784"/>
      <c r="D119" s="785"/>
      <c r="E119" s="785"/>
      <c r="F119" s="786"/>
      <c r="G119" s="786"/>
      <c r="H119" s="786"/>
      <c r="I119" s="786"/>
      <c r="J119" s="786"/>
      <c r="K119" s="786"/>
      <c r="L119" s="786"/>
      <c r="M119" s="786"/>
      <c r="N119" s="786"/>
      <c r="O119" s="786"/>
      <c r="P119" s="786"/>
      <c r="Q119" s="786"/>
      <c r="R119" s="787">
        <f t="shared" si="118"/>
        <v>0</v>
      </c>
      <c r="S119" s="788">
        <f t="shared" si="119"/>
        <v>0</v>
      </c>
      <c r="T119" s="769"/>
      <c r="U119" s="769"/>
      <c r="V119" s="769"/>
      <c r="W119" s="789">
        <f t="shared" si="120"/>
        <v>0</v>
      </c>
      <c r="X119" s="789">
        <f t="shared" si="121"/>
        <v>0</v>
      </c>
      <c r="Y119" s="769"/>
      <c r="Z119" s="789">
        <f t="shared" si="122"/>
        <v>0</v>
      </c>
      <c r="AA119" s="789">
        <f t="shared" si="123"/>
        <v>0</v>
      </c>
      <c r="AB119" s="790" t="e">
        <f t="shared" si="124"/>
        <v>#DIV/0!</v>
      </c>
    </row>
    <row r="120" spans="1:28" s="842" customFormat="1" ht="12.95" customHeight="1" x14ac:dyDescent="0.3">
      <c r="A120" s="782"/>
      <c r="B120" s="783"/>
      <c r="C120" s="784"/>
      <c r="D120" s="785"/>
      <c r="E120" s="785"/>
      <c r="F120" s="786"/>
      <c r="G120" s="786"/>
      <c r="H120" s="786"/>
      <c r="I120" s="786"/>
      <c r="J120" s="786"/>
      <c r="K120" s="786"/>
      <c r="L120" s="786"/>
      <c r="M120" s="786"/>
      <c r="N120" s="786"/>
      <c r="O120" s="786"/>
      <c r="P120" s="786"/>
      <c r="Q120" s="786"/>
      <c r="R120" s="787">
        <f t="shared" si="118"/>
        <v>0</v>
      </c>
      <c r="S120" s="788">
        <f t="shared" si="119"/>
        <v>0</v>
      </c>
      <c r="T120" s="769"/>
      <c r="U120" s="769"/>
      <c r="V120" s="769"/>
      <c r="W120" s="789">
        <f t="shared" si="120"/>
        <v>0</v>
      </c>
      <c r="X120" s="789">
        <f t="shared" si="121"/>
        <v>0</v>
      </c>
      <c r="Y120" s="769"/>
      <c r="Z120" s="789">
        <f t="shared" si="122"/>
        <v>0</v>
      </c>
      <c r="AA120" s="789">
        <f t="shared" si="123"/>
        <v>0</v>
      </c>
      <c r="AB120" s="790" t="e">
        <f t="shared" si="124"/>
        <v>#DIV/0!</v>
      </c>
    </row>
    <row r="121" spans="1:28" ht="12.95" customHeight="1" x14ac:dyDescent="0.3">
      <c r="A121" s="782"/>
      <c r="B121" s="783"/>
      <c r="C121" s="784"/>
      <c r="D121" s="785"/>
      <c r="E121" s="785"/>
      <c r="F121" s="786"/>
      <c r="G121" s="786"/>
      <c r="H121" s="786"/>
      <c r="I121" s="786"/>
      <c r="J121" s="786"/>
      <c r="K121" s="786"/>
      <c r="L121" s="786"/>
      <c r="M121" s="786"/>
      <c r="N121" s="786"/>
      <c r="O121" s="786"/>
      <c r="P121" s="786"/>
      <c r="Q121" s="786"/>
      <c r="R121" s="787">
        <f t="shared" si="118"/>
        <v>0</v>
      </c>
      <c r="S121" s="788">
        <f t="shared" si="119"/>
        <v>0</v>
      </c>
      <c r="T121" s="769"/>
      <c r="U121" s="769"/>
      <c r="V121" s="769"/>
      <c r="W121" s="789">
        <f t="shared" si="120"/>
        <v>0</v>
      </c>
      <c r="X121" s="789">
        <f t="shared" si="121"/>
        <v>0</v>
      </c>
      <c r="Y121" s="769"/>
      <c r="Z121" s="789">
        <f t="shared" si="122"/>
        <v>0</v>
      </c>
      <c r="AA121" s="789">
        <f t="shared" si="123"/>
        <v>0</v>
      </c>
      <c r="AB121" s="790" t="e">
        <f t="shared" si="124"/>
        <v>#DIV/0!</v>
      </c>
    </row>
    <row r="122" spans="1:28" ht="12.95" customHeight="1" thickBot="1" x14ac:dyDescent="0.35">
      <c r="A122" s="791"/>
      <c r="B122" s="792" t="s">
        <v>159</v>
      </c>
      <c r="C122" s="793"/>
      <c r="D122" s="794"/>
      <c r="E122" s="794"/>
      <c r="F122" s="795">
        <f>SUM(F117:F121)</f>
        <v>0</v>
      </c>
      <c r="G122" s="795">
        <f t="shared" ref="G122:R122" si="125">SUM(G117:G121)</f>
        <v>0</v>
      </c>
      <c r="H122" s="795">
        <f t="shared" si="125"/>
        <v>0</v>
      </c>
      <c r="I122" s="795">
        <f t="shared" si="125"/>
        <v>0</v>
      </c>
      <c r="J122" s="795">
        <f t="shared" si="125"/>
        <v>0</v>
      </c>
      <c r="K122" s="795">
        <f t="shared" si="125"/>
        <v>0</v>
      </c>
      <c r="L122" s="795">
        <f t="shared" si="125"/>
        <v>0</v>
      </c>
      <c r="M122" s="795">
        <f t="shared" si="125"/>
        <v>0</v>
      </c>
      <c r="N122" s="795">
        <f t="shared" si="125"/>
        <v>0</v>
      </c>
      <c r="O122" s="795">
        <f t="shared" si="125"/>
        <v>0</v>
      </c>
      <c r="P122" s="795">
        <f t="shared" si="125"/>
        <v>0</v>
      </c>
      <c r="Q122" s="795">
        <f t="shared" si="125"/>
        <v>0</v>
      </c>
      <c r="R122" s="795">
        <f t="shared" si="125"/>
        <v>0</v>
      </c>
      <c r="S122" s="796">
        <f>SUM(S117:S121)</f>
        <v>0</v>
      </c>
      <c r="T122" s="769"/>
      <c r="U122" s="769"/>
      <c r="V122" s="769"/>
      <c r="W122" s="809">
        <f>SUM(W117:W121)</f>
        <v>0</v>
      </c>
      <c r="X122" s="809">
        <f>SUM(X117:X121)</f>
        <v>0</v>
      </c>
      <c r="Y122" s="769"/>
      <c r="Z122" s="797">
        <f>SUM(Z117:Z121)</f>
        <v>0</v>
      </c>
      <c r="AA122" s="797">
        <f>SUM(AA117:AA121)</f>
        <v>0</v>
      </c>
      <c r="AB122" s="798" t="e">
        <f t="shared" si="124"/>
        <v>#DIV/0!</v>
      </c>
    </row>
    <row r="123" spans="1:28" ht="14.25" x14ac:dyDescent="0.3">
      <c r="A123" s="782">
        <v>6.4</v>
      </c>
      <c r="B123" s="783" t="s">
        <v>160</v>
      </c>
      <c r="C123" s="829"/>
      <c r="D123" s="785"/>
      <c r="E123" s="785"/>
      <c r="F123" s="786"/>
      <c r="G123" s="786"/>
      <c r="H123" s="786"/>
      <c r="I123" s="786"/>
      <c r="J123" s="786"/>
      <c r="K123" s="786"/>
      <c r="L123" s="786"/>
      <c r="M123" s="786"/>
      <c r="N123" s="786"/>
      <c r="O123" s="786"/>
      <c r="P123" s="786"/>
      <c r="Q123" s="786"/>
      <c r="R123" s="787">
        <f t="shared" ref="R123:R127" si="126">SUM(F123:Q123)</f>
        <v>0</v>
      </c>
      <c r="S123" s="788">
        <f t="shared" ref="S123:S127" si="127">D123*R123</f>
        <v>0</v>
      </c>
      <c r="T123" s="769"/>
      <c r="U123" s="769"/>
      <c r="V123" s="769"/>
      <c r="W123" s="789">
        <f>X123/$U$7</f>
        <v>0</v>
      </c>
      <c r="X123" s="789">
        <f>R123/12</f>
        <v>0</v>
      </c>
      <c r="Y123" s="769"/>
      <c r="Z123" s="789">
        <f>IF($E123="Y",$R123,0)</f>
        <v>0</v>
      </c>
      <c r="AA123" s="789">
        <f>IF($E123="N",$R123,0)</f>
        <v>0</v>
      </c>
      <c r="AB123" s="790" t="e">
        <f>Z123/(AA123+Z123)</f>
        <v>#DIV/0!</v>
      </c>
    </row>
    <row r="124" spans="1:28" ht="14.25" x14ac:dyDescent="0.3">
      <c r="A124" s="782"/>
      <c r="B124" s="783"/>
      <c r="C124" s="829"/>
      <c r="D124" s="785"/>
      <c r="E124" s="785"/>
      <c r="F124" s="786"/>
      <c r="G124" s="786"/>
      <c r="H124" s="786"/>
      <c r="I124" s="786"/>
      <c r="J124" s="786"/>
      <c r="K124" s="786"/>
      <c r="L124" s="786"/>
      <c r="M124" s="786"/>
      <c r="N124" s="786"/>
      <c r="O124" s="786"/>
      <c r="P124" s="786"/>
      <c r="Q124" s="786"/>
      <c r="R124" s="787">
        <f t="shared" si="126"/>
        <v>0</v>
      </c>
      <c r="S124" s="788">
        <f t="shared" si="127"/>
        <v>0</v>
      </c>
      <c r="T124" s="769"/>
      <c r="U124" s="769"/>
      <c r="V124" s="769"/>
      <c r="W124" s="789">
        <f t="shared" ref="W124:W127" si="128">X124/$U$7</f>
        <v>0</v>
      </c>
      <c r="X124" s="789">
        <f t="shared" ref="X124:X127" si="129">R124/12</f>
        <v>0</v>
      </c>
      <c r="Y124" s="769"/>
      <c r="Z124" s="789">
        <f t="shared" ref="Z124:Z127" si="130">IF($E124="Y",$R124,0)</f>
        <v>0</v>
      </c>
      <c r="AA124" s="789">
        <f t="shared" ref="AA124:AA127" si="131">IF($E124="N",$R124,0)</f>
        <v>0</v>
      </c>
      <c r="AB124" s="790" t="e">
        <f t="shared" ref="AB124:AB128" si="132">Z124/(AA124+Z124)</f>
        <v>#DIV/0!</v>
      </c>
    </row>
    <row r="125" spans="1:28" ht="14.25" x14ac:dyDescent="0.3">
      <c r="A125" s="782"/>
      <c r="B125" s="783"/>
      <c r="C125" s="829"/>
      <c r="D125" s="785"/>
      <c r="E125" s="785"/>
      <c r="F125" s="786"/>
      <c r="G125" s="786"/>
      <c r="H125" s="786"/>
      <c r="I125" s="786"/>
      <c r="J125" s="786"/>
      <c r="K125" s="786"/>
      <c r="L125" s="786"/>
      <c r="M125" s="786"/>
      <c r="N125" s="786"/>
      <c r="O125" s="786"/>
      <c r="P125" s="786"/>
      <c r="Q125" s="786"/>
      <c r="R125" s="787">
        <f t="shared" si="126"/>
        <v>0</v>
      </c>
      <c r="S125" s="788">
        <f t="shared" si="127"/>
        <v>0</v>
      </c>
      <c r="T125" s="769"/>
      <c r="U125" s="769"/>
      <c r="V125" s="769"/>
      <c r="W125" s="789">
        <f t="shared" si="128"/>
        <v>0</v>
      </c>
      <c r="X125" s="789">
        <f t="shared" si="129"/>
        <v>0</v>
      </c>
      <c r="Y125" s="769"/>
      <c r="Z125" s="789">
        <f t="shared" si="130"/>
        <v>0</v>
      </c>
      <c r="AA125" s="789">
        <f t="shared" si="131"/>
        <v>0</v>
      </c>
      <c r="AB125" s="790" t="e">
        <f t="shared" si="132"/>
        <v>#DIV/0!</v>
      </c>
    </row>
    <row r="126" spans="1:28" ht="14.25" x14ac:dyDescent="0.3">
      <c r="A126" s="782"/>
      <c r="B126" s="783"/>
      <c r="C126" s="829"/>
      <c r="D126" s="785"/>
      <c r="E126" s="785"/>
      <c r="F126" s="786"/>
      <c r="G126" s="786"/>
      <c r="H126" s="786"/>
      <c r="I126" s="786"/>
      <c r="J126" s="786"/>
      <c r="K126" s="786"/>
      <c r="L126" s="786"/>
      <c r="M126" s="786"/>
      <c r="N126" s="786"/>
      <c r="O126" s="786"/>
      <c r="P126" s="786"/>
      <c r="Q126" s="786"/>
      <c r="R126" s="787">
        <f t="shared" si="126"/>
        <v>0</v>
      </c>
      <c r="S126" s="788">
        <f t="shared" si="127"/>
        <v>0</v>
      </c>
      <c r="T126" s="769"/>
      <c r="U126" s="769"/>
      <c r="V126" s="769"/>
      <c r="W126" s="789">
        <f t="shared" si="128"/>
        <v>0</v>
      </c>
      <c r="X126" s="789">
        <f t="shared" si="129"/>
        <v>0</v>
      </c>
      <c r="Y126" s="769"/>
      <c r="Z126" s="789">
        <f t="shared" si="130"/>
        <v>0</v>
      </c>
      <c r="AA126" s="789">
        <f t="shared" si="131"/>
        <v>0</v>
      </c>
      <c r="AB126" s="790" t="e">
        <f t="shared" si="132"/>
        <v>#DIV/0!</v>
      </c>
    </row>
    <row r="127" spans="1:28" ht="14.25" x14ac:dyDescent="0.3">
      <c r="A127" s="782"/>
      <c r="B127" s="783"/>
      <c r="C127" s="829"/>
      <c r="D127" s="785"/>
      <c r="E127" s="785"/>
      <c r="F127" s="786"/>
      <c r="G127" s="786"/>
      <c r="H127" s="786"/>
      <c r="I127" s="786"/>
      <c r="J127" s="786"/>
      <c r="K127" s="786"/>
      <c r="L127" s="786"/>
      <c r="M127" s="786"/>
      <c r="N127" s="786"/>
      <c r="O127" s="786"/>
      <c r="P127" s="786"/>
      <c r="Q127" s="786"/>
      <c r="R127" s="787">
        <f t="shared" si="126"/>
        <v>0</v>
      </c>
      <c r="S127" s="788">
        <f t="shared" si="127"/>
        <v>0</v>
      </c>
      <c r="T127" s="769"/>
      <c r="U127" s="769"/>
      <c r="V127" s="769"/>
      <c r="W127" s="789">
        <f t="shared" si="128"/>
        <v>0</v>
      </c>
      <c r="X127" s="789">
        <f t="shared" si="129"/>
        <v>0</v>
      </c>
      <c r="Y127" s="769"/>
      <c r="Z127" s="789">
        <f t="shared" si="130"/>
        <v>0</v>
      </c>
      <c r="AA127" s="789">
        <f t="shared" si="131"/>
        <v>0</v>
      </c>
      <c r="AB127" s="790" t="e">
        <f t="shared" si="132"/>
        <v>#DIV/0!</v>
      </c>
    </row>
    <row r="128" spans="1:28" ht="15" thickBot="1" x14ac:dyDescent="0.35">
      <c r="A128" s="791"/>
      <c r="B128" s="792" t="s">
        <v>161</v>
      </c>
      <c r="C128" s="793"/>
      <c r="D128" s="794"/>
      <c r="E128" s="794"/>
      <c r="F128" s="795">
        <f>SUM(F123:F127)</f>
        <v>0</v>
      </c>
      <c r="G128" s="795">
        <f t="shared" ref="G128:R128" si="133">SUM(G123:G127)</f>
        <v>0</v>
      </c>
      <c r="H128" s="795">
        <f t="shared" si="133"/>
        <v>0</v>
      </c>
      <c r="I128" s="795">
        <f t="shared" si="133"/>
        <v>0</v>
      </c>
      <c r="J128" s="795">
        <f t="shared" si="133"/>
        <v>0</v>
      </c>
      <c r="K128" s="795">
        <f t="shared" si="133"/>
        <v>0</v>
      </c>
      <c r="L128" s="795">
        <f t="shared" si="133"/>
        <v>0</v>
      </c>
      <c r="M128" s="795">
        <f t="shared" si="133"/>
        <v>0</v>
      </c>
      <c r="N128" s="795">
        <f t="shared" si="133"/>
        <v>0</v>
      </c>
      <c r="O128" s="795">
        <f t="shared" si="133"/>
        <v>0</v>
      </c>
      <c r="P128" s="795">
        <f t="shared" si="133"/>
        <v>0</v>
      </c>
      <c r="Q128" s="795">
        <f t="shared" si="133"/>
        <v>0</v>
      </c>
      <c r="R128" s="795">
        <f t="shared" si="133"/>
        <v>0</v>
      </c>
      <c r="S128" s="796">
        <f>SUM(S123:S127)</f>
        <v>0</v>
      </c>
      <c r="T128" s="769"/>
      <c r="U128" s="769"/>
      <c r="V128" s="769"/>
      <c r="W128" s="809">
        <f>SUM(W123:W127)</f>
        <v>0</v>
      </c>
      <c r="X128" s="809">
        <f>SUM(X123:X127)</f>
        <v>0</v>
      </c>
      <c r="Y128" s="769"/>
      <c r="Z128" s="797">
        <f>SUM(Z123:Z127)</f>
        <v>0</v>
      </c>
      <c r="AA128" s="797">
        <f>SUM(AA123:AA127)</f>
        <v>0</v>
      </c>
      <c r="AB128" s="798" t="e">
        <f t="shared" si="132"/>
        <v>#DIV/0!</v>
      </c>
    </row>
    <row r="129" spans="1:28" ht="14.25" x14ac:dyDescent="0.3">
      <c r="A129" s="830"/>
      <c r="B129" s="839"/>
      <c r="C129" s="829"/>
      <c r="D129" s="785"/>
      <c r="E129" s="785"/>
      <c r="F129" s="786"/>
      <c r="G129" s="786"/>
      <c r="H129" s="786"/>
      <c r="I129" s="786"/>
      <c r="J129" s="786"/>
      <c r="K129" s="786"/>
      <c r="L129" s="786"/>
      <c r="M129" s="786"/>
      <c r="N129" s="786"/>
      <c r="O129" s="786"/>
      <c r="P129" s="786"/>
      <c r="Q129" s="786"/>
      <c r="R129" s="786"/>
      <c r="S129" s="834"/>
      <c r="T129" s="769"/>
      <c r="U129" s="769"/>
      <c r="V129" s="769"/>
      <c r="W129" s="789"/>
      <c r="X129" s="789"/>
      <c r="Y129" s="769"/>
      <c r="Z129" s="789"/>
      <c r="AA129" s="789"/>
      <c r="AB129" s="790"/>
    </row>
    <row r="130" spans="1:28" ht="15" thickBot="1" x14ac:dyDescent="0.35">
      <c r="A130" s="810"/>
      <c r="B130" s="811" t="s">
        <v>155</v>
      </c>
      <c r="C130" s="812"/>
      <c r="D130" s="813"/>
      <c r="E130" s="813"/>
      <c r="F130" s="813">
        <f t="shared" ref="F130:S130" si="134">SUM(F110,F116,F122,F128)</f>
        <v>0</v>
      </c>
      <c r="G130" s="813">
        <f t="shared" si="134"/>
        <v>0</v>
      </c>
      <c r="H130" s="813">
        <f t="shared" si="134"/>
        <v>0</v>
      </c>
      <c r="I130" s="813">
        <f t="shared" si="134"/>
        <v>0</v>
      </c>
      <c r="J130" s="813">
        <f t="shared" si="134"/>
        <v>0</v>
      </c>
      <c r="K130" s="813">
        <f t="shared" si="134"/>
        <v>0</v>
      </c>
      <c r="L130" s="813">
        <f t="shared" si="134"/>
        <v>0</v>
      </c>
      <c r="M130" s="813">
        <f t="shared" si="134"/>
        <v>0</v>
      </c>
      <c r="N130" s="813">
        <f t="shared" si="134"/>
        <v>0</v>
      </c>
      <c r="O130" s="813">
        <f t="shared" si="134"/>
        <v>0</v>
      </c>
      <c r="P130" s="813">
        <f t="shared" si="134"/>
        <v>0</v>
      </c>
      <c r="Q130" s="813">
        <f t="shared" si="134"/>
        <v>0</v>
      </c>
      <c r="R130" s="813">
        <f t="shared" si="134"/>
        <v>0</v>
      </c>
      <c r="S130" s="814">
        <f t="shared" si="134"/>
        <v>0</v>
      </c>
      <c r="T130" s="769"/>
      <c r="U130" s="769"/>
      <c r="V130" s="769"/>
      <c r="W130" s="813">
        <f>SUM(W110,W116,W122,W128)</f>
        <v>0</v>
      </c>
      <c r="X130" s="813">
        <f>SUM(X110,X116,X122,X128)</f>
        <v>0</v>
      </c>
      <c r="Y130" s="769"/>
      <c r="Z130" s="813">
        <f>SUM(Z110,Z116,Z122,Z128)</f>
        <v>0</v>
      </c>
      <c r="AA130" s="813">
        <f>SUM(AA110,AA116,AA122,AA128)</f>
        <v>0</v>
      </c>
      <c r="AB130" s="815" t="e">
        <f t="shared" ref="AB130" si="135">Z130/(AA130+Z130)</f>
        <v>#DIV/0!</v>
      </c>
    </row>
    <row r="131" spans="1:28" ht="14.25" x14ac:dyDescent="0.3">
      <c r="A131" s="840"/>
      <c r="B131" s="839"/>
      <c r="C131" s="784"/>
      <c r="D131" s="841"/>
      <c r="E131" s="841"/>
      <c r="F131" s="786"/>
      <c r="G131" s="786"/>
      <c r="H131" s="786"/>
      <c r="I131" s="786"/>
      <c r="J131" s="786"/>
      <c r="K131" s="786"/>
      <c r="L131" s="786"/>
      <c r="M131" s="786"/>
      <c r="N131" s="786"/>
      <c r="O131" s="786"/>
      <c r="P131" s="786"/>
      <c r="Q131" s="786"/>
      <c r="R131" s="786"/>
      <c r="S131" s="834"/>
      <c r="T131" s="769"/>
      <c r="U131" s="769"/>
      <c r="V131" s="769"/>
      <c r="W131" s="784"/>
      <c r="X131" s="784"/>
      <c r="Y131" s="769"/>
      <c r="Z131" s="784"/>
      <c r="AA131" s="784"/>
      <c r="AB131" s="790"/>
    </row>
    <row r="132" spans="1:28" ht="14.25" x14ac:dyDescent="0.3">
      <c r="A132" s="776">
        <v>7</v>
      </c>
      <c r="B132" s="843" t="s">
        <v>1176</v>
      </c>
      <c r="C132" s="778"/>
      <c r="D132" s="778"/>
      <c r="E132" s="778"/>
      <c r="F132" s="824"/>
      <c r="G132" s="824"/>
      <c r="H132" s="824"/>
      <c r="I132" s="824"/>
      <c r="J132" s="824"/>
      <c r="K132" s="824"/>
      <c r="L132" s="824"/>
      <c r="M132" s="824"/>
      <c r="N132" s="824"/>
      <c r="O132" s="824"/>
      <c r="P132" s="824"/>
      <c r="Q132" s="824"/>
      <c r="R132" s="779"/>
      <c r="S132" s="838"/>
      <c r="T132" s="769"/>
      <c r="U132" s="769"/>
      <c r="V132" s="769"/>
      <c r="W132" s="778"/>
      <c r="X132" s="778"/>
      <c r="Y132" s="769"/>
      <c r="Z132" s="778"/>
      <c r="AA132" s="778"/>
      <c r="AB132" s="781"/>
    </row>
    <row r="133" spans="1:28" ht="14.25" x14ac:dyDescent="0.3">
      <c r="A133" s="844">
        <v>7.1</v>
      </c>
      <c r="B133" s="827" t="s">
        <v>1177</v>
      </c>
      <c r="C133" s="784"/>
      <c r="D133" s="785"/>
      <c r="E133" s="785"/>
      <c r="F133" s="786"/>
      <c r="G133" s="786"/>
      <c r="H133" s="786"/>
      <c r="I133" s="786"/>
      <c r="J133" s="786"/>
      <c r="K133" s="786"/>
      <c r="L133" s="786"/>
      <c r="M133" s="786"/>
      <c r="N133" s="786"/>
      <c r="O133" s="786"/>
      <c r="P133" s="786"/>
      <c r="Q133" s="786"/>
      <c r="R133" s="787">
        <f t="shared" ref="R133:R137" si="136">SUM(F133:Q133)</f>
        <v>0</v>
      </c>
      <c r="S133" s="788">
        <f>D133*R133</f>
        <v>0</v>
      </c>
      <c r="T133" s="769"/>
      <c r="U133" s="769"/>
      <c r="V133" s="769"/>
      <c r="W133" s="789">
        <f>X133/$U$7</f>
        <v>0</v>
      </c>
      <c r="X133" s="789">
        <f>R133/12</f>
        <v>0</v>
      </c>
      <c r="Y133" s="769"/>
      <c r="Z133" s="789">
        <f>IF($E133="Y",$R133,0)</f>
        <v>0</v>
      </c>
      <c r="AA133" s="789">
        <f>IF($E133="N",$R133,0)</f>
        <v>0</v>
      </c>
      <c r="AB133" s="790" t="e">
        <f>Z133/(AA133+Z133)</f>
        <v>#DIV/0!</v>
      </c>
    </row>
    <row r="134" spans="1:28" ht="14.25" x14ac:dyDescent="0.3">
      <c r="A134" s="782"/>
      <c r="B134" s="783"/>
      <c r="C134" s="784"/>
      <c r="D134" s="785"/>
      <c r="E134" s="785"/>
      <c r="F134" s="786"/>
      <c r="G134" s="786"/>
      <c r="H134" s="786"/>
      <c r="I134" s="786"/>
      <c r="J134" s="786"/>
      <c r="K134" s="786"/>
      <c r="L134" s="786"/>
      <c r="M134" s="786"/>
      <c r="N134" s="786"/>
      <c r="O134" s="786"/>
      <c r="P134" s="786"/>
      <c r="Q134" s="786"/>
      <c r="R134" s="787">
        <f t="shared" si="136"/>
        <v>0</v>
      </c>
      <c r="S134" s="788">
        <f t="shared" ref="S134:S137" si="137">D134*R134</f>
        <v>0</v>
      </c>
      <c r="T134" s="769"/>
      <c r="U134" s="769"/>
      <c r="V134" s="769"/>
      <c r="W134" s="789">
        <f t="shared" ref="W134:W137" si="138">X134/$U$7</f>
        <v>0</v>
      </c>
      <c r="X134" s="789">
        <f t="shared" ref="X134:X137" si="139">R134/12</f>
        <v>0</v>
      </c>
      <c r="Y134" s="769"/>
      <c r="Z134" s="789">
        <f t="shared" ref="Z134:Z137" si="140">IF($E134="Y",$R134,0)</f>
        <v>0</v>
      </c>
      <c r="AA134" s="789">
        <f t="shared" ref="AA134:AA137" si="141">IF($E134="N",$R134,0)</f>
        <v>0</v>
      </c>
      <c r="AB134" s="790" t="e">
        <f t="shared" ref="AB134:AB138" si="142">Z134/(AA134+Z134)</f>
        <v>#DIV/0!</v>
      </c>
    </row>
    <row r="135" spans="1:28" ht="14.25" x14ac:dyDescent="0.3">
      <c r="A135" s="782"/>
      <c r="B135" s="783"/>
      <c r="C135" s="784"/>
      <c r="D135" s="785"/>
      <c r="E135" s="785"/>
      <c r="F135" s="786"/>
      <c r="G135" s="786"/>
      <c r="H135" s="786"/>
      <c r="I135" s="786"/>
      <c r="J135" s="786"/>
      <c r="K135" s="786"/>
      <c r="L135" s="786"/>
      <c r="M135" s="786"/>
      <c r="N135" s="786"/>
      <c r="O135" s="786"/>
      <c r="P135" s="786"/>
      <c r="Q135" s="786"/>
      <c r="R135" s="787">
        <f t="shared" si="136"/>
        <v>0</v>
      </c>
      <c r="S135" s="788">
        <f t="shared" si="137"/>
        <v>0</v>
      </c>
      <c r="T135" s="769"/>
      <c r="U135" s="769"/>
      <c r="V135" s="769"/>
      <c r="W135" s="789">
        <f t="shared" si="138"/>
        <v>0</v>
      </c>
      <c r="X135" s="789">
        <f t="shared" si="139"/>
        <v>0</v>
      </c>
      <c r="Y135" s="769"/>
      <c r="Z135" s="789">
        <f t="shared" si="140"/>
        <v>0</v>
      </c>
      <c r="AA135" s="789">
        <f t="shared" si="141"/>
        <v>0</v>
      </c>
      <c r="AB135" s="790" t="e">
        <f t="shared" si="142"/>
        <v>#DIV/0!</v>
      </c>
    </row>
    <row r="136" spans="1:28" ht="14.25" x14ac:dyDescent="0.3">
      <c r="A136" s="782"/>
      <c r="B136" s="783"/>
      <c r="C136" s="784"/>
      <c r="D136" s="785"/>
      <c r="E136" s="785"/>
      <c r="F136" s="786"/>
      <c r="G136" s="786"/>
      <c r="H136" s="786"/>
      <c r="I136" s="786"/>
      <c r="J136" s="786"/>
      <c r="K136" s="786"/>
      <c r="L136" s="786"/>
      <c r="M136" s="786"/>
      <c r="N136" s="786"/>
      <c r="O136" s="786"/>
      <c r="P136" s="786"/>
      <c r="Q136" s="786"/>
      <c r="R136" s="787">
        <f t="shared" si="136"/>
        <v>0</v>
      </c>
      <c r="S136" s="788">
        <f t="shared" si="137"/>
        <v>0</v>
      </c>
      <c r="T136" s="769"/>
      <c r="U136" s="769"/>
      <c r="V136" s="769"/>
      <c r="W136" s="789">
        <f t="shared" si="138"/>
        <v>0</v>
      </c>
      <c r="X136" s="789">
        <f t="shared" si="139"/>
        <v>0</v>
      </c>
      <c r="Y136" s="769"/>
      <c r="Z136" s="789">
        <f t="shared" si="140"/>
        <v>0</v>
      </c>
      <c r="AA136" s="789">
        <f t="shared" si="141"/>
        <v>0</v>
      </c>
      <c r="AB136" s="790" t="e">
        <f t="shared" si="142"/>
        <v>#DIV/0!</v>
      </c>
    </row>
    <row r="137" spans="1:28" ht="14.25" x14ac:dyDescent="0.3">
      <c r="A137" s="782"/>
      <c r="B137" s="783"/>
      <c r="C137" s="784"/>
      <c r="D137" s="785"/>
      <c r="E137" s="785"/>
      <c r="F137" s="786"/>
      <c r="G137" s="786"/>
      <c r="H137" s="786"/>
      <c r="I137" s="786"/>
      <c r="J137" s="786"/>
      <c r="K137" s="786"/>
      <c r="L137" s="786"/>
      <c r="M137" s="786"/>
      <c r="N137" s="786"/>
      <c r="O137" s="786"/>
      <c r="P137" s="786"/>
      <c r="Q137" s="786"/>
      <c r="R137" s="787">
        <f t="shared" si="136"/>
        <v>0</v>
      </c>
      <c r="S137" s="788">
        <f t="shared" si="137"/>
        <v>0</v>
      </c>
      <c r="T137" s="769"/>
      <c r="U137" s="769"/>
      <c r="V137" s="769"/>
      <c r="W137" s="789">
        <f t="shared" si="138"/>
        <v>0</v>
      </c>
      <c r="X137" s="789">
        <f t="shared" si="139"/>
        <v>0</v>
      </c>
      <c r="Y137" s="769"/>
      <c r="Z137" s="789">
        <f t="shared" si="140"/>
        <v>0</v>
      </c>
      <c r="AA137" s="789">
        <f t="shared" si="141"/>
        <v>0</v>
      </c>
      <c r="AB137" s="790" t="e">
        <f t="shared" si="142"/>
        <v>#DIV/0!</v>
      </c>
    </row>
    <row r="138" spans="1:28" ht="15" thickBot="1" x14ac:dyDescent="0.35">
      <c r="A138" s="791"/>
      <c r="B138" s="792" t="s">
        <v>1178</v>
      </c>
      <c r="C138" s="793"/>
      <c r="D138" s="794"/>
      <c r="E138" s="794"/>
      <c r="F138" s="795">
        <f>SUM(F133:F137)</f>
        <v>0</v>
      </c>
      <c r="G138" s="795">
        <f t="shared" ref="G138:R138" si="143">SUM(G133:G137)</f>
        <v>0</v>
      </c>
      <c r="H138" s="795">
        <f t="shared" si="143"/>
        <v>0</v>
      </c>
      <c r="I138" s="795">
        <f t="shared" si="143"/>
        <v>0</v>
      </c>
      <c r="J138" s="795">
        <f t="shared" si="143"/>
        <v>0</v>
      </c>
      <c r="K138" s="795">
        <f t="shared" si="143"/>
        <v>0</v>
      </c>
      <c r="L138" s="795">
        <f t="shared" si="143"/>
        <v>0</v>
      </c>
      <c r="M138" s="795">
        <f t="shared" si="143"/>
        <v>0</v>
      </c>
      <c r="N138" s="795">
        <f t="shared" si="143"/>
        <v>0</v>
      </c>
      <c r="O138" s="795">
        <f t="shared" si="143"/>
        <v>0</v>
      </c>
      <c r="P138" s="795">
        <f t="shared" si="143"/>
        <v>0</v>
      </c>
      <c r="Q138" s="795">
        <f t="shared" si="143"/>
        <v>0</v>
      </c>
      <c r="R138" s="795">
        <f t="shared" si="143"/>
        <v>0</v>
      </c>
      <c r="S138" s="796">
        <f>SUM(S133:S137)</f>
        <v>0</v>
      </c>
      <c r="T138" s="769"/>
      <c r="U138" s="769"/>
      <c r="V138" s="769"/>
      <c r="W138" s="809">
        <f>SUM(W133:W137)</f>
        <v>0</v>
      </c>
      <c r="X138" s="809">
        <f>SUM(X133:X137)</f>
        <v>0</v>
      </c>
      <c r="Y138" s="769"/>
      <c r="Z138" s="797">
        <f>SUM(Z133:Z137)</f>
        <v>0</v>
      </c>
      <c r="AA138" s="797">
        <f>SUM(AA133:AA137)</f>
        <v>0</v>
      </c>
      <c r="AB138" s="798" t="e">
        <f t="shared" si="142"/>
        <v>#DIV/0!</v>
      </c>
    </row>
    <row r="139" spans="1:28" ht="14.25" x14ac:dyDescent="0.3">
      <c r="A139" s="844">
        <v>7.2</v>
      </c>
      <c r="B139" s="827" t="s">
        <v>1179</v>
      </c>
      <c r="C139" s="784"/>
      <c r="D139" s="785"/>
      <c r="E139" s="785"/>
      <c r="F139" s="786"/>
      <c r="G139" s="786"/>
      <c r="H139" s="786"/>
      <c r="I139" s="786"/>
      <c r="J139" s="786"/>
      <c r="K139" s="786"/>
      <c r="L139" s="786"/>
      <c r="M139" s="786"/>
      <c r="N139" s="786"/>
      <c r="O139" s="786"/>
      <c r="P139" s="786"/>
      <c r="Q139" s="786"/>
      <c r="R139" s="787">
        <f t="shared" ref="R139:R143" si="144">SUM(F139:Q139)</f>
        <v>0</v>
      </c>
      <c r="S139" s="788">
        <f t="shared" ref="S139:S143" si="145">D139*R139</f>
        <v>0</v>
      </c>
      <c r="T139" s="769"/>
      <c r="U139" s="769"/>
      <c r="V139" s="769"/>
      <c r="W139" s="789">
        <f>X139/$U$7</f>
        <v>0</v>
      </c>
      <c r="X139" s="789">
        <f>R139/12</f>
        <v>0</v>
      </c>
      <c r="Y139" s="769"/>
      <c r="Z139" s="789">
        <f>IF($E139="Y",$R139,0)</f>
        <v>0</v>
      </c>
      <c r="AA139" s="789">
        <f>IF($E139="N",$R139,0)</f>
        <v>0</v>
      </c>
      <c r="AB139" s="790" t="e">
        <f>Z139/(AA139+Z139)</f>
        <v>#DIV/0!</v>
      </c>
    </row>
    <row r="140" spans="1:28" ht="14.25" x14ac:dyDescent="0.3">
      <c r="A140" s="782"/>
      <c r="B140" s="783"/>
      <c r="C140" s="784"/>
      <c r="D140" s="785"/>
      <c r="E140" s="785"/>
      <c r="F140" s="786"/>
      <c r="G140" s="786"/>
      <c r="H140" s="786"/>
      <c r="I140" s="786"/>
      <c r="J140" s="786"/>
      <c r="K140" s="786"/>
      <c r="L140" s="786"/>
      <c r="M140" s="786"/>
      <c r="N140" s="786"/>
      <c r="O140" s="786"/>
      <c r="P140" s="786"/>
      <c r="Q140" s="786"/>
      <c r="R140" s="787">
        <f t="shared" si="144"/>
        <v>0</v>
      </c>
      <c r="S140" s="788">
        <f t="shared" si="145"/>
        <v>0</v>
      </c>
      <c r="T140" s="769"/>
      <c r="U140" s="769"/>
      <c r="V140" s="769"/>
      <c r="W140" s="789">
        <f t="shared" ref="W140:W143" si="146">X140/$U$7</f>
        <v>0</v>
      </c>
      <c r="X140" s="789">
        <f t="shared" ref="X140:X143" si="147">R140/12</f>
        <v>0</v>
      </c>
      <c r="Y140" s="769"/>
      <c r="Z140" s="789">
        <f t="shared" ref="Z140:Z143" si="148">IF($E140="Y",$R140,0)</f>
        <v>0</v>
      </c>
      <c r="AA140" s="789">
        <f t="shared" ref="AA140:AA143" si="149">IF($E140="N",$R140,0)</f>
        <v>0</v>
      </c>
      <c r="AB140" s="790" t="e">
        <f t="shared" ref="AB140:AB144" si="150">Z140/(AA140+Z140)</f>
        <v>#DIV/0!</v>
      </c>
    </row>
    <row r="141" spans="1:28" ht="14.25" x14ac:dyDescent="0.3">
      <c r="A141" s="782"/>
      <c r="B141" s="783"/>
      <c r="C141" s="784"/>
      <c r="D141" s="785"/>
      <c r="E141" s="785"/>
      <c r="F141" s="786"/>
      <c r="G141" s="786"/>
      <c r="H141" s="786"/>
      <c r="I141" s="786"/>
      <c r="J141" s="786"/>
      <c r="K141" s="786"/>
      <c r="L141" s="786"/>
      <c r="M141" s="786"/>
      <c r="N141" s="786"/>
      <c r="O141" s="786"/>
      <c r="P141" s="786"/>
      <c r="Q141" s="786"/>
      <c r="R141" s="787">
        <f t="shared" si="144"/>
        <v>0</v>
      </c>
      <c r="S141" s="788">
        <f t="shared" si="145"/>
        <v>0</v>
      </c>
      <c r="T141" s="769"/>
      <c r="U141" s="769"/>
      <c r="V141" s="769"/>
      <c r="W141" s="789">
        <f t="shared" si="146"/>
        <v>0</v>
      </c>
      <c r="X141" s="789">
        <f t="shared" si="147"/>
        <v>0</v>
      </c>
      <c r="Y141" s="769"/>
      <c r="Z141" s="789">
        <f t="shared" si="148"/>
        <v>0</v>
      </c>
      <c r="AA141" s="789">
        <f t="shared" si="149"/>
        <v>0</v>
      </c>
      <c r="AB141" s="790" t="e">
        <f t="shared" si="150"/>
        <v>#DIV/0!</v>
      </c>
    </row>
    <row r="142" spans="1:28" ht="14.25" x14ac:dyDescent="0.3">
      <c r="A142" s="782"/>
      <c r="B142" s="783"/>
      <c r="C142" s="784"/>
      <c r="D142" s="785"/>
      <c r="E142" s="785"/>
      <c r="F142" s="786"/>
      <c r="G142" s="786"/>
      <c r="H142" s="786"/>
      <c r="I142" s="786"/>
      <c r="J142" s="786"/>
      <c r="K142" s="786"/>
      <c r="L142" s="786"/>
      <c r="M142" s="786"/>
      <c r="N142" s="786"/>
      <c r="O142" s="786"/>
      <c r="P142" s="786"/>
      <c r="Q142" s="786"/>
      <c r="R142" s="787">
        <f t="shared" si="144"/>
        <v>0</v>
      </c>
      <c r="S142" s="788">
        <f t="shared" si="145"/>
        <v>0</v>
      </c>
      <c r="T142" s="769"/>
      <c r="U142" s="769"/>
      <c r="V142" s="769"/>
      <c r="W142" s="789">
        <f t="shared" si="146"/>
        <v>0</v>
      </c>
      <c r="X142" s="789">
        <f t="shared" si="147"/>
        <v>0</v>
      </c>
      <c r="Y142" s="769"/>
      <c r="Z142" s="789">
        <f t="shared" si="148"/>
        <v>0</v>
      </c>
      <c r="AA142" s="789">
        <f t="shared" si="149"/>
        <v>0</v>
      </c>
      <c r="AB142" s="790" t="e">
        <f t="shared" si="150"/>
        <v>#DIV/0!</v>
      </c>
    </row>
    <row r="143" spans="1:28" ht="14.25" x14ac:dyDescent="0.3">
      <c r="A143" s="782"/>
      <c r="B143" s="783"/>
      <c r="C143" s="784"/>
      <c r="D143" s="785"/>
      <c r="E143" s="785"/>
      <c r="F143" s="786"/>
      <c r="G143" s="786"/>
      <c r="H143" s="786"/>
      <c r="I143" s="786"/>
      <c r="J143" s="786"/>
      <c r="K143" s="786"/>
      <c r="L143" s="786"/>
      <c r="M143" s="786"/>
      <c r="N143" s="786"/>
      <c r="O143" s="786"/>
      <c r="P143" s="786"/>
      <c r="Q143" s="786"/>
      <c r="R143" s="787">
        <f t="shared" si="144"/>
        <v>0</v>
      </c>
      <c r="S143" s="788">
        <f t="shared" si="145"/>
        <v>0</v>
      </c>
      <c r="T143" s="769"/>
      <c r="U143" s="769"/>
      <c r="V143" s="769"/>
      <c r="W143" s="789">
        <f t="shared" si="146"/>
        <v>0</v>
      </c>
      <c r="X143" s="789">
        <f t="shared" si="147"/>
        <v>0</v>
      </c>
      <c r="Y143" s="769"/>
      <c r="Z143" s="789">
        <f t="shared" si="148"/>
        <v>0</v>
      </c>
      <c r="AA143" s="789">
        <f t="shared" si="149"/>
        <v>0</v>
      </c>
      <c r="AB143" s="790" t="e">
        <f t="shared" si="150"/>
        <v>#DIV/0!</v>
      </c>
    </row>
    <row r="144" spans="1:28" ht="15" thickBot="1" x14ac:dyDescent="0.35">
      <c r="A144" s="791"/>
      <c r="B144" s="792" t="s">
        <v>1180</v>
      </c>
      <c r="C144" s="793"/>
      <c r="D144" s="794"/>
      <c r="E144" s="794"/>
      <c r="F144" s="795">
        <f>SUM(F139:F143)</f>
        <v>0</v>
      </c>
      <c r="G144" s="795">
        <f t="shared" ref="G144:R144" si="151">SUM(G139:G143)</f>
        <v>0</v>
      </c>
      <c r="H144" s="795">
        <f t="shared" si="151"/>
        <v>0</v>
      </c>
      <c r="I144" s="795">
        <f t="shared" si="151"/>
        <v>0</v>
      </c>
      <c r="J144" s="795">
        <f t="shared" si="151"/>
        <v>0</v>
      </c>
      <c r="K144" s="795">
        <f t="shared" si="151"/>
        <v>0</v>
      </c>
      <c r="L144" s="795">
        <f t="shared" si="151"/>
        <v>0</v>
      </c>
      <c r="M144" s="795">
        <f t="shared" si="151"/>
        <v>0</v>
      </c>
      <c r="N144" s="795">
        <f t="shared" si="151"/>
        <v>0</v>
      </c>
      <c r="O144" s="795">
        <f t="shared" si="151"/>
        <v>0</v>
      </c>
      <c r="P144" s="795">
        <f t="shared" si="151"/>
        <v>0</v>
      </c>
      <c r="Q144" s="795">
        <f t="shared" si="151"/>
        <v>0</v>
      </c>
      <c r="R144" s="795">
        <f t="shared" si="151"/>
        <v>0</v>
      </c>
      <c r="S144" s="796">
        <f>SUM(S139:S143)</f>
        <v>0</v>
      </c>
      <c r="T144" s="769"/>
      <c r="U144" s="769"/>
      <c r="V144" s="769"/>
      <c r="W144" s="809">
        <f>SUM(W139:W143)</f>
        <v>0</v>
      </c>
      <c r="X144" s="809">
        <f>SUM(X139:X143)</f>
        <v>0</v>
      </c>
      <c r="Y144" s="769"/>
      <c r="Z144" s="797">
        <f>SUM(Z139:Z143)</f>
        <v>0</v>
      </c>
      <c r="AA144" s="797">
        <f>SUM(AA139:AA143)</f>
        <v>0</v>
      </c>
      <c r="AB144" s="798" t="e">
        <f t="shared" si="150"/>
        <v>#DIV/0!</v>
      </c>
    </row>
    <row r="145" spans="1:28" ht="14.25" x14ac:dyDescent="0.3">
      <c r="A145" s="844">
        <v>7.3</v>
      </c>
      <c r="B145" s="827" t="s">
        <v>1181</v>
      </c>
      <c r="C145" s="829"/>
      <c r="D145" s="785"/>
      <c r="E145" s="785"/>
      <c r="F145" s="786"/>
      <c r="G145" s="786"/>
      <c r="H145" s="786"/>
      <c r="I145" s="786"/>
      <c r="J145" s="786"/>
      <c r="K145" s="786"/>
      <c r="L145" s="786"/>
      <c r="M145" s="786"/>
      <c r="N145" s="786"/>
      <c r="O145" s="786"/>
      <c r="P145" s="786"/>
      <c r="Q145" s="786"/>
      <c r="R145" s="787">
        <f t="shared" ref="R145:R149" si="152">SUM(F145:Q145)</f>
        <v>0</v>
      </c>
      <c r="S145" s="788">
        <f t="shared" ref="S145:S149" si="153">D145*R145</f>
        <v>0</v>
      </c>
      <c r="T145" s="769"/>
      <c r="U145" s="769"/>
      <c r="V145" s="769"/>
      <c r="W145" s="789">
        <f>X145/$U$7</f>
        <v>0</v>
      </c>
      <c r="X145" s="789">
        <f>R145/12</f>
        <v>0</v>
      </c>
      <c r="Y145" s="769"/>
      <c r="Z145" s="789">
        <f>IF($E145="Y",$R145,0)</f>
        <v>0</v>
      </c>
      <c r="AA145" s="789">
        <f>IF($E145="N",$R145,0)</f>
        <v>0</v>
      </c>
      <c r="AB145" s="790" t="e">
        <f>Z145/(AA145+Z145)</f>
        <v>#DIV/0!</v>
      </c>
    </row>
    <row r="146" spans="1:28" ht="14.25" x14ac:dyDescent="0.3">
      <c r="A146" s="782"/>
      <c r="B146" s="783"/>
      <c r="C146" s="829"/>
      <c r="D146" s="785"/>
      <c r="E146" s="785"/>
      <c r="F146" s="786"/>
      <c r="G146" s="786"/>
      <c r="H146" s="786"/>
      <c r="I146" s="786"/>
      <c r="J146" s="786"/>
      <c r="K146" s="786"/>
      <c r="L146" s="786"/>
      <c r="M146" s="786"/>
      <c r="N146" s="786"/>
      <c r="O146" s="786"/>
      <c r="P146" s="786"/>
      <c r="Q146" s="786"/>
      <c r="R146" s="787">
        <f t="shared" si="152"/>
        <v>0</v>
      </c>
      <c r="S146" s="788">
        <f t="shared" si="153"/>
        <v>0</v>
      </c>
      <c r="T146" s="769"/>
      <c r="U146" s="769"/>
      <c r="V146" s="769"/>
      <c r="W146" s="789">
        <f t="shared" ref="W146:W149" si="154">X146/$U$7</f>
        <v>0</v>
      </c>
      <c r="X146" s="789">
        <f t="shared" ref="X146:X149" si="155">R146/12</f>
        <v>0</v>
      </c>
      <c r="Y146" s="769"/>
      <c r="Z146" s="789">
        <f t="shared" ref="Z146:Z149" si="156">IF($E146="Y",$R146,0)</f>
        <v>0</v>
      </c>
      <c r="AA146" s="789">
        <f t="shared" ref="AA146:AA149" si="157">IF($E146="N",$R146,0)</f>
        <v>0</v>
      </c>
      <c r="AB146" s="790" t="e">
        <f t="shared" ref="AB146:AB150" si="158">Z146/(AA146+Z146)</f>
        <v>#DIV/0!</v>
      </c>
    </row>
    <row r="147" spans="1:28" ht="14.25" x14ac:dyDescent="0.3">
      <c r="A147" s="782"/>
      <c r="B147" s="783"/>
      <c r="C147" s="829"/>
      <c r="D147" s="785"/>
      <c r="E147" s="785"/>
      <c r="F147" s="786"/>
      <c r="G147" s="786"/>
      <c r="H147" s="786"/>
      <c r="I147" s="786"/>
      <c r="J147" s="786"/>
      <c r="K147" s="786"/>
      <c r="L147" s="786"/>
      <c r="M147" s="786"/>
      <c r="N147" s="786"/>
      <c r="O147" s="786"/>
      <c r="P147" s="786"/>
      <c r="Q147" s="786"/>
      <c r="R147" s="787">
        <f t="shared" si="152"/>
        <v>0</v>
      </c>
      <c r="S147" s="788">
        <f t="shared" si="153"/>
        <v>0</v>
      </c>
      <c r="T147" s="769"/>
      <c r="U147" s="769"/>
      <c r="V147" s="769"/>
      <c r="W147" s="789">
        <f t="shared" si="154"/>
        <v>0</v>
      </c>
      <c r="X147" s="789">
        <f t="shared" si="155"/>
        <v>0</v>
      </c>
      <c r="Y147" s="769"/>
      <c r="Z147" s="789">
        <f t="shared" si="156"/>
        <v>0</v>
      </c>
      <c r="AA147" s="789">
        <f t="shared" si="157"/>
        <v>0</v>
      </c>
      <c r="AB147" s="790" t="e">
        <f t="shared" si="158"/>
        <v>#DIV/0!</v>
      </c>
    </row>
    <row r="148" spans="1:28" ht="14.25" x14ac:dyDescent="0.3">
      <c r="A148" s="782"/>
      <c r="B148" s="783"/>
      <c r="C148" s="829"/>
      <c r="D148" s="785"/>
      <c r="E148" s="785"/>
      <c r="F148" s="786"/>
      <c r="G148" s="786"/>
      <c r="H148" s="786"/>
      <c r="I148" s="786"/>
      <c r="J148" s="786"/>
      <c r="K148" s="786"/>
      <c r="L148" s="786"/>
      <c r="M148" s="786"/>
      <c r="N148" s="786"/>
      <c r="O148" s="786"/>
      <c r="P148" s="786"/>
      <c r="Q148" s="786"/>
      <c r="R148" s="787">
        <f t="shared" si="152"/>
        <v>0</v>
      </c>
      <c r="S148" s="788">
        <f t="shared" si="153"/>
        <v>0</v>
      </c>
      <c r="T148" s="769"/>
      <c r="U148" s="769"/>
      <c r="V148" s="769"/>
      <c r="W148" s="789">
        <f t="shared" si="154"/>
        <v>0</v>
      </c>
      <c r="X148" s="789">
        <f t="shared" si="155"/>
        <v>0</v>
      </c>
      <c r="Y148" s="769"/>
      <c r="Z148" s="789">
        <f t="shared" si="156"/>
        <v>0</v>
      </c>
      <c r="AA148" s="789">
        <f t="shared" si="157"/>
        <v>0</v>
      </c>
      <c r="AB148" s="790" t="e">
        <f t="shared" si="158"/>
        <v>#DIV/0!</v>
      </c>
    </row>
    <row r="149" spans="1:28" ht="14.25" x14ac:dyDescent="0.3">
      <c r="A149" s="782"/>
      <c r="B149" s="783"/>
      <c r="C149" s="829"/>
      <c r="D149" s="785"/>
      <c r="E149" s="785"/>
      <c r="F149" s="786"/>
      <c r="G149" s="786"/>
      <c r="H149" s="786"/>
      <c r="I149" s="786"/>
      <c r="J149" s="786"/>
      <c r="K149" s="786"/>
      <c r="L149" s="786"/>
      <c r="M149" s="786"/>
      <c r="N149" s="786"/>
      <c r="O149" s="786"/>
      <c r="P149" s="786"/>
      <c r="Q149" s="786"/>
      <c r="R149" s="787">
        <f t="shared" si="152"/>
        <v>0</v>
      </c>
      <c r="S149" s="788">
        <f t="shared" si="153"/>
        <v>0</v>
      </c>
      <c r="T149" s="769"/>
      <c r="U149" s="769"/>
      <c r="V149" s="769"/>
      <c r="W149" s="789">
        <f t="shared" si="154"/>
        <v>0</v>
      </c>
      <c r="X149" s="789">
        <f t="shared" si="155"/>
        <v>0</v>
      </c>
      <c r="Y149" s="769"/>
      <c r="Z149" s="789">
        <f t="shared" si="156"/>
        <v>0</v>
      </c>
      <c r="AA149" s="789">
        <f t="shared" si="157"/>
        <v>0</v>
      </c>
      <c r="AB149" s="790" t="e">
        <f t="shared" si="158"/>
        <v>#DIV/0!</v>
      </c>
    </row>
    <row r="150" spans="1:28" ht="15" thickBot="1" x14ac:dyDescent="0.35">
      <c r="A150" s="791"/>
      <c r="B150" s="792" t="s">
        <v>1182</v>
      </c>
      <c r="C150" s="793"/>
      <c r="D150" s="794"/>
      <c r="E150" s="794"/>
      <c r="F150" s="795">
        <f>SUM(F145:F149)</f>
        <v>0</v>
      </c>
      <c r="G150" s="795">
        <f t="shared" ref="G150:R150" si="159">SUM(G145:G149)</f>
        <v>0</v>
      </c>
      <c r="H150" s="795">
        <f t="shared" si="159"/>
        <v>0</v>
      </c>
      <c r="I150" s="795">
        <f t="shared" si="159"/>
        <v>0</v>
      </c>
      <c r="J150" s="795">
        <f t="shared" si="159"/>
        <v>0</v>
      </c>
      <c r="K150" s="795">
        <f t="shared" si="159"/>
        <v>0</v>
      </c>
      <c r="L150" s="795">
        <f t="shared" si="159"/>
        <v>0</v>
      </c>
      <c r="M150" s="795">
        <f t="shared" si="159"/>
        <v>0</v>
      </c>
      <c r="N150" s="795">
        <f t="shared" si="159"/>
        <v>0</v>
      </c>
      <c r="O150" s="795">
        <f t="shared" si="159"/>
        <v>0</v>
      </c>
      <c r="P150" s="795">
        <f t="shared" si="159"/>
        <v>0</v>
      </c>
      <c r="Q150" s="795">
        <f t="shared" si="159"/>
        <v>0</v>
      </c>
      <c r="R150" s="795">
        <f t="shared" si="159"/>
        <v>0</v>
      </c>
      <c r="S150" s="796">
        <f>SUM(S145:S149)</f>
        <v>0</v>
      </c>
      <c r="T150" s="769"/>
      <c r="U150" s="769"/>
      <c r="V150" s="769"/>
      <c r="W150" s="809">
        <f>SUM(W145:W149)</f>
        <v>0</v>
      </c>
      <c r="X150" s="809">
        <f>SUM(X145:X149)</f>
        <v>0</v>
      </c>
      <c r="Y150" s="769"/>
      <c r="Z150" s="797">
        <f>SUM(Z145:Z149)</f>
        <v>0</v>
      </c>
      <c r="AA150" s="797">
        <f>SUM(AA145:AA149)</f>
        <v>0</v>
      </c>
      <c r="AB150" s="798" t="e">
        <f t="shared" si="158"/>
        <v>#DIV/0!</v>
      </c>
    </row>
    <row r="151" spans="1:28" ht="14.25" x14ac:dyDescent="0.3">
      <c r="A151" s="830"/>
      <c r="B151" s="839"/>
      <c r="C151" s="829"/>
      <c r="D151" s="785"/>
      <c r="E151" s="785"/>
      <c r="F151" s="786"/>
      <c r="G151" s="786"/>
      <c r="H151" s="786"/>
      <c r="I151" s="786"/>
      <c r="J151" s="786"/>
      <c r="K151" s="786"/>
      <c r="L151" s="786"/>
      <c r="M151" s="786"/>
      <c r="N151" s="786"/>
      <c r="O151" s="786"/>
      <c r="P151" s="786"/>
      <c r="Q151" s="786"/>
      <c r="R151" s="786"/>
      <c r="S151" s="834"/>
      <c r="T151" s="769"/>
      <c r="U151" s="769"/>
      <c r="V151" s="769"/>
      <c r="W151" s="789"/>
      <c r="X151" s="789"/>
      <c r="Y151" s="769"/>
      <c r="Z151" s="789"/>
      <c r="AA151" s="789"/>
      <c r="AB151" s="790"/>
    </row>
    <row r="152" spans="1:28" ht="15" thickBot="1" x14ac:dyDescent="0.35">
      <c r="A152" s="810"/>
      <c r="B152" s="1392" t="s">
        <v>1183</v>
      </c>
      <c r="C152" s="1393"/>
      <c r="D152" s="813"/>
      <c r="E152" s="813"/>
      <c r="F152" s="813">
        <f t="shared" ref="F152:S152" si="160">SUM(F138,F144,F150)</f>
        <v>0</v>
      </c>
      <c r="G152" s="813">
        <f t="shared" si="160"/>
        <v>0</v>
      </c>
      <c r="H152" s="813">
        <f t="shared" si="160"/>
        <v>0</v>
      </c>
      <c r="I152" s="813">
        <f t="shared" si="160"/>
        <v>0</v>
      </c>
      <c r="J152" s="813">
        <f t="shared" si="160"/>
        <v>0</v>
      </c>
      <c r="K152" s="813">
        <f t="shared" si="160"/>
        <v>0</v>
      </c>
      <c r="L152" s="813">
        <f t="shared" si="160"/>
        <v>0</v>
      </c>
      <c r="M152" s="813">
        <f t="shared" si="160"/>
        <v>0</v>
      </c>
      <c r="N152" s="813">
        <f t="shared" si="160"/>
        <v>0</v>
      </c>
      <c r="O152" s="813">
        <f t="shared" si="160"/>
        <v>0</v>
      </c>
      <c r="P152" s="813">
        <f t="shared" si="160"/>
        <v>0</v>
      </c>
      <c r="Q152" s="813">
        <f t="shared" si="160"/>
        <v>0</v>
      </c>
      <c r="R152" s="813">
        <f t="shared" si="160"/>
        <v>0</v>
      </c>
      <c r="S152" s="814">
        <f t="shared" si="160"/>
        <v>0</v>
      </c>
      <c r="T152" s="769"/>
      <c r="U152" s="769"/>
      <c r="V152" s="769"/>
      <c r="W152" s="813">
        <f>SUM(W138,W144,W150)</f>
        <v>0</v>
      </c>
      <c r="X152" s="813">
        <f>SUM(X138,X144,X150)</f>
        <v>0</v>
      </c>
      <c r="Y152" s="769"/>
      <c r="Z152" s="813">
        <f>SUM(Z138,Z144,Z150)</f>
        <v>0</v>
      </c>
      <c r="AA152" s="813">
        <f>SUM(AA138,AA144,AA150)</f>
        <v>0</v>
      </c>
      <c r="AB152" s="815" t="e">
        <f t="shared" ref="AB152" si="161">Z152/(AA152+Z152)</f>
        <v>#DIV/0!</v>
      </c>
    </row>
    <row r="153" spans="1:28" ht="14.25" x14ac:dyDescent="0.3">
      <c r="A153" s="840"/>
      <c r="B153" s="839"/>
      <c r="C153" s="784"/>
      <c r="D153" s="841"/>
      <c r="E153" s="841"/>
      <c r="F153" s="786"/>
      <c r="G153" s="786"/>
      <c r="H153" s="786"/>
      <c r="I153" s="786"/>
      <c r="J153" s="786"/>
      <c r="K153" s="786"/>
      <c r="L153" s="786"/>
      <c r="M153" s="786"/>
      <c r="N153" s="786"/>
      <c r="O153" s="786"/>
      <c r="P153" s="786"/>
      <c r="Q153" s="786"/>
      <c r="R153" s="786"/>
      <c r="S153" s="834"/>
      <c r="T153" s="769"/>
      <c r="U153" s="769"/>
      <c r="V153" s="769"/>
      <c r="W153" s="784"/>
      <c r="X153" s="784"/>
      <c r="Y153" s="769"/>
      <c r="Z153" s="784"/>
      <c r="AA153" s="784"/>
      <c r="AB153" s="790"/>
    </row>
    <row r="154" spans="1:28" ht="14.25" x14ac:dyDescent="0.3">
      <c r="A154" s="776">
        <v>8</v>
      </c>
      <c r="B154" s="845" t="s">
        <v>162</v>
      </c>
      <c r="C154" s="778"/>
      <c r="D154" s="778"/>
      <c r="E154" s="778"/>
      <c r="F154" s="824"/>
      <c r="G154" s="824"/>
      <c r="H154" s="824"/>
      <c r="I154" s="824"/>
      <c r="J154" s="824"/>
      <c r="K154" s="824"/>
      <c r="L154" s="824"/>
      <c r="M154" s="824"/>
      <c r="N154" s="824"/>
      <c r="O154" s="824"/>
      <c r="P154" s="824"/>
      <c r="Q154" s="824"/>
      <c r="R154" s="779"/>
      <c r="S154" s="838"/>
      <c r="T154" s="769"/>
      <c r="U154" s="769"/>
      <c r="V154" s="769"/>
      <c r="W154" s="778"/>
      <c r="X154" s="778"/>
      <c r="Y154" s="769"/>
      <c r="Z154" s="778"/>
      <c r="AA154" s="778"/>
      <c r="AB154" s="781"/>
    </row>
    <row r="155" spans="1:28" ht="14.25" x14ac:dyDescent="0.3">
      <c r="A155" s="782">
        <v>8.1</v>
      </c>
      <c r="B155" s="783" t="s">
        <v>163</v>
      </c>
      <c r="C155" s="784"/>
      <c r="D155" s="785"/>
      <c r="E155" s="785"/>
      <c r="F155" s="786"/>
      <c r="G155" s="786"/>
      <c r="H155" s="786"/>
      <c r="I155" s="786"/>
      <c r="J155" s="786"/>
      <c r="K155" s="786"/>
      <c r="L155" s="786"/>
      <c r="M155" s="786"/>
      <c r="N155" s="786"/>
      <c r="O155" s="786"/>
      <c r="P155" s="786"/>
      <c r="Q155" s="786"/>
      <c r="R155" s="787">
        <f t="shared" ref="R155:R159" si="162">SUM(F155:Q155)</f>
        <v>0</v>
      </c>
      <c r="S155" s="788">
        <f>D155*R155</f>
        <v>0</v>
      </c>
      <c r="T155" s="769"/>
      <c r="U155" s="769"/>
      <c r="V155" s="769"/>
      <c r="W155" s="789">
        <f>X155/$U$7</f>
        <v>0</v>
      </c>
      <c r="X155" s="789">
        <f>R155/12</f>
        <v>0</v>
      </c>
      <c r="Y155" s="769"/>
      <c r="Z155" s="789">
        <f>IF($E155="Y",$R155,0)</f>
        <v>0</v>
      </c>
      <c r="AA155" s="789">
        <f>IF($E155="N",$R155,0)</f>
        <v>0</v>
      </c>
      <c r="AB155" s="790" t="e">
        <f>Z155/(AA155+Z155)</f>
        <v>#DIV/0!</v>
      </c>
    </row>
    <row r="156" spans="1:28" ht="14.25" x14ac:dyDescent="0.3">
      <c r="A156" s="782"/>
      <c r="B156" s="783"/>
      <c r="C156" s="784"/>
      <c r="D156" s="785"/>
      <c r="E156" s="785"/>
      <c r="F156" s="786"/>
      <c r="G156" s="786"/>
      <c r="H156" s="786"/>
      <c r="I156" s="786"/>
      <c r="J156" s="786"/>
      <c r="K156" s="786"/>
      <c r="L156" s="786"/>
      <c r="M156" s="786"/>
      <c r="N156" s="786"/>
      <c r="O156" s="786"/>
      <c r="P156" s="786"/>
      <c r="Q156" s="786"/>
      <c r="R156" s="787">
        <f t="shared" si="162"/>
        <v>0</v>
      </c>
      <c r="S156" s="788">
        <f t="shared" ref="S156:S159" si="163">D156*R156</f>
        <v>0</v>
      </c>
      <c r="W156" s="789">
        <f t="shared" ref="W156:W159" si="164">X156/$U$7</f>
        <v>0</v>
      </c>
      <c r="X156" s="789">
        <f t="shared" ref="X156:X159" si="165">R156/12</f>
        <v>0</v>
      </c>
      <c r="Z156" s="789">
        <f t="shared" ref="Z156:Z159" si="166">IF($E156="Y",$R156,0)</f>
        <v>0</v>
      </c>
      <c r="AA156" s="789">
        <f t="shared" ref="AA156:AA159" si="167">IF($E156="N",$R156,0)</f>
        <v>0</v>
      </c>
      <c r="AB156" s="790" t="e">
        <f t="shared" ref="AB156:AB160" si="168">Z156/(AA156+Z156)</f>
        <v>#DIV/0!</v>
      </c>
    </row>
    <row r="157" spans="1:28" ht="14.25" x14ac:dyDescent="0.3">
      <c r="A157" s="782"/>
      <c r="B157" s="783"/>
      <c r="C157" s="784"/>
      <c r="D157" s="785"/>
      <c r="E157" s="785"/>
      <c r="F157" s="786"/>
      <c r="G157" s="786"/>
      <c r="H157" s="786"/>
      <c r="I157" s="786"/>
      <c r="J157" s="786"/>
      <c r="K157" s="786"/>
      <c r="L157" s="786"/>
      <c r="M157" s="786"/>
      <c r="N157" s="786"/>
      <c r="O157" s="786"/>
      <c r="P157" s="786"/>
      <c r="Q157" s="786"/>
      <c r="R157" s="787">
        <f t="shared" si="162"/>
        <v>0</v>
      </c>
      <c r="S157" s="788">
        <f t="shared" si="163"/>
        <v>0</v>
      </c>
      <c r="W157" s="789">
        <f t="shared" si="164"/>
        <v>0</v>
      </c>
      <c r="X157" s="789">
        <f t="shared" si="165"/>
        <v>0</v>
      </c>
      <c r="Z157" s="789">
        <f t="shared" si="166"/>
        <v>0</v>
      </c>
      <c r="AA157" s="789">
        <f t="shared" si="167"/>
        <v>0</v>
      </c>
      <c r="AB157" s="790" t="e">
        <f t="shared" si="168"/>
        <v>#DIV/0!</v>
      </c>
    </row>
    <row r="158" spans="1:28" ht="14.25" x14ac:dyDescent="0.3">
      <c r="A158" s="782"/>
      <c r="B158" s="783"/>
      <c r="C158" s="784"/>
      <c r="D158" s="785"/>
      <c r="E158" s="785"/>
      <c r="F158" s="786"/>
      <c r="G158" s="786"/>
      <c r="H158" s="786"/>
      <c r="I158" s="786"/>
      <c r="J158" s="786"/>
      <c r="K158" s="786"/>
      <c r="L158" s="786"/>
      <c r="M158" s="786"/>
      <c r="N158" s="786"/>
      <c r="O158" s="786"/>
      <c r="P158" s="786"/>
      <c r="Q158" s="786"/>
      <c r="R158" s="787">
        <f t="shared" si="162"/>
        <v>0</v>
      </c>
      <c r="S158" s="788">
        <f t="shared" si="163"/>
        <v>0</v>
      </c>
      <c r="W158" s="789">
        <f t="shared" si="164"/>
        <v>0</v>
      </c>
      <c r="X158" s="789">
        <f t="shared" si="165"/>
        <v>0</v>
      </c>
      <c r="Z158" s="789">
        <f t="shared" si="166"/>
        <v>0</v>
      </c>
      <c r="AA158" s="789">
        <f t="shared" si="167"/>
        <v>0</v>
      </c>
      <c r="AB158" s="790" t="e">
        <f t="shared" si="168"/>
        <v>#DIV/0!</v>
      </c>
    </row>
    <row r="159" spans="1:28" ht="14.25" x14ac:dyDescent="0.3">
      <c r="A159" s="782"/>
      <c r="B159" s="783"/>
      <c r="C159" s="784"/>
      <c r="D159" s="785"/>
      <c r="E159" s="785"/>
      <c r="F159" s="786"/>
      <c r="G159" s="786"/>
      <c r="H159" s="786"/>
      <c r="I159" s="786"/>
      <c r="J159" s="786"/>
      <c r="K159" s="786"/>
      <c r="L159" s="786"/>
      <c r="M159" s="786"/>
      <c r="N159" s="786"/>
      <c r="O159" s="786"/>
      <c r="P159" s="786"/>
      <c r="Q159" s="786"/>
      <c r="R159" s="787">
        <f t="shared" si="162"/>
        <v>0</v>
      </c>
      <c r="S159" s="788">
        <f t="shared" si="163"/>
        <v>0</v>
      </c>
      <c r="W159" s="789">
        <f t="shared" si="164"/>
        <v>0</v>
      </c>
      <c r="X159" s="789">
        <f t="shared" si="165"/>
        <v>0</v>
      </c>
      <c r="Z159" s="789">
        <f t="shared" si="166"/>
        <v>0</v>
      </c>
      <c r="AA159" s="789">
        <f t="shared" si="167"/>
        <v>0</v>
      </c>
      <c r="AB159" s="790" t="e">
        <f t="shared" si="168"/>
        <v>#DIV/0!</v>
      </c>
    </row>
    <row r="160" spans="1:28" ht="15" thickBot="1" x14ac:dyDescent="0.35">
      <c r="A160" s="791"/>
      <c r="B160" s="792" t="s">
        <v>164</v>
      </c>
      <c r="C160" s="793"/>
      <c r="D160" s="794"/>
      <c r="E160" s="794"/>
      <c r="F160" s="795">
        <f>SUM(F155:F159)</f>
        <v>0</v>
      </c>
      <c r="G160" s="795">
        <f t="shared" ref="G160:R160" si="169">SUM(G155:G159)</f>
        <v>0</v>
      </c>
      <c r="H160" s="795">
        <f t="shared" si="169"/>
        <v>0</v>
      </c>
      <c r="I160" s="795">
        <f t="shared" si="169"/>
        <v>0</v>
      </c>
      <c r="J160" s="795">
        <f t="shared" si="169"/>
        <v>0</v>
      </c>
      <c r="K160" s="795">
        <f t="shared" si="169"/>
        <v>0</v>
      </c>
      <c r="L160" s="795">
        <f t="shared" si="169"/>
        <v>0</v>
      </c>
      <c r="M160" s="795">
        <f t="shared" si="169"/>
        <v>0</v>
      </c>
      <c r="N160" s="795">
        <f t="shared" si="169"/>
        <v>0</v>
      </c>
      <c r="O160" s="795">
        <f t="shared" si="169"/>
        <v>0</v>
      </c>
      <c r="P160" s="795">
        <f t="shared" si="169"/>
        <v>0</v>
      </c>
      <c r="Q160" s="795">
        <f t="shared" si="169"/>
        <v>0</v>
      </c>
      <c r="R160" s="795">
        <f t="shared" si="169"/>
        <v>0</v>
      </c>
      <c r="S160" s="796">
        <f>SUM(S155:S159)</f>
        <v>0</v>
      </c>
      <c r="W160" s="809">
        <f>SUM(W155:W159)</f>
        <v>0</v>
      </c>
      <c r="X160" s="809">
        <f>SUM(X155:X159)</f>
        <v>0</v>
      </c>
      <c r="Z160" s="797">
        <f>SUM(Z155:Z159)</f>
        <v>0</v>
      </c>
      <c r="AA160" s="797">
        <f>SUM(AA155:AA159)</f>
        <v>0</v>
      </c>
      <c r="AB160" s="798" t="e">
        <f t="shared" si="168"/>
        <v>#DIV/0!</v>
      </c>
    </row>
    <row r="161" spans="1:28" ht="14.25" x14ac:dyDescent="0.3">
      <c r="A161" s="782">
        <v>8.1999999999999993</v>
      </c>
      <c r="B161" s="783" t="s">
        <v>1184</v>
      </c>
      <c r="C161" s="784"/>
      <c r="D161" s="785"/>
      <c r="E161" s="785"/>
      <c r="F161" s="786"/>
      <c r="G161" s="786"/>
      <c r="H161" s="786"/>
      <c r="I161" s="786"/>
      <c r="J161" s="786"/>
      <c r="K161" s="786"/>
      <c r="L161" s="786"/>
      <c r="M161" s="786"/>
      <c r="N161" s="786"/>
      <c r="O161" s="786"/>
      <c r="P161" s="786"/>
      <c r="Q161" s="786"/>
      <c r="R161" s="787">
        <f t="shared" ref="R161:R165" si="170">SUM(F161:Q161)</f>
        <v>0</v>
      </c>
      <c r="S161" s="788">
        <f>D161*R161</f>
        <v>0</v>
      </c>
      <c r="W161" s="789">
        <f>X161/$U$7</f>
        <v>0</v>
      </c>
      <c r="X161" s="789">
        <f>R161/12</f>
        <v>0</v>
      </c>
      <c r="Z161" s="789">
        <f>IF($E161="Y",$R161,0)</f>
        <v>0</v>
      </c>
      <c r="AA161" s="789">
        <f>IF($E161="N",$R161,0)</f>
        <v>0</v>
      </c>
      <c r="AB161" s="790" t="e">
        <f>Z161/(AA161+Z161)</f>
        <v>#DIV/0!</v>
      </c>
    </row>
    <row r="162" spans="1:28" ht="14.25" x14ac:dyDescent="0.3">
      <c r="A162" s="782"/>
      <c r="B162" s="783"/>
      <c r="C162" s="784"/>
      <c r="D162" s="785"/>
      <c r="E162" s="785"/>
      <c r="F162" s="786"/>
      <c r="G162" s="786"/>
      <c r="H162" s="786"/>
      <c r="I162" s="786"/>
      <c r="J162" s="786"/>
      <c r="K162" s="786"/>
      <c r="L162" s="786"/>
      <c r="M162" s="786"/>
      <c r="N162" s="786"/>
      <c r="O162" s="786"/>
      <c r="P162" s="786"/>
      <c r="Q162" s="786"/>
      <c r="R162" s="787">
        <f t="shared" si="170"/>
        <v>0</v>
      </c>
      <c r="S162" s="788">
        <f t="shared" ref="S162:S165" si="171">D162*R162</f>
        <v>0</v>
      </c>
      <c r="W162" s="789">
        <f t="shared" ref="W162:W165" si="172">X162/$U$7</f>
        <v>0</v>
      </c>
      <c r="X162" s="789">
        <f t="shared" ref="X162:X165" si="173">R162/12</f>
        <v>0</v>
      </c>
      <c r="Z162" s="789">
        <f t="shared" ref="Z162:Z165" si="174">IF($E162="Y",$R162,0)</f>
        <v>0</v>
      </c>
      <c r="AA162" s="789">
        <f t="shared" ref="AA162:AA165" si="175">IF($E162="N",$R162,0)</f>
        <v>0</v>
      </c>
      <c r="AB162" s="790" t="e">
        <f t="shared" ref="AB162:AB166" si="176">Z162/(AA162+Z162)</f>
        <v>#DIV/0!</v>
      </c>
    </row>
    <row r="163" spans="1:28" ht="14.25" x14ac:dyDescent="0.3">
      <c r="A163" s="782"/>
      <c r="B163" s="783"/>
      <c r="C163" s="784"/>
      <c r="D163" s="785"/>
      <c r="E163" s="785"/>
      <c r="F163" s="786"/>
      <c r="G163" s="786"/>
      <c r="H163" s="786"/>
      <c r="I163" s="786"/>
      <c r="J163" s="786"/>
      <c r="K163" s="786"/>
      <c r="L163" s="786"/>
      <c r="M163" s="786"/>
      <c r="N163" s="786"/>
      <c r="O163" s="786"/>
      <c r="P163" s="786"/>
      <c r="Q163" s="786"/>
      <c r="R163" s="787">
        <f t="shared" si="170"/>
        <v>0</v>
      </c>
      <c r="S163" s="788">
        <f t="shared" si="171"/>
        <v>0</v>
      </c>
      <c r="W163" s="789">
        <f t="shared" si="172"/>
        <v>0</v>
      </c>
      <c r="X163" s="789">
        <f t="shared" si="173"/>
        <v>0</v>
      </c>
      <c r="Z163" s="789">
        <f t="shared" si="174"/>
        <v>0</v>
      </c>
      <c r="AA163" s="789">
        <f t="shared" si="175"/>
        <v>0</v>
      </c>
      <c r="AB163" s="790" t="e">
        <f t="shared" si="176"/>
        <v>#DIV/0!</v>
      </c>
    </row>
    <row r="164" spans="1:28" ht="14.25" x14ac:dyDescent="0.3">
      <c r="A164" s="782"/>
      <c r="B164" s="783"/>
      <c r="C164" s="784"/>
      <c r="D164" s="785"/>
      <c r="E164" s="785"/>
      <c r="F164" s="786"/>
      <c r="G164" s="786"/>
      <c r="H164" s="786"/>
      <c r="I164" s="786"/>
      <c r="J164" s="786"/>
      <c r="K164" s="786"/>
      <c r="L164" s="786"/>
      <c r="M164" s="786"/>
      <c r="N164" s="786"/>
      <c r="O164" s="786"/>
      <c r="P164" s="786"/>
      <c r="Q164" s="786"/>
      <c r="R164" s="787">
        <f t="shared" si="170"/>
        <v>0</v>
      </c>
      <c r="S164" s="788">
        <f t="shared" si="171"/>
        <v>0</v>
      </c>
      <c r="W164" s="789">
        <f t="shared" si="172"/>
        <v>0</v>
      </c>
      <c r="X164" s="789">
        <f t="shared" si="173"/>
        <v>0</v>
      </c>
      <c r="Z164" s="789">
        <f t="shared" si="174"/>
        <v>0</v>
      </c>
      <c r="AA164" s="789">
        <f t="shared" si="175"/>
        <v>0</v>
      </c>
      <c r="AB164" s="790" t="e">
        <f t="shared" si="176"/>
        <v>#DIV/0!</v>
      </c>
    </row>
    <row r="165" spans="1:28" ht="14.25" x14ac:dyDescent="0.3">
      <c r="A165" s="782"/>
      <c r="B165" s="783"/>
      <c r="C165" s="784"/>
      <c r="D165" s="785"/>
      <c r="E165" s="785"/>
      <c r="F165" s="786"/>
      <c r="G165" s="786"/>
      <c r="H165" s="786"/>
      <c r="I165" s="786"/>
      <c r="J165" s="786"/>
      <c r="K165" s="786"/>
      <c r="L165" s="786"/>
      <c r="M165" s="786"/>
      <c r="N165" s="786"/>
      <c r="O165" s="786"/>
      <c r="P165" s="786"/>
      <c r="Q165" s="786"/>
      <c r="R165" s="787">
        <f t="shared" si="170"/>
        <v>0</v>
      </c>
      <c r="S165" s="788">
        <f t="shared" si="171"/>
        <v>0</v>
      </c>
      <c r="W165" s="789">
        <f t="shared" si="172"/>
        <v>0</v>
      </c>
      <c r="X165" s="789">
        <f t="shared" si="173"/>
        <v>0</v>
      </c>
      <c r="Z165" s="789">
        <f t="shared" si="174"/>
        <v>0</v>
      </c>
      <c r="AA165" s="789">
        <f t="shared" si="175"/>
        <v>0</v>
      </c>
      <c r="AB165" s="790" t="e">
        <f t="shared" si="176"/>
        <v>#DIV/0!</v>
      </c>
    </row>
    <row r="166" spans="1:28" ht="15" thickBot="1" x14ac:dyDescent="0.35">
      <c r="A166" s="791"/>
      <c r="B166" s="792" t="s">
        <v>1185</v>
      </c>
      <c r="C166" s="793"/>
      <c r="D166" s="794"/>
      <c r="E166" s="794"/>
      <c r="F166" s="795">
        <f>SUM(F161:F165)</f>
        <v>0</v>
      </c>
      <c r="G166" s="795">
        <f t="shared" ref="G166:R166" si="177">SUM(G161:G165)</f>
        <v>0</v>
      </c>
      <c r="H166" s="795">
        <f t="shared" si="177"/>
        <v>0</v>
      </c>
      <c r="I166" s="795">
        <f t="shared" si="177"/>
        <v>0</v>
      </c>
      <c r="J166" s="795">
        <f t="shared" si="177"/>
        <v>0</v>
      </c>
      <c r="K166" s="795">
        <f t="shared" si="177"/>
        <v>0</v>
      </c>
      <c r="L166" s="795">
        <f t="shared" si="177"/>
        <v>0</v>
      </c>
      <c r="M166" s="795">
        <f t="shared" si="177"/>
        <v>0</v>
      </c>
      <c r="N166" s="795">
        <f t="shared" si="177"/>
        <v>0</v>
      </c>
      <c r="O166" s="795">
        <f t="shared" si="177"/>
        <v>0</v>
      </c>
      <c r="P166" s="795">
        <f t="shared" si="177"/>
        <v>0</v>
      </c>
      <c r="Q166" s="795">
        <f t="shared" si="177"/>
        <v>0</v>
      </c>
      <c r="R166" s="795">
        <f t="shared" si="177"/>
        <v>0</v>
      </c>
      <c r="S166" s="796">
        <f>SUM(S161:S165)</f>
        <v>0</v>
      </c>
      <c r="W166" s="809">
        <f>SUM(W161:W165)</f>
        <v>0</v>
      </c>
      <c r="X166" s="809">
        <f>SUM(X161:X165)</f>
        <v>0</v>
      </c>
      <c r="Z166" s="797">
        <f>SUM(Z161:Z165)</f>
        <v>0</v>
      </c>
      <c r="AA166" s="797">
        <f>SUM(AA161:AA165)</f>
        <v>0</v>
      </c>
      <c r="AB166" s="798" t="e">
        <f t="shared" si="176"/>
        <v>#DIV/0!</v>
      </c>
    </row>
    <row r="167" spans="1:28" ht="14.25" x14ac:dyDescent="0.3">
      <c r="A167" s="782">
        <v>8.3000000000000007</v>
      </c>
      <c r="B167" s="783" t="s">
        <v>1186</v>
      </c>
      <c r="C167" s="784"/>
      <c r="D167" s="785"/>
      <c r="E167" s="785"/>
      <c r="F167" s="786"/>
      <c r="G167" s="786"/>
      <c r="H167" s="786"/>
      <c r="I167" s="786"/>
      <c r="J167" s="786"/>
      <c r="K167" s="786"/>
      <c r="L167" s="786"/>
      <c r="M167" s="786"/>
      <c r="N167" s="786"/>
      <c r="O167" s="786"/>
      <c r="P167" s="786"/>
      <c r="Q167" s="786"/>
      <c r="R167" s="787">
        <f t="shared" ref="R167:R171" si="178">SUM(F167:Q167)</f>
        <v>0</v>
      </c>
      <c r="S167" s="788">
        <f t="shared" ref="S167:S171" si="179">D167*R167</f>
        <v>0</v>
      </c>
      <c r="W167" s="789">
        <f>X167/$U$7</f>
        <v>0</v>
      </c>
      <c r="X167" s="789">
        <f>R167/12</f>
        <v>0</v>
      </c>
      <c r="Z167" s="789">
        <f>IF($E167="Y",$R167,0)</f>
        <v>0</v>
      </c>
      <c r="AA167" s="789">
        <f>IF($E167="N",$R167,0)</f>
        <v>0</v>
      </c>
      <c r="AB167" s="790" t="e">
        <f>Z167/(AA167+Z167)</f>
        <v>#DIV/0!</v>
      </c>
    </row>
    <row r="168" spans="1:28" ht="14.25" x14ac:dyDescent="0.3">
      <c r="A168" s="782"/>
      <c r="B168" s="783"/>
      <c r="C168" s="784"/>
      <c r="D168" s="785"/>
      <c r="E168" s="785"/>
      <c r="F168" s="786"/>
      <c r="G168" s="786"/>
      <c r="H168" s="786"/>
      <c r="I168" s="786"/>
      <c r="J168" s="786"/>
      <c r="K168" s="786"/>
      <c r="L168" s="786"/>
      <c r="M168" s="786"/>
      <c r="N168" s="786"/>
      <c r="O168" s="786"/>
      <c r="P168" s="786"/>
      <c r="Q168" s="786"/>
      <c r="R168" s="787">
        <f t="shared" si="178"/>
        <v>0</v>
      </c>
      <c r="S168" s="788">
        <f t="shared" si="179"/>
        <v>0</v>
      </c>
      <c r="W168" s="789">
        <f t="shared" ref="W168:W171" si="180">X168/$U$7</f>
        <v>0</v>
      </c>
      <c r="X168" s="789">
        <f t="shared" ref="X168:X171" si="181">R168/12</f>
        <v>0</v>
      </c>
      <c r="Z168" s="789">
        <f t="shared" ref="Z168:Z171" si="182">IF($E168="Y",$R168,0)</f>
        <v>0</v>
      </c>
      <c r="AA168" s="789">
        <f t="shared" ref="AA168:AA171" si="183">IF($E168="N",$R168,0)</f>
        <v>0</v>
      </c>
      <c r="AB168" s="790" t="e">
        <f t="shared" ref="AB168:AB172" si="184">Z168/(AA168+Z168)</f>
        <v>#DIV/0!</v>
      </c>
    </row>
    <row r="169" spans="1:28" ht="14.25" x14ac:dyDescent="0.3">
      <c r="A169" s="782"/>
      <c r="B169" s="783"/>
      <c r="C169" s="784"/>
      <c r="D169" s="785"/>
      <c r="E169" s="785"/>
      <c r="F169" s="786"/>
      <c r="G169" s="786"/>
      <c r="H169" s="786"/>
      <c r="I169" s="786"/>
      <c r="J169" s="786"/>
      <c r="K169" s="786"/>
      <c r="L169" s="786"/>
      <c r="M169" s="786"/>
      <c r="N169" s="786"/>
      <c r="O169" s="786"/>
      <c r="P169" s="786"/>
      <c r="Q169" s="786"/>
      <c r="R169" s="787">
        <f t="shared" si="178"/>
        <v>0</v>
      </c>
      <c r="S169" s="788">
        <f t="shared" si="179"/>
        <v>0</v>
      </c>
      <c r="W169" s="789">
        <f t="shared" si="180"/>
        <v>0</v>
      </c>
      <c r="X169" s="789">
        <f t="shared" si="181"/>
        <v>0</v>
      </c>
      <c r="Z169" s="789">
        <f t="shared" si="182"/>
        <v>0</v>
      </c>
      <c r="AA169" s="789">
        <f t="shared" si="183"/>
        <v>0</v>
      </c>
      <c r="AB169" s="790" t="e">
        <f t="shared" si="184"/>
        <v>#DIV/0!</v>
      </c>
    </row>
    <row r="170" spans="1:28" ht="14.25" x14ac:dyDescent="0.3">
      <c r="A170" s="782"/>
      <c r="B170" s="783"/>
      <c r="C170" s="784"/>
      <c r="D170" s="785"/>
      <c r="E170" s="785"/>
      <c r="F170" s="786"/>
      <c r="G170" s="786"/>
      <c r="H170" s="786"/>
      <c r="I170" s="786"/>
      <c r="J170" s="786"/>
      <c r="K170" s="786"/>
      <c r="L170" s="786"/>
      <c r="M170" s="786"/>
      <c r="N170" s="786"/>
      <c r="O170" s="786"/>
      <c r="P170" s="786"/>
      <c r="Q170" s="786"/>
      <c r="R170" s="787">
        <f t="shared" si="178"/>
        <v>0</v>
      </c>
      <c r="S170" s="788">
        <f t="shared" si="179"/>
        <v>0</v>
      </c>
      <c r="W170" s="789">
        <f t="shared" si="180"/>
        <v>0</v>
      </c>
      <c r="X170" s="789">
        <f t="shared" si="181"/>
        <v>0</v>
      </c>
      <c r="Z170" s="789">
        <f t="shared" si="182"/>
        <v>0</v>
      </c>
      <c r="AA170" s="789">
        <f t="shared" si="183"/>
        <v>0</v>
      </c>
      <c r="AB170" s="790" t="e">
        <f t="shared" si="184"/>
        <v>#DIV/0!</v>
      </c>
    </row>
    <row r="171" spans="1:28" ht="14.25" x14ac:dyDescent="0.3">
      <c r="A171" s="782"/>
      <c r="B171" s="783"/>
      <c r="C171" s="784"/>
      <c r="D171" s="785"/>
      <c r="E171" s="785"/>
      <c r="F171" s="786"/>
      <c r="G171" s="786"/>
      <c r="H171" s="786"/>
      <c r="I171" s="786"/>
      <c r="J171" s="786"/>
      <c r="K171" s="786"/>
      <c r="L171" s="786"/>
      <c r="M171" s="786"/>
      <c r="N171" s="786"/>
      <c r="O171" s="786"/>
      <c r="P171" s="786"/>
      <c r="Q171" s="786"/>
      <c r="R171" s="787">
        <f t="shared" si="178"/>
        <v>0</v>
      </c>
      <c r="S171" s="788">
        <f t="shared" si="179"/>
        <v>0</v>
      </c>
      <c r="W171" s="789">
        <f t="shared" si="180"/>
        <v>0</v>
      </c>
      <c r="X171" s="789">
        <f t="shared" si="181"/>
        <v>0</v>
      </c>
      <c r="Z171" s="789">
        <f t="shared" si="182"/>
        <v>0</v>
      </c>
      <c r="AA171" s="789">
        <f t="shared" si="183"/>
        <v>0</v>
      </c>
      <c r="AB171" s="790" t="e">
        <f t="shared" si="184"/>
        <v>#DIV/0!</v>
      </c>
    </row>
    <row r="172" spans="1:28" ht="15" thickBot="1" x14ac:dyDescent="0.35">
      <c r="A172" s="791"/>
      <c r="B172" s="792" t="s">
        <v>1187</v>
      </c>
      <c r="C172" s="793"/>
      <c r="D172" s="794"/>
      <c r="E172" s="794"/>
      <c r="F172" s="795">
        <f>SUM(F167:F171)</f>
        <v>0</v>
      </c>
      <c r="G172" s="795">
        <f t="shared" ref="G172:R172" si="185">SUM(G167:G171)</f>
        <v>0</v>
      </c>
      <c r="H172" s="795">
        <f t="shared" si="185"/>
        <v>0</v>
      </c>
      <c r="I172" s="795">
        <f t="shared" si="185"/>
        <v>0</v>
      </c>
      <c r="J172" s="795">
        <f t="shared" si="185"/>
        <v>0</v>
      </c>
      <c r="K172" s="795">
        <f t="shared" si="185"/>
        <v>0</v>
      </c>
      <c r="L172" s="795">
        <f t="shared" si="185"/>
        <v>0</v>
      </c>
      <c r="M172" s="795">
        <f t="shared" si="185"/>
        <v>0</v>
      </c>
      <c r="N172" s="795">
        <f t="shared" si="185"/>
        <v>0</v>
      </c>
      <c r="O172" s="795">
        <f t="shared" si="185"/>
        <v>0</v>
      </c>
      <c r="P172" s="795">
        <f t="shared" si="185"/>
        <v>0</v>
      </c>
      <c r="Q172" s="795">
        <f t="shared" si="185"/>
        <v>0</v>
      </c>
      <c r="R172" s="795">
        <f t="shared" si="185"/>
        <v>0</v>
      </c>
      <c r="S172" s="796">
        <f>SUM(S167:S171)</f>
        <v>0</v>
      </c>
      <c r="W172" s="809">
        <f>SUM(W167:W171)</f>
        <v>0</v>
      </c>
      <c r="X172" s="809">
        <f>SUM(X167:X171)</f>
        <v>0</v>
      </c>
      <c r="Z172" s="797">
        <f>SUM(Z167:Z171)</f>
        <v>0</v>
      </c>
      <c r="AA172" s="797">
        <f>SUM(AA167:AA171)</f>
        <v>0</v>
      </c>
      <c r="AB172" s="798" t="e">
        <f t="shared" si="184"/>
        <v>#DIV/0!</v>
      </c>
    </row>
    <row r="173" spans="1:28" ht="14.25" x14ac:dyDescent="0.3">
      <c r="A173" s="782">
        <v>8.4</v>
      </c>
      <c r="B173" s="783" t="s">
        <v>1188</v>
      </c>
      <c r="C173" s="829"/>
      <c r="D173" s="785"/>
      <c r="E173" s="785"/>
      <c r="F173" s="786"/>
      <c r="G173" s="786"/>
      <c r="H173" s="786"/>
      <c r="I173" s="786"/>
      <c r="J173" s="786"/>
      <c r="K173" s="786"/>
      <c r="L173" s="786"/>
      <c r="M173" s="786"/>
      <c r="N173" s="786"/>
      <c r="O173" s="786"/>
      <c r="P173" s="786"/>
      <c r="Q173" s="786"/>
      <c r="R173" s="787">
        <f t="shared" ref="R173:R177" si="186">SUM(F173:Q173)</f>
        <v>0</v>
      </c>
      <c r="S173" s="788">
        <f t="shared" ref="S173:S177" si="187">D173*R173</f>
        <v>0</v>
      </c>
      <c r="W173" s="789">
        <f>X173/$U$7</f>
        <v>0</v>
      </c>
      <c r="X173" s="789">
        <f>R173/12</f>
        <v>0</v>
      </c>
      <c r="Z173" s="789">
        <f>IF($E173="Y",$R173,0)</f>
        <v>0</v>
      </c>
      <c r="AA173" s="789">
        <f>IF($E173="N",$R173,0)</f>
        <v>0</v>
      </c>
      <c r="AB173" s="790" t="e">
        <f>Z173/(AA173+Z173)</f>
        <v>#DIV/0!</v>
      </c>
    </row>
    <row r="174" spans="1:28" ht="14.25" x14ac:dyDescent="0.3">
      <c r="A174" s="782"/>
      <c r="B174" s="783"/>
      <c r="C174" s="829"/>
      <c r="D174" s="785"/>
      <c r="E174" s="785"/>
      <c r="F174" s="786"/>
      <c r="G174" s="786"/>
      <c r="H174" s="786"/>
      <c r="I174" s="786"/>
      <c r="J174" s="786"/>
      <c r="K174" s="786"/>
      <c r="L174" s="786"/>
      <c r="M174" s="786"/>
      <c r="N174" s="786"/>
      <c r="O174" s="786"/>
      <c r="P174" s="786"/>
      <c r="Q174" s="786"/>
      <c r="R174" s="787">
        <f t="shared" si="186"/>
        <v>0</v>
      </c>
      <c r="S174" s="788">
        <f t="shared" si="187"/>
        <v>0</v>
      </c>
      <c r="W174" s="789">
        <f t="shared" ref="W174:W177" si="188">X174/$U$7</f>
        <v>0</v>
      </c>
      <c r="X174" s="789">
        <f t="shared" ref="X174:X177" si="189">R174/12</f>
        <v>0</v>
      </c>
      <c r="Z174" s="789">
        <f t="shared" ref="Z174:Z177" si="190">IF($E174="Y",$R174,0)</f>
        <v>0</v>
      </c>
      <c r="AA174" s="789">
        <f t="shared" ref="AA174:AA177" si="191">IF($E174="N",$R174,0)</f>
        <v>0</v>
      </c>
      <c r="AB174" s="790" t="e">
        <f t="shared" ref="AB174:AB178" si="192">Z174/(AA174+Z174)</f>
        <v>#DIV/0!</v>
      </c>
    </row>
    <row r="175" spans="1:28" ht="14.25" x14ac:dyDescent="0.3">
      <c r="A175" s="782"/>
      <c r="B175" s="783"/>
      <c r="C175" s="829"/>
      <c r="D175" s="785"/>
      <c r="E175" s="785"/>
      <c r="F175" s="786"/>
      <c r="G175" s="786"/>
      <c r="H175" s="786"/>
      <c r="I175" s="786"/>
      <c r="J175" s="786"/>
      <c r="K175" s="786"/>
      <c r="L175" s="786"/>
      <c r="M175" s="786"/>
      <c r="N175" s="786"/>
      <c r="O175" s="786"/>
      <c r="P175" s="786"/>
      <c r="Q175" s="786"/>
      <c r="R175" s="787">
        <f t="shared" si="186"/>
        <v>0</v>
      </c>
      <c r="S175" s="788">
        <f t="shared" si="187"/>
        <v>0</v>
      </c>
      <c r="W175" s="789">
        <f t="shared" si="188"/>
        <v>0</v>
      </c>
      <c r="X175" s="789">
        <f t="shared" si="189"/>
        <v>0</v>
      </c>
      <c r="Z175" s="789">
        <f t="shared" si="190"/>
        <v>0</v>
      </c>
      <c r="AA175" s="789">
        <f t="shared" si="191"/>
        <v>0</v>
      </c>
      <c r="AB175" s="790" t="e">
        <f t="shared" si="192"/>
        <v>#DIV/0!</v>
      </c>
    </row>
    <row r="176" spans="1:28" ht="14.25" x14ac:dyDescent="0.3">
      <c r="A176" s="782"/>
      <c r="B176" s="783"/>
      <c r="C176" s="829"/>
      <c r="D176" s="785"/>
      <c r="E176" s="785"/>
      <c r="F176" s="786"/>
      <c r="G176" s="786"/>
      <c r="H176" s="786"/>
      <c r="I176" s="786"/>
      <c r="J176" s="786"/>
      <c r="K176" s="786"/>
      <c r="L176" s="786"/>
      <c r="M176" s="786"/>
      <c r="N176" s="786"/>
      <c r="O176" s="786"/>
      <c r="P176" s="786"/>
      <c r="Q176" s="786"/>
      <c r="R176" s="787">
        <f t="shared" si="186"/>
        <v>0</v>
      </c>
      <c r="S176" s="788">
        <f t="shared" si="187"/>
        <v>0</v>
      </c>
      <c r="W176" s="789">
        <f t="shared" si="188"/>
        <v>0</v>
      </c>
      <c r="X176" s="789">
        <f t="shared" si="189"/>
        <v>0</v>
      </c>
      <c r="Z176" s="789">
        <f t="shared" si="190"/>
        <v>0</v>
      </c>
      <c r="AA176" s="789">
        <f t="shared" si="191"/>
        <v>0</v>
      </c>
      <c r="AB176" s="790" t="e">
        <f t="shared" si="192"/>
        <v>#DIV/0!</v>
      </c>
    </row>
    <row r="177" spans="1:28" ht="14.25" x14ac:dyDescent="0.3">
      <c r="A177" s="782"/>
      <c r="B177" s="783"/>
      <c r="C177" s="829"/>
      <c r="D177" s="785"/>
      <c r="E177" s="785"/>
      <c r="F177" s="786"/>
      <c r="G177" s="786"/>
      <c r="H177" s="786"/>
      <c r="I177" s="786"/>
      <c r="J177" s="786"/>
      <c r="K177" s="786"/>
      <c r="L177" s="786"/>
      <c r="M177" s="786"/>
      <c r="N177" s="786"/>
      <c r="O177" s="786"/>
      <c r="P177" s="786"/>
      <c r="Q177" s="786"/>
      <c r="R177" s="787">
        <f t="shared" si="186"/>
        <v>0</v>
      </c>
      <c r="S177" s="788">
        <f t="shared" si="187"/>
        <v>0</v>
      </c>
      <c r="W177" s="789">
        <f t="shared" si="188"/>
        <v>0</v>
      </c>
      <c r="X177" s="789">
        <f t="shared" si="189"/>
        <v>0</v>
      </c>
      <c r="Z177" s="789">
        <f t="shared" si="190"/>
        <v>0</v>
      </c>
      <c r="AA177" s="789">
        <f t="shared" si="191"/>
        <v>0</v>
      </c>
      <c r="AB177" s="790" t="e">
        <f t="shared" si="192"/>
        <v>#DIV/0!</v>
      </c>
    </row>
    <row r="178" spans="1:28" ht="15" thickBot="1" x14ac:dyDescent="0.35">
      <c r="A178" s="791"/>
      <c r="B178" s="792" t="s">
        <v>1189</v>
      </c>
      <c r="C178" s="793"/>
      <c r="D178" s="794"/>
      <c r="E178" s="794"/>
      <c r="F178" s="795">
        <f>SUM(F173:F177)</f>
        <v>0</v>
      </c>
      <c r="G178" s="795">
        <f t="shared" ref="G178:R178" si="193">SUM(G173:G177)</f>
        <v>0</v>
      </c>
      <c r="H178" s="795">
        <f t="shared" si="193"/>
        <v>0</v>
      </c>
      <c r="I178" s="795">
        <f t="shared" si="193"/>
        <v>0</v>
      </c>
      <c r="J178" s="795">
        <f t="shared" si="193"/>
        <v>0</v>
      </c>
      <c r="K178" s="795">
        <f t="shared" si="193"/>
        <v>0</v>
      </c>
      <c r="L178" s="795">
        <f t="shared" si="193"/>
        <v>0</v>
      </c>
      <c r="M178" s="795">
        <f t="shared" si="193"/>
        <v>0</v>
      </c>
      <c r="N178" s="795">
        <f t="shared" si="193"/>
        <v>0</v>
      </c>
      <c r="O178" s="795">
        <f t="shared" si="193"/>
        <v>0</v>
      </c>
      <c r="P178" s="795">
        <f t="shared" si="193"/>
        <v>0</v>
      </c>
      <c r="Q178" s="795">
        <f t="shared" si="193"/>
        <v>0</v>
      </c>
      <c r="R178" s="795">
        <f t="shared" si="193"/>
        <v>0</v>
      </c>
      <c r="S178" s="796">
        <f>SUM(S173:S177)</f>
        <v>0</v>
      </c>
      <c r="W178" s="809">
        <f>SUM(W173:W177)</f>
        <v>0</v>
      </c>
      <c r="X178" s="809">
        <f>SUM(X173:X177)</f>
        <v>0</v>
      </c>
      <c r="Z178" s="797">
        <f>SUM(Z173:Z177)</f>
        <v>0</v>
      </c>
      <c r="AA178" s="797">
        <f>SUM(AA173:AA177)</f>
        <v>0</v>
      </c>
      <c r="AB178" s="798" t="e">
        <f t="shared" si="192"/>
        <v>#DIV/0!</v>
      </c>
    </row>
    <row r="179" spans="1:28" ht="14.25" x14ac:dyDescent="0.3">
      <c r="A179" s="830"/>
      <c r="B179" s="839"/>
      <c r="C179" s="829"/>
      <c r="D179" s="785"/>
      <c r="E179" s="785"/>
      <c r="F179" s="786"/>
      <c r="G179" s="786"/>
      <c r="H179" s="786"/>
      <c r="I179" s="786"/>
      <c r="J179" s="786"/>
      <c r="K179" s="786"/>
      <c r="L179" s="786"/>
      <c r="M179" s="786"/>
      <c r="N179" s="786"/>
      <c r="O179" s="786"/>
      <c r="P179" s="786"/>
      <c r="Q179" s="786"/>
      <c r="R179" s="786"/>
      <c r="S179" s="834"/>
      <c r="W179" s="789"/>
      <c r="X179" s="789"/>
      <c r="Z179" s="789"/>
      <c r="AA179" s="789"/>
      <c r="AB179" s="790"/>
    </row>
    <row r="180" spans="1:28" ht="15" thickBot="1" x14ac:dyDescent="0.35">
      <c r="A180" s="810"/>
      <c r="B180" s="811" t="s">
        <v>167</v>
      </c>
      <c r="C180" s="812"/>
      <c r="D180" s="813"/>
      <c r="E180" s="813"/>
      <c r="F180" s="813">
        <f t="shared" ref="F180:S180" si="194">SUM(F160,F166,F172,F178)</f>
        <v>0</v>
      </c>
      <c r="G180" s="813">
        <f t="shared" si="194"/>
        <v>0</v>
      </c>
      <c r="H180" s="813">
        <f t="shared" si="194"/>
        <v>0</v>
      </c>
      <c r="I180" s="813">
        <f t="shared" si="194"/>
        <v>0</v>
      </c>
      <c r="J180" s="813">
        <f t="shared" si="194"/>
        <v>0</v>
      </c>
      <c r="K180" s="813">
        <f t="shared" si="194"/>
        <v>0</v>
      </c>
      <c r="L180" s="813">
        <f t="shared" si="194"/>
        <v>0</v>
      </c>
      <c r="M180" s="813">
        <f t="shared" si="194"/>
        <v>0</v>
      </c>
      <c r="N180" s="813">
        <f t="shared" si="194"/>
        <v>0</v>
      </c>
      <c r="O180" s="813">
        <f t="shared" si="194"/>
        <v>0</v>
      </c>
      <c r="P180" s="813">
        <f t="shared" si="194"/>
        <v>0</v>
      </c>
      <c r="Q180" s="813">
        <f t="shared" si="194"/>
        <v>0</v>
      </c>
      <c r="R180" s="813">
        <f t="shared" si="194"/>
        <v>0</v>
      </c>
      <c r="S180" s="814">
        <f t="shared" si="194"/>
        <v>0</v>
      </c>
      <c r="W180" s="813">
        <f>SUM(W160,W166,W172,W178)</f>
        <v>0</v>
      </c>
      <c r="X180" s="813">
        <f>SUM(X160,X166,X172,X178)</f>
        <v>0</v>
      </c>
      <c r="Z180" s="813">
        <f>SUM(Z160,Z166,Z172,Z178)</f>
        <v>0</v>
      </c>
      <c r="AA180" s="813">
        <f>SUM(AA160,AA166,AA172,AA178)</f>
        <v>0</v>
      </c>
      <c r="AB180" s="815" t="e">
        <f t="shared" ref="AB180" si="195">Z180/(AA180+Z180)</f>
        <v>#DIV/0!</v>
      </c>
    </row>
    <row r="181" spans="1:28" ht="14.25" x14ac:dyDescent="0.3">
      <c r="A181" s="840"/>
      <c r="B181" s="839"/>
      <c r="C181" s="784"/>
      <c r="D181" s="841"/>
      <c r="E181" s="841"/>
      <c r="F181" s="786"/>
      <c r="G181" s="786"/>
      <c r="H181" s="786"/>
      <c r="I181" s="786"/>
      <c r="J181" s="786"/>
      <c r="K181" s="786"/>
      <c r="L181" s="786"/>
      <c r="M181" s="786"/>
      <c r="N181" s="786"/>
      <c r="O181" s="786"/>
      <c r="P181" s="786"/>
      <c r="Q181" s="786"/>
      <c r="R181" s="786"/>
      <c r="S181" s="834"/>
      <c r="W181" s="784"/>
      <c r="X181" s="784"/>
      <c r="Z181" s="784"/>
      <c r="AA181" s="784"/>
      <c r="AB181" s="790"/>
    </row>
    <row r="182" spans="1:28" ht="14.25" x14ac:dyDescent="0.3">
      <c r="A182" s="776">
        <v>9</v>
      </c>
      <c r="B182" s="845" t="s">
        <v>172</v>
      </c>
      <c r="C182" s="778"/>
      <c r="D182" s="778"/>
      <c r="E182" s="778"/>
      <c r="F182" s="824"/>
      <c r="G182" s="824"/>
      <c r="H182" s="824"/>
      <c r="I182" s="824"/>
      <c r="J182" s="824"/>
      <c r="K182" s="824"/>
      <c r="L182" s="824"/>
      <c r="M182" s="824"/>
      <c r="N182" s="824"/>
      <c r="O182" s="824"/>
      <c r="P182" s="824"/>
      <c r="Q182" s="824"/>
      <c r="R182" s="779"/>
      <c r="S182" s="838"/>
      <c r="W182" s="778"/>
      <c r="X182" s="778"/>
      <c r="Z182" s="778"/>
      <c r="AA182" s="778"/>
      <c r="AB182" s="781"/>
    </row>
    <row r="183" spans="1:28" ht="14.25" x14ac:dyDescent="0.3">
      <c r="A183" s="782">
        <v>9.1</v>
      </c>
      <c r="B183" s="783" t="s">
        <v>1190</v>
      </c>
      <c r="C183" s="784"/>
      <c r="D183" s="785"/>
      <c r="E183" s="785"/>
      <c r="F183" s="786"/>
      <c r="G183" s="786"/>
      <c r="H183" s="786"/>
      <c r="I183" s="786"/>
      <c r="J183" s="786"/>
      <c r="K183" s="786"/>
      <c r="L183" s="786"/>
      <c r="M183" s="786"/>
      <c r="N183" s="786"/>
      <c r="O183" s="786"/>
      <c r="P183" s="786"/>
      <c r="Q183" s="786"/>
      <c r="R183" s="787">
        <f t="shared" ref="R183:R187" si="196">SUM(F183:Q183)</f>
        <v>0</v>
      </c>
      <c r="S183" s="788">
        <f>D183*R183</f>
        <v>0</v>
      </c>
      <c r="W183" s="789">
        <f>X183/$U$7</f>
        <v>0</v>
      </c>
      <c r="X183" s="789">
        <f>R183/12</f>
        <v>0</v>
      </c>
      <c r="Z183" s="789">
        <f>IF($E183="Y",$R183,0)</f>
        <v>0</v>
      </c>
      <c r="AA183" s="789">
        <f>IF($E183="N",$R183,0)</f>
        <v>0</v>
      </c>
      <c r="AB183" s="790" t="e">
        <f>Z183/(AA183+Z183)</f>
        <v>#DIV/0!</v>
      </c>
    </row>
    <row r="184" spans="1:28" ht="14.25" x14ac:dyDescent="0.3">
      <c r="A184" s="782"/>
      <c r="B184" s="783"/>
      <c r="C184" s="784"/>
      <c r="D184" s="785"/>
      <c r="E184" s="785"/>
      <c r="F184" s="786"/>
      <c r="G184" s="786"/>
      <c r="H184" s="786"/>
      <c r="I184" s="786"/>
      <c r="J184" s="786"/>
      <c r="K184" s="786"/>
      <c r="L184" s="786"/>
      <c r="M184" s="786"/>
      <c r="N184" s="786"/>
      <c r="O184" s="786"/>
      <c r="P184" s="786"/>
      <c r="Q184" s="786"/>
      <c r="R184" s="787">
        <f t="shared" si="196"/>
        <v>0</v>
      </c>
      <c r="S184" s="788">
        <f t="shared" ref="S184:S187" si="197">D184*R184</f>
        <v>0</v>
      </c>
      <c r="W184" s="789">
        <f t="shared" ref="W184:W187" si="198">X184/$U$7</f>
        <v>0</v>
      </c>
      <c r="X184" s="789">
        <f t="shared" ref="X184:X187" si="199">R184/12</f>
        <v>0</v>
      </c>
      <c r="Z184" s="789">
        <f t="shared" ref="Z184:Z187" si="200">IF($E184="Y",$R184,0)</f>
        <v>0</v>
      </c>
      <c r="AA184" s="789">
        <f t="shared" ref="AA184:AA187" si="201">IF($E184="N",$R184,0)</f>
        <v>0</v>
      </c>
      <c r="AB184" s="790" t="e">
        <f t="shared" ref="AB184:AB188" si="202">Z184/(AA184+Z184)</f>
        <v>#DIV/0!</v>
      </c>
    </row>
    <row r="185" spans="1:28" ht="14.25" x14ac:dyDescent="0.3">
      <c r="A185" s="782"/>
      <c r="B185" s="783"/>
      <c r="C185" s="784"/>
      <c r="D185" s="785"/>
      <c r="E185" s="785"/>
      <c r="F185" s="786"/>
      <c r="G185" s="786"/>
      <c r="H185" s="786"/>
      <c r="I185" s="786"/>
      <c r="J185" s="786"/>
      <c r="K185" s="786"/>
      <c r="L185" s="786"/>
      <c r="M185" s="786"/>
      <c r="N185" s="786"/>
      <c r="O185" s="786"/>
      <c r="P185" s="786"/>
      <c r="Q185" s="786"/>
      <c r="R185" s="787">
        <f t="shared" si="196"/>
        <v>0</v>
      </c>
      <c r="S185" s="788">
        <f t="shared" si="197"/>
        <v>0</v>
      </c>
      <c r="W185" s="789">
        <f t="shared" si="198"/>
        <v>0</v>
      </c>
      <c r="X185" s="789">
        <f t="shared" si="199"/>
        <v>0</v>
      </c>
      <c r="Z185" s="789">
        <f t="shared" si="200"/>
        <v>0</v>
      </c>
      <c r="AA185" s="789">
        <f t="shared" si="201"/>
        <v>0</v>
      </c>
      <c r="AB185" s="790" t="e">
        <f t="shared" si="202"/>
        <v>#DIV/0!</v>
      </c>
    </row>
    <row r="186" spans="1:28" ht="14.25" x14ac:dyDescent="0.3">
      <c r="A186" s="782"/>
      <c r="B186" s="783"/>
      <c r="C186" s="784"/>
      <c r="D186" s="785"/>
      <c r="E186" s="785"/>
      <c r="F186" s="786"/>
      <c r="G186" s="786"/>
      <c r="H186" s="786"/>
      <c r="I186" s="786"/>
      <c r="J186" s="786"/>
      <c r="K186" s="786"/>
      <c r="L186" s="786"/>
      <c r="M186" s="786"/>
      <c r="N186" s="786"/>
      <c r="O186" s="786"/>
      <c r="P186" s="786"/>
      <c r="Q186" s="786"/>
      <c r="R186" s="787">
        <f t="shared" si="196"/>
        <v>0</v>
      </c>
      <c r="S186" s="788">
        <f t="shared" si="197"/>
        <v>0</v>
      </c>
      <c r="W186" s="789">
        <f t="shared" si="198"/>
        <v>0</v>
      </c>
      <c r="X186" s="789">
        <f t="shared" si="199"/>
        <v>0</v>
      </c>
      <c r="Z186" s="789">
        <f t="shared" si="200"/>
        <v>0</v>
      </c>
      <c r="AA186" s="789">
        <f t="shared" si="201"/>
        <v>0</v>
      </c>
      <c r="AB186" s="790" t="e">
        <f t="shared" si="202"/>
        <v>#DIV/0!</v>
      </c>
    </row>
    <row r="187" spans="1:28" ht="14.25" x14ac:dyDescent="0.3">
      <c r="A187" s="782"/>
      <c r="B187" s="783"/>
      <c r="C187" s="784"/>
      <c r="D187" s="785"/>
      <c r="E187" s="785"/>
      <c r="F187" s="786"/>
      <c r="G187" s="786"/>
      <c r="H187" s="786"/>
      <c r="I187" s="786"/>
      <c r="J187" s="786"/>
      <c r="K187" s="786"/>
      <c r="L187" s="786"/>
      <c r="M187" s="786"/>
      <c r="N187" s="786"/>
      <c r="O187" s="786"/>
      <c r="P187" s="786"/>
      <c r="Q187" s="786"/>
      <c r="R187" s="787">
        <f t="shared" si="196"/>
        <v>0</v>
      </c>
      <c r="S187" s="788">
        <f t="shared" si="197"/>
        <v>0</v>
      </c>
      <c r="W187" s="789">
        <f t="shared" si="198"/>
        <v>0</v>
      </c>
      <c r="X187" s="789">
        <f t="shared" si="199"/>
        <v>0</v>
      </c>
      <c r="Z187" s="789">
        <f t="shared" si="200"/>
        <v>0</v>
      </c>
      <c r="AA187" s="789">
        <f t="shared" si="201"/>
        <v>0</v>
      </c>
      <c r="AB187" s="790" t="e">
        <f t="shared" si="202"/>
        <v>#DIV/0!</v>
      </c>
    </row>
    <row r="188" spans="1:28" ht="15" thickBot="1" x14ac:dyDescent="0.35">
      <c r="A188" s="791"/>
      <c r="B188" s="792" t="s">
        <v>174</v>
      </c>
      <c r="C188" s="793"/>
      <c r="D188" s="794"/>
      <c r="E188" s="794"/>
      <c r="F188" s="795">
        <f>SUM(F183:F187)</f>
        <v>0</v>
      </c>
      <c r="G188" s="795">
        <f t="shared" ref="G188:R188" si="203">SUM(G183:G187)</f>
        <v>0</v>
      </c>
      <c r="H188" s="795">
        <f t="shared" si="203"/>
        <v>0</v>
      </c>
      <c r="I188" s="795">
        <f t="shared" si="203"/>
        <v>0</v>
      </c>
      <c r="J188" s="795">
        <f t="shared" si="203"/>
        <v>0</v>
      </c>
      <c r="K188" s="795">
        <f t="shared" si="203"/>
        <v>0</v>
      </c>
      <c r="L188" s="795">
        <f t="shared" si="203"/>
        <v>0</v>
      </c>
      <c r="M188" s="795">
        <f t="shared" si="203"/>
        <v>0</v>
      </c>
      <c r="N188" s="795">
        <f t="shared" si="203"/>
        <v>0</v>
      </c>
      <c r="O188" s="795">
        <f t="shared" si="203"/>
        <v>0</v>
      </c>
      <c r="P188" s="795">
        <f t="shared" si="203"/>
        <v>0</v>
      </c>
      <c r="Q188" s="795">
        <f t="shared" si="203"/>
        <v>0</v>
      </c>
      <c r="R188" s="795">
        <f t="shared" si="203"/>
        <v>0</v>
      </c>
      <c r="S188" s="796">
        <f>SUM(S183:S187)</f>
        <v>0</v>
      </c>
      <c r="W188" s="809">
        <f>SUM(W183:W187)</f>
        <v>0</v>
      </c>
      <c r="X188" s="809">
        <f>SUM(X183:X187)</f>
        <v>0</v>
      </c>
      <c r="Z188" s="797">
        <f>SUM(Z183:Z187)</f>
        <v>0</v>
      </c>
      <c r="AA188" s="797">
        <f>SUM(AA183:AA187)</f>
        <v>0</v>
      </c>
      <c r="AB188" s="798" t="e">
        <f t="shared" si="202"/>
        <v>#DIV/0!</v>
      </c>
    </row>
    <row r="189" spans="1:28" ht="14.25" x14ac:dyDescent="0.3">
      <c r="A189" s="782">
        <v>9.1999999999999993</v>
      </c>
      <c r="B189" s="783" t="s">
        <v>1191</v>
      </c>
      <c r="C189" s="784"/>
      <c r="D189" s="785"/>
      <c r="E189" s="785"/>
      <c r="F189" s="786"/>
      <c r="G189" s="786"/>
      <c r="H189" s="786"/>
      <c r="I189" s="786"/>
      <c r="J189" s="786"/>
      <c r="K189" s="786"/>
      <c r="L189" s="786"/>
      <c r="M189" s="786"/>
      <c r="N189" s="786"/>
      <c r="O189" s="786"/>
      <c r="P189" s="786"/>
      <c r="Q189" s="786"/>
      <c r="R189" s="787">
        <f t="shared" ref="R189:R193" si="204">SUM(F189:Q189)</f>
        <v>0</v>
      </c>
      <c r="S189" s="788">
        <f>D189*R189</f>
        <v>0</v>
      </c>
      <c r="W189" s="789">
        <f>X189/$U$7</f>
        <v>0</v>
      </c>
      <c r="X189" s="789">
        <f>R189/12</f>
        <v>0</v>
      </c>
      <c r="Z189" s="789">
        <f>IF($E189="Y",$R189,0)</f>
        <v>0</v>
      </c>
      <c r="AA189" s="789">
        <f>IF($E189="N",$R189,0)</f>
        <v>0</v>
      </c>
      <c r="AB189" s="790" t="e">
        <f>Z189/(AA189+Z189)</f>
        <v>#DIV/0!</v>
      </c>
    </row>
    <row r="190" spans="1:28" ht="14.25" x14ac:dyDescent="0.3">
      <c r="A190" s="782"/>
      <c r="B190" s="783"/>
      <c r="C190" s="784"/>
      <c r="D190" s="785"/>
      <c r="E190" s="785"/>
      <c r="F190" s="786"/>
      <c r="G190" s="786"/>
      <c r="H190" s="786"/>
      <c r="I190" s="786"/>
      <c r="J190" s="786"/>
      <c r="K190" s="786"/>
      <c r="L190" s="786"/>
      <c r="M190" s="786"/>
      <c r="N190" s="786"/>
      <c r="O190" s="786"/>
      <c r="P190" s="786"/>
      <c r="Q190" s="786"/>
      <c r="R190" s="787">
        <f t="shared" si="204"/>
        <v>0</v>
      </c>
      <c r="S190" s="788">
        <f t="shared" ref="S190:S193" si="205">D190*R190</f>
        <v>0</v>
      </c>
      <c r="W190" s="789">
        <f t="shared" ref="W190:W193" si="206">X190/$U$7</f>
        <v>0</v>
      </c>
      <c r="X190" s="789">
        <f t="shared" ref="X190:X193" si="207">R190/12</f>
        <v>0</v>
      </c>
      <c r="Z190" s="789">
        <f t="shared" ref="Z190:Z193" si="208">IF($E190="Y",$R190,0)</f>
        <v>0</v>
      </c>
      <c r="AA190" s="789">
        <f t="shared" ref="AA190:AA193" si="209">IF($E190="N",$R190,0)</f>
        <v>0</v>
      </c>
      <c r="AB190" s="790" t="e">
        <f t="shared" ref="AB190:AB194" si="210">Z190/(AA190+Z190)</f>
        <v>#DIV/0!</v>
      </c>
    </row>
    <row r="191" spans="1:28" ht="14.25" x14ac:dyDescent="0.3">
      <c r="A191" s="782"/>
      <c r="B191" s="783"/>
      <c r="C191" s="784"/>
      <c r="D191" s="785"/>
      <c r="E191" s="785"/>
      <c r="F191" s="786"/>
      <c r="G191" s="786"/>
      <c r="H191" s="786"/>
      <c r="I191" s="786"/>
      <c r="J191" s="786"/>
      <c r="K191" s="786"/>
      <c r="L191" s="786"/>
      <c r="M191" s="786"/>
      <c r="N191" s="786"/>
      <c r="O191" s="786"/>
      <c r="P191" s="786"/>
      <c r="Q191" s="786"/>
      <c r="R191" s="787">
        <f t="shared" si="204"/>
        <v>0</v>
      </c>
      <c r="S191" s="788">
        <f t="shared" si="205"/>
        <v>0</v>
      </c>
      <c r="W191" s="789">
        <f t="shared" si="206"/>
        <v>0</v>
      </c>
      <c r="X191" s="789">
        <f t="shared" si="207"/>
        <v>0</v>
      </c>
      <c r="Z191" s="789">
        <f t="shared" si="208"/>
        <v>0</v>
      </c>
      <c r="AA191" s="789">
        <f t="shared" si="209"/>
        <v>0</v>
      </c>
      <c r="AB191" s="790" t="e">
        <f t="shared" si="210"/>
        <v>#DIV/0!</v>
      </c>
    </row>
    <row r="192" spans="1:28" ht="14.25" x14ac:dyDescent="0.3">
      <c r="A192" s="782"/>
      <c r="B192" s="783"/>
      <c r="C192" s="784"/>
      <c r="D192" s="785"/>
      <c r="E192" s="785"/>
      <c r="F192" s="786"/>
      <c r="G192" s="786"/>
      <c r="H192" s="786"/>
      <c r="I192" s="786"/>
      <c r="J192" s="786"/>
      <c r="K192" s="786"/>
      <c r="L192" s="786"/>
      <c r="M192" s="786"/>
      <c r="N192" s="786"/>
      <c r="O192" s="786"/>
      <c r="P192" s="786"/>
      <c r="Q192" s="786"/>
      <c r="R192" s="787">
        <f t="shared" si="204"/>
        <v>0</v>
      </c>
      <c r="S192" s="788">
        <f t="shared" si="205"/>
        <v>0</v>
      </c>
      <c r="W192" s="789">
        <f t="shared" si="206"/>
        <v>0</v>
      </c>
      <c r="X192" s="789">
        <f t="shared" si="207"/>
        <v>0</v>
      </c>
      <c r="Z192" s="789">
        <f t="shared" si="208"/>
        <v>0</v>
      </c>
      <c r="AA192" s="789">
        <f t="shared" si="209"/>
        <v>0</v>
      </c>
      <c r="AB192" s="790" t="e">
        <f t="shared" si="210"/>
        <v>#DIV/0!</v>
      </c>
    </row>
    <row r="193" spans="1:28" ht="14.25" x14ac:dyDescent="0.3">
      <c r="A193" s="782"/>
      <c r="B193" s="783"/>
      <c r="C193" s="784"/>
      <c r="D193" s="785"/>
      <c r="E193" s="785"/>
      <c r="F193" s="786"/>
      <c r="G193" s="786"/>
      <c r="H193" s="786"/>
      <c r="I193" s="786"/>
      <c r="J193" s="786"/>
      <c r="K193" s="786"/>
      <c r="L193" s="786"/>
      <c r="M193" s="786"/>
      <c r="N193" s="786"/>
      <c r="O193" s="786"/>
      <c r="P193" s="786"/>
      <c r="Q193" s="786"/>
      <c r="R193" s="787">
        <f t="shared" si="204"/>
        <v>0</v>
      </c>
      <c r="S193" s="788">
        <f t="shared" si="205"/>
        <v>0</v>
      </c>
      <c r="W193" s="789">
        <f t="shared" si="206"/>
        <v>0</v>
      </c>
      <c r="X193" s="789">
        <f t="shared" si="207"/>
        <v>0</v>
      </c>
      <c r="Z193" s="789">
        <f t="shared" si="208"/>
        <v>0</v>
      </c>
      <c r="AA193" s="789">
        <f t="shared" si="209"/>
        <v>0</v>
      </c>
      <c r="AB193" s="790" t="e">
        <f t="shared" si="210"/>
        <v>#DIV/0!</v>
      </c>
    </row>
    <row r="194" spans="1:28" ht="15" thickBot="1" x14ac:dyDescent="0.35">
      <c r="A194" s="791"/>
      <c r="B194" s="792" t="s">
        <v>1192</v>
      </c>
      <c r="C194" s="793"/>
      <c r="D194" s="794"/>
      <c r="E194" s="794"/>
      <c r="F194" s="795">
        <f>SUM(F189:F193)</f>
        <v>0</v>
      </c>
      <c r="G194" s="795">
        <f t="shared" ref="G194:R194" si="211">SUM(G189:G193)</f>
        <v>0</v>
      </c>
      <c r="H194" s="795">
        <f t="shared" si="211"/>
        <v>0</v>
      </c>
      <c r="I194" s="795">
        <f t="shared" si="211"/>
        <v>0</v>
      </c>
      <c r="J194" s="795">
        <f t="shared" si="211"/>
        <v>0</v>
      </c>
      <c r="K194" s="795">
        <f t="shared" si="211"/>
        <v>0</v>
      </c>
      <c r="L194" s="795">
        <f t="shared" si="211"/>
        <v>0</v>
      </c>
      <c r="M194" s="795">
        <f t="shared" si="211"/>
        <v>0</v>
      </c>
      <c r="N194" s="795">
        <f t="shared" si="211"/>
        <v>0</v>
      </c>
      <c r="O194" s="795">
        <f t="shared" si="211"/>
        <v>0</v>
      </c>
      <c r="P194" s="795">
        <f t="shared" si="211"/>
        <v>0</v>
      </c>
      <c r="Q194" s="795">
        <f t="shared" si="211"/>
        <v>0</v>
      </c>
      <c r="R194" s="795">
        <f t="shared" si="211"/>
        <v>0</v>
      </c>
      <c r="S194" s="796">
        <f>SUM(S189:S193)</f>
        <v>0</v>
      </c>
      <c r="W194" s="809">
        <f>SUM(W189:W193)</f>
        <v>0</v>
      </c>
      <c r="X194" s="809">
        <f>SUM(X189:X193)</f>
        <v>0</v>
      </c>
      <c r="Z194" s="797">
        <f>SUM(Z189:Z193)</f>
        <v>0</v>
      </c>
      <c r="AA194" s="797">
        <f>SUM(AA189:AA193)</f>
        <v>0</v>
      </c>
      <c r="AB194" s="798" t="e">
        <f t="shared" si="210"/>
        <v>#DIV/0!</v>
      </c>
    </row>
    <row r="195" spans="1:28" ht="14.25" x14ac:dyDescent="0.3">
      <c r="A195" s="782">
        <v>9.3000000000000007</v>
      </c>
      <c r="B195" s="783" t="s">
        <v>1193</v>
      </c>
      <c r="C195" s="784"/>
      <c r="D195" s="785"/>
      <c r="E195" s="785"/>
      <c r="F195" s="786"/>
      <c r="G195" s="786"/>
      <c r="H195" s="786"/>
      <c r="I195" s="786"/>
      <c r="J195" s="786"/>
      <c r="K195" s="786"/>
      <c r="L195" s="786"/>
      <c r="M195" s="786"/>
      <c r="N195" s="786"/>
      <c r="O195" s="786"/>
      <c r="P195" s="786"/>
      <c r="Q195" s="786"/>
      <c r="R195" s="787">
        <f t="shared" ref="R195:R199" si="212">SUM(F195:Q195)</f>
        <v>0</v>
      </c>
      <c r="S195" s="788">
        <f t="shared" ref="S195:S199" si="213">D195*R195</f>
        <v>0</v>
      </c>
      <c r="W195" s="789">
        <f>X195/$U$7</f>
        <v>0</v>
      </c>
      <c r="X195" s="789">
        <f>R195/12</f>
        <v>0</v>
      </c>
      <c r="Z195" s="789">
        <f>IF($E195="Y",$R195,0)</f>
        <v>0</v>
      </c>
      <c r="AA195" s="789">
        <f>IF($E195="N",$R195,0)</f>
        <v>0</v>
      </c>
      <c r="AB195" s="790" t="e">
        <f>Z195/(AA195+Z195)</f>
        <v>#DIV/0!</v>
      </c>
    </row>
    <row r="196" spans="1:28" ht="14.25" x14ac:dyDescent="0.3">
      <c r="A196" s="782"/>
      <c r="B196" s="783"/>
      <c r="C196" s="784"/>
      <c r="D196" s="785"/>
      <c r="E196" s="785"/>
      <c r="F196" s="786"/>
      <c r="G196" s="786"/>
      <c r="H196" s="786"/>
      <c r="I196" s="786"/>
      <c r="J196" s="786"/>
      <c r="K196" s="786"/>
      <c r="L196" s="786"/>
      <c r="M196" s="786"/>
      <c r="N196" s="786"/>
      <c r="O196" s="786"/>
      <c r="P196" s="786"/>
      <c r="Q196" s="786"/>
      <c r="R196" s="787">
        <f t="shared" si="212"/>
        <v>0</v>
      </c>
      <c r="S196" s="788">
        <f t="shared" si="213"/>
        <v>0</v>
      </c>
      <c r="W196" s="789">
        <f t="shared" ref="W196:W199" si="214">X196/$U$7</f>
        <v>0</v>
      </c>
      <c r="X196" s="789">
        <f t="shared" ref="X196:X199" si="215">R196/12</f>
        <v>0</v>
      </c>
      <c r="Z196" s="789">
        <f t="shared" ref="Z196:Z199" si="216">IF($E196="Y",$R196,0)</f>
        <v>0</v>
      </c>
      <c r="AA196" s="789">
        <f t="shared" ref="AA196:AA199" si="217">IF($E196="N",$R196,0)</f>
        <v>0</v>
      </c>
      <c r="AB196" s="790" t="e">
        <f t="shared" ref="AB196:AB200" si="218">Z196/(AA196+Z196)</f>
        <v>#DIV/0!</v>
      </c>
    </row>
    <row r="197" spans="1:28" ht="14.25" x14ac:dyDescent="0.3">
      <c r="A197" s="782"/>
      <c r="B197" s="783"/>
      <c r="C197" s="784"/>
      <c r="D197" s="785"/>
      <c r="E197" s="785"/>
      <c r="F197" s="786"/>
      <c r="G197" s="786"/>
      <c r="H197" s="786"/>
      <c r="I197" s="786"/>
      <c r="J197" s="786"/>
      <c r="K197" s="786"/>
      <c r="L197" s="786"/>
      <c r="M197" s="786"/>
      <c r="N197" s="786"/>
      <c r="O197" s="786"/>
      <c r="P197" s="786"/>
      <c r="Q197" s="786"/>
      <c r="R197" s="787">
        <f t="shared" si="212"/>
        <v>0</v>
      </c>
      <c r="S197" s="788">
        <f t="shared" si="213"/>
        <v>0</v>
      </c>
      <c r="W197" s="789">
        <f t="shared" si="214"/>
        <v>0</v>
      </c>
      <c r="X197" s="789">
        <f t="shared" si="215"/>
        <v>0</v>
      </c>
      <c r="Z197" s="789">
        <f t="shared" si="216"/>
        <v>0</v>
      </c>
      <c r="AA197" s="789">
        <f t="shared" si="217"/>
        <v>0</v>
      </c>
      <c r="AB197" s="790" t="e">
        <f t="shared" si="218"/>
        <v>#DIV/0!</v>
      </c>
    </row>
    <row r="198" spans="1:28" ht="14.25" x14ac:dyDescent="0.3">
      <c r="A198" s="782"/>
      <c r="B198" s="783"/>
      <c r="C198" s="784"/>
      <c r="D198" s="785"/>
      <c r="E198" s="785"/>
      <c r="F198" s="786"/>
      <c r="G198" s="786"/>
      <c r="H198" s="786"/>
      <c r="I198" s="786"/>
      <c r="J198" s="786"/>
      <c r="K198" s="786"/>
      <c r="L198" s="786"/>
      <c r="M198" s="786"/>
      <c r="N198" s="786"/>
      <c r="O198" s="786"/>
      <c r="P198" s="786"/>
      <c r="Q198" s="786"/>
      <c r="R198" s="787">
        <f t="shared" si="212"/>
        <v>0</v>
      </c>
      <c r="S198" s="788">
        <f t="shared" si="213"/>
        <v>0</v>
      </c>
      <c r="W198" s="789">
        <f t="shared" si="214"/>
        <v>0</v>
      </c>
      <c r="X198" s="789">
        <f t="shared" si="215"/>
        <v>0</v>
      </c>
      <c r="Z198" s="789">
        <f t="shared" si="216"/>
        <v>0</v>
      </c>
      <c r="AA198" s="789">
        <f t="shared" si="217"/>
        <v>0</v>
      </c>
      <c r="AB198" s="790" t="e">
        <f t="shared" si="218"/>
        <v>#DIV/0!</v>
      </c>
    </row>
    <row r="199" spans="1:28" ht="14.25" x14ac:dyDescent="0.3">
      <c r="A199" s="782"/>
      <c r="B199" s="783"/>
      <c r="C199" s="784"/>
      <c r="D199" s="785"/>
      <c r="E199" s="785"/>
      <c r="F199" s="786"/>
      <c r="G199" s="786"/>
      <c r="H199" s="786"/>
      <c r="I199" s="786"/>
      <c r="J199" s="786"/>
      <c r="K199" s="786"/>
      <c r="L199" s="786"/>
      <c r="M199" s="786"/>
      <c r="N199" s="786"/>
      <c r="O199" s="786"/>
      <c r="P199" s="786"/>
      <c r="Q199" s="786"/>
      <c r="R199" s="787">
        <f t="shared" si="212"/>
        <v>0</v>
      </c>
      <c r="S199" s="788">
        <f t="shared" si="213"/>
        <v>0</v>
      </c>
      <c r="W199" s="789">
        <f t="shared" si="214"/>
        <v>0</v>
      </c>
      <c r="X199" s="789">
        <f t="shared" si="215"/>
        <v>0</v>
      </c>
      <c r="Z199" s="789">
        <f t="shared" si="216"/>
        <v>0</v>
      </c>
      <c r="AA199" s="789">
        <f t="shared" si="217"/>
        <v>0</v>
      </c>
      <c r="AB199" s="790" t="e">
        <f t="shared" si="218"/>
        <v>#DIV/0!</v>
      </c>
    </row>
    <row r="200" spans="1:28" ht="15" thickBot="1" x14ac:dyDescent="0.35">
      <c r="A200" s="791"/>
      <c r="B200" s="792" t="s">
        <v>1194</v>
      </c>
      <c r="C200" s="793"/>
      <c r="D200" s="794"/>
      <c r="E200" s="794"/>
      <c r="F200" s="795">
        <f>SUM(F195:F199)</f>
        <v>0</v>
      </c>
      <c r="G200" s="795">
        <f t="shared" ref="G200:R200" si="219">SUM(G195:G199)</f>
        <v>0</v>
      </c>
      <c r="H200" s="795">
        <f t="shared" si="219"/>
        <v>0</v>
      </c>
      <c r="I200" s="795">
        <f t="shared" si="219"/>
        <v>0</v>
      </c>
      <c r="J200" s="795">
        <f t="shared" si="219"/>
        <v>0</v>
      </c>
      <c r="K200" s="795">
        <f t="shared" si="219"/>
        <v>0</v>
      </c>
      <c r="L200" s="795">
        <f t="shared" si="219"/>
        <v>0</v>
      </c>
      <c r="M200" s="795">
        <f t="shared" si="219"/>
        <v>0</v>
      </c>
      <c r="N200" s="795">
        <f t="shared" si="219"/>
        <v>0</v>
      </c>
      <c r="O200" s="795">
        <f t="shared" si="219"/>
        <v>0</v>
      </c>
      <c r="P200" s="795">
        <f t="shared" si="219"/>
        <v>0</v>
      </c>
      <c r="Q200" s="795">
        <f t="shared" si="219"/>
        <v>0</v>
      </c>
      <c r="R200" s="795">
        <f t="shared" si="219"/>
        <v>0</v>
      </c>
      <c r="S200" s="796">
        <f>SUM(S195:S199)</f>
        <v>0</v>
      </c>
      <c r="W200" s="809">
        <f>SUM(W195:W199)</f>
        <v>0</v>
      </c>
      <c r="X200" s="809">
        <f>SUM(X195:X199)</f>
        <v>0</v>
      </c>
      <c r="Z200" s="797">
        <f>SUM(Z195:Z199)</f>
        <v>0</v>
      </c>
      <c r="AA200" s="797">
        <f>SUM(AA195:AA199)</f>
        <v>0</v>
      </c>
      <c r="AB200" s="798" t="e">
        <f t="shared" si="218"/>
        <v>#DIV/0!</v>
      </c>
    </row>
    <row r="201" spans="1:28" ht="14.25" x14ac:dyDescent="0.3">
      <c r="A201" s="782">
        <v>9.4</v>
      </c>
      <c r="B201" s="783" t="s">
        <v>1195</v>
      </c>
      <c r="C201" s="829"/>
      <c r="D201" s="785"/>
      <c r="E201" s="785"/>
      <c r="F201" s="786"/>
      <c r="G201" s="786"/>
      <c r="H201" s="786"/>
      <c r="I201" s="786"/>
      <c r="J201" s="786"/>
      <c r="K201" s="786"/>
      <c r="L201" s="786"/>
      <c r="M201" s="786"/>
      <c r="N201" s="786"/>
      <c r="O201" s="786"/>
      <c r="P201" s="786"/>
      <c r="Q201" s="786"/>
      <c r="R201" s="787">
        <f t="shared" ref="R201:R205" si="220">SUM(F201:Q201)</f>
        <v>0</v>
      </c>
      <c r="S201" s="788">
        <f t="shared" ref="S201:S205" si="221">D201*R201</f>
        <v>0</v>
      </c>
      <c r="W201" s="789">
        <f>X201/$U$7</f>
        <v>0</v>
      </c>
      <c r="X201" s="789">
        <f>R201/12</f>
        <v>0</v>
      </c>
      <c r="Z201" s="789">
        <f>IF($E201="Y",$R201,0)</f>
        <v>0</v>
      </c>
      <c r="AA201" s="789">
        <f>IF($E201="N",$R201,0)</f>
        <v>0</v>
      </c>
      <c r="AB201" s="790" t="e">
        <f>Z201/(AA201+Z201)</f>
        <v>#DIV/0!</v>
      </c>
    </row>
    <row r="202" spans="1:28" ht="14.25" x14ac:dyDescent="0.3">
      <c r="A202" s="782"/>
      <c r="B202" s="783"/>
      <c r="C202" s="829"/>
      <c r="D202" s="785"/>
      <c r="E202" s="785"/>
      <c r="F202" s="786"/>
      <c r="G202" s="786"/>
      <c r="H202" s="786"/>
      <c r="I202" s="786"/>
      <c r="J202" s="786"/>
      <c r="K202" s="786"/>
      <c r="L202" s="786"/>
      <c r="M202" s="786"/>
      <c r="N202" s="786"/>
      <c r="O202" s="786"/>
      <c r="P202" s="786"/>
      <c r="Q202" s="786"/>
      <c r="R202" s="787">
        <f t="shared" si="220"/>
        <v>0</v>
      </c>
      <c r="S202" s="788">
        <f t="shared" si="221"/>
        <v>0</v>
      </c>
      <c r="W202" s="789">
        <f t="shared" ref="W202:W205" si="222">X202/$U$7</f>
        <v>0</v>
      </c>
      <c r="X202" s="789">
        <f t="shared" ref="X202:X205" si="223">R202/12</f>
        <v>0</v>
      </c>
      <c r="Z202" s="789">
        <f t="shared" ref="Z202:Z205" si="224">IF($E202="Y",$R202,0)</f>
        <v>0</v>
      </c>
      <c r="AA202" s="789">
        <f t="shared" ref="AA202:AA205" si="225">IF($E202="N",$R202,0)</f>
        <v>0</v>
      </c>
      <c r="AB202" s="790" t="e">
        <f t="shared" ref="AB202:AB206" si="226">Z202/(AA202+Z202)</f>
        <v>#DIV/0!</v>
      </c>
    </row>
    <row r="203" spans="1:28" ht="14.25" x14ac:dyDescent="0.3">
      <c r="A203" s="782"/>
      <c r="B203" s="783"/>
      <c r="C203" s="829"/>
      <c r="D203" s="785"/>
      <c r="E203" s="785"/>
      <c r="F203" s="786"/>
      <c r="G203" s="786"/>
      <c r="H203" s="786"/>
      <c r="I203" s="786"/>
      <c r="J203" s="786"/>
      <c r="K203" s="786"/>
      <c r="L203" s="786"/>
      <c r="M203" s="786"/>
      <c r="N203" s="786"/>
      <c r="O203" s="786"/>
      <c r="P203" s="786"/>
      <c r="Q203" s="786"/>
      <c r="R203" s="787">
        <f t="shared" si="220"/>
        <v>0</v>
      </c>
      <c r="S203" s="788">
        <f t="shared" si="221"/>
        <v>0</v>
      </c>
      <c r="W203" s="789">
        <f t="shared" si="222"/>
        <v>0</v>
      </c>
      <c r="X203" s="789">
        <f t="shared" si="223"/>
        <v>0</v>
      </c>
      <c r="Z203" s="789">
        <f t="shared" si="224"/>
        <v>0</v>
      </c>
      <c r="AA203" s="789">
        <f t="shared" si="225"/>
        <v>0</v>
      </c>
      <c r="AB203" s="790" t="e">
        <f t="shared" si="226"/>
        <v>#DIV/0!</v>
      </c>
    </row>
    <row r="204" spans="1:28" ht="14.25" x14ac:dyDescent="0.3">
      <c r="A204" s="782"/>
      <c r="B204" s="783"/>
      <c r="C204" s="829"/>
      <c r="D204" s="785"/>
      <c r="E204" s="785"/>
      <c r="F204" s="786"/>
      <c r="G204" s="786"/>
      <c r="H204" s="786"/>
      <c r="I204" s="786"/>
      <c r="J204" s="786"/>
      <c r="K204" s="786"/>
      <c r="L204" s="786"/>
      <c r="M204" s="786"/>
      <c r="N204" s="786"/>
      <c r="O204" s="786"/>
      <c r="P204" s="786"/>
      <c r="Q204" s="786"/>
      <c r="R204" s="787">
        <f t="shared" si="220"/>
        <v>0</v>
      </c>
      <c r="S204" s="788">
        <f t="shared" si="221"/>
        <v>0</v>
      </c>
      <c r="W204" s="789">
        <f t="shared" si="222"/>
        <v>0</v>
      </c>
      <c r="X204" s="789">
        <f t="shared" si="223"/>
        <v>0</v>
      </c>
      <c r="Z204" s="789">
        <f t="shared" si="224"/>
        <v>0</v>
      </c>
      <c r="AA204" s="789">
        <f t="shared" si="225"/>
        <v>0</v>
      </c>
      <c r="AB204" s="790" t="e">
        <f t="shared" si="226"/>
        <v>#DIV/0!</v>
      </c>
    </row>
    <row r="205" spans="1:28" ht="14.25" x14ac:dyDescent="0.3">
      <c r="A205" s="782"/>
      <c r="B205" s="783"/>
      <c r="C205" s="829"/>
      <c r="D205" s="785"/>
      <c r="E205" s="785"/>
      <c r="F205" s="786"/>
      <c r="G205" s="786"/>
      <c r="H205" s="786"/>
      <c r="I205" s="786"/>
      <c r="J205" s="786"/>
      <c r="K205" s="786"/>
      <c r="L205" s="786"/>
      <c r="M205" s="786"/>
      <c r="N205" s="786"/>
      <c r="O205" s="786"/>
      <c r="P205" s="786"/>
      <c r="Q205" s="786"/>
      <c r="R205" s="787">
        <f t="shared" si="220"/>
        <v>0</v>
      </c>
      <c r="S205" s="788">
        <f t="shared" si="221"/>
        <v>0</v>
      </c>
      <c r="W205" s="789">
        <f t="shared" si="222"/>
        <v>0</v>
      </c>
      <c r="X205" s="789">
        <f t="shared" si="223"/>
        <v>0</v>
      </c>
      <c r="Z205" s="789">
        <f t="shared" si="224"/>
        <v>0</v>
      </c>
      <c r="AA205" s="789">
        <f t="shared" si="225"/>
        <v>0</v>
      </c>
      <c r="AB205" s="790" t="e">
        <f t="shared" si="226"/>
        <v>#DIV/0!</v>
      </c>
    </row>
    <row r="206" spans="1:28" ht="15" thickBot="1" x14ac:dyDescent="0.35">
      <c r="A206" s="791"/>
      <c r="B206" s="792" t="s">
        <v>1196</v>
      </c>
      <c r="C206" s="793"/>
      <c r="D206" s="794"/>
      <c r="E206" s="794"/>
      <c r="F206" s="795">
        <f>SUM(F201:F205)</f>
        <v>0</v>
      </c>
      <c r="G206" s="795">
        <f t="shared" ref="G206:R206" si="227">SUM(G201:G205)</f>
        <v>0</v>
      </c>
      <c r="H206" s="795">
        <f t="shared" si="227"/>
        <v>0</v>
      </c>
      <c r="I206" s="795">
        <f t="shared" si="227"/>
        <v>0</v>
      </c>
      <c r="J206" s="795">
        <f t="shared" si="227"/>
        <v>0</v>
      </c>
      <c r="K206" s="795">
        <f t="shared" si="227"/>
        <v>0</v>
      </c>
      <c r="L206" s="795">
        <f t="shared" si="227"/>
        <v>0</v>
      </c>
      <c r="M206" s="795">
        <f t="shared" si="227"/>
        <v>0</v>
      </c>
      <c r="N206" s="795">
        <f t="shared" si="227"/>
        <v>0</v>
      </c>
      <c r="O206" s="795">
        <f t="shared" si="227"/>
        <v>0</v>
      </c>
      <c r="P206" s="795">
        <f t="shared" si="227"/>
        <v>0</v>
      </c>
      <c r="Q206" s="795">
        <f t="shared" si="227"/>
        <v>0</v>
      </c>
      <c r="R206" s="795">
        <f t="shared" si="227"/>
        <v>0</v>
      </c>
      <c r="S206" s="796">
        <f>SUM(S201:S205)</f>
        <v>0</v>
      </c>
      <c r="W206" s="809">
        <f>SUM(W201:W205)</f>
        <v>0</v>
      </c>
      <c r="X206" s="809">
        <f>SUM(X201:X205)</f>
        <v>0</v>
      </c>
      <c r="Z206" s="797">
        <f>SUM(Z201:Z205)</f>
        <v>0</v>
      </c>
      <c r="AA206" s="797">
        <f>SUM(AA201:AA205)</f>
        <v>0</v>
      </c>
      <c r="AB206" s="798" t="e">
        <f t="shared" si="226"/>
        <v>#DIV/0!</v>
      </c>
    </row>
    <row r="207" spans="1:28" ht="14.25" x14ac:dyDescent="0.3">
      <c r="A207" s="782">
        <v>9.5</v>
      </c>
      <c r="B207" s="783" t="s">
        <v>1197</v>
      </c>
      <c r="C207" s="829"/>
      <c r="D207" s="785"/>
      <c r="E207" s="785"/>
      <c r="F207" s="786"/>
      <c r="G207" s="786"/>
      <c r="H207" s="786"/>
      <c r="I207" s="786"/>
      <c r="J207" s="786"/>
      <c r="K207" s="786"/>
      <c r="L207" s="786"/>
      <c r="M207" s="786"/>
      <c r="N207" s="786"/>
      <c r="O207" s="786"/>
      <c r="P207" s="786"/>
      <c r="Q207" s="786"/>
      <c r="R207" s="787">
        <f t="shared" ref="R207:R211" si="228">SUM(F207:Q207)</f>
        <v>0</v>
      </c>
      <c r="S207" s="788">
        <f t="shared" ref="S207:S211" si="229">D207*R207</f>
        <v>0</v>
      </c>
      <c r="W207" s="789">
        <f>X207/$U$7</f>
        <v>0</v>
      </c>
      <c r="X207" s="789">
        <f>R207/12</f>
        <v>0</v>
      </c>
      <c r="Z207" s="789">
        <f>IF($E207="Y",$R207,0)</f>
        <v>0</v>
      </c>
      <c r="AA207" s="789">
        <f>IF($E207="N",$R207,0)</f>
        <v>0</v>
      </c>
      <c r="AB207" s="790" t="e">
        <f>Z207/(AA207+Z207)</f>
        <v>#DIV/0!</v>
      </c>
    </row>
    <row r="208" spans="1:28" ht="14.25" x14ac:dyDescent="0.3">
      <c r="A208" s="782"/>
      <c r="B208" s="783"/>
      <c r="C208" s="829"/>
      <c r="D208" s="785"/>
      <c r="E208" s="785"/>
      <c r="F208" s="786"/>
      <c r="G208" s="786"/>
      <c r="H208" s="786"/>
      <c r="I208" s="786"/>
      <c r="J208" s="786"/>
      <c r="K208" s="786"/>
      <c r="L208" s="786"/>
      <c r="M208" s="786"/>
      <c r="N208" s="786"/>
      <c r="O208" s="786"/>
      <c r="P208" s="786"/>
      <c r="Q208" s="786"/>
      <c r="R208" s="787">
        <f t="shared" si="228"/>
        <v>0</v>
      </c>
      <c r="S208" s="788">
        <f t="shared" si="229"/>
        <v>0</v>
      </c>
      <c r="W208" s="789">
        <f t="shared" ref="W208:W211" si="230">X208/$U$7</f>
        <v>0</v>
      </c>
      <c r="X208" s="789">
        <f t="shared" ref="X208:X211" si="231">R208/12</f>
        <v>0</v>
      </c>
      <c r="Z208" s="789">
        <f t="shared" ref="Z208:Z211" si="232">IF($E208="Y",$R208,0)</f>
        <v>0</v>
      </c>
      <c r="AA208" s="789">
        <f t="shared" ref="AA208:AA211" si="233">IF($E208="N",$R208,0)</f>
        <v>0</v>
      </c>
      <c r="AB208" s="790" t="e">
        <f t="shared" ref="AB208:AB212" si="234">Z208/(AA208+Z208)</f>
        <v>#DIV/0!</v>
      </c>
    </row>
    <row r="209" spans="1:28" ht="14.25" x14ac:dyDescent="0.3">
      <c r="A209" s="782"/>
      <c r="B209" s="783"/>
      <c r="C209" s="829"/>
      <c r="D209" s="785"/>
      <c r="E209" s="785"/>
      <c r="F209" s="786"/>
      <c r="G209" s="786"/>
      <c r="H209" s="786"/>
      <c r="I209" s="786"/>
      <c r="J209" s="786"/>
      <c r="K209" s="786"/>
      <c r="L209" s="786"/>
      <c r="M209" s="786"/>
      <c r="N209" s="786"/>
      <c r="O209" s="786"/>
      <c r="P209" s="786"/>
      <c r="Q209" s="786"/>
      <c r="R209" s="787">
        <f t="shared" si="228"/>
        <v>0</v>
      </c>
      <c r="S209" s="788">
        <f t="shared" si="229"/>
        <v>0</v>
      </c>
      <c r="W209" s="789">
        <f t="shared" si="230"/>
        <v>0</v>
      </c>
      <c r="X209" s="789">
        <f t="shared" si="231"/>
        <v>0</v>
      </c>
      <c r="Z209" s="789">
        <f t="shared" si="232"/>
        <v>0</v>
      </c>
      <c r="AA209" s="789">
        <f t="shared" si="233"/>
        <v>0</v>
      </c>
      <c r="AB209" s="790" t="e">
        <f t="shared" si="234"/>
        <v>#DIV/0!</v>
      </c>
    </row>
    <row r="210" spans="1:28" ht="14.25" x14ac:dyDescent="0.3">
      <c r="A210" s="782"/>
      <c r="B210" s="783"/>
      <c r="C210" s="829"/>
      <c r="D210" s="785"/>
      <c r="E210" s="785"/>
      <c r="F210" s="786"/>
      <c r="G210" s="786"/>
      <c r="H210" s="786"/>
      <c r="I210" s="786"/>
      <c r="J210" s="786"/>
      <c r="K210" s="786"/>
      <c r="L210" s="786"/>
      <c r="M210" s="786"/>
      <c r="N210" s="786"/>
      <c r="O210" s="786"/>
      <c r="P210" s="786"/>
      <c r="Q210" s="786"/>
      <c r="R210" s="787">
        <f t="shared" si="228"/>
        <v>0</v>
      </c>
      <c r="S210" s="788">
        <f t="shared" si="229"/>
        <v>0</v>
      </c>
      <c r="W210" s="789">
        <f t="shared" si="230"/>
        <v>0</v>
      </c>
      <c r="X210" s="789">
        <f t="shared" si="231"/>
        <v>0</v>
      </c>
      <c r="Z210" s="789">
        <f t="shared" si="232"/>
        <v>0</v>
      </c>
      <c r="AA210" s="789">
        <f t="shared" si="233"/>
        <v>0</v>
      </c>
      <c r="AB210" s="790" t="e">
        <f t="shared" si="234"/>
        <v>#DIV/0!</v>
      </c>
    </row>
    <row r="211" spans="1:28" ht="14.25" x14ac:dyDescent="0.3">
      <c r="A211" s="782"/>
      <c r="B211" s="783"/>
      <c r="C211" s="829"/>
      <c r="D211" s="785"/>
      <c r="E211" s="785"/>
      <c r="F211" s="786"/>
      <c r="G211" s="786"/>
      <c r="H211" s="786"/>
      <c r="I211" s="786"/>
      <c r="J211" s="786"/>
      <c r="K211" s="786"/>
      <c r="L211" s="786"/>
      <c r="M211" s="786"/>
      <c r="N211" s="786"/>
      <c r="O211" s="786"/>
      <c r="P211" s="786"/>
      <c r="Q211" s="786"/>
      <c r="R211" s="787">
        <f t="shared" si="228"/>
        <v>0</v>
      </c>
      <c r="S211" s="788">
        <f t="shared" si="229"/>
        <v>0</v>
      </c>
      <c r="W211" s="789">
        <f t="shared" si="230"/>
        <v>0</v>
      </c>
      <c r="X211" s="789">
        <f t="shared" si="231"/>
        <v>0</v>
      </c>
      <c r="Z211" s="789">
        <f t="shared" si="232"/>
        <v>0</v>
      </c>
      <c r="AA211" s="789">
        <f t="shared" si="233"/>
        <v>0</v>
      </c>
      <c r="AB211" s="790" t="e">
        <f t="shared" si="234"/>
        <v>#DIV/0!</v>
      </c>
    </row>
    <row r="212" spans="1:28" ht="15" thickBot="1" x14ac:dyDescent="0.35">
      <c r="A212" s="791"/>
      <c r="B212" s="792" t="s">
        <v>1198</v>
      </c>
      <c r="C212" s="793"/>
      <c r="D212" s="794"/>
      <c r="E212" s="794"/>
      <c r="F212" s="795">
        <f>SUM(F207:F211)</f>
        <v>0</v>
      </c>
      <c r="G212" s="795">
        <f t="shared" ref="G212:R212" si="235">SUM(G207:G211)</f>
        <v>0</v>
      </c>
      <c r="H212" s="795">
        <f t="shared" si="235"/>
        <v>0</v>
      </c>
      <c r="I212" s="795">
        <f t="shared" si="235"/>
        <v>0</v>
      </c>
      <c r="J212" s="795">
        <f t="shared" si="235"/>
        <v>0</v>
      </c>
      <c r="K212" s="795">
        <f t="shared" si="235"/>
        <v>0</v>
      </c>
      <c r="L212" s="795">
        <f t="shared" si="235"/>
        <v>0</v>
      </c>
      <c r="M212" s="795">
        <f t="shared" si="235"/>
        <v>0</v>
      </c>
      <c r="N212" s="795">
        <f t="shared" si="235"/>
        <v>0</v>
      </c>
      <c r="O212" s="795">
        <f t="shared" si="235"/>
        <v>0</v>
      </c>
      <c r="P212" s="795">
        <f t="shared" si="235"/>
        <v>0</v>
      </c>
      <c r="Q212" s="795">
        <f t="shared" si="235"/>
        <v>0</v>
      </c>
      <c r="R212" s="795">
        <f t="shared" si="235"/>
        <v>0</v>
      </c>
      <c r="S212" s="796">
        <f>SUM(S207:S211)</f>
        <v>0</v>
      </c>
      <c r="W212" s="809">
        <f>SUM(W207:W211)</f>
        <v>0</v>
      </c>
      <c r="X212" s="809">
        <f>SUM(X207:X211)</f>
        <v>0</v>
      </c>
      <c r="Z212" s="797">
        <f>SUM(Z207:Z211)</f>
        <v>0</v>
      </c>
      <c r="AA212" s="797">
        <f>SUM(AA207:AA211)</f>
        <v>0</v>
      </c>
      <c r="AB212" s="798" t="e">
        <f t="shared" si="234"/>
        <v>#DIV/0!</v>
      </c>
    </row>
    <row r="213" spans="1:28" ht="14.25" x14ac:dyDescent="0.3">
      <c r="A213" s="782">
        <v>9.6</v>
      </c>
      <c r="B213" s="783" t="s">
        <v>181</v>
      </c>
      <c r="C213" s="829"/>
      <c r="D213" s="785"/>
      <c r="E213" s="785"/>
      <c r="F213" s="786"/>
      <c r="G213" s="786"/>
      <c r="H213" s="786"/>
      <c r="I213" s="786"/>
      <c r="J213" s="786"/>
      <c r="K213" s="786"/>
      <c r="L213" s="786"/>
      <c r="M213" s="786"/>
      <c r="N213" s="786"/>
      <c r="O213" s="786"/>
      <c r="P213" s="786"/>
      <c r="Q213" s="786"/>
      <c r="R213" s="787">
        <f t="shared" ref="R213:R217" si="236">SUM(F213:Q213)</f>
        <v>0</v>
      </c>
      <c r="S213" s="788">
        <f t="shared" ref="S213:S217" si="237">D213*R213</f>
        <v>0</v>
      </c>
      <c r="W213" s="789">
        <f>X213/$U$7</f>
        <v>0</v>
      </c>
      <c r="X213" s="789">
        <f>R213/12</f>
        <v>0</v>
      </c>
      <c r="Z213" s="789">
        <f>IF($E213="Y",$R213,0)</f>
        <v>0</v>
      </c>
      <c r="AA213" s="789">
        <f>IF($E213="N",$R213,0)</f>
        <v>0</v>
      </c>
      <c r="AB213" s="790" t="e">
        <f>Z213/(AA213+Z213)</f>
        <v>#DIV/0!</v>
      </c>
    </row>
    <row r="214" spans="1:28" ht="14.25" x14ac:dyDescent="0.3">
      <c r="A214" s="782"/>
      <c r="B214" s="783"/>
      <c r="C214" s="829"/>
      <c r="D214" s="785"/>
      <c r="E214" s="785"/>
      <c r="F214" s="786"/>
      <c r="G214" s="786"/>
      <c r="H214" s="786"/>
      <c r="I214" s="786"/>
      <c r="J214" s="786"/>
      <c r="K214" s="786"/>
      <c r="L214" s="786"/>
      <c r="M214" s="786"/>
      <c r="N214" s="786"/>
      <c r="O214" s="786"/>
      <c r="P214" s="786"/>
      <c r="Q214" s="786"/>
      <c r="R214" s="787">
        <f t="shared" si="236"/>
        <v>0</v>
      </c>
      <c r="S214" s="788">
        <f t="shared" si="237"/>
        <v>0</v>
      </c>
      <c r="W214" s="789">
        <f t="shared" ref="W214:W217" si="238">X214/$U$7</f>
        <v>0</v>
      </c>
      <c r="X214" s="789">
        <f t="shared" ref="X214:X217" si="239">R214/12</f>
        <v>0</v>
      </c>
      <c r="Z214" s="789">
        <f t="shared" ref="Z214:Z217" si="240">IF($E214="Y",$R214,0)</f>
        <v>0</v>
      </c>
      <c r="AA214" s="789">
        <f t="shared" ref="AA214:AA217" si="241">IF($E214="N",$R214,0)</f>
        <v>0</v>
      </c>
      <c r="AB214" s="790" t="e">
        <f t="shared" ref="AB214:AB222" si="242">Z214/(AA214+Z214)</f>
        <v>#DIV/0!</v>
      </c>
    </row>
    <row r="215" spans="1:28" ht="14.25" x14ac:dyDescent="0.3">
      <c r="A215" s="782"/>
      <c r="B215" s="783"/>
      <c r="C215" s="829"/>
      <c r="D215" s="785"/>
      <c r="E215" s="785"/>
      <c r="F215" s="786"/>
      <c r="G215" s="786"/>
      <c r="H215" s="786"/>
      <c r="I215" s="786"/>
      <c r="J215" s="786"/>
      <c r="K215" s="786"/>
      <c r="L215" s="786"/>
      <c r="M215" s="786"/>
      <c r="N215" s="786"/>
      <c r="O215" s="786"/>
      <c r="P215" s="786"/>
      <c r="Q215" s="786"/>
      <c r="R215" s="787">
        <f t="shared" si="236"/>
        <v>0</v>
      </c>
      <c r="S215" s="788">
        <f t="shared" si="237"/>
        <v>0</v>
      </c>
      <c r="W215" s="789">
        <f t="shared" si="238"/>
        <v>0</v>
      </c>
      <c r="X215" s="789">
        <f t="shared" si="239"/>
        <v>0</v>
      </c>
      <c r="Z215" s="789">
        <f t="shared" si="240"/>
        <v>0</v>
      </c>
      <c r="AA215" s="789">
        <f t="shared" si="241"/>
        <v>0</v>
      </c>
      <c r="AB215" s="790" t="e">
        <f t="shared" si="242"/>
        <v>#DIV/0!</v>
      </c>
    </row>
    <row r="216" spans="1:28" ht="14.25" x14ac:dyDescent="0.3">
      <c r="A216" s="782"/>
      <c r="B216" s="783"/>
      <c r="C216" s="829"/>
      <c r="D216" s="785"/>
      <c r="E216" s="785"/>
      <c r="F216" s="786"/>
      <c r="G216" s="786"/>
      <c r="H216" s="786"/>
      <c r="I216" s="786"/>
      <c r="J216" s="786"/>
      <c r="K216" s="786"/>
      <c r="L216" s="786"/>
      <c r="M216" s="786"/>
      <c r="N216" s="786"/>
      <c r="O216" s="786"/>
      <c r="P216" s="786"/>
      <c r="Q216" s="786"/>
      <c r="R216" s="787">
        <f t="shared" si="236"/>
        <v>0</v>
      </c>
      <c r="S216" s="788">
        <f t="shared" si="237"/>
        <v>0</v>
      </c>
      <c r="W216" s="789">
        <f t="shared" si="238"/>
        <v>0</v>
      </c>
      <c r="X216" s="789">
        <f t="shared" si="239"/>
        <v>0</v>
      </c>
      <c r="Z216" s="789">
        <f t="shared" si="240"/>
        <v>0</v>
      </c>
      <c r="AA216" s="789">
        <f t="shared" si="241"/>
        <v>0</v>
      </c>
      <c r="AB216" s="790" t="e">
        <f t="shared" si="242"/>
        <v>#DIV/0!</v>
      </c>
    </row>
    <row r="217" spans="1:28" ht="14.25" x14ac:dyDescent="0.3">
      <c r="A217" s="782"/>
      <c r="B217" s="783"/>
      <c r="C217" s="829"/>
      <c r="D217" s="785"/>
      <c r="E217" s="785"/>
      <c r="F217" s="786"/>
      <c r="G217" s="786"/>
      <c r="H217" s="786"/>
      <c r="I217" s="786"/>
      <c r="J217" s="786"/>
      <c r="K217" s="786"/>
      <c r="L217" s="786"/>
      <c r="M217" s="786"/>
      <c r="N217" s="786"/>
      <c r="O217" s="786"/>
      <c r="P217" s="786"/>
      <c r="Q217" s="786"/>
      <c r="R217" s="787">
        <f t="shared" si="236"/>
        <v>0</v>
      </c>
      <c r="S217" s="788">
        <f t="shared" si="237"/>
        <v>0</v>
      </c>
      <c r="W217" s="789">
        <f t="shared" si="238"/>
        <v>0</v>
      </c>
      <c r="X217" s="789">
        <f t="shared" si="239"/>
        <v>0</v>
      </c>
      <c r="Z217" s="789">
        <f t="shared" si="240"/>
        <v>0</v>
      </c>
      <c r="AA217" s="789">
        <f t="shared" si="241"/>
        <v>0</v>
      </c>
      <c r="AB217" s="790" t="e">
        <f t="shared" si="242"/>
        <v>#DIV/0!</v>
      </c>
    </row>
    <row r="218" spans="1:28" ht="15" thickBot="1" x14ac:dyDescent="0.35">
      <c r="A218" s="791"/>
      <c r="B218" s="792" t="s">
        <v>182</v>
      </c>
      <c r="C218" s="793"/>
      <c r="D218" s="794"/>
      <c r="E218" s="794"/>
      <c r="F218" s="795">
        <f>SUM(F213:F217)</f>
        <v>0</v>
      </c>
      <c r="G218" s="795">
        <f t="shared" ref="G218:R218" si="243">SUM(G213:G217)</f>
        <v>0</v>
      </c>
      <c r="H218" s="795">
        <f t="shared" si="243"/>
        <v>0</v>
      </c>
      <c r="I218" s="795">
        <f t="shared" si="243"/>
        <v>0</v>
      </c>
      <c r="J218" s="795">
        <f t="shared" si="243"/>
        <v>0</v>
      </c>
      <c r="K218" s="795">
        <f t="shared" si="243"/>
        <v>0</v>
      </c>
      <c r="L218" s="795">
        <f t="shared" si="243"/>
        <v>0</v>
      </c>
      <c r="M218" s="795">
        <f t="shared" si="243"/>
        <v>0</v>
      </c>
      <c r="N218" s="795">
        <f t="shared" si="243"/>
        <v>0</v>
      </c>
      <c r="O218" s="795">
        <f t="shared" si="243"/>
        <v>0</v>
      </c>
      <c r="P218" s="795">
        <f t="shared" si="243"/>
        <v>0</v>
      </c>
      <c r="Q218" s="795">
        <f t="shared" si="243"/>
        <v>0</v>
      </c>
      <c r="R218" s="795">
        <f t="shared" si="243"/>
        <v>0</v>
      </c>
      <c r="S218" s="796">
        <f>SUM(S213:S217)</f>
        <v>0</v>
      </c>
      <c r="W218" s="809">
        <f>SUM(W213:W217)</f>
        <v>0</v>
      </c>
      <c r="X218" s="809">
        <f>SUM(X213:X217)</f>
        <v>0</v>
      </c>
      <c r="Z218" s="797">
        <f>SUM(Z213:Z217)</f>
        <v>0</v>
      </c>
      <c r="AA218" s="797">
        <f>SUM(AA213:AA217)</f>
        <v>0</v>
      </c>
      <c r="AB218" s="798" t="e">
        <f t="shared" si="242"/>
        <v>#DIV/0!</v>
      </c>
    </row>
    <row r="219" spans="1:28" ht="14.25" x14ac:dyDescent="0.3">
      <c r="A219" s="830"/>
      <c r="B219" s="839"/>
      <c r="C219" s="829"/>
      <c r="D219" s="785"/>
      <c r="E219" s="785"/>
      <c r="F219" s="786"/>
      <c r="G219" s="786"/>
      <c r="H219" s="786"/>
      <c r="I219" s="786"/>
      <c r="J219" s="786"/>
      <c r="K219" s="786"/>
      <c r="L219" s="786"/>
      <c r="M219" s="786"/>
      <c r="N219" s="786"/>
      <c r="O219" s="786"/>
      <c r="P219" s="786"/>
      <c r="Q219" s="786"/>
      <c r="R219" s="786"/>
      <c r="S219" s="834"/>
      <c r="W219" s="789"/>
      <c r="X219" s="789"/>
      <c r="Z219" s="789"/>
      <c r="AA219" s="789"/>
      <c r="AB219" s="790"/>
    </row>
    <row r="220" spans="1:28" ht="15" thickBot="1" x14ac:dyDescent="0.35">
      <c r="A220" s="810"/>
      <c r="B220" s="811" t="s">
        <v>183</v>
      </c>
      <c r="C220" s="812"/>
      <c r="D220" s="813"/>
      <c r="E220" s="813"/>
      <c r="F220" s="813">
        <f>SUM(F188,F194,F200,F218,F212,F206)</f>
        <v>0</v>
      </c>
      <c r="G220" s="813">
        <f t="shared" ref="G220:S220" si="244">SUM(G188,G194,G200,G218,G212,G206)</f>
        <v>0</v>
      </c>
      <c r="H220" s="813">
        <f t="shared" si="244"/>
        <v>0</v>
      </c>
      <c r="I220" s="813">
        <f t="shared" si="244"/>
        <v>0</v>
      </c>
      <c r="J220" s="813">
        <f t="shared" si="244"/>
        <v>0</v>
      </c>
      <c r="K220" s="813">
        <f t="shared" si="244"/>
        <v>0</v>
      </c>
      <c r="L220" s="813">
        <f t="shared" si="244"/>
        <v>0</v>
      </c>
      <c r="M220" s="813">
        <f t="shared" si="244"/>
        <v>0</v>
      </c>
      <c r="N220" s="813">
        <f t="shared" si="244"/>
        <v>0</v>
      </c>
      <c r="O220" s="813">
        <f t="shared" si="244"/>
        <v>0</v>
      </c>
      <c r="P220" s="813">
        <f t="shared" si="244"/>
        <v>0</v>
      </c>
      <c r="Q220" s="813">
        <f t="shared" si="244"/>
        <v>0</v>
      </c>
      <c r="R220" s="813">
        <f t="shared" si="244"/>
        <v>0</v>
      </c>
      <c r="S220" s="814">
        <f t="shared" si="244"/>
        <v>0</v>
      </c>
      <c r="W220" s="813">
        <f>SUM(W188,W194,W200,W218,W212,W206)</f>
        <v>0</v>
      </c>
      <c r="X220" s="813">
        <f>SUM(X188,X194,X200,X218,X212,X206)</f>
        <v>0</v>
      </c>
      <c r="Z220" s="813">
        <f>SUM(Z188,Z194,Z200,Z218,Z212,Z206)</f>
        <v>0</v>
      </c>
      <c r="AA220" s="813">
        <f>SUM(AA188,AA194,AA200,AA218,AA212,AA206)</f>
        <v>0</v>
      </c>
      <c r="AB220" s="815" t="e">
        <f t="shared" si="242"/>
        <v>#DIV/0!</v>
      </c>
    </row>
    <row r="221" spans="1:28" ht="14.25" x14ac:dyDescent="0.3">
      <c r="A221" s="840"/>
      <c r="B221" s="839"/>
      <c r="C221" s="848"/>
      <c r="D221" s="841"/>
      <c r="E221" s="841"/>
      <c r="F221" s="786"/>
      <c r="G221" s="786"/>
      <c r="H221" s="786"/>
      <c r="I221" s="786"/>
      <c r="J221" s="786"/>
      <c r="K221" s="786"/>
      <c r="L221" s="786"/>
      <c r="M221" s="786"/>
      <c r="N221" s="786"/>
      <c r="O221" s="786"/>
      <c r="P221" s="786"/>
      <c r="Q221" s="786"/>
      <c r="R221" s="786"/>
      <c r="S221" s="834"/>
      <c r="W221" s="784"/>
      <c r="X221" s="784"/>
      <c r="Z221" s="784"/>
      <c r="AA221" s="784"/>
      <c r="AB221" s="790"/>
    </row>
    <row r="222" spans="1:28" ht="15" thickBot="1" x14ac:dyDescent="0.35">
      <c r="A222" s="849"/>
      <c r="B222" s="850" t="s">
        <v>1199</v>
      </c>
      <c r="C222" s="851"/>
      <c r="D222" s="852"/>
      <c r="E222" s="852"/>
      <c r="F222" s="852">
        <f t="shared" ref="F222:S222" si="245">SUM(F27,F72,F82,F152,F130,F102,F92,F220,F180)</f>
        <v>0</v>
      </c>
      <c r="G222" s="852">
        <f t="shared" si="245"/>
        <v>0</v>
      </c>
      <c r="H222" s="852">
        <f t="shared" si="245"/>
        <v>0</v>
      </c>
      <c r="I222" s="852">
        <f t="shared" si="245"/>
        <v>0</v>
      </c>
      <c r="J222" s="852">
        <f t="shared" si="245"/>
        <v>0</v>
      </c>
      <c r="K222" s="852">
        <f t="shared" si="245"/>
        <v>0</v>
      </c>
      <c r="L222" s="852">
        <f t="shared" si="245"/>
        <v>0</v>
      </c>
      <c r="M222" s="852">
        <f t="shared" si="245"/>
        <v>0</v>
      </c>
      <c r="N222" s="852">
        <f t="shared" si="245"/>
        <v>0</v>
      </c>
      <c r="O222" s="852">
        <f t="shared" si="245"/>
        <v>0</v>
      </c>
      <c r="P222" s="852">
        <f t="shared" si="245"/>
        <v>0</v>
      </c>
      <c r="Q222" s="852">
        <f t="shared" si="245"/>
        <v>0</v>
      </c>
      <c r="R222" s="852">
        <f t="shared" si="245"/>
        <v>0</v>
      </c>
      <c r="S222" s="853">
        <f t="shared" si="245"/>
        <v>0</v>
      </c>
      <c r="W222" s="852">
        <f>SUM(W27,W72,W82,W152,W130,W102,W92,W220,W180)</f>
        <v>0</v>
      </c>
      <c r="X222" s="852">
        <f>SUM(X27,X72,X82,X152,X130,X102,X92,X220,X180)</f>
        <v>0</v>
      </c>
      <c r="Z222" s="852">
        <f>SUM(Z27,Z72,Z82,Z152,Z130,Z102,Z92,Z220,Z180)</f>
        <v>0</v>
      </c>
      <c r="AA222" s="852">
        <f>SUM(AA27,AA72,AA82,AA152,AA130,AA102,AA92,AA220,AA180)</f>
        <v>0</v>
      </c>
      <c r="AB222" s="798" t="e">
        <f t="shared" si="242"/>
        <v>#DIV/0!</v>
      </c>
    </row>
    <row r="223" spans="1:28" ht="14.25" x14ac:dyDescent="0.3">
      <c r="A223" s="854"/>
      <c r="B223" s="855"/>
      <c r="C223" s="856"/>
      <c r="D223" s="856"/>
      <c r="E223" s="856"/>
      <c r="F223" s="857"/>
      <c r="G223" s="857"/>
      <c r="H223" s="857"/>
      <c r="I223" s="857"/>
      <c r="J223" s="857"/>
      <c r="K223" s="857"/>
      <c r="L223" s="857"/>
      <c r="M223" s="857"/>
      <c r="N223" s="857"/>
      <c r="O223" s="857"/>
      <c r="P223" s="857"/>
      <c r="Q223" s="857"/>
      <c r="R223" s="857"/>
      <c r="S223" s="858"/>
      <c r="W223" s="847"/>
      <c r="X223" s="847"/>
      <c r="Z223" s="847"/>
      <c r="AA223" s="847"/>
    </row>
    <row r="224" spans="1:28" ht="14.25" x14ac:dyDescent="0.3">
      <c r="A224" s="854"/>
      <c r="B224" s="855"/>
      <c r="C224" s="856"/>
      <c r="D224" s="856"/>
      <c r="E224" s="856"/>
      <c r="F224" s="857"/>
      <c r="G224" s="857"/>
      <c r="H224" s="857"/>
      <c r="I224" s="857"/>
      <c r="J224" s="857"/>
      <c r="K224" s="857"/>
      <c r="L224" s="857"/>
      <c r="M224" s="857"/>
      <c r="N224" s="857"/>
      <c r="O224" s="857"/>
      <c r="P224" s="857"/>
      <c r="Q224" s="1394" t="s">
        <v>195</v>
      </c>
      <c r="R224" s="1395"/>
      <c r="S224" s="859" t="e">
        <f>S222/R222</f>
        <v>#DIV/0!</v>
      </c>
      <c r="W224" s="847"/>
      <c r="X224" s="847"/>
      <c r="Z224" s="847"/>
      <c r="AA224" s="847"/>
    </row>
    <row r="225" spans="1:27" x14ac:dyDescent="0.3">
      <c r="W225" s="847"/>
      <c r="X225" s="847"/>
      <c r="Z225" s="860"/>
      <c r="AA225" s="860"/>
    </row>
    <row r="226" spans="1:27" ht="14.25" x14ac:dyDescent="0.3">
      <c r="A226" s="19"/>
      <c r="B226" s="1269" t="s">
        <v>40</v>
      </c>
      <c r="C226" s="1270"/>
      <c r="D226" s="1271"/>
      <c r="E226" s="24"/>
    </row>
    <row r="227" spans="1:27" x14ac:dyDescent="0.3">
      <c r="A227" s="21">
        <v>1</v>
      </c>
      <c r="B227" s="1294"/>
      <c r="C227" s="1295"/>
      <c r="D227" s="1296"/>
      <c r="E227" s="441"/>
    </row>
    <row r="228" spans="1:27" x14ac:dyDescent="0.3">
      <c r="A228" s="22">
        <v>2</v>
      </c>
      <c r="B228" s="1291"/>
      <c r="C228" s="1292"/>
      <c r="D228" s="1293"/>
      <c r="E228" s="442"/>
    </row>
    <row r="229" spans="1:27" x14ac:dyDescent="0.3">
      <c r="A229" s="22">
        <v>3</v>
      </c>
      <c r="B229" s="1291"/>
      <c r="C229" s="1292"/>
      <c r="D229" s="1293"/>
      <c r="E229" s="442"/>
    </row>
    <row r="230" spans="1:27" x14ac:dyDescent="0.3">
      <c r="A230" s="22">
        <v>4</v>
      </c>
      <c r="B230" s="1291"/>
      <c r="C230" s="1292"/>
      <c r="D230" s="1293"/>
      <c r="E230" s="442"/>
    </row>
    <row r="231" spans="1:27" x14ac:dyDescent="0.3">
      <c r="A231" s="22">
        <v>5</v>
      </c>
      <c r="B231" s="1291"/>
      <c r="C231" s="1292"/>
      <c r="D231" s="1293"/>
      <c r="E231" s="442"/>
    </row>
    <row r="232" spans="1:27" x14ac:dyDescent="0.3">
      <c r="A232" s="22">
        <v>6</v>
      </c>
      <c r="B232" s="1291"/>
      <c r="C232" s="1292"/>
      <c r="D232" s="1293"/>
      <c r="E232" s="442"/>
    </row>
    <row r="233" spans="1:27" x14ac:dyDescent="0.3">
      <c r="A233" s="22">
        <v>7</v>
      </c>
      <c r="B233" s="1294"/>
      <c r="C233" s="1295"/>
      <c r="D233" s="1296"/>
      <c r="E233" s="441"/>
    </row>
    <row r="234" spans="1:27" x14ac:dyDescent="0.3">
      <c r="A234" s="22">
        <v>8</v>
      </c>
      <c r="B234" s="1291"/>
      <c r="C234" s="1292"/>
      <c r="D234" s="1293"/>
      <c r="E234" s="442"/>
    </row>
    <row r="235" spans="1:27" x14ac:dyDescent="0.3">
      <c r="A235" s="22">
        <v>9</v>
      </c>
      <c r="B235" s="1291"/>
      <c r="C235" s="1292"/>
      <c r="D235" s="1293"/>
      <c r="E235" s="442"/>
    </row>
    <row r="236" spans="1:27" x14ac:dyDescent="0.3">
      <c r="A236" s="22">
        <v>10</v>
      </c>
      <c r="B236" s="1291"/>
      <c r="C236" s="1292"/>
      <c r="D236" s="1293"/>
      <c r="E236" s="442"/>
    </row>
  </sheetData>
  <mergeCells count="30">
    <mergeCell ref="B232:D232"/>
    <mergeCell ref="B233:D233"/>
    <mergeCell ref="B234:D234"/>
    <mergeCell ref="B235:D235"/>
    <mergeCell ref="B236:D236"/>
    <mergeCell ref="AB5:AB7"/>
    <mergeCell ref="B152:C152"/>
    <mergeCell ref="Q224:R224"/>
    <mergeCell ref="U4:U6"/>
    <mergeCell ref="B226:D226"/>
    <mergeCell ref="W5:W7"/>
    <mergeCell ref="B231:D231"/>
    <mergeCell ref="X5:X7"/>
    <mergeCell ref="Z5:Z7"/>
    <mergeCell ref="AA5:AA7"/>
    <mergeCell ref="B227:D227"/>
    <mergeCell ref="B228:D228"/>
    <mergeCell ref="B229:D229"/>
    <mergeCell ref="B230:D230"/>
    <mergeCell ref="A1:S1"/>
    <mergeCell ref="A2:S2"/>
    <mergeCell ref="A3:S3"/>
    <mergeCell ref="E4:E7"/>
    <mergeCell ref="F4:Q4"/>
    <mergeCell ref="R4:R6"/>
    <mergeCell ref="S4:S7"/>
    <mergeCell ref="A5:A7"/>
    <mergeCell ref="B5:B7"/>
    <mergeCell ref="C5:C7"/>
    <mergeCell ref="D5:D7"/>
  </mergeCells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R14:S71 W14:X220 Z14:AA220 R73:S222" formula="1"/>
    <ignoredError sqref="AB9:AB27 AB30:AB72 AB75:AB80 AB82 AB85:AB90 AB92 AB95:AB100 AB102 AB105:AB128 AB130 AB133:AB150 AB152 AB155:AB178 AB180 AB183:AB218 AB220 AB222 S224" evalError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4F38D-81C0-41CC-9860-D6848774757A}">
  <dimension ref="A1:Z82"/>
  <sheetViews>
    <sheetView zoomScale="90" zoomScaleNormal="90" zoomScalePageLayoutView="85" workbookViewId="0">
      <pane xSplit="2" ySplit="4" topLeftCell="C5" activePane="bottomRight" state="frozen"/>
      <selection pane="topRight" activeCell="E4" sqref="E4:E7"/>
      <selection pane="bottomLeft" activeCell="E4" sqref="E4:E7"/>
      <selection pane="bottomRight" activeCell="B1" sqref="B1:M1"/>
    </sheetView>
  </sheetViews>
  <sheetFormatPr defaultColWidth="9.140625" defaultRowHeight="13.5" x14ac:dyDescent="0.25"/>
  <cols>
    <col min="1" max="1" width="3.7109375" style="61" customWidth="1"/>
    <col min="2" max="2" width="75.7109375" style="105" customWidth="1"/>
    <col min="3" max="4" width="13.7109375" style="105" customWidth="1"/>
    <col min="5" max="5" width="16.7109375" style="105" customWidth="1"/>
    <col min="6" max="12" width="14.7109375" style="105" customWidth="1"/>
    <col min="13" max="13" width="15.7109375" style="105" customWidth="1"/>
    <col min="14" max="14" width="2.7109375" style="105" customWidth="1"/>
    <col min="15" max="15" width="9.140625" style="105"/>
    <col min="16" max="23" width="12.28515625" style="105" customWidth="1"/>
    <col min="24" max="24" width="19" style="105" customWidth="1"/>
    <col min="25" max="25" width="11.28515625" style="105" bestFit="1" customWidth="1"/>
    <col min="26" max="113" width="9.140625" style="105"/>
    <col min="114" max="114" width="10.85546875" style="105" bestFit="1" customWidth="1"/>
    <col min="115" max="16384" width="9.140625" style="105"/>
  </cols>
  <sheetData>
    <row r="1" spans="1:13" ht="20.100000000000001" customHeight="1" x14ac:dyDescent="0.25">
      <c r="B1" s="1315" t="s">
        <v>1200</v>
      </c>
      <c r="C1" s="1315"/>
      <c r="D1" s="1315"/>
      <c r="E1" s="1315"/>
      <c r="F1" s="1315"/>
      <c r="G1" s="1315"/>
      <c r="H1" s="1315"/>
      <c r="I1" s="1315"/>
      <c r="J1" s="1315"/>
      <c r="K1" s="1315"/>
      <c r="L1" s="1315"/>
      <c r="M1" s="1315"/>
    </row>
    <row r="2" spans="1:13" ht="20.100000000000001" customHeight="1" x14ac:dyDescent="0.25">
      <c r="B2" s="1315" t="s">
        <v>1096</v>
      </c>
      <c r="C2" s="1315"/>
      <c r="D2" s="1315"/>
      <c r="E2" s="1315"/>
      <c r="F2" s="1315"/>
      <c r="G2" s="1315"/>
      <c r="H2" s="1315"/>
      <c r="I2" s="1315"/>
      <c r="J2" s="1315"/>
      <c r="K2" s="1315"/>
      <c r="L2" s="1315"/>
      <c r="M2" s="1315"/>
    </row>
    <row r="3" spans="1:13" ht="20.100000000000001" customHeight="1" thickBot="1" x14ac:dyDescent="0.3">
      <c r="B3" s="1317"/>
      <c r="C3" s="1317"/>
      <c r="D3" s="1317"/>
      <c r="E3" s="1317"/>
      <c r="F3" s="1317"/>
      <c r="G3" s="1317"/>
      <c r="H3" s="1317"/>
      <c r="I3" s="1317"/>
      <c r="J3" s="1317"/>
      <c r="K3" s="1317"/>
      <c r="L3" s="1317"/>
      <c r="M3" s="1317"/>
    </row>
    <row r="4" spans="1:13" s="106" customFormat="1" ht="71.25" x14ac:dyDescent="0.2">
      <c r="A4" s="107"/>
      <c r="B4" s="1243" t="s">
        <v>271</v>
      </c>
      <c r="C4" s="861" t="s">
        <v>1201</v>
      </c>
      <c r="D4" s="861" t="s">
        <v>1202</v>
      </c>
      <c r="E4" s="861" t="s">
        <v>1203</v>
      </c>
      <c r="F4" s="862" t="s">
        <v>275</v>
      </c>
      <c r="G4" s="1245" t="s">
        <v>6</v>
      </c>
      <c r="H4" s="1245" t="s">
        <v>7</v>
      </c>
      <c r="I4" s="1245" t="s">
        <v>8</v>
      </c>
      <c r="J4" s="1245" t="s">
        <v>9</v>
      </c>
      <c r="K4" s="1245" t="s">
        <v>10</v>
      </c>
      <c r="L4" s="1245" t="s">
        <v>11</v>
      </c>
      <c r="M4" s="1245" t="s">
        <v>278</v>
      </c>
    </row>
    <row r="5" spans="1:13" ht="14.25" customHeight="1" x14ac:dyDescent="0.25">
      <c r="B5" s="369" t="s">
        <v>279</v>
      </c>
      <c r="C5" s="203"/>
      <c r="D5" s="192"/>
      <c r="E5" s="863"/>
      <c r="F5" s="863"/>
      <c r="G5" s="191"/>
      <c r="H5" s="191"/>
      <c r="I5" s="191"/>
      <c r="J5" s="191"/>
      <c r="K5" s="191"/>
      <c r="L5" s="191"/>
      <c r="M5" s="370"/>
    </row>
    <row r="6" spans="1:13" ht="14.25" customHeight="1" x14ac:dyDescent="0.25">
      <c r="B6" s="356" t="s">
        <v>280</v>
      </c>
      <c r="C6" s="199"/>
      <c r="D6" s="187"/>
      <c r="E6" s="864"/>
      <c r="F6" s="865"/>
      <c r="G6" s="188"/>
      <c r="H6" s="188"/>
      <c r="I6" s="188"/>
      <c r="J6" s="188"/>
      <c r="K6" s="188"/>
      <c r="L6" s="188"/>
      <c r="M6" s="370"/>
    </row>
    <row r="7" spans="1:13" ht="14.25" customHeight="1" x14ac:dyDescent="0.25">
      <c r="B7" s="358" t="s">
        <v>257</v>
      </c>
      <c r="C7" s="198"/>
      <c r="D7" s="195"/>
      <c r="E7" s="866">
        <f t="shared" ref="E7:E9" si="0">C7*D7</f>
        <v>0</v>
      </c>
      <c r="F7" s="867"/>
      <c r="G7" s="207">
        <f t="shared" ref="G7:G9" si="1">$E7</f>
        <v>0</v>
      </c>
      <c r="H7" s="207"/>
      <c r="I7" s="207"/>
      <c r="J7" s="208"/>
      <c r="K7" s="208"/>
      <c r="L7" s="207"/>
      <c r="M7" s="393">
        <f>SUM(G7:L7)</f>
        <v>0</v>
      </c>
    </row>
    <row r="8" spans="1:13" ht="14.25" customHeight="1" x14ac:dyDescent="0.25">
      <c r="B8" s="358" t="s">
        <v>258</v>
      </c>
      <c r="C8" s="198"/>
      <c r="D8" s="195"/>
      <c r="E8" s="866">
        <f t="shared" si="0"/>
        <v>0</v>
      </c>
      <c r="F8" s="867"/>
      <c r="G8" s="207">
        <f t="shared" si="1"/>
        <v>0</v>
      </c>
      <c r="H8" s="207"/>
      <c r="I8" s="207"/>
      <c r="J8" s="208"/>
      <c r="K8" s="208"/>
      <c r="L8" s="207"/>
      <c r="M8" s="393">
        <f>SUM(G8:L8)</f>
        <v>0</v>
      </c>
    </row>
    <row r="9" spans="1:13" ht="14.25" customHeight="1" x14ac:dyDescent="0.25">
      <c r="B9" s="358" t="s">
        <v>259</v>
      </c>
      <c r="C9" s="198"/>
      <c r="D9" s="195"/>
      <c r="E9" s="866">
        <f t="shared" si="0"/>
        <v>0</v>
      </c>
      <c r="F9" s="867"/>
      <c r="G9" s="207">
        <f t="shared" si="1"/>
        <v>0</v>
      </c>
      <c r="H9" s="207"/>
      <c r="I9" s="207"/>
      <c r="J9" s="208"/>
      <c r="K9" s="208"/>
      <c r="L9" s="207"/>
      <c r="M9" s="393">
        <f>SUM(G9:L9)</f>
        <v>0</v>
      </c>
    </row>
    <row r="10" spans="1:13" ht="14.25" customHeight="1" x14ac:dyDescent="0.25">
      <c r="B10" s="364" t="s">
        <v>282</v>
      </c>
      <c r="C10" s="201">
        <f>SUM(C7:C9)</f>
        <v>0</v>
      </c>
      <c r="D10" s="197"/>
      <c r="E10" s="865">
        <f t="shared" ref="E10:L10" si="2">SUM(E7:E9)</f>
        <v>0</v>
      </c>
      <c r="F10" s="865"/>
      <c r="G10" s="206">
        <f t="shared" ref="G10" si="3">SUM(G7:G9)</f>
        <v>0</v>
      </c>
      <c r="H10" s="206">
        <f t="shared" si="2"/>
        <v>0</v>
      </c>
      <c r="I10" s="206">
        <f t="shared" si="2"/>
        <v>0</v>
      </c>
      <c r="J10" s="206">
        <f t="shared" si="2"/>
        <v>0</v>
      </c>
      <c r="K10" s="206">
        <f t="shared" si="2"/>
        <v>0</v>
      </c>
      <c r="L10" s="206">
        <f t="shared" si="2"/>
        <v>0</v>
      </c>
      <c r="M10" s="390">
        <f>SUM(G10:L10)</f>
        <v>0</v>
      </c>
    </row>
    <row r="11" spans="1:13" ht="14.25" customHeight="1" x14ac:dyDescent="0.25">
      <c r="B11" s="359"/>
      <c r="C11" s="199"/>
      <c r="D11" s="196"/>
      <c r="E11" s="864"/>
      <c r="F11" s="865"/>
      <c r="G11" s="205"/>
      <c r="H11" s="205"/>
      <c r="I11" s="205"/>
      <c r="J11" s="205"/>
      <c r="K11" s="205"/>
      <c r="L11" s="205"/>
      <c r="M11" s="390"/>
    </row>
    <row r="12" spans="1:13" ht="14.25" customHeight="1" x14ac:dyDescent="0.25">
      <c r="B12" s="356" t="s">
        <v>283</v>
      </c>
      <c r="C12" s="198"/>
      <c r="D12" s="184"/>
      <c r="E12" s="866"/>
      <c r="F12" s="867"/>
      <c r="G12" s="208"/>
      <c r="H12" s="208"/>
      <c r="I12" s="208"/>
      <c r="J12" s="208"/>
      <c r="K12" s="208"/>
      <c r="L12" s="208"/>
      <c r="M12" s="390"/>
    </row>
    <row r="13" spans="1:13" ht="14.25" customHeight="1" x14ac:dyDescent="0.25">
      <c r="B13" s="358" t="s">
        <v>257</v>
      </c>
      <c r="C13" s="198"/>
      <c r="D13" s="195"/>
      <c r="E13" s="866">
        <f t="shared" ref="E13:E15" si="4">C13*D13</f>
        <v>0</v>
      </c>
      <c r="F13" s="867"/>
      <c r="G13" s="207">
        <f t="shared" ref="G13:G15" si="5">$E13</f>
        <v>0</v>
      </c>
      <c r="H13" s="208"/>
      <c r="I13" s="208"/>
      <c r="J13" s="207"/>
      <c r="K13" s="208"/>
      <c r="L13" s="208"/>
      <c r="M13" s="393">
        <f>SUM(G13:L13)</f>
        <v>0</v>
      </c>
    </row>
    <row r="14" spans="1:13" ht="14.25" customHeight="1" x14ac:dyDescent="0.25">
      <c r="B14" s="358" t="s">
        <v>258</v>
      </c>
      <c r="C14" s="198"/>
      <c r="D14" s="195"/>
      <c r="E14" s="866">
        <f t="shared" si="4"/>
        <v>0</v>
      </c>
      <c r="F14" s="867"/>
      <c r="G14" s="207">
        <f t="shared" si="5"/>
        <v>0</v>
      </c>
      <c r="H14" s="208"/>
      <c r="I14" s="208"/>
      <c r="J14" s="207"/>
      <c r="K14" s="208"/>
      <c r="L14" s="208"/>
      <c r="M14" s="393">
        <f>SUM(G14:L14)</f>
        <v>0</v>
      </c>
    </row>
    <row r="15" spans="1:13" ht="14.25" customHeight="1" x14ac:dyDescent="0.25">
      <c r="B15" s="358" t="s">
        <v>259</v>
      </c>
      <c r="C15" s="198"/>
      <c r="D15" s="195"/>
      <c r="E15" s="866">
        <f t="shared" si="4"/>
        <v>0</v>
      </c>
      <c r="F15" s="867"/>
      <c r="G15" s="207">
        <f t="shared" si="5"/>
        <v>0</v>
      </c>
      <c r="H15" s="208"/>
      <c r="I15" s="208"/>
      <c r="J15" s="207"/>
      <c r="K15" s="208"/>
      <c r="L15" s="208"/>
      <c r="M15" s="393">
        <f>SUM(G15:L15)</f>
        <v>0</v>
      </c>
    </row>
    <row r="16" spans="1:13" ht="14.25" customHeight="1" x14ac:dyDescent="0.25">
      <c r="B16" s="364" t="s">
        <v>284</v>
      </c>
      <c r="C16" s="201">
        <f>SUM(C13:C15)</f>
        <v>0</v>
      </c>
      <c r="D16" s="197"/>
      <c r="E16" s="865">
        <f t="shared" ref="E16:L16" si="6">SUM(E13:E15)</f>
        <v>0</v>
      </c>
      <c r="F16" s="865"/>
      <c r="G16" s="206">
        <f t="shared" ref="G16" si="7">SUM(G13:G15)</f>
        <v>0</v>
      </c>
      <c r="H16" s="206">
        <f t="shared" si="6"/>
        <v>0</v>
      </c>
      <c r="I16" s="206">
        <f t="shared" si="6"/>
        <v>0</v>
      </c>
      <c r="J16" s="206">
        <f t="shared" si="6"/>
        <v>0</v>
      </c>
      <c r="K16" s="206">
        <f t="shared" si="6"/>
        <v>0</v>
      </c>
      <c r="L16" s="206">
        <f t="shared" si="6"/>
        <v>0</v>
      </c>
      <c r="M16" s="390">
        <f>SUM(G16:L16)</f>
        <v>0</v>
      </c>
    </row>
    <row r="17" spans="2:26" ht="14.25" customHeight="1" x14ac:dyDescent="0.25">
      <c r="B17" s="359"/>
      <c r="C17" s="199"/>
      <c r="D17" s="196"/>
      <c r="E17" s="864"/>
      <c r="F17" s="865"/>
      <c r="G17" s="205"/>
      <c r="H17" s="205"/>
      <c r="I17" s="205"/>
      <c r="J17" s="205"/>
      <c r="K17" s="205"/>
      <c r="L17" s="205"/>
      <c r="M17" s="390"/>
    </row>
    <row r="18" spans="2:26" ht="14.25" customHeight="1" x14ac:dyDescent="0.25">
      <c r="B18" s="356" t="s">
        <v>285</v>
      </c>
      <c r="C18" s="198"/>
      <c r="D18" s="184"/>
      <c r="E18" s="866"/>
      <c r="F18" s="867"/>
      <c r="G18" s="208"/>
      <c r="H18" s="208"/>
      <c r="I18" s="208"/>
      <c r="J18" s="208"/>
      <c r="K18" s="208"/>
      <c r="L18" s="208"/>
      <c r="M18" s="390"/>
    </row>
    <row r="19" spans="2:26" ht="14.25" customHeight="1" x14ac:dyDescent="0.25">
      <c r="B19" s="358" t="s">
        <v>257</v>
      </c>
      <c r="C19" s="198"/>
      <c r="D19" s="195"/>
      <c r="E19" s="866">
        <f t="shared" ref="E19:E21" si="8">C19*D19</f>
        <v>0</v>
      </c>
      <c r="F19" s="867"/>
      <c r="G19" s="207">
        <f t="shared" ref="G19:G21" si="9">$E19</f>
        <v>0</v>
      </c>
      <c r="H19" s="208"/>
      <c r="I19" s="208"/>
      <c r="J19" s="207"/>
      <c r="K19" s="208"/>
      <c r="L19" s="208"/>
      <c r="M19" s="393">
        <f>SUM(G19:L19)</f>
        <v>0</v>
      </c>
    </row>
    <row r="20" spans="2:26" ht="14.25" customHeight="1" x14ac:dyDescent="0.25">
      <c r="B20" s="358" t="s">
        <v>258</v>
      </c>
      <c r="C20" s="198"/>
      <c r="D20" s="195"/>
      <c r="E20" s="866">
        <f t="shared" si="8"/>
        <v>0</v>
      </c>
      <c r="F20" s="867"/>
      <c r="G20" s="207">
        <f t="shared" si="9"/>
        <v>0</v>
      </c>
      <c r="H20" s="208"/>
      <c r="I20" s="208"/>
      <c r="J20" s="207"/>
      <c r="K20" s="208"/>
      <c r="L20" s="208"/>
      <c r="M20" s="393">
        <f>SUM(G20:L20)</f>
        <v>0</v>
      </c>
    </row>
    <row r="21" spans="2:26" ht="14.25" customHeight="1" x14ac:dyDescent="0.25">
      <c r="B21" s="358" t="s">
        <v>259</v>
      </c>
      <c r="C21" s="198"/>
      <c r="D21" s="195"/>
      <c r="E21" s="866">
        <f t="shared" si="8"/>
        <v>0</v>
      </c>
      <c r="F21" s="867"/>
      <c r="G21" s="207">
        <f t="shared" si="9"/>
        <v>0</v>
      </c>
      <c r="H21" s="208"/>
      <c r="I21" s="208"/>
      <c r="J21" s="207"/>
      <c r="K21" s="208"/>
      <c r="L21" s="208"/>
      <c r="M21" s="393">
        <f>SUM(G21:L21)</f>
        <v>0</v>
      </c>
    </row>
    <row r="22" spans="2:26" ht="14.25" customHeight="1" x14ac:dyDescent="0.25">
      <c r="B22" s="364" t="s">
        <v>286</v>
      </c>
      <c r="C22" s="201">
        <f>SUM(C19:C21)</f>
        <v>0</v>
      </c>
      <c r="D22" s="197"/>
      <c r="E22" s="865">
        <f t="shared" ref="E22:L22" si="10">SUM(E19:E21)</f>
        <v>0</v>
      </c>
      <c r="F22" s="865"/>
      <c r="G22" s="206">
        <f t="shared" ref="G22" si="11">SUM(G19:G21)</f>
        <v>0</v>
      </c>
      <c r="H22" s="206">
        <f t="shared" si="10"/>
        <v>0</v>
      </c>
      <c r="I22" s="206">
        <f t="shared" si="10"/>
        <v>0</v>
      </c>
      <c r="J22" s="206">
        <f t="shared" si="10"/>
        <v>0</v>
      </c>
      <c r="K22" s="206">
        <f t="shared" si="10"/>
        <v>0</v>
      </c>
      <c r="L22" s="206">
        <f t="shared" si="10"/>
        <v>0</v>
      </c>
      <c r="M22" s="390">
        <f>SUM(G22:L22)</f>
        <v>0</v>
      </c>
    </row>
    <row r="23" spans="2:26" ht="14.25" customHeight="1" x14ac:dyDescent="0.25">
      <c r="B23" s="359"/>
      <c r="C23" s="199"/>
      <c r="D23" s="196"/>
      <c r="E23" s="864"/>
      <c r="F23" s="865"/>
      <c r="G23" s="205"/>
      <c r="H23" s="205"/>
      <c r="I23" s="205"/>
      <c r="J23" s="205"/>
      <c r="K23" s="205"/>
      <c r="L23" s="205"/>
      <c r="M23" s="390"/>
    </row>
    <row r="24" spans="2:26" ht="14.25" customHeight="1" x14ac:dyDescent="0.25">
      <c r="B24" s="356" t="s">
        <v>287</v>
      </c>
      <c r="C24" s="198"/>
      <c r="D24" s="184"/>
      <c r="E24" s="866"/>
      <c r="F24" s="867"/>
      <c r="G24" s="208"/>
      <c r="H24" s="208"/>
      <c r="I24" s="208"/>
      <c r="J24" s="208"/>
      <c r="K24" s="208"/>
      <c r="L24" s="208"/>
      <c r="M24" s="390"/>
    </row>
    <row r="25" spans="2:26" ht="14.25" customHeight="1" x14ac:dyDescent="0.25">
      <c r="B25" s="358" t="s">
        <v>257</v>
      </c>
      <c r="C25" s="198"/>
      <c r="D25" s="195"/>
      <c r="E25" s="866">
        <f t="shared" ref="E25:E27" si="12">C25*D25</f>
        <v>0</v>
      </c>
      <c r="F25" s="867"/>
      <c r="G25" s="207">
        <f t="shared" ref="G25:G27" si="13">$E25</f>
        <v>0</v>
      </c>
      <c r="H25" s="208"/>
      <c r="I25" s="208"/>
      <c r="J25" s="207"/>
      <c r="K25" s="208"/>
      <c r="L25" s="208"/>
      <c r="M25" s="393">
        <f>SUM(G25:L25)</f>
        <v>0</v>
      </c>
    </row>
    <row r="26" spans="2:26" ht="14.25" customHeight="1" x14ac:dyDescent="0.25">
      <c r="B26" s="358" t="s">
        <v>258</v>
      </c>
      <c r="C26" s="198"/>
      <c r="D26" s="195"/>
      <c r="E26" s="866">
        <f t="shared" si="12"/>
        <v>0</v>
      </c>
      <c r="F26" s="867"/>
      <c r="G26" s="207">
        <f t="shared" si="13"/>
        <v>0</v>
      </c>
      <c r="H26" s="208"/>
      <c r="I26" s="208"/>
      <c r="J26" s="207"/>
      <c r="K26" s="208"/>
      <c r="L26" s="208"/>
      <c r="M26" s="393">
        <f>SUM(G26:L26)</f>
        <v>0</v>
      </c>
    </row>
    <row r="27" spans="2:26" ht="14.25" customHeight="1" x14ac:dyDescent="0.25">
      <c r="B27" s="358" t="s">
        <v>259</v>
      </c>
      <c r="C27" s="198"/>
      <c r="D27" s="195"/>
      <c r="E27" s="866">
        <f t="shared" si="12"/>
        <v>0</v>
      </c>
      <c r="F27" s="867"/>
      <c r="G27" s="207">
        <f t="shared" si="13"/>
        <v>0</v>
      </c>
      <c r="H27" s="208"/>
      <c r="I27" s="208"/>
      <c r="J27" s="207"/>
      <c r="K27" s="208"/>
      <c r="L27" s="208"/>
      <c r="M27" s="393">
        <f>SUM(G27:L27)</f>
        <v>0</v>
      </c>
    </row>
    <row r="28" spans="2:26" ht="14.25" customHeight="1" x14ac:dyDescent="0.25">
      <c r="B28" s="364" t="s">
        <v>288</v>
      </c>
      <c r="C28" s="201">
        <f>SUM(C25:C27)</f>
        <v>0</v>
      </c>
      <c r="D28" s="197"/>
      <c r="E28" s="865">
        <f t="shared" ref="E28:L28" si="14">SUM(E25:E27)</f>
        <v>0</v>
      </c>
      <c r="F28" s="865"/>
      <c r="G28" s="206">
        <f t="shared" ref="G28" si="15">SUM(G25:G27)</f>
        <v>0</v>
      </c>
      <c r="H28" s="206">
        <f t="shared" si="14"/>
        <v>0</v>
      </c>
      <c r="I28" s="206">
        <f t="shared" si="14"/>
        <v>0</v>
      </c>
      <c r="J28" s="206">
        <f t="shared" si="14"/>
        <v>0</v>
      </c>
      <c r="K28" s="206">
        <f t="shared" si="14"/>
        <v>0</v>
      </c>
      <c r="L28" s="206">
        <f t="shared" si="14"/>
        <v>0</v>
      </c>
      <c r="M28" s="390">
        <f>SUM(G28:L28)</f>
        <v>0</v>
      </c>
    </row>
    <row r="29" spans="2:26" ht="14.25" customHeight="1" x14ac:dyDescent="0.25">
      <c r="B29" s="358"/>
      <c r="C29" s="198"/>
      <c r="D29" s="184"/>
      <c r="E29" s="866"/>
      <c r="F29" s="867"/>
      <c r="G29" s="208"/>
      <c r="H29" s="208"/>
      <c r="I29" s="208"/>
      <c r="J29" s="208"/>
      <c r="K29" s="208"/>
      <c r="L29" s="208"/>
      <c r="M29" s="390"/>
    </row>
    <row r="30" spans="2:26" ht="14.25" customHeight="1" x14ac:dyDescent="0.25">
      <c r="B30" s="356" t="s">
        <v>289</v>
      </c>
      <c r="C30" s="198"/>
      <c r="D30" s="184"/>
      <c r="E30" s="866"/>
      <c r="F30" s="867"/>
      <c r="G30" s="208"/>
      <c r="H30" s="208"/>
      <c r="I30" s="208"/>
      <c r="J30" s="208"/>
      <c r="K30" s="208"/>
      <c r="L30" s="208"/>
      <c r="M30" s="390"/>
    </row>
    <row r="31" spans="2:26" ht="14.25" customHeight="1" x14ac:dyDescent="0.25">
      <c r="B31" s="358" t="s">
        <v>257</v>
      </c>
      <c r="C31" s="198"/>
      <c r="D31" s="195"/>
      <c r="E31" s="866">
        <f t="shared" ref="E31:E33" si="16">C31*D31</f>
        <v>0</v>
      </c>
      <c r="F31" s="867"/>
      <c r="G31" s="207">
        <f t="shared" ref="G31:G33" si="17">$E31</f>
        <v>0</v>
      </c>
      <c r="H31" s="208"/>
      <c r="I31" s="208"/>
      <c r="J31" s="207"/>
      <c r="K31" s="208"/>
      <c r="L31" s="208"/>
      <c r="M31" s="393">
        <f>SUM(G31:L31)</f>
        <v>0</v>
      </c>
      <c r="N31" s="109"/>
      <c r="X31" s="110"/>
      <c r="Y31" s="110"/>
    </row>
    <row r="32" spans="2:26" ht="14.25" customHeight="1" x14ac:dyDescent="0.25">
      <c r="B32" s="358" t="s">
        <v>258</v>
      </c>
      <c r="C32" s="198"/>
      <c r="D32" s="195"/>
      <c r="E32" s="866">
        <f t="shared" si="16"/>
        <v>0</v>
      </c>
      <c r="F32" s="867"/>
      <c r="G32" s="207">
        <f t="shared" si="17"/>
        <v>0</v>
      </c>
      <c r="H32" s="208"/>
      <c r="I32" s="208"/>
      <c r="J32" s="207"/>
      <c r="K32" s="208"/>
      <c r="L32" s="208"/>
      <c r="M32" s="393">
        <f>SUM(G32:L32)</f>
        <v>0</v>
      </c>
      <c r="N32" s="109"/>
      <c r="X32" s="110"/>
      <c r="Y32" s="110"/>
      <c r="Z32" s="111"/>
    </row>
    <row r="33" spans="2:26" ht="14.25" customHeight="1" x14ac:dyDescent="0.25">
      <c r="B33" s="358" t="s">
        <v>259</v>
      </c>
      <c r="C33" s="198"/>
      <c r="D33" s="195"/>
      <c r="E33" s="866">
        <f t="shared" si="16"/>
        <v>0</v>
      </c>
      <c r="F33" s="867"/>
      <c r="G33" s="207">
        <f t="shared" si="17"/>
        <v>0</v>
      </c>
      <c r="H33" s="208"/>
      <c r="I33" s="208"/>
      <c r="J33" s="207"/>
      <c r="K33" s="208"/>
      <c r="L33" s="208"/>
      <c r="M33" s="393">
        <f>SUM(G33:L33)</f>
        <v>0</v>
      </c>
      <c r="N33" s="109"/>
      <c r="X33" s="110"/>
      <c r="Y33" s="110"/>
      <c r="Z33" s="111"/>
    </row>
    <row r="34" spans="2:26" ht="14.25" customHeight="1" x14ac:dyDescent="0.25">
      <c r="B34" s="364" t="s">
        <v>290</v>
      </c>
      <c r="C34" s="201">
        <f>SUM(C31:C33)</f>
        <v>0</v>
      </c>
      <c r="D34" s="197"/>
      <c r="E34" s="865">
        <f t="shared" ref="E34:L34" si="18">SUM(E31:E33)</f>
        <v>0</v>
      </c>
      <c r="F34" s="865"/>
      <c r="G34" s="206">
        <f t="shared" ref="G34" si="19">SUM(G31:G33)</f>
        <v>0</v>
      </c>
      <c r="H34" s="206">
        <f t="shared" si="18"/>
        <v>0</v>
      </c>
      <c r="I34" s="206">
        <f t="shared" si="18"/>
        <v>0</v>
      </c>
      <c r="J34" s="206">
        <f t="shared" si="18"/>
        <v>0</v>
      </c>
      <c r="K34" s="206">
        <f t="shared" si="18"/>
        <v>0</v>
      </c>
      <c r="L34" s="206">
        <f t="shared" si="18"/>
        <v>0</v>
      </c>
      <c r="M34" s="390">
        <f>SUM(G34:L34)</f>
        <v>0</v>
      </c>
      <c r="P34" s="106"/>
      <c r="Q34" s="106"/>
      <c r="R34" s="106"/>
      <c r="S34" s="106"/>
      <c r="T34" s="106"/>
      <c r="U34" s="106"/>
      <c r="V34" s="106"/>
      <c r="W34" s="106"/>
      <c r="X34" s="110"/>
      <c r="Y34" s="110"/>
    </row>
    <row r="35" spans="2:26" ht="14.25" customHeight="1" x14ac:dyDescent="0.25">
      <c r="B35" s="371" t="s">
        <v>291</v>
      </c>
      <c r="C35" s="200">
        <f>SUM(C10,C16,C22,C28,C34)</f>
        <v>0</v>
      </c>
      <c r="D35" s="197"/>
      <c r="E35" s="865">
        <f t="shared" ref="E35:M35" si="20">SUM(E10,E16,E22,E28,E34)</f>
        <v>0</v>
      </c>
      <c r="F35" s="865"/>
      <c r="G35" s="206">
        <f t="shared" si="20"/>
        <v>0</v>
      </c>
      <c r="H35" s="206">
        <f t="shared" si="20"/>
        <v>0</v>
      </c>
      <c r="I35" s="206">
        <f t="shared" si="20"/>
        <v>0</v>
      </c>
      <c r="J35" s="206">
        <f t="shared" si="20"/>
        <v>0</v>
      </c>
      <c r="K35" s="206">
        <f t="shared" si="20"/>
        <v>0</v>
      </c>
      <c r="L35" s="206">
        <f t="shared" si="20"/>
        <v>0</v>
      </c>
      <c r="M35" s="868">
        <f t="shared" si="20"/>
        <v>0</v>
      </c>
    </row>
    <row r="36" spans="2:26" ht="14.25" customHeight="1" x14ac:dyDescent="0.25">
      <c r="B36" s="368"/>
      <c r="C36" s="202"/>
      <c r="D36" s="185"/>
      <c r="E36" s="869"/>
      <c r="F36" s="869"/>
      <c r="G36" s="188"/>
      <c r="H36" s="188"/>
      <c r="I36" s="188"/>
      <c r="J36" s="188"/>
      <c r="K36" s="188"/>
      <c r="L36" s="188"/>
      <c r="M36" s="363"/>
    </row>
    <row r="37" spans="2:26" ht="14.25" customHeight="1" x14ac:dyDescent="0.25">
      <c r="B37" s="364" t="s">
        <v>292</v>
      </c>
      <c r="C37" s="201"/>
      <c r="D37" s="193"/>
      <c r="E37" s="865"/>
      <c r="F37" s="870"/>
      <c r="G37" s="194"/>
      <c r="H37" s="194"/>
      <c r="I37" s="194"/>
      <c r="J37" s="194"/>
      <c r="K37" s="194"/>
      <c r="L37" s="194"/>
      <c r="M37" s="365"/>
    </row>
    <row r="38" spans="2:26" ht="14.25" customHeight="1" x14ac:dyDescent="0.25">
      <c r="B38" s="356" t="s">
        <v>526</v>
      </c>
      <c r="C38" s="199"/>
      <c r="D38" s="187"/>
      <c r="E38" s="864"/>
      <c r="F38" s="871"/>
      <c r="G38" s="189"/>
      <c r="H38" s="189"/>
      <c r="I38" s="189"/>
      <c r="J38" s="189"/>
      <c r="K38" s="189"/>
      <c r="L38" s="189"/>
      <c r="M38" s="363"/>
    </row>
    <row r="39" spans="2:26" ht="14.25" customHeight="1" x14ac:dyDescent="0.25">
      <c r="B39" s="358" t="s">
        <v>257</v>
      </c>
      <c r="C39" s="198"/>
      <c r="D39" s="195"/>
      <c r="E39" s="866">
        <f t="shared" ref="E39:E41" si="21">C39*D39</f>
        <v>0</v>
      </c>
      <c r="F39" s="872">
        <v>0</v>
      </c>
      <c r="G39" s="394">
        <f t="shared" ref="G39:G41" si="22">$E39</f>
        <v>0</v>
      </c>
      <c r="H39" s="394">
        <f>G39*(1+$F39)</f>
        <v>0</v>
      </c>
      <c r="I39" s="394">
        <f t="shared" ref="I39:K39" si="23">H39*(1+$F39)</f>
        <v>0</v>
      </c>
      <c r="J39" s="394">
        <f t="shared" si="23"/>
        <v>0</v>
      </c>
      <c r="K39" s="394">
        <f t="shared" si="23"/>
        <v>0</v>
      </c>
      <c r="L39" s="394">
        <f>K39*(1+$F39)</f>
        <v>0</v>
      </c>
      <c r="M39" s="393">
        <f>SUM(G39:L39)</f>
        <v>0</v>
      </c>
    </row>
    <row r="40" spans="2:26" ht="14.25" customHeight="1" x14ac:dyDescent="0.25">
      <c r="B40" s="358" t="s">
        <v>258</v>
      </c>
      <c r="C40" s="198"/>
      <c r="D40" s="195"/>
      <c r="E40" s="866">
        <f t="shared" si="21"/>
        <v>0</v>
      </c>
      <c r="F40" s="872">
        <v>0</v>
      </c>
      <c r="G40" s="394">
        <f t="shared" si="22"/>
        <v>0</v>
      </c>
      <c r="H40" s="394">
        <f t="shared" ref="H40:L41" si="24">G40*(1+$F40)</f>
        <v>0</v>
      </c>
      <c r="I40" s="394">
        <f t="shared" si="24"/>
        <v>0</v>
      </c>
      <c r="J40" s="394">
        <f t="shared" si="24"/>
        <v>0</v>
      </c>
      <c r="K40" s="394">
        <f t="shared" si="24"/>
        <v>0</v>
      </c>
      <c r="L40" s="394">
        <f t="shared" si="24"/>
        <v>0</v>
      </c>
      <c r="M40" s="393">
        <f>SUM(G40:L40)</f>
        <v>0</v>
      </c>
    </row>
    <row r="41" spans="2:26" ht="14.25" customHeight="1" x14ac:dyDescent="0.25">
      <c r="B41" s="358" t="s">
        <v>259</v>
      </c>
      <c r="C41" s="198"/>
      <c r="D41" s="195"/>
      <c r="E41" s="866">
        <f t="shared" si="21"/>
        <v>0</v>
      </c>
      <c r="F41" s="872">
        <v>0</v>
      </c>
      <c r="G41" s="394">
        <f t="shared" si="22"/>
        <v>0</v>
      </c>
      <c r="H41" s="394">
        <f t="shared" si="24"/>
        <v>0</v>
      </c>
      <c r="I41" s="394">
        <f t="shared" si="24"/>
        <v>0</v>
      </c>
      <c r="J41" s="394">
        <f t="shared" si="24"/>
        <v>0</v>
      </c>
      <c r="K41" s="394">
        <f t="shared" si="24"/>
        <v>0</v>
      </c>
      <c r="L41" s="394">
        <f t="shared" si="24"/>
        <v>0</v>
      </c>
      <c r="M41" s="393">
        <f>SUM(G41:L41)</f>
        <v>0</v>
      </c>
    </row>
    <row r="42" spans="2:26" ht="14.25" customHeight="1" x14ac:dyDescent="0.25">
      <c r="B42" s="364" t="s">
        <v>527</v>
      </c>
      <c r="C42" s="201">
        <f>SUM(C39:C41)</f>
        <v>0</v>
      </c>
      <c r="D42" s="197"/>
      <c r="E42" s="865">
        <f t="shared" ref="E42:L42" si="25">SUM(E39:E41)</f>
        <v>0</v>
      </c>
      <c r="F42" s="865"/>
      <c r="G42" s="206">
        <f t="shared" si="25"/>
        <v>0</v>
      </c>
      <c r="H42" s="206">
        <f t="shared" si="25"/>
        <v>0</v>
      </c>
      <c r="I42" s="206">
        <f t="shared" si="25"/>
        <v>0</v>
      </c>
      <c r="J42" s="206">
        <f t="shared" si="25"/>
        <v>0</v>
      </c>
      <c r="K42" s="206">
        <f t="shared" si="25"/>
        <v>0</v>
      </c>
      <c r="L42" s="206">
        <f t="shared" si="25"/>
        <v>0</v>
      </c>
      <c r="M42" s="873">
        <f>SUM(G42:L42)</f>
        <v>0</v>
      </c>
    </row>
    <row r="43" spans="2:26" ht="14.25" customHeight="1" x14ac:dyDescent="0.25">
      <c r="B43" s="359"/>
      <c r="C43" s="199"/>
      <c r="D43" s="196"/>
      <c r="E43" s="864"/>
      <c r="F43" s="864"/>
      <c r="G43" s="205"/>
      <c r="H43" s="205"/>
      <c r="I43" s="205"/>
      <c r="J43" s="205"/>
      <c r="K43" s="205"/>
      <c r="L43" s="205"/>
      <c r="M43" s="874"/>
    </row>
    <row r="44" spans="2:26" ht="14.25" customHeight="1" x14ac:dyDescent="0.25">
      <c r="B44" s="356" t="s">
        <v>528</v>
      </c>
      <c r="C44" s="198"/>
      <c r="D44" s="184"/>
      <c r="E44" s="866"/>
      <c r="F44" s="866"/>
      <c r="G44" s="208"/>
      <c r="H44" s="208"/>
      <c r="I44" s="208"/>
      <c r="J44" s="208"/>
      <c r="K44" s="208"/>
      <c r="L44" s="208"/>
      <c r="M44" s="360"/>
    </row>
    <row r="45" spans="2:26" ht="14.25" customHeight="1" x14ac:dyDescent="0.25">
      <c r="B45" s="358" t="s">
        <v>257</v>
      </c>
      <c r="C45" s="198"/>
      <c r="D45" s="195"/>
      <c r="E45" s="866">
        <f t="shared" ref="E45:E47" si="26">C45*D45</f>
        <v>0</v>
      </c>
      <c r="F45" s="872">
        <v>0.01</v>
      </c>
      <c r="G45" s="394">
        <f t="shared" ref="G45:G47" si="27">$E45</f>
        <v>0</v>
      </c>
      <c r="H45" s="394">
        <f>G45*(1+$F45)</f>
        <v>0</v>
      </c>
      <c r="I45" s="394">
        <f t="shared" ref="I45:K45" si="28">H45*(1+$F45)</f>
        <v>0</v>
      </c>
      <c r="J45" s="394">
        <f t="shared" si="28"/>
        <v>0</v>
      </c>
      <c r="K45" s="394">
        <f t="shared" si="28"/>
        <v>0</v>
      </c>
      <c r="L45" s="394">
        <f>K45*(1+$F45)</f>
        <v>0</v>
      </c>
      <c r="M45" s="393">
        <f>SUM(G45:L45)</f>
        <v>0</v>
      </c>
    </row>
    <row r="46" spans="2:26" ht="14.25" customHeight="1" x14ac:dyDescent="0.25">
      <c r="B46" s="358" t="s">
        <v>258</v>
      </c>
      <c r="C46" s="198"/>
      <c r="D46" s="195"/>
      <c r="E46" s="866">
        <f t="shared" si="26"/>
        <v>0</v>
      </c>
      <c r="F46" s="872">
        <v>0</v>
      </c>
      <c r="G46" s="394">
        <f t="shared" si="27"/>
        <v>0</v>
      </c>
      <c r="H46" s="394">
        <f t="shared" ref="H46:L47" si="29">G46*(1+$F46)</f>
        <v>0</v>
      </c>
      <c r="I46" s="394">
        <f t="shared" si="29"/>
        <v>0</v>
      </c>
      <c r="J46" s="394">
        <f t="shared" si="29"/>
        <v>0</v>
      </c>
      <c r="K46" s="394">
        <f t="shared" si="29"/>
        <v>0</v>
      </c>
      <c r="L46" s="394">
        <f t="shared" si="29"/>
        <v>0</v>
      </c>
      <c r="M46" s="393">
        <f>SUM(G46:L46)</f>
        <v>0</v>
      </c>
    </row>
    <row r="47" spans="2:26" ht="14.25" customHeight="1" x14ac:dyDescent="0.25">
      <c r="B47" s="358" t="s">
        <v>259</v>
      </c>
      <c r="C47" s="198"/>
      <c r="D47" s="195"/>
      <c r="E47" s="866">
        <f t="shared" si="26"/>
        <v>0</v>
      </c>
      <c r="F47" s="872">
        <v>0</v>
      </c>
      <c r="G47" s="394">
        <f t="shared" si="27"/>
        <v>0</v>
      </c>
      <c r="H47" s="394">
        <f t="shared" si="29"/>
        <v>0</v>
      </c>
      <c r="I47" s="394">
        <f t="shared" si="29"/>
        <v>0</v>
      </c>
      <c r="J47" s="394">
        <f t="shared" si="29"/>
        <v>0</v>
      </c>
      <c r="K47" s="394">
        <f t="shared" si="29"/>
        <v>0</v>
      </c>
      <c r="L47" s="394">
        <f t="shared" si="29"/>
        <v>0</v>
      </c>
      <c r="M47" s="393">
        <f>SUM(G47:L47)</f>
        <v>0</v>
      </c>
    </row>
    <row r="48" spans="2:26" ht="14.25" customHeight="1" x14ac:dyDescent="0.25">
      <c r="B48" s="364" t="s">
        <v>529</v>
      </c>
      <c r="C48" s="201">
        <f>SUM(C45:C47)</f>
        <v>0</v>
      </c>
      <c r="D48" s="197"/>
      <c r="E48" s="865">
        <f t="shared" ref="E48:L48" si="30">SUM(E45:E47)</f>
        <v>0</v>
      </c>
      <c r="F48" s="865"/>
      <c r="G48" s="206">
        <f t="shared" si="30"/>
        <v>0</v>
      </c>
      <c r="H48" s="206">
        <f t="shared" si="30"/>
        <v>0</v>
      </c>
      <c r="I48" s="206">
        <f t="shared" si="30"/>
        <v>0</v>
      </c>
      <c r="J48" s="206">
        <f t="shared" si="30"/>
        <v>0</v>
      </c>
      <c r="K48" s="206">
        <f t="shared" si="30"/>
        <v>0</v>
      </c>
      <c r="L48" s="206">
        <f t="shared" si="30"/>
        <v>0</v>
      </c>
      <c r="M48" s="390">
        <f>SUM(G48:L48)</f>
        <v>0</v>
      </c>
    </row>
    <row r="49" spans="2:13" ht="14.25" customHeight="1" x14ac:dyDescent="0.25">
      <c r="B49" s="359"/>
      <c r="C49" s="199"/>
      <c r="D49" s="196"/>
      <c r="E49" s="864"/>
      <c r="F49" s="864"/>
      <c r="G49" s="205"/>
      <c r="H49" s="205"/>
      <c r="I49" s="205"/>
      <c r="J49" s="205"/>
      <c r="K49" s="205"/>
      <c r="L49" s="205"/>
      <c r="M49" s="874"/>
    </row>
    <row r="50" spans="2:13" ht="14.25" customHeight="1" x14ac:dyDescent="0.25">
      <c r="B50" s="356" t="s">
        <v>530</v>
      </c>
      <c r="C50" s="198"/>
      <c r="D50" s="184"/>
      <c r="E50" s="866"/>
      <c r="F50" s="866"/>
      <c r="G50" s="208"/>
      <c r="H50" s="208"/>
      <c r="I50" s="208"/>
      <c r="J50" s="208"/>
      <c r="K50" s="208"/>
      <c r="L50" s="208"/>
      <c r="M50" s="360"/>
    </row>
    <row r="51" spans="2:13" ht="14.25" customHeight="1" x14ac:dyDescent="0.25">
      <c r="B51" s="358" t="s">
        <v>257</v>
      </c>
      <c r="C51" s="198"/>
      <c r="D51" s="195"/>
      <c r="E51" s="866">
        <f t="shared" ref="E51:E53" si="31">C51*D51</f>
        <v>0</v>
      </c>
      <c r="F51" s="872">
        <v>0.01</v>
      </c>
      <c r="G51" s="394">
        <f t="shared" ref="G51:G53" si="32">$E51</f>
        <v>0</v>
      </c>
      <c r="H51" s="394">
        <f>G51*(1+$F51)</f>
        <v>0</v>
      </c>
      <c r="I51" s="394">
        <f t="shared" ref="I51:K51" si="33">H51*(1+$F51)</f>
        <v>0</v>
      </c>
      <c r="J51" s="394">
        <f t="shared" si="33"/>
        <v>0</v>
      </c>
      <c r="K51" s="394">
        <f t="shared" si="33"/>
        <v>0</v>
      </c>
      <c r="L51" s="394">
        <f>K51*(1+$F51)</f>
        <v>0</v>
      </c>
      <c r="M51" s="393">
        <f>SUM(G51:L51)</f>
        <v>0</v>
      </c>
    </row>
    <row r="52" spans="2:13" ht="14.25" customHeight="1" x14ac:dyDescent="0.25">
      <c r="B52" s="358" t="s">
        <v>258</v>
      </c>
      <c r="C52" s="198"/>
      <c r="D52" s="195"/>
      <c r="E52" s="866">
        <f t="shared" si="31"/>
        <v>0</v>
      </c>
      <c r="F52" s="872">
        <v>0</v>
      </c>
      <c r="G52" s="394">
        <f t="shared" si="32"/>
        <v>0</v>
      </c>
      <c r="H52" s="394">
        <f t="shared" ref="H52:L53" si="34">G52*(1+$F52)</f>
        <v>0</v>
      </c>
      <c r="I52" s="394">
        <f t="shared" si="34"/>
        <v>0</v>
      </c>
      <c r="J52" s="394">
        <f t="shared" si="34"/>
        <v>0</v>
      </c>
      <c r="K52" s="394">
        <f t="shared" si="34"/>
        <v>0</v>
      </c>
      <c r="L52" s="394">
        <f t="shared" si="34"/>
        <v>0</v>
      </c>
      <c r="M52" s="393">
        <f>SUM(G52:L52)</f>
        <v>0</v>
      </c>
    </row>
    <row r="53" spans="2:13" ht="14.25" customHeight="1" x14ac:dyDescent="0.25">
      <c r="B53" s="358" t="s">
        <v>259</v>
      </c>
      <c r="C53" s="198"/>
      <c r="D53" s="195"/>
      <c r="E53" s="866">
        <f t="shared" si="31"/>
        <v>0</v>
      </c>
      <c r="F53" s="872">
        <v>0</v>
      </c>
      <c r="G53" s="394">
        <f t="shared" si="32"/>
        <v>0</v>
      </c>
      <c r="H53" s="394">
        <f t="shared" si="34"/>
        <v>0</v>
      </c>
      <c r="I53" s="394">
        <f t="shared" si="34"/>
        <v>0</v>
      </c>
      <c r="J53" s="394">
        <f t="shared" si="34"/>
        <v>0</v>
      </c>
      <c r="K53" s="394">
        <f t="shared" si="34"/>
        <v>0</v>
      </c>
      <c r="L53" s="394">
        <f t="shared" si="34"/>
        <v>0</v>
      </c>
      <c r="M53" s="393">
        <f>SUM(G53:L53)</f>
        <v>0</v>
      </c>
    </row>
    <row r="54" spans="2:13" ht="14.25" customHeight="1" x14ac:dyDescent="0.25">
      <c r="B54" s="364" t="s">
        <v>531</v>
      </c>
      <c r="C54" s="201">
        <f>SUM(C51:C53)</f>
        <v>0</v>
      </c>
      <c r="D54" s="197"/>
      <c r="E54" s="865">
        <f t="shared" ref="E54:L54" si="35">SUM(E51:E53)</f>
        <v>0</v>
      </c>
      <c r="F54" s="865"/>
      <c r="G54" s="206">
        <f t="shared" si="35"/>
        <v>0</v>
      </c>
      <c r="H54" s="206">
        <f t="shared" si="35"/>
        <v>0</v>
      </c>
      <c r="I54" s="206">
        <f t="shared" si="35"/>
        <v>0</v>
      </c>
      <c r="J54" s="206">
        <f t="shared" si="35"/>
        <v>0</v>
      </c>
      <c r="K54" s="206">
        <f t="shared" si="35"/>
        <v>0</v>
      </c>
      <c r="L54" s="206">
        <f t="shared" si="35"/>
        <v>0</v>
      </c>
      <c r="M54" s="390">
        <f>SUM(G54:L54)</f>
        <v>0</v>
      </c>
    </row>
    <row r="55" spans="2:13" ht="14.25" customHeight="1" x14ac:dyDescent="0.25">
      <c r="B55" s="359"/>
      <c r="C55" s="199"/>
      <c r="D55" s="196"/>
      <c r="E55" s="864"/>
      <c r="F55" s="864"/>
      <c r="G55" s="205"/>
      <c r="H55" s="205"/>
      <c r="I55" s="205"/>
      <c r="J55" s="205"/>
      <c r="K55" s="205"/>
      <c r="L55" s="205"/>
      <c r="M55" s="360"/>
    </row>
    <row r="56" spans="2:13" ht="14.25" customHeight="1" x14ac:dyDescent="0.25">
      <c r="B56" s="356" t="s">
        <v>532</v>
      </c>
      <c r="C56" s="198"/>
      <c r="D56" s="184"/>
      <c r="E56" s="866"/>
      <c r="F56" s="866"/>
      <c r="G56" s="208"/>
      <c r="H56" s="208"/>
      <c r="I56" s="208"/>
      <c r="J56" s="208"/>
      <c r="K56" s="208"/>
      <c r="L56" s="208"/>
      <c r="M56" s="360"/>
    </row>
    <row r="57" spans="2:13" ht="14.25" customHeight="1" x14ac:dyDescent="0.25">
      <c r="B57" s="358" t="s">
        <v>257</v>
      </c>
      <c r="C57" s="198"/>
      <c r="D57" s="195"/>
      <c r="E57" s="866">
        <f t="shared" ref="E57:E59" si="36">C57*D57</f>
        <v>0</v>
      </c>
      <c r="F57" s="872">
        <v>0.01</v>
      </c>
      <c r="G57" s="394">
        <f t="shared" ref="G57:G59" si="37">$E57</f>
        <v>0</v>
      </c>
      <c r="H57" s="394">
        <f>G57*(1+$F57)</f>
        <v>0</v>
      </c>
      <c r="I57" s="394">
        <f t="shared" ref="I57:K57" si="38">H57*(1+$F57)</f>
        <v>0</v>
      </c>
      <c r="J57" s="394">
        <f t="shared" si="38"/>
        <v>0</v>
      </c>
      <c r="K57" s="394">
        <f t="shared" si="38"/>
        <v>0</v>
      </c>
      <c r="L57" s="394">
        <f>K57*(1+$F57)</f>
        <v>0</v>
      </c>
      <c r="M57" s="393">
        <f>SUM(G57:L57)</f>
        <v>0</v>
      </c>
    </row>
    <row r="58" spans="2:13" ht="14.25" customHeight="1" x14ac:dyDescent="0.25">
      <c r="B58" s="358" t="s">
        <v>258</v>
      </c>
      <c r="C58" s="198"/>
      <c r="D58" s="195"/>
      <c r="E58" s="866">
        <f t="shared" si="36"/>
        <v>0</v>
      </c>
      <c r="F58" s="872">
        <v>0</v>
      </c>
      <c r="G58" s="394">
        <f t="shared" si="37"/>
        <v>0</v>
      </c>
      <c r="H58" s="394">
        <f t="shared" ref="H58:L59" si="39">G58*(1+$F58)</f>
        <v>0</v>
      </c>
      <c r="I58" s="394">
        <f t="shared" si="39"/>
        <v>0</v>
      </c>
      <c r="J58" s="394">
        <f t="shared" si="39"/>
        <v>0</v>
      </c>
      <c r="K58" s="394">
        <f t="shared" si="39"/>
        <v>0</v>
      </c>
      <c r="L58" s="394">
        <f t="shared" si="39"/>
        <v>0</v>
      </c>
      <c r="M58" s="393">
        <f>SUM(G58:L58)</f>
        <v>0</v>
      </c>
    </row>
    <row r="59" spans="2:13" ht="14.25" customHeight="1" x14ac:dyDescent="0.25">
      <c r="B59" s="358" t="s">
        <v>259</v>
      </c>
      <c r="C59" s="198"/>
      <c r="D59" s="195"/>
      <c r="E59" s="866">
        <f t="shared" si="36"/>
        <v>0</v>
      </c>
      <c r="F59" s="872">
        <v>0</v>
      </c>
      <c r="G59" s="394">
        <f t="shared" si="37"/>
        <v>0</v>
      </c>
      <c r="H59" s="394">
        <f t="shared" si="39"/>
        <v>0</v>
      </c>
      <c r="I59" s="394">
        <f t="shared" si="39"/>
        <v>0</v>
      </c>
      <c r="J59" s="394">
        <f t="shared" si="39"/>
        <v>0</v>
      </c>
      <c r="K59" s="394">
        <f t="shared" si="39"/>
        <v>0</v>
      </c>
      <c r="L59" s="394">
        <f t="shared" si="39"/>
        <v>0</v>
      </c>
      <c r="M59" s="393">
        <f>SUM(G59:L59)</f>
        <v>0</v>
      </c>
    </row>
    <row r="60" spans="2:13" ht="14.25" customHeight="1" x14ac:dyDescent="0.25">
      <c r="B60" s="364" t="s">
        <v>533</v>
      </c>
      <c r="C60" s="201">
        <f>SUM(C57:C59)</f>
        <v>0</v>
      </c>
      <c r="D60" s="197"/>
      <c r="E60" s="865">
        <f t="shared" ref="E60:L60" si="40">SUM(E57:E59)</f>
        <v>0</v>
      </c>
      <c r="F60" s="865"/>
      <c r="G60" s="206">
        <f t="shared" si="40"/>
        <v>0</v>
      </c>
      <c r="H60" s="206">
        <f t="shared" si="40"/>
        <v>0</v>
      </c>
      <c r="I60" s="206">
        <f t="shared" si="40"/>
        <v>0</v>
      </c>
      <c r="J60" s="206">
        <f t="shared" si="40"/>
        <v>0</v>
      </c>
      <c r="K60" s="206">
        <f t="shared" si="40"/>
        <v>0</v>
      </c>
      <c r="L60" s="206">
        <f t="shared" si="40"/>
        <v>0</v>
      </c>
      <c r="M60" s="390">
        <f>SUM(G60:L60)</f>
        <v>0</v>
      </c>
    </row>
    <row r="61" spans="2:13" ht="14.25" customHeight="1" x14ac:dyDescent="0.25">
      <c r="B61" s="358"/>
      <c r="C61" s="198"/>
      <c r="D61" s="184"/>
      <c r="E61" s="866"/>
      <c r="F61" s="866"/>
      <c r="G61" s="208"/>
      <c r="H61" s="208"/>
      <c r="I61" s="208"/>
      <c r="J61" s="208"/>
      <c r="K61" s="208"/>
      <c r="L61" s="208"/>
      <c r="M61" s="360"/>
    </row>
    <row r="62" spans="2:13" ht="14.25" customHeight="1" x14ac:dyDescent="0.25">
      <c r="B62" s="356" t="s">
        <v>534</v>
      </c>
      <c r="C62" s="198"/>
      <c r="D62" s="184"/>
      <c r="E62" s="866"/>
      <c r="F62" s="866"/>
      <c r="G62" s="208"/>
      <c r="H62" s="208"/>
      <c r="I62" s="208"/>
      <c r="J62" s="208"/>
      <c r="K62" s="208"/>
      <c r="L62" s="208"/>
      <c r="M62" s="360"/>
    </row>
    <row r="63" spans="2:13" ht="14.25" customHeight="1" x14ac:dyDescent="0.25">
      <c r="B63" s="358" t="s">
        <v>257</v>
      </c>
      <c r="C63" s="198"/>
      <c r="D63" s="195"/>
      <c r="E63" s="866">
        <f t="shared" ref="E63:E65" si="41">C63*D63</f>
        <v>0</v>
      </c>
      <c r="F63" s="872">
        <v>0.01</v>
      </c>
      <c r="G63" s="394">
        <f t="shared" ref="G63:G65" si="42">$E63</f>
        <v>0</v>
      </c>
      <c r="H63" s="394">
        <f>G63*(1+$F63)</f>
        <v>0</v>
      </c>
      <c r="I63" s="394">
        <f t="shared" ref="I63:K63" si="43">H63*(1+$F63)</f>
        <v>0</v>
      </c>
      <c r="J63" s="394">
        <f t="shared" si="43"/>
        <v>0</v>
      </c>
      <c r="K63" s="394">
        <f t="shared" si="43"/>
        <v>0</v>
      </c>
      <c r="L63" s="394">
        <f>K63*(1+$F63)</f>
        <v>0</v>
      </c>
      <c r="M63" s="393">
        <f>SUM(G63:L63)</f>
        <v>0</v>
      </c>
    </row>
    <row r="64" spans="2:13" ht="14.25" customHeight="1" x14ac:dyDescent="0.25">
      <c r="B64" s="358" t="s">
        <v>258</v>
      </c>
      <c r="C64" s="198"/>
      <c r="D64" s="195"/>
      <c r="E64" s="866">
        <f t="shared" si="41"/>
        <v>0</v>
      </c>
      <c r="F64" s="872">
        <v>0</v>
      </c>
      <c r="G64" s="394">
        <f t="shared" si="42"/>
        <v>0</v>
      </c>
      <c r="H64" s="394">
        <f t="shared" ref="H64:L65" si="44">G64*(1+$F64)</f>
        <v>0</v>
      </c>
      <c r="I64" s="394">
        <f t="shared" si="44"/>
        <v>0</v>
      </c>
      <c r="J64" s="394">
        <f t="shared" si="44"/>
        <v>0</v>
      </c>
      <c r="K64" s="394">
        <f t="shared" si="44"/>
        <v>0</v>
      </c>
      <c r="L64" s="394">
        <f t="shared" si="44"/>
        <v>0</v>
      </c>
      <c r="M64" s="393">
        <f>SUM(G64:L64)</f>
        <v>0</v>
      </c>
    </row>
    <row r="65" spans="1:13" ht="14.25" customHeight="1" x14ac:dyDescent="0.25">
      <c r="B65" s="358" t="s">
        <v>259</v>
      </c>
      <c r="C65" s="198"/>
      <c r="D65" s="195"/>
      <c r="E65" s="866">
        <f t="shared" si="41"/>
        <v>0</v>
      </c>
      <c r="F65" s="872">
        <v>0</v>
      </c>
      <c r="G65" s="394">
        <f t="shared" si="42"/>
        <v>0</v>
      </c>
      <c r="H65" s="394">
        <f t="shared" si="44"/>
        <v>0</v>
      </c>
      <c r="I65" s="394">
        <f t="shared" si="44"/>
        <v>0</v>
      </c>
      <c r="J65" s="394">
        <f t="shared" si="44"/>
        <v>0</v>
      </c>
      <c r="K65" s="394">
        <f t="shared" si="44"/>
        <v>0</v>
      </c>
      <c r="L65" s="394">
        <f t="shared" si="44"/>
        <v>0</v>
      </c>
      <c r="M65" s="393">
        <f>SUM(G65:L65)</f>
        <v>0</v>
      </c>
    </row>
    <row r="66" spans="1:13" ht="14.25" customHeight="1" x14ac:dyDescent="0.25">
      <c r="B66" s="364" t="s">
        <v>535</v>
      </c>
      <c r="C66" s="201">
        <f>SUM(C63:C65)</f>
        <v>0</v>
      </c>
      <c r="D66" s="197"/>
      <c r="E66" s="865">
        <f t="shared" ref="E66:L66" si="45">SUM(E63:E65)</f>
        <v>0</v>
      </c>
      <c r="F66" s="875"/>
      <c r="G66" s="206">
        <f t="shared" si="45"/>
        <v>0</v>
      </c>
      <c r="H66" s="206">
        <f t="shared" si="45"/>
        <v>0</v>
      </c>
      <c r="I66" s="206">
        <f t="shared" si="45"/>
        <v>0</v>
      </c>
      <c r="J66" s="206">
        <f t="shared" si="45"/>
        <v>0</v>
      </c>
      <c r="K66" s="206">
        <f t="shared" si="45"/>
        <v>0</v>
      </c>
      <c r="L66" s="206">
        <f t="shared" si="45"/>
        <v>0</v>
      </c>
      <c r="M66" s="390">
        <f>SUM(G66:L66)</f>
        <v>0</v>
      </c>
    </row>
    <row r="67" spans="1:13" ht="14.25" customHeight="1" x14ac:dyDescent="0.25">
      <c r="B67" s="371" t="s">
        <v>536</v>
      </c>
      <c r="C67" s="200">
        <f>SUM(C42,C48,C54,C60,C66)</f>
        <v>0</v>
      </c>
      <c r="D67" s="197"/>
      <c r="E67" s="865">
        <f t="shared" ref="E67:M67" si="46">SUM(E42,E48,E54,E60,E66)</f>
        <v>0</v>
      </c>
      <c r="F67" s="865"/>
      <c r="G67" s="206">
        <f t="shared" si="46"/>
        <v>0</v>
      </c>
      <c r="H67" s="206">
        <f t="shared" si="46"/>
        <v>0</v>
      </c>
      <c r="I67" s="206">
        <f t="shared" si="46"/>
        <v>0</v>
      </c>
      <c r="J67" s="206">
        <f t="shared" si="46"/>
        <v>0</v>
      </c>
      <c r="K67" s="206">
        <f t="shared" si="46"/>
        <v>0</v>
      </c>
      <c r="L67" s="206">
        <f t="shared" si="46"/>
        <v>0</v>
      </c>
      <c r="M67" s="868">
        <f t="shared" si="46"/>
        <v>0</v>
      </c>
    </row>
    <row r="68" spans="1:13" ht="14.25" customHeight="1" x14ac:dyDescent="0.25">
      <c r="B68" s="375"/>
      <c r="C68" s="204"/>
      <c r="D68" s="186"/>
      <c r="E68" s="876"/>
      <c r="F68" s="876"/>
      <c r="G68" s="210"/>
      <c r="H68" s="210"/>
      <c r="I68" s="210"/>
      <c r="J68" s="210"/>
      <c r="K68" s="210"/>
      <c r="L68" s="210"/>
      <c r="M68" s="366"/>
    </row>
    <row r="69" spans="1:13" ht="15" customHeight="1" thickBot="1" x14ac:dyDescent="0.3">
      <c r="B69" s="376" t="s">
        <v>537</v>
      </c>
      <c r="C69" s="377"/>
      <c r="D69" s="378"/>
      <c r="E69" s="877">
        <f>SUM(E35,E67)</f>
        <v>0</v>
      </c>
      <c r="F69" s="877"/>
      <c r="G69" s="877">
        <f t="shared" ref="G69:M69" si="47">SUM(G35,G67)</f>
        <v>0</v>
      </c>
      <c r="H69" s="877">
        <f t="shared" si="47"/>
        <v>0</v>
      </c>
      <c r="I69" s="877">
        <f t="shared" si="47"/>
        <v>0</v>
      </c>
      <c r="J69" s="877">
        <f t="shared" si="47"/>
        <v>0</v>
      </c>
      <c r="K69" s="877">
        <f t="shared" si="47"/>
        <v>0</v>
      </c>
      <c r="L69" s="877">
        <f t="shared" si="47"/>
        <v>0</v>
      </c>
      <c r="M69" s="878">
        <f t="shared" si="47"/>
        <v>0</v>
      </c>
    </row>
    <row r="70" spans="1:13" x14ac:dyDescent="0.25">
      <c r="B70" s="61"/>
      <c r="C70" s="61"/>
      <c r="D70" s="61"/>
      <c r="E70" s="61"/>
      <c r="F70" s="61"/>
      <c r="G70" s="117"/>
      <c r="H70" s="117"/>
      <c r="I70" s="117"/>
      <c r="J70" s="117"/>
      <c r="K70" s="117"/>
      <c r="L70" s="117"/>
      <c r="M70" s="112"/>
    </row>
    <row r="71" spans="1:13" x14ac:dyDescent="0.25">
      <c r="B71" s="106"/>
      <c r="C71" s="106"/>
      <c r="D71" s="106"/>
      <c r="E71" s="106"/>
      <c r="F71" s="106"/>
      <c r="G71" s="117"/>
      <c r="H71" s="117"/>
      <c r="I71" s="117"/>
      <c r="J71" s="117"/>
      <c r="K71" s="117"/>
      <c r="L71" s="117"/>
      <c r="M71" s="112"/>
    </row>
    <row r="72" spans="1:13" x14ac:dyDescent="0.25">
      <c r="B72" s="1279" t="s">
        <v>40</v>
      </c>
      <c r="C72" s="1316"/>
      <c r="D72" s="1316"/>
      <c r="E72" s="1316"/>
      <c r="F72" s="1316"/>
      <c r="G72" s="1316"/>
      <c r="H72" s="1316"/>
      <c r="I72" s="1316"/>
      <c r="J72" s="1316"/>
      <c r="K72" s="1316"/>
      <c r="L72" s="1316"/>
      <c r="M72" s="1280"/>
    </row>
    <row r="73" spans="1:13" x14ac:dyDescent="0.25">
      <c r="A73" s="114">
        <v>1</v>
      </c>
      <c r="B73" s="1277"/>
      <c r="C73" s="1278"/>
      <c r="D73" s="1278"/>
      <c r="E73" s="1278"/>
      <c r="F73" s="1278"/>
      <c r="G73" s="1278"/>
      <c r="H73" s="1278"/>
      <c r="I73" s="1278"/>
      <c r="J73" s="1278"/>
      <c r="K73" s="1278"/>
      <c r="L73" s="1278"/>
      <c r="M73" s="1314"/>
    </row>
    <row r="74" spans="1:13" x14ac:dyDescent="0.25">
      <c r="A74" s="114">
        <v>2</v>
      </c>
      <c r="B74" s="1277"/>
      <c r="C74" s="1278"/>
      <c r="D74" s="1278"/>
      <c r="E74" s="1278"/>
      <c r="F74" s="1278"/>
      <c r="G74" s="1278"/>
      <c r="H74" s="1278"/>
      <c r="I74" s="1278"/>
      <c r="J74" s="1278"/>
      <c r="K74" s="1278"/>
      <c r="L74" s="1278"/>
      <c r="M74" s="1314"/>
    </row>
    <row r="75" spans="1:13" x14ac:dyDescent="0.25">
      <c r="A75" s="114">
        <v>3</v>
      </c>
      <c r="B75" s="1277"/>
      <c r="C75" s="1278"/>
      <c r="D75" s="1278"/>
      <c r="E75" s="1278"/>
      <c r="F75" s="1278"/>
      <c r="G75" s="1278"/>
      <c r="H75" s="1278"/>
      <c r="I75" s="1278"/>
      <c r="J75" s="1278"/>
      <c r="K75" s="1278"/>
      <c r="L75" s="1278"/>
      <c r="M75" s="1314"/>
    </row>
    <row r="76" spans="1:13" x14ac:dyDescent="0.25">
      <c r="A76" s="114">
        <v>4</v>
      </c>
      <c r="B76" s="1277"/>
      <c r="C76" s="1278"/>
      <c r="D76" s="1278"/>
      <c r="E76" s="1278"/>
      <c r="F76" s="1278"/>
      <c r="G76" s="1278"/>
      <c r="H76" s="1278"/>
      <c r="I76" s="1278"/>
      <c r="J76" s="1278"/>
      <c r="K76" s="1278"/>
      <c r="L76" s="1278"/>
      <c r="M76" s="1314"/>
    </row>
    <row r="77" spans="1:13" x14ac:dyDescent="0.25">
      <c r="A77" s="114">
        <v>5</v>
      </c>
      <c r="B77" s="1277"/>
      <c r="C77" s="1278"/>
      <c r="D77" s="1278"/>
      <c r="E77" s="1278"/>
      <c r="F77" s="1278"/>
      <c r="G77" s="1278"/>
      <c r="H77" s="1278"/>
      <c r="I77" s="1278"/>
      <c r="J77" s="1278"/>
      <c r="K77" s="1278"/>
      <c r="L77" s="1278"/>
      <c r="M77" s="1314"/>
    </row>
    <row r="78" spans="1:13" x14ac:dyDescent="0.25">
      <c r="B78" s="107"/>
      <c r="C78" s="107"/>
      <c r="D78" s="107"/>
      <c r="E78" s="107"/>
      <c r="F78" s="107"/>
      <c r="G78" s="118"/>
      <c r="H78" s="118"/>
      <c r="I78" s="118"/>
      <c r="J78" s="118"/>
      <c r="K78" s="118"/>
      <c r="L78" s="118"/>
      <c r="M78" s="112"/>
    </row>
    <row r="79" spans="1:13" x14ac:dyDescent="0.25">
      <c r="B79" s="107"/>
      <c r="C79" s="107"/>
      <c r="D79" s="107"/>
      <c r="E79" s="107"/>
      <c r="F79" s="107"/>
      <c r="G79" s="118"/>
      <c r="H79" s="118"/>
      <c r="I79" s="118"/>
      <c r="J79" s="118"/>
      <c r="K79" s="118"/>
      <c r="L79" s="118"/>
      <c r="M79" s="112"/>
    </row>
    <row r="80" spans="1:13" x14ac:dyDescent="0.25">
      <c r="G80" s="119"/>
      <c r="H80" s="119"/>
      <c r="I80" s="119"/>
      <c r="J80" s="119"/>
      <c r="K80" s="119"/>
      <c r="L80" s="119"/>
      <c r="M80" s="119"/>
    </row>
    <row r="81" spans="2:13" x14ac:dyDescent="0.25">
      <c r="G81" s="119"/>
      <c r="H81" s="119"/>
      <c r="I81" s="119"/>
      <c r="J81" s="119"/>
      <c r="K81" s="119"/>
      <c r="L81" s="119"/>
      <c r="M81" s="119"/>
    </row>
    <row r="82" spans="2:13" x14ac:dyDescent="0.25">
      <c r="B82" s="106"/>
      <c r="C82" s="106"/>
      <c r="D82" s="106"/>
      <c r="E82" s="106"/>
      <c r="F82" s="106"/>
      <c r="G82" s="112"/>
      <c r="H82" s="112"/>
      <c r="I82" s="112"/>
      <c r="J82" s="112"/>
      <c r="K82" s="112"/>
      <c r="L82" s="112"/>
      <c r="M82" s="112"/>
    </row>
  </sheetData>
  <mergeCells count="9">
    <mergeCell ref="B75:M75"/>
    <mergeCell ref="B76:M76"/>
    <mergeCell ref="B77:M77"/>
    <mergeCell ref="B1:M1"/>
    <mergeCell ref="B2:M2"/>
    <mergeCell ref="B3:M3"/>
    <mergeCell ref="B72:M72"/>
    <mergeCell ref="B73:M73"/>
    <mergeCell ref="B74:M74"/>
  </mergeCells>
  <printOptions horizontalCentered="1"/>
  <pageMargins left="0.2" right="0.23" top="0.52" bottom="0.35" header="0.46" footer="0.25"/>
  <pageSetup scale="90" fitToHeight="2" orientation="landscape" useFirstPageNumber="1" r:id="rId1"/>
  <headerFooter alignWithMargins="0">
    <oddFooter xml:space="preserve">&amp;L&amp;"Arial,Bold"&amp;A
&amp;R&amp;"Arial,Bold"Page 4 of &amp;N 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0B4DF-85FE-476B-A8C6-5E2A6193956E}">
  <sheetPr>
    <tabColor theme="2"/>
  </sheetPr>
  <dimension ref="A1:ID159"/>
  <sheetViews>
    <sheetView zoomScale="95" zoomScaleNormal="95" zoomScaleSheetLayoutView="178" workbookViewId="0">
      <pane xSplit="2" ySplit="4" topLeftCell="C5" activePane="bottomRight" state="frozen"/>
      <selection pane="topRight" activeCell="H6" sqref="H6"/>
      <selection pane="bottomLeft" activeCell="H6" sqref="H6"/>
      <selection pane="bottomRight" activeCell="A3" sqref="A3:O3"/>
    </sheetView>
  </sheetViews>
  <sheetFormatPr defaultColWidth="9.140625" defaultRowHeight="14.25" x14ac:dyDescent="0.3"/>
  <cols>
    <col min="1" max="1" width="6.7109375" style="45" customWidth="1"/>
    <col min="2" max="2" width="45.7109375" style="32" customWidth="1"/>
    <col min="3" max="4" width="13.28515625" style="78" customWidth="1"/>
    <col min="5" max="5" width="14.85546875" style="78" customWidth="1"/>
    <col min="6" max="6" width="13.28515625" style="903" customWidth="1"/>
    <col min="7" max="7" width="15.7109375" style="78" customWidth="1"/>
    <col min="8" max="14" width="15.7109375" style="32" customWidth="1"/>
    <col min="15" max="15" width="16.7109375" style="32" customWidth="1"/>
    <col min="16" max="16" width="13.28515625" style="32" bestFit="1" customWidth="1"/>
    <col min="17" max="17" width="11" style="32" bestFit="1" customWidth="1"/>
    <col min="18" max="20" width="14.7109375" style="32" bestFit="1" customWidth="1"/>
    <col min="21" max="21" width="12" style="32" bestFit="1" customWidth="1"/>
    <col min="22" max="16384" width="9.140625" style="32"/>
  </cols>
  <sheetData>
    <row r="1" spans="1:19" s="26" customFormat="1" ht="20.100000000000001" customHeight="1" x14ac:dyDescent="0.3">
      <c r="A1" s="1286" t="s">
        <v>1204</v>
      </c>
      <c r="B1" s="1286"/>
      <c r="C1" s="1286"/>
      <c r="D1" s="1286"/>
      <c r="E1" s="1286"/>
      <c r="F1" s="1286"/>
      <c r="G1" s="1286"/>
      <c r="H1" s="1286"/>
      <c r="I1" s="1286"/>
      <c r="J1" s="1286"/>
      <c r="K1" s="1286"/>
      <c r="L1" s="1286"/>
      <c r="M1" s="1286"/>
      <c r="N1" s="1286"/>
      <c r="O1" s="1286"/>
      <c r="P1" s="1223"/>
    </row>
    <row r="2" spans="1:19" s="26" customFormat="1" ht="24" customHeight="1" x14ac:dyDescent="0.3">
      <c r="A2" s="1286" t="s">
        <v>1205</v>
      </c>
      <c r="B2" s="1286"/>
      <c r="C2" s="1286"/>
      <c r="D2" s="1286"/>
      <c r="E2" s="1286"/>
      <c r="F2" s="1286"/>
      <c r="G2" s="1286"/>
      <c r="H2" s="1286"/>
      <c r="I2" s="1286"/>
      <c r="J2" s="1286"/>
      <c r="K2" s="1286"/>
      <c r="L2" s="1286"/>
      <c r="M2" s="1286"/>
      <c r="N2" s="1286"/>
      <c r="O2" s="1286"/>
      <c r="P2" s="1223"/>
    </row>
    <row r="3" spans="1:19" s="26" customFormat="1" ht="20.100000000000001" customHeight="1" thickBot="1" x14ac:dyDescent="0.35">
      <c r="A3" s="1286" t="s">
        <v>925</v>
      </c>
      <c r="B3" s="1324"/>
      <c r="C3" s="1324"/>
      <c r="D3" s="1324"/>
      <c r="E3" s="1324"/>
      <c r="F3" s="1324"/>
      <c r="G3" s="1324"/>
      <c r="H3" s="1324"/>
      <c r="I3" s="1324"/>
      <c r="J3" s="1324"/>
      <c r="K3" s="1324"/>
      <c r="L3" s="1324"/>
      <c r="M3" s="1324"/>
      <c r="N3" s="1324"/>
      <c r="O3" s="1324"/>
    </row>
    <row r="4" spans="1:19" s="28" customFormat="1" ht="48" customHeight="1" thickBot="1" x14ac:dyDescent="0.3">
      <c r="A4" s="99" t="s">
        <v>67</v>
      </c>
      <c r="B4" s="99" t="s">
        <v>926</v>
      </c>
      <c r="C4" s="101" t="s">
        <v>927</v>
      </c>
      <c r="D4" s="101" t="s">
        <v>195</v>
      </c>
      <c r="E4" s="101" t="s">
        <v>928</v>
      </c>
      <c r="F4" s="879" t="s">
        <v>929</v>
      </c>
      <c r="G4" s="101" t="s">
        <v>930</v>
      </c>
      <c r="H4" s="101" t="s">
        <v>931</v>
      </c>
      <c r="I4" s="101" t="s">
        <v>932</v>
      </c>
      <c r="J4" s="97" t="s">
        <v>933</v>
      </c>
      <c r="K4" s="97" t="s">
        <v>934</v>
      </c>
      <c r="L4" s="97" t="s">
        <v>935</v>
      </c>
      <c r="M4" s="97" t="s">
        <v>936</v>
      </c>
      <c r="N4" s="97" t="s">
        <v>969</v>
      </c>
      <c r="O4" s="101" t="s">
        <v>1206</v>
      </c>
    </row>
    <row r="5" spans="1:19" x14ac:dyDescent="0.3">
      <c r="A5" s="282">
        <v>1</v>
      </c>
      <c r="B5" s="283" t="s">
        <v>938</v>
      </c>
      <c r="C5" s="635"/>
      <c r="D5" s="630"/>
      <c r="E5" s="630"/>
      <c r="F5" s="880"/>
      <c r="G5" s="630"/>
      <c r="H5" s="31"/>
      <c r="I5" s="31"/>
      <c r="J5" s="31"/>
      <c r="K5" s="31"/>
      <c r="L5" s="31"/>
      <c r="M5" s="31"/>
      <c r="N5" s="31"/>
      <c r="O5" s="31"/>
      <c r="P5" s="881"/>
      <c r="Q5" s="34"/>
      <c r="R5" s="882"/>
      <c r="S5" s="36"/>
    </row>
    <row r="6" spans="1:19" x14ac:dyDescent="0.3">
      <c r="A6" s="284">
        <v>1.1000000000000001</v>
      </c>
      <c r="B6" s="285" t="s">
        <v>139</v>
      </c>
      <c r="C6" s="635">
        <f>F6/12</f>
        <v>0</v>
      </c>
      <c r="D6" s="883" t="e">
        <f>G6/F6</f>
        <v>#DIV/0!</v>
      </c>
      <c r="E6" s="630">
        <f>G6/12</f>
        <v>0</v>
      </c>
      <c r="F6" s="635">
        <f>'24. M&amp;E Staff Loading'!R14</f>
        <v>0</v>
      </c>
      <c r="G6" s="630">
        <f>'24. M&amp;E Staff Loading'!S14</f>
        <v>0</v>
      </c>
      <c r="H6" s="31">
        <f>$G6*9/12</f>
        <v>0</v>
      </c>
      <c r="I6" s="31">
        <f t="shared" ref="I6:M8" si="0">$G6</f>
        <v>0</v>
      </c>
      <c r="J6" s="31">
        <f t="shared" si="0"/>
        <v>0</v>
      </c>
      <c r="K6" s="31">
        <f t="shared" si="0"/>
        <v>0</v>
      </c>
      <c r="L6" s="31">
        <f t="shared" si="0"/>
        <v>0</v>
      </c>
      <c r="M6" s="31">
        <f t="shared" si="0"/>
        <v>0</v>
      </c>
      <c r="N6" s="31">
        <f>$G6*3/12</f>
        <v>0</v>
      </c>
      <c r="O6" s="31">
        <f>SUM(H6:N6)</f>
        <v>0</v>
      </c>
      <c r="P6" s="881"/>
      <c r="Q6" s="34"/>
      <c r="R6" s="882"/>
      <c r="S6" s="36"/>
    </row>
    <row r="7" spans="1:19" x14ac:dyDescent="0.3">
      <c r="A7" s="284">
        <v>1.2</v>
      </c>
      <c r="B7" s="285" t="s">
        <v>141</v>
      </c>
      <c r="C7" s="635">
        <f t="shared" ref="C7:C8" si="1">F7/12</f>
        <v>0</v>
      </c>
      <c r="D7" s="883" t="e">
        <f t="shared" ref="D7:D9" si="2">G7/F7</f>
        <v>#DIV/0!</v>
      </c>
      <c r="E7" s="630">
        <f t="shared" ref="E7:E8" si="3">G7/12</f>
        <v>0</v>
      </c>
      <c r="F7" s="635">
        <f>'24. M&amp;E Staff Loading'!R20</f>
        <v>0</v>
      </c>
      <c r="G7" s="630">
        <f>'24. M&amp;E Staff Loading'!S20</f>
        <v>0</v>
      </c>
      <c r="H7" s="31">
        <f t="shared" ref="H7:H8" si="4">$G7*9/12</f>
        <v>0</v>
      </c>
      <c r="I7" s="31">
        <f t="shared" si="0"/>
        <v>0</v>
      </c>
      <c r="J7" s="31">
        <f t="shared" si="0"/>
        <v>0</v>
      </c>
      <c r="K7" s="31">
        <f t="shared" si="0"/>
        <v>0</v>
      </c>
      <c r="L7" s="31">
        <f t="shared" si="0"/>
        <v>0</v>
      </c>
      <c r="M7" s="31">
        <f t="shared" si="0"/>
        <v>0</v>
      </c>
      <c r="N7" s="31">
        <f t="shared" ref="N7:N8" si="5">$G7*3/12</f>
        <v>0</v>
      </c>
      <c r="O7" s="31">
        <f t="shared" ref="O7:O8" si="6">SUM(H7:N7)</f>
        <v>0</v>
      </c>
      <c r="P7" s="881"/>
      <c r="Q7" s="34"/>
      <c r="R7" s="882"/>
      <c r="S7" s="36"/>
    </row>
    <row r="8" spans="1:19" x14ac:dyDescent="0.3">
      <c r="A8" s="284">
        <v>1.3</v>
      </c>
      <c r="B8" s="285" t="s">
        <v>143</v>
      </c>
      <c r="C8" s="635">
        <f t="shared" si="1"/>
        <v>0</v>
      </c>
      <c r="D8" s="883" t="e">
        <f t="shared" si="2"/>
        <v>#DIV/0!</v>
      </c>
      <c r="E8" s="630">
        <f t="shared" si="3"/>
        <v>0</v>
      </c>
      <c r="F8" s="635">
        <f>'24. M&amp;E Staff Loading'!R26</f>
        <v>0</v>
      </c>
      <c r="G8" s="630">
        <f>'24. M&amp;E Staff Loading'!S26</f>
        <v>0</v>
      </c>
      <c r="H8" s="31">
        <f t="shared" si="4"/>
        <v>0</v>
      </c>
      <c r="I8" s="31">
        <f t="shared" si="0"/>
        <v>0</v>
      </c>
      <c r="J8" s="31">
        <f t="shared" si="0"/>
        <v>0</v>
      </c>
      <c r="K8" s="31">
        <f t="shared" si="0"/>
        <v>0</v>
      </c>
      <c r="L8" s="31">
        <f t="shared" si="0"/>
        <v>0</v>
      </c>
      <c r="M8" s="31">
        <f t="shared" si="0"/>
        <v>0</v>
      </c>
      <c r="N8" s="31">
        <f t="shared" si="5"/>
        <v>0</v>
      </c>
      <c r="O8" s="31">
        <f t="shared" si="6"/>
        <v>0</v>
      </c>
      <c r="P8" s="881"/>
      <c r="Q8" s="34"/>
      <c r="R8" s="882"/>
      <c r="S8" s="36"/>
    </row>
    <row r="9" spans="1:19" x14ac:dyDescent="0.3">
      <c r="A9" s="286"/>
      <c r="B9" s="283" t="s">
        <v>939</v>
      </c>
      <c r="C9" s="884">
        <f>SUM(C6:C8)</f>
        <v>0</v>
      </c>
      <c r="D9" s="885" t="e">
        <f t="shared" si="2"/>
        <v>#DIV/0!</v>
      </c>
      <c r="E9" s="886">
        <f t="shared" ref="E9:O9" si="7">SUM(E6:E8)</f>
        <v>0</v>
      </c>
      <c r="F9" s="884">
        <f t="shared" si="7"/>
        <v>0</v>
      </c>
      <c r="G9" s="886">
        <f t="shared" si="7"/>
        <v>0</v>
      </c>
      <c r="H9" s="90">
        <f t="shared" si="7"/>
        <v>0</v>
      </c>
      <c r="I9" s="90">
        <f t="shared" si="7"/>
        <v>0</v>
      </c>
      <c r="J9" s="90">
        <f t="shared" si="7"/>
        <v>0</v>
      </c>
      <c r="K9" s="90">
        <f t="shared" si="7"/>
        <v>0</v>
      </c>
      <c r="L9" s="90">
        <f t="shared" si="7"/>
        <v>0</v>
      </c>
      <c r="M9" s="90">
        <f t="shared" si="7"/>
        <v>0</v>
      </c>
      <c r="N9" s="90">
        <f t="shared" si="7"/>
        <v>0</v>
      </c>
      <c r="O9" s="90">
        <f t="shared" si="7"/>
        <v>0</v>
      </c>
      <c r="P9" s="881"/>
      <c r="Q9" s="34"/>
      <c r="R9" s="882"/>
      <c r="S9" s="36"/>
    </row>
    <row r="10" spans="1:19" ht="9.9499999999999993" customHeight="1" x14ac:dyDescent="0.3">
      <c r="A10" s="286"/>
      <c r="B10" s="285"/>
      <c r="C10" s="635"/>
      <c r="D10" s="630"/>
      <c r="E10" s="630"/>
      <c r="F10" s="635"/>
      <c r="G10" s="630"/>
      <c r="H10" s="31"/>
      <c r="I10" s="31"/>
      <c r="J10" s="31"/>
      <c r="K10" s="31"/>
      <c r="L10" s="31"/>
      <c r="M10" s="31"/>
      <c r="N10" s="31"/>
      <c r="O10" s="31"/>
      <c r="P10" s="881"/>
      <c r="Q10" s="34"/>
      <c r="R10" s="882"/>
      <c r="S10" s="36"/>
    </row>
    <row r="11" spans="1:19" x14ac:dyDescent="0.3">
      <c r="A11" s="282">
        <v>2</v>
      </c>
      <c r="B11" s="283" t="s">
        <v>1151</v>
      </c>
      <c r="C11" s="635"/>
      <c r="D11" s="630"/>
      <c r="E11" s="630"/>
      <c r="F11" s="635"/>
      <c r="G11" s="630"/>
      <c r="H11" s="31"/>
      <c r="I11" s="31"/>
      <c r="J11" s="31"/>
      <c r="K11" s="31"/>
      <c r="L11" s="31"/>
      <c r="M11" s="31"/>
      <c r="N11" s="31"/>
      <c r="O11" s="31"/>
      <c r="P11" s="881"/>
      <c r="Q11" s="34"/>
      <c r="R11" s="882"/>
      <c r="S11" s="36"/>
    </row>
    <row r="12" spans="1:19" x14ac:dyDescent="0.3">
      <c r="A12" s="1059">
        <v>2.1</v>
      </c>
      <c r="B12" s="1060" t="s">
        <v>1152</v>
      </c>
      <c r="C12" s="635">
        <f>F12/12</f>
        <v>0</v>
      </c>
      <c r="D12" s="883" t="e">
        <f>G12/F12</f>
        <v>#DIV/0!</v>
      </c>
      <c r="E12" s="630">
        <f>G12/12</f>
        <v>0</v>
      </c>
      <c r="F12" s="635">
        <f>'24. M&amp;E Staff Loading'!R36</f>
        <v>0</v>
      </c>
      <c r="G12" s="630">
        <f>'24. M&amp;E Staff Loading'!S36</f>
        <v>0</v>
      </c>
      <c r="H12" s="31">
        <f t="shared" ref="H12:H18" si="8">$G12*9/12</f>
        <v>0</v>
      </c>
      <c r="I12" s="31">
        <f t="shared" ref="I12:M18" si="9">$G12</f>
        <v>0</v>
      </c>
      <c r="J12" s="31">
        <f t="shared" si="9"/>
        <v>0</v>
      </c>
      <c r="K12" s="31">
        <f t="shared" si="9"/>
        <v>0</v>
      </c>
      <c r="L12" s="31">
        <f t="shared" si="9"/>
        <v>0</v>
      </c>
      <c r="M12" s="31">
        <f t="shared" si="9"/>
        <v>0</v>
      </c>
      <c r="N12" s="31">
        <f t="shared" ref="N12:N18" si="10">$G12*3/12</f>
        <v>0</v>
      </c>
      <c r="O12" s="31">
        <f t="shared" ref="O12:O18" si="11">SUM(H12:N12)</f>
        <v>0</v>
      </c>
      <c r="P12" s="881"/>
      <c r="Q12" s="34"/>
      <c r="R12" s="882"/>
      <c r="S12" s="36"/>
    </row>
    <row r="13" spans="1:19" x14ac:dyDescent="0.3">
      <c r="A13" s="1059">
        <v>2.2000000000000002</v>
      </c>
      <c r="B13" s="1060" t="s">
        <v>1154</v>
      </c>
      <c r="C13" s="635">
        <f t="shared" ref="C13:C18" si="12">F13/12</f>
        <v>0</v>
      </c>
      <c r="D13" s="883" t="e">
        <f t="shared" ref="D13:D19" si="13">G13/F13</f>
        <v>#DIV/0!</v>
      </c>
      <c r="E13" s="630">
        <f t="shared" ref="E13:E18" si="14">G13/12</f>
        <v>0</v>
      </c>
      <c r="F13" s="635">
        <f>'24. M&amp;E Staff Loading'!R42</f>
        <v>0</v>
      </c>
      <c r="G13" s="630">
        <f>'24. M&amp;E Staff Loading'!S42</f>
        <v>0</v>
      </c>
      <c r="H13" s="31">
        <f t="shared" si="8"/>
        <v>0</v>
      </c>
      <c r="I13" s="31">
        <f t="shared" si="9"/>
        <v>0</v>
      </c>
      <c r="J13" s="31">
        <f t="shared" si="9"/>
        <v>0</v>
      </c>
      <c r="K13" s="31">
        <f t="shared" si="9"/>
        <v>0</v>
      </c>
      <c r="L13" s="31">
        <f t="shared" si="9"/>
        <v>0</v>
      </c>
      <c r="M13" s="31">
        <f t="shared" si="9"/>
        <v>0</v>
      </c>
      <c r="N13" s="31">
        <f t="shared" si="10"/>
        <v>0</v>
      </c>
      <c r="O13" s="31">
        <f t="shared" si="11"/>
        <v>0</v>
      </c>
      <c r="P13" s="881"/>
      <c r="Q13" s="34"/>
      <c r="R13" s="882"/>
      <c r="S13" s="36"/>
    </row>
    <row r="14" spans="1:19" x14ac:dyDescent="0.3">
      <c r="A14" s="1059">
        <v>2.2999999999999998</v>
      </c>
      <c r="B14" s="1060" t="s">
        <v>1156</v>
      </c>
      <c r="C14" s="635">
        <f t="shared" si="12"/>
        <v>0</v>
      </c>
      <c r="D14" s="883" t="e">
        <f t="shared" si="13"/>
        <v>#DIV/0!</v>
      </c>
      <c r="E14" s="630">
        <f t="shared" si="14"/>
        <v>0</v>
      </c>
      <c r="F14" s="635">
        <f>'24. M&amp;E Staff Loading'!R48</f>
        <v>0</v>
      </c>
      <c r="G14" s="630">
        <f>'24. M&amp;E Staff Loading'!S48</f>
        <v>0</v>
      </c>
      <c r="H14" s="31">
        <f t="shared" si="8"/>
        <v>0</v>
      </c>
      <c r="I14" s="31">
        <f t="shared" si="9"/>
        <v>0</v>
      </c>
      <c r="J14" s="31">
        <f t="shared" si="9"/>
        <v>0</v>
      </c>
      <c r="K14" s="31">
        <f t="shared" si="9"/>
        <v>0</v>
      </c>
      <c r="L14" s="31">
        <f t="shared" si="9"/>
        <v>0</v>
      </c>
      <c r="M14" s="31">
        <f t="shared" si="9"/>
        <v>0</v>
      </c>
      <c r="N14" s="31">
        <f t="shared" si="10"/>
        <v>0</v>
      </c>
      <c r="O14" s="31">
        <f t="shared" si="11"/>
        <v>0</v>
      </c>
      <c r="P14" s="881"/>
      <c r="Q14" s="34"/>
      <c r="R14" s="882"/>
      <c r="S14" s="36"/>
    </row>
    <row r="15" spans="1:19" x14ac:dyDescent="0.3">
      <c r="A15" s="1059">
        <v>2.4</v>
      </c>
      <c r="B15" s="1060" t="s">
        <v>1158</v>
      </c>
      <c r="C15" s="635">
        <f t="shared" si="12"/>
        <v>0</v>
      </c>
      <c r="D15" s="883" t="e">
        <f t="shared" si="13"/>
        <v>#DIV/0!</v>
      </c>
      <c r="E15" s="630">
        <f t="shared" si="14"/>
        <v>0</v>
      </c>
      <c r="F15" s="635">
        <f>'24. M&amp;E Staff Loading'!R54</f>
        <v>0</v>
      </c>
      <c r="G15" s="630">
        <f>'24. M&amp;E Staff Loading'!S54</f>
        <v>0</v>
      </c>
      <c r="H15" s="31">
        <f t="shared" si="8"/>
        <v>0</v>
      </c>
      <c r="I15" s="31">
        <f t="shared" si="9"/>
        <v>0</v>
      </c>
      <c r="J15" s="31">
        <f t="shared" si="9"/>
        <v>0</v>
      </c>
      <c r="K15" s="31">
        <f t="shared" si="9"/>
        <v>0</v>
      </c>
      <c r="L15" s="31">
        <f t="shared" si="9"/>
        <v>0</v>
      </c>
      <c r="M15" s="31">
        <f t="shared" si="9"/>
        <v>0</v>
      </c>
      <c r="N15" s="31">
        <f t="shared" si="10"/>
        <v>0</v>
      </c>
      <c r="O15" s="31">
        <f t="shared" si="11"/>
        <v>0</v>
      </c>
      <c r="P15" s="881"/>
      <c r="Q15" s="34"/>
      <c r="R15" s="882"/>
      <c r="S15" s="36"/>
    </row>
    <row r="16" spans="1:19" x14ac:dyDescent="0.3">
      <c r="A16" s="1059">
        <v>2.5</v>
      </c>
      <c r="B16" s="1060" t="s">
        <v>1160</v>
      </c>
      <c r="C16" s="635">
        <f t="shared" si="12"/>
        <v>0</v>
      </c>
      <c r="D16" s="883" t="e">
        <f t="shared" si="13"/>
        <v>#DIV/0!</v>
      </c>
      <c r="E16" s="630">
        <f t="shared" si="14"/>
        <v>0</v>
      </c>
      <c r="F16" s="635">
        <f>'24. M&amp;E Staff Loading'!R60</f>
        <v>0</v>
      </c>
      <c r="G16" s="630">
        <f>'24. M&amp;E Staff Loading'!S60</f>
        <v>0</v>
      </c>
      <c r="H16" s="31">
        <f t="shared" si="8"/>
        <v>0</v>
      </c>
      <c r="I16" s="31">
        <f t="shared" si="9"/>
        <v>0</v>
      </c>
      <c r="J16" s="31">
        <f t="shared" si="9"/>
        <v>0</v>
      </c>
      <c r="K16" s="31">
        <f t="shared" si="9"/>
        <v>0</v>
      </c>
      <c r="L16" s="31">
        <f t="shared" si="9"/>
        <v>0</v>
      </c>
      <c r="M16" s="31">
        <f t="shared" si="9"/>
        <v>0</v>
      </c>
      <c r="N16" s="31">
        <f t="shared" si="10"/>
        <v>0</v>
      </c>
      <c r="O16" s="31">
        <f t="shared" si="11"/>
        <v>0</v>
      </c>
      <c r="P16" s="881"/>
      <c r="Q16" s="34"/>
      <c r="R16" s="882"/>
      <c r="S16" s="36"/>
    </row>
    <row r="17" spans="1:19" x14ac:dyDescent="0.3">
      <c r="A17" s="1059">
        <v>2.6</v>
      </c>
      <c r="B17" s="1060" t="s">
        <v>1162</v>
      </c>
      <c r="C17" s="635">
        <f t="shared" si="12"/>
        <v>0</v>
      </c>
      <c r="D17" s="883" t="e">
        <f t="shared" si="13"/>
        <v>#DIV/0!</v>
      </c>
      <c r="E17" s="630">
        <f t="shared" si="14"/>
        <v>0</v>
      </c>
      <c r="F17" s="635">
        <f>'24. M&amp;E Staff Loading'!R66</f>
        <v>0</v>
      </c>
      <c r="G17" s="630">
        <f>'24. M&amp;E Staff Loading'!S66</f>
        <v>0</v>
      </c>
      <c r="H17" s="31">
        <f t="shared" si="8"/>
        <v>0</v>
      </c>
      <c r="I17" s="31">
        <f t="shared" si="9"/>
        <v>0</v>
      </c>
      <c r="J17" s="31">
        <f t="shared" si="9"/>
        <v>0</v>
      </c>
      <c r="K17" s="31">
        <f t="shared" si="9"/>
        <v>0</v>
      </c>
      <c r="L17" s="31">
        <f t="shared" si="9"/>
        <v>0</v>
      </c>
      <c r="M17" s="31">
        <f t="shared" si="9"/>
        <v>0</v>
      </c>
      <c r="N17" s="31">
        <f t="shared" si="10"/>
        <v>0</v>
      </c>
      <c r="O17" s="31">
        <f t="shared" si="11"/>
        <v>0</v>
      </c>
      <c r="P17" s="881"/>
      <c r="Q17" s="34"/>
      <c r="R17" s="882"/>
      <c r="S17" s="36"/>
    </row>
    <row r="18" spans="1:19" x14ac:dyDescent="0.3">
      <c r="A18" s="1059">
        <v>2.7</v>
      </c>
      <c r="B18" s="1060" t="s">
        <v>1164</v>
      </c>
      <c r="C18" s="635">
        <f t="shared" si="12"/>
        <v>0</v>
      </c>
      <c r="D18" s="883" t="e">
        <f t="shared" si="13"/>
        <v>#DIV/0!</v>
      </c>
      <c r="E18" s="630">
        <f t="shared" si="14"/>
        <v>0</v>
      </c>
      <c r="F18" s="635">
        <f>'24. M&amp;E Staff Loading'!R72</f>
        <v>0</v>
      </c>
      <c r="G18" s="630">
        <f>'24. M&amp;E Staff Loading'!S72</f>
        <v>0</v>
      </c>
      <c r="H18" s="31">
        <f t="shared" si="8"/>
        <v>0</v>
      </c>
      <c r="I18" s="31">
        <f t="shared" si="9"/>
        <v>0</v>
      </c>
      <c r="J18" s="31">
        <f t="shared" si="9"/>
        <v>0</v>
      </c>
      <c r="K18" s="31">
        <f t="shared" si="9"/>
        <v>0</v>
      </c>
      <c r="L18" s="31">
        <f t="shared" si="9"/>
        <v>0</v>
      </c>
      <c r="M18" s="31">
        <f t="shared" si="9"/>
        <v>0</v>
      </c>
      <c r="N18" s="31">
        <f t="shared" si="10"/>
        <v>0</v>
      </c>
      <c r="O18" s="31">
        <f t="shared" si="11"/>
        <v>0</v>
      </c>
      <c r="P18" s="881"/>
      <c r="Q18" s="34"/>
      <c r="R18" s="882"/>
      <c r="S18" s="36"/>
    </row>
    <row r="19" spans="1:19" x14ac:dyDescent="0.3">
      <c r="A19" s="286"/>
      <c r="B19" s="283" t="s">
        <v>1207</v>
      </c>
      <c r="C19" s="884">
        <f>SUM(C12:C18)</f>
        <v>0</v>
      </c>
      <c r="D19" s="885" t="e">
        <f t="shared" si="13"/>
        <v>#DIV/0!</v>
      </c>
      <c r="E19" s="886">
        <f t="shared" ref="E19:O19" si="15">SUM(E12:E18)</f>
        <v>0</v>
      </c>
      <c r="F19" s="884">
        <f t="shared" si="15"/>
        <v>0</v>
      </c>
      <c r="G19" s="886">
        <f t="shared" si="15"/>
        <v>0</v>
      </c>
      <c r="H19" s="90">
        <f t="shared" si="15"/>
        <v>0</v>
      </c>
      <c r="I19" s="90">
        <f t="shared" si="15"/>
        <v>0</v>
      </c>
      <c r="J19" s="90">
        <f t="shared" si="15"/>
        <v>0</v>
      </c>
      <c r="K19" s="90">
        <f t="shared" si="15"/>
        <v>0</v>
      </c>
      <c r="L19" s="90">
        <f t="shared" si="15"/>
        <v>0</v>
      </c>
      <c r="M19" s="90">
        <f t="shared" si="15"/>
        <v>0</v>
      </c>
      <c r="N19" s="90">
        <f t="shared" si="15"/>
        <v>0</v>
      </c>
      <c r="O19" s="90">
        <f t="shared" si="15"/>
        <v>0</v>
      </c>
      <c r="P19" s="881"/>
      <c r="Q19" s="34"/>
      <c r="R19" s="882"/>
      <c r="S19" s="36"/>
    </row>
    <row r="20" spans="1:19" ht="9.9499999999999993" customHeight="1" x14ac:dyDescent="0.3">
      <c r="A20" s="286"/>
      <c r="B20" s="283"/>
      <c r="C20" s="884"/>
      <c r="D20" s="885"/>
      <c r="E20" s="886"/>
      <c r="F20" s="884"/>
      <c r="G20" s="886"/>
      <c r="H20" s="90"/>
      <c r="I20" s="90"/>
      <c r="J20" s="90"/>
      <c r="K20" s="90"/>
      <c r="L20" s="90"/>
      <c r="M20" s="90"/>
      <c r="N20" s="90"/>
      <c r="O20" s="90"/>
      <c r="P20" s="881"/>
      <c r="Q20" s="34"/>
      <c r="R20" s="882"/>
      <c r="S20" s="36"/>
    </row>
    <row r="21" spans="1:19" x14ac:dyDescent="0.3">
      <c r="A21" s="1061">
        <v>3</v>
      </c>
      <c r="B21" s="1062" t="s">
        <v>1208</v>
      </c>
      <c r="C21" s="635"/>
      <c r="D21" s="883"/>
      <c r="E21" s="630"/>
      <c r="F21" s="635"/>
      <c r="G21" s="630"/>
      <c r="H21" s="31"/>
      <c r="I21" s="31"/>
      <c r="J21" s="31"/>
      <c r="K21" s="31"/>
      <c r="L21" s="31"/>
      <c r="M21" s="31"/>
      <c r="N21" s="31"/>
      <c r="O21" s="31"/>
      <c r="P21" s="881"/>
      <c r="Q21" s="34"/>
      <c r="R21" s="882"/>
      <c r="S21" s="36"/>
    </row>
    <row r="22" spans="1:19" x14ac:dyDescent="0.3">
      <c r="A22" s="1063">
        <v>3.1</v>
      </c>
      <c r="B22" s="1060" t="s">
        <v>1208</v>
      </c>
      <c r="C22" s="635">
        <f>F22/12</f>
        <v>0</v>
      </c>
      <c r="D22" s="883" t="e">
        <f>G22/F22</f>
        <v>#DIV/0!</v>
      </c>
      <c r="E22" s="630">
        <f>G22/12</f>
        <v>0</v>
      </c>
      <c r="F22" s="635">
        <f>'24. M&amp;E Staff Loading'!R82</f>
        <v>0</v>
      </c>
      <c r="G22" s="630">
        <f>'24. M&amp;E Staff Loading'!S82</f>
        <v>0</v>
      </c>
      <c r="H22" s="31">
        <f>$G22*9/12</f>
        <v>0</v>
      </c>
      <c r="I22" s="31">
        <f t="shared" ref="I22:M22" si="16">$G22</f>
        <v>0</v>
      </c>
      <c r="J22" s="31">
        <f t="shared" si="16"/>
        <v>0</v>
      </c>
      <c r="K22" s="31">
        <f t="shared" si="16"/>
        <v>0</v>
      </c>
      <c r="L22" s="31">
        <f t="shared" si="16"/>
        <v>0</v>
      </c>
      <c r="M22" s="31">
        <f t="shared" si="16"/>
        <v>0</v>
      </c>
      <c r="N22" s="31">
        <f>$G22*3/12</f>
        <v>0</v>
      </c>
      <c r="O22" s="31">
        <f>SUM(H22:N22)</f>
        <v>0</v>
      </c>
      <c r="P22" s="881"/>
      <c r="Q22" s="34"/>
      <c r="R22" s="882"/>
      <c r="S22" s="36"/>
    </row>
    <row r="23" spans="1:19" x14ac:dyDescent="0.3">
      <c r="A23" s="284"/>
      <c r="B23" s="1064" t="s">
        <v>1209</v>
      </c>
      <c r="C23" s="884">
        <f>SUM(C22:C22)</f>
        <v>0</v>
      </c>
      <c r="D23" s="885" t="e">
        <f t="shared" ref="D23" si="17">G23/F23</f>
        <v>#DIV/0!</v>
      </c>
      <c r="E23" s="886">
        <f t="shared" ref="E23:O23" si="18">SUM(E22:E22)</f>
        <v>0</v>
      </c>
      <c r="F23" s="884">
        <f t="shared" si="18"/>
        <v>0</v>
      </c>
      <c r="G23" s="886">
        <f t="shared" si="18"/>
        <v>0</v>
      </c>
      <c r="H23" s="90">
        <f t="shared" si="18"/>
        <v>0</v>
      </c>
      <c r="I23" s="90">
        <f t="shared" si="18"/>
        <v>0</v>
      </c>
      <c r="J23" s="90">
        <f t="shared" si="18"/>
        <v>0</v>
      </c>
      <c r="K23" s="90">
        <f t="shared" si="18"/>
        <v>0</v>
      </c>
      <c r="L23" s="90">
        <f t="shared" si="18"/>
        <v>0</v>
      </c>
      <c r="M23" s="90">
        <f t="shared" si="18"/>
        <v>0</v>
      </c>
      <c r="N23" s="90">
        <f t="shared" si="18"/>
        <v>0</v>
      </c>
      <c r="O23" s="90">
        <f t="shared" si="18"/>
        <v>0</v>
      </c>
      <c r="P23" s="881"/>
      <c r="Q23" s="34"/>
      <c r="R23" s="882"/>
      <c r="S23" s="36"/>
    </row>
    <row r="24" spans="1:19" ht="9.9499999999999993" customHeight="1" x14ac:dyDescent="0.3">
      <c r="A24" s="286"/>
      <c r="B24" s="283"/>
      <c r="C24" s="884"/>
      <c r="D24" s="885"/>
      <c r="E24" s="886"/>
      <c r="F24" s="884"/>
      <c r="G24" s="886"/>
      <c r="H24" s="90"/>
      <c r="I24" s="90"/>
      <c r="J24" s="90"/>
      <c r="K24" s="90"/>
      <c r="L24" s="90"/>
      <c r="M24" s="90"/>
      <c r="N24" s="90"/>
      <c r="O24" s="90"/>
      <c r="P24" s="881"/>
      <c r="Q24" s="34"/>
      <c r="R24" s="882"/>
      <c r="S24" s="36"/>
    </row>
    <row r="25" spans="1:19" x14ac:dyDescent="0.3">
      <c r="A25" s="1061">
        <v>4</v>
      </c>
      <c r="B25" s="1062" t="s">
        <v>1170</v>
      </c>
      <c r="C25" s="635"/>
      <c r="D25" s="883"/>
      <c r="E25" s="630"/>
      <c r="F25" s="635"/>
      <c r="G25" s="630"/>
      <c r="H25" s="31"/>
      <c r="I25" s="31"/>
      <c r="J25" s="31"/>
      <c r="K25" s="31"/>
      <c r="L25" s="31"/>
      <c r="M25" s="31"/>
      <c r="N25" s="31"/>
      <c r="O25" s="31"/>
      <c r="P25" s="881"/>
      <c r="Q25" s="34"/>
      <c r="R25" s="882"/>
      <c r="S25" s="36"/>
    </row>
    <row r="26" spans="1:19" x14ac:dyDescent="0.3">
      <c r="A26" s="1063">
        <v>4.0999999999999996</v>
      </c>
      <c r="B26" s="1060" t="s">
        <v>1210</v>
      </c>
      <c r="C26" s="635">
        <f>F26/12</f>
        <v>0</v>
      </c>
      <c r="D26" s="883" t="e">
        <f>G26/F26</f>
        <v>#DIV/0!</v>
      </c>
      <c r="E26" s="630">
        <f>G26/12</f>
        <v>0</v>
      </c>
      <c r="F26" s="635">
        <f>'24. M&amp;E Staff Loading'!R92</f>
        <v>0</v>
      </c>
      <c r="G26" s="630">
        <f>'24. M&amp;E Staff Loading'!S92</f>
        <v>0</v>
      </c>
      <c r="H26" s="31">
        <f>$G26*9/12</f>
        <v>0</v>
      </c>
      <c r="I26" s="31">
        <f t="shared" ref="I26:M26" si="19">$G26</f>
        <v>0</v>
      </c>
      <c r="J26" s="31">
        <f t="shared" si="19"/>
        <v>0</v>
      </c>
      <c r="K26" s="31">
        <f t="shared" si="19"/>
        <v>0</v>
      </c>
      <c r="L26" s="31">
        <f t="shared" si="19"/>
        <v>0</v>
      </c>
      <c r="M26" s="31">
        <f t="shared" si="19"/>
        <v>0</v>
      </c>
      <c r="N26" s="31">
        <f>$G26*3/12</f>
        <v>0</v>
      </c>
      <c r="O26" s="31">
        <f>SUM(H26:N26)</f>
        <v>0</v>
      </c>
      <c r="P26" s="881"/>
      <c r="Q26" s="34"/>
      <c r="R26" s="882"/>
      <c r="S26" s="36"/>
    </row>
    <row r="27" spans="1:19" x14ac:dyDescent="0.3">
      <c r="A27" s="284"/>
      <c r="B27" s="1064" t="s">
        <v>1171</v>
      </c>
      <c r="C27" s="884">
        <f>SUM(C26:C26)</f>
        <v>0</v>
      </c>
      <c r="D27" s="885" t="e">
        <f t="shared" ref="D27" si="20">G27/F27</f>
        <v>#DIV/0!</v>
      </c>
      <c r="E27" s="886">
        <f t="shared" ref="E27:O27" si="21">SUM(E26:E26)</f>
        <v>0</v>
      </c>
      <c r="F27" s="884">
        <f t="shared" si="21"/>
        <v>0</v>
      </c>
      <c r="G27" s="886">
        <f t="shared" si="21"/>
        <v>0</v>
      </c>
      <c r="H27" s="90">
        <f t="shared" si="21"/>
        <v>0</v>
      </c>
      <c r="I27" s="90">
        <f t="shared" si="21"/>
        <v>0</v>
      </c>
      <c r="J27" s="90">
        <f t="shared" si="21"/>
        <v>0</v>
      </c>
      <c r="K27" s="90">
        <f t="shared" si="21"/>
        <v>0</v>
      </c>
      <c r="L27" s="90">
        <f t="shared" si="21"/>
        <v>0</v>
      </c>
      <c r="M27" s="90">
        <f t="shared" si="21"/>
        <v>0</v>
      </c>
      <c r="N27" s="90">
        <f t="shared" si="21"/>
        <v>0</v>
      </c>
      <c r="O27" s="90">
        <f t="shared" si="21"/>
        <v>0</v>
      </c>
      <c r="P27" s="881"/>
      <c r="Q27" s="34"/>
      <c r="R27" s="882"/>
      <c r="S27" s="36"/>
    </row>
    <row r="28" spans="1:19" ht="9.9499999999999993" customHeight="1" x14ac:dyDescent="0.3">
      <c r="A28" s="284"/>
      <c r="B28" s="283"/>
      <c r="C28" s="884"/>
      <c r="D28" s="885"/>
      <c r="E28" s="886"/>
      <c r="F28" s="884"/>
      <c r="G28" s="886"/>
      <c r="H28" s="90"/>
      <c r="I28" s="90"/>
      <c r="J28" s="90"/>
      <c r="K28" s="90"/>
      <c r="L28" s="90"/>
      <c r="M28" s="90"/>
      <c r="N28" s="90"/>
      <c r="O28" s="90"/>
      <c r="P28" s="881"/>
      <c r="Q28" s="34"/>
      <c r="R28" s="882"/>
      <c r="S28" s="36"/>
    </row>
    <row r="29" spans="1:19" x14ac:dyDescent="0.3">
      <c r="A29" s="1061">
        <v>5</v>
      </c>
      <c r="B29" s="1062" t="s">
        <v>1172</v>
      </c>
      <c r="C29" s="635"/>
      <c r="D29" s="883"/>
      <c r="E29" s="630"/>
      <c r="F29" s="635"/>
      <c r="G29" s="630"/>
      <c r="H29" s="31"/>
      <c r="I29" s="31"/>
      <c r="J29" s="31"/>
      <c r="K29" s="31"/>
      <c r="L29" s="31"/>
      <c r="M29" s="31"/>
      <c r="N29" s="31"/>
      <c r="O29" s="31"/>
      <c r="P29" s="881"/>
      <c r="Q29" s="34"/>
      <c r="R29" s="882"/>
      <c r="S29" s="36"/>
    </row>
    <row r="30" spans="1:19" x14ac:dyDescent="0.3">
      <c r="A30" s="1063">
        <v>5.0999999999999996</v>
      </c>
      <c r="B30" s="1060" t="s">
        <v>1172</v>
      </c>
      <c r="C30" s="635">
        <f>F30/12</f>
        <v>0</v>
      </c>
      <c r="D30" s="883" t="e">
        <f>G30/F30</f>
        <v>#DIV/0!</v>
      </c>
      <c r="E30" s="630">
        <f>G30/12</f>
        <v>0</v>
      </c>
      <c r="F30" s="635">
        <f>'24. M&amp;E Staff Loading'!R102</f>
        <v>0</v>
      </c>
      <c r="G30" s="630">
        <f>'24. M&amp;E Staff Loading'!S102</f>
        <v>0</v>
      </c>
      <c r="H30" s="31">
        <f>$G30*9/12</f>
        <v>0</v>
      </c>
      <c r="I30" s="31">
        <f t="shared" ref="I30:M30" si="22">$G30</f>
        <v>0</v>
      </c>
      <c r="J30" s="31">
        <f t="shared" si="22"/>
        <v>0</v>
      </c>
      <c r="K30" s="31">
        <f t="shared" si="22"/>
        <v>0</v>
      </c>
      <c r="L30" s="31">
        <f t="shared" si="22"/>
        <v>0</v>
      </c>
      <c r="M30" s="31">
        <f t="shared" si="22"/>
        <v>0</v>
      </c>
      <c r="N30" s="31">
        <f>$G30*3/12</f>
        <v>0</v>
      </c>
      <c r="O30" s="31">
        <f>SUM(H30:N30)</f>
        <v>0</v>
      </c>
      <c r="P30" s="881"/>
      <c r="Q30" s="34"/>
      <c r="R30" s="882"/>
      <c r="S30" s="36"/>
    </row>
    <row r="31" spans="1:19" x14ac:dyDescent="0.3">
      <c r="A31" s="1065"/>
      <c r="B31" s="1064" t="s">
        <v>1173</v>
      </c>
      <c r="C31" s="884">
        <f>SUM(C30:C30)</f>
        <v>0</v>
      </c>
      <c r="D31" s="885" t="e">
        <f t="shared" ref="D31" si="23">G31/F31</f>
        <v>#DIV/0!</v>
      </c>
      <c r="E31" s="886">
        <f t="shared" ref="E31:O31" si="24">SUM(E30:E30)</f>
        <v>0</v>
      </c>
      <c r="F31" s="884">
        <f t="shared" si="24"/>
        <v>0</v>
      </c>
      <c r="G31" s="886">
        <f t="shared" si="24"/>
        <v>0</v>
      </c>
      <c r="H31" s="90">
        <f t="shared" si="24"/>
        <v>0</v>
      </c>
      <c r="I31" s="90">
        <f t="shared" si="24"/>
        <v>0</v>
      </c>
      <c r="J31" s="90">
        <f t="shared" si="24"/>
        <v>0</v>
      </c>
      <c r="K31" s="90">
        <f t="shared" si="24"/>
        <v>0</v>
      </c>
      <c r="L31" s="90">
        <f t="shared" si="24"/>
        <v>0</v>
      </c>
      <c r="M31" s="90">
        <f t="shared" si="24"/>
        <v>0</v>
      </c>
      <c r="N31" s="90">
        <f t="shared" si="24"/>
        <v>0</v>
      </c>
      <c r="O31" s="90">
        <f t="shared" si="24"/>
        <v>0</v>
      </c>
      <c r="P31" s="881"/>
      <c r="Q31" s="34"/>
      <c r="R31" s="882"/>
      <c r="S31" s="36"/>
    </row>
    <row r="32" spans="1:19" ht="9.9499999999999993" customHeight="1" x14ac:dyDescent="0.3">
      <c r="A32" s="284"/>
      <c r="B32" s="283"/>
      <c r="C32" s="884"/>
      <c r="D32" s="885"/>
      <c r="E32" s="886"/>
      <c r="F32" s="884"/>
      <c r="G32" s="886"/>
      <c r="H32" s="90"/>
      <c r="I32" s="90"/>
      <c r="J32" s="90"/>
      <c r="K32" s="90"/>
      <c r="L32" s="90"/>
      <c r="M32" s="90"/>
      <c r="N32" s="90"/>
      <c r="O32" s="90"/>
      <c r="P32" s="881"/>
      <c r="Q32" s="34"/>
      <c r="R32" s="882"/>
      <c r="S32" s="36"/>
    </row>
    <row r="33" spans="1:19" x14ac:dyDescent="0.3">
      <c r="A33" s="1061">
        <v>6</v>
      </c>
      <c r="B33" s="1062" t="s">
        <v>153</v>
      </c>
      <c r="C33" s="635"/>
      <c r="D33" s="883"/>
      <c r="E33" s="630"/>
      <c r="F33" s="635"/>
      <c r="G33" s="630"/>
      <c r="H33" s="31"/>
      <c r="I33" s="31"/>
      <c r="J33" s="31"/>
      <c r="K33" s="31"/>
      <c r="L33" s="31"/>
      <c r="M33" s="31"/>
      <c r="N33" s="31"/>
      <c r="O33" s="31"/>
      <c r="P33" s="881"/>
      <c r="Q33" s="34"/>
      <c r="R33" s="882"/>
      <c r="S33" s="36"/>
    </row>
    <row r="34" spans="1:19" s="6" customFormat="1" ht="13.5" x14ac:dyDescent="0.25">
      <c r="A34" s="1063">
        <v>6.1</v>
      </c>
      <c r="B34" s="1060" t="s">
        <v>154</v>
      </c>
      <c r="C34" s="635">
        <f>F34/12</f>
        <v>0</v>
      </c>
      <c r="D34" s="883" t="e">
        <f>G34/F34</f>
        <v>#DIV/0!</v>
      </c>
      <c r="E34" s="630">
        <f>G34/12</f>
        <v>0</v>
      </c>
      <c r="F34" s="635">
        <f>'24. M&amp;E Staff Loading'!R112</f>
        <v>0</v>
      </c>
      <c r="G34" s="630">
        <f>'24. M&amp;E Staff Loading'!S112</f>
        <v>0</v>
      </c>
      <c r="H34" s="31">
        <f t="shared" ref="H34:H37" si="25">$G34*9/12</f>
        <v>0</v>
      </c>
      <c r="I34" s="31">
        <f t="shared" ref="I34:M37" si="26">$G34</f>
        <v>0</v>
      </c>
      <c r="J34" s="31">
        <f t="shared" si="26"/>
        <v>0</v>
      </c>
      <c r="K34" s="31">
        <f t="shared" si="26"/>
        <v>0</v>
      </c>
      <c r="L34" s="31">
        <f t="shared" si="26"/>
        <v>0</v>
      </c>
      <c r="M34" s="31">
        <f t="shared" si="26"/>
        <v>0</v>
      </c>
      <c r="N34" s="31">
        <f t="shared" ref="N34:N37" si="27">$G34*3/12</f>
        <v>0</v>
      </c>
      <c r="O34" s="31">
        <f t="shared" ref="O34:O37" si="28">SUM(H34:N34)</f>
        <v>0</v>
      </c>
      <c r="P34" s="887"/>
      <c r="Q34" s="292"/>
      <c r="R34" s="888"/>
      <c r="S34" s="8"/>
    </row>
    <row r="35" spans="1:19" s="6" customFormat="1" ht="13.5" x14ac:dyDescent="0.25">
      <c r="A35" s="1063">
        <v>6.2</v>
      </c>
      <c r="B35" s="1060" t="s">
        <v>1174</v>
      </c>
      <c r="C35" s="635">
        <f t="shared" ref="C35:C37" si="29">F35/12</f>
        <v>0</v>
      </c>
      <c r="D35" s="883" t="e">
        <f t="shared" ref="D35:D38" si="30">G35/F35</f>
        <v>#DIV/0!</v>
      </c>
      <c r="E35" s="630">
        <f t="shared" ref="E35:E37" si="31">G35/12</f>
        <v>0</v>
      </c>
      <c r="F35" s="635">
        <f>'24. M&amp;E Staff Loading'!R118</f>
        <v>0</v>
      </c>
      <c r="G35" s="630">
        <f>'24. M&amp;E Staff Loading'!S118</f>
        <v>0</v>
      </c>
      <c r="H35" s="31">
        <f t="shared" si="25"/>
        <v>0</v>
      </c>
      <c r="I35" s="31">
        <f t="shared" si="26"/>
        <v>0</v>
      </c>
      <c r="J35" s="31">
        <f t="shared" si="26"/>
        <v>0</v>
      </c>
      <c r="K35" s="31">
        <f t="shared" si="26"/>
        <v>0</v>
      </c>
      <c r="L35" s="31">
        <f t="shared" si="26"/>
        <v>0</v>
      </c>
      <c r="M35" s="31">
        <f t="shared" si="26"/>
        <v>0</v>
      </c>
      <c r="N35" s="31">
        <f t="shared" si="27"/>
        <v>0</v>
      </c>
      <c r="O35" s="31">
        <f t="shared" si="28"/>
        <v>0</v>
      </c>
      <c r="P35" s="887"/>
      <c r="Q35" s="292"/>
      <c r="R35" s="888"/>
      <c r="S35" s="8"/>
    </row>
    <row r="36" spans="1:19" s="6" customFormat="1" ht="13.5" x14ac:dyDescent="0.25">
      <c r="A36" s="1063">
        <v>6.3</v>
      </c>
      <c r="B36" s="1060" t="s">
        <v>158</v>
      </c>
      <c r="C36" s="635">
        <f t="shared" si="29"/>
        <v>0</v>
      </c>
      <c r="D36" s="883" t="e">
        <f t="shared" si="30"/>
        <v>#DIV/0!</v>
      </c>
      <c r="E36" s="630">
        <f t="shared" si="31"/>
        <v>0</v>
      </c>
      <c r="F36" s="635">
        <f>'24. M&amp;E Staff Loading'!R124</f>
        <v>0</v>
      </c>
      <c r="G36" s="630">
        <f>'24. M&amp;E Staff Loading'!S124</f>
        <v>0</v>
      </c>
      <c r="H36" s="31">
        <f t="shared" si="25"/>
        <v>0</v>
      </c>
      <c r="I36" s="31">
        <f t="shared" si="26"/>
        <v>0</v>
      </c>
      <c r="J36" s="31">
        <f t="shared" si="26"/>
        <v>0</v>
      </c>
      <c r="K36" s="31">
        <f t="shared" si="26"/>
        <v>0</v>
      </c>
      <c r="L36" s="31">
        <f t="shared" si="26"/>
        <v>0</v>
      </c>
      <c r="M36" s="31">
        <f t="shared" si="26"/>
        <v>0</v>
      </c>
      <c r="N36" s="31">
        <f t="shared" si="27"/>
        <v>0</v>
      </c>
      <c r="O36" s="31">
        <f t="shared" si="28"/>
        <v>0</v>
      </c>
      <c r="P36" s="887"/>
      <c r="Q36" s="292"/>
      <c r="R36" s="888"/>
      <c r="S36" s="8"/>
    </row>
    <row r="37" spans="1:19" s="6" customFormat="1" ht="13.5" x14ac:dyDescent="0.25">
      <c r="A37" s="1063">
        <v>6.4</v>
      </c>
      <c r="B37" s="1060" t="s">
        <v>160</v>
      </c>
      <c r="C37" s="635">
        <f t="shared" si="29"/>
        <v>0</v>
      </c>
      <c r="D37" s="883" t="e">
        <f t="shared" si="30"/>
        <v>#DIV/0!</v>
      </c>
      <c r="E37" s="630">
        <f t="shared" si="31"/>
        <v>0</v>
      </c>
      <c r="F37" s="635">
        <f>'24. M&amp;E Staff Loading'!R130</f>
        <v>0</v>
      </c>
      <c r="G37" s="630">
        <f>'24. M&amp;E Staff Loading'!S130</f>
        <v>0</v>
      </c>
      <c r="H37" s="31">
        <f t="shared" si="25"/>
        <v>0</v>
      </c>
      <c r="I37" s="31">
        <f t="shared" si="26"/>
        <v>0</v>
      </c>
      <c r="J37" s="31">
        <f t="shared" si="26"/>
        <v>0</v>
      </c>
      <c r="K37" s="31">
        <f t="shared" si="26"/>
        <v>0</v>
      </c>
      <c r="L37" s="31">
        <f t="shared" si="26"/>
        <v>0</v>
      </c>
      <c r="M37" s="31">
        <f t="shared" si="26"/>
        <v>0</v>
      </c>
      <c r="N37" s="31">
        <f t="shared" si="27"/>
        <v>0</v>
      </c>
      <c r="O37" s="31">
        <f t="shared" si="28"/>
        <v>0</v>
      </c>
      <c r="P37" s="887"/>
      <c r="Q37" s="292"/>
      <c r="R37" s="888"/>
      <c r="S37" s="8"/>
    </row>
    <row r="38" spans="1:19" x14ac:dyDescent="0.3">
      <c r="A38" s="1065"/>
      <c r="B38" s="1064" t="s">
        <v>155</v>
      </c>
      <c r="C38" s="884">
        <f>SUM(C34:C37)</f>
        <v>0</v>
      </c>
      <c r="D38" s="885" t="e">
        <f t="shared" si="30"/>
        <v>#DIV/0!</v>
      </c>
      <c r="E38" s="886">
        <f t="shared" ref="E38:O38" si="32">SUM(E34:E37)</f>
        <v>0</v>
      </c>
      <c r="F38" s="884">
        <f t="shared" si="32"/>
        <v>0</v>
      </c>
      <c r="G38" s="886">
        <f t="shared" si="32"/>
        <v>0</v>
      </c>
      <c r="H38" s="90">
        <f t="shared" si="32"/>
        <v>0</v>
      </c>
      <c r="I38" s="90">
        <f t="shared" si="32"/>
        <v>0</v>
      </c>
      <c r="J38" s="90">
        <f t="shared" si="32"/>
        <v>0</v>
      </c>
      <c r="K38" s="90">
        <f t="shared" si="32"/>
        <v>0</v>
      </c>
      <c r="L38" s="90">
        <f t="shared" si="32"/>
        <v>0</v>
      </c>
      <c r="M38" s="90">
        <f t="shared" si="32"/>
        <v>0</v>
      </c>
      <c r="N38" s="90">
        <f t="shared" si="32"/>
        <v>0</v>
      </c>
      <c r="O38" s="90">
        <f t="shared" si="32"/>
        <v>0</v>
      </c>
      <c r="P38" s="881"/>
      <c r="Q38" s="34"/>
      <c r="R38" s="882"/>
      <c r="S38" s="36"/>
    </row>
    <row r="39" spans="1:19" ht="9.9499999999999993" customHeight="1" x14ac:dyDescent="0.3">
      <c r="A39" s="284"/>
      <c r="B39" s="283"/>
      <c r="C39" s="884"/>
      <c r="D39" s="885"/>
      <c r="E39" s="886"/>
      <c r="F39" s="884"/>
      <c r="G39" s="886"/>
      <c r="H39" s="90"/>
      <c r="I39" s="90"/>
      <c r="J39" s="90"/>
      <c r="K39" s="90"/>
      <c r="L39" s="90"/>
      <c r="M39" s="90"/>
      <c r="N39" s="90"/>
      <c r="O39" s="90"/>
      <c r="P39" s="881"/>
      <c r="Q39" s="34"/>
      <c r="R39" s="882"/>
      <c r="S39" s="36"/>
    </row>
    <row r="40" spans="1:19" x14ac:dyDescent="0.3">
      <c r="A40" s="282">
        <v>7</v>
      </c>
      <c r="B40" s="283" t="s">
        <v>1176</v>
      </c>
      <c r="C40" s="635"/>
      <c r="D40" s="883"/>
      <c r="E40" s="630"/>
      <c r="F40" s="635"/>
      <c r="G40" s="630"/>
      <c r="H40" s="31"/>
      <c r="I40" s="31"/>
      <c r="J40" s="31"/>
      <c r="K40" s="31"/>
      <c r="L40" s="31"/>
      <c r="M40" s="31"/>
      <c r="N40" s="31"/>
      <c r="O40" s="31"/>
      <c r="P40" s="881"/>
      <c r="Q40" s="34"/>
      <c r="R40" s="882"/>
      <c r="S40" s="36"/>
    </row>
    <row r="41" spans="1:19" x14ac:dyDescent="0.3">
      <c r="A41" s="284">
        <v>7.1</v>
      </c>
      <c r="B41" s="285" t="s">
        <v>1177</v>
      </c>
      <c r="C41" s="635">
        <f>F41/12</f>
        <v>0</v>
      </c>
      <c r="D41" s="883" t="e">
        <f>G41/F41</f>
        <v>#DIV/0!</v>
      </c>
      <c r="E41" s="630">
        <f>G41/12</f>
        <v>0</v>
      </c>
      <c r="F41" s="635">
        <f>'24. M&amp;E Staff Loading'!R140</f>
        <v>0</v>
      </c>
      <c r="G41" s="630">
        <f>'24. M&amp;E Staff Loading'!S140</f>
        <v>0</v>
      </c>
      <c r="H41" s="31">
        <f t="shared" ref="H41:H43" si="33">$G41*9/12</f>
        <v>0</v>
      </c>
      <c r="I41" s="31">
        <f t="shared" ref="I41:M43" si="34">$G41</f>
        <v>0</v>
      </c>
      <c r="J41" s="31">
        <f t="shared" si="34"/>
        <v>0</v>
      </c>
      <c r="K41" s="31">
        <f t="shared" si="34"/>
        <v>0</v>
      </c>
      <c r="L41" s="31">
        <f t="shared" si="34"/>
        <v>0</v>
      </c>
      <c r="M41" s="31">
        <f t="shared" si="34"/>
        <v>0</v>
      </c>
      <c r="N41" s="31">
        <f t="shared" ref="N41:N43" si="35">$G41*3/12</f>
        <v>0</v>
      </c>
      <c r="O41" s="31">
        <f t="shared" ref="O41:O43" si="36">SUM(H41:N41)</f>
        <v>0</v>
      </c>
      <c r="P41" s="881"/>
      <c r="Q41" s="34"/>
      <c r="R41" s="882"/>
      <c r="S41" s="36"/>
    </row>
    <row r="42" spans="1:19" x14ac:dyDescent="0.3">
      <c r="A42" s="284">
        <v>7.2</v>
      </c>
      <c r="B42" s="1060" t="s">
        <v>1179</v>
      </c>
      <c r="C42" s="635">
        <f t="shared" ref="C42:C43" si="37">F42/12</f>
        <v>0</v>
      </c>
      <c r="D42" s="883" t="e">
        <f t="shared" ref="D42:D44" si="38">G42/F42</f>
        <v>#DIV/0!</v>
      </c>
      <c r="E42" s="630">
        <f t="shared" ref="E42:E43" si="39">G42/12</f>
        <v>0</v>
      </c>
      <c r="F42" s="635">
        <f>'24. M&amp;E Staff Loading'!R146</f>
        <v>0</v>
      </c>
      <c r="G42" s="630">
        <f>'24. M&amp;E Staff Loading'!S146</f>
        <v>0</v>
      </c>
      <c r="H42" s="31">
        <f t="shared" si="33"/>
        <v>0</v>
      </c>
      <c r="I42" s="31">
        <f t="shared" si="34"/>
        <v>0</v>
      </c>
      <c r="J42" s="31">
        <f t="shared" si="34"/>
        <v>0</v>
      </c>
      <c r="K42" s="31">
        <f t="shared" si="34"/>
        <v>0</v>
      </c>
      <c r="L42" s="31">
        <f t="shared" si="34"/>
        <v>0</v>
      </c>
      <c r="M42" s="31">
        <f t="shared" si="34"/>
        <v>0</v>
      </c>
      <c r="N42" s="31">
        <f t="shared" si="35"/>
        <v>0</v>
      </c>
      <c r="O42" s="31">
        <f t="shared" si="36"/>
        <v>0</v>
      </c>
      <c r="P42" s="881"/>
      <c r="Q42" s="34"/>
      <c r="R42" s="882"/>
      <c r="S42" s="36"/>
    </row>
    <row r="43" spans="1:19" x14ac:dyDescent="0.3">
      <c r="A43" s="284">
        <v>7.3</v>
      </c>
      <c r="B43" s="1060" t="s">
        <v>1181</v>
      </c>
      <c r="C43" s="635">
        <f t="shared" si="37"/>
        <v>0</v>
      </c>
      <c r="D43" s="883" t="e">
        <f t="shared" si="38"/>
        <v>#DIV/0!</v>
      </c>
      <c r="E43" s="630">
        <f t="shared" si="39"/>
        <v>0</v>
      </c>
      <c r="F43" s="635">
        <f>'24. M&amp;E Staff Loading'!R152</f>
        <v>0</v>
      </c>
      <c r="G43" s="630">
        <f>'24. M&amp;E Staff Loading'!S152</f>
        <v>0</v>
      </c>
      <c r="H43" s="31">
        <f t="shared" si="33"/>
        <v>0</v>
      </c>
      <c r="I43" s="31">
        <f t="shared" si="34"/>
        <v>0</v>
      </c>
      <c r="J43" s="31">
        <f t="shared" si="34"/>
        <v>0</v>
      </c>
      <c r="K43" s="31">
        <f t="shared" si="34"/>
        <v>0</v>
      </c>
      <c r="L43" s="31">
        <f t="shared" si="34"/>
        <v>0</v>
      </c>
      <c r="M43" s="31">
        <f t="shared" si="34"/>
        <v>0</v>
      </c>
      <c r="N43" s="31">
        <f t="shared" si="35"/>
        <v>0</v>
      </c>
      <c r="O43" s="31">
        <f t="shared" si="36"/>
        <v>0</v>
      </c>
      <c r="P43" s="881"/>
      <c r="Q43" s="34"/>
      <c r="R43" s="882"/>
      <c r="S43" s="36"/>
    </row>
    <row r="44" spans="1:19" x14ac:dyDescent="0.3">
      <c r="A44" s="284"/>
      <c r="B44" s="283" t="s">
        <v>1183</v>
      </c>
      <c r="C44" s="884">
        <f>SUM(C41:C43)</f>
        <v>0</v>
      </c>
      <c r="D44" s="885" t="e">
        <f t="shared" si="38"/>
        <v>#DIV/0!</v>
      </c>
      <c r="E44" s="886">
        <f t="shared" ref="E44:O44" si="40">SUM(E41:E43)</f>
        <v>0</v>
      </c>
      <c r="F44" s="884">
        <f t="shared" si="40"/>
        <v>0</v>
      </c>
      <c r="G44" s="886">
        <f t="shared" si="40"/>
        <v>0</v>
      </c>
      <c r="H44" s="90">
        <f t="shared" si="40"/>
        <v>0</v>
      </c>
      <c r="I44" s="90">
        <f t="shared" si="40"/>
        <v>0</v>
      </c>
      <c r="J44" s="90">
        <f t="shared" si="40"/>
        <v>0</v>
      </c>
      <c r="K44" s="90">
        <f t="shared" si="40"/>
        <v>0</v>
      </c>
      <c r="L44" s="90">
        <f t="shared" si="40"/>
        <v>0</v>
      </c>
      <c r="M44" s="90">
        <f t="shared" si="40"/>
        <v>0</v>
      </c>
      <c r="N44" s="90">
        <f t="shared" si="40"/>
        <v>0</v>
      </c>
      <c r="O44" s="90">
        <f t="shared" si="40"/>
        <v>0</v>
      </c>
      <c r="P44" s="881"/>
      <c r="Q44" s="34"/>
      <c r="R44" s="882"/>
      <c r="S44" s="36"/>
    </row>
    <row r="45" spans="1:19" ht="9.9499999999999993" customHeight="1" x14ac:dyDescent="0.3">
      <c r="A45" s="284"/>
      <c r="B45" s="283"/>
      <c r="C45" s="884"/>
      <c r="D45" s="885"/>
      <c r="E45" s="886"/>
      <c r="F45" s="884"/>
      <c r="G45" s="886"/>
      <c r="H45" s="90"/>
      <c r="I45" s="90"/>
      <c r="J45" s="90"/>
      <c r="K45" s="90"/>
      <c r="L45" s="90"/>
      <c r="M45" s="90"/>
      <c r="N45" s="90"/>
      <c r="O45" s="90"/>
      <c r="P45" s="881"/>
      <c r="Q45" s="34"/>
      <c r="R45" s="882"/>
      <c r="S45" s="36"/>
    </row>
    <row r="46" spans="1:19" x14ac:dyDescent="0.3">
      <c r="A46" s="282">
        <v>8</v>
      </c>
      <c r="B46" s="283" t="s">
        <v>162</v>
      </c>
      <c r="C46" s="635"/>
      <c r="D46" s="883"/>
      <c r="E46" s="630"/>
      <c r="F46" s="635"/>
      <c r="G46" s="630"/>
      <c r="H46" s="31"/>
      <c r="I46" s="31"/>
      <c r="J46" s="31"/>
      <c r="K46" s="31"/>
      <c r="L46" s="31"/>
      <c r="M46" s="31"/>
      <c r="N46" s="31"/>
      <c r="O46" s="31"/>
      <c r="P46" s="881"/>
      <c r="Q46" s="34"/>
      <c r="R46" s="882"/>
      <c r="S46" s="36"/>
    </row>
    <row r="47" spans="1:19" x14ac:dyDescent="0.3">
      <c r="A47" s="284">
        <v>8.1</v>
      </c>
      <c r="B47" s="285" t="s">
        <v>163</v>
      </c>
      <c r="C47" s="635">
        <f>F47/12</f>
        <v>0</v>
      </c>
      <c r="D47" s="883" t="e">
        <f>G47/F47</f>
        <v>#DIV/0!</v>
      </c>
      <c r="E47" s="630">
        <f>G47/12</f>
        <v>0</v>
      </c>
      <c r="F47" s="635">
        <f>'24. M&amp;E Staff Loading'!R162</f>
        <v>0</v>
      </c>
      <c r="G47" s="630">
        <f>'24. M&amp;E Staff Loading'!S162</f>
        <v>0</v>
      </c>
      <c r="H47" s="31">
        <f t="shared" ref="H47:H50" si="41">$G47*9/12</f>
        <v>0</v>
      </c>
      <c r="I47" s="31">
        <f t="shared" ref="I47:M50" si="42">$G47</f>
        <v>0</v>
      </c>
      <c r="J47" s="31">
        <f t="shared" si="42"/>
        <v>0</v>
      </c>
      <c r="K47" s="31">
        <f t="shared" si="42"/>
        <v>0</v>
      </c>
      <c r="L47" s="31">
        <f t="shared" si="42"/>
        <v>0</v>
      </c>
      <c r="M47" s="31">
        <f t="shared" si="42"/>
        <v>0</v>
      </c>
      <c r="N47" s="31">
        <f t="shared" ref="N47:N50" si="43">$G47*3/12</f>
        <v>0</v>
      </c>
      <c r="O47" s="31">
        <f t="shared" ref="O47:O50" si="44">SUM(H47:N47)</f>
        <v>0</v>
      </c>
      <c r="P47" s="881"/>
      <c r="Q47" s="34"/>
      <c r="R47" s="882"/>
      <c r="S47" s="36"/>
    </row>
    <row r="48" spans="1:19" x14ac:dyDescent="0.3">
      <c r="A48" s="284">
        <v>8.1999999999999993</v>
      </c>
      <c r="B48" s="1060" t="s">
        <v>1211</v>
      </c>
      <c r="C48" s="635">
        <f t="shared" ref="C48:C50" si="45">F48/12</f>
        <v>0</v>
      </c>
      <c r="D48" s="883" t="e">
        <f t="shared" ref="D48:D51" si="46">G48/F48</f>
        <v>#DIV/0!</v>
      </c>
      <c r="E48" s="630">
        <f t="shared" ref="E48:E50" si="47">G48/12</f>
        <v>0</v>
      </c>
      <c r="F48" s="635">
        <f>'24. M&amp;E Staff Loading'!R168</f>
        <v>0</v>
      </c>
      <c r="G48" s="630">
        <f>'24. M&amp;E Staff Loading'!S168</f>
        <v>0</v>
      </c>
      <c r="H48" s="31">
        <f t="shared" si="41"/>
        <v>0</v>
      </c>
      <c r="I48" s="31">
        <f t="shared" si="42"/>
        <v>0</v>
      </c>
      <c r="J48" s="31">
        <f t="shared" si="42"/>
        <v>0</v>
      </c>
      <c r="K48" s="31">
        <f t="shared" si="42"/>
        <v>0</v>
      </c>
      <c r="L48" s="31">
        <f t="shared" si="42"/>
        <v>0</v>
      </c>
      <c r="M48" s="31">
        <f t="shared" si="42"/>
        <v>0</v>
      </c>
      <c r="N48" s="31">
        <f t="shared" si="43"/>
        <v>0</v>
      </c>
      <c r="O48" s="31">
        <f t="shared" si="44"/>
        <v>0</v>
      </c>
      <c r="P48" s="881"/>
      <c r="Q48" s="34"/>
      <c r="R48" s="882"/>
      <c r="S48" s="36"/>
    </row>
    <row r="49" spans="1:238" x14ac:dyDescent="0.3">
      <c r="A49" s="284">
        <v>8.3000000000000007</v>
      </c>
      <c r="B49" s="1060" t="s">
        <v>1186</v>
      </c>
      <c r="C49" s="635">
        <f t="shared" si="45"/>
        <v>0</v>
      </c>
      <c r="D49" s="883" t="e">
        <f t="shared" si="46"/>
        <v>#DIV/0!</v>
      </c>
      <c r="E49" s="630">
        <f t="shared" si="47"/>
        <v>0</v>
      </c>
      <c r="F49" s="635">
        <f>'24. M&amp;E Staff Loading'!R174</f>
        <v>0</v>
      </c>
      <c r="G49" s="630">
        <f>'24. M&amp;E Staff Loading'!S174</f>
        <v>0</v>
      </c>
      <c r="H49" s="31">
        <f t="shared" si="41"/>
        <v>0</v>
      </c>
      <c r="I49" s="31">
        <f t="shared" si="42"/>
        <v>0</v>
      </c>
      <c r="J49" s="31">
        <f t="shared" si="42"/>
        <v>0</v>
      </c>
      <c r="K49" s="31">
        <f t="shared" si="42"/>
        <v>0</v>
      </c>
      <c r="L49" s="31">
        <f t="shared" si="42"/>
        <v>0</v>
      </c>
      <c r="M49" s="31">
        <f t="shared" si="42"/>
        <v>0</v>
      </c>
      <c r="N49" s="31">
        <f t="shared" si="43"/>
        <v>0</v>
      </c>
      <c r="O49" s="31">
        <f t="shared" si="44"/>
        <v>0</v>
      </c>
      <c r="P49" s="881"/>
      <c r="Q49" s="34"/>
      <c r="R49" s="882"/>
      <c r="S49" s="36"/>
    </row>
    <row r="50" spans="1:238" x14ac:dyDescent="0.3">
      <c r="A50" s="284">
        <v>8.4</v>
      </c>
      <c r="B50" s="1060" t="s">
        <v>1188</v>
      </c>
      <c r="C50" s="635">
        <f t="shared" si="45"/>
        <v>0</v>
      </c>
      <c r="D50" s="883" t="e">
        <f t="shared" si="46"/>
        <v>#DIV/0!</v>
      </c>
      <c r="E50" s="630">
        <f t="shared" si="47"/>
        <v>0</v>
      </c>
      <c r="F50" s="635">
        <f>'24. M&amp;E Staff Loading'!R180</f>
        <v>0</v>
      </c>
      <c r="G50" s="630">
        <f>'24. M&amp;E Staff Loading'!S180</f>
        <v>0</v>
      </c>
      <c r="H50" s="31">
        <f t="shared" si="41"/>
        <v>0</v>
      </c>
      <c r="I50" s="31">
        <f t="shared" si="42"/>
        <v>0</v>
      </c>
      <c r="J50" s="31">
        <f t="shared" si="42"/>
        <v>0</v>
      </c>
      <c r="K50" s="31">
        <f t="shared" si="42"/>
        <v>0</v>
      </c>
      <c r="L50" s="31">
        <f t="shared" si="42"/>
        <v>0</v>
      </c>
      <c r="M50" s="31">
        <f t="shared" si="42"/>
        <v>0</v>
      </c>
      <c r="N50" s="31">
        <f t="shared" si="43"/>
        <v>0</v>
      </c>
      <c r="O50" s="31">
        <f t="shared" si="44"/>
        <v>0</v>
      </c>
      <c r="P50" s="881"/>
      <c r="Q50" s="34"/>
      <c r="R50" s="882"/>
      <c r="S50" s="36"/>
    </row>
    <row r="51" spans="1:238" x14ac:dyDescent="0.3">
      <c r="A51" s="284"/>
      <c r="B51" s="283" t="s">
        <v>167</v>
      </c>
      <c r="C51" s="884">
        <f>SUM(C47:C50)</f>
        <v>0</v>
      </c>
      <c r="D51" s="885" t="e">
        <f t="shared" si="46"/>
        <v>#DIV/0!</v>
      </c>
      <c r="E51" s="886">
        <f t="shared" ref="E51:O51" si="48">SUM(E47:E50)</f>
        <v>0</v>
      </c>
      <c r="F51" s="884">
        <f t="shared" si="48"/>
        <v>0</v>
      </c>
      <c r="G51" s="886">
        <f t="shared" si="48"/>
        <v>0</v>
      </c>
      <c r="H51" s="90">
        <f t="shared" si="48"/>
        <v>0</v>
      </c>
      <c r="I51" s="90">
        <f t="shared" si="48"/>
        <v>0</v>
      </c>
      <c r="J51" s="90">
        <f t="shared" si="48"/>
        <v>0</v>
      </c>
      <c r="K51" s="90">
        <f t="shared" si="48"/>
        <v>0</v>
      </c>
      <c r="L51" s="90">
        <f t="shared" si="48"/>
        <v>0</v>
      </c>
      <c r="M51" s="90">
        <f t="shared" si="48"/>
        <v>0</v>
      </c>
      <c r="N51" s="90">
        <f t="shared" si="48"/>
        <v>0</v>
      </c>
      <c r="O51" s="90">
        <f t="shared" si="48"/>
        <v>0</v>
      </c>
      <c r="P51" s="881"/>
      <c r="Q51" s="34"/>
      <c r="R51" s="882"/>
      <c r="S51" s="36"/>
    </row>
    <row r="52" spans="1:238" ht="9.9499999999999993" customHeight="1" x14ac:dyDescent="0.3">
      <c r="A52" s="284"/>
      <c r="B52" s="283"/>
      <c r="C52" s="884"/>
      <c r="D52" s="885"/>
      <c r="E52" s="886"/>
      <c r="F52" s="884"/>
      <c r="G52" s="886"/>
      <c r="H52" s="90"/>
      <c r="I52" s="90"/>
      <c r="J52" s="90"/>
      <c r="K52" s="90"/>
      <c r="L52" s="90"/>
      <c r="M52" s="90"/>
      <c r="N52" s="90"/>
      <c r="O52" s="90"/>
      <c r="P52" s="881"/>
      <c r="Q52" s="34"/>
      <c r="R52" s="882"/>
      <c r="S52" s="36"/>
    </row>
    <row r="53" spans="1:238" x14ac:dyDescent="0.3">
      <c r="A53" s="282">
        <v>9</v>
      </c>
      <c r="B53" s="283" t="s">
        <v>172</v>
      </c>
      <c r="C53" s="635"/>
      <c r="D53" s="883"/>
      <c r="E53" s="630"/>
      <c r="F53" s="635"/>
      <c r="G53" s="630"/>
      <c r="H53" s="31"/>
      <c r="I53" s="31"/>
      <c r="J53" s="31"/>
      <c r="K53" s="31"/>
      <c r="L53" s="31"/>
      <c r="M53" s="31"/>
      <c r="N53" s="31"/>
      <c r="O53" s="31"/>
      <c r="P53" s="881"/>
      <c r="Q53" s="34"/>
      <c r="R53" s="882"/>
      <c r="S53" s="36"/>
    </row>
    <row r="54" spans="1:238" x14ac:dyDescent="0.3">
      <c r="A54" s="284">
        <v>9.1</v>
      </c>
      <c r="B54" s="285" t="s">
        <v>173</v>
      </c>
      <c r="C54" s="635">
        <f>F54/12</f>
        <v>0</v>
      </c>
      <c r="D54" s="883" t="e">
        <f>G54/F54</f>
        <v>#DIV/0!</v>
      </c>
      <c r="E54" s="630">
        <f>G54/12</f>
        <v>0</v>
      </c>
      <c r="F54" s="635">
        <f>'24. M&amp;E Staff Loading'!R190</f>
        <v>0</v>
      </c>
      <c r="G54" s="630">
        <f>'24. M&amp;E Staff Loading'!S190</f>
        <v>0</v>
      </c>
      <c r="H54" s="31">
        <f t="shared" ref="H54:H59" si="49">$G54*9/12</f>
        <v>0</v>
      </c>
      <c r="I54" s="31">
        <f t="shared" ref="I54:M59" si="50">$G54</f>
        <v>0</v>
      </c>
      <c r="J54" s="31">
        <f t="shared" si="50"/>
        <v>0</v>
      </c>
      <c r="K54" s="31">
        <f t="shared" si="50"/>
        <v>0</v>
      </c>
      <c r="L54" s="31">
        <f t="shared" si="50"/>
        <v>0</v>
      </c>
      <c r="M54" s="31">
        <f t="shared" si="50"/>
        <v>0</v>
      </c>
      <c r="N54" s="31">
        <f t="shared" ref="N54:N59" si="51">$G54*3/12</f>
        <v>0</v>
      </c>
      <c r="O54" s="31">
        <f t="shared" ref="O54:O59" si="52">SUM(H54:N54)</f>
        <v>0</v>
      </c>
      <c r="P54" s="881"/>
      <c r="Q54" s="34"/>
      <c r="R54" s="882"/>
      <c r="S54" s="36"/>
    </row>
    <row r="55" spans="1:238" x14ac:dyDescent="0.3">
      <c r="A55" s="284">
        <v>9.1999999999999993</v>
      </c>
      <c r="B55" s="1060" t="s">
        <v>1212</v>
      </c>
      <c r="C55" s="635">
        <f t="shared" ref="C55:C59" si="53">F55/12</f>
        <v>0</v>
      </c>
      <c r="D55" s="883" t="e">
        <f t="shared" ref="D55:D60" si="54">G55/F55</f>
        <v>#DIV/0!</v>
      </c>
      <c r="E55" s="630">
        <f t="shared" ref="E55:E59" si="55">G55/12</f>
        <v>0</v>
      </c>
      <c r="F55" s="635">
        <f>'24. M&amp;E Staff Loading'!R196</f>
        <v>0</v>
      </c>
      <c r="G55" s="630">
        <f>'24. M&amp;E Staff Loading'!S196</f>
        <v>0</v>
      </c>
      <c r="H55" s="31">
        <f t="shared" si="49"/>
        <v>0</v>
      </c>
      <c r="I55" s="31">
        <f t="shared" si="50"/>
        <v>0</v>
      </c>
      <c r="J55" s="31">
        <f t="shared" si="50"/>
        <v>0</v>
      </c>
      <c r="K55" s="31">
        <f t="shared" si="50"/>
        <v>0</v>
      </c>
      <c r="L55" s="31">
        <f t="shared" si="50"/>
        <v>0</v>
      </c>
      <c r="M55" s="31">
        <f t="shared" si="50"/>
        <v>0</v>
      </c>
      <c r="N55" s="31">
        <f t="shared" si="51"/>
        <v>0</v>
      </c>
      <c r="O55" s="31">
        <f t="shared" si="52"/>
        <v>0</v>
      </c>
      <c r="P55" s="881"/>
      <c r="Q55" s="34"/>
      <c r="R55" s="882"/>
      <c r="S55" s="36"/>
    </row>
    <row r="56" spans="1:238" x14ac:dyDescent="0.3">
      <c r="A56" s="284">
        <v>9.3000000000000007</v>
      </c>
      <c r="B56" s="1060" t="s">
        <v>1193</v>
      </c>
      <c r="C56" s="635">
        <f t="shared" si="53"/>
        <v>0</v>
      </c>
      <c r="D56" s="883" t="e">
        <f t="shared" si="54"/>
        <v>#DIV/0!</v>
      </c>
      <c r="E56" s="630">
        <f t="shared" si="55"/>
        <v>0</v>
      </c>
      <c r="F56" s="635">
        <f>'24. M&amp;E Staff Loading'!R202</f>
        <v>0</v>
      </c>
      <c r="G56" s="630">
        <f>'24. M&amp;E Staff Loading'!S202</f>
        <v>0</v>
      </c>
      <c r="H56" s="31">
        <f t="shared" si="49"/>
        <v>0</v>
      </c>
      <c r="I56" s="31">
        <f t="shared" si="50"/>
        <v>0</v>
      </c>
      <c r="J56" s="31">
        <f t="shared" si="50"/>
        <v>0</v>
      </c>
      <c r="K56" s="31">
        <f t="shared" si="50"/>
        <v>0</v>
      </c>
      <c r="L56" s="31">
        <f t="shared" si="50"/>
        <v>0</v>
      </c>
      <c r="M56" s="31">
        <f t="shared" si="50"/>
        <v>0</v>
      </c>
      <c r="N56" s="31">
        <f t="shared" si="51"/>
        <v>0</v>
      </c>
      <c r="O56" s="31">
        <f t="shared" si="52"/>
        <v>0</v>
      </c>
      <c r="P56" s="881"/>
      <c r="Q56" s="34"/>
      <c r="R56" s="882"/>
      <c r="S56" s="36"/>
    </row>
    <row r="57" spans="1:238" x14ac:dyDescent="0.3">
      <c r="A57" s="284">
        <v>9.4</v>
      </c>
      <c r="B57" s="1060" t="s">
        <v>1195</v>
      </c>
      <c r="C57" s="635">
        <f t="shared" si="53"/>
        <v>0</v>
      </c>
      <c r="D57" s="883" t="e">
        <f t="shared" si="54"/>
        <v>#DIV/0!</v>
      </c>
      <c r="E57" s="630">
        <f t="shared" si="55"/>
        <v>0</v>
      </c>
      <c r="F57" s="635">
        <f>'24. M&amp;E Staff Loading'!R208</f>
        <v>0</v>
      </c>
      <c r="G57" s="889">
        <f>'24. M&amp;E Staff Loading'!S208</f>
        <v>0</v>
      </c>
      <c r="H57" s="31">
        <f t="shared" si="49"/>
        <v>0</v>
      </c>
      <c r="I57" s="31">
        <f t="shared" si="50"/>
        <v>0</v>
      </c>
      <c r="J57" s="31">
        <f t="shared" si="50"/>
        <v>0</v>
      </c>
      <c r="K57" s="31">
        <f t="shared" si="50"/>
        <v>0</v>
      </c>
      <c r="L57" s="31">
        <f t="shared" si="50"/>
        <v>0</v>
      </c>
      <c r="M57" s="31">
        <f t="shared" si="50"/>
        <v>0</v>
      </c>
      <c r="N57" s="31">
        <f t="shared" si="51"/>
        <v>0</v>
      </c>
      <c r="O57" s="31">
        <f t="shared" si="52"/>
        <v>0</v>
      </c>
      <c r="P57" s="881"/>
      <c r="Q57" s="34"/>
      <c r="R57" s="882"/>
      <c r="S57" s="36"/>
    </row>
    <row r="58" spans="1:238" x14ac:dyDescent="0.3">
      <c r="A58" s="284">
        <v>9.5</v>
      </c>
      <c r="B58" s="1060" t="s">
        <v>179</v>
      </c>
      <c r="C58" s="635">
        <f t="shared" si="53"/>
        <v>0</v>
      </c>
      <c r="D58" s="883" t="e">
        <f t="shared" si="54"/>
        <v>#DIV/0!</v>
      </c>
      <c r="E58" s="630">
        <f t="shared" si="55"/>
        <v>0</v>
      </c>
      <c r="F58" s="635">
        <f>'24. M&amp;E Staff Loading'!R214</f>
        <v>0</v>
      </c>
      <c r="G58" s="889">
        <f>'24. M&amp;E Staff Loading'!S214</f>
        <v>0</v>
      </c>
      <c r="H58" s="31">
        <f t="shared" si="49"/>
        <v>0</v>
      </c>
      <c r="I58" s="31">
        <f t="shared" si="50"/>
        <v>0</v>
      </c>
      <c r="J58" s="31">
        <f t="shared" si="50"/>
        <v>0</v>
      </c>
      <c r="K58" s="31">
        <f t="shared" si="50"/>
        <v>0</v>
      </c>
      <c r="L58" s="31">
        <f t="shared" si="50"/>
        <v>0</v>
      </c>
      <c r="M58" s="31">
        <f t="shared" si="50"/>
        <v>0</v>
      </c>
      <c r="N58" s="31">
        <f t="shared" si="51"/>
        <v>0</v>
      </c>
      <c r="O58" s="31">
        <f t="shared" si="52"/>
        <v>0</v>
      </c>
      <c r="P58" s="881"/>
      <c r="Q58" s="34"/>
      <c r="R58" s="882"/>
      <c r="S58" s="36"/>
    </row>
    <row r="59" spans="1:238" x14ac:dyDescent="0.3">
      <c r="A59" s="284">
        <v>9.6</v>
      </c>
      <c r="B59" s="1060" t="s">
        <v>181</v>
      </c>
      <c r="C59" s="635">
        <f t="shared" si="53"/>
        <v>0</v>
      </c>
      <c r="D59" s="883" t="e">
        <f t="shared" si="54"/>
        <v>#DIV/0!</v>
      </c>
      <c r="E59" s="630">
        <f t="shared" si="55"/>
        <v>0</v>
      </c>
      <c r="F59" s="635">
        <f>'24. M&amp;E Staff Loading'!R220</f>
        <v>0</v>
      </c>
      <c r="G59" s="630">
        <f>'24. M&amp;E Staff Loading'!S220</f>
        <v>0</v>
      </c>
      <c r="H59" s="31">
        <f t="shared" si="49"/>
        <v>0</v>
      </c>
      <c r="I59" s="31">
        <f t="shared" si="50"/>
        <v>0</v>
      </c>
      <c r="J59" s="31">
        <f t="shared" si="50"/>
        <v>0</v>
      </c>
      <c r="K59" s="31">
        <f t="shared" si="50"/>
        <v>0</v>
      </c>
      <c r="L59" s="31">
        <f t="shared" si="50"/>
        <v>0</v>
      </c>
      <c r="M59" s="31">
        <f t="shared" si="50"/>
        <v>0</v>
      </c>
      <c r="N59" s="31">
        <f t="shared" si="51"/>
        <v>0</v>
      </c>
      <c r="O59" s="31">
        <f t="shared" si="52"/>
        <v>0</v>
      </c>
      <c r="P59" s="881"/>
      <c r="Q59" s="34"/>
      <c r="R59" s="882"/>
      <c r="S59" s="36"/>
    </row>
    <row r="60" spans="1:238" x14ac:dyDescent="0.3">
      <c r="A60" s="284"/>
      <c r="B60" s="283" t="s">
        <v>183</v>
      </c>
      <c r="C60" s="884">
        <f>SUM(C54:C59)</f>
        <v>0</v>
      </c>
      <c r="D60" s="885" t="e">
        <f t="shared" si="54"/>
        <v>#DIV/0!</v>
      </c>
      <c r="E60" s="886">
        <f t="shared" ref="E60:O60" si="56">SUM(E54:E59)</f>
        <v>0</v>
      </c>
      <c r="F60" s="884">
        <f t="shared" si="56"/>
        <v>0</v>
      </c>
      <c r="G60" s="886">
        <f t="shared" si="56"/>
        <v>0</v>
      </c>
      <c r="H60" s="90">
        <f t="shared" si="56"/>
        <v>0</v>
      </c>
      <c r="I60" s="90">
        <f t="shared" si="56"/>
        <v>0</v>
      </c>
      <c r="J60" s="90">
        <f t="shared" si="56"/>
        <v>0</v>
      </c>
      <c r="K60" s="90">
        <f t="shared" si="56"/>
        <v>0</v>
      </c>
      <c r="L60" s="90">
        <f t="shared" si="56"/>
        <v>0</v>
      </c>
      <c r="M60" s="90">
        <f t="shared" si="56"/>
        <v>0</v>
      </c>
      <c r="N60" s="90">
        <f t="shared" si="56"/>
        <v>0</v>
      </c>
      <c r="O60" s="90">
        <f t="shared" si="56"/>
        <v>0</v>
      </c>
      <c r="P60" s="881"/>
      <c r="Q60" s="34"/>
      <c r="R60" s="882"/>
      <c r="S60" s="36"/>
    </row>
    <row r="61" spans="1:238" ht="9.9499999999999993" customHeight="1" x14ac:dyDescent="0.3">
      <c r="A61" s="284"/>
      <c r="B61" s="283"/>
      <c r="C61" s="884"/>
      <c r="D61" s="885"/>
      <c r="E61" s="886"/>
      <c r="F61" s="890"/>
      <c r="G61" s="886"/>
      <c r="H61" s="90"/>
      <c r="I61" s="90"/>
      <c r="J61" s="90"/>
      <c r="K61" s="90"/>
      <c r="L61" s="90"/>
      <c r="M61" s="90"/>
      <c r="N61" s="90"/>
      <c r="O61" s="90"/>
      <c r="P61" s="881"/>
      <c r="Q61" s="34"/>
      <c r="R61" s="882"/>
      <c r="S61" s="36"/>
    </row>
    <row r="62" spans="1:238" s="895" customFormat="1" ht="16.5" x14ac:dyDescent="0.3">
      <c r="A62" s="891"/>
      <c r="B62" s="892" t="s">
        <v>1213</v>
      </c>
      <c r="C62" s="624">
        <f>SUM(C9,C19,C23,C27,C31,C38,C44,C51,C60)</f>
        <v>0</v>
      </c>
      <c r="D62" s="885" t="e">
        <f>G62/F62</f>
        <v>#DIV/0!</v>
      </c>
      <c r="E62" s="893">
        <f t="shared" ref="E62:O62" si="57">SUM(E9,E19,E23,E27,E31,E38,E44,E51,E60)</f>
        <v>0</v>
      </c>
      <c r="F62" s="894">
        <f t="shared" si="57"/>
        <v>0</v>
      </c>
      <c r="G62" s="893">
        <f t="shared" si="57"/>
        <v>0</v>
      </c>
      <c r="H62" s="893">
        <f t="shared" si="57"/>
        <v>0</v>
      </c>
      <c r="I62" s="893">
        <f t="shared" si="57"/>
        <v>0</v>
      </c>
      <c r="J62" s="893">
        <f t="shared" si="57"/>
        <v>0</v>
      </c>
      <c r="K62" s="893">
        <f t="shared" si="57"/>
        <v>0</v>
      </c>
      <c r="L62" s="893">
        <f t="shared" si="57"/>
        <v>0</v>
      </c>
      <c r="M62" s="893">
        <f t="shared" si="57"/>
        <v>0</v>
      </c>
      <c r="N62" s="893">
        <f t="shared" si="57"/>
        <v>0</v>
      </c>
      <c r="O62" s="893">
        <f t="shared" si="57"/>
        <v>0</v>
      </c>
    </row>
    <row r="63" spans="1:238" ht="22.5" customHeight="1" x14ac:dyDescent="0.3">
      <c r="B63" s="46"/>
      <c r="C63" s="48"/>
      <c r="D63" s="48"/>
      <c r="E63" s="48"/>
      <c r="F63" s="896"/>
      <c r="G63" s="48"/>
      <c r="H63" s="6"/>
      <c r="I63" s="50"/>
      <c r="J63" s="50"/>
      <c r="K63" s="50"/>
      <c r="L63" s="50"/>
      <c r="M63" s="50"/>
      <c r="N63" s="50"/>
      <c r="O63" s="51"/>
    </row>
    <row r="64" spans="1:238" x14ac:dyDescent="0.3">
      <c r="A64" s="55"/>
      <c r="B64" s="56"/>
      <c r="C64" s="57"/>
      <c r="D64" s="57"/>
      <c r="E64" s="57"/>
      <c r="F64" s="897"/>
      <c r="G64" s="57"/>
      <c r="H64" s="58"/>
      <c r="I64" s="50"/>
      <c r="J64" s="50"/>
      <c r="K64" s="50"/>
      <c r="L64" s="50"/>
      <c r="M64" s="50"/>
      <c r="N64" s="50"/>
      <c r="O64" s="59"/>
      <c r="P64" s="60"/>
      <c r="Q64" s="17"/>
      <c r="R64" s="17"/>
      <c r="S64" s="58"/>
      <c r="T64" s="50"/>
      <c r="U64" s="50"/>
      <c r="V64" s="50"/>
      <c r="W64" s="50"/>
      <c r="X64" s="50"/>
      <c r="Y64" s="50"/>
      <c r="Z64" s="59"/>
      <c r="AA64" s="60"/>
      <c r="AB64" s="17"/>
      <c r="AC64" s="17"/>
      <c r="AD64" s="58"/>
      <c r="AE64" s="50"/>
      <c r="AF64" s="50"/>
      <c r="AG64" s="50"/>
      <c r="AH64" s="50"/>
      <c r="AI64" s="50"/>
      <c r="AJ64" s="50"/>
      <c r="AK64" s="59"/>
      <c r="AL64" s="60"/>
      <c r="AM64" s="17"/>
      <c r="AN64" s="17"/>
      <c r="AO64" s="58"/>
      <c r="AP64" s="50"/>
      <c r="AQ64" s="50"/>
      <c r="AR64" s="50"/>
      <c r="AS64" s="50"/>
      <c r="AT64" s="50"/>
      <c r="AU64" s="50"/>
      <c r="AV64" s="59"/>
      <c r="AW64" s="60"/>
      <c r="AX64" s="17"/>
      <c r="AY64" s="17"/>
      <c r="AZ64" s="58"/>
      <c r="BA64" s="50"/>
      <c r="BB64" s="50"/>
      <c r="BC64" s="50"/>
      <c r="BD64" s="50"/>
      <c r="BE64" s="50"/>
      <c r="BF64" s="50"/>
      <c r="BG64" s="59"/>
      <c r="BH64" s="60"/>
      <c r="BI64" s="17"/>
      <c r="BJ64" s="17"/>
      <c r="BK64" s="58"/>
      <c r="BL64" s="50"/>
      <c r="BM64" s="50"/>
      <c r="BN64" s="50"/>
      <c r="BO64" s="50"/>
      <c r="BP64" s="50"/>
      <c r="BQ64" s="50"/>
      <c r="BR64" s="59"/>
      <c r="BS64" s="60"/>
      <c r="BT64" s="17"/>
      <c r="BU64" s="17"/>
      <c r="BV64" s="58"/>
      <c r="BW64" s="50"/>
      <c r="BX64" s="50"/>
      <c r="BY64" s="50"/>
      <c r="BZ64" s="50"/>
      <c r="CA64" s="50"/>
      <c r="CB64" s="50"/>
      <c r="CC64" s="59"/>
      <c r="CD64" s="60"/>
      <c r="CE64" s="17"/>
      <c r="CF64" s="17"/>
      <c r="CG64" s="58"/>
      <c r="CH64" s="50"/>
      <c r="CI64" s="50"/>
      <c r="CJ64" s="50"/>
      <c r="CK64" s="50"/>
      <c r="CL64" s="50"/>
      <c r="CM64" s="50"/>
      <c r="CN64" s="59"/>
      <c r="CO64" s="60"/>
      <c r="CP64" s="17"/>
      <c r="CQ64" s="17"/>
      <c r="CR64" s="58"/>
      <c r="CS64" s="50"/>
      <c r="CT64" s="50"/>
      <c r="CU64" s="50"/>
      <c r="CV64" s="50"/>
      <c r="CW64" s="50"/>
      <c r="CX64" s="50"/>
      <c r="CY64" s="59"/>
      <c r="CZ64" s="60"/>
      <c r="DA64" s="17"/>
      <c r="DB64" s="17"/>
      <c r="DC64" s="58"/>
      <c r="DD64" s="50"/>
      <c r="DE64" s="50"/>
      <c r="DF64" s="50"/>
      <c r="DG64" s="50"/>
      <c r="DH64" s="50"/>
      <c r="DI64" s="50"/>
      <c r="DJ64" s="59"/>
      <c r="DK64" s="60"/>
      <c r="DL64" s="17"/>
      <c r="DM64" s="17"/>
      <c r="DN64" s="58"/>
      <c r="DO64" s="50"/>
      <c r="DP64" s="50"/>
      <c r="DQ64" s="50"/>
      <c r="DR64" s="50"/>
      <c r="DS64" s="50"/>
      <c r="DT64" s="50"/>
      <c r="DU64" s="59"/>
      <c r="DV64" s="60"/>
      <c r="DW64" s="17"/>
      <c r="DX64" s="17"/>
      <c r="DY64" s="58"/>
      <c r="DZ64" s="50"/>
      <c r="EA64" s="50"/>
      <c r="EB64" s="50"/>
      <c r="EC64" s="50"/>
      <c r="ED64" s="50"/>
      <c r="EE64" s="50"/>
      <c r="EF64" s="59"/>
      <c r="EG64" s="60"/>
      <c r="EH64" s="17"/>
      <c r="EI64" s="17"/>
      <c r="EJ64" s="58"/>
      <c r="EK64" s="50"/>
      <c r="EL64" s="50"/>
      <c r="EM64" s="50"/>
      <c r="EN64" s="50"/>
      <c r="EO64" s="50"/>
      <c r="EP64" s="50"/>
      <c r="EQ64" s="59"/>
      <c r="ER64" s="60"/>
      <c r="ES64" s="17"/>
      <c r="ET64" s="17"/>
      <c r="EU64" s="58"/>
      <c r="EV64" s="50"/>
      <c r="EW64" s="50"/>
      <c r="EX64" s="50"/>
      <c r="EY64" s="50"/>
      <c r="EZ64" s="50"/>
      <c r="FA64" s="50"/>
      <c r="FB64" s="59"/>
      <c r="FC64" s="60"/>
      <c r="FD64" s="17"/>
      <c r="FE64" s="17"/>
      <c r="FF64" s="58"/>
      <c r="FG64" s="50"/>
      <c r="FH64" s="50"/>
      <c r="FI64" s="50"/>
      <c r="FJ64" s="50"/>
      <c r="FK64" s="50"/>
      <c r="FL64" s="50"/>
      <c r="FM64" s="59"/>
      <c r="FN64" s="60"/>
      <c r="FO64" s="17"/>
      <c r="FP64" s="17"/>
      <c r="FQ64" s="58"/>
      <c r="FR64" s="50"/>
      <c r="FS64" s="50"/>
      <c r="FT64" s="50"/>
      <c r="FU64" s="50"/>
      <c r="FV64" s="50"/>
      <c r="FW64" s="50"/>
      <c r="FX64" s="59"/>
      <c r="FY64" s="60"/>
      <c r="FZ64" s="17"/>
      <c r="GA64" s="17"/>
      <c r="GB64" s="58"/>
      <c r="GC64" s="50"/>
      <c r="GD64" s="50"/>
      <c r="GE64" s="50"/>
      <c r="GF64" s="50"/>
      <c r="GG64" s="50"/>
      <c r="GH64" s="50"/>
      <c r="GI64" s="59"/>
      <c r="GJ64" s="60"/>
      <c r="GK64" s="17"/>
      <c r="GL64" s="17"/>
      <c r="GM64" s="58"/>
      <c r="GN64" s="50"/>
      <c r="GO64" s="50"/>
      <c r="GP64" s="50"/>
      <c r="GQ64" s="50"/>
      <c r="GR64" s="50"/>
      <c r="GS64" s="50"/>
      <c r="GT64" s="59"/>
      <c r="GU64" s="60"/>
      <c r="GV64" s="17"/>
      <c r="GW64" s="17"/>
      <c r="GX64" s="58"/>
      <c r="GY64" s="50"/>
      <c r="GZ64" s="50"/>
      <c r="HA64" s="50"/>
      <c r="HB64" s="50"/>
      <c r="HC64" s="50"/>
      <c r="HD64" s="50"/>
      <c r="HE64" s="59"/>
      <c r="HF64" s="60"/>
      <c r="HG64" s="17"/>
      <c r="HH64" s="17"/>
      <c r="HI64" s="58"/>
      <c r="HJ64" s="50"/>
      <c r="HK64" s="50"/>
      <c r="HL64" s="50"/>
      <c r="HM64" s="50"/>
      <c r="HN64" s="50"/>
      <c r="HO64" s="50"/>
      <c r="HP64" s="59"/>
      <c r="HQ64" s="60"/>
      <c r="HR64" s="17"/>
      <c r="HS64" s="17"/>
      <c r="HT64" s="58"/>
      <c r="HU64" s="50"/>
      <c r="HV64" s="50"/>
      <c r="HW64" s="50"/>
      <c r="HX64" s="50"/>
      <c r="HY64" s="50"/>
      <c r="HZ64" s="50"/>
      <c r="IA64" s="59"/>
      <c r="IB64" s="60"/>
      <c r="IC64" s="17"/>
      <c r="ID64" s="17"/>
    </row>
    <row r="65" spans="1:238" ht="20.100000000000001" customHeight="1" x14ac:dyDescent="0.3">
      <c r="A65" s="61"/>
      <c r="B65" s="1279" t="s">
        <v>40</v>
      </c>
      <c r="C65" s="1316"/>
      <c r="D65" s="1316"/>
      <c r="E65" s="1280"/>
      <c r="F65" s="897"/>
      <c r="G65" s="57"/>
      <c r="H65" s="58"/>
      <c r="I65" s="50"/>
      <c r="J65" s="50"/>
      <c r="K65" s="50"/>
      <c r="L65" s="50"/>
      <c r="M65" s="50"/>
      <c r="N65" s="50"/>
      <c r="O65" s="59"/>
      <c r="P65" s="60"/>
      <c r="Q65" s="17"/>
      <c r="R65" s="17"/>
      <c r="S65" s="58"/>
      <c r="T65" s="50"/>
      <c r="U65" s="50"/>
      <c r="V65" s="50"/>
      <c r="W65" s="50"/>
      <c r="X65" s="50"/>
      <c r="Y65" s="50"/>
      <c r="Z65" s="59"/>
      <c r="AA65" s="60"/>
      <c r="AB65" s="17"/>
      <c r="AC65" s="17"/>
      <c r="AD65" s="58"/>
      <c r="AE65" s="50"/>
      <c r="AF65" s="50"/>
      <c r="AG65" s="50"/>
      <c r="AH65" s="50"/>
      <c r="AI65" s="50"/>
      <c r="AJ65" s="50"/>
      <c r="AK65" s="59"/>
      <c r="AL65" s="60"/>
      <c r="AM65" s="17"/>
      <c r="AN65" s="17"/>
      <c r="AO65" s="58"/>
      <c r="AP65" s="50"/>
      <c r="AQ65" s="50"/>
      <c r="AR65" s="50"/>
      <c r="AS65" s="50"/>
      <c r="AT65" s="50"/>
      <c r="AU65" s="50"/>
      <c r="AV65" s="59"/>
      <c r="AW65" s="60"/>
      <c r="AX65" s="17"/>
      <c r="AY65" s="17"/>
      <c r="AZ65" s="58"/>
      <c r="BA65" s="50"/>
      <c r="BB65" s="50"/>
      <c r="BC65" s="50"/>
      <c r="BD65" s="50"/>
      <c r="BE65" s="50"/>
      <c r="BF65" s="50"/>
      <c r="BG65" s="59"/>
      <c r="BH65" s="60"/>
      <c r="BI65" s="17"/>
      <c r="BJ65" s="17"/>
      <c r="BK65" s="58"/>
      <c r="BL65" s="50"/>
      <c r="BM65" s="50"/>
      <c r="BN65" s="50"/>
      <c r="BO65" s="50"/>
      <c r="BP65" s="50"/>
      <c r="BQ65" s="50"/>
      <c r="BR65" s="59"/>
      <c r="BS65" s="60"/>
      <c r="BT65" s="17"/>
      <c r="BU65" s="17"/>
      <c r="BV65" s="58"/>
      <c r="BW65" s="50"/>
      <c r="BX65" s="50"/>
      <c r="BY65" s="50"/>
      <c r="BZ65" s="50"/>
      <c r="CA65" s="50"/>
      <c r="CB65" s="50"/>
      <c r="CC65" s="59"/>
      <c r="CD65" s="60"/>
      <c r="CE65" s="17"/>
      <c r="CF65" s="17"/>
      <c r="CG65" s="58"/>
      <c r="CH65" s="50"/>
      <c r="CI65" s="50"/>
      <c r="CJ65" s="50"/>
      <c r="CK65" s="50"/>
      <c r="CL65" s="50"/>
      <c r="CM65" s="50"/>
      <c r="CN65" s="59"/>
      <c r="CO65" s="60"/>
      <c r="CP65" s="17"/>
      <c r="CQ65" s="17"/>
      <c r="CR65" s="58"/>
      <c r="CS65" s="50"/>
      <c r="CT65" s="50"/>
      <c r="CU65" s="50"/>
      <c r="CV65" s="50"/>
      <c r="CW65" s="50"/>
      <c r="CX65" s="50"/>
      <c r="CY65" s="59"/>
      <c r="CZ65" s="60"/>
      <c r="DA65" s="17"/>
      <c r="DB65" s="17"/>
      <c r="DC65" s="58"/>
      <c r="DD65" s="50"/>
      <c r="DE65" s="50"/>
      <c r="DF65" s="50"/>
      <c r="DG65" s="50"/>
      <c r="DH65" s="50"/>
      <c r="DI65" s="50"/>
      <c r="DJ65" s="59"/>
      <c r="DK65" s="60"/>
      <c r="DL65" s="17"/>
      <c r="DM65" s="17"/>
      <c r="DN65" s="58"/>
      <c r="DO65" s="50"/>
      <c r="DP65" s="50"/>
      <c r="DQ65" s="50"/>
      <c r="DR65" s="50"/>
      <c r="DS65" s="50"/>
      <c r="DT65" s="50"/>
      <c r="DU65" s="59"/>
      <c r="DV65" s="60"/>
      <c r="DW65" s="17"/>
      <c r="DX65" s="17"/>
      <c r="DY65" s="58"/>
      <c r="DZ65" s="50"/>
      <c r="EA65" s="50"/>
      <c r="EB65" s="50"/>
      <c r="EC65" s="50"/>
      <c r="ED65" s="50"/>
      <c r="EE65" s="50"/>
      <c r="EF65" s="59"/>
      <c r="EG65" s="60"/>
      <c r="EH65" s="17"/>
      <c r="EI65" s="17"/>
      <c r="EJ65" s="58"/>
      <c r="EK65" s="50"/>
      <c r="EL65" s="50"/>
      <c r="EM65" s="50"/>
      <c r="EN65" s="50"/>
      <c r="EO65" s="50"/>
      <c r="EP65" s="50"/>
      <c r="EQ65" s="59"/>
      <c r="ER65" s="60"/>
      <c r="ES65" s="17"/>
      <c r="ET65" s="17"/>
      <c r="EU65" s="58"/>
      <c r="EV65" s="50"/>
      <c r="EW65" s="50"/>
      <c r="EX65" s="50"/>
      <c r="EY65" s="50"/>
      <c r="EZ65" s="50"/>
      <c r="FA65" s="50"/>
      <c r="FB65" s="59"/>
      <c r="FC65" s="60"/>
      <c r="FD65" s="17"/>
      <c r="FE65" s="17"/>
      <c r="FF65" s="58"/>
      <c r="FG65" s="50"/>
      <c r="FH65" s="50"/>
      <c r="FI65" s="50"/>
      <c r="FJ65" s="50"/>
      <c r="FK65" s="50"/>
      <c r="FL65" s="50"/>
      <c r="FM65" s="59"/>
      <c r="FN65" s="60"/>
      <c r="FO65" s="17"/>
      <c r="FP65" s="17"/>
      <c r="FQ65" s="58"/>
      <c r="FR65" s="50"/>
      <c r="FS65" s="50"/>
      <c r="FT65" s="50"/>
      <c r="FU65" s="50"/>
      <c r="FV65" s="50"/>
      <c r="FW65" s="50"/>
      <c r="FX65" s="59"/>
      <c r="FY65" s="60"/>
      <c r="FZ65" s="17"/>
      <c r="GA65" s="17"/>
      <c r="GB65" s="58"/>
      <c r="GC65" s="50"/>
      <c r="GD65" s="50"/>
      <c r="GE65" s="50"/>
      <c r="GF65" s="50"/>
      <c r="GG65" s="50"/>
      <c r="GH65" s="50"/>
      <c r="GI65" s="59"/>
      <c r="GJ65" s="60"/>
      <c r="GK65" s="17"/>
      <c r="GL65" s="17"/>
      <c r="GM65" s="58"/>
      <c r="GN65" s="50"/>
      <c r="GO65" s="50"/>
      <c r="GP65" s="50"/>
      <c r="GQ65" s="50"/>
      <c r="GR65" s="50"/>
      <c r="GS65" s="50"/>
      <c r="GT65" s="59"/>
      <c r="GU65" s="60"/>
      <c r="GV65" s="17"/>
      <c r="GW65" s="17"/>
      <c r="GX65" s="58"/>
      <c r="GY65" s="50"/>
      <c r="GZ65" s="50"/>
      <c r="HA65" s="50"/>
      <c r="HB65" s="50"/>
      <c r="HC65" s="50"/>
      <c r="HD65" s="50"/>
      <c r="HE65" s="59"/>
      <c r="HF65" s="60"/>
      <c r="HG65" s="17"/>
      <c r="HH65" s="17"/>
      <c r="HI65" s="58"/>
      <c r="HJ65" s="50"/>
      <c r="HK65" s="50"/>
      <c r="HL65" s="50"/>
      <c r="HM65" s="50"/>
      <c r="HN65" s="50"/>
      <c r="HO65" s="50"/>
      <c r="HP65" s="59"/>
      <c r="HQ65" s="60"/>
      <c r="HR65" s="17"/>
      <c r="HS65" s="17"/>
      <c r="HT65" s="58"/>
      <c r="HU65" s="50"/>
      <c r="HV65" s="50"/>
      <c r="HW65" s="50"/>
      <c r="HX65" s="50"/>
      <c r="HY65" s="50"/>
      <c r="HZ65" s="50"/>
      <c r="IA65" s="59"/>
      <c r="IB65" s="60"/>
      <c r="IC65" s="17"/>
      <c r="ID65" s="17"/>
    </row>
    <row r="66" spans="1:238" x14ac:dyDescent="0.3">
      <c r="A66" s="96">
        <v>1</v>
      </c>
      <c r="B66" s="1277"/>
      <c r="C66" s="1278"/>
      <c r="D66" s="1278"/>
      <c r="E66" s="1314"/>
      <c r="F66" s="897"/>
      <c r="G66" s="57"/>
      <c r="H66" s="58"/>
      <c r="I66" s="50"/>
      <c r="J66" s="50"/>
      <c r="K66" s="50"/>
      <c r="L66" s="50"/>
      <c r="M66" s="50"/>
      <c r="N66" s="50"/>
      <c r="O66" s="59"/>
      <c r="P66" s="60"/>
      <c r="Q66" s="17"/>
      <c r="R66" s="17"/>
      <c r="S66" s="58"/>
      <c r="T66" s="50"/>
      <c r="U66" s="50"/>
      <c r="V66" s="50"/>
      <c r="W66" s="50"/>
      <c r="X66" s="50"/>
      <c r="Y66" s="50"/>
      <c r="Z66" s="59"/>
      <c r="AA66" s="60"/>
      <c r="AB66" s="17"/>
      <c r="AC66" s="17"/>
      <c r="AD66" s="58"/>
      <c r="AE66" s="50"/>
      <c r="AF66" s="50"/>
      <c r="AG66" s="50"/>
      <c r="AH66" s="50"/>
      <c r="AI66" s="50"/>
      <c r="AJ66" s="50"/>
      <c r="AK66" s="59"/>
      <c r="AL66" s="60"/>
      <c r="AM66" s="17"/>
      <c r="AN66" s="17"/>
      <c r="AO66" s="58"/>
      <c r="AP66" s="50"/>
      <c r="AQ66" s="50"/>
      <c r="AR66" s="50"/>
      <c r="AS66" s="50"/>
      <c r="AT66" s="50"/>
      <c r="AU66" s="50"/>
      <c r="AV66" s="59"/>
      <c r="AW66" s="60"/>
      <c r="AX66" s="17"/>
      <c r="AY66" s="17"/>
      <c r="AZ66" s="58"/>
      <c r="BA66" s="50"/>
      <c r="BB66" s="50"/>
      <c r="BC66" s="50"/>
      <c r="BD66" s="50"/>
      <c r="BE66" s="50"/>
      <c r="BF66" s="50"/>
      <c r="BG66" s="59"/>
      <c r="BH66" s="60"/>
      <c r="BI66" s="17"/>
      <c r="BJ66" s="17"/>
      <c r="BK66" s="58"/>
      <c r="BL66" s="50"/>
      <c r="BM66" s="50"/>
      <c r="BN66" s="50"/>
      <c r="BO66" s="50"/>
      <c r="BP66" s="50"/>
      <c r="BQ66" s="50"/>
      <c r="BR66" s="59"/>
      <c r="BS66" s="60"/>
      <c r="BT66" s="17"/>
      <c r="BU66" s="17"/>
      <c r="BV66" s="58"/>
      <c r="BW66" s="50"/>
      <c r="BX66" s="50"/>
      <c r="BY66" s="50"/>
      <c r="BZ66" s="50"/>
      <c r="CA66" s="50"/>
      <c r="CB66" s="50"/>
      <c r="CC66" s="59"/>
      <c r="CD66" s="60"/>
      <c r="CE66" s="17"/>
      <c r="CF66" s="17"/>
      <c r="CG66" s="58"/>
      <c r="CH66" s="50"/>
      <c r="CI66" s="50"/>
      <c r="CJ66" s="50"/>
      <c r="CK66" s="50"/>
      <c r="CL66" s="50"/>
      <c r="CM66" s="50"/>
      <c r="CN66" s="59"/>
      <c r="CO66" s="60"/>
      <c r="CP66" s="17"/>
      <c r="CQ66" s="17"/>
      <c r="CR66" s="58"/>
      <c r="CS66" s="50"/>
      <c r="CT66" s="50"/>
      <c r="CU66" s="50"/>
      <c r="CV66" s="50"/>
      <c r="CW66" s="50"/>
      <c r="CX66" s="50"/>
      <c r="CY66" s="59"/>
      <c r="CZ66" s="60"/>
      <c r="DA66" s="17"/>
      <c r="DB66" s="17"/>
      <c r="DC66" s="58"/>
      <c r="DD66" s="50"/>
      <c r="DE66" s="50"/>
      <c r="DF66" s="50"/>
      <c r="DG66" s="50"/>
      <c r="DH66" s="50"/>
      <c r="DI66" s="50"/>
      <c r="DJ66" s="59"/>
      <c r="DK66" s="60"/>
      <c r="DL66" s="17"/>
      <c r="DM66" s="17"/>
      <c r="DN66" s="58"/>
      <c r="DO66" s="50"/>
      <c r="DP66" s="50"/>
      <c r="DQ66" s="50"/>
      <c r="DR66" s="50"/>
      <c r="DS66" s="50"/>
      <c r="DT66" s="50"/>
      <c r="DU66" s="59"/>
      <c r="DV66" s="60"/>
      <c r="DW66" s="17"/>
      <c r="DX66" s="17"/>
      <c r="DY66" s="58"/>
      <c r="DZ66" s="50"/>
      <c r="EA66" s="50"/>
      <c r="EB66" s="50"/>
      <c r="EC66" s="50"/>
      <c r="ED66" s="50"/>
      <c r="EE66" s="50"/>
      <c r="EF66" s="59"/>
      <c r="EG66" s="60"/>
      <c r="EH66" s="17"/>
      <c r="EI66" s="17"/>
      <c r="EJ66" s="58"/>
      <c r="EK66" s="50"/>
      <c r="EL66" s="50"/>
      <c r="EM66" s="50"/>
      <c r="EN66" s="50"/>
      <c r="EO66" s="50"/>
      <c r="EP66" s="50"/>
      <c r="EQ66" s="59"/>
      <c r="ER66" s="60"/>
      <c r="ES66" s="17"/>
      <c r="ET66" s="17"/>
      <c r="EU66" s="58"/>
      <c r="EV66" s="50"/>
      <c r="EW66" s="50"/>
      <c r="EX66" s="50"/>
      <c r="EY66" s="50"/>
      <c r="EZ66" s="50"/>
      <c r="FA66" s="50"/>
      <c r="FB66" s="59"/>
      <c r="FC66" s="60"/>
      <c r="FD66" s="17"/>
      <c r="FE66" s="17"/>
      <c r="FF66" s="58"/>
      <c r="FG66" s="50"/>
      <c r="FH66" s="50"/>
      <c r="FI66" s="50"/>
      <c r="FJ66" s="50"/>
      <c r="FK66" s="50"/>
      <c r="FL66" s="50"/>
      <c r="FM66" s="59"/>
      <c r="FN66" s="60"/>
      <c r="FO66" s="17"/>
      <c r="FP66" s="17"/>
      <c r="FQ66" s="58"/>
      <c r="FR66" s="50"/>
      <c r="FS66" s="50"/>
      <c r="FT66" s="50"/>
      <c r="FU66" s="50"/>
      <c r="FV66" s="50"/>
      <c r="FW66" s="50"/>
      <c r="FX66" s="59"/>
      <c r="FY66" s="60"/>
      <c r="FZ66" s="17"/>
      <c r="GA66" s="17"/>
      <c r="GB66" s="58"/>
      <c r="GC66" s="50"/>
      <c r="GD66" s="50"/>
      <c r="GE66" s="50"/>
      <c r="GF66" s="50"/>
      <c r="GG66" s="50"/>
      <c r="GH66" s="50"/>
      <c r="GI66" s="59"/>
      <c r="GJ66" s="60"/>
      <c r="GK66" s="17"/>
      <c r="GL66" s="17"/>
      <c r="GM66" s="58"/>
      <c r="GN66" s="50"/>
      <c r="GO66" s="50"/>
      <c r="GP66" s="50"/>
      <c r="GQ66" s="50"/>
      <c r="GR66" s="50"/>
      <c r="GS66" s="50"/>
      <c r="GT66" s="59"/>
      <c r="GU66" s="60"/>
      <c r="GV66" s="17"/>
      <c r="GW66" s="17"/>
      <c r="GX66" s="58"/>
      <c r="GY66" s="50"/>
      <c r="GZ66" s="50"/>
      <c r="HA66" s="50"/>
      <c r="HB66" s="50"/>
      <c r="HC66" s="50"/>
      <c r="HD66" s="50"/>
      <c r="HE66" s="59"/>
      <c r="HF66" s="60"/>
      <c r="HG66" s="17"/>
      <c r="HH66" s="17"/>
      <c r="HI66" s="58"/>
      <c r="HJ66" s="50"/>
      <c r="HK66" s="50"/>
      <c r="HL66" s="50"/>
      <c r="HM66" s="50"/>
      <c r="HN66" s="50"/>
      <c r="HO66" s="50"/>
      <c r="HP66" s="59"/>
      <c r="HQ66" s="60"/>
      <c r="HR66" s="17"/>
      <c r="HS66" s="17"/>
      <c r="HT66" s="58"/>
      <c r="HU66" s="50"/>
      <c r="HV66" s="50"/>
      <c r="HW66" s="50"/>
      <c r="HX66" s="50"/>
      <c r="HY66" s="50"/>
      <c r="HZ66" s="50"/>
      <c r="IA66" s="59"/>
      <c r="IB66" s="60"/>
      <c r="IC66" s="17"/>
      <c r="ID66" s="17"/>
    </row>
    <row r="67" spans="1:238" x14ac:dyDescent="0.3">
      <c r="A67" s="96">
        <v>2</v>
      </c>
      <c r="B67" s="1277"/>
      <c r="C67" s="1278"/>
      <c r="D67" s="1278"/>
      <c r="E67" s="1314"/>
      <c r="F67" s="897"/>
      <c r="G67" s="57"/>
      <c r="H67" s="58"/>
      <c r="I67" s="50"/>
      <c r="J67" s="50"/>
      <c r="K67" s="50"/>
      <c r="L67" s="50"/>
      <c r="M67" s="50"/>
      <c r="N67" s="50"/>
      <c r="O67" s="59"/>
      <c r="P67" s="60"/>
      <c r="Q67" s="17"/>
      <c r="R67" s="17"/>
      <c r="S67" s="58"/>
      <c r="T67" s="50"/>
      <c r="U67" s="50"/>
      <c r="V67" s="50"/>
      <c r="W67" s="50"/>
      <c r="X67" s="50"/>
      <c r="Y67" s="50"/>
      <c r="Z67" s="59"/>
      <c r="AA67" s="60"/>
      <c r="AB67" s="17"/>
      <c r="AC67" s="17"/>
      <c r="AD67" s="58"/>
      <c r="AE67" s="50"/>
      <c r="AF67" s="50"/>
      <c r="AG67" s="50"/>
      <c r="AH67" s="50"/>
      <c r="AI67" s="50"/>
      <c r="AJ67" s="50"/>
      <c r="AK67" s="59"/>
      <c r="AL67" s="60"/>
      <c r="AM67" s="17"/>
      <c r="AN67" s="17"/>
      <c r="AO67" s="58"/>
      <c r="AP67" s="50"/>
      <c r="AQ67" s="50"/>
      <c r="AR67" s="50"/>
      <c r="AS67" s="50"/>
      <c r="AT67" s="50"/>
      <c r="AU67" s="50"/>
      <c r="AV67" s="59"/>
      <c r="AW67" s="60"/>
      <c r="AX67" s="17"/>
      <c r="AY67" s="17"/>
      <c r="AZ67" s="58"/>
      <c r="BA67" s="50"/>
      <c r="BB67" s="50"/>
      <c r="BC67" s="50"/>
      <c r="BD67" s="50"/>
      <c r="BE67" s="50"/>
      <c r="BF67" s="50"/>
      <c r="BG67" s="59"/>
      <c r="BH67" s="60"/>
      <c r="BI67" s="17"/>
      <c r="BJ67" s="17"/>
      <c r="BK67" s="58"/>
      <c r="BL67" s="50"/>
      <c r="BM67" s="50"/>
      <c r="BN67" s="50"/>
      <c r="BO67" s="50"/>
      <c r="BP67" s="50"/>
      <c r="BQ67" s="50"/>
      <c r="BR67" s="59"/>
      <c r="BS67" s="60"/>
      <c r="BT67" s="17"/>
      <c r="BU67" s="17"/>
      <c r="BV67" s="58"/>
      <c r="BW67" s="50"/>
      <c r="BX67" s="50"/>
      <c r="BY67" s="50"/>
      <c r="BZ67" s="50"/>
      <c r="CA67" s="50"/>
      <c r="CB67" s="50"/>
      <c r="CC67" s="59"/>
      <c r="CD67" s="60"/>
      <c r="CE67" s="17"/>
      <c r="CF67" s="17"/>
      <c r="CG67" s="58"/>
      <c r="CH67" s="50"/>
      <c r="CI67" s="50"/>
      <c r="CJ67" s="50"/>
      <c r="CK67" s="50"/>
      <c r="CL67" s="50"/>
      <c r="CM67" s="50"/>
      <c r="CN67" s="59"/>
      <c r="CO67" s="60"/>
      <c r="CP67" s="17"/>
      <c r="CQ67" s="17"/>
      <c r="CR67" s="58"/>
      <c r="CS67" s="50"/>
      <c r="CT67" s="50"/>
      <c r="CU67" s="50"/>
      <c r="CV67" s="50"/>
      <c r="CW67" s="50"/>
      <c r="CX67" s="50"/>
      <c r="CY67" s="59"/>
      <c r="CZ67" s="60"/>
      <c r="DA67" s="17"/>
      <c r="DB67" s="17"/>
      <c r="DC67" s="58"/>
      <c r="DD67" s="50"/>
      <c r="DE67" s="50"/>
      <c r="DF67" s="50"/>
      <c r="DG67" s="50"/>
      <c r="DH67" s="50"/>
      <c r="DI67" s="50"/>
      <c r="DJ67" s="59"/>
      <c r="DK67" s="60"/>
      <c r="DL67" s="17"/>
      <c r="DM67" s="17"/>
      <c r="DN67" s="58"/>
      <c r="DO67" s="50"/>
      <c r="DP67" s="50"/>
      <c r="DQ67" s="50"/>
      <c r="DR67" s="50"/>
      <c r="DS67" s="50"/>
      <c r="DT67" s="50"/>
      <c r="DU67" s="59"/>
      <c r="DV67" s="60"/>
      <c r="DW67" s="17"/>
      <c r="DX67" s="17"/>
      <c r="DY67" s="58"/>
      <c r="DZ67" s="50"/>
      <c r="EA67" s="50"/>
      <c r="EB67" s="50"/>
      <c r="EC67" s="50"/>
      <c r="ED67" s="50"/>
      <c r="EE67" s="50"/>
      <c r="EF67" s="59"/>
      <c r="EG67" s="60"/>
      <c r="EH67" s="17"/>
      <c r="EI67" s="17"/>
      <c r="EJ67" s="58"/>
      <c r="EK67" s="50"/>
      <c r="EL67" s="50"/>
      <c r="EM67" s="50"/>
      <c r="EN67" s="50"/>
      <c r="EO67" s="50"/>
      <c r="EP67" s="50"/>
      <c r="EQ67" s="59"/>
      <c r="ER67" s="60"/>
      <c r="ES67" s="17"/>
      <c r="ET67" s="17"/>
      <c r="EU67" s="58"/>
      <c r="EV67" s="50"/>
      <c r="EW67" s="50"/>
      <c r="EX67" s="50"/>
      <c r="EY67" s="50"/>
      <c r="EZ67" s="50"/>
      <c r="FA67" s="50"/>
      <c r="FB67" s="59"/>
      <c r="FC67" s="60"/>
      <c r="FD67" s="17"/>
      <c r="FE67" s="17"/>
      <c r="FF67" s="58"/>
      <c r="FG67" s="50"/>
      <c r="FH67" s="50"/>
      <c r="FI67" s="50"/>
      <c r="FJ67" s="50"/>
      <c r="FK67" s="50"/>
      <c r="FL67" s="50"/>
      <c r="FM67" s="59"/>
      <c r="FN67" s="60"/>
      <c r="FO67" s="17"/>
      <c r="FP67" s="17"/>
      <c r="FQ67" s="58"/>
      <c r="FR67" s="50"/>
      <c r="FS67" s="50"/>
      <c r="FT67" s="50"/>
      <c r="FU67" s="50"/>
      <c r="FV67" s="50"/>
      <c r="FW67" s="50"/>
      <c r="FX67" s="59"/>
      <c r="FY67" s="60"/>
      <c r="FZ67" s="17"/>
      <c r="GA67" s="17"/>
      <c r="GB67" s="58"/>
      <c r="GC67" s="50"/>
      <c r="GD67" s="50"/>
      <c r="GE67" s="50"/>
      <c r="GF67" s="50"/>
      <c r="GG67" s="50"/>
      <c r="GH67" s="50"/>
      <c r="GI67" s="59"/>
      <c r="GJ67" s="60"/>
      <c r="GK67" s="17"/>
      <c r="GL67" s="17"/>
      <c r="GM67" s="58"/>
      <c r="GN67" s="50"/>
      <c r="GO67" s="50"/>
      <c r="GP67" s="50"/>
      <c r="GQ67" s="50"/>
      <c r="GR67" s="50"/>
      <c r="GS67" s="50"/>
      <c r="GT67" s="59"/>
      <c r="GU67" s="60"/>
      <c r="GV67" s="17"/>
      <c r="GW67" s="17"/>
      <c r="GX67" s="58"/>
      <c r="GY67" s="50"/>
      <c r="GZ67" s="50"/>
      <c r="HA67" s="50"/>
      <c r="HB67" s="50"/>
      <c r="HC67" s="50"/>
      <c r="HD67" s="50"/>
      <c r="HE67" s="59"/>
      <c r="HF67" s="60"/>
      <c r="HG67" s="17"/>
      <c r="HH67" s="17"/>
      <c r="HI67" s="58"/>
      <c r="HJ67" s="50"/>
      <c r="HK67" s="50"/>
      <c r="HL67" s="50"/>
      <c r="HM67" s="50"/>
      <c r="HN67" s="50"/>
      <c r="HO67" s="50"/>
      <c r="HP67" s="59"/>
      <c r="HQ67" s="60"/>
      <c r="HR67" s="17"/>
      <c r="HS67" s="17"/>
      <c r="HT67" s="58"/>
      <c r="HU67" s="50"/>
      <c r="HV67" s="50"/>
      <c r="HW67" s="50"/>
      <c r="HX67" s="50"/>
      <c r="HY67" s="50"/>
      <c r="HZ67" s="50"/>
      <c r="IA67" s="59"/>
      <c r="IB67" s="60"/>
      <c r="IC67" s="17"/>
      <c r="ID67" s="17"/>
    </row>
    <row r="68" spans="1:238" x14ac:dyDescent="0.3">
      <c r="A68" s="96">
        <v>3</v>
      </c>
      <c r="B68" s="1277"/>
      <c r="C68" s="1278"/>
      <c r="D68" s="1278"/>
      <c r="E68" s="1314"/>
      <c r="F68" s="897"/>
      <c r="G68" s="57"/>
      <c r="H68" s="58"/>
      <c r="I68" s="50"/>
      <c r="J68" s="50"/>
      <c r="K68" s="50"/>
      <c r="L68" s="50"/>
      <c r="M68" s="50"/>
      <c r="N68" s="50"/>
      <c r="O68" s="59"/>
      <c r="P68" s="60"/>
      <c r="Q68" s="17"/>
      <c r="R68" s="17"/>
      <c r="S68" s="58"/>
      <c r="T68" s="50"/>
      <c r="U68" s="50"/>
      <c r="V68" s="50"/>
      <c r="W68" s="50"/>
      <c r="X68" s="50"/>
      <c r="Y68" s="50"/>
      <c r="Z68" s="59"/>
      <c r="AA68" s="60"/>
      <c r="AB68" s="17"/>
      <c r="AC68" s="17"/>
      <c r="AD68" s="58"/>
      <c r="AE68" s="50"/>
      <c r="AF68" s="50"/>
      <c r="AG68" s="50"/>
      <c r="AH68" s="50"/>
      <c r="AI68" s="50"/>
      <c r="AJ68" s="50"/>
      <c r="AK68" s="59"/>
      <c r="AL68" s="60"/>
      <c r="AM68" s="17"/>
      <c r="AN68" s="17"/>
      <c r="AO68" s="58"/>
      <c r="AP68" s="50"/>
      <c r="AQ68" s="50"/>
      <c r="AR68" s="50"/>
      <c r="AS68" s="50"/>
      <c r="AT68" s="50"/>
      <c r="AU68" s="50"/>
      <c r="AV68" s="59"/>
      <c r="AW68" s="60"/>
      <c r="AX68" s="17"/>
      <c r="AY68" s="17"/>
      <c r="AZ68" s="58"/>
      <c r="BA68" s="50"/>
      <c r="BB68" s="50"/>
      <c r="BC68" s="50"/>
      <c r="BD68" s="50"/>
      <c r="BE68" s="50"/>
      <c r="BF68" s="50"/>
      <c r="BG68" s="59"/>
      <c r="BH68" s="60"/>
      <c r="BI68" s="17"/>
      <c r="BJ68" s="17"/>
      <c r="BK68" s="58"/>
      <c r="BL68" s="50"/>
      <c r="BM68" s="50"/>
      <c r="BN68" s="50"/>
      <c r="BO68" s="50"/>
      <c r="BP68" s="50"/>
      <c r="BQ68" s="50"/>
      <c r="BR68" s="59"/>
      <c r="BS68" s="60"/>
      <c r="BT68" s="17"/>
      <c r="BU68" s="17"/>
      <c r="BV68" s="58"/>
      <c r="BW68" s="50"/>
      <c r="BX68" s="50"/>
      <c r="BY68" s="50"/>
      <c r="BZ68" s="50"/>
      <c r="CA68" s="50"/>
      <c r="CB68" s="50"/>
      <c r="CC68" s="59"/>
      <c r="CD68" s="60"/>
      <c r="CE68" s="17"/>
      <c r="CF68" s="17"/>
      <c r="CG68" s="58"/>
      <c r="CH68" s="50"/>
      <c r="CI68" s="50"/>
      <c r="CJ68" s="50"/>
      <c r="CK68" s="50"/>
      <c r="CL68" s="50"/>
      <c r="CM68" s="50"/>
      <c r="CN68" s="59"/>
      <c r="CO68" s="60"/>
      <c r="CP68" s="17"/>
      <c r="CQ68" s="17"/>
      <c r="CR68" s="58"/>
      <c r="CS68" s="50"/>
      <c r="CT68" s="50"/>
      <c r="CU68" s="50"/>
      <c r="CV68" s="50"/>
      <c r="CW68" s="50"/>
      <c r="CX68" s="50"/>
      <c r="CY68" s="59"/>
      <c r="CZ68" s="60"/>
      <c r="DA68" s="17"/>
      <c r="DB68" s="17"/>
      <c r="DC68" s="58"/>
      <c r="DD68" s="50"/>
      <c r="DE68" s="50"/>
      <c r="DF68" s="50"/>
      <c r="DG68" s="50"/>
      <c r="DH68" s="50"/>
      <c r="DI68" s="50"/>
      <c r="DJ68" s="59"/>
      <c r="DK68" s="60"/>
      <c r="DL68" s="17"/>
      <c r="DM68" s="17"/>
      <c r="DN68" s="58"/>
      <c r="DO68" s="50"/>
      <c r="DP68" s="50"/>
      <c r="DQ68" s="50"/>
      <c r="DR68" s="50"/>
      <c r="DS68" s="50"/>
      <c r="DT68" s="50"/>
      <c r="DU68" s="59"/>
      <c r="DV68" s="60"/>
      <c r="DW68" s="17"/>
      <c r="DX68" s="17"/>
      <c r="DY68" s="58"/>
      <c r="DZ68" s="50"/>
      <c r="EA68" s="50"/>
      <c r="EB68" s="50"/>
      <c r="EC68" s="50"/>
      <c r="ED68" s="50"/>
      <c r="EE68" s="50"/>
      <c r="EF68" s="59"/>
      <c r="EG68" s="60"/>
      <c r="EH68" s="17"/>
      <c r="EI68" s="17"/>
      <c r="EJ68" s="58"/>
      <c r="EK68" s="50"/>
      <c r="EL68" s="50"/>
      <c r="EM68" s="50"/>
      <c r="EN68" s="50"/>
      <c r="EO68" s="50"/>
      <c r="EP68" s="50"/>
      <c r="EQ68" s="59"/>
      <c r="ER68" s="60"/>
      <c r="ES68" s="17"/>
      <c r="ET68" s="17"/>
      <c r="EU68" s="58"/>
      <c r="EV68" s="50"/>
      <c r="EW68" s="50"/>
      <c r="EX68" s="50"/>
      <c r="EY68" s="50"/>
      <c r="EZ68" s="50"/>
      <c r="FA68" s="50"/>
      <c r="FB68" s="59"/>
      <c r="FC68" s="60"/>
      <c r="FD68" s="17"/>
      <c r="FE68" s="17"/>
      <c r="FF68" s="58"/>
      <c r="FG68" s="50"/>
      <c r="FH68" s="50"/>
      <c r="FI68" s="50"/>
      <c r="FJ68" s="50"/>
      <c r="FK68" s="50"/>
      <c r="FL68" s="50"/>
      <c r="FM68" s="59"/>
      <c r="FN68" s="60"/>
      <c r="FO68" s="17"/>
      <c r="FP68" s="17"/>
      <c r="FQ68" s="58"/>
      <c r="FR68" s="50"/>
      <c r="FS68" s="50"/>
      <c r="FT68" s="50"/>
      <c r="FU68" s="50"/>
      <c r="FV68" s="50"/>
      <c r="FW68" s="50"/>
      <c r="FX68" s="59"/>
      <c r="FY68" s="60"/>
      <c r="FZ68" s="17"/>
      <c r="GA68" s="17"/>
      <c r="GB68" s="58"/>
      <c r="GC68" s="50"/>
      <c r="GD68" s="50"/>
      <c r="GE68" s="50"/>
      <c r="GF68" s="50"/>
      <c r="GG68" s="50"/>
      <c r="GH68" s="50"/>
      <c r="GI68" s="59"/>
      <c r="GJ68" s="60"/>
      <c r="GK68" s="17"/>
      <c r="GL68" s="17"/>
      <c r="GM68" s="58"/>
      <c r="GN68" s="50"/>
      <c r="GO68" s="50"/>
      <c r="GP68" s="50"/>
      <c r="GQ68" s="50"/>
      <c r="GR68" s="50"/>
      <c r="GS68" s="50"/>
      <c r="GT68" s="59"/>
      <c r="GU68" s="60"/>
      <c r="GV68" s="17"/>
      <c r="GW68" s="17"/>
      <c r="GX68" s="58"/>
      <c r="GY68" s="50"/>
      <c r="GZ68" s="50"/>
      <c r="HA68" s="50"/>
      <c r="HB68" s="50"/>
      <c r="HC68" s="50"/>
      <c r="HD68" s="50"/>
      <c r="HE68" s="59"/>
      <c r="HF68" s="60"/>
      <c r="HG68" s="17"/>
      <c r="HH68" s="17"/>
      <c r="HI68" s="58"/>
      <c r="HJ68" s="50"/>
      <c r="HK68" s="50"/>
      <c r="HL68" s="50"/>
      <c r="HM68" s="50"/>
      <c r="HN68" s="50"/>
      <c r="HO68" s="50"/>
      <c r="HP68" s="59"/>
      <c r="HQ68" s="60"/>
      <c r="HR68" s="17"/>
      <c r="HS68" s="17"/>
      <c r="HT68" s="58"/>
      <c r="HU68" s="50"/>
      <c r="HV68" s="50"/>
      <c r="HW68" s="50"/>
      <c r="HX68" s="50"/>
      <c r="HY68" s="50"/>
      <c r="HZ68" s="50"/>
      <c r="IA68" s="59"/>
      <c r="IB68" s="60"/>
      <c r="IC68" s="17"/>
      <c r="ID68" s="17"/>
    </row>
    <row r="69" spans="1:238" x14ac:dyDescent="0.3">
      <c r="A69" s="96">
        <v>4</v>
      </c>
      <c r="B69" s="1277"/>
      <c r="C69" s="1278"/>
      <c r="D69" s="1278"/>
      <c r="E69" s="1314"/>
      <c r="F69" s="897"/>
      <c r="G69" s="57"/>
      <c r="H69" s="58"/>
      <c r="I69" s="50"/>
      <c r="J69" s="50"/>
      <c r="K69" s="50"/>
      <c r="L69" s="50"/>
      <c r="M69" s="50"/>
      <c r="N69" s="50"/>
      <c r="O69" s="59"/>
      <c r="P69" s="60"/>
      <c r="Q69" s="17"/>
      <c r="R69" s="17"/>
      <c r="S69" s="58"/>
      <c r="T69" s="50"/>
      <c r="U69" s="50"/>
      <c r="V69" s="50"/>
      <c r="W69" s="50"/>
      <c r="X69" s="50"/>
      <c r="Y69" s="50"/>
      <c r="Z69" s="59"/>
      <c r="AA69" s="60"/>
      <c r="AB69" s="17"/>
      <c r="AC69" s="17"/>
      <c r="AD69" s="58"/>
      <c r="AE69" s="50"/>
      <c r="AF69" s="50"/>
      <c r="AG69" s="50"/>
      <c r="AH69" s="50"/>
      <c r="AI69" s="50"/>
      <c r="AJ69" s="50"/>
      <c r="AK69" s="59"/>
      <c r="AL69" s="60"/>
      <c r="AM69" s="17"/>
      <c r="AN69" s="17"/>
      <c r="AO69" s="58"/>
      <c r="AP69" s="50"/>
      <c r="AQ69" s="50"/>
      <c r="AR69" s="50"/>
      <c r="AS69" s="50"/>
      <c r="AT69" s="50"/>
      <c r="AU69" s="50"/>
      <c r="AV69" s="59"/>
      <c r="AW69" s="60"/>
      <c r="AX69" s="17"/>
      <c r="AY69" s="17"/>
      <c r="AZ69" s="58"/>
      <c r="BA69" s="50"/>
      <c r="BB69" s="50"/>
      <c r="BC69" s="50"/>
      <c r="BD69" s="50"/>
      <c r="BE69" s="50"/>
      <c r="BF69" s="50"/>
      <c r="BG69" s="59"/>
      <c r="BH69" s="60"/>
      <c r="BI69" s="17"/>
      <c r="BJ69" s="17"/>
      <c r="BK69" s="58"/>
      <c r="BL69" s="50"/>
      <c r="BM69" s="50"/>
      <c r="BN69" s="50"/>
      <c r="BO69" s="50"/>
      <c r="BP69" s="50"/>
      <c r="BQ69" s="50"/>
      <c r="BR69" s="59"/>
      <c r="BS69" s="60"/>
      <c r="BT69" s="17"/>
      <c r="BU69" s="17"/>
      <c r="BV69" s="58"/>
      <c r="BW69" s="50"/>
      <c r="BX69" s="50"/>
      <c r="BY69" s="50"/>
      <c r="BZ69" s="50"/>
      <c r="CA69" s="50"/>
      <c r="CB69" s="50"/>
      <c r="CC69" s="59"/>
      <c r="CD69" s="60"/>
      <c r="CE69" s="17"/>
      <c r="CF69" s="17"/>
      <c r="CG69" s="58"/>
      <c r="CH69" s="50"/>
      <c r="CI69" s="50"/>
      <c r="CJ69" s="50"/>
      <c r="CK69" s="50"/>
      <c r="CL69" s="50"/>
      <c r="CM69" s="50"/>
      <c r="CN69" s="59"/>
      <c r="CO69" s="60"/>
      <c r="CP69" s="17"/>
      <c r="CQ69" s="17"/>
      <c r="CR69" s="58"/>
      <c r="CS69" s="50"/>
      <c r="CT69" s="50"/>
      <c r="CU69" s="50"/>
      <c r="CV69" s="50"/>
      <c r="CW69" s="50"/>
      <c r="CX69" s="50"/>
      <c r="CY69" s="59"/>
      <c r="CZ69" s="60"/>
      <c r="DA69" s="17"/>
      <c r="DB69" s="17"/>
      <c r="DC69" s="58"/>
      <c r="DD69" s="50"/>
      <c r="DE69" s="50"/>
      <c r="DF69" s="50"/>
      <c r="DG69" s="50"/>
      <c r="DH69" s="50"/>
      <c r="DI69" s="50"/>
      <c r="DJ69" s="59"/>
      <c r="DK69" s="60"/>
      <c r="DL69" s="17"/>
      <c r="DM69" s="17"/>
      <c r="DN69" s="58"/>
      <c r="DO69" s="50"/>
      <c r="DP69" s="50"/>
      <c r="DQ69" s="50"/>
      <c r="DR69" s="50"/>
      <c r="DS69" s="50"/>
      <c r="DT69" s="50"/>
      <c r="DU69" s="59"/>
      <c r="DV69" s="60"/>
      <c r="DW69" s="17"/>
      <c r="DX69" s="17"/>
      <c r="DY69" s="58"/>
      <c r="DZ69" s="50"/>
      <c r="EA69" s="50"/>
      <c r="EB69" s="50"/>
      <c r="EC69" s="50"/>
      <c r="ED69" s="50"/>
      <c r="EE69" s="50"/>
      <c r="EF69" s="59"/>
      <c r="EG69" s="60"/>
      <c r="EH69" s="17"/>
      <c r="EI69" s="17"/>
      <c r="EJ69" s="58"/>
      <c r="EK69" s="50"/>
      <c r="EL69" s="50"/>
      <c r="EM69" s="50"/>
      <c r="EN69" s="50"/>
      <c r="EO69" s="50"/>
      <c r="EP69" s="50"/>
      <c r="EQ69" s="59"/>
      <c r="ER69" s="60"/>
      <c r="ES69" s="17"/>
      <c r="ET69" s="17"/>
      <c r="EU69" s="58"/>
      <c r="EV69" s="50"/>
      <c r="EW69" s="50"/>
      <c r="EX69" s="50"/>
      <c r="EY69" s="50"/>
      <c r="EZ69" s="50"/>
      <c r="FA69" s="50"/>
      <c r="FB69" s="59"/>
      <c r="FC69" s="60"/>
      <c r="FD69" s="17"/>
      <c r="FE69" s="17"/>
      <c r="FF69" s="58"/>
      <c r="FG69" s="50"/>
      <c r="FH69" s="50"/>
      <c r="FI69" s="50"/>
      <c r="FJ69" s="50"/>
      <c r="FK69" s="50"/>
      <c r="FL69" s="50"/>
      <c r="FM69" s="59"/>
      <c r="FN69" s="60"/>
      <c r="FO69" s="17"/>
      <c r="FP69" s="17"/>
      <c r="FQ69" s="58"/>
      <c r="FR69" s="50"/>
      <c r="FS69" s="50"/>
      <c r="FT69" s="50"/>
      <c r="FU69" s="50"/>
      <c r="FV69" s="50"/>
      <c r="FW69" s="50"/>
      <c r="FX69" s="59"/>
      <c r="FY69" s="60"/>
      <c r="FZ69" s="17"/>
      <c r="GA69" s="17"/>
      <c r="GB69" s="58"/>
      <c r="GC69" s="50"/>
      <c r="GD69" s="50"/>
      <c r="GE69" s="50"/>
      <c r="GF69" s="50"/>
      <c r="GG69" s="50"/>
      <c r="GH69" s="50"/>
      <c r="GI69" s="59"/>
      <c r="GJ69" s="60"/>
      <c r="GK69" s="17"/>
      <c r="GL69" s="17"/>
      <c r="GM69" s="58"/>
      <c r="GN69" s="50"/>
      <c r="GO69" s="50"/>
      <c r="GP69" s="50"/>
      <c r="GQ69" s="50"/>
      <c r="GR69" s="50"/>
      <c r="GS69" s="50"/>
      <c r="GT69" s="59"/>
      <c r="GU69" s="60"/>
      <c r="GV69" s="17"/>
      <c r="GW69" s="17"/>
      <c r="GX69" s="58"/>
      <c r="GY69" s="50"/>
      <c r="GZ69" s="50"/>
      <c r="HA69" s="50"/>
      <c r="HB69" s="50"/>
      <c r="HC69" s="50"/>
      <c r="HD69" s="50"/>
      <c r="HE69" s="59"/>
      <c r="HF69" s="60"/>
      <c r="HG69" s="17"/>
      <c r="HH69" s="17"/>
      <c r="HI69" s="58"/>
      <c r="HJ69" s="50"/>
      <c r="HK69" s="50"/>
      <c r="HL69" s="50"/>
      <c r="HM69" s="50"/>
      <c r="HN69" s="50"/>
      <c r="HO69" s="50"/>
      <c r="HP69" s="59"/>
      <c r="HQ69" s="60"/>
      <c r="HR69" s="17"/>
      <c r="HS69" s="17"/>
      <c r="HT69" s="58"/>
      <c r="HU69" s="50"/>
      <c r="HV69" s="50"/>
      <c r="HW69" s="50"/>
      <c r="HX69" s="50"/>
      <c r="HY69" s="50"/>
      <c r="HZ69" s="50"/>
      <c r="IA69" s="59"/>
      <c r="IB69" s="60"/>
      <c r="IC69" s="17"/>
      <c r="ID69" s="17"/>
    </row>
    <row r="70" spans="1:238" x14ac:dyDescent="0.3">
      <c r="A70" s="96">
        <v>5</v>
      </c>
      <c r="B70" s="1277"/>
      <c r="C70" s="1278"/>
      <c r="D70" s="1278"/>
      <c r="E70" s="1314"/>
      <c r="F70" s="897"/>
      <c r="G70" s="57"/>
      <c r="H70" s="58"/>
      <c r="I70" s="50"/>
      <c r="J70" s="50"/>
      <c r="K70" s="50"/>
      <c r="L70" s="50"/>
      <c r="M70" s="50"/>
      <c r="N70" s="50"/>
      <c r="O70" s="59"/>
      <c r="P70" s="60"/>
      <c r="Q70" s="17"/>
      <c r="R70" s="17"/>
      <c r="S70" s="58"/>
      <c r="T70" s="50"/>
      <c r="U70" s="50"/>
      <c r="V70" s="50"/>
      <c r="W70" s="50"/>
      <c r="X70" s="50"/>
      <c r="Y70" s="50"/>
      <c r="Z70" s="59"/>
      <c r="AA70" s="60"/>
      <c r="AB70" s="17"/>
      <c r="AC70" s="17"/>
      <c r="AD70" s="58"/>
      <c r="AE70" s="50"/>
      <c r="AF70" s="50"/>
      <c r="AG70" s="50"/>
      <c r="AH70" s="50"/>
      <c r="AI70" s="50"/>
      <c r="AJ70" s="50"/>
      <c r="AK70" s="59"/>
      <c r="AL70" s="60"/>
      <c r="AM70" s="17"/>
      <c r="AN70" s="17"/>
      <c r="AO70" s="58"/>
      <c r="AP70" s="50"/>
      <c r="AQ70" s="50"/>
      <c r="AR70" s="50"/>
      <c r="AS70" s="50"/>
      <c r="AT70" s="50"/>
      <c r="AU70" s="50"/>
      <c r="AV70" s="59"/>
      <c r="AW70" s="60"/>
      <c r="AX70" s="17"/>
      <c r="AY70" s="17"/>
      <c r="AZ70" s="58"/>
      <c r="BA70" s="50"/>
      <c r="BB70" s="50"/>
      <c r="BC70" s="50"/>
      <c r="BD70" s="50"/>
      <c r="BE70" s="50"/>
      <c r="BF70" s="50"/>
      <c r="BG70" s="59"/>
      <c r="BH70" s="60"/>
      <c r="BI70" s="17"/>
      <c r="BJ70" s="17"/>
      <c r="BK70" s="58"/>
      <c r="BL70" s="50"/>
      <c r="BM70" s="50"/>
      <c r="BN70" s="50"/>
      <c r="BO70" s="50"/>
      <c r="BP70" s="50"/>
      <c r="BQ70" s="50"/>
      <c r="BR70" s="59"/>
      <c r="BS70" s="60"/>
      <c r="BT70" s="17"/>
      <c r="BU70" s="17"/>
      <c r="BV70" s="58"/>
      <c r="BW70" s="50"/>
      <c r="BX70" s="50"/>
      <c r="BY70" s="50"/>
      <c r="BZ70" s="50"/>
      <c r="CA70" s="50"/>
      <c r="CB70" s="50"/>
      <c r="CC70" s="59"/>
      <c r="CD70" s="60"/>
      <c r="CE70" s="17"/>
      <c r="CF70" s="17"/>
      <c r="CG70" s="58"/>
      <c r="CH70" s="50"/>
      <c r="CI70" s="50"/>
      <c r="CJ70" s="50"/>
      <c r="CK70" s="50"/>
      <c r="CL70" s="50"/>
      <c r="CM70" s="50"/>
      <c r="CN70" s="59"/>
      <c r="CO70" s="60"/>
      <c r="CP70" s="17"/>
      <c r="CQ70" s="17"/>
      <c r="CR70" s="58"/>
      <c r="CS70" s="50"/>
      <c r="CT70" s="50"/>
      <c r="CU70" s="50"/>
      <c r="CV70" s="50"/>
      <c r="CW70" s="50"/>
      <c r="CX70" s="50"/>
      <c r="CY70" s="59"/>
      <c r="CZ70" s="60"/>
      <c r="DA70" s="17"/>
      <c r="DB70" s="17"/>
      <c r="DC70" s="58"/>
      <c r="DD70" s="50"/>
      <c r="DE70" s="50"/>
      <c r="DF70" s="50"/>
      <c r="DG70" s="50"/>
      <c r="DH70" s="50"/>
      <c r="DI70" s="50"/>
      <c r="DJ70" s="59"/>
      <c r="DK70" s="60"/>
      <c r="DL70" s="17"/>
      <c r="DM70" s="17"/>
      <c r="DN70" s="58"/>
      <c r="DO70" s="50"/>
      <c r="DP70" s="50"/>
      <c r="DQ70" s="50"/>
      <c r="DR70" s="50"/>
      <c r="DS70" s="50"/>
      <c r="DT70" s="50"/>
      <c r="DU70" s="59"/>
      <c r="DV70" s="60"/>
      <c r="DW70" s="17"/>
      <c r="DX70" s="17"/>
      <c r="DY70" s="58"/>
      <c r="DZ70" s="50"/>
      <c r="EA70" s="50"/>
      <c r="EB70" s="50"/>
      <c r="EC70" s="50"/>
      <c r="ED70" s="50"/>
      <c r="EE70" s="50"/>
      <c r="EF70" s="59"/>
      <c r="EG70" s="60"/>
      <c r="EH70" s="17"/>
      <c r="EI70" s="17"/>
      <c r="EJ70" s="58"/>
      <c r="EK70" s="50"/>
      <c r="EL70" s="50"/>
      <c r="EM70" s="50"/>
      <c r="EN70" s="50"/>
      <c r="EO70" s="50"/>
      <c r="EP70" s="50"/>
      <c r="EQ70" s="59"/>
      <c r="ER70" s="60"/>
      <c r="ES70" s="17"/>
      <c r="ET70" s="17"/>
      <c r="EU70" s="58"/>
      <c r="EV70" s="50"/>
      <c r="EW70" s="50"/>
      <c r="EX70" s="50"/>
      <c r="EY70" s="50"/>
      <c r="EZ70" s="50"/>
      <c r="FA70" s="50"/>
      <c r="FB70" s="59"/>
      <c r="FC70" s="60"/>
      <c r="FD70" s="17"/>
      <c r="FE70" s="17"/>
      <c r="FF70" s="58"/>
      <c r="FG70" s="50"/>
      <c r="FH70" s="50"/>
      <c r="FI70" s="50"/>
      <c r="FJ70" s="50"/>
      <c r="FK70" s="50"/>
      <c r="FL70" s="50"/>
      <c r="FM70" s="59"/>
      <c r="FN70" s="60"/>
      <c r="FO70" s="17"/>
      <c r="FP70" s="17"/>
      <c r="FQ70" s="58"/>
      <c r="FR70" s="50"/>
      <c r="FS70" s="50"/>
      <c r="FT70" s="50"/>
      <c r="FU70" s="50"/>
      <c r="FV70" s="50"/>
      <c r="FW70" s="50"/>
      <c r="FX70" s="59"/>
      <c r="FY70" s="60"/>
      <c r="FZ70" s="17"/>
      <c r="GA70" s="17"/>
      <c r="GB70" s="58"/>
      <c r="GC70" s="50"/>
      <c r="GD70" s="50"/>
      <c r="GE70" s="50"/>
      <c r="GF70" s="50"/>
      <c r="GG70" s="50"/>
      <c r="GH70" s="50"/>
      <c r="GI70" s="59"/>
      <c r="GJ70" s="60"/>
      <c r="GK70" s="17"/>
      <c r="GL70" s="17"/>
      <c r="GM70" s="58"/>
      <c r="GN70" s="50"/>
      <c r="GO70" s="50"/>
      <c r="GP70" s="50"/>
      <c r="GQ70" s="50"/>
      <c r="GR70" s="50"/>
      <c r="GS70" s="50"/>
      <c r="GT70" s="59"/>
      <c r="GU70" s="60"/>
      <c r="GV70" s="17"/>
      <c r="GW70" s="17"/>
      <c r="GX70" s="58"/>
      <c r="GY70" s="50"/>
      <c r="GZ70" s="50"/>
      <c r="HA70" s="50"/>
      <c r="HB70" s="50"/>
      <c r="HC70" s="50"/>
      <c r="HD70" s="50"/>
      <c r="HE70" s="59"/>
      <c r="HF70" s="60"/>
      <c r="HG70" s="17"/>
      <c r="HH70" s="17"/>
      <c r="HI70" s="58"/>
      <c r="HJ70" s="50"/>
      <c r="HK70" s="50"/>
      <c r="HL70" s="50"/>
      <c r="HM70" s="50"/>
      <c r="HN70" s="50"/>
      <c r="HO70" s="50"/>
      <c r="HP70" s="59"/>
      <c r="HQ70" s="60"/>
      <c r="HR70" s="17"/>
      <c r="HS70" s="17"/>
      <c r="HT70" s="58"/>
      <c r="HU70" s="50"/>
      <c r="HV70" s="50"/>
      <c r="HW70" s="50"/>
      <c r="HX70" s="50"/>
      <c r="HY70" s="50"/>
      <c r="HZ70" s="50"/>
      <c r="IA70" s="59"/>
      <c r="IB70" s="60"/>
      <c r="IC70" s="17"/>
      <c r="ID70" s="17"/>
    </row>
    <row r="71" spans="1:238" x14ac:dyDescent="0.3">
      <c r="A71" s="55"/>
      <c r="B71" s="62"/>
      <c r="C71" s="57"/>
      <c r="D71" s="57"/>
      <c r="E71" s="57"/>
      <c r="F71" s="897"/>
      <c r="G71" s="57"/>
      <c r="H71" s="58"/>
      <c r="I71" s="50"/>
      <c r="J71" s="50"/>
      <c r="K71" s="50"/>
      <c r="L71" s="50"/>
      <c r="M71" s="50"/>
      <c r="N71" s="50"/>
      <c r="O71" s="59"/>
      <c r="P71" s="60"/>
      <c r="Q71" s="17"/>
      <c r="R71" s="17"/>
      <c r="S71" s="58"/>
      <c r="T71" s="50"/>
      <c r="U71" s="50"/>
      <c r="V71" s="50"/>
      <c r="W71" s="50"/>
      <c r="X71" s="50"/>
      <c r="Y71" s="50"/>
      <c r="Z71" s="59"/>
      <c r="AA71" s="60"/>
      <c r="AB71" s="17"/>
      <c r="AC71" s="17"/>
      <c r="AD71" s="58"/>
      <c r="AE71" s="50"/>
      <c r="AF71" s="50"/>
      <c r="AG71" s="50"/>
      <c r="AH71" s="50"/>
      <c r="AI71" s="50"/>
      <c r="AJ71" s="50"/>
      <c r="AK71" s="59"/>
      <c r="AL71" s="60"/>
      <c r="AM71" s="17"/>
      <c r="AN71" s="17"/>
      <c r="AO71" s="58"/>
      <c r="AP71" s="50"/>
      <c r="AQ71" s="50"/>
      <c r="AR71" s="50"/>
      <c r="AS71" s="50"/>
      <c r="AT71" s="50"/>
      <c r="AU71" s="50"/>
      <c r="AV71" s="59"/>
      <c r="AW71" s="60"/>
      <c r="AX71" s="17"/>
      <c r="AY71" s="17"/>
      <c r="AZ71" s="58"/>
      <c r="BA71" s="50"/>
      <c r="BB71" s="50"/>
      <c r="BC71" s="50"/>
      <c r="BD71" s="50"/>
      <c r="BE71" s="50"/>
      <c r="BF71" s="50"/>
      <c r="BG71" s="59"/>
      <c r="BH71" s="60"/>
      <c r="BI71" s="17"/>
      <c r="BJ71" s="17"/>
      <c r="BK71" s="58"/>
      <c r="BL71" s="50"/>
      <c r="BM71" s="50"/>
      <c r="BN71" s="50"/>
      <c r="BO71" s="50"/>
      <c r="BP71" s="50"/>
      <c r="BQ71" s="50"/>
      <c r="BR71" s="59"/>
      <c r="BS71" s="60"/>
      <c r="BT71" s="17"/>
      <c r="BU71" s="17"/>
      <c r="BV71" s="58"/>
      <c r="BW71" s="50"/>
      <c r="BX71" s="50"/>
      <c r="BY71" s="50"/>
      <c r="BZ71" s="50"/>
      <c r="CA71" s="50"/>
      <c r="CB71" s="50"/>
      <c r="CC71" s="59"/>
      <c r="CD71" s="60"/>
      <c r="CE71" s="17"/>
      <c r="CF71" s="17"/>
      <c r="CG71" s="58"/>
      <c r="CH71" s="50"/>
      <c r="CI71" s="50"/>
      <c r="CJ71" s="50"/>
      <c r="CK71" s="50"/>
      <c r="CL71" s="50"/>
      <c r="CM71" s="50"/>
      <c r="CN71" s="59"/>
      <c r="CO71" s="60"/>
      <c r="CP71" s="17"/>
      <c r="CQ71" s="17"/>
      <c r="CR71" s="58"/>
      <c r="CS71" s="50"/>
      <c r="CT71" s="50"/>
      <c r="CU71" s="50"/>
      <c r="CV71" s="50"/>
      <c r="CW71" s="50"/>
      <c r="CX71" s="50"/>
      <c r="CY71" s="59"/>
      <c r="CZ71" s="60"/>
      <c r="DA71" s="17"/>
      <c r="DB71" s="17"/>
      <c r="DC71" s="58"/>
      <c r="DD71" s="50"/>
      <c r="DE71" s="50"/>
      <c r="DF71" s="50"/>
      <c r="DG71" s="50"/>
      <c r="DH71" s="50"/>
      <c r="DI71" s="50"/>
      <c r="DJ71" s="59"/>
      <c r="DK71" s="60"/>
      <c r="DL71" s="17"/>
      <c r="DM71" s="17"/>
      <c r="DN71" s="58"/>
      <c r="DO71" s="50"/>
      <c r="DP71" s="50"/>
      <c r="DQ71" s="50"/>
      <c r="DR71" s="50"/>
      <c r="DS71" s="50"/>
      <c r="DT71" s="50"/>
      <c r="DU71" s="59"/>
      <c r="DV71" s="60"/>
      <c r="DW71" s="17"/>
      <c r="DX71" s="17"/>
      <c r="DY71" s="58"/>
      <c r="DZ71" s="50"/>
      <c r="EA71" s="50"/>
      <c r="EB71" s="50"/>
      <c r="EC71" s="50"/>
      <c r="ED71" s="50"/>
      <c r="EE71" s="50"/>
      <c r="EF71" s="59"/>
      <c r="EG71" s="60"/>
      <c r="EH71" s="17"/>
      <c r="EI71" s="17"/>
      <c r="EJ71" s="58"/>
      <c r="EK71" s="50"/>
      <c r="EL71" s="50"/>
      <c r="EM71" s="50"/>
      <c r="EN71" s="50"/>
      <c r="EO71" s="50"/>
      <c r="EP71" s="50"/>
      <c r="EQ71" s="59"/>
      <c r="ER71" s="60"/>
      <c r="ES71" s="17"/>
      <c r="ET71" s="17"/>
      <c r="EU71" s="58"/>
      <c r="EV71" s="50"/>
      <c r="EW71" s="50"/>
      <c r="EX71" s="50"/>
      <c r="EY71" s="50"/>
      <c r="EZ71" s="50"/>
      <c r="FA71" s="50"/>
      <c r="FB71" s="59"/>
      <c r="FC71" s="60"/>
      <c r="FD71" s="17"/>
      <c r="FE71" s="17"/>
      <c r="FF71" s="58"/>
      <c r="FG71" s="50"/>
      <c r="FH71" s="50"/>
      <c r="FI71" s="50"/>
      <c r="FJ71" s="50"/>
      <c r="FK71" s="50"/>
      <c r="FL71" s="50"/>
      <c r="FM71" s="59"/>
      <c r="FN71" s="60"/>
      <c r="FO71" s="17"/>
      <c r="FP71" s="17"/>
      <c r="FQ71" s="58"/>
      <c r="FR71" s="50"/>
      <c r="FS71" s="50"/>
      <c r="FT71" s="50"/>
      <c r="FU71" s="50"/>
      <c r="FV71" s="50"/>
      <c r="FW71" s="50"/>
      <c r="FX71" s="59"/>
      <c r="FY71" s="60"/>
      <c r="FZ71" s="17"/>
      <c r="GA71" s="17"/>
      <c r="GB71" s="58"/>
      <c r="GC71" s="50"/>
      <c r="GD71" s="50"/>
      <c r="GE71" s="50"/>
      <c r="GF71" s="50"/>
      <c r="GG71" s="50"/>
      <c r="GH71" s="50"/>
      <c r="GI71" s="59"/>
      <c r="GJ71" s="60"/>
      <c r="GK71" s="17"/>
      <c r="GL71" s="17"/>
      <c r="GM71" s="58"/>
      <c r="GN71" s="50"/>
      <c r="GO71" s="50"/>
      <c r="GP71" s="50"/>
      <c r="GQ71" s="50"/>
      <c r="GR71" s="50"/>
      <c r="GS71" s="50"/>
      <c r="GT71" s="59"/>
      <c r="GU71" s="60"/>
      <c r="GV71" s="17"/>
      <c r="GW71" s="17"/>
      <c r="GX71" s="58"/>
      <c r="GY71" s="50"/>
      <c r="GZ71" s="50"/>
      <c r="HA71" s="50"/>
      <c r="HB71" s="50"/>
      <c r="HC71" s="50"/>
      <c r="HD71" s="50"/>
      <c r="HE71" s="59"/>
      <c r="HF71" s="60"/>
      <c r="HG71" s="17"/>
      <c r="HH71" s="17"/>
      <c r="HI71" s="58"/>
      <c r="HJ71" s="50"/>
      <c r="HK71" s="50"/>
      <c r="HL71" s="50"/>
      <c r="HM71" s="50"/>
      <c r="HN71" s="50"/>
      <c r="HO71" s="50"/>
      <c r="HP71" s="59"/>
      <c r="HQ71" s="60"/>
      <c r="HR71" s="17"/>
      <c r="HS71" s="17"/>
      <c r="HT71" s="58"/>
      <c r="HU71" s="50"/>
      <c r="HV71" s="50"/>
      <c r="HW71" s="50"/>
      <c r="HX71" s="50"/>
      <c r="HY71" s="50"/>
      <c r="HZ71" s="50"/>
      <c r="IA71" s="59"/>
      <c r="IB71" s="60"/>
      <c r="IC71" s="17"/>
      <c r="ID71" s="17"/>
    </row>
    <row r="72" spans="1:238" x14ac:dyDescent="0.3">
      <c r="A72" s="55"/>
      <c r="B72" s="63"/>
      <c r="C72" s="57"/>
      <c r="D72" s="57"/>
      <c r="E72" s="57"/>
      <c r="F72" s="897"/>
      <c r="G72" s="57"/>
      <c r="H72" s="58"/>
      <c r="I72" s="50"/>
      <c r="J72" s="50"/>
      <c r="K72" s="50"/>
      <c r="L72" s="50"/>
      <c r="M72" s="50"/>
      <c r="N72" s="50"/>
      <c r="O72" s="59"/>
      <c r="P72" s="60"/>
      <c r="Q72" s="17"/>
      <c r="R72" s="17"/>
      <c r="S72" s="58"/>
      <c r="T72" s="50"/>
      <c r="U72" s="50"/>
      <c r="V72" s="50"/>
      <c r="W72" s="50"/>
      <c r="X72" s="50"/>
      <c r="Y72" s="50"/>
      <c r="Z72" s="59"/>
      <c r="AA72" s="60"/>
      <c r="AB72" s="17"/>
      <c r="AC72" s="17"/>
      <c r="AD72" s="58"/>
      <c r="AE72" s="50"/>
      <c r="AF72" s="50"/>
      <c r="AG72" s="50"/>
      <c r="AH72" s="50"/>
      <c r="AI72" s="50"/>
      <c r="AJ72" s="50"/>
      <c r="AK72" s="59"/>
      <c r="AL72" s="60"/>
      <c r="AM72" s="17"/>
      <c r="AN72" s="17"/>
      <c r="AO72" s="58"/>
      <c r="AP72" s="50"/>
      <c r="AQ72" s="50"/>
      <c r="AR72" s="50"/>
      <c r="AS72" s="50"/>
      <c r="AT72" s="50"/>
      <c r="AU72" s="50"/>
      <c r="AV72" s="59"/>
      <c r="AW72" s="60"/>
      <c r="AX72" s="17"/>
      <c r="AY72" s="17"/>
      <c r="AZ72" s="58"/>
      <c r="BA72" s="50"/>
      <c r="BB72" s="50"/>
      <c r="BC72" s="50"/>
      <c r="BD72" s="50"/>
      <c r="BE72" s="50"/>
      <c r="BF72" s="50"/>
      <c r="BG72" s="59"/>
      <c r="BH72" s="60"/>
      <c r="BI72" s="17"/>
      <c r="BJ72" s="17"/>
      <c r="BK72" s="58"/>
      <c r="BL72" s="50"/>
      <c r="BM72" s="50"/>
      <c r="BN72" s="50"/>
      <c r="BO72" s="50"/>
      <c r="BP72" s="50"/>
      <c r="BQ72" s="50"/>
      <c r="BR72" s="59"/>
      <c r="BS72" s="60"/>
      <c r="BT72" s="17"/>
      <c r="BU72" s="17"/>
      <c r="BV72" s="58"/>
      <c r="BW72" s="50"/>
      <c r="BX72" s="50"/>
      <c r="BY72" s="50"/>
      <c r="BZ72" s="50"/>
      <c r="CA72" s="50"/>
      <c r="CB72" s="50"/>
      <c r="CC72" s="59"/>
      <c r="CD72" s="60"/>
      <c r="CE72" s="17"/>
      <c r="CF72" s="17"/>
      <c r="CG72" s="58"/>
      <c r="CH72" s="50"/>
      <c r="CI72" s="50"/>
      <c r="CJ72" s="50"/>
      <c r="CK72" s="50"/>
      <c r="CL72" s="50"/>
      <c r="CM72" s="50"/>
      <c r="CN72" s="59"/>
      <c r="CO72" s="60"/>
      <c r="CP72" s="17"/>
      <c r="CQ72" s="17"/>
      <c r="CR72" s="58"/>
      <c r="CS72" s="50"/>
      <c r="CT72" s="50"/>
      <c r="CU72" s="50"/>
      <c r="CV72" s="50"/>
      <c r="CW72" s="50"/>
      <c r="CX72" s="50"/>
      <c r="CY72" s="59"/>
      <c r="CZ72" s="60"/>
      <c r="DA72" s="17"/>
      <c r="DB72" s="17"/>
      <c r="DC72" s="58"/>
      <c r="DD72" s="50"/>
      <c r="DE72" s="50"/>
      <c r="DF72" s="50"/>
      <c r="DG72" s="50"/>
      <c r="DH72" s="50"/>
      <c r="DI72" s="50"/>
      <c r="DJ72" s="59"/>
      <c r="DK72" s="60"/>
      <c r="DL72" s="17"/>
      <c r="DM72" s="17"/>
      <c r="DN72" s="58"/>
      <c r="DO72" s="50"/>
      <c r="DP72" s="50"/>
      <c r="DQ72" s="50"/>
      <c r="DR72" s="50"/>
      <c r="DS72" s="50"/>
      <c r="DT72" s="50"/>
      <c r="DU72" s="59"/>
      <c r="DV72" s="60"/>
      <c r="DW72" s="17"/>
      <c r="DX72" s="17"/>
      <c r="DY72" s="58"/>
      <c r="DZ72" s="50"/>
      <c r="EA72" s="50"/>
      <c r="EB72" s="50"/>
      <c r="EC72" s="50"/>
      <c r="ED72" s="50"/>
      <c r="EE72" s="50"/>
      <c r="EF72" s="59"/>
      <c r="EG72" s="60"/>
      <c r="EH72" s="17"/>
      <c r="EI72" s="17"/>
      <c r="EJ72" s="58"/>
      <c r="EK72" s="50"/>
      <c r="EL72" s="50"/>
      <c r="EM72" s="50"/>
      <c r="EN72" s="50"/>
      <c r="EO72" s="50"/>
      <c r="EP72" s="50"/>
      <c r="EQ72" s="59"/>
      <c r="ER72" s="60"/>
      <c r="ES72" s="17"/>
      <c r="ET72" s="17"/>
      <c r="EU72" s="58"/>
      <c r="EV72" s="50"/>
      <c r="EW72" s="50"/>
      <c r="EX72" s="50"/>
      <c r="EY72" s="50"/>
      <c r="EZ72" s="50"/>
      <c r="FA72" s="50"/>
      <c r="FB72" s="59"/>
      <c r="FC72" s="60"/>
      <c r="FD72" s="17"/>
      <c r="FE72" s="17"/>
      <c r="FF72" s="58"/>
      <c r="FG72" s="50"/>
      <c r="FH72" s="50"/>
      <c r="FI72" s="50"/>
      <c r="FJ72" s="50"/>
      <c r="FK72" s="50"/>
      <c r="FL72" s="50"/>
      <c r="FM72" s="59"/>
      <c r="FN72" s="60"/>
      <c r="FO72" s="17"/>
      <c r="FP72" s="17"/>
      <c r="FQ72" s="58"/>
      <c r="FR72" s="50"/>
      <c r="FS72" s="50"/>
      <c r="FT72" s="50"/>
      <c r="FU72" s="50"/>
      <c r="FV72" s="50"/>
      <c r="FW72" s="50"/>
      <c r="FX72" s="59"/>
      <c r="FY72" s="60"/>
      <c r="FZ72" s="17"/>
      <c r="GA72" s="17"/>
      <c r="GB72" s="58"/>
      <c r="GC72" s="50"/>
      <c r="GD72" s="50"/>
      <c r="GE72" s="50"/>
      <c r="GF72" s="50"/>
      <c r="GG72" s="50"/>
      <c r="GH72" s="50"/>
      <c r="GI72" s="59"/>
      <c r="GJ72" s="60"/>
      <c r="GK72" s="17"/>
      <c r="GL72" s="17"/>
      <c r="GM72" s="58"/>
      <c r="GN72" s="50"/>
      <c r="GO72" s="50"/>
      <c r="GP72" s="50"/>
      <c r="GQ72" s="50"/>
      <c r="GR72" s="50"/>
      <c r="GS72" s="50"/>
      <c r="GT72" s="59"/>
      <c r="GU72" s="60"/>
      <c r="GV72" s="17"/>
      <c r="GW72" s="17"/>
      <c r="GX72" s="58"/>
      <c r="GY72" s="50"/>
      <c r="GZ72" s="50"/>
      <c r="HA72" s="50"/>
      <c r="HB72" s="50"/>
      <c r="HC72" s="50"/>
      <c r="HD72" s="50"/>
      <c r="HE72" s="59"/>
      <c r="HF72" s="60"/>
      <c r="HG72" s="17"/>
      <c r="HH72" s="17"/>
      <c r="HI72" s="58"/>
      <c r="HJ72" s="50"/>
      <c r="HK72" s="50"/>
      <c r="HL72" s="50"/>
      <c r="HM72" s="50"/>
      <c r="HN72" s="50"/>
      <c r="HO72" s="50"/>
      <c r="HP72" s="59"/>
      <c r="HQ72" s="60"/>
      <c r="HR72" s="17"/>
      <c r="HS72" s="17"/>
      <c r="HT72" s="58"/>
      <c r="HU72" s="50"/>
      <c r="HV72" s="50"/>
      <c r="HW72" s="50"/>
      <c r="HX72" s="50"/>
      <c r="HY72" s="50"/>
      <c r="HZ72" s="50"/>
      <c r="IA72" s="59"/>
      <c r="IB72" s="60"/>
      <c r="IC72" s="17"/>
      <c r="ID72" s="17"/>
    </row>
    <row r="73" spans="1:238" x14ac:dyDescent="0.3">
      <c r="A73" s="55"/>
      <c r="B73" s="56"/>
      <c r="C73" s="57"/>
      <c r="D73" s="57"/>
      <c r="E73" s="57"/>
      <c r="F73" s="897"/>
      <c r="G73" s="57"/>
      <c r="H73" s="58"/>
      <c r="I73" s="50"/>
      <c r="J73" s="50"/>
      <c r="K73" s="50"/>
      <c r="L73" s="50"/>
      <c r="M73" s="50"/>
      <c r="N73" s="50"/>
      <c r="O73" s="59"/>
      <c r="P73" s="60"/>
      <c r="Q73" s="17"/>
      <c r="R73" s="17"/>
      <c r="S73" s="58"/>
      <c r="T73" s="50"/>
      <c r="U73" s="50"/>
      <c r="V73" s="50"/>
      <c r="W73" s="50"/>
      <c r="X73" s="50"/>
      <c r="Y73" s="50"/>
      <c r="Z73" s="59"/>
      <c r="AA73" s="60"/>
      <c r="AB73" s="17"/>
      <c r="AC73" s="17"/>
      <c r="AD73" s="58"/>
      <c r="AE73" s="50"/>
      <c r="AF73" s="50"/>
      <c r="AG73" s="50"/>
      <c r="AH73" s="50"/>
      <c r="AI73" s="50"/>
      <c r="AJ73" s="50"/>
      <c r="AK73" s="59"/>
      <c r="AL73" s="60"/>
      <c r="AM73" s="17"/>
      <c r="AN73" s="17"/>
      <c r="AO73" s="58"/>
      <c r="AP73" s="50"/>
      <c r="AQ73" s="50"/>
      <c r="AR73" s="50"/>
      <c r="AS73" s="50"/>
      <c r="AT73" s="50"/>
      <c r="AU73" s="50"/>
      <c r="AV73" s="59"/>
      <c r="AW73" s="60"/>
      <c r="AX73" s="17"/>
      <c r="AY73" s="17"/>
      <c r="AZ73" s="58"/>
      <c r="BA73" s="50"/>
      <c r="BB73" s="50"/>
      <c r="BC73" s="50"/>
      <c r="BD73" s="50"/>
      <c r="BE73" s="50"/>
      <c r="BF73" s="50"/>
      <c r="BG73" s="59"/>
      <c r="BH73" s="60"/>
      <c r="BI73" s="17"/>
      <c r="BJ73" s="17"/>
      <c r="BK73" s="58"/>
      <c r="BL73" s="50"/>
      <c r="BM73" s="50"/>
      <c r="BN73" s="50"/>
      <c r="BO73" s="50"/>
      <c r="BP73" s="50"/>
      <c r="BQ73" s="50"/>
      <c r="BR73" s="59"/>
      <c r="BS73" s="60"/>
      <c r="BT73" s="17"/>
      <c r="BU73" s="17"/>
      <c r="BV73" s="58"/>
      <c r="BW73" s="50"/>
      <c r="BX73" s="50"/>
      <c r="BY73" s="50"/>
      <c r="BZ73" s="50"/>
      <c r="CA73" s="50"/>
      <c r="CB73" s="50"/>
      <c r="CC73" s="59"/>
      <c r="CD73" s="60"/>
      <c r="CE73" s="17"/>
      <c r="CF73" s="17"/>
      <c r="CG73" s="58"/>
      <c r="CH73" s="50"/>
      <c r="CI73" s="50"/>
      <c r="CJ73" s="50"/>
      <c r="CK73" s="50"/>
      <c r="CL73" s="50"/>
      <c r="CM73" s="50"/>
      <c r="CN73" s="59"/>
      <c r="CO73" s="60"/>
      <c r="CP73" s="17"/>
      <c r="CQ73" s="17"/>
      <c r="CR73" s="58"/>
      <c r="CS73" s="50"/>
      <c r="CT73" s="50"/>
      <c r="CU73" s="50"/>
      <c r="CV73" s="50"/>
      <c r="CW73" s="50"/>
      <c r="CX73" s="50"/>
      <c r="CY73" s="59"/>
      <c r="CZ73" s="60"/>
      <c r="DA73" s="17"/>
      <c r="DB73" s="17"/>
      <c r="DC73" s="58"/>
      <c r="DD73" s="50"/>
      <c r="DE73" s="50"/>
      <c r="DF73" s="50"/>
      <c r="DG73" s="50"/>
      <c r="DH73" s="50"/>
      <c r="DI73" s="50"/>
      <c r="DJ73" s="59"/>
      <c r="DK73" s="60"/>
      <c r="DL73" s="17"/>
      <c r="DM73" s="17"/>
      <c r="DN73" s="58"/>
      <c r="DO73" s="50"/>
      <c r="DP73" s="50"/>
      <c r="DQ73" s="50"/>
      <c r="DR73" s="50"/>
      <c r="DS73" s="50"/>
      <c r="DT73" s="50"/>
      <c r="DU73" s="59"/>
      <c r="DV73" s="60"/>
      <c r="DW73" s="17"/>
      <c r="DX73" s="17"/>
      <c r="DY73" s="58"/>
      <c r="DZ73" s="50"/>
      <c r="EA73" s="50"/>
      <c r="EB73" s="50"/>
      <c r="EC73" s="50"/>
      <c r="ED73" s="50"/>
      <c r="EE73" s="50"/>
      <c r="EF73" s="59"/>
      <c r="EG73" s="60"/>
      <c r="EH73" s="17"/>
      <c r="EI73" s="17"/>
      <c r="EJ73" s="58"/>
      <c r="EK73" s="50"/>
      <c r="EL73" s="50"/>
      <c r="EM73" s="50"/>
      <c r="EN73" s="50"/>
      <c r="EO73" s="50"/>
      <c r="EP73" s="50"/>
      <c r="EQ73" s="59"/>
      <c r="ER73" s="60"/>
      <c r="ES73" s="17"/>
      <c r="ET73" s="17"/>
      <c r="EU73" s="58"/>
      <c r="EV73" s="50"/>
      <c r="EW73" s="50"/>
      <c r="EX73" s="50"/>
      <c r="EY73" s="50"/>
      <c r="EZ73" s="50"/>
      <c r="FA73" s="50"/>
      <c r="FB73" s="59"/>
      <c r="FC73" s="60"/>
      <c r="FD73" s="17"/>
      <c r="FE73" s="17"/>
      <c r="FF73" s="58"/>
      <c r="FG73" s="50"/>
      <c r="FH73" s="50"/>
      <c r="FI73" s="50"/>
      <c r="FJ73" s="50"/>
      <c r="FK73" s="50"/>
      <c r="FL73" s="50"/>
      <c r="FM73" s="59"/>
      <c r="FN73" s="60"/>
      <c r="FO73" s="17"/>
      <c r="FP73" s="17"/>
      <c r="FQ73" s="58"/>
      <c r="FR73" s="50"/>
      <c r="FS73" s="50"/>
      <c r="FT73" s="50"/>
      <c r="FU73" s="50"/>
      <c r="FV73" s="50"/>
      <c r="FW73" s="50"/>
      <c r="FX73" s="59"/>
      <c r="FY73" s="60"/>
      <c r="FZ73" s="17"/>
      <c r="GA73" s="17"/>
      <c r="GB73" s="58"/>
      <c r="GC73" s="50"/>
      <c r="GD73" s="50"/>
      <c r="GE73" s="50"/>
      <c r="GF73" s="50"/>
      <c r="GG73" s="50"/>
      <c r="GH73" s="50"/>
      <c r="GI73" s="59"/>
      <c r="GJ73" s="60"/>
      <c r="GK73" s="17"/>
      <c r="GL73" s="17"/>
      <c r="GM73" s="58"/>
      <c r="GN73" s="50"/>
      <c r="GO73" s="50"/>
      <c r="GP73" s="50"/>
      <c r="GQ73" s="50"/>
      <c r="GR73" s="50"/>
      <c r="GS73" s="50"/>
      <c r="GT73" s="59"/>
      <c r="GU73" s="60"/>
      <c r="GV73" s="17"/>
      <c r="GW73" s="17"/>
      <c r="GX73" s="58"/>
      <c r="GY73" s="50"/>
      <c r="GZ73" s="50"/>
      <c r="HA73" s="50"/>
      <c r="HB73" s="50"/>
      <c r="HC73" s="50"/>
      <c r="HD73" s="50"/>
      <c r="HE73" s="59"/>
      <c r="HF73" s="60"/>
      <c r="HG73" s="17"/>
      <c r="HH73" s="17"/>
      <c r="HI73" s="58"/>
      <c r="HJ73" s="50"/>
      <c r="HK73" s="50"/>
      <c r="HL73" s="50"/>
      <c r="HM73" s="50"/>
      <c r="HN73" s="50"/>
      <c r="HO73" s="50"/>
      <c r="HP73" s="59"/>
      <c r="HQ73" s="60"/>
      <c r="HR73" s="17"/>
      <c r="HS73" s="17"/>
      <c r="HT73" s="58"/>
      <c r="HU73" s="50"/>
      <c r="HV73" s="50"/>
      <c r="HW73" s="50"/>
      <c r="HX73" s="50"/>
      <c r="HY73" s="50"/>
      <c r="HZ73" s="50"/>
      <c r="IA73" s="59"/>
      <c r="IB73" s="60"/>
      <c r="IC73" s="17"/>
      <c r="ID73" s="17"/>
    </row>
    <row r="74" spans="1:238" x14ac:dyDescent="0.3">
      <c r="A74" s="55"/>
      <c r="B74" s="56"/>
      <c r="C74" s="57"/>
      <c r="D74" s="57"/>
      <c r="E74" s="57"/>
      <c r="F74" s="897"/>
      <c r="G74" s="57"/>
      <c r="H74" s="58"/>
      <c r="I74" s="50"/>
      <c r="J74" s="50"/>
      <c r="K74" s="50"/>
      <c r="L74" s="50"/>
      <c r="M74" s="50"/>
      <c r="N74" s="50"/>
      <c r="O74" s="59"/>
      <c r="P74" s="60"/>
      <c r="Q74" s="17"/>
      <c r="R74" s="17"/>
      <c r="S74" s="58"/>
      <c r="T74" s="50"/>
      <c r="U74" s="50"/>
      <c r="V74" s="50"/>
      <c r="W74" s="50"/>
      <c r="X74" s="50"/>
      <c r="Y74" s="50"/>
      <c r="Z74" s="59"/>
      <c r="AA74" s="60"/>
      <c r="AB74" s="17"/>
      <c r="AC74" s="17"/>
      <c r="AD74" s="58"/>
      <c r="AE74" s="50"/>
      <c r="AF74" s="50"/>
      <c r="AG74" s="50"/>
      <c r="AH74" s="50"/>
      <c r="AI74" s="50"/>
      <c r="AJ74" s="50"/>
      <c r="AK74" s="59"/>
      <c r="AL74" s="60"/>
      <c r="AM74" s="17"/>
      <c r="AN74" s="17"/>
      <c r="AO74" s="58"/>
      <c r="AP74" s="50"/>
      <c r="AQ74" s="50"/>
      <c r="AR74" s="50"/>
      <c r="AS74" s="50"/>
      <c r="AT74" s="50"/>
      <c r="AU74" s="50"/>
      <c r="AV74" s="59"/>
      <c r="AW74" s="60"/>
      <c r="AX74" s="17"/>
      <c r="AY74" s="17"/>
      <c r="AZ74" s="58"/>
      <c r="BA74" s="50"/>
      <c r="BB74" s="50"/>
      <c r="BC74" s="50"/>
      <c r="BD74" s="50"/>
      <c r="BE74" s="50"/>
      <c r="BF74" s="50"/>
      <c r="BG74" s="59"/>
      <c r="BH74" s="60"/>
      <c r="BI74" s="17"/>
      <c r="BJ74" s="17"/>
      <c r="BK74" s="58"/>
      <c r="BL74" s="50"/>
      <c r="BM74" s="50"/>
      <c r="BN74" s="50"/>
      <c r="BO74" s="50"/>
      <c r="BP74" s="50"/>
      <c r="BQ74" s="50"/>
      <c r="BR74" s="59"/>
      <c r="BS74" s="60"/>
      <c r="BT74" s="17"/>
      <c r="BU74" s="17"/>
      <c r="BV74" s="58"/>
      <c r="BW74" s="50"/>
      <c r="BX74" s="50"/>
      <c r="BY74" s="50"/>
      <c r="BZ74" s="50"/>
      <c r="CA74" s="50"/>
      <c r="CB74" s="50"/>
      <c r="CC74" s="59"/>
      <c r="CD74" s="60"/>
      <c r="CE74" s="17"/>
      <c r="CF74" s="17"/>
      <c r="CG74" s="58"/>
      <c r="CH74" s="50"/>
      <c r="CI74" s="50"/>
      <c r="CJ74" s="50"/>
      <c r="CK74" s="50"/>
      <c r="CL74" s="50"/>
      <c r="CM74" s="50"/>
      <c r="CN74" s="59"/>
      <c r="CO74" s="60"/>
      <c r="CP74" s="17"/>
      <c r="CQ74" s="17"/>
      <c r="CR74" s="58"/>
      <c r="CS74" s="50"/>
      <c r="CT74" s="50"/>
      <c r="CU74" s="50"/>
      <c r="CV74" s="50"/>
      <c r="CW74" s="50"/>
      <c r="CX74" s="50"/>
      <c r="CY74" s="59"/>
      <c r="CZ74" s="60"/>
      <c r="DA74" s="17"/>
      <c r="DB74" s="17"/>
      <c r="DC74" s="58"/>
      <c r="DD74" s="50"/>
      <c r="DE74" s="50"/>
      <c r="DF74" s="50"/>
      <c r="DG74" s="50"/>
      <c r="DH74" s="50"/>
      <c r="DI74" s="50"/>
      <c r="DJ74" s="59"/>
      <c r="DK74" s="60"/>
      <c r="DL74" s="17"/>
      <c r="DM74" s="17"/>
      <c r="DN74" s="58"/>
      <c r="DO74" s="50"/>
      <c r="DP74" s="50"/>
      <c r="DQ74" s="50"/>
      <c r="DR74" s="50"/>
      <c r="DS74" s="50"/>
      <c r="DT74" s="50"/>
      <c r="DU74" s="59"/>
      <c r="DV74" s="60"/>
      <c r="DW74" s="17"/>
      <c r="DX74" s="17"/>
      <c r="DY74" s="58"/>
      <c r="DZ74" s="50"/>
      <c r="EA74" s="50"/>
      <c r="EB74" s="50"/>
      <c r="EC74" s="50"/>
      <c r="ED74" s="50"/>
      <c r="EE74" s="50"/>
      <c r="EF74" s="59"/>
      <c r="EG74" s="60"/>
      <c r="EH74" s="17"/>
      <c r="EI74" s="17"/>
      <c r="EJ74" s="58"/>
      <c r="EK74" s="50"/>
      <c r="EL74" s="50"/>
      <c r="EM74" s="50"/>
      <c r="EN74" s="50"/>
      <c r="EO74" s="50"/>
      <c r="EP74" s="50"/>
      <c r="EQ74" s="59"/>
      <c r="ER74" s="60"/>
      <c r="ES74" s="17"/>
      <c r="ET74" s="17"/>
      <c r="EU74" s="58"/>
      <c r="EV74" s="50"/>
      <c r="EW74" s="50"/>
      <c r="EX74" s="50"/>
      <c r="EY74" s="50"/>
      <c r="EZ74" s="50"/>
      <c r="FA74" s="50"/>
      <c r="FB74" s="59"/>
      <c r="FC74" s="60"/>
      <c r="FD74" s="17"/>
      <c r="FE74" s="17"/>
      <c r="FF74" s="58"/>
      <c r="FG74" s="50"/>
      <c r="FH74" s="50"/>
      <c r="FI74" s="50"/>
      <c r="FJ74" s="50"/>
      <c r="FK74" s="50"/>
      <c r="FL74" s="50"/>
      <c r="FM74" s="59"/>
      <c r="FN74" s="60"/>
      <c r="FO74" s="17"/>
      <c r="FP74" s="17"/>
      <c r="FQ74" s="58"/>
      <c r="FR74" s="50"/>
      <c r="FS74" s="50"/>
      <c r="FT74" s="50"/>
      <c r="FU74" s="50"/>
      <c r="FV74" s="50"/>
      <c r="FW74" s="50"/>
      <c r="FX74" s="59"/>
      <c r="FY74" s="60"/>
      <c r="FZ74" s="17"/>
      <c r="GA74" s="17"/>
      <c r="GB74" s="58"/>
      <c r="GC74" s="50"/>
      <c r="GD74" s="50"/>
      <c r="GE74" s="50"/>
      <c r="GF74" s="50"/>
      <c r="GG74" s="50"/>
      <c r="GH74" s="50"/>
      <c r="GI74" s="59"/>
      <c r="GJ74" s="60"/>
      <c r="GK74" s="17"/>
      <c r="GL74" s="17"/>
      <c r="GM74" s="58"/>
      <c r="GN74" s="50"/>
      <c r="GO74" s="50"/>
      <c r="GP74" s="50"/>
      <c r="GQ74" s="50"/>
      <c r="GR74" s="50"/>
      <c r="GS74" s="50"/>
      <c r="GT74" s="59"/>
      <c r="GU74" s="60"/>
      <c r="GV74" s="17"/>
      <c r="GW74" s="17"/>
      <c r="GX74" s="58"/>
      <c r="GY74" s="50"/>
      <c r="GZ74" s="50"/>
      <c r="HA74" s="50"/>
      <c r="HB74" s="50"/>
      <c r="HC74" s="50"/>
      <c r="HD74" s="50"/>
      <c r="HE74" s="59"/>
      <c r="HF74" s="60"/>
      <c r="HG74" s="17"/>
      <c r="HH74" s="17"/>
      <c r="HI74" s="58"/>
      <c r="HJ74" s="50"/>
      <c r="HK74" s="50"/>
      <c r="HL74" s="50"/>
      <c r="HM74" s="50"/>
      <c r="HN74" s="50"/>
      <c r="HO74" s="50"/>
      <c r="HP74" s="59"/>
      <c r="HQ74" s="60"/>
      <c r="HR74" s="17"/>
      <c r="HS74" s="17"/>
      <c r="HT74" s="58"/>
      <c r="HU74" s="50"/>
      <c r="HV74" s="50"/>
      <c r="HW74" s="50"/>
      <c r="HX74" s="50"/>
      <c r="HY74" s="50"/>
      <c r="HZ74" s="50"/>
      <c r="IA74" s="59"/>
      <c r="IB74" s="60"/>
      <c r="IC74" s="17"/>
      <c r="ID74" s="17"/>
    </row>
    <row r="75" spans="1:238" x14ac:dyDescent="0.3">
      <c r="A75" s="55"/>
      <c r="B75" s="56"/>
      <c r="C75" s="57"/>
      <c r="D75" s="57"/>
      <c r="E75" s="57"/>
      <c r="F75" s="897"/>
      <c r="G75" s="57"/>
      <c r="H75" s="58"/>
      <c r="I75" s="50"/>
      <c r="J75" s="50"/>
      <c r="K75" s="50"/>
      <c r="L75" s="50"/>
      <c r="M75" s="50"/>
      <c r="N75" s="50"/>
      <c r="O75" s="59"/>
      <c r="P75" s="60"/>
      <c r="Q75" s="17"/>
      <c r="R75" s="17"/>
      <c r="S75" s="58"/>
      <c r="T75" s="50"/>
      <c r="U75" s="50"/>
      <c r="V75" s="50"/>
      <c r="W75" s="50"/>
      <c r="X75" s="50"/>
      <c r="Y75" s="50"/>
      <c r="Z75" s="59"/>
      <c r="AA75" s="60"/>
      <c r="AB75" s="17"/>
      <c r="AC75" s="17"/>
      <c r="AD75" s="58"/>
      <c r="AE75" s="50"/>
      <c r="AF75" s="50"/>
      <c r="AG75" s="50"/>
      <c r="AH75" s="50"/>
      <c r="AI75" s="50"/>
      <c r="AJ75" s="50"/>
      <c r="AK75" s="59"/>
      <c r="AL75" s="60"/>
      <c r="AM75" s="17"/>
      <c r="AN75" s="17"/>
      <c r="AO75" s="58"/>
      <c r="AP75" s="50"/>
      <c r="AQ75" s="50"/>
      <c r="AR75" s="50"/>
      <c r="AS75" s="50"/>
      <c r="AT75" s="50"/>
      <c r="AU75" s="50"/>
      <c r="AV75" s="59"/>
      <c r="AW75" s="60"/>
      <c r="AX75" s="17"/>
      <c r="AY75" s="17"/>
      <c r="AZ75" s="58"/>
      <c r="BA75" s="50"/>
      <c r="BB75" s="50"/>
      <c r="BC75" s="50"/>
      <c r="BD75" s="50"/>
      <c r="BE75" s="50"/>
      <c r="BF75" s="50"/>
      <c r="BG75" s="59"/>
      <c r="BH75" s="60"/>
      <c r="BI75" s="17"/>
      <c r="BJ75" s="17"/>
      <c r="BK75" s="58"/>
      <c r="BL75" s="50"/>
      <c r="BM75" s="50"/>
      <c r="BN75" s="50"/>
      <c r="BO75" s="50"/>
      <c r="BP75" s="50"/>
      <c r="BQ75" s="50"/>
      <c r="BR75" s="59"/>
      <c r="BS75" s="60"/>
      <c r="BT75" s="17"/>
      <c r="BU75" s="17"/>
      <c r="BV75" s="58"/>
      <c r="BW75" s="50"/>
      <c r="BX75" s="50"/>
      <c r="BY75" s="50"/>
      <c r="BZ75" s="50"/>
      <c r="CA75" s="50"/>
      <c r="CB75" s="50"/>
      <c r="CC75" s="59"/>
      <c r="CD75" s="60"/>
      <c r="CE75" s="17"/>
      <c r="CF75" s="17"/>
      <c r="CG75" s="58"/>
      <c r="CH75" s="50"/>
      <c r="CI75" s="50"/>
      <c r="CJ75" s="50"/>
      <c r="CK75" s="50"/>
      <c r="CL75" s="50"/>
      <c r="CM75" s="50"/>
      <c r="CN75" s="59"/>
      <c r="CO75" s="60"/>
      <c r="CP75" s="17"/>
      <c r="CQ75" s="17"/>
      <c r="CR75" s="58"/>
      <c r="CS75" s="50"/>
      <c r="CT75" s="50"/>
      <c r="CU75" s="50"/>
      <c r="CV75" s="50"/>
      <c r="CW75" s="50"/>
      <c r="CX75" s="50"/>
      <c r="CY75" s="59"/>
      <c r="CZ75" s="60"/>
      <c r="DA75" s="17"/>
      <c r="DB75" s="17"/>
      <c r="DC75" s="58"/>
      <c r="DD75" s="50"/>
      <c r="DE75" s="50"/>
      <c r="DF75" s="50"/>
      <c r="DG75" s="50"/>
      <c r="DH75" s="50"/>
      <c r="DI75" s="50"/>
      <c r="DJ75" s="59"/>
      <c r="DK75" s="60"/>
      <c r="DL75" s="17"/>
      <c r="DM75" s="17"/>
      <c r="DN75" s="58"/>
      <c r="DO75" s="50"/>
      <c r="DP75" s="50"/>
      <c r="DQ75" s="50"/>
      <c r="DR75" s="50"/>
      <c r="DS75" s="50"/>
      <c r="DT75" s="50"/>
      <c r="DU75" s="59"/>
      <c r="DV75" s="60"/>
      <c r="DW75" s="17"/>
      <c r="DX75" s="17"/>
      <c r="DY75" s="58"/>
      <c r="DZ75" s="50"/>
      <c r="EA75" s="50"/>
      <c r="EB75" s="50"/>
      <c r="EC75" s="50"/>
      <c r="ED75" s="50"/>
      <c r="EE75" s="50"/>
      <c r="EF75" s="59"/>
      <c r="EG75" s="60"/>
      <c r="EH75" s="17"/>
      <c r="EI75" s="17"/>
      <c r="EJ75" s="58"/>
      <c r="EK75" s="50"/>
      <c r="EL75" s="50"/>
      <c r="EM75" s="50"/>
      <c r="EN75" s="50"/>
      <c r="EO75" s="50"/>
      <c r="EP75" s="50"/>
      <c r="EQ75" s="59"/>
      <c r="ER75" s="60"/>
      <c r="ES75" s="17"/>
      <c r="ET75" s="17"/>
      <c r="EU75" s="58"/>
      <c r="EV75" s="50"/>
      <c r="EW75" s="50"/>
      <c r="EX75" s="50"/>
      <c r="EY75" s="50"/>
      <c r="EZ75" s="50"/>
      <c r="FA75" s="50"/>
      <c r="FB75" s="59"/>
      <c r="FC75" s="60"/>
      <c r="FD75" s="17"/>
      <c r="FE75" s="17"/>
      <c r="FF75" s="58"/>
      <c r="FG75" s="50"/>
      <c r="FH75" s="50"/>
      <c r="FI75" s="50"/>
      <c r="FJ75" s="50"/>
      <c r="FK75" s="50"/>
      <c r="FL75" s="50"/>
      <c r="FM75" s="59"/>
      <c r="FN75" s="60"/>
      <c r="FO75" s="17"/>
      <c r="FP75" s="17"/>
      <c r="FQ75" s="58"/>
      <c r="FR75" s="50"/>
      <c r="FS75" s="50"/>
      <c r="FT75" s="50"/>
      <c r="FU75" s="50"/>
      <c r="FV75" s="50"/>
      <c r="FW75" s="50"/>
      <c r="FX75" s="59"/>
      <c r="FY75" s="60"/>
      <c r="FZ75" s="17"/>
      <c r="GA75" s="17"/>
      <c r="GB75" s="58"/>
      <c r="GC75" s="50"/>
      <c r="GD75" s="50"/>
      <c r="GE75" s="50"/>
      <c r="GF75" s="50"/>
      <c r="GG75" s="50"/>
      <c r="GH75" s="50"/>
      <c r="GI75" s="59"/>
      <c r="GJ75" s="60"/>
      <c r="GK75" s="17"/>
      <c r="GL75" s="17"/>
      <c r="GM75" s="58"/>
      <c r="GN75" s="50"/>
      <c r="GO75" s="50"/>
      <c r="GP75" s="50"/>
      <c r="GQ75" s="50"/>
      <c r="GR75" s="50"/>
      <c r="GS75" s="50"/>
      <c r="GT75" s="59"/>
      <c r="GU75" s="60"/>
      <c r="GV75" s="17"/>
      <c r="GW75" s="17"/>
      <c r="GX75" s="58"/>
      <c r="GY75" s="50"/>
      <c r="GZ75" s="50"/>
      <c r="HA75" s="50"/>
      <c r="HB75" s="50"/>
      <c r="HC75" s="50"/>
      <c r="HD75" s="50"/>
      <c r="HE75" s="59"/>
      <c r="HF75" s="60"/>
      <c r="HG75" s="17"/>
      <c r="HH75" s="17"/>
      <c r="HI75" s="58"/>
      <c r="HJ75" s="50"/>
      <c r="HK75" s="50"/>
      <c r="HL75" s="50"/>
      <c r="HM75" s="50"/>
      <c r="HN75" s="50"/>
      <c r="HO75" s="50"/>
      <c r="HP75" s="59"/>
      <c r="HQ75" s="60"/>
      <c r="HR75" s="17"/>
      <c r="HS75" s="17"/>
      <c r="HT75" s="58"/>
      <c r="HU75" s="50"/>
      <c r="HV75" s="50"/>
      <c r="HW75" s="50"/>
      <c r="HX75" s="50"/>
      <c r="HY75" s="50"/>
      <c r="HZ75" s="50"/>
      <c r="IA75" s="59"/>
      <c r="IB75" s="60"/>
      <c r="IC75" s="17"/>
      <c r="ID75" s="17"/>
    </row>
    <row r="76" spans="1:238" x14ac:dyDescent="0.3">
      <c r="A76" s="55"/>
      <c r="B76" s="56"/>
      <c r="C76" s="57"/>
      <c r="D76" s="57"/>
      <c r="E76" s="57"/>
      <c r="F76" s="897"/>
      <c r="G76" s="57"/>
      <c r="H76" s="58"/>
      <c r="I76" s="50"/>
      <c r="J76" s="50"/>
      <c r="K76" s="50"/>
      <c r="L76" s="50"/>
      <c r="M76" s="50"/>
      <c r="N76" s="50"/>
      <c r="O76" s="59"/>
      <c r="P76" s="60"/>
      <c r="Q76" s="17"/>
      <c r="R76" s="17"/>
      <c r="S76" s="58"/>
      <c r="T76" s="50"/>
      <c r="U76" s="50"/>
      <c r="V76" s="50"/>
      <c r="W76" s="50"/>
      <c r="X76" s="50"/>
      <c r="Y76" s="50"/>
      <c r="Z76" s="59"/>
      <c r="AA76" s="60"/>
      <c r="AB76" s="17"/>
      <c r="AC76" s="17"/>
      <c r="AD76" s="58"/>
      <c r="AE76" s="50"/>
      <c r="AF76" s="50"/>
      <c r="AG76" s="50"/>
      <c r="AH76" s="50"/>
      <c r="AI76" s="50"/>
      <c r="AJ76" s="50"/>
      <c r="AK76" s="59"/>
      <c r="AL76" s="60"/>
      <c r="AM76" s="17"/>
      <c r="AN76" s="17"/>
      <c r="AO76" s="58"/>
      <c r="AP76" s="50"/>
      <c r="AQ76" s="50"/>
      <c r="AR76" s="50"/>
      <c r="AS76" s="50"/>
      <c r="AT76" s="50"/>
      <c r="AU76" s="50"/>
      <c r="AV76" s="59"/>
      <c r="AW76" s="60"/>
      <c r="AX76" s="17"/>
      <c r="AY76" s="17"/>
      <c r="AZ76" s="58"/>
      <c r="BA76" s="50"/>
      <c r="BB76" s="50"/>
      <c r="BC76" s="50"/>
      <c r="BD76" s="50"/>
      <c r="BE76" s="50"/>
      <c r="BF76" s="50"/>
      <c r="BG76" s="59"/>
      <c r="BH76" s="60"/>
      <c r="BI76" s="17"/>
      <c r="BJ76" s="17"/>
      <c r="BK76" s="58"/>
      <c r="BL76" s="50"/>
      <c r="BM76" s="50"/>
      <c r="BN76" s="50"/>
      <c r="BO76" s="50"/>
      <c r="BP76" s="50"/>
      <c r="BQ76" s="50"/>
      <c r="BR76" s="59"/>
      <c r="BS76" s="60"/>
      <c r="BT76" s="17"/>
      <c r="BU76" s="17"/>
      <c r="BV76" s="58"/>
      <c r="BW76" s="50"/>
      <c r="BX76" s="50"/>
      <c r="BY76" s="50"/>
      <c r="BZ76" s="50"/>
      <c r="CA76" s="50"/>
      <c r="CB76" s="50"/>
      <c r="CC76" s="59"/>
      <c r="CD76" s="60"/>
      <c r="CE76" s="17"/>
      <c r="CF76" s="17"/>
      <c r="CG76" s="58"/>
      <c r="CH76" s="50"/>
      <c r="CI76" s="50"/>
      <c r="CJ76" s="50"/>
      <c r="CK76" s="50"/>
      <c r="CL76" s="50"/>
      <c r="CM76" s="50"/>
      <c r="CN76" s="59"/>
      <c r="CO76" s="60"/>
      <c r="CP76" s="17"/>
      <c r="CQ76" s="17"/>
      <c r="CR76" s="58"/>
      <c r="CS76" s="50"/>
      <c r="CT76" s="50"/>
      <c r="CU76" s="50"/>
      <c r="CV76" s="50"/>
      <c r="CW76" s="50"/>
      <c r="CX76" s="50"/>
      <c r="CY76" s="59"/>
      <c r="CZ76" s="60"/>
      <c r="DA76" s="17"/>
      <c r="DB76" s="17"/>
      <c r="DC76" s="58"/>
      <c r="DD76" s="50"/>
      <c r="DE76" s="50"/>
      <c r="DF76" s="50"/>
      <c r="DG76" s="50"/>
      <c r="DH76" s="50"/>
      <c r="DI76" s="50"/>
      <c r="DJ76" s="59"/>
      <c r="DK76" s="60"/>
      <c r="DL76" s="17"/>
      <c r="DM76" s="17"/>
      <c r="DN76" s="58"/>
      <c r="DO76" s="50"/>
      <c r="DP76" s="50"/>
      <c r="DQ76" s="50"/>
      <c r="DR76" s="50"/>
      <c r="DS76" s="50"/>
      <c r="DT76" s="50"/>
      <c r="DU76" s="59"/>
      <c r="DV76" s="60"/>
      <c r="DW76" s="17"/>
      <c r="DX76" s="17"/>
      <c r="DY76" s="58"/>
      <c r="DZ76" s="50"/>
      <c r="EA76" s="50"/>
      <c r="EB76" s="50"/>
      <c r="EC76" s="50"/>
      <c r="ED76" s="50"/>
      <c r="EE76" s="50"/>
      <c r="EF76" s="59"/>
      <c r="EG76" s="60"/>
      <c r="EH76" s="17"/>
      <c r="EI76" s="17"/>
      <c r="EJ76" s="58"/>
      <c r="EK76" s="50"/>
      <c r="EL76" s="50"/>
      <c r="EM76" s="50"/>
      <c r="EN76" s="50"/>
      <c r="EO76" s="50"/>
      <c r="EP76" s="50"/>
      <c r="EQ76" s="59"/>
      <c r="ER76" s="60"/>
      <c r="ES76" s="17"/>
      <c r="ET76" s="17"/>
      <c r="EU76" s="58"/>
      <c r="EV76" s="50"/>
      <c r="EW76" s="50"/>
      <c r="EX76" s="50"/>
      <c r="EY76" s="50"/>
      <c r="EZ76" s="50"/>
      <c r="FA76" s="50"/>
      <c r="FB76" s="59"/>
      <c r="FC76" s="60"/>
      <c r="FD76" s="17"/>
      <c r="FE76" s="17"/>
      <c r="FF76" s="58"/>
      <c r="FG76" s="50"/>
      <c r="FH76" s="50"/>
      <c r="FI76" s="50"/>
      <c r="FJ76" s="50"/>
      <c r="FK76" s="50"/>
      <c r="FL76" s="50"/>
      <c r="FM76" s="59"/>
      <c r="FN76" s="60"/>
      <c r="FO76" s="17"/>
      <c r="FP76" s="17"/>
      <c r="FQ76" s="58"/>
      <c r="FR76" s="50"/>
      <c r="FS76" s="50"/>
      <c r="FT76" s="50"/>
      <c r="FU76" s="50"/>
      <c r="FV76" s="50"/>
      <c r="FW76" s="50"/>
      <c r="FX76" s="59"/>
      <c r="FY76" s="60"/>
      <c r="FZ76" s="17"/>
      <c r="GA76" s="17"/>
      <c r="GB76" s="58"/>
      <c r="GC76" s="50"/>
      <c r="GD76" s="50"/>
      <c r="GE76" s="50"/>
      <c r="GF76" s="50"/>
      <c r="GG76" s="50"/>
      <c r="GH76" s="50"/>
      <c r="GI76" s="59"/>
      <c r="GJ76" s="60"/>
      <c r="GK76" s="17"/>
      <c r="GL76" s="17"/>
      <c r="GM76" s="58"/>
      <c r="GN76" s="50"/>
      <c r="GO76" s="50"/>
      <c r="GP76" s="50"/>
      <c r="GQ76" s="50"/>
      <c r="GR76" s="50"/>
      <c r="GS76" s="50"/>
      <c r="GT76" s="59"/>
      <c r="GU76" s="60"/>
      <c r="GV76" s="17"/>
      <c r="GW76" s="17"/>
      <c r="GX76" s="58"/>
      <c r="GY76" s="50"/>
      <c r="GZ76" s="50"/>
      <c r="HA76" s="50"/>
      <c r="HB76" s="50"/>
      <c r="HC76" s="50"/>
      <c r="HD76" s="50"/>
      <c r="HE76" s="59"/>
      <c r="HF76" s="60"/>
      <c r="HG76" s="17"/>
      <c r="HH76" s="17"/>
      <c r="HI76" s="58"/>
      <c r="HJ76" s="50"/>
      <c r="HK76" s="50"/>
      <c r="HL76" s="50"/>
      <c r="HM76" s="50"/>
      <c r="HN76" s="50"/>
      <c r="HO76" s="50"/>
      <c r="HP76" s="59"/>
      <c r="HQ76" s="60"/>
      <c r="HR76" s="17"/>
      <c r="HS76" s="17"/>
      <c r="HT76" s="58"/>
      <c r="HU76" s="50"/>
      <c r="HV76" s="50"/>
      <c r="HW76" s="50"/>
      <c r="HX76" s="50"/>
      <c r="HY76" s="50"/>
      <c r="HZ76" s="50"/>
      <c r="IA76" s="59"/>
      <c r="IB76" s="60"/>
      <c r="IC76" s="17"/>
      <c r="ID76" s="17"/>
    </row>
    <row r="77" spans="1:238" x14ac:dyDescent="0.3">
      <c r="A77" s="55"/>
      <c r="B77" s="62"/>
      <c r="C77" s="57"/>
      <c r="D77" s="57"/>
      <c r="E77" s="57"/>
      <c r="F77" s="897"/>
      <c r="G77" s="57"/>
      <c r="H77" s="58"/>
      <c r="I77" s="50"/>
      <c r="J77" s="50"/>
      <c r="K77" s="50"/>
      <c r="L77" s="50"/>
      <c r="M77" s="50"/>
      <c r="N77" s="50"/>
      <c r="O77" s="59"/>
      <c r="P77" s="60"/>
      <c r="Q77" s="17"/>
      <c r="R77" s="17"/>
      <c r="S77" s="58"/>
      <c r="T77" s="50"/>
      <c r="U77" s="50"/>
      <c r="V77" s="50"/>
      <c r="W77" s="50"/>
      <c r="X77" s="50"/>
      <c r="Y77" s="50"/>
      <c r="Z77" s="59"/>
      <c r="AA77" s="60"/>
      <c r="AB77" s="17"/>
      <c r="AC77" s="17"/>
      <c r="AD77" s="58"/>
      <c r="AE77" s="50"/>
      <c r="AF77" s="50"/>
      <c r="AG77" s="50"/>
      <c r="AH77" s="50"/>
      <c r="AI77" s="50"/>
      <c r="AJ77" s="50"/>
      <c r="AK77" s="59"/>
      <c r="AL77" s="60"/>
      <c r="AM77" s="17"/>
      <c r="AN77" s="17"/>
      <c r="AO77" s="58"/>
      <c r="AP77" s="50"/>
      <c r="AQ77" s="50"/>
      <c r="AR77" s="50"/>
      <c r="AS77" s="50"/>
      <c r="AT77" s="50"/>
      <c r="AU77" s="50"/>
      <c r="AV77" s="59"/>
      <c r="AW77" s="60"/>
      <c r="AX77" s="17"/>
      <c r="AY77" s="17"/>
      <c r="AZ77" s="58"/>
      <c r="BA77" s="50"/>
      <c r="BB77" s="50"/>
      <c r="BC77" s="50"/>
      <c r="BD77" s="50"/>
      <c r="BE77" s="50"/>
      <c r="BF77" s="50"/>
      <c r="BG77" s="59"/>
      <c r="BH77" s="60"/>
      <c r="BI77" s="17"/>
      <c r="BJ77" s="17"/>
      <c r="BK77" s="58"/>
      <c r="BL77" s="50"/>
      <c r="BM77" s="50"/>
      <c r="BN77" s="50"/>
      <c r="BO77" s="50"/>
      <c r="BP77" s="50"/>
      <c r="BQ77" s="50"/>
      <c r="BR77" s="59"/>
      <c r="BS77" s="60"/>
      <c r="BT77" s="17"/>
      <c r="BU77" s="17"/>
      <c r="BV77" s="58"/>
      <c r="BW77" s="50"/>
      <c r="BX77" s="50"/>
      <c r="BY77" s="50"/>
      <c r="BZ77" s="50"/>
      <c r="CA77" s="50"/>
      <c r="CB77" s="50"/>
      <c r="CC77" s="59"/>
      <c r="CD77" s="60"/>
      <c r="CE77" s="17"/>
      <c r="CF77" s="17"/>
      <c r="CG77" s="58"/>
      <c r="CH77" s="50"/>
      <c r="CI77" s="50"/>
      <c r="CJ77" s="50"/>
      <c r="CK77" s="50"/>
      <c r="CL77" s="50"/>
      <c r="CM77" s="50"/>
      <c r="CN77" s="59"/>
      <c r="CO77" s="60"/>
      <c r="CP77" s="17"/>
      <c r="CQ77" s="17"/>
      <c r="CR77" s="58"/>
      <c r="CS77" s="50"/>
      <c r="CT77" s="50"/>
      <c r="CU77" s="50"/>
      <c r="CV77" s="50"/>
      <c r="CW77" s="50"/>
      <c r="CX77" s="50"/>
      <c r="CY77" s="59"/>
      <c r="CZ77" s="60"/>
      <c r="DA77" s="17"/>
      <c r="DB77" s="17"/>
      <c r="DC77" s="58"/>
      <c r="DD77" s="50"/>
      <c r="DE77" s="50"/>
      <c r="DF77" s="50"/>
      <c r="DG77" s="50"/>
      <c r="DH77" s="50"/>
      <c r="DI77" s="50"/>
      <c r="DJ77" s="59"/>
      <c r="DK77" s="60"/>
      <c r="DL77" s="17"/>
      <c r="DM77" s="17"/>
      <c r="DN77" s="58"/>
      <c r="DO77" s="50"/>
      <c r="DP77" s="50"/>
      <c r="DQ77" s="50"/>
      <c r="DR77" s="50"/>
      <c r="DS77" s="50"/>
      <c r="DT77" s="50"/>
      <c r="DU77" s="59"/>
      <c r="DV77" s="60"/>
      <c r="DW77" s="17"/>
      <c r="DX77" s="17"/>
      <c r="DY77" s="58"/>
      <c r="DZ77" s="50"/>
      <c r="EA77" s="50"/>
      <c r="EB77" s="50"/>
      <c r="EC77" s="50"/>
      <c r="ED77" s="50"/>
      <c r="EE77" s="50"/>
      <c r="EF77" s="59"/>
      <c r="EG77" s="60"/>
      <c r="EH77" s="17"/>
      <c r="EI77" s="17"/>
      <c r="EJ77" s="58"/>
      <c r="EK77" s="50"/>
      <c r="EL77" s="50"/>
      <c r="EM77" s="50"/>
      <c r="EN77" s="50"/>
      <c r="EO77" s="50"/>
      <c r="EP77" s="50"/>
      <c r="EQ77" s="59"/>
      <c r="ER77" s="60"/>
      <c r="ES77" s="17"/>
      <c r="ET77" s="17"/>
      <c r="EU77" s="58"/>
      <c r="EV77" s="50"/>
      <c r="EW77" s="50"/>
      <c r="EX77" s="50"/>
      <c r="EY77" s="50"/>
      <c r="EZ77" s="50"/>
      <c r="FA77" s="50"/>
      <c r="FB77" s="59"/>
      <c r="FC77" s="60"/>
      <c r="FD77" s="17"/>
      <c r="FE77" s="17"/>
      <c r="FF77" s="58"/>
      <c r="FG77" s="50"/>
      <c r="FH77" s="50"/>
      <c r="FI77" s="50"/>
      <c r="FJ77" s="50"/>
      <c r="FK77" s="50"/>
      <c r="FL77" s="50"/>
      <c r="FM77" s="59"/>
      <c r="FN77" s="60"/>
      <c r="FO77" s="17"/>
      <c r="FP77" s="17"/>
      <c r="FQ77" s="58"/>
      <c r="FR77" s="50"/>
      <c r="FS77" s="50"/>
      <c r="FT77" s="50"/>
      <c r="FU77" s="50"/>
      <c r="FV77" s="50"/>
      <c r="FW77" s="50"/>
      <c r="FX77" s="59"/>
      <c r="FY77" s="60"/>
      <c r="FZ77" s="17"/>
      <c r="GA77" s="17"/>
      <c r="GB77" s="58"/>
      <c r="GC77" s="50"/>
      <c r="GD77" s="50"/>
      <c r="GE77" s="50"/>
      <c r="GF77" s="50"/>
      <c r="GG77" s="50"/>
      <c r="GH77" s="50"/>
      <c r="GI77" s="59"/>
      <c r="GJ77" s="60"/>
      <c r="GK77" s="17"/>
      <c r="GL77" s="17"/>
      <c r="GM77" s="58"/>
      <c r="GN77" s="50"/>
      <c r="GO77" s="50"/>
      <c r="GP77" s="50"/>
      <c r="GQ77" s="50"/>
      <c r="GR77" s="50"/>
      <c r="GS77" s="50"/>
      <c r="GT77" s="59"/>
      <c r="GU77" s="60"/>
      <c r="GV77" s="17"/>
      <c r="GW77" s="17"/>
      <c r="GX77" s="58"/>
      <c r="GY77" s="50"/>
      <c r="GZ77" s="50"/>
      <c r="HA77" s="50"/>
      <c r="HB77" s="50"/>
      <c r="HC77" s="50"/>
      <c r="HD77" s="50"/>
      <c r="HE77" s="59"/>
      <c r="HF77" s="60"/>
      <c r="HG77" s="17"/>
      <c r="HH77" s="17"/>
      <c r="HI77" s="58"/>
      <c r="HJ77" s="50"/>
      <c r="HK77" s="50"/>
      <c r="HL77" s="50"/>
      <c r="HM77" s="50"/>
      <c r="HN77" s="50"/>
      <c r="HO77" s="50"/>
      <c r="HP77" s="59"/>
      <c r="HQ77" s="60"/>
      <c r="HR77" s="17"/>
      <c r="HS77" s="17"/>
      <c r="HT77" s="58"/>
      <c r="HU77" s="50"/>
      <c r="HV77" s="50"/>
      <c r="HW77" s="50"/>
      <c r="HX77" s="50"/>
      <c r="HY77" s="50"/>
      <c r="HZ77" s="50"/>
      <c r="IA77" s="59"/>
      <c r="IB77" s="60"/>
      <c r="IC77" s="17"/>
      <c r="ID77" s="17"/>
    </row>
    <row r="78" spans="1:238" x14ac:dyDescent="0.3">
      <c r="A78" s="55"/>
      <c r="B78" s="62"/>
      <c r="C78" s="57"/>
      <c r="D78" s="57"/>
      <c r="E78" s="57"/>
      <c r="F78" s="897"/>
      <c r="G78" s="57"/>
      <c r="H78" s="58"/>
      <c r="I78" s="50"/>
      <c r="J78" s="50"/>
      <c r="K78" s="50"/>
      <c r="L78" s="50"/>
      <c r="M78" s="50"/>
      <c r="N78" s="50"/>
      <c r="O78" s="59"/>
      <c r="P78" s="60"/>
      <c r="Q78" s="17"/>
      <c r="R78" s="17"/>
      <c r="S78" s="58"/>
      <c r="T78" s="50"/>
      <c r="U78" s="50"/>
      <c r="V78" s="50"/>
      <c r="W78" s="50"/>
      <c r="X78" s="50"/>
      <c r="Y78" s="50"/>
      <c r="Z78" s="59"/>
      <c r="AA78" s="60"/>
      <c r="AB78" s="17"/>
      <c r="AC78" s="17"/>
      <c r="AD78" s="58"/>
      <c r="AE78" s="50"/>
      <c r="AF78" s="50"/>
      <c r="AG78" s="50"/>
      <c r="AH78" s="50"/>
      <c r="AI78" s="50"/>
      <c r="AJ78" s="50"/>
      <c r="AK78" s="59"/>
      <c r="AL78" s="60"/>
      <c r="AM78" s="17"/>
      <c r="AN78" s="17"/>
      <c r="AO78" s="58"/>
      <c r="AP78" s="50"/>
      <c r="AQ78" s="50"/>
      <c r="AR78" s="50"/>
      <c r="AS78" s="50"/>
      <c r="AT78" s="50"/>
      <c r="AU78" s="50"/>
      <c r="AV78" s="59"/>
      <c r="AW78" s="60"/>
      <c r="AX78" s="17"/>
      <c r="AY78" s="17"/>
      <c r="AZ78" s="58"/>
      <c r="BA78" s="50"/>
      <c r="BB78" s="50"/>
      <c r="BC78" s="50"/>
      <c r="BD78" s="50"/>
      <c r="BE78" s="50"/>
      <c r="BF78" s="50"/>
      <c r="BG78" s="59"/>
      <c r="BH78" s="60"/>
      <c r="BI78" s="17"/>
      <c r="BJ78" s="17"/>
      <c r="BK78" s="58"/>
      <c r="BL78" s="50"/>
      <c r="BM78" s="50"/>
      <c r="BN78" s="50"/>
      <c r="BO78" s="50"/>
      <c r="BP78" s="50"/>
      <c r="BQ78" s="50"/>
      <c r="BR78" s="59"/>
      <c r="BS78" s="60"/>
      <c r="BT78" s="17"/>
      <c r="BU78" s="17"/>
      <c r="BV78" s="58"/>
      <c r="BW78" s="50"/>
      <c r="BX78" s="50"/>
      <c r="BY78" s="50"/>
      <c r="BZ78" s="50"/>
      <c r="CA78" s="50"/>
      <c r="CB78" s="50"/>
      <c r="CC78" s="59"/>
      <c r="CD78" s="60"/>
      <c r="CE78" s="17"/>
      <c r="CF78" s="17"/>
      <c r="CG78" s="58"/>
      <c r="CH78" s="50"/>
      <c r="CI78" s="50"/>
      <c r="CJ78" s="50"/>
      <c r="CK78" s="50"/>
      <c r="CL78" s="50"/>
      <c r="CM78" s="50"/>
      <c r="CN78" s="59"/>
      <c r="CO78" s="60"/>
      <c r="CP78" s="17"/>
      <c r="CQ78" s="17"/>
      <c r="CR78" s="58"/>
      <c r="CS78" s="50"/>
      <c r="CT78" s="50"/>
      <c r="CU78" s="50"/>
      <c r="CV78" s="50"/>
      <c r="CW78" s="50"/>
      <c r="CX78" s="50"/>
      <c r="CY78" s="59"/>
      <c r="CZ78" s="60"/>
      <c r="DA78" s="17"/>
      <c r="DB78" s="17"/>
      <c r="DC78" s="58"/>
      <c r="DD78" s="50"/>
      <c r="DE78" s="50"/>
      <c r="DF78" s="50"/>
      <c r="DG78" s="50"/>
      <c r="DH78" s="50"/>
      <c r="DI78" s="50"/>
      <c r="DJ78" s="59"/>
      <c r="DK78" s="60"/>
      <c r="DL78" s="17"/>
      <c r="DM78" s="17"/>
      <c r="DN78" s="58"/>
      <c r="DO78" s="50"/>
      <c r="DP78" s="50"/>
      <c r="DQ78" s="50"/>
      <c r="DR78" s="50"/>
      <c r="DS78" s="50"/>
      <c r="DT78" s="50"/>
      <c r="DU78" s="59"/>
      <c r="DV78" s="60"/>
      <c r="DW78" s="17"/>
      <c r="DX78" s="17"/>
      <c r="DY78" s="58"/>
      <c r="DZ78" s="50"/>
      <c r="EA78" s="50"/>
      <c r="EB78" s="50"/>
      <c r="EC78" s="50"/>
      <c r="ED78" s="50"/>
      <c r="EE78" s="50"/>
      <c r="EF78" s="59"/>
      <c r="EG78" s="60"/>
      <c r="EH78" s="17"/>
      <c r="EI78" s="17"/>
      <c r="EJ78" s="58"/>
      <c r="EK78" s="50"/>
      <c r="EL78" s="50"/>
      <c r="EM78" s="50"/>
      <c r="EN78" s="50"/>
      <c r="EO78" s="50"/>
      <c r="EP78" s="50"/>
      <c r="EQ78" s="59"/>
      <c r="ER78" s="60"/>
      <c r="ES78" s="17"/>
      <c r="ET78" s="17"/>
      <c r="EU78" s="58"/>
      <c r="EV78" s="50"/>
      <c r="EW78" s="50"/>
      <c r="EX78" s="50"/>
      <c r="EY78" s="50"/>
      <c r="EZ78" s="50"/>
      <c r="FA78" s="50"/>
      <c r="FB78" s="59"/>
      <c r="FC78" s="60"/>
      <c r="FD78" s="17"/>
      <c r="FE78" s="17"/>
      <c r="FF78" s="58"/>
      <c r="FG78" s="50"/>
      <c r="FH78" s="50"/>
      <c r="FI78" s="50"/>
      <c r="FJ78" s="50"/>
      <c r="FK78" s="50"/>
      <c r="FL78" s="50"/>
      <c r="FM78" s="59"/>
      <c r="FN78" s="60"/>
      <c r="FO78" s="17"/>
      <c r="FP78" s="17"/>
      <c r="FQ78" s="58"/>
      <c r="FR78" s="50"/>
      <c r="FS78" s="50"/>
      <c r="FT78" s="50"/>
      <c r="FU78" s="50"/>
      <c r="FV78" s="50"/>
      <c r="FW78" s="50"/>
      <c r="FX78" s="59"/>
      <c r="FY78" s="60"/>
      <c r="FZ78" s="17"/>
      <c r="GA78" s="17"/>
      <c r="GB78" s="58"/>
      <c r="GC78" s="50"/>
      <c r="GD78" s="50"/>
      <c r="GE78" s="50"/>
      <c r="GF78" s="50"/>
      <c r="GG78" s="50"/>
      <c r="GH78" s="50"/>
      <c r="GI78" s="59"/>
      <c r="GJ78" s="60"/>
      <c r="GK78" s="17"/>
      <c r="GL78" s="17"/>
      <c r="GM78" s="58"/>
      <c r="GN78" s="50"/>
      <c r="GO78" s="50"/>
      <c r="GP78" s="50"/>
      <c r="GQ78" s="50"/>
      <c r="GR78" s="50"/>
      <c r="GS78" s="50"/>
      <c r="GT78" s="59"/>
      <c r="GU78" s="60"/>
      <c r="GV78" s="17"/>
      <c r="GW78" s="17"/>
      <c r="GX78" s="58"/>
      <c r="GY78" s="50"/>
      <c r="GZ78" s="50"/>
      <c r="HA78" s="50"/>
      <c r="HB78" s="50"/>
      <c r="HC78" s="50"/>
      <c r="HD78" s="50"/>
      <c r="HE78" s="59"/>
      <c r="HF78" s="60"/>
      <c r="HG78" s="17"/>
      <c r="HH78" s="17"/>
      <c r="HI78" s="58"/>
      <c r="HJ78" s="50"/>
      <c r="HK78" s="50"/>
      <c r="HL78" s="50"/>
      <c r="HM78" s="50"/>
      <c r="HN78" s="50"/>
      <c r="HO78" s="50"/>
      <c r="HP78" s="59"/>
      <c r="HQ78" s="60"/>
      <c r="HR78" s="17"/>
      <c r="HS78" s="17"/>
      <c r="HT78" s="58"/>
      <c r="HU78" s="50"/>
      <c r="HV78" s="50"/>
      <c r="HW78" s="50"/>
      <c r="HX78" s="50"/>
      <c r="HY78" s="50"/>
      <c r="HZ78" s="50"/>
      <c r="IA78" s="59"/>
      <c r="IB78" s="60"/>
      <c r="IC78" s="17"/>
      <c r="ID78" s="17"/>
    </row>
    <row r="79" spans="1:238" x14ac:dyDescent="0.3">
      <c r="A79" s="55"/>
      <c r="B79" s="56"/>
      <c r="C79" s="57"/>
      <c r="D79" s="57"/>
      <c r="E79" s="57"/>
      <c r="F79" s="897"/>
      <c r="G79" s="57"/>
      <c r="H79" s="58"/>
      <c r="I79" s="50"/>
      <c r="J79" s="50"/>
      <c r="K79" s="50"/>
      <c r="L79" s="50"/>
      <c r="M79" s="50"/>
      <c r="N79" s="50"/>
      <c r="O79" s="59"/>
      <c r="P79" s="60"/>
      <c r="Q79" s="17"/>
      <c r="R79" s="17"/>
      <c r="S79" s="58"/>
      <c r="T79" s="50"/>
      <c r="U79" s="50"/>
      <c r="V79" s="50"/>
      <c r="W79" s="50"/>
      <c r="X79" s="50"/>
      <c r="Y79" s="50"/>
      <c r="Z79" s="59"/>
      <c r="AA79" s="60"/>
      <c r="AB79" s="17"/>
      <c r="AC79" s="17"/>
      <c r="AD79" s="58"/>
      <c r="AE79" s="50"/>
      <c r="AF79" s="50"/>
      <c r="AG79" s="50"/>
      <c r="AH79" s="50"/>
      <c r="AI79" s="50"/>
      <c r="AJ79" s="50"/>
      <c r="AK79" s="59"/>
      <c r="AL79" s="60"/>
      <c r="AM79" s="17"/>
      <c r="AN79" s="17"/>
      <c r="AO79" s="58"/>
      <c r="AP79" s="50"/>
      <c r="AQ79" s="50"/>
      <c r="AR79" s="50"/>
      <c r="AS79" s="50"/>
      <c r="AT79" s="50"/>
      <c r="AU79" s="50"/>
      <c r="AV79" s="59"/>
      <c r="AW79" s="60"/>
      <c r="AX79" s="17"/>
      <c r="AY79" s="17"/>
      <c r="AZ79" s="58"/>
      <c r="BA79" s="50"/>
      <c r="BB79" s="50"/>
      <c r="BC79" s="50"/>
      <c r="BD79" s="50"/>
      <c r="BE79" s="50"/>
      <c r="BF79" s="50"/>
      <c r="BG79" s="59"/>
      <c r="BH79" s="60"/>
      <c r="BI79" s="17"/>
      <c r="BJ79" s="17"/>
      <c r="BK79" s="58"/>
      <c r="BL79" s="50"/>
      <c r="BM79" s="50"/>
      <c r="BN79" s="50"/>
      <c r="BO79" s="50"/>
      <c r="BP79" s="50"/>
      <c r="BQ79" s="50"/>
      <c r="BR79" s="59"/>
      <c r="BS79" s="60"/>
      <c r="BT79" s="17"/>
      <c r="BU79" s="17"/>
      <c r="BV79" s="58"/>
      <c r="BW79" s="50"/>
      <c r="BX79" s="50"/>
      <c r="BY79" s="50"/>
      <c r="BZ79" s="50"/>
      <c r="CA79" s="50"/>
      <c r="CB79" s="50"/>
      <c r="CC79" s="59"/>
      <c r="CD79" s="60"/>
      <c r="CE79" s="17"/>
      <c r="CF79" s="17"/>
      <c r="CG79" s="58"/>
      <c r="CH79" s="50"/>
      <c r="CI79" s="50"/>
      <c r="CJ79" s="50"/>
      <c r="CK79" s="50"/>
      <c r="CL79" s="50"/>
      <c r="CM79" s="50"/>
      <c r="CN79" s="59"/>
      <c r="CO79" s="60"/>
      <c r="CP79" s="17"/>
      <c r="CQ79" s="17"/>
      <c r="CR79" s="58"/>
      <c r="CS79" s="50"/>
      <c r="CT79" s="50"/>
      <c r="CU79" s="50"/>
      <c r="CV79" s="50"/>
      <c r="CW79" s="50"/>
      <c r="CX79" s="50"/>
      <c r="CY79" s="59"/>
      <c r="CZ79" s="60"/>
      <c r="DA79" s="17"/>
      <c r="DB79" s="17"/>
      <c r="DC79" s="58"/>
      <c r="DD79" s="50"/>
      <c r="DE79" s="50"/>
      <c r="DF79" s="50"/>
      <c r="DG79" s="50"/>
      <c r="DH79" s="50"/>
      <c r="DI79" s="50"/>
      <c r="DJ79" s="59"/>
      <c r="DK79" s="60"/>
      <c r="DL79" s="17"/>
      <c r="DM79" s="17"/>
      <c r="DN79" s="58"/>
      <c r="DO79" s="50"/>
      <c r="DP79" s="50"/>
      <c r="DQ79" s="50"/>
      <c r="DR79" s="50"/>
      <c r="DS79" s="50"/>
      <c r="DT79" s="50"/>
      <c r="DU79" s="59"/>
      <c r="DV79" s="60"/>
      <c r="DW79" s="17"/>
      <c r="DX79" s="17"/>
      <c r="DY79" s="58"/>
      <c r="DZ79" s="50"/>
      <c r="EA79" s="50"/>
      <c r="EB79" s="50"/>
      <c r="EC79" s="50"/>
      <c r="ED79" s="50"/>
      <c r="EE79" s="50"/>
      <c r="EF79" s="59"/>
      <c r="EG79" s="60"/>
      <c r="EH79" s="17"/>
      <c r="EI79" s="17"/>
      <c r="EJ79" s="58"/>
      <c r="EK79" s="50"/>
      <c r="EL79" s="50"/>
      <c r="EM79" s="50"/>
      <c r="EN79" s="50"/>
      <c r="EO79" s="50"/>
      <c r="EP79" s="50"/>
      <c r="EQ79" s="59"/>
      <c r="ER79" s="60"/>
      <c r="ES79" s="17"/>
      <c r="ET79" s="17"/>
      <c r="EU79" s="58"/>
      <c r="EV79" s="50"/>
      <c r="EW79" s="50"/>
      <c r="EX79" s="50"/>
      <c r="EY79" s="50"/>
      <c r="EZ79" s="50"/>
      <c r="FA79" s="50"/>
      <c r="FB79" s="59"/>
      <c r="FC79" s="60"/>
      <c r="FD79" s="17"/>
      <c r="FE79" s="17"/>
      <c r="FF79" s="58"/>
      <c r="FG79" s="50"/>
      <c r="FH79" s="50"/>
      <c r="FI79" s="50"/>
      <c r="FJ79" s="50"/>
      <c r="FK79" s="50"/>
      <c r="FL79" s="50"/>
      <c r="FM79" s="59"/>
      <c r="FN79" s="60"/>
      <c r="FO79" s="17"/>
      <c r="FP79" s="17"/>
      <c r="FQ79" s="58"/>
      <c r="FR79" s="50"/>
      <c r="FS79" s="50"/>
      <c r="FT79" s="50"/>
      <c r="FU79" s="50"/>
      <c r="FV79" s="50"/>
      <c r="FW79" s="50"/>
      <c r="FX79" s="59"/>
      <c r="FY79" s="60"/>
      <c r="FZ79" s="17"/>
      <c r="GA79" s="17"/>
      <c r="GB79" s="58"/>
      <c r="GC79" s="50"/>
      <c r="GD79" s="50"/>
      <c r="GE79" s="50"/>
      <c r="GF79" s="50"/>
      <c r="GG79" s="50"/>
      <c r="GH79" s="50"/>
      <c r="GI79" s="59"/>
      <c r="GJ79" s="60"/>
      <c r="GK79" s="17"/>
      <c r="GL79" s="17"/>
      <c r="GM79" s="58"/>
      <c r="GN79" s="50"/>
      <c r="GO79" s="50"/>
      <c r="GP79" s="50"/>
      <c r="GQ79" s="50"/>
      <c r="GR79" s="50"/>
      <c r="GS79" s="50"/>
      <c r="GT79" s="59"/>
      <c r="GU79" s="60"/>
      <c r="GV79" s="17"/>
      <c r="GW79" s="17"/>
      <c r="GX79" s="58"/>
      <c r="GY79" s="50"/>
      <c r="GZ79" s="50"/>
      <c r="HA79" s="50"/>
      <c r="HB79" s="50"/>
      <c r="HC79" s="50"/>
      <c r="HD79" s="50"/>
      <c r="HE79" s="59"/>
      <c r="HF79" s="60"/>
      <c r="HG79" s="17"/>
      <c r="HH79" s="17"/>
      <c r="HI79" s="58"/>
      <c r="HJ79" s="50"/>
      <c r="HK79" s="50"/>
      <c r="HL79" s="50"/>
      <c r="HM79" s="50"/>
      <c r="HN79" s="50"/>
      <c r="HO79" s="50"/>
      <c r="HP79" s="59"/>
      <c r="HQ79" s="60"/>
      <c r="HR79" s="17"/>
      <c r="HS79" s="17"/>
      <c r="HT79" s="58"/>
      <c r="HU79" s="50"/>
      <c r="HV79" s="50"/>
      <c r="HW79" s="50"/>
      <c r="HX79" s="50"/>
      <c r="HY79" s="50"/>
      <c r="HZ79" s="50"/>
      <c r="IA79" s="59"/>
      <c r="IB79" s="60"/>
      <c r="IC79" s="17"/>
      <c r="ID79" s="17"/>
    </row>
    <row r="80" spans="1:238" x14ac:dyDescent="0.3">
      <c r="A80" s="55"/>
      <c r="B80" s="56"/>
      <c r="C80" s="57"/>
      <c r="D80" s="57"/>
      <c r="E80" s="57"/>
      <c r="F80" s="897"/>
      <c r="G80" s="57"/>
      <c r="H80" s="58"/>
      <c r="I80" s="50"/>
      <c r="J80" s="50"/>
      <c r="K80" s="50"/>
      <c r="L80" s="50"/>
      <c r="M80" s="50"/>
      <c r="N80" s="50"/>
      <c r="O80" s="59"/>
      <c r="P80" s="60"/>
      <c r="Q80" s="17"/>
      <c r="R80" s="17"/>
      <c r="S80" s="58"/>
      <c r="T80" s="50"/>
      <c r="U80" s="50"/>
      <c r="V80" s="50"/>
      <c r="W80" s="50"/>
      <c r="X80" s="50"/>
      <c r="Y80" s="50"/>
      <c r="Z80" s="59"/>
      <c r="AA80" s="60"/>
      <c r="AB80" s="17"/>
      <c r="AC80" s="17"/>
      <c r="AD80" s="58"/>
      <c r="AE80" s="50"/>
      <c r="AF80" s="50"/>
      <c r="AG80" s="50"/>
      <c r="AH80" s="50"/>
      <c r="AI80" s="50"/>
      <c r="AJ80" s="50"/>
      <c r="AK80" s="59"/>
      <c r="AL80" s="60"/>
      <c r="AM80" s="17"/>
      <c r="AN80" s="17"/>
      <c r="AO80" s="58"/>
      <c r="AP80" s="50"/>
      <c r="AQ80" s="50"/>
      <c r="AR80" s="50"/>
      <c r="AS80" s="50"/>
      <c r="AT80" s="50"/>
      <c r="AU80" s="50"/>
      <c r="AV80" s="59"/>
      <c r="AW80" s="60"/>
      <c r="AX80" s="17"/>
      <c r="AY80" s="17"/>
      <c r="AZ80" s="58"/>
      <c r="BA80" s="50"/>
      <c r="BB80" s="50"/>
      <c r="BC80" s="50"/>
      <c r="BD80" s="50"/>
      <c r="BE80" s="50"/>
      <c r="BF80" s="50"/>
      <c r="BG80" s="59"/>
      <c r="BH80" s="60"/>
      <c r="BI80" s="17"/>
      <c r="BJ80" s="17"/>
      <c r="BK80" s="58"/>
      <c r="BL80" s="50"/>
      <c r="BM80" s="50"/>
      <c r="BN80" s="50"/>
      <c r="BO80" s="50"/>
      <c r="BP80" s="50"/>
      <c r="BQ80" s="50"/>
      <c r="BR80" s="59"/>
      <c r="BS80" s="60"/>
      <c r="BT80" s="17"/>
      <c r="BU80" s="17"/>
      <c r="BV80" s="58"/>
      <c r="BW80" s="50"/>
      <c r="BX80" s="50"/>
      <c r="BY80" s="50"/>
      <c r="BZ80" s="50"/>
      <c r="CA80" s="50"/>
      <c r="CB80" s="50"/>
      <c r="CC80" s="59"/>
      <c r="CD80" s="60"/>
      <c r="CE80" s="17"/>
      <c r="CF80" s="17"/>
      <c r="CG80" s="58"/>
      <c r="CH80" s="50"/>
      <c r="CI80" s="50"/>
      <c r="CJ80" s="50"/>
      <c r="CK80" s="50"/>
      <c r="CL80" s="50"/>
      <c r="CM80" s="50"/>
      <c r="CN80" s="59"/>
      <c r="CO80" s="60"/>
      <c r="CP80" s="17"/>
      <c r="CQ80" s="17"/>
      <c r="CR80" s="58"/>
      <c r="CS80" s="50"/>
      <c r="CT80" s="50"/>
      <c r="CU80" s="50"/>
      <c r="CV80" s="50"/>
      <c r="CW80" s="50"/>
      <c r="CX80" s="50"/>
      <c r="CY80" s="59"/>
      <c r="CZ80" s="60"/>
      <c r="DA80" s="17"/>
      <c r="DB80" s="17"/>
      <c r="DC80" s="58"/>
      <c r="DD80" s="50"/>
      <c r="DE80" s="50"/>
      <c r="DF80" s="50"/>
      <c r="DG80" s="50"/>
      <c r="DH80" s="50"/>
      <c r="DI80" s="50"/>
      <c r="DJ80" s="59"/>
      <c r="DK80" s="60"/>
      <c r="DL80" s="17"/>
      <c r="DM80" s="17"/>
      <c r="DN80" s="58"/>
      <c r="DO80" s="50"/>
      <c r="DP80" s="50"/>
      <c r="DQ80" s="50"/>
      <c r="DR80" s="50"/>
      <c r="DS80" s="50"/>
      <c r="DT80" s="50"/>
      <c r="DU80" s="59"/>
      <c r="DV80" s="60"/>
      <c r="DW80" s="17"/>
      <c r="DX80" s="17"/>
      <c r="DY80" s="58"/>
      <c r="DZ80" s="50"/>
      <c r="EA80" s="50"/>
      <c r="EB80" s="50"/>
      <c r="EC80" s="50"/>
      <c r="ED80" s="50"/>
      <c r="EE80" s="50"/>
      <c r="EF80" s="59"/>
      <c r="EG80" s="60"/>
      <c r="EH80" s="17"/>
      <c r="EI80" s="17"/>
      <c r="EJ80" s="58"/>
      <c r="EK80" s="50"/>
      <c r="EL80" s="50"/>
      <c r="EM80" s="50"/>
      <c r="EN80" s="50"/>
      <c r="EO80" s="50"/>
      <c r="EP80" s="50"/>
      <c r="EQ80" s="59"/>
      <c r="ER80" s="60"/>
      <c r="ES80" s="17"/>
      <c r="ET80" s="17"/>
      <c r="EU80" s="58"/>
      <c r="EV80" s="50"/>
      <c r="EW80" s="50"/>
      <c r="EX80" s="50"/>
      <c r="EY80" s="50"/>
      <c r="EZ80" s="50"/>
      <c r="FA80" s="50"/>
      <c r="FB80" s="59"/>
      <c r="FC80" s="60"/>
      <c r="FD80" s="17"/>
      <c r="FE80" s="17"/>
      <c r="FF80" s="58"/>
      <c r="FG80" s="50"/>
      <c r="FH80" s="50"/>
      <c r="FI80" s="50"/>
      <c r="FJ80" s="50"/>
      <c r="FK80" s="50"/>
      <c r="FL80" s="50"/>
      <c r="FM80" s="59"/>
      <c r="FN80" s="60"/>
      <c r="FO80" s="17"/>
      <c r="FP80" s="17"/>
      <c r="FQ80" s="58"/>
      <c r="FR80" s="50"/>
      <c r="FS80" s="50"/>
      <c r="FT80" s="50"/>
      <c r="FU80" s="50"/>
      <c r="FV80" s="50"/>
      <c r="FW80" s="50"/>
      <c r="FX80" s="59"/>
      <c r="FY80" s="60"/>
      <c r="FZ80" s="17"/>
      <c r="GA80" s="17"/>
      <c r="GB80" s="58"/>
      <c r="GC80" s="50"/>
      <c r="GD80" s="50"/>
      <c r="GE80" s="50"/>
      <c r="GF80" s="50"/>
      <c r="GG80" s="50"/>
      <c r="GH80" s="50"/>
      <c r="GI80" s="59"/>
      <c r="GJ80" s="60"/>
      <c r="GK80" s="17"/>
      <c r="GL80" s="17"/>
      <c r="GM80" s="58"/>
      <c r="GN80" s="50"/>
      <c r="GO80" s="50"/>
      <c r="GP80" s="50"/>
      <c r="GQ80" s="50"/>
      <c r="GR80" s="50"/>
      <c r="GS80" s="50"/>
      <c r="GT80" s="59"/>
      <c r="GU80" s="60"/>
      <c r="GV80" s="17"/>
      <c r="GW80" s="17"/>
      <c r="GX80" s="58"/>
      <c r="GY80" s="50"/>
      <c r="GZ80" s="50"/>
      <c r="HA80" s="50"/>
      <c r="HB80" s="50"/>
      <c r="HC80" s="50"/>
      <c r="HD80" s="50"/>
      <c r="HE80" s="59"/>
      <c r="HF80" s="60"/>
      <c r="HG80" s="17"/>
      <c r="HH80" s="17"/>
      <c r="HI80" s="58"/>
      <c r="HJ80" s="50"/>
      <c r="HK80" s="50"/>
      <c r="HL80" s="50"/>
      <c r="HM80" s="50"/>
      <c r="HN80" s="50"/>
      <c r="HO80" s="50"/>
      <c r="HP80" s="59"/>
      <c r="HQ80" s="60"/>
      <c r="HR80" s="17"/>
      <c r="HS80" s="17"/>
      <c r="HT80" s="58"/>
      <c r="HU80" s="50"/>
      <c r="HV80" s="50"/>
      <c r="HW80" s="50"/>
      <c r="HX80" s="50"/>
      <c r="HY80" s="50"/>
      <c r="HZ80" s="50"/>
      <c r="IA80" s="59"/>
      <c r="IB80" s="60"/>
      <c r="IC80" s="17"/>
      <c r="ID80" s="17"/>
    </row>
    <row r="81" spans="1:238" x14ac:dyDescent="0.3">
      <c r="A81" s="55"/>
      <c r="B81" s="56"/>
      <c r="C81" s="57"/>
      <c r="D81" s="57"/>
      <c r="E81" s="57"/>
      <c r="F81" s="897"/>
      <c r="G81" s="57"/>
      <c r="H81" s="58"/>
      <c r="I81" s="50"/>
      <c r="J81" s="50"/>
      <c r="K81" s="50"/>
      <c r="L81" s="50"/>
      <c r="M81" s="50"/>
      <c r="N81" s="50"/>
      <c r="O81" s="59"/>
      <c r="P81" s="60"/>
      <c r="Q81" s="17"/>
      <c r="R81" s="17"/>
      <c r="S81" s="58"/>
      <c r="T81" s="50"/>
      <c r="U81" s="50"/>
      <c r="V81" s="50"/>
      <c r="W81" s="50"/>
      <c r="X81" s="50"/>
      <c r="Y81" s="50"/>
      <c r="Z81" s="59"/>
      <c r="AA81" s="60"/>
      <c r="AB81" s="17"/>
      <c r="AC81" s="17"/>
      <c r="AD81" s="58"/>
      <c r="AE81" s="50"/>
      <c r="AF81" s="50"/>
      <c r="AG81" s="50"/>
      <c r="AH81" s="50"/>
      <c r="AI81" s="50"/>
      <c r="AJ81" s="50"/>
      <c r="AK81" s="59"/>
      <c r="AL81" s="60"/>
      <c r="AM81" s="17"/>
      <c r="AN81" s="17"/>
      <c r="AO81" s="58"/>
      <c r="AP81" s="50"/>
      <c r="AQ81" s="50"/>
      <c r="AR81" s="50"/>
      <c r="AS81" s="50"/>
      <c r="AT81" s="50"/>
      <c r="AU81" s="50"/>
      <c r="AV81" s="59"/>
      <c r="AW81" s="60"/>
      <c r="AX81" s="17"/>
      <c r="AY81" s="17"/>
      <c r="AZ81" s="58"/>
      <c r="BA81" s="50"/>
      <c r="BB81" s="50"/>
      <c r="BC81" s="50"/>
      <c r="BD81" s="50"/>
      <c r="BE81" s="50"/>
      <c r="BF81" s="50"/>
      <c r="BG81" s="59"/>
      <c r="BH81" s="60"/>
      <c r="BI81" s="17"/>
      <c r="BJ81" s="17"/>
      <c r="BK81" s="58"/>
      <c r="BL81" s="50"/>
      <c r="BM81" s="50"/>
      <c r="BN81" s="50"/>
      <c r="BO81" s="50"/>
      <c r="BP81" s="50"/>
      <c r="BQ81" s="50"/>
      <c r="BR81" s="59"/>
      <c r="BS81" s="60"/>
      <c r="BT81" s="17"/>
      <c r="BU81" s="17"/>
      <c r="BV81" s="58"/>
      <c r="BW81" s="50"/>
      <c r="BX81" s="50"/>
      <c r="BY81" s="50"/>
      <c r="BZ81" s="50"/>
      <c r="CA81" s="50"/>
      <c r="CB81" s="50"/>
      <c r="CC81" s="59"/>
      <c r="CD81" s="60"/>
      <c r="CE81" s="17"/>
      <c r="CF81" s="17"/>
      <c r="CG81" s="58"/>
      <c r="CH81" s="50"/>
      <c r="CI81" s="50"/>
      <c r="CJ81" s="50"/>
      <c r="CK81" s="50"/>
      <c r="CL81" s="50"/>
      <c r="CM81" s="50"/>
      <c r="CN81" s="59"/>
      <c r="CO81" s="60"/>
      <c r="CP81" s="17"/>
      <c r="CQ81" s="17"/>
      <c r="CR81" s="58"/>
      <c r="CS81" s="50"/>
      <c r="CT81" s="50"/>
      <c r="CU81" s="50"/>
      <c r="CV81" s="50"/>
      <c r="CW81" s="50"/>
      <c r="CX81" s="50"/>
      <c r="CY81" s="59"/>
      <c r="CZ81" s="60"/>
      <c r="DA81" s="17"/>
      <c r="DB81" s="17"/>
      <c r="DC81" s="58"/>
      <c r="DD81" s="50"/>
      <c r="DE81" s="50"/>
      <c r="DF81" s="50"/>
      <c r="DG81" s="50"/>
      <c r="DH81" s="50"/>
      <c r="DI81" s="50"/>
      <c r="DJ81" s="59"/>
      <c r="DK81" s="60"/>
      <c r="DL81" s="17"/>
      <c r="DM81" s="17"/>
      <c r="DN81" s="58"/>
      <c r="DO81" s="50"/>
      <c r="DP81" s="50"/>
      <c r="DQ81" s="50"/>
      <c r="DR81" s="50"/>
      <c r="DS81" s="50"/>
      <c r="DT81" s="50"/>
      <c r="DU81" s="59"/>
      <c r="DV81" s="60"/>
      <c r="DW81" s="17"/>
      <c r="DX81" s="17"/>
      <c r="DY81" s="58"/>
      <c r="DZ81" s="50"/>
      <c r="EA81" s="50"/>
      <c r="EB81" s="50"/>
      <c r="EC81" s="50"/>
      <c r="ED81" s="50"/>
      <c r="EE81" s="50"/>
      <c r="EF81" s="59"/>
      <c r="EG81" s="60"/>
      <c r="EH81" s="17"/>
      <c r="EI81" s="17"/>
      <c r="EJ81" s="58"/>
      <c r="EK81" s="50"/>
      <c r="EL81" s="50"/>
      <c r="EM81" s="50"/>
      <c r="EN81" s="50"/>
      <c r="EO81" s="50"/>
      <c r="EP81" s="50"/>
      <c r="EQ81" s="59"/>
      <c r="ER81" s="60"/>
      <c r="ES81" s="17"/>
      <c r="ET81" s="17"/>
      <c r="EU81" s="58"/>
      <c r="EV81" s="50"/>
      <c r="EW81" s="50"/>
      <c r="EX81" s="50"/>
      <c r="EY81" s="50"/>
      <c r="EZ81" s="50"/>
      <c r="FA81" s="50"/>
      <c r="FB81" s="59"/>
      <c r="FC81" s="60"/>
      <c r="FD81" s="17"/>
      <c r="FE81" s="17"/>
      <c r="FF81" s="58"/>
      <c r="FG81" s="50"/>
      <c r="FH81" s="50"/>
      <c r="FI81" s="50"/>
      <c r="FJ81" s="50"/>
      <c r="FK81" s="50"/>
      <c r="FL81" s="50"/>
      <c r="FM81" s="59"/>
      <c r="FN81" s="60"/>
      <c r="FO81" s="17"/>
      <c r="FP81" s="17"/>
      <c r="FQ81" s="58"/>
      <c r="FR81" s="50"/>
      <c r="FS81" s="50"/>
      <c r="FT81" s="50"/>
      <c r="FU81" s="50"/>
      <c r="FV81" s="50"/>
      <c r="FW81" s="50"/>
      <c r="FX81" s="59"/>
      <c r="FY81" s="60"/>
      <c r="FZ81" s="17"/>
      <c r="GA81" s="17"/>
      <c r="GB81" s="58"/>
      <c r="GC81" s="50"/>
      <c r="GD81" s="50"/>
      <c r="GE81" s="50"/>
      <c r="GF81" s="50"/>
      <c r="GG81" s="50"/>
      <c r="GH81" s="50"/>
      <c r="GI81" s="59"/>
      <c r="GJ81" s="60"/>
      <c r="GK81" s="17"/>
      <c r="GL81" s="17"/>
      <c r="GM81" s="58"/>
      <c r="GN81" s="50"/>
      <c r="GO81" s="50"/>
      <c r="GP81" s="50"/>
      <c r="GQ81" s="50"/>
      <c r="GR81" s="50"/>
      <c r="GS81" s="50"/>
      <c r="GT81" s="59"/>
      <c r="GU81" s="60"/>
      <c r="GV81" s="17"/>
      <c r="GW81" s="17"/>
      <c r="GX81" s="58"/>
      <c r="GY81" s="50"/>
      <c r="GZ81" s="50"/>
      <c r="HA81" s="50"/>
      <c r="HB81" s="50"/>
      <c r="HC81" s="50"/>
      <c r="HD81" s="50"/>
      <c r="HE81" s="59"/>
      <c r="HF81" s="60"/>
      <c r="HG81" s="17"/>
      <c r="HH81" s="17"/>
      <c r="HI81" s="58"/>
      <c r="HJ81" s="50"/>
      <c r="HK81" s="50"/>
      <c r="HL81" s="50"/>
      <c r="HM81" s="50"/>
      <c r="HN81" s="50"/>
      <c r="HO81" s="50"/>
      <c r="HP81" s="59"/>
      <c r="HQ81" s="60"/>
      <c r="HR81" s="17"/>
      <c r="HS81" s="17"/>
      <c r="HT81" s="58"/>
      <c r="HU81" s="50"/>
      <c r="HV81" s="50"/>
      <c r="HW81" s="50"/>
      <c r="HX81" s="50"/>
      <c r="HY81" s="50"/>
      <c r="HZ81" s="50"/>
      <c r="IA81" s="59"/>
      <c r="IB81" s="60"/>
      <c r="IC81" s="17"/>
      <c r="ID81" s="17"/>
    </row>
    <row r="82" spans="1:238" x14ac:dyDescent="0.3">
      <c r="A82" s="55"/>
      <c r="B82" s="62"/>
      <c r="C82" s="57"/>
      <c r="D82" s="57"/>
      <c r="E82" s="57"/>
      <c r="F82" s="897"/>
      <c r="G82" s="57"/>
      <c r="H82" s="58"/>
      <c r="I82" s="50"/>
      <c r="J82" s="50"/>
      <c r="K82" s="50"/>
      <c r="L82" s="50"/>
      <c r="M82" s="50"/>
      <c r="N82" s="50"/>
      <c r="O82" s="59"/>
      <c r="P82" s="60"/>
      <c r="Q82" s="17"/>
      <c r="R82" s="17"/>
      <c r="S82" s="58"/>
      <c r="T82" s="50"/>
      <c r="U82" s="50"/>
      <c r="V82" s="50"/>
      <c r="W82" s="50"/>
      <c r="X82" s="50"/>
      <c r="Y82" s="50"/>
      <c r="Z82" s="59"/>
      <c r="AA82" s="60"/>
      <c r="AB82" s="17"/>
      <c r="AC82" s="17"/>
      <c r="AD82" s="58"/>
      <c r="AE82" s="50"/>
      <c r="AF82" s="50"/>
      <c r="AG82" s="50"/>
      <c r="AH82" s="50"/>
      <c r="AI82" s="50"/>
      <c r="AJ82" s="50"/>
      <c r="AK82" s="59"/>
      <c r="AL82" s="60"/>
      <c r="AM82" s="17"/>
      <c r="AN82" s="17"/>
      <c r="AO82" s="58"/>
      <c r="AP82" s="50"/>
      <c r="AQ82" s="50"/>
      <c r="AR82" s="50"/>
      <c r="AS82" s="50"/>
      <c r="AT82" s="50"/>
      <c r="AU82" s="50"/>
      <c r="AV82" s="59"/>
      <c r="AW82" s="60"/>
      <c r="AX82" s="17"/>
      <c r="AY82" s="17"/>
      <c r="AZ82" s="58"/>
      <c r="BA82" s="50"/>
      <c r="BB82" s="50"/>
      <c r="BC82" s="50"/>
      <c r="BD82" s="50"/>
      <c r="BE82" s="50"/>
      <c r="BF82" s="50"/>
      <c r="BG82" s="59"/>
      <c r="BH82" s="60"/>
      <c r="BI82" s="17"/>
      <c r="BJ82" s="17"/>
      <c r="BK82" s="58"/>
      <c r="BL82" s="50"/>
      <c r="BM82" s="50"/>
      <c r="BN82" s="50"/>
      <c r="BO82" s="50"/>
      <c r="BP82" s="50"/>
      <c r="BQ82" s="50"/>
      <c r="BR82" s="59"/>
      <c r="BS82" s="60"/>
      <c r="BT82" s="17"/>
      <c r="BU82" s="17"/>
      <c r="BV82" s="58"/>
      <c r="BW82" s="50"/>
      <c r="BX82" s="50"/>
      <c r="BY82" s="50"/>
      <c r="BZ82" s="50"/>
      <c r="CA82" s="50"/>
      <c r="CB82" s="50"/>
      <c r="CC82" s="59"/>
      <c r="CD82" s="60"/>
      <c r="CE82" s="17"/>
      <c r="CF82" s="17"/>
      <c r="CG82" s="58"/>
      <c r="CH82" s="50"/>
      <c r="CI82" s="50"/>
      <c r="CJ82" s="50"/>
      <c r="CK82" s="50"/>
      <c r="CL82" s="50"/>
      <c r="CM82" s="50"/>
      <c r="CN82" s="59"/>
      <c r="CO82" s="60"/>
      <c r="CP82" s="17"/>
      <c r="CQ82" s="17"/>
      <c r="CR82" s="58"/>
      <c r="CS82" s="50"/>
      <c r="CT82" s="50"/>
      <c r="CU82" s="50"/>
      <c r="CV82" s="50"/>
      <c r="CW82" s="50"/>
      <c r="CX82" s="50"/>
      <c r="CY82" s="59"/>
      <c r="CZ82" s="60"/>
      <c r="DA82" s="17"/>
      <c r="DB82" s="17"/>
      <c r="DC82" s="58"/>
      <c r="DD82" s="50"/>
      <c r="DE82" s="50"/>
      <c r="DF82" s="50"/>
      <c r="DG82" s="50"/>
      <c r="DH82" s="50"/>
      <c r="DI82" s="50"/>
      <c r="DJ82" s="59"/>
      <c r="DK82" s="60"/>
      <c r="DL82" s="17"/>
      <c r="DM82" s="17"/>
      <c r="DN82" s="58"/>
      <c r="DO82" s="50"/>
      <c r="DP82" s="50"/>
      <c r="DQ82" s="50"/>
      <c r="DR82" s="50"/>
      <c r="DS82" s="50"/>
      <c r="DT82" s="50"/>
      <c r="DU82" s="59"/>
      <c r="DV82" s="60"/>
      <c r="DW82" s="17"/>
      <c r="DX82" s="17"/>
      <c r="DY82" s="58"/>
      <c r="DZ82" s="50"/>
      <c r="EA82" s="50"/>
      <c r="EB82" s="50"/>
      <c r="EC82" s="50"/>
      <c r="ED82" s="50"/>
      <c r="EE82" s="50"/>
      <c r="EF82" s="59"/>
      <c r="EG82" s="60"/>
      <c r="EH82" s="17"/>
      <c r="EI82" s="17"/>
      <c r="EJ82" s="58"/>
      <c r="EK82" s="50"/>
      <c r="EL82" s="50"/>
      <c r="EM82" s="50"/>
      <c r="EN82" s="50"/>
      <c r="EO82" s="50"/>
      <c r="EP82" s="50"/>
      <c r="EQ82" s="59"/>
      <c r="ER82" s="60"/>
      <c r="ES82" s="17"/>
      <c r="ET82" s="17"/>
      <c r="EU82" s="58"/>
      <c r="EV82" s="50"/>
      <c r="EW82" s="50"/>
      <c r="EX82" s="50"/>
      <c r="EY82" s="50"/>
      <c r="EZ82" s="50"/>
      <c r="FA82" s="50"/>
      <c r="FB82" s="59"/>
      <c r="FC82" s="60"/>
      <c r="FD82" s="17"/>
      <c r="FE82" s="17"/>
      <c r="FF82" s="58"/>
      <c r="FG82" s="50"/>
      <c r="FH82" s="50"/>
      <c r="FI82" s="50"/>
      <c r="FJ82" s="50"/>
      <c r="FK82" s="50"/>
      <c r="FL82" s="50"/>
      <c r="FM82" s="59"/>
      <c r="FN82" s="60"/>
      <c r="FO82" s="17"/>
      <c r="FP82" s="17"/>
      <c r="FQ82" s="58"/>
      <c r="FR82" s="50"/>
      <c r="FS82" s="50"/>
      <c r="FT82" s="50"/>
      <c r="FU82" s="50"/>
      <c r="FV82" s="50"/>
      <c r="FW82" s="50"/>
      <c r="FX82" s="59"/>
      <c r="FY82" s="60"/>
      <c r="FZ82" s="17"/>
      <c r="GA82" s="17"/>
      <c r="GB82" s="58"/>
      <c r="GC82" s="50"/>
      <c r="GD82" s="50"/>
      <c r="GE82" s="50"/>
      <c r="GF82" s="50"/>
      <c r="GG82" s="50"/>
      <c r="GH82" s="50"/>
      <c r="GI82" s="59"/>
      <c r="GJ82" s="60"/>
      <c r="GK82" s="17"/>
      <c r="GL82" s="17"/>
      <c r="GM82" s="58"/>
      <c r="GN82" s="50"/>
      <c r="GO82" s="50"/>
      <c r="GP82" s="50"/>
      <c r="GQ82" s="50"/>
      <c r="GR82" s="50"/>
      <c r="GS82" s="50"/>
      <c r="GT82" s="59"/>
      <c r="GU82" s="60"/>
      <c r="GV82" s="17"/>
      <c r="GW82" s="17"/>
      <c r="GX82" s="58"/>
      <c r="GY82" s="50"/>
      <c r="GZ82" s="50"/>
      <c r="HA82" s="50"/>
      <c r="HB82" s="50"/>
      <c r="HC82" s="50"/>
      <c r="HD82" s="50"/>
      <c r="HE82" s="59"/>
      <c r="HF82" s="60"/>
      <c r="HG82" s="17"/>
      <c r="HH82" s="17"/>
      <c r="HI82" s="58"/>
      <c r="HJ82" s="50"/>
      <c r="HK82" s="50"/>
      <c r="HL82" s="50"/>
      <c r="HM82" s="50"/>
      <c r="HN82" s="50"/>
      <c r="HO82" s="50"/>
      <c r="HP82" s="59"/>
      <c r="HQ82" s="60"/>
      <c r="HR82" s="17"/>
      <c r="HS82" s="17"/>
      <c r="HT82" s="58"/>
      <c r="HU82" s="50"/>
      <c r="HV82" s="50"/>
      <c r="HW82" s="50"/>
      <c r="HX82" s="50"/>
      <c r="HY82" s="50"/>
      <c r="HZ82" s="50"/>
      <c r="IA82" s="59"/>
      <c r="IB82" s="60"/>
      <c r="IC82" s="17"/>
      <c r="ID82" s="17"/>
    </row>
    <row r="83" spans="1:238" x14ac:dyDescent="0.3">
      <c r="A83" s="55"/>
      <c r="B83" s="62"/>
      <c r="C83" s="57"/>
      <c r="D83" s="57"/>
      <c r="E83" s="57"/>
      <c r="F83" s="897"/>
      <c r="G83" s="57"/>
      <c r="H83" s="58"/>
      <c r="I83" s="50"/>
      <c r="J83" s="50"/>
      <c r="K83" s="50"/>
      <c r="L83" s="50"/>
      <c r="M83" s="50"/>
      <c r="N83" s="50"/>
      <c r="O83" s="59"/>
      <c r="P83" s="60"/>
      <c r="Q83" s="17"/>
      <c r="R83" s="17"/>
      <c r="S83" s="58"/>
      <c r="T83" s="50"/>
      <c r="U83" s="50"/>
      <c r="V83" s="50"/>
      <c r="W83" s="50"/>
      <c r="X83" s="50"/>
      <c r="Y83" s="50"/>
      <c r="Z83" s="59"/>
      <c r="AA83" s="60"/>
      <c r="AB83" s="17"/>
      <c r="AC83" s="17"/>
      <c r="AD83" s="58"/>
      <c r="AE83" s="50"/>
      <c r="AF83" s="50"/>
      <c r="AG83" s="50"/>
      <c r="AH83" s="50"/>
      <c r="AI83" s="50"/>
      <c r="AJ83" s="50"/>
      <c r="AK83" s="59"/>
      <c r="AL83" s="60"/>
      <c r="AM83" s="17"/>
      <c r="AN83" s="17"/>
      <c r="AO83" s="58"/>
      <c r="AP83" s="50"/>
      <c r="AQ83" s="50"/>
      <c r="AR83" s="50"/>
      <c r="AS83" s="50"/>
      <c r="AT83" s="50"/>
      <c r="AU83" s="50"/>
      <c r="AV83" s="59"/>
      <c r="AW83" s="60"/>
      <c r="AX83" s="17"/>
      <c r="AY83" s="17"/>
      <c r="AZ83" s="58"/>
      <c r="BA83" s="50"/>
      <c r="BB83" s="50"/>
      <c r="BC83" s="50"/>
      <c r="BD83" s="50"/>
      <c r="BE83" s="50"/>
      <c r="BF83" s="50"/>
      <c r="BG83" s="59"/>
      <c r="BH83" s="60"/>
      <c r="BI83" s="17"/>
      <c r="BJ83" s="17"/>
      <c r="BK83" s="58"/>
      <c r="BL83" s="50"/>
      <c r="BM83" s="50"/>
      <c r="BN83" s="50"/>
      <c r="BO83" s="50"/>
      <c r="BP83" s="50"/>
      <c r="BQ83" s="50"/>
      <c r="BR83" s="59"/>
      <c r="BS83" s="60"/>
      <c r="BT83" s="17"/>
      <c r="BU83" s="17"/>
      <c r="BV83" s="58"/>
      <c r="BW83" s="50"/>
      <c r="BX83" s="50"/>
      <c r="BY83" s="50"/>
      <c r="BZ83" s="50"/>
      <c r="CA83" s="50"/>
      <c r="CB83" s="50"/>
      <c r="CC83" s="59"/>
      <c r="CD83" s="60"/>
      <c r="CE83" s="17"/>
      <c r="CF83" s="17"/>
      <c r="CG83" s="58"/>
      <c r="CH83" s="50"/>
      <c r="CI83" s="50"/>
      <c r="CJ83" s="50"/>
      <c r="CK83" s="50"/>
      <c r="CL83" s="50"/>
      <c r="CM83" s="50"/>
      <c r="CN83" s="59"/>
      <c r="CO83" s="60"/>
      <c r="CP83" s="17"/>
      <c r="CQ83" s="17"/>
      <c r="CR83" s="58"/>
      <c r="CS83" s="50"/>
      <c r="CT83" s="50"/>
      <c r="CU83" s="50"/>
      <c r="CV83" s="50"/>
      <c r="CW83" s="50"/>
      <c r="CX83" s="50"/>
      <c r="CY83" s="59"/>
      <c r="CZ83" s="60"/>
      <c r="DA83" s="17"/>
      <c r="DB83" s="17"/>
      <c r="DC83" s="58"/>
      <c r="DD83" s="50"/>
      <c r="DE83" s="50"/>
      <c r="DF83" s="50"/>
      <c r="DG83" s="50"/>
      <c r="DH83" s="50"/>
      <c r="DI83" s="50"/>
      <c r="DJ83" s="59"/>
      <c r="DK83" s="60"/>
      <c r="DL83" s="17"/>
      <c r="DM83" s="17"/>
      <c r="DN83" s="58"/>
      <c r="DO83" s="50"/>
      <c r="DP83" s="50"/>
      <c r="DQ83" s="50"/>
      <c r="DR83" s="50"/>
      <c r="DS83" s="50"/>
      <c r="DT83" s="50"/>
      <c r="DU83" s="59"/>
      <c r="DV83" s="60"/>
      <c r="DW83" s="17"/>
      <c r="DX83" s="17"/>
      <c r="DY83" s="58"/>
      <c r="DZ83" s="50"/>
      <c r="EA83" s="50"/>
      <c r="EB83" s="50"/>
      <c r="EC83" s="50"/>
      <c r="ED83" s="50"/>
      <c r="EE83" s="50"/>
      <c r="EF83" s="59"/>
      <c r="EG83" s="60"/>
      <c r="EH83" s="17"/>
      <c r="EI83" s="17"/>
      <c r="EJ83" s="58"/>
      <c r="EK83" s="50"/>
      <c r="EL83" s="50"/>
      <c r="EM83" s="50"/>
      <c r="EN83" s="50"/>
      <c r="EO83" s="50"/>
      <c r="EP83" s="50"/>
      <c r="EQ83" s="59"/>
      <c r="ER83" s="60"/>
      <c r="ES83" s="17"/>
      <c r="ET83" s="17"/>
      <c r="EU83" s="58"/>
      <c r="EV83" s="50"/>
      <c r="EW83" s="50"/>
      <c r="EX83" s="50"/>
      <c r="EY83" s="50"/>
      <c r="EZ83" s="50"/>
      <c r="FA83" s="50"/>
      <c r="FB83" s="59"/>
      <c r="FC83" s="60"/>
      <c r="FD83" s="17"/>
      <c r="FE83" s="17"/>
      <c r="FF83" s="58"/>
      <c r="FG83" s="50"/>
      <c r="FH83" s="50"/>
      <c r="FI83" s="50"/>
      <c r="FJ83" s="50"/>
      <c r="FK83" s="50"/>
      <c r="FL83" s="50"/>
      <c r="FM83" s="59"/>
      <c r="FN83" s="60"/>
      <c r="FO83" s="17"/>
      <c r="FP83" s="17"/>
      <c r="FQ83" s="58"/>
      <c r="FR83" s="50"/>
      <c r="FS83" s="50"/>
      <c r="FT83" s="50"/>
      <c r="FU83" s="50"/>
      <c r="FV83" s="50"/>
      <c r="FW83" s="50"/>
      <c r="FX83" s="59"/>
      <c r="FY83" s="60"/>
      <c r="FZ83" s="17"/>
      <c r="GA83" s="17"/>
      <c r="GB83" s="58"/>
      <c r="GC83" s="50"/>
      <c r="GD83" s="50"/>
      <c r="GE83" s="50"/>
      <c r="GF83" s="50"/>
      <c r="GG83" s="50"/>
      <c r="GH83" s="50"/>
      <c r="GI83" s="59"/>
      <c r="GJ83" s="60"/>
      <c r="GK83" s="17"/>
      <c r="GL83" s="17"/>
      <c r="GM83" s="58"/>
      <c r="GN83" s="50"/>
      <c r="GO83" s="50"/>
      <c r="GP83" s="50"/>
      <c r="GQ83" s="50"/>
      <c r="GR83" s="50"/>
      <c r="GS83" s="50"/>
      <c r="GT83" s="59"/>
      <c r="GU83" s="60"/>
      <c r="GV83" s="17"/>
      <c r="GW83" s="17"/>
      <c r="GX83" s="58"/>
      <c r="GY83" s="50"/>
      <c r="GZ83" s="50"/>
      <c r="HA83" s="50"/>
      <c r="HB83" s="50"/>
      <c r="HC83" s="50"/>
      <c r="HD83" s="50"/>
      <c r="HE83" s="59"/>
      <c r="HF83" s="60"/>
      <c r="HG83" s="17"/>
      <c r="HH83" s="17"/>
      <c r="HI83" s="58"/>
      <c r="HJ83" s="50"/>
      <c r="HK83" s="50"/>
      <c r="HL83" s="50"/>
      <c r="HM83" s="50"/>
      <c r="HN83" s="50"/>
      <c r="HO83" s="50"/>
      <c r="HP83" s="59"/>
      <c r="HQ83" s="60"/>
      <c r="HR83" s="17"/>
      <c r="HS83" s="17"/>
      <c r="HT83" s="58"/>
      <c r="HU83" s="50"/>
      <c r="HV83" s="50"/>
      <c r="HW83" s="50"/>
      <c r="HX83" s="50"/>
      <c r="HY83" s="50"/>
      <c r="HZ83" s="50"/>
      <c r="IA83" s="59"/>
      <c r="IB83" s="60"/>
      <c r="IC83" s="17"/>
      <c r="ID83" s="17"/>
    </row>
    <row r="84" spans="1:238" x14ac:dyDescent="0.3">
      <c r="A84" s="55"/>
      <c r="B84" s="56"/>
      <c r="C84" s="57"/>
      <c r="D84" s="57"/>
      <c r="E84" s="57"/>
      <c r="F84" s="897"/>
      <c r="G84" s="57"/>
      <c r="H84" s="58"/>
      <c r="I84" s="50"/>
      <c r="J84" s="50"/>
      <c r="K84" s="50"/>
      <c r="L84" s="50"/>
      <c r="M84" s="50"/>
      <c r="N84" s="50"/>
      <c r="O84" s="59"/>
      <c r="P84" s="60"/>
      <c r="Q84" s="17"/>
      <c r="R84" s="17"/>
      <c r="S84" s="58"/>
      <c r="T84" s="50"/>
      <c r="U84" s="50"/>
      <c r="V84" s="50"/>
      <c r="W84" s="50"/>
      <c r="X84" s="50"/>
      <c r="Y84" s="50"/>
      <c r="Z84" s="59"/>
      <c r="AA84" s="60"/>
      <c r="AB84" s="17"/>
      <c r="AC84" s="17"/>
      <c r="AD84" s="58"/>
      <c r="AE84" s="50"/>
      <c r="AF84" s="50"/>
      <c r="AG84" s="50"/>
      <c r="AH84" s="50"/>
      <c r="AI84" s="50"/>
      <c r="AJ84" s="50"/>
      <c r="AK84" s="59"/>
      <c r="AL84" s="60"/>
      <c r="AM84" s="17"/>
      <c r="AN84" s="17"/>
      <c r="AO84" s="58"/>
      <c r="AP84" s="50"/>
      <c r="AQ84" s="50"/>
      <c r="AR84" s="50"/>
      <c r="AS84" s="50"/>
      <c r="AT84" s="50"/>
      <c r="AU84" s="50"/>
      <c r="AV84" s="59"/>
      <c r="AW84" s="60"/>
      <c r="AX84" s="17"/>
      <c r="AY84" s="17"/>
      <c r="AZ84" s="58"/>
      <c r="BA84" s="50"/>
      <c r="BB84" s="50"/>
      <c r="BC84" s="50"/>
      <c r="BD84" s="50"/>
      <c r="BE84" s="50"/>
      <c r="BF84" s="50"/>
      <c r="BG84" s="59"/>
      <c r="BH84" s="60"/>
      <c r="BI84" s="17"/>
      <c r="BJ84" s="17"/>
      <c r="BK84" s="58"/>
      <c r="BL84" s="50"/>
      <c r="BM84" s="50"/>
      <c r="BN84" s="50"/>
      <c r="BO84" s="50"/>
      <c r="BP84" s="50"/>
      <c r="BQ84" s="50"/>
      <c r="BR84" s="59"/>
      <c r="BS84" s="60"/>
      <c r="BT84" s="17"/>
      <c r="BU84" s="17"/>
      <c r="BV84" s="58"/>
      <c r="BW84" s="50"/>
      <c r="BX84" s="50"/>
      <c r="BY84" s="50"/>
      <c r="BZ84" s="50"/>
      <c r="CA84" s="50"/>
      <c r="CB84" s="50"/>
      <c r="CC84" s="59"/>
      <c r="CD84" s="60"/>
      <c r="CE84" s="17"/>
      <c r="CF84" s="17"/>
      <c r="CG84" s="58"/>
      <c r="CH84" s="50"/>
      <c r="CI84" s="50"/>
      <c r="CJ84" s="50"/>
      <c r="CK84" s="50"/>
      <c r="CL84" s="50"/>
      <c r="CM84" s="50"/>
      <c r="CN84" s="59"/>
      <c r="CO84" s="60"/>
      <c r="CP84" s="17"/>
      <c r="CQ84" s="17"/>
      <c r="CR84" s="58"/>
      <c r="CS84" s="50"/>
      <c r="CT84" s="50"/>
      <c r="CU84" s="50"/>
      <c r="CV84" s="50"/>
      <c r="CW84" s="50"/>
      <c r="CX84" s="50"/>
      <c r="CY84" s="59"/>
      <c r="CZ84" s="60"/>
      <c r="DA84" s="17"/>
      <c r="DB84" s="17"/>
      <c r="DC84" s="58"/>
      <c r="DD84" s="50"/>
      <c r="DE84" s="50"/>
      <c r="DF84" s="50"/>
      <c r="DG84" s="50"/>
      <c r="DH84" s="50"/>
      <c r="DI84" s="50"/>
      <c r="DJ84" s="59"/>
      <c r="DK84" s="60"/>
      <c r="DL84" s="17"/>
      <c r="DM84" s="17"/>
      <c r="DN84" s="58"/>
      <c r="DO84" s="50"/>
      <c r="DP84" s="50"/>
      <c r="DQ84" s="50"/>
      <c r="DR84" s="50"/>
      <c r="DS84" s="50"/>
      <c r="DT84" s="50"/>
      <c r="DU84" s="59"/>
      <c r="DV84" s="60"/>
      <c r="DW84" s="17"/>
      <c r="DX84" s="17"/>
      <c r="DY84" s="58"/>
      <c r="DZ84" s="50"/>
      <c r="EA84" s="50"/>
      <c r="EB84" s="50"/>
      <c r="EC84" s="50"/>
      <c r="ED84" s="50"/>
      <c r="EE84" s="50"/>
      <c r="EF84" s="59"/>
      <c r="EG84" s="60"/>
      <c r="EH84" s="17"/>
      <c r="EI84" s="17"/>
      <c r="EJ84" s="58"/>
      <c r="EK84" s="50"/>
      <c r="EL84" s="50"/>
      <c r="EM84" s="50"/>
      <c r="EN84" s="50"/>
      <c r="EO84" s="50"/>
      <c r="EP84" s="50"/>
      <c r="EQ84" s="59"/>
      <c r="ER84" s="60"/>
      <c r="ES84" s="17"/>
      <c r="ET84" s="17"/>
      <c r="EU84" s="58"/>
      <c r="EV84" s="50"/>
      <c r="EW84" s="50"/>
      <c r="EX84" s="50"/>
      <c r="EY84" s="50"/>
      <c r="EZ84" s="50"/>
      <c r="FA84" s="50"/>
      <c r="FB84" s="59"/>
      <c r="FC84" s="60"/>
      <c r="FD84" s="17"/>
      <c r="FE84" s="17"/>
      <c r="FF84" s="58"/>
      <c r="FG84" s="50"/>
      <c r="FH84" s="50"/>
      <c r="FI84" s="50"/>
      <c r="FJ84" s="50"/>
      <c r="FK84" s="50"/>
      <c r="FL84" s="50"/>
      <c r="FM84" s="59"/>
      <c r="FN84" s="60"/>
      <c r="FO84" s="17"/>
      <c r="FP84" s="17"/>
      <c r="FQ84" s="58"/>
      <c r="FR84" s="50"/>
      <c r="FS84" s="50"/>
      <c r="FT84" s="50"/>
      <c r="FU84" s="50"/>
      <c r="FV84" s="50"/>
      <c r="FW84" s="50"/>
      <c r="FX84" s="59"/>
      <c r="FY84" s="60"/>
      <c r="FZ84" s="17"/>
      <c r="GA84" s="17"/>
      <c r="GB84" s="58"/>
      <c r="GC84" s="50"/>
      <c r="GD84" s="50"/>
      <c r="GE84" s="50"/>
      <c r="GF84" s="50"/>
      <c r="GG84" s="50"/>
      <c r="GH84" s="50"/>
      <c r="GI84" s="59"/>
      <c r="GJ84" s="60"/>
      <c r="GK84" s="17"/>
      <c r="GL84" s="17"/>
      <c r="GM84" s="58"/>
      <c r="GN84" s="50"/>
      <c r="GO84" s="50"/>
      <c r="GP84" s="50"/>
      <c r="GQ84" s="50"/>
      <c r="GR84" s="50"/>
      <c r="GS84" s="50"/>
      <c r="GT84" s="59"/>
      <c r="GU84" s="60"/>
      <c r="GV84" s="17"/>
      <c r="GW84" s="17"/>
      <c r="GX84" s="58"/>
      <c r="GY84" s="50"/>
      <c r="GZ84" s="50"/>
      <c r="HA84" s="50"/>
      <c r="HB84" s="50"/>
      <c r="HC84" s="50"/>
      <c r="HD84" s="50"/>
      <c r="HE84" s="59"/>
      <c r="HF84" s="60"/>
      <c r="HG84" s="17"/>
      <c r="HH84" s="17"/>
      <c r="HI84" s="58"/>
      <c r="HJ84" s="50"/>
      <c r="HK84" s="50"/>
      <c r="HL84" s="50"/>
      <c r="HM84" s="50"/>
      <c r="HN84" s="50"/>
      <c r="HO84" s="50"/>
      <c r="HP84" s="59"/>
      <c r="HQ84" s="60"/>
      <c r="HR84" s="17"/>
      <c r="HS84" s="17"/>
      <c r="HT84" s="58"/>
      <c r="HU84" s="50"/>
      <c r="HV84" s="50"/>
      <c r="HW84" s="50"/>
      <c r="HX84" s="50"/>
      <c r="HY84" s="50"/>
      <c r="HZ84" s="50"/>
      <c r="IA84" s="59"/>
      <c r="IB84" s="60"/>
      <c r="IC84" s="17"/>
      <c r="ID84" s="17"/>
    </row>
    <row r="85" spans="1:238" x14ac:dyDescent="0.3">
      <c r="A85" s="55"/>
      <c r="B85" s="66"/>
      <c r="C85" s="67"/>
      <c r="D85" s="67"/>
      <c r="E85" s="67"/>
      <c r="F85" s="898"/>
      <c r="G85" s="67"/>
      <c r="H85" s="58"/>
      <c r="I85" s="50"/>
      <c r="J85" s="50"/>
      <c r="K85" s="50"/>
      <c r="L85" s="50"/>
      <c r="M85" s="50"/>
      <c r="N85" s="50"/>
      <c r="O85" s="59"/>
      <c r="P85" s="60"/>
      <c r="Q85" s="17"/>
      <c r="R85" s="17"/>
      <c r="S85" s="58"/>
      <c r="T85" s="50"/>
      <c r="U85" s="50"/>
      <c r="V85" s="50"/>
      <c r="W85" s="50"/>
      <c r="X85" s="50"/>
      <c r="Y85" s="50"/>
      <c r="Z85" s="59"/>
      <c r="AA85" s="60"/>
      <c r="AB85" s="17"/>
      <c r="AC85" s="17"/>
      <c r="AD85" s="58"/>
      <c r="AE85" s="50"/>
      <c r="AF85" s="50"/>
      <c r="AG85" s="50"/>
      <c r="AH85" s="50"/>
      <c r="AI85" s="50"/>
      <c r="AJ85" s="50"/>
      <c r="AK85" s="59"/>
      <c r="AL85" s="60"/>
      <c r="AM85" s="17"/>
      <c r="AN85" s="17"/>
      <c r="AO85" s="58"/>
      <c r="AP85" s="50"/>
      <c r="AQ85" s="50"/>
      <c r="AR85" s="50"/>
      <c r="AS85" s="50"/>
      <c r="AT85" s="50"/>
      <c r="AU85" s="50"/>
      <c r="AV85" s="59"/>
      <c r="AW85" s="60"/>
      <c r="AX85" s="17"/>
      <c r="AY85" s="17"/>
      <c r="AZ85" s="58"/>
      <c r="BA85" s="50"/>
      <c r="BB85" s="50"/>
      <c r="BC85" s="50"/>
      <c r="BD85" s="50"/>
      <c r="BE85" s="50"/>
      <c r="BF85" s="50"/>
      <c r="BG85" s="59"/>
      <c r="BH85" s="60"/>
      <c r="BI85" s="17"/>
      <c r="BJ85" s="17"/>
      <c r="BK85" s="58"/>
      <c r="BL85" s="50"/>
      <c r="BM85" s="50"/>
      <c r="BN85" s="50"/>
      <c r="BO85" s="50"/>
      <c r="BP85" s="50"/>
      <c r="BQ85" s="50"/>
      <c r="BR85" s="59"/>
      <c r="BS85" s="60"/>
      <c r="BT85" s="17"/>
      <c r="BU85" s="17"/>
      <c r="BV85" s="58"/>
      <c r="BW85" s="50"/>
      <c r="BX85" s="50"/>
      <c r="BY85" s="50"/>
      <c r="BZ85" s="50"/>
      <c r="CA85" s="50"/>
      <c r="CB85" s="50"/>
      <c r="CC85" s="59"/>
      <c r="CD85" s="60"/>
      <c r="CE85" s="17"/>
      <c r="CF85" s="17"/>
      <c r="CG85" s="58"/>
      <c r="CH85" s="50"/>
      <c r="CI85" s="50"/>
      <c r="CJ85" s="50"/>
      <c r="CK85" s="50"/>
      <c r="CL85" s="50"/>
      <c r="CM85" s="50"/>
      <c r="CN85" s="59"/>
      <c r="CO85" s="60"/>
      <c r="CP85" s="17"/>
      <c r="CQ85" s="17"/>
      <c r="CR85" s="58"/>
      <c r="CS85" s="50"/>
      <c r="CT85" s="50"/>
      <c r="CU85" s="50"/>
      <c r="CV85" s="50"/>
      <c r="CW85" s="50"/>
      <c r="CX85" s="50"/>
      <c r="CY85" s="59"/>
      <c r="CZ85" s="60"/>
      <c r="DA85" s="17"/>
      <c r="DB85" s="17"/>
      <c r="DC85" s="58"/>
      <c r="DD85" s="50"/>
      <c r="DE85" s="50"/>
      <c r="DF85" s="50"/>
      <c r="DG85" s="50"/>
      <c r="DH85" s="50"/>
      <c r="DI85" s="50"/>
      <c r="DJ85" s="59"/>
      <c r="DK85" s="60"/>
      <c r="DL85" s="17"/>
      <c r="DM85" s="17"/>
      <c r="DN85" s="58"/>
      <c r="DO85" s="50"/>
      <c r="DP85" s="50"/>
      <c r="DQ85" s="50"/>
      <c r="DR85" s="50"/>
      <c r="DS85" s="50"/>
      <c r="DT85" s="50"/>
      <c r="DU85" s="59"/>
      <c r="DV85" s="60"/>
      <c r="DW85" s="17"/>
      <c r="DX85" s="17"/>
      <c r="DY85" s="58"/>
      <c r="DZ85" s="50"/>
      <c r="EA85" s="50"/>
      <c r="EB85" s="50"/>
      <c r="EC85" s="50"/>
      <c r="ED85" s="50"/>
      <c r="EE85" s="50"/>
      <c r="EF85" s="59"/>
      <c r="EG85" s="60"/>
      <c r="EH85" s="17"/>
      <c r="EI85" s="17"/>
      <c r="EJ85" s="58"/>
      <c r="EK85" s="50"/>
      <c r="EL85" s="50"/>
      <c r="EM85" s="50"/>
      <c r="EN85" s="50"/>
      <c r="EO85" s="50"/>
      <c r="EP85" s="50"/>
      <c r="EQ85" s="59"/>
      <c r="ER85" s="60"/>
      <c r="ES85" s="17"/>
      <c r="ET85" s="17"/>
      <c r="EU85" s="58"/>
      <c r="EV85" s="50"/>
      <c r="EW85" s="50"/>
      <c r="EX85" s="50"/>
      <c r="EY85" s="50"/>
      <c r="EZ85" s="50"/>
      <c r="FA85" s="50"/>
      <c r="FB85" s="59"/>
      <c r="FC85" s="60"/>
      <c r="FD85" s="17"/>
      <c r="FE85" s="17"/>
      <c r="FF85" s="58"/>
      <c r="FG85" s="50"/>
      <c r="FH85" s="50"/>
      <c r="FI85" s="50"/>
      <c r="FJ85" s="50"/>
      <c r="FK85" s="50"/>
      <c r="FL85" s="50"/>
      <c r="FM85" s="59"/>
      <c r="FN85" s="60"/>
      <c r="FO85" s="17"/>
      <c r="FP85" s="17"/>
      <c r="FQ85" s="58"/>
      <c r="FR85" s="50"/>
      <c r="FS85" s="50"/>
      <c r="FT85" s="50"/>
      <c r="FU85" s="50"/>
      <c r="FV85" s="50"/>
      <c r="FW85" s="50"/>
      <c r="FX85" s="59"/>
      <c r="FY85" s="60"/>
      <c r="FZ85" s="17"/>
      <c r="GA85" s="17"/>
      <c r="GB85" s="58"/>
      <c r="GC85" s="50"/>
      <c r="GD85" s="50"/>
      <c r="GE85" s="50"/>
      <c r="GF85" s="50"/>
      <c r="GG85" s="50"/>
      <c r="GH85" s="50"/>
      <c r="GI85" s="59"/>
      <c r="GJ85" s="60"/>
      <c r="GK85" s="17"/>
      <c r="GL85" s="17"/>
      <c r="GM85" s="58"/>
      <c r="GN85" s="50"/>
      <c r="GO85" s="50"/>
      <c r="GP85" s="50"/>
      <c r="GQ85" s="50"/>
      <c r="GR85" s="50"/>
      <c r="GS85" s="50"/>
      <c r="GT85" s="59"/>
      <c r="GU85" s="60"/>
      <c r="GV85" s="17"/>
      <c r="GW85" s="17"/>
      <c r="GX85" s="58"/>
      <c r="GY85" s="50"/>
      <c r="GZ85" s="50"/>
      <c r="HA85" s="50"/>
      <c r="HB85" s="50"/>
      <c r="HC85" s="50"/>
      <c r="HD85" s="50"/>
      <c r="HE85" s="59"/>
      <c r="HF85" s="60"/>
      <c r="HG85" s="17"/>
      <c r="HH85" s="17"/>
      <c r="HI85" s="58"/>
      <c r="HJ85" s="50"/>
      <c r="HK85" s="50"/>
      <c r="HL85" s="50"/>
      <c r="HM85" s="50"/>
      <c r="HN85" s="50"/>
      <c r="HO85" s="50"/>
      <c r="HP85" s="59"/>
      <c r="HQ85" s="60"/>
      <c r="HR85" s="17"/>
      <c r="HS85" s="17"/>
      <c r="HT85" s="58"/>
      <c r="HU85" s="50"/>
      <c r="HV85" s="50"/>
      <c r="HW85" s="50"/>
      <c r="HX85" s="50"/>
      <c r="HY85" s="50"/>
      <c r="HZ85" s="50"/>
      <c r="IA85" s="59"/>
      <c r="IB85" s="60"/>
      <c r="IC85" s="17"/>
      <c r="ID85" s="17"/>
    </row>
    <row r="86" spans="1:238" x14ac:dyDescent="0.3">
      <c r="A86" s="55"/>
      <c r="B86" s="66"/>
      <c r="C86" s="67"/>
      <c r="D86" s="67"/>
      <c r="E86" s="67"/>
      <c r="F86" s="898"/>
      <c r="G86" s="67"/>
      <c r="H86" s="58"/>
      <c r="I86" s="50"/>
      <c r="J86" s="50"/>
      <c r="K86" s="50"/>
      <c r="L86" s="50"/>
      <c r="M86" s="50"/>
      <c r="N86" s="50"/>
      <c r="O86" s="59"/>
      <c r="P86" s="60"/>
      <c r="Q86" s="17"/>
      <c r="R86" s="17"/>
      <c r="S86" s="58"/>
      <c r="T86" s="50"/>
      <c r="U86" s="50"/>
      <c r="V86" s="50"/>
      <c r="W86" s="50"/>
      <c r="X86" s="50"/>
      <c r="Y86" s="50"/>
      <c r="Z86" s="59"/>
      <c r="AA86" s="60"/>
      <c r="AB86" s="17"/>
      <c r="AC86" s="17"/>
      <c r="AD86" s="58"/>
      <c r="AE86" s="50"/>
      <c r="AF86" s="50"/>
      <c r="AG86" s="50"/>
      <c r="AH86" s="50"/>
      <c r="AI86" s="50"/>
      <c r="AJ86" s="50"/>
      <c r="AK86" s="59"/>
      <c r="AL86" s="60"/>
      <c r="AM86" s="17"/>
      <c r="AN86" s="17"/>
      <c r="AO86" s="58"/>
      <c r="AP86" s="50"/>
      <c r="AQ86" s="50"/>
      <c r="AR86" s="50"/>
      <c r="AS86" s="50"/>
      <c r="AT86" s="50"/>
      <c r="AU86" s="50"/>
      <c r="AV86" s="59"/>
      <c r="AW86" s="60"/>
      <c r="AX86" s="17"/>
      <c r="AY86" s="17"/>
      <c r="AZ86" s="58"/>
      <c r="BA86" s="50"/>
      <c r="BB86" s="50"/>
      <c r="BC86" s="50"/>
      <c r="BD86" s="50"/>
      <c r="BE86" s="50"/>
      <c r="BF86" s="50"/>
      <c r="BG86" s="59"/>
      <c r="BH86" s="60"/>
      <c r="BI86" s="17"/>
      <c r="BJ86" s="17"/>
      <c r="BK86" s="58"/>
      <c r="BL86" s="50"/>
      <c r="BM86" s="50"/>
      <c r="BN86" s="50"/>
      <c r="BO86" s="50"/>
      <c r="BP86" s="50"/>
      <c r="BQ86" s="50"/>
      <c r="BR86" s="59"/>
      <c r="BS86" s="60"/>
      <c r="BT86" s="17"/>
      <c r="BU86" s="17"/>
      <c r="BV86" s="58"/>
      <c r="BW86" s="50"/>
      <c r="BX86" s="50"/>
      <c r="BY86" s="50"/>
      <c r="BZ86" s="50"/>
      <c r="CA86" s="50"/>
      <c r="CB86" s="50"/>
      <c r="CC86" s="59"/>
      <c r="CD86" s="60"/>
      <c r="CE86" s="17"/>
      <c r="CF86" s="17"/>
      <c r="CG86" s="58"/>
      <c r="CH86" s="50"/>
      <c r="CI86" s="50"/>
      <c r="CJ86" s="50"/>
      <c r="CK86" s="50"/>
      <c r="CL86" s="50"/>
      <c r="CM86" s="50"/>
      <c r="CN86" s="59"/>
      <c r="CO86" s="60"/>
      <c r="CP86" s="17"/>
      <c r="CQ86" s="17"/>
      <c r="CR86" s="58"/>
      <c r="CS86" s="50"/>
      <c r="CT86" s="50"/>
      <c r="CU86" s="50"/>
      <c r="CV86" s="50"/>
      <c r="CW86" s="50"/>
      <c r="CX86" s="50"/>
      <c r="CY86" s="59"/>
      <c r="CZ86" s="60"/>
      <c r="DA86" s="17"/>
      <c r="DB86" s="17"/>
      <c r="DC86" s="58"/>
      <c r="DD86" s="50"/>
      <c r="DE86" s="50"/>
      <c r="DF86" s="50"/>
      <c r="DG86" s="50"/>
      <c r="DH86" s="50"/>
      <c r="DI86" s="50"/>
      <c r="DJ86" s="59"/>
      <c r="DK86" s="60"/>
      <c r="DL86" s="17"/>
      <c r="DM86" s="17"/>
      <c r="DN86" s="58"/>
      <c r="DO86" s="50"/>
      <c r="DP86" s="50"/>
      <c r="DQ86" s="50"/>
      <c r="DR86" s="50"/>
      <c r="DS86" s="50"/>
      <c r="DT86" s="50"/>
      <c r="DU86" s="59"/>
      <c r="DV86" s="60"/>
      <c r="DW86" s="17"/>
      <c r="DX86" s="17"/>
      <c r="DY86" s="58"/>
      <c r="DZ86" s="50"/>
      <c r="EA86" s="50"/>
      <c r="EB86" s="50"/>
      <c r="EC86" s="50"/>
      <c r="ED86" s="50"/>
      <c r="EE86" s="50"/>
      <c r="EF86" s="59"/>
      <c r="EG86" s="60"/>
      <c r="EH86" s="17"/>
      <c r="EI86" s="17"/>
      <c r="EJ86" s="58"/>
      <c r="EK86" s="50"/>
      <c r="EL86" s="50"/>
      <c r="EM86" s="50"/>
      <c r="EN86" s="50"/>
      <c r="EO86" s="50"/>
      <c r="EP86" s="50"/>
      <c r="EQ86" s="59"/>
      <c r="ER86" s="60"/>
      <c r="ES86" s="17"/>
      <c r="ET86" s="17"/>
      <c r="EU86" s="58"/>
      <c r="EV86" s="50"/>
      <c r="EW86" s="50"/>
      <c r="EX86" s="50"/>
      <c r="EY86" s="50"/>
      <c r="EZ86" s="50"/>
      <c r="FA86" s="50"/>
      <c r="FB86" s="59"/>
      <c r="FC86" s="60"/>
      <c r="FD86" s="17"/>
      <c r="FE86" s="17"/>
      <c r="FF86" s="58"/>
      <c r="FG86" s="50"/>
      <c r="FH86" s="50"/>
      <c r="FI86" s="50"/>
      <c r="FJ86" s="50"/>
      <c r="FK86" s="50"/>
      <c r="FL86" s="50"/>
      <c r="FM86" s="59"/>
      <c r="FN86" s="60"/>
      <c r="FO86" s="17"/>
      <c r="FP86" s="17"/>
      <c r="FQ86" s="58"/>
      <c r="FR86" s="50"/>
      <c r="FS86" s="50"/>
      <c r="FT86" s="50"/>
      <c r="FU86" s="50"/>
      <c r="FV86" s="50"/>
      <c r="FW86" s="50"/>
      <c r="FX86" s="59"/>
      <c r="FY86" s="60"/>
      <c r="FZ86" s="17"/>
      <c r="GA86" s="17"/>
      <c r="GB86" s="58"/>
      <c r="GC86" s="50"/>
      <c r="GD86" s="50"/>
      <c r="GE86" s="50"/>
      <c r="GF86" s="50"/>
      <c r="GG86" s="50"/>
      <c r="GH86" s="50"/>
      <c r="GI86" s="59"/>
      <c r="GJ86" s="60"/>
      <c r="GK86" s="17"/>
      <c r="GL86" s="17"/>
      <c r="GM86" s="58"/>
      <c r="GN86" s="50"/>
      <c r="GO86" s="50"/>
      <c r="GP86" s="50"/>
      <c r="GQ86" s="50"/>
      <c r="GR86" s="50"/>
      <c r="GS86" s="50"/>
      <c r="GT86" s="59"/>
      <c r="GU86" s="60"/>
      <c r="GV86" s="17"/>
      <c r="GW86" s="17"/>
      <c r="GX86" s="58"/>
      <c r="GY86" s="50"/>
      <c r="GZ86" s="50"/>
      <c r="HA86" s="50"/>
      <c r="HB86" s="50"/>
      <c r="HC86" s="50"/>
      <c r="HD86" s="50"/>
      <c r="HE86" s="59"/>
      <c r="HF86" s="60"/>
      <c r="HG86" s="17"/>
      <c r="HH86" s="17"/>
      <c r="HI86" s="58"/>
      <c r="HJ86" s="50"/>
      <c r="HK86" s="50"/>
      <c r="HL86" s="50"/>
      <c r="HM86" s="50"/>
      <c r="HN86" s="50"/>
      <c r="HO86" s="50"/>
      <c r="HP86" s="59"/>
      <c r="HQ86" s="60"/>
      <c r="HR86" s="17"/>
      <c r="HS86" s="17"/>
      <c r="HT86" s="58"/>
      <c r="HU86" s="50"/>
      <c r="HV86" s="50"/>
      <c r="HW86" s="50"/>
      <c r="HX86" s="50"/>
      <c r="HY86" s="50"/>
      <c r="HZ86" s="50"/>
      <c r="IA86" s="59"/>
      <c r="IB86" s="60"/>
      <c r="IC86" s="17"/>
      <c r="ID86" s="17"/>
    </row>
    <row r="87" spans="1:238" x14ac:dyDescent="0.3">
      <c r="A87" s="55"/>
      <c r="B87" s="66"/>
      <c r="C87" s="67"/>
      <c r="D87" s="67"/>
      <c r="E87" s="67"/>
      <c r="F87" s="898"/>
      <c r="G87" s="67"/>
      <c r="H87" s="58"/>
      <c r="I87" s="50"/>
      <c r="J87" s="50"/>
      <c r="K87" s="50"/>
      <c r="L87" s="50"/>
      <c r="M87" s="50"/>
      <c r="N87" s="50"/>
      <c r="O87" s="59"/>
      <c r="P87" s="60"/>
      <c r="Q87" s="17"/>
      <c r="R87" s="17"/>
      <c r="S87" s="58"/>
      <c r="T87" s="50"/>
      <c r="U87" s="50"/>
      <c r="V87" s="50"/>
      <c r="W87" s="50"/>
      <c r="X87" s="50"/>
      <c r="Y87" s="50"/>
      <c r="Z87" s="59"/>
      <c r="AA87" s="60"/>
      <c r="AB87" s="17"/>
      <c r="AC87" s="17"/>
      <c r="AD87" s="58"/>
      <c r="AE87" s="50"/>
      <c r="AF87" s="50"/>
      <c r="AG87" s="50"/>
      <c r="AH87" s="50"/>
      <c r="AI87" s="50"/>
      <c r="AJ87" s="50"/>
      <c r="AK87" s="59"/>
      <c r="AL87" s="60"/>
      <c r="AM87" s="17"/>
      <c r="AN87" s="17"/>
      <c r="AO87" s="58"/>
      <c r="AP87" s="50"/>
      <c r="AQ87" s="50"/>
      <c r="AR87" s="50"/>
      <c r="AS87" s="50"/>
      <c r="AT87" s="50"/>
      <c r="AU87" s="50"/>
      <c r="AV87" s="59"/>
      <c r="AW87" s="60"/>
      <c r="AX87" s="17"/>
      <c r="AY87" s="17"/>
      <c r="AZ87" s="58"/>
      <c r="BA87" s="50"/>
      <c r="BB87" s="50"/>
      <c r="BC87" s="50"/>
      <c r="BD87" s="50"/>
      <c r="BE87" s="50"/>
      <c r="BF87" s="50"/>
      <c r="BG87" s="59"/>
      <c r="BH87" s="60"/>
      <c r="BI87" s="17"/>
      <c r="BJ87" s="17"/>
      <c r="BK87" s="58"/>
      <c r="BL87" s="50"/>
      <c r="BM87" s="50"/>
      <c r="BN87" s="50"/>
      <c r="BO87" s="50"/>
      <c r="BP87" s="50"/>
      <c r="BQ87" s="50"/>
      <c r="BR87" s="59"/>
      <c r="BS87" s="60"/>
      <c r="BT87" s="17"/>
      <c r="BU87" s="17"/>
      <c r="BV87" s="58"/>
      <c r="BW87" s="50"/>
      <c r="BX87" s="50"/>
      <c r="BY87" s="50"/>
      <c r="BZ87" s="50"/>
      <c r="CA87" s="50"/>
      <c r="CB87" s="50"/>
      <c r="CC87" s="59"/>
      <c r="CD87" s="60"/>
      <c r="CE87" s="17"/>
      <c r="CF87" s="17"/>
      <c r="CG87" s="58"/>
      <c r="CH87" s="50"/>
      <c r="CI87" s="50"/>
      <c r="CJ87" s="50"/>
      <c r="CK87" s="50"/>
      <c r="CL87" s="50"/>
      <c r="CM87" s="50"/>
      <c r="CN87" s="59"/>
      <c r="CO87" s="60"/>
      <c r="CP87" s="17"/>
      <c r="CQ87" s="17"/>
      <c r="CR87" s="58"/>
      <c r="CS87" s="50"/>
      <c r="CT87" s="50"/>
      <c r="CU87" s="50"/>
      <c r="CV87" s="50"/>
      <c r="CW87" s="50"/>
      <c r="CX87" s="50"/>
      <c r="CY87" s="59"/>
      <c r="CZ87" s="60"/>
      <c r="DA87" s="17"/>
      <c r="DB87" s="17"/>
      <c r="DC87" s="58"/>
      <c r="DD87" s="50"/>
      <c r="DE87" s="50"/>
      <c r="DF87" s="50"/>
      <c r="DG87" s="50"/>
      <c r="DH87" s="50"/>
      <c r="DI87" s="50"/>
      <c r="DJ87" s="59"/>
      <c r="DK87" s="60"/>
      <c r="DL87" s="17"/>
      <c r="DM87" s="17"/>
      <c r="DN87" s="58"/>
      <c r="DO87" s="50"/>
      <c r="DP87" s="50"/>
      <c r="DQ87" s="50"/>
      <c r="DR87" s="50"/>
      <c r="DS87" s="50"/>
      <c r="DT87" s="50"/>
      <c r="DU87" s="59"/>
      <c r="DV87" s="60"/>
      <c r="DW87" s="17"/>
      <c r="DX87" s="17"/>
      <c r="DY87" s="58"/>
      <c r="DZ87" s="50"/>
      <c r="EA87" s="50"/>
      <c r="EB87" s="50"/>
      <c r="EC87" s="50"/>
      <c r="ED87" s="50"/>
      <c r="EE87" s="50"/>
      <c r="EF87" s="59"/>
      <c r="EG87" s="60"/>
      <c r="EH87" s="17"/>
      <c r="EI87" s="17"/>
      <c r="EJ87" s="58"/>
      <c r="EK87" s="50"/>
      <c r="EL87" s="50"/>
      <c r="EM87" s="50"/>
      <c r="EN87" s="50"/>
      <c r="EO87" s="50"/>
      <c r="EP87" s="50"/>
      <c r="EQ87" s="59"/>
      <c r="ER87" s="60"/>
      <c r="ES87" s="17"/>
      <c r="ET87" s="17"/>
      <c r="EU87" s="58"/>
      <c r="EV87" s="50"/>
      <c r="EW87" s="50"/>
      <c r="EX87" s="50"/>
      <c r="EY87" s="50"/>
      <c r="EZ87" s="50"/>
      <c r="FA87" s="50"/>
      <c r="FB87" s="59"/>
      <c r="FC87" s="60"/>
      <c r="FD87" s="17"/>
      <c r="FE87" s="17"/>
      <c r="FF87" s="58"/>
      <c r="FG87" s="50"/>
      <c r="FH87" s="50"/>
      <c r="FI87" s="50"/>
      <c r="FJ87" s="50"/>
      <c r="FK87" s="50"/>
      <c r="FL87" s="50"/>
      <c r="FM87" s="59"/>
      <c r="FN87" s="60"/>
      <c r="FO87" s="17"/>
      <c r="FP87" s="17"/>
      <c r="FQ87" s="58"/>
      <c r="FR87" s="50"/>
      <c r="FS87" s="50"/>
      <c r="FT87" s="50"/>
      <c r="FU87" s="50"/>
      <c r="FV87" s="50"/>
      <c r="FW87" s="50"/>
      <c r="FX87" s="59"/>
      <c r="FY87" s="60"/>
      <c r="FZ87" s="17"/>
      <c r="GA87" s="17"/>
      <c r="GB87" s="58"/>
      <c r="GC87" s="50"/>
      <c r="GD87" s="50"/>
      <c r="GE87" s="50"/>
      <c r="GF87" s="50"/>
      <c r="GG87" s="50"/>
      <c r="GH87" s="50"/>
      <c r="GI87" s="59"/>
      <c r="GJ87" s="60"/>
      <c r="GK87" s="17"/>
      <c r="GL87" s="17"/>
      <c r="GM87" s="58"/>
      <c r="GN87" s="50"/>
      <c r="GO87" s="50"/>
      <c r="GP87" s="50"/>
      <c r="GQ87" s="50"/>
      <c r="GR87" s="50"/>
      <c r="GS87" s="50"/>
      <c r="GT87" s="59"/>
      <c r="GU87" s="60"/>
      <c r="GV87" s="17"/>
      <c r="GW87" s="17"/>
      <c r="GX87" s="58"/>
      <c r="GY87" s="50"/>
      <c r="GZ87" s="50"/>
      <c r="HA87" s="50"/>
      <c r="HB87" s="50"/>
      <c r="HC87" s="50"/>
      <c r="HD87" s="50"/>
      <c r="HE87" s="59"/>
      <c r="HF87" s="60"/>
      <c r="HG87" s="17"/>
      <c r="HH87" s="17"/>
      <c r="HI87" s="58"/>
      <c r="HJ87" s="50"/>
      <c r="HK87" s="50"/>
      <c r="HL87" s="50"/>
      <c r="HM87" s="50"/>
      <c r="HN87" s="50"/>
      <c r="HO87" s="50"/>
      <c r="HP87" s="59"/>
      <c r="HQ87" s="60"/>
      <c r="HR87" s="17"/>
      <c r="HS87" s="17"/>
      <c r="HT87" s="58"/>
      <c r="HU87" s="50"/>
      <c r="HV87" s="50"/>
      <c r="HW87" s="50"/>
      <c r="HX87" s="50"/>
      <c r="HY87" s="50"/>
      <c r="HZ87" s="50"/>
      <c r="IA87" s="59"/>
      <c r="IB87" s="60"/>
      <c r="IC87" s="17"/>
      <c r="ID87" s="17"/>
    </row>
    <row r="88" spans="1:238" x14ac:dyDescent="0.3">
      <c r="A88" s="55"/>
      <c r="B88" s="69"/>
      <c r="C88" s="67"/>
      <c r="D88" s="67"/>
      <c r="E88" s="67"/>
      <c r="F88" s="898"/>
      <c r="G88" s="67"/>
      <c r="H88" s="58"/>
      <c r="I88" s="50"/>
      <c r="J88" s="50"/>
      <c r="K88" s="50"/>
      <c r="L88" s="50"/>
      <c r="M88" s="50"/>
      <c r="N88" s="50"/>
      <c r="O88" s="59"/>
      <c r="P88" s="60"/>
      <c r="Q88" s="17"/>
      <c r="R88" s="17"/>
      <c r="S88" s="58"/>
      <c r="T88" s="50"/>
      <c r="U88" s="50"/>
      <c r="V88" s="50"/>
      <c r="W88" s="50"/>
      <c r="X88" s="50"/>
      <c r="Y88" s="50"/>
      <c r="Z88" s="59"/>
      <c r="AA88" s="60"/>
      <c r="AB88" s="17"/>
      <c r="AC88" s="17"/>
      <c r="AD88" s="58"/>
      <c r="AE88" s="50"/>
      <c r="AF88" s="50"/>
      <c r="AG88" s="50"/>
      <c r="AH88" s="50"/>
      <c r="AI88" s="50"/>
      <c r="AJ88" s="50"/>
      <c r="AK88" s="59"/>
      <c r="AL88" s="60"/>
      <c r="AM88" s="17"/>
      <c r="AN88" s="17"/>
      <c r="AO88" s="58"/>
      <c r="AP88" s="50"/>
      <c r="AQ88" s="50"/>
      <c r="AR88" s="50"/>
      <c r="AS88" s="50"/>
      <c r="AT88" s="50"/>
      <c r="AU88" s="50"/>
      <c r="AV88" s="59"/>
      <c r="AW88" s="60"/>
      <c r="AX88" s="17"/>
      <c r="AY88" s="17"/>
      <c r="AZ88" s="58"/>
      <c r="BA88" s="50"/>
      <c r="BB88" s="50"/>
      <c r="BC88" s="50"/>
      <c r="BD88" s="50"/>
      <c r="BE88" s="50"/>
      <c r="BF88" s="50"/>
      <c r="BG88" s="59"/>
      <c r="BH88" s="60"/>
      <c r="BI88" s="17"/>
      <c r="BJ88" s="17"/>
      <c r="BK88" s="58"/>
      <c r="BL88" s="50"/>
      <c r="BM88" s="50"/>
      <c r="BN88" s="50"/>
      <c r="BO88" s="50"/>
      <c r="BP88" s="50"/>
      <c r="BQ88" s="50"/>
      <c r="BR88" s="59"/>
      <c r="BS88" s="60"/>
      <c r="BT88" s="17"/>
      <c r="BU88" s="17"/>
      <c r="BV88" s="58"/>
      <c r="BW88" s="50"/>
      <c r="BX88" s="50"/>
      <c r="BY88" s="50"/>
      <c r="BZ88" s="50"/>
      <c r="CA88" s="50"/>
      <c r="CB88" s="50"/>
      <c r="CC88" s="59"/>
      <c r="CD88" s="60"/>
      <c r="CE88" s="17"/>
      <c r="CF88" s="17"/>
      <c r="CG88" s="58"/>
      <c r="CH88" s="50"/>
      <c r="CI88" s="50"/>
      <c r="CJ88" s="50"/>
      <c r="CK88" s="50"/>
      <c r="CL88" s="50"/>
      <c r="CM88" s="50"/>
      <c r="CN88" s="59"/>
      <c r="CO88" s="60"/>
      <c r="CP88" s="17"/>
      <c r="CQ88" s="17"/>
      <c r="CR88" s="58"/>
      <c r="CS88" s="50"/>
      <c r="CT88" s="50"/>
      <c r="CU88" s="50"/>
      <c r="CV88" s="50"/>
      <c r="CW88" s="50"/>
      <c r="CX88" s="50"/>
      <c r="CY88" s="59"/>
      <c r="CZ88" s="60"/>
      <c r="DA88" s="17"/>
      <c r="DB88" s="17"/>
      <c r="DC88" s="58"/>
      <c r="DD88" s="50"/>
      <c r="DE88" s="50"/>
      <c r="DF88" s="50"/>
      <c r="DG88" s="50"/>
      <c r="DH88" s="50"/>
      <c r="DI88" s="50"/>
      <c r="DJ88" s="59"/>
      <c r="DK88" s="60"/>
      <c r="DL88" s="17"/>
      <c r="DM88" s="17"/>
      <c r="DN88" s="58"/>
      <c r="DO88" s="50"/>
      <c r="DP88" s="50"/>
      <c r="DQ88" s="50"/>
      <c r="DR88" s="50"/>
      <c r="DS88" s="50"/>
      <c r="DT88" s="50"/>
      <c r="DU88" s="59"/>
      <c r="DV88" s="60"/>
      <c r="DW88" s="17"/>
      <c r="DX88" s="17"/>
      <c r="DY88" s="58"/>
      <c r="DZ88" s="50"/>
      <c r="EA88" s="50"/>
      <c r="EB88" s="50"/>
      <c r="EC88" s="50"/>
      <c r="ED88" s="50"/>
      <c r="EE88" s="50"/>
      <c r="EF88" s="59"/>
      <c r="EG88" s="60"/>
      <c r="EH88" s="17"/>
      <c r="EI88" s="17"/>
      <c r="EJ88" s="58"/>
      <c r="EK88" s="50"/>
      <c r="EL88" s="50"/>
      <c r="EM88" s="50"/>
      <c r="EN88" s="50"/>
      <c r="EO88" s="50"/>
      <c r="EP88" s="50"/>
      <c r="EQ88" s="59"/>
      <c r="ER88" s="60"/>
      <c r="ES88" s="17"/>
      <c r="ET88" s="17"/>
      <c r="EU88" s="58"/>
      <c r="EV88" s="50"/>
      <c r="EW88" s="50"/>
      <c r="EX88" s="50"/>
      <c r="EY88" s="50"/>
      <c r="EZ88" s="50"/>
      <c r="FA88" s="50"/>
      <c r="FB88" s="59"/>
      <c r="FC88" s="60"/>
      <c r="FD88" s="17"/>
      <c r="FE88" s="17"/>
      <c r="FF88" s="58"/>
      <c r="FG88" s="50"/>
      <c r="FH88" s="50"/>
      <c r="FI88" s="50"/>
      <c r="FJ88" s="50"/>
      <c r="FK88" s="50"/>
      <c r="FL88" s="50"/>
      <c r="FM88" s="59"/>
      <c r="FN88" s="60"/>
      <c r="FO88" s="17"/>
      <c r="FP88" s="17"/>
      <c r="FQ88" s="58"/>
      <c r="FR88" s="50"/>
      <c r="FS88" s="50"/>
      <c r="FT88" s="50"/>
      <c r="FU88" s="50"/>
      <c r="FV88" s="50"/>
      <c r="FW88" s="50"/>
      <c r="FX88" s="59"/>
      <c r="FY88" s="60"/>
      <c r="FZ88" s="17"/>
      <c r="GA88" s="17"/>
      <c r="GB88" s="58"/>
      <c r="GC88" s="50"/>
      <c r="GD88" s="50"/>
      <c r="GE88" s="50"/>
      <c r="GF88" s="50"/>
      <c r="GG88" s="50"/>
      <c r="GH88" s="50"/>
      <c r="GI88" s="59"/>
      <c r="GJ88" s="60"/>
      <c r="GK88" s="17"/>
      <c r="GL88" s="17"/>
      <c r="GM88" s="58"/>
      <c r="GN88" s="50"/>
      <c r="GO88" s="50"/>
      <c r="GP88" s="50"/>
      <c r="GQ88" s="50"/>
      <c r="GR88" s="50"/>
      <c r="GS88" s="50"/>
      <c r="GT88" s="59"/>
      <c r="GU88" s="60"/>
      <c r="GV88" s="17"/>
      <c r="GW88" s="17"/>
      <c r="GX88" s="58"/>
      <c r="GY88" s="50"/>
      <c r="GZ88" s="50"/>
      <c r="HA88" s="50"/>
      <c r="HB88" s="50"/>
      <c r="HC88" s="50"/>
      <c r="HD88" s="50"/>
      <c r="HE88" s="59"/>
      <c r="HF88" s="60"/>
      <c r="HG88" s="17"/>
      <c r="HH88" s="17"/>
      <c r="HI88" s="58"/>
      <c r="HJ88" s="50"/>
      <c r="HK88" s="50"/>
      <c r="HL88" s="50"/>
      <c r="HM88" s="50"/>
      <c r="HN88" s="50"/>
      <c r="HO88" s="50"/>
      <c r="HP88" s="59"/>
      <c r="HQ88" s="60"/>
      <c r="HR88" s="17"/>
      <c r="HS88" s="17"/>
      <c r="HT88" s="58"/>
      <c r="HU88" s="50"/>
      <c r="HV88" s="50"/>
      <c r="HW88" s="50"/>
      <c r="HX88" s="50"/>
      <c r="HY88" s="50"/>
      <c r="HZ88" s="50"/>
      <c r="IA88" s="59"/>
      <c r="IB88" s="60"/>
      <c r="IC88" s="17"/>
      <c r="ID88" s="17"/>
    </row>
    <row r="89" spans="1:238" x14ac:dyDescent="0.3">
      <c r="A89" s="55"/>
      <c r="B89" s="69"/>
      <c r="C89" s="67"/>
      <c r="D89" s="67"/>
      <c r="E89" s="67"/>
      <c r="F89" s="898"/>
      <c r="G89" s="67"/>
      <c r="H89" s="58"/>
      <c r="I89" s="50"/>
      <c r="J89" s="50"/>
      <c r="K89" s="50"/>
      <c r="L89" s="50"/>
      <c r="M89" s="50"/>
      <c r="N89" s="50"/>
      <c r="O89" s="59"/>
      <c r="P89" s="60"/>
      <c r="Q89" s="17"/>
      <c r="R89" s="17"/>
      <c r="S89" s="58"/>
      <c r="T89" s="50"/>
      <c r="U89" s="50"/>
      <c r="V89" s="50"/>
      <c r="W89" s="50"/>
      <c r="X89" s="50"/>
      <c r="Y89" s="50"/>
      <c r="Z89" s="59"/>
      <c r="AA89" s="60"/>
      <c r="AB89" s="17"/>
      <c r="AC89" s="17"/>
      <c r="AD89" s="58"/>
      <c r="AE89" s="50"/>
      <c r="AF89" s="50"/>
      <c r="AG89" s="50"/>
      <c r="AH89" s="50"/>
      <c r="AI89" s="50"/>
      <c r="AJ89" s="50"/>
      <c r="AK89" s="59"/>
      <c r="AL89" s="60"/>
      <c r="AM89" s="17"/>
      <c r="AN89" s="17"/>
      <c r="AO89" s="58"/>
      <c r="AP89" s="50"/>
      <c r="AQ89" s="50"/>
      <c r="AR89" s="50"/>
      <c r="AS89" s="50"/>
      <c r="AT89" s="50"/>
      <c r="AU89" s="50"/>
      <c r="AV89" s="59"/>
      <c r="AW89" s="60"/>
      <c r="AX89" s="17"/>
      <c r="AY89" s="17"/>
      <c r="AZ89" s="58"/>
      <c r="BA89" s="50"/>
      <c r="BB89" s="50"/>
      <c r="BC89" s="50"/>
      <c r="BD89" s="50"/>
      <c r="BE89" s="50"/>
      <c r="BF89" s="50"/>
      <c r="BG89" s="59"/>
      <c r="BH89" s="60"/>
      <c r="BI89" s="17"/>
      <c r="BJ89" s="17"/>
      <c r="BK89" s="58"/>
      <c r="BL89" s="50"/>
      <c r="BM89" s="50"/>
      <c r="BN89" s="50"/>
      <c r="BO89" s="50"/>
      <c r="BP89" s="50"/>
      <c r="BQ89" s="50"/>
      <c r="BR89" s="59"/>
      <c r="BS89" s="60"/>
      <c r="BT89" s="17"/>
      <c r="BU89" s="17"/>
      <c r="BV89" s="58"/>
      <c r="BW89" s="50"/>
      <c r="BX89" s="50"/>
      <c r="BY89" s="50"/>
      <c r="BZ89" s="50"/>
      <c r="CA89" s="50"/>
      <c r="CB89" s="50"/>
      <c r="CC89" s="59"/>
      <c r="CD89" s="60"/>
      <c r="CE89" s="17"/>
      <c r="CF89" s="17"/>
      <c r="CG89" s="58"/>
      <c r="CH89" s="50"/>
      <c r="CI89" s="50"/>
      <c r="CJ89" s="50"/>
      <c r="CK89" s="50"/>
      <c r="CL89" s="50"/>
      <c r="CM89" s="50"/>
      <c r="CN89" s="59"/>
      <c r="CO89" s="60"/>
      <c r="CP89" s="17"/>
      <c r="CQ89" s="17"/>
      <c r="CR89" s="58"/>
      <c r="CS89" s="50"/>
      <c r="CT89" s="50"/>
      <c r="CU89" s="50"/>
      <c r="CV89" s="50"/>
      <c r="CW89" s="50"/>
      <c r="CX89" s="50"/>
      <c r="CY89" s="59"/>
      <c r="CZ89" s="60"/>
      <c r="DA89" s="17"/>
      <c r="DB89" s="17"/>
      <c r="DC89" s="58"/>
      <c r="DD89" s="50"/>
      <c r="DE89" s="50"/>
      <c r="DF89" s="50"/>
      <c r="DG89" s="50"/>
      <c r="DH89" s="50"/>
      <c r="DI89" s="50"/>
      <c r="DJ89" s="59"/>
      <c r="DK89" s="60"/>
      <c r="DL89" s="17"/>
      <c r="DM89" s="17"/>
      <c r="DN89" s="58"/>
      <c r="DO89" s="50"/>
      <c r="DP89" s="50"/>
      <c r="DQ89" s="50"/>
      <c r="DR89" s="50"/>
      <c r="DS89" s="50"/>
      <c r="DT89" s="50"/>
      <c r="DU89" s="59"/>
      <c r="DV89" s="60"/>
      <c r="DW89" s="17"/>
      <c r="DX89" s="17"/>
      <c r="DY89" s="58"/>
      <c r="DZ89" s="50"/>
      <c r="EA89" s="50"/>
      <c r="EB89" s="50"/>
      <c r="EC89" s="50"/>
      <c r="ED89" s="50"/>
      <c r="EE89" s="50"/>
      <c r="EF89" s="59"/>
      <c r="EG89" s="60"/>
      <c r="EH89" s="17"/>
      <c r="EI89" s="17"/>
      <c r="EJ89" s="58"/>
      <c r="EK89" s="50"/>
      <c r="EL89" s="50"/>
      <c r="EM89" s="50"/>
      <c r="EN89" s="50"/>
      <c r="EO89" s="50"/>
      <c r="EP89" s="50"/>
      <c r="EQ89" s="59"/>
      <c r="ER89" s="60"/>
      <c r="ES89" s="17"/>
      <c r="ET89" s="17"/>
      <c r="EU89" s="58"/>
      <c r="EV89" s="50"/>
      <c r="EW89" s="50"/>
      <c r="EX89" s="50"/>
      <c r="EY89" s="50"/>
      <c r="EZ89" s="50"/>
      <c r="FA89" s="50"/>
      <c r="FB89" s="59"/>
      <c r="FC89" s="60"/>
      <c r="FD89" s="17"/>
      <c r="FE89" s="17"/>
      <c r="FF89" s="58"/>
      <c r="FG89" s="50"/>
      <c r="FH89" s="50"/>
      <c r="FI89" s="50"/>
      <c r="FJ89" s="50"/>
      <c r="FK89" s="50"/>
      <c r="FL89" s="50"/>
      <c r="FM89" s="59"/>
      <c r="FN89" s="60"/>
      <c r="FO89" s="17"/>
      <c r="FP89" s="17"/>
      <c r="FQ89" s="58"/>
      <c r="FR89" s="50"/>
      <c r="FS89" s="50"/>
      <c r="FT89" s="50"/>
      <c r="FU89" s="50"/>
      <c r="FV89" s="50"/>
      <c r="FW89" s="50"/>
      <c r="FX89" s="59"/>
      <c r="FY89" s="60"/>
      <c r="FZ89" s="17"/>
      <c r="GA89" s="17"/>
      <c r="GB89" s="58"/>
      <c r="GC89" s="50"/>
      <c r="GD89" s="50"/>
      <c r="GE89" s="50"/>
      <c r="GF89" s="50"/>
      <c r="GG89" s="50"/>
      <c r="GH89" s="50"/>
      <c r="GI89" s="59"/>
      <c r="GJ89" s="60"/>
      <c r="GK89" s="17"/>
      <c r="GL89" s="17"/>
      <c r="GM89" s="58"/>
      <c r="GN89" s="50"/>
      <c r="GO89" s="50"/>
      <c r="GP89" s="50"/>
      <c r="GQ89" s="50"/>
      <c r="GR89" s="50"/>
      <c r="GS89" s="50"/>
      <c r="GT89" s="59"/>
      <c r="GU89" s="60"/>
      <c r="GV89" s="17"/>
      <c r="GW89" s="17"/>
      <c r="GX89" s="58"/>
      <c r="GY89" s="50"/>
      <c r="GZ89" s="50"/>
      <c r="HA89" s="50"/>
      <c r="HB89" s="50"/>
      <c r="HC89" s="50"/>
      <c r="HD89" s="50"/>
      <c r="HE89" s="59"/>
      <c r="HF89" s="60"/>
      <c r="HG89" s="17"/>
      <c r="HH89" s="17"/>
      <c r="HI89" s="58"/>
      <c r="HJ89" s="50"/>
      <c r="HK89" s="50"/>
      <c r="HL89" s="50"/>
      <c r="HM89" s="50"/>
      <c r="HN89" s="50"/>
      <c r="HO89" s="50"/>
      <c r="HP89" s="59"/>
      <c r="HQ89" s="60"/>
      <c r="HR89" s="17"/>
      <c r="HS89" s="17"/>
      <c r="HT89" s="58"/>
      <c r="HU89" s="50"/>
      <c r="HV89" s="50"/>
      <c r="HW89" s="50"/>
      <c r="HX89" s="50"/>
      <c r="HY89" s="50"/>
      <c r="HZ89" s="50"/>
      <c r="IA89" s="59"/>
      <c r="IB89" s="60"/>
      <c r="IC89" s="17"/>
      <c r="ID89" s="17"/>
    </row>
    <row r="90" spans="1:238" x14ac:dyDescent="0.3">
      <c r="A90" s="55"/>
      <c r="B90" s="66"/>
      <c r="C90" s="67"/>
      <c r="D90" s="67"/>
      <c r="E90" s="67"/>
      <c r="F90" s="898"/>
      <c r="G90" s="67"/>
      <c r="H90" s="58"/>
      <c r="I90" s="50"/>
      <c r="J90" s="50"/>
      <c r="K90" s="50"/>
      <c r="L90" s="50"/>
      <c r="M90" s="50"/>
      <c r="N90" s="50"/>
      <c r="O90" s="59"/>
      <c r="P90" s="60"/>
      <c r="Q90" s="17"/>
      <c r="R90" s="17"/>
      <c r="S90" s="58"/>
      <c r="T90" s="50"/>
      <c r="U90" s="50"/>
      <c r="V90" s="50"/>
      <c r="W90" s="50"/>
      <c r="X90" s="50"/>
      <c r="Y90" s="50"/>
      <c r="Z90" s="59"/>
      <c r="AA90" s="60"/>
      <c r="AB90" s="17"/>
      <c r="AC90" s="17"/>
      <c r="AD90" s="58"/>
      <c r="AE90" s="50"/>
      <c r="AF90" s="50"/>
      <c r="AG90" s="50"/>
      <c r="AH90" s="50"/>
      <c r="AI90" s="50"/>
      <c r="AJ90" s="50"/>
      <c r="AK90" s="59"/>
      <c r="AL90" s="60"/>
      <c r="AM90" s="17"/>
      <c r="AN90" s="17"/>
      <c r="AO90" s="58"/>
      <c r="AP90" s="50"/>
      <c r="AQ90" s="50"/>
      <c r="AR90" s="50"/>
      <c r="AS90" s="50"/>
      <c r="AT90" s="50"/>
      <c r="AU90" s="50"/>
      <c r="AV90" s="59"/>
      <c r="AW90" s="60"/>
      <c r="AX90" s="17"/>
      <c r="AY90" s="17"/>
      <c r="AZ90" s="58"/>
      <c r="BA90" s="50"/>
      <c r="BB90" s="50"/>
      <c r="BC90" s="50"/>
      <c r="BD90" s="50"/>
      <c r="BE90" s="50"/>
      <c r="BF90" s="50"/>
      <c r="BG90" s="59"/>
      <c r="BH90" s="60"/>
      <c r="BI90" s="17"/>
      <c r="BJ90" s="17"/>
      <c r="BK90" s="58"/>
      <c r="BL90" s="50"/>
      <c r="BM90" s="50"/>
      <c r="BN90" s="50"/>
      <c r="BO90" s="50"/>
      <c r="BP90" s="50"/>
      <c r="BQ90" s="50"/>
      <c r="BR90" s="59"/>
      <c r="BS90" s="60"/>
      <c r="BT90" s="17"/>
      <c r="BU90" s="17"/>
      <c r="BV90" s="58"/>
      <c r="BW90" s="50"/>
      <c r="BX90" s="50"/>
      <c r="BY90" s="50"/>
      <c r="BZ90" s="50"/>
      <c r="CA90" s="50"/>
      <c r="CB90" s="50"/>
      <c r="CC90" s="59"/>
      <c r="CD90" s="60"/>
      <c r="CE90" s="17"/>
      <c r="CF90" s="17"/>
      <c r="CG90" s="58"/>
      <c r="CH90" s="50"/>
      <c r="CI90" s="50"/>
      <c r="CJ90" s="50"/>
      <c r="CK90" s="50"/>
      <c r="CL90" s="50"/>
      <c r="CM90" s="50"/>
      <c r="CN90" s="59"/>
      <c r="CO90" s="60"/>
      <c r="CP90" s="17"/>
      <c r="CQ90" s="17"/>
      <c r="CR90" s="58"/>
      <c r="CS90" s="50"/>
      <c r="CT90" s="50"/>
      <c r="CU90" s="50"/>
      <c r="CV90" s="50"/>
      <c r="CW90" s="50"/>
      <c r="CX90" s="50"/>
      <c r="CY90" s="59"/>
      <c r="CZ90" s="60"/>
      <c r="DA90" s="17"/>
      <c r="DB90" s="17"/>
      <c r="DC90" s="58"/>
      <c r="DD90" s="50"/>
      <c r="DE90" s="50"/>
      <c r="DF90" s="50"/>
      <c r="DG90" s="50"/>
      <c r="DH90" s="50"/>
      <c r="DI90" s="50"/>
      <c r="DJ90" s="59"/>
      <c r="DK90" s="60"/>
      <c r="DL90" s="17"/>
      <c r="DM90" s="17"/>
      <c r="DN90" s="58"/>
      <c r="DO90" s="50"/>
      <c r="DP90" s="50"/>
      <c r="DQ90" s="50"/>
      <c r="DR90" s="50"/>
      <c r="DS90" s="50"/>
      <c r="DT90" s="50"/>
      <c r="DU90" s="59"/>
      <c r="DV90" s="60"/>
      <c r="DW90" s="17"/>
      <c r="DX90" s="17"/>
      <c r="DY90" s="58"/>
      <c r="DZ90" s="50"/>
      <c r="EA90" s="50"/>
      <c r="EB90" s="50"/>
      <c r="EC90" s="50"/>
      <c r="ED90" s="50"/>
      <c r="EE90" s="50"/>
      <c r="EF90" s="59"/>
      <c r="EG90" s="60"/>
      <c r="EH90" s="17"/>
      <c r="EI90" s="17"/>
      <c r="EJ90" s="58"/>
      <c r="EK90" s="50"/>
      <c r="EL90" s="50"/>
      <c r="EM90" s="50"/>
      <c r="EN90" s="50"/>
      <c r="EO90" s="50"/>
      <c r="EP90" s="50"/>
      <c r="EQ90" s="59"/>
      <c r="ER90" s="60"/>
      <c r="ES90" s="17"/>
      <c r="ET90" s="17"/>
      <c r="EU90" s="58"/>
      <c r="EV90" s="50"/>
      <c r="EW90" s="50"/>
      <c r="EX90" s="50"/>
      <c r="EY90" s="50"/>
      <c r="EZ90" s="50"/>
      <c r="FA90" s="50"/>
      <c r="FB90" s="59"/>
      <c r="FC90" s="60"/>
      <c r="FD90" s="17"/>
      <c r="FE90" s="17"/>
      <c r="FF90" s="58"/>
      <c r="FG90" s="50"/>
      <c r="FH90" s="50"/>
      <c r="FI90" s="50"/>
      <c r="FJ90" s="50"/>
      <c r="FK90" s="50"/>
      <c r="FL90" s="50"/>
      <c r="FM90" s="59"/>
      <c r="FN90" s="60"/>
      <c r="FO90" s="17"/>
      <c r="FP90" s="17"/>
      <c r="FQ90" s="58"/>
      <c r="FR90" s="50"/>
      <c r="FS90" s="50"/>
      <c r="FT90" s="50"/>
      <c r="FU90" s="50"/>
      <c r="FV90" s="50"/>
      <c r="FW90" s="50"/>
      <c r="FX90" s="59"/>
      <c r="FY90" s="60"/>
      <c r="FZ90" s="17"/>
      <c r="GA90" s="17"/>
      <c r="GB90" s="58"/>
      <c r="GC90" s="50"/>
      <c r="GD90" s="50"/>
      <c r="GE90" s="50"/>
      <c r="GF90" s="50"/>
      <c r="GG90" s="50"/>
      <c r="GH90" s="50"/>
      <c r="GI90" s="59"/>
      <c r="GJ90" s="60"/>
      <c r="GK90" s="17"/>
      <c r="GL90" s="17"/>
      <c r="GM90" s="58"/>
      <c r="GN90" s="50"/>
      <c r="GO90" s="50"/>
      <c r="GP90" s="50"/>
      <c r="GQ90" s="50"/>
      <c r="GR90" s="50"/>
      <c r="GS90" s="50"/>
      <c r="GT90" s="59"/>
      <c r="GU90" s="60"/>
      <c r="GV90" s="17"/>
      <c r="GW90" s="17"/>
      <c r="GX90" s="58"/>
      <c r="GY90" s="50"/>
      <c r="GZ90" s="50"/>
      <c r="HA90" s="50"/>
      <c r="HB90" s="50"/>
      <c r="HC90" s="50"/>
      <c r="HD90" s="50"/>
      <c r="HE90" s="59"/>
      <c r="HF90" s="60"/>
      <c r="HG90" s="17"/>
      <c r="HH90" s="17"/>
      <c r="HI90" s="58"/>
      <c r="HJ90" s="50"/>
      <c r="HK90" s="50"/>
      <c r="HL90" s="50"/>
      <c r="HM90" s="50"/>
      <c r="HN90" s="50"/>
      <c r="HO90" s="50"/>
      <c r="HP90" s="59"/>
      <c r="HQ90" s="60"/>
      <c r="HR90" s="17"/>
      <c r="HS90" s="17"/>
      <c r="HT90" s="58"/>
      <c r="HU90" s="50"/>
      <c r="HV90" s="50"/>
      <c r="HW90" s="50"/>
      <c r="HX90" s="50"/>
      <c r="HY90" s="50"/>
      <c r="HZ90" s="50"/>
      <c r="IA90" s="59"/>
      <c r="IB90" s="60"/>
      <c r="IC90" s="17"/>
      <c r="ID90" s="17"/>
    </row>
    <row r="91" spans="1:238" x14ac:dyDescent="0.3">
      <c r="A91" s="55"/>
      <c r="B91" s="66"/>
      <c r="C91" s="67"/>
      <c r="D91" s="67"/>
      <c r="E91" s="67"/>
      <c r="F91" s="898"/>
      <c r="G91" s="67"/>
      <c r="H91" s="58"/>
      <c r="I91" s="50"/>
      <c r="J91" s="50"/>
      <c r="K91" s="50"/>
      <c r="L91" s="50"/>
      <c r="M91" s="50"/>
      <c r="N91" s="50"/>
      <c r="O91" s="59"/>
      <c r="P91" s="60"/>
      <c r="Q91" s="17"/>
      <c r="R91" s="17"/>
      <c r="S91" s="58"/>
      <c r="T91" s="50"/>
      <c r="U91" s="50"/>
      <c r="V91" s="50"/>
      <c r="W91" s="50"/>
      <c r="X91" s="50"/>
      <c r="Y91" s="50"/>
      <c r="Z91" s="59"/>
      <c r="AA91" s="60"/>
      <c r="AB91" s="17"/>
      <c r="AC91" s="17"/>
      <c r="AD91" s="58"/>
      <c r="AE91" s="50"/>
      <c r="AF91" s="50"/>
      <c r="AG91" s="50"/>
      <c r="AH91" s="50"/>
      <c r="AI91" s="50"/>
      <c r="AJ91" s="50"/>
      <c r="AK91" s="59"/>
      <c r="AL91" s="60"/>
      <c r="AM91" s="17"/>
      <c r="AN91" s="17"/>
      <c r="AO91" s="58"/>
      <c r="AP91" s="50"/>
      <c r="AQ91" s="50"/>
      <c r="AR91" s="50"/>
      <c r="AS91" s="50"/>
      <c r="AT91" s="50"/>
      <c r="AU91" s="50"/>
      <c r="AV91" s="59"/>
      <c r="AW91" s="60"/>
      <c r="AX91" s="17"/>
      <c r="AY91" s="17"/>
      <c r="AZ91" s="58"/>
      <c r="BA91" s="50"/>
      <c r="BB91" s="50"/>
      <c r="BC91" s="50"/>
      <c r="BD91" s="50"/>
      <c r="BE91" s="50"/>
      <c r="BF91" s="50"/>
      <c r="BG91" s="59"/>
      <c r="BH91" s="60"/>
      <c r="BI91" s="17"/>
      <c r="BJ91" s="17"/>
      <c r="BK91" s="58"/>
      <c r="BL91" s="50"/>
      <c r="BM91" s="50"/>
      <c r="BN91" s="50"/>
      <c r="BO91" s="50"/>
      <c r="BP91" s="50"/>
      <c r="BQ91" s="50"/>
      <c r="BR91" s="59"/>
      <c r="BS91" s="60"/>
      <c r="BT91" s="17"/>
      <c r="BU91" s="17"/>
      <c r="BV91" s="58"/>
      <c r="BW91" s="50"/>
      <c r="BX91" s="50"/>
      <c r="BY91" s="50"/>
      <c r="BZ91" s="50"/>
      <c r="CA91" s="50"/>
      <c r="CB91" s="50"/>
      <c r="CC91" s="59"/>
      <c r="CD91" s="60"/>
      <c r="CE91" s="17"/>
      <c r="CF91" s="17"/>
      <c r="CG91" s="58"/>
      <c r="CH91" s="50"/>
      <c r="CI91" s="50"/>
      <c r="CJ91" s="50"/>
      <c r="CK91" s="50"/>
      <c r="CL91" s="50"/>
      <c r="CM91" s="50"/>
      <c r="CN91" s="59"/>
      <c r="CO91" s="60"/>
      <c r="CP91" s="17"/>
      <c r="CQ91" s="17"/>
      <c r="CR91" s="58"/>
      <c r="CS91" s="50"/>
      <c r="CT91" s="50"/>
      <c r="CU91" s="50"/>
      <c r="CV91" s="50"/>
      <c r="CW91" s="50"/>
      <c r="CX91" s="50"/>
      <c r="CY91" s="59"/>
      <c r="CZ91" s="60"/>
      <c r="DA91" s="17"/>
      <c r="DB91" s="17"/>
      <c r="DC91" s="58"/>
      <c r="DD91" s="50"/>
      <c r="DE91" s="50"/>
      <c r="DF91" s="50"/>
      <c r="DG91" s="50"/>
      <c r="DH91" s="50"/>
      <c r="DI91" s="50"/>
      <c r="DJ91" s="59"/>
      <c r="DK91" s="60"/>
      <c r="DL91" s="17"/>
      <c r="DM91" s="17"/>
      <c r="DN91" s="58"/>
      <c r="DO91" s="50"/>
      <c r="DP91" s="50"/>
      <c r="DQ91" s="50"/>
      <c r="DR91" s="50"/>
      <c r="DS91" s="50"/>
      <c r="DT91" s="50"/>
      <c r="DU91" s="59"/>
      <c r="DV91" s="60"/>
      <c r="DW91" s="17"/>
      <c r="DX91" s="17"/>
      <c r="DY91" s="58"/>
      <c r="DZ91" s="50"/>
      <c r="EA91" s="50"/>
      <c r="EB91" s="50"/>
      <c r="EC91" s="50"/>
      <c r="ED91" s="50"/>
      <c r="EE91" s="50"/>
      <c r="EF91" s="59"/>
      <c r="EG91" s="60"/>
      <c r="EH91" s="17"/>
      <c r="EI91" s="17"/>
      <c r="EJ91" s="58"/>
      <c r="EK91" s="50"/>
      <c r="EL91" s="50"/>
      <c r="EM91" s="50"/>
      <c r="EN91" s="50"/>
      <c r="EO91" s="50"/>
      <c r="EP91" s="50"/>
      <c r="EQ91" s="59"/>
      <c r="ER91" s="60"/>
      <c r="ES91" s="17"/>
      <c r="ET91" s="17"/>
      <c r="EU91" s="58"/>
      <c r="EV91" s="50"/>
      <c r="EW91" s="50"/>
      <c r="EX91" s="50"/>
      <c r="EY91" s="50"/>
      <c r="EZ91" s="50"/>
      <c r="FA91" s="50"/>
      <c r="FB91" s="59"/>
      <c r="FC91" s="60"/>
      <c r="FD91" s="17"/>
      <c r="FE91" s="17"/>
      <c r="FF91" s="58"/>
      <c r="FG91" s="50"/>
      <c r="FH91" s="50"/>
      <c r="FI91" s="50"/>
      <c r="FJ91" s="50"/>
      <c r="FK91" s="50"/>
      <c r="FL91" s="50"/>
      <c r="FM91" s="59"/>
      <c r="FN91" s="60"/>
      <c r="FO91" s="17"/>
      <c r="FP91" s="17"/>
      <c r="FQ91" s="58"/>
      <c r="FR91" s="50"/>
      <c r="FS91" s="50"/>
      <c r="FT91" s="50"/>
      <c r="FU91" s="50"/>
      <c r="FV91" s="50"/>
      <c r="FW91" s="50"/>
      <c r="FX91" s="59"/>
      <c r="FY91" s="60"/>
      <c r="FZ91" s="17"/>
      <c r="GA91" s="17"/>
      <c r="GB91" s="58"/>
      <c r="GC91" s="50"/>
      <c r="GD91" s="50"/>
      <c r="GE91" s="50"/>
      <c r="GF91" s="50"/>
      <c r="GG91" s="50"/>
      <c r="GH91" s="50"/>
      <c r="GI91" s="59"/>
      <c r="GJ91" s="60"/>
      <c r="GK91" s="17"/>
      <c r="GL91" s="17"/>
      <c r="GM91" s="58"/>
      <c r="GN91" s="50"/>
      <c r="GO91" s="50"/>
      <c r="GP91" s="50"/>
      <c r="GQ91" s="50"/>
      <c r="GR91" s="50"/>
      <c r="GS91" s="50"/>
      <c r="GT91" s="59"/>
      <c r="GU91" s="60"/>
      <c r="GV91" s="17"/>
      <c r="GW91" s="17"/>
      <c r="GX91" s="58"/>
      <c r="GY91" s="50"/>
      <c r="GZ91" s="50"/>
      <c r="HA91" s="50"/>
      <c r="HB91" s="50"/>
      <c r="HC91" s="50"/>
      <c r="HD91" s="50"/>
      <c r="HE91" s="59"/>
      <c r="HF91" s="60"/>
      <c r="HG91" s="17"/>
      <c r="HH91" s="17"/>
      <c r="HI91" s="58"/>
      <c r="HJ91" s="50"/>
      <c r="HK91" s="50"/>
      <c r="HL91" s="50"/>
      <c r="HM91" s="50"/>
      <c r="HN91" s="50"/>
      <c r="HO91" s="50"/>
      <c r="HP91" s="59"/>
      <c r="HQ91" s="60"/>
      <c r="HR91" s="17"/>
      <c r="HS91" s="17"/>
      <c r="HT91" s="58"/>
      <c r="HU91" s="50"/>
      <c r="HV91" s="50"/>
      <c r="HW91" s="50"/>
      <c r="HX91" s="50"/>
      <c r="HY91" s="50"/>
      <c r="HZ91" s="50"/>
      <c r="IA91" s="59"/>
      <c r="IB91" s="60"/>
      <c r="IC91" s="17"/>
      <c r="ID91" s="17"/>
    </row>
    <row r="92" spans="1:238" x14ac:dyDescent="0.3">
      <c r="A92" s="55"/>
      <c r="B92" s="66"/>
      <c r="C92" s="67"/>
      <c r="D92" s="67"/>
      <c r="E92" s="67"/>
      <c r="F92" s="898"/>
      <c r="G92" s="67"/>
      <c r="H92" s="58"/>
      <c r="I92" s="50"/>
      <c r="J92" s="50"/>
      <c r="K92" s="50"/>
      <c r="L92" s="50"/>
      <c r="M92" s="50"/>
      <c r="N92" s="50"/>
      <c r="O92" s="59"/>
      <c r="P92" s="60"/>
      <c r="Q92" s="17"/>
      <c r="R92" s="17"/>
      <c r="S92" s="58"/>
      <c r="T92" s="50"/>
      <c r="U92" s="50"/>
      <c r="V92" s="50"/>
      <c r="W92" s="50"/>
      <c r="X92" s="50"/>
      <c r="Y92" s="50"/>
      <c r="Z92" s="59"/>
      <c r="AA92" s="60"/>
      <c r="AB92" s="17"/>
      <c r="AC92" s="17"/>
      <c r="AD92" s="58"/>
      <c r="AE92" s="50"/>
      <c r="AF92" s="50"/>
      <c r="AG92" s="50"/>
      <c r="AH92" s="50"/>
      <c r="AI92" s="50"/>
      <c r="AJ92" s="50"/>
      <c r="AK92" s="59"/>
      <c r="AL92" s="60"/>
      <c r="AM92" s="17"/>
      <c r="AN92" s="17"/>
      <c r="AO92" s="58"/>
      <c r="AP92" s="50"/>
      <c r="AQ92" s="50"/>
      <c r="AR92" s="50"/>
      <c r="AS92" s="50"/>
      <c r="AT92" s="50"/>
      <c r="AU92" s="50"/>
      <c r="AV92" s="59"/>
      <c r="AW92" s="60"/>
      <c r="AX92" s="17"/>
      <c r="AY92" s="17"/>
      <c r="AZ92" s="58"/>
      <c r="BA92" s="50"/>
      <c r="BB92" s="50"/>
      <c r="BC92" s="50"/>
      <c r="BD92" s="50"/>
      <c r="BE92" s="50"/>
      <c r="BF92" s="50"/>
      <c r="BG92" s="59"/>
      <c r="BH92" s="60"/>
      <c r="BI92" s="17"/>
      <c r="BJ92" s="17"/>
      <c r="BK92" s="58"/>
      <c r="BL92" s="50"/>
      <c r="BM92" s="50"/>
      <c r="BN92" s="50"/>
      <c r="BO92" s="50"/>
      <c r="BP92" s="50"/>
      <c r="BQ92" s="50"/>
      <c r="BR92" s="59"/>
      <c r="BS92" s="60"/>
      <c r="BT92" s="17"/>
      <c r="BU92" s="17"/>
      <c r="BV92" s="58"/>
      <c r="BW92" s="50"/>
      <c r="BX92" s="50"/>
      <c r="BY92" s="50"/>
      <c r="BZ92" s="50"/>
      <c r="CA92" s="50"/>
      <c r="CB92" s="50"/>
      <c r="CC92" s="59"/>
      <c r="CD92" s="60"/>
      <c r="CE92" s="17"/>
      <c r="CF92" s="17"/>
      <c r="CG92" s="58"/>
      <c r="CH92" s="50"/>
      <c r="CI92" s="50"/>
      <c r="CJ92" s="50"/>
      <c r="CK92" s="50"/>
      <c r="CL92" s="50"/>
      <c r="CM92" s="50"/>
      <c r="CN92" s="59"/>
      <c r="CO92" s="60"/>
      <c r="CP92" s="17"/>
      <c r="CQ92" s="17"/>
      <c r="CR92" s="58"/>
      <c r="CS92" s="50"/>
      <c r="CT92" s="50"/>
      <c r="CU92" s="50"/>
      <c r="CV92" s="50"/>
      <c r="CW92" s="50"/>
      <c r="CX92" s="50"/>
      <c r="CY92" s="59"/>
      <c r="CZ92" s="60"/>
      <c r="DA92" s="17"/>
      <c r="DB92" s="17"/>
      <c r="DC92" s="58"/>
      <c r="DD92" s="50"/>
      <c r="DE92" s="50"/>
      <c r="DF92" s="50"/>
      <c r="DG92" s="50"/>
      <c r="DH92" s="50"/>
      <c r="DI92" s="50"/>
      <c r="DJ92" s="59"/>
      <c r="DK92" s="60"/>
      <c r="DL92" s="17"/>
      <c r="DM92" s="17"/>
      <c r="DN92" s="58"/>
      <c r="DO92" s="50"/>
      <c r="DP92" s="50"/>
      <c r="DQ92" s="50"/>
      <c r="DR92" s="50"/>
      <c r="DS92" s="50"/>
      <c r="DT92" s="50"/>
      <c r="DU92" s="59"/>
      <c r="DV92" s="60"/>
      <c r="DW92" s="17"/>
      <c r="DX92" s="17"/>
      <c r="DY92" s="58"/>
      <c r="DZ92" s="50"/>
      <c r="EA92" s="50"/>
      <c r="EB92" s="50"/>
      <c r="EC92" s="50"/>
      <c r="ED92" s="50"/>
      <c r="EE92" s="50"/>
      <c r="EF92" s="59"/>
      <c r="EG92" s="60"/>
      <c r="EH92" s="17"/>
      <c r="EI92" s="17"/>
      <c r="EJ92" s="58"/>
      <c r="EK92" s="50"/>
      <c r="EL92" s="50"/>
      <c r="EM92" s="50"/>
      <c r="EN92" s="50"/>
      <c r="EO92" s="50"/>
      <c r="EP92" s="50"/>
      <c r="EQ92" s="59"/>
      <c r="ER92" s="60"/>
      <c r="ES92" s="17"/>
      <c r="ET92" s="17"/>
      <c r="EU92" s="58"/>
      <c r="EV92" s="50"/>
      <c r="EW92" s="50"/>
      <c r="EX92" s="50"/>
      <c r="EY92" s="50"/>
      <c r="EZ92" s="50"/>
      <c r="FA92" s="50"/>
      <c r="FB92" s="59"/>
      <c r="FC92" s="60"/>
      <c r="FD92" s="17"/>
      <c r="FE92" s="17"/>
      <c r="FF92" s="58"/>
      <c r="FG92" s="50"/>
      <c r="FH92" s="50"/>
      <c r="FI92" s="50"/>
      <c r="FJ92" s="50"/>
      <c r="FK92" s="50"/>
      <c r="FL92" s="50"/>
      <c r="FM92" s="59"/>
      <c r="FN92" s="60"/>
      <c r="FO92" s="17"/>
      <c r="FP92" s="17"/>
      <c r="FQ92" s="58"/>
      <c r="FR92" s="50"/>
      <c r="FS92" s="50"/>
      <c r="FT92" s="50"/>
      <c r="FU92" s="50"/>
      <c r="FV92" s="50"/>
      <c r="FW92" s="50"/>
      <c r="FX92" s="59"/>
      <c r="FY92" s="60"/>
      <c r="FZ92" s="17"/>
      <c r="GA92" s="17"/>
      <c r="GB92" s="58"/>
      <c r="GC92" s="50"/>
      <c r="GD92" s="50"/>
      <c r="GE92" s="50"/>
      <c r="GF92" s="50"/>
      <c r="GG92" s="50"/>
      <c r="GH92" s="50"/>
      <c r="GI92" s="59"/>
      <c r="GJ92" s="60"/>
      <c r="GK92" s="17"/>
      <c r="GL92" s="17"/>
      <c r="GM92" s="58"/>
      <c r="GN92" s="50"/>
      <c r="GO92" s="50"/>
      <c r="GP92" s="50"/>
      <c r="GQ92" s="50"/>
      <c r="GR92" s="50"/>
      <c r="GS92" s="50"/>
      <c r="GT92" s="59"/>
      <c r="GU92" s="60"/>
      <c r="GV92" s="17"/>
      <c r="GW92" s="17"/>
      <c r="GX92" s="58"/>
      <c r="GY92" s="50"/>
      <c r="GZ92" s="50"/>
      <c r="HA92" s="50"/>
      <c r="HB92" s="50"/>
      <c r="HC92" s="50"/>
      <c r="HD92" s="50"/>
      <c r="HE92" s="59"/>
      <c r="HF92" s="60"/>
      <c r="HG92" s="17"/>
      <c r="HH92" s="17"/>
      <c r="HI92" s="58"/>
      <c r="HJ92" s="50"/>
      <c r="HK92" s="50"/>
      <c r="HL92" s="50"/>
      <c r="HM92" s="50"/>
      <c r="HN92" s="50"/>
      <c r="HO92" s="50"/>
      <c r="HP92" s="59"/>
      <c r="HQ92" s="60"/>
      <c r="HR92" s="17"/>
      <c r="HS92" s="17"/>
      <c r="HT92" s="58"/>
      <c r="HU92" s="50"/>
      <c r="HV92" s="50"/>
      <c r="HW92" s="50"/>
      <c r="HX92" s="50"/>
      <c r="HY92" s="50"/>
      <c r="HZ92" s="50"/>
      <c r="IA92" s="59"/>
      <c r="IB92" s="60"/>
      <c r="IC92" s="17"/>
      <c r="ID92" s="17"/>
    </row>
    <row r="93" spans="1:238" x14ac:dyDescent="0.3">
      <c r="A93" s="55"/>
      <c r="B93" s="69"/>
      <c r="C93" s="67"/>
      <c r="D93" s="67"/>
      <c r="E93" s="67"/>
      <c r="F93" s="898"/>
      <c r="G93" s="67"/>
      <c r="H93" s="58"/>
      <c r="I93" s="50"/>
      <c r="J93" s="50"/>
      <c r="K93" s="50"/>
      <c r="L93" s="50"/>
      <c r="M93" s="50"/>
      <c r="N93" s="50"/>
      <c r="O93" s="59"/>
      <c r="P93" s="60"/>
      <c r="Q93" s="17"/>
      <c r="R93" s="17"/>
      <c r="S93" s="58"/>
      <c r="T93" s="50"/>
      <c r="U93" s="50"/>
      <c r="V93" s="50"/>
      <c r="W93" s="50"/>
      <c r="X93" s="50"/>
      <c r="Y93" s="50"/>
      <c r="Z93" s="59"/>
      <c r="AA93" s="60"/>
      <c r="AB93" s="17"/>
      <c r="AC93" s="17"/>
      <c r="AD93" s="58"/>
      <c r="AE93" s="50"/>
      <c r="AF93" s="50"/>
      <c r="AG93" s="50"/>
      <c r="AH93" s="50"/>
      <c r="AI93" s="50"/>
      <c r="AJ93" s="50"/>
      <c r="AK93" s="59"/>
      <c r="AL93" s="60"/>
      <c r="AM93" s="17"/>
      <c r="AN93" s="17"/>
      <c r="AO93" s="58"/>
      <c r="AP93" s="50"/>
      <c r="AQ93" s="50"/>
      <c r="AR93" s="50"/>
      <c r="AS93" s="50"/>
      <c r="AT93" s="50"/>
      <c r="AU93" s="50"/>
      <c r="AV93" s="59"/>
      <c r="AW93" s="60"/>
      <c r="AX93" s="17"/>
      <c r="AY93" s="17"/>
      <c r="AZ93" s="58"/>
      <c r="BA93" s="50"/>
      <c r="BB93" s="50"/>
      <c r="BC93" s="50"/>
      <c r="BD93" s="50"/>
      <c r="BE93" s="50"/>
      <c r="BF93" s="50"/>
      <c r="BG93" s="59"/>
      <c r="BH93" s="60"/>
      <c r="BI93" s="17"/>
      <c r="BJ93" s="17"/>
      <c r="BK93" s="58"/>
      <c r="BL93" s="50"/>
      <c r="BM93" s="50"/>
      <c r="BN93" s="50"/>
      <c r="BO93" s="50"/>
      <c r="BP93" s="50"/>
      <c r="BQ93" s="50"/>
      <c r="BR93" s="59"/>
      <c r="BS93" s="60"/>
      <c r="BT93" s="17"/>
      <c r="BU93" s="17"/>
      <c r="BV93" s="58"/>
      <c r="BW93" s="50"/>
      <c r="BX93" s="50"/>
      <c r="BY93" s="50"/>
      <c r="BZ93" s="50"/>
      <c r="CA93" s="50"/>
      <c r="CB93" s="50"/>
      <c r="CC93" s="59"/>
      <c r="CD93" s="60"/>
      <c r="CE93" s="17"/>
      <c r="CF93" s="17"/>
      <c r="CG93" s="58"/>
      <c r="CH93" s="50"/>
      <c r="CI93" s="50"/>
      <c r="CJ93" s="50"/>
      <c r="CK93" s="50"/>
      <c r="CL93" s="50"/>
      <c r="CM93" s="50"/>
      <c r="CN93" s="59"/>
      <c r="CO93" s="60"/>
      <c r="CP93" s="17"/>
      <c r="CQ93" s="17"/>
      <c r="CR93" s="58"/>
      <c r="CS93" s="50"/>
      <c r="CT93" s="50"/>
      <c r="CU93" s="50"/>
      <c r="CV93" s="50"/>
      <c r="CW93" s="50"/>
      <c r="CX93" s="50"/>
      <c r="CY93" s="59"/>
      <c r="CZ93" s="60"/>
      <c r="DA93" s="17"/>
      <c r="DB93" s="17"/>
      <c r="DC93" s="58"/>
      <c r="DD93" s="50"/>
      <c r="DE93" s="50"/>
      <c r="DF93" s="50"/>
      <c r="DG93" s="50"/>
      <c r="DH93" s="50"/>
      <c r="DI93" s="50"/>
      <c r="DJ93" s="59"/>
      <c r="DK93" s="60"/>
      <c r="DL93" s="17"/>
      <c r="DM93" s="17"/>
      <c r="DN93" s="58"/>
      <c r="DO93" s="50"/>
      <c r="DP93" s="50"/>
      <c r="DQ93" s="50"/>
      <c r="DR93" s="50"/>
      <c r="DS93" s="50"/>
      <c r="DT93" s="50"/>
      <c r="DU93" s="59"/>
      <c r="DV93" s="60"/>
      <c r="DW93" s="17"/>
      <c r="DX93" s="17"/>
      <c r="DY93" s="58"/>
      <c r="DZ93" s="50"/>
      <c r="EA93" s="50"/>
      <c r="EB93" s="50"/>
      <c r="EC93" s="50"/>
      <c r="ED93" s="50"/>
      <c r="EE93" s="50"/>
      <c r="EF93" s="59"/>
      <c r="EG93" s="60"/>
      <c r="EH93" s="17"/>
      <c r="EI93" s="17"/>
      <c r="EJ93" s="58"/>
      <c r="EK93" s="50"/>
      <c r="EL93" s="50"/>
      <c r="EM93" s="50"/>
      <c r="EN93" s="50"/>
      <c r="EO93" s="50"/>
      <c r="EP93" s="50"/>
      <c r="EQ93" s="59"/>
      <c r="ER93" s="60"/>
      <c r="ES93" s="17"/>
      <c r="ET93" s="17"/>
      <c r="EU93" s="58"/>
      <c r="EV93" s="50"/>
      <c r="EW93" s="50"/>
      <c r="EX93" s="50"/>
      <c r="EY93" s="50"/>
      <c r="EZ93" s="50"/>
      <c r="FA93" s="50"/>
      <c r="FB93" s="59"/>
      <c r="FC93" s="60"/>
      <c r="FD93" s="17"/>
      <c r="FE93" s="17"/>
      <c r="FF93" s="58"/>
      <c r="FG93" s="50"/>
      <c r="FH93" s="50"/>
      <c r="FI93" s="50"/>
      <c r="FJ93" s="50"/>
      <c r="FK93" s="50"/>
      <c r="FL93" s="50"/>
      <c r="FM93" s="59"/>
      <c r="FN93" s="60"/>
      <c r="FO93" s="17"/>
      <c r="FP93" s="17"/>
      <c r="FQ93" s="58"/>
      <c r="FR93" s="50"/>
      <c r="FS93" s="50"/>
      <c r="FT93" s="50"/>
      <c r="FU93" s="50"/>
      <c r="FV93" s="50"/>
      <c r="FW93" s="50"/>
      <c r="FX93" s="59"/>
      <c r="FY93" s="60"/>
      <c r="FZ93" s="17"/>
      <c r="GA93" s="17"/>
      <c r="GB93" s="58"/>
      <c r="GC93" s="50"/>
      <c r="GD93" s="50"/>
      <c r="GE93" s="50"/>
      <c r="GF93" s="50"/>
      <c r="GG93" s="50"/>
      <c r="GH93" s="50"/>
      <c r="GI93" s="59"/>
      <c r="GJ93" s="60"/>
      <c r="GK93" s="17"/>
      <c r="GL93" s="17"/>
      <c r="GM93" s="58"/>
      <c r="GN93" s="50"/>
      <c r="GO93" s="50"/>
      <c r="GP93" s="50"/>
      <c r="GQ93" s="50"/>
      <c r="GR93" s="50"/>
      <c r="GS93" s="50"/>
      <c r="GT93" s="59"/>
      <c r="GU93" s="60"/>
      <c r="GV93" s="17"/>
      <c r="GW93" s="17"/>
      <c r="GX93" s="58"/>
      <c r="GY93" s="50"/>
      <c r="GZ93" s="50"/>
      <c r="HA93" s="50"/>
      <c r="HB93" s="50"/>
      <c r="HC93" s="50"/>
      <c r="HD93" s="50"/>
      <c r="HE93" s="59"/>
      <c r="HF93" s="60"/>
      <c r="HG93" s="17"/>
      <c r="HH93" s="17"/>
      <c r="HI93" s="58"/>
      <c r="HJ93" s="50"/>
      <c r="HK93" s="50"/>
      <c r="HL93" s="50"/>
      <c r="HM93" s="50"/>
      <c r="HN93" s="50"/>
      <c r="HO93" s="50"/>
      <c r="HP93" s="59"/>
      <c r="HQ93" s="60"/>
      <c r="HR93" s="17"/>
      <c r="HS93" s="17"/>
      <c r="HT93" s="58"/>
      <c r="HU93" s="50"/>
      <c r="HV93" s="50"/>
      <c r="HW93" s="50"/>
      <c r="HX93" s="50"/>
      <c r="HY93" s="50"/>
      <c r="HZ93" s="50"/>
      <c r="IA93" s="59"/>
      <c r="IB93" s="60"/>
      <c r="IC93" s="17"/>
      <c r="ID93" s="17"/>
    </row>
    <row r="94" spans="1:238" x14ac:dyDescent="0.3">
      <c r="A94" s="55"/>
      <c r="B94" s="69"/>
      <c r="C94" s="67"/>
      <c r="D94" s="67"/>
      <c r="E94" s="67"/>
      <c r="F94" s="898"/>
      <c r="G94" s="67"/>
      <c r="H94" s="58"/>
      <c r="I94" s="50"/>
      <c r="J94" s="50"/>
      <c r="K94" s="50"/>
      <c r="L94" s="50"/>
      <c r="M94" s="50"/>
      <c r="N94" s="50"/>
      <c r="O94" s="59"/>
      <c r="P94" s="60"/>
      <c r="Q94" s="17"/>
      <c r="R94" s="17"/>
      <c r="S94" s="58"/>
      <c r="T94" s="50"/>
      <c r="U94" s="50"/>
      <c r="V94" s="50"/>
      <c r="W94" s="50"/>
      <c r="X94" s="50"/>
      <c r="Y94" s="50"/>
      <c r="Z94" s="59"/>
      <c r="AA94" s="60"/>
      <c r="AB94" s="17"/>
      <c r="AC94" s="17"/>
      <c r="AD94" s="58"/>
      <c r="AE94" s="50"/>
      <c r="AF94" s="50"/>
      <c r="AG94" s="50"/>
      <c r="AH94" s="50"/>
      <c r="AI94" s="50"/>
      <c r="AJ94" s="50"/>
      <c r="AK94" s="59"/>
      <c r="AL94" s="60"/>
      <c r="AM94" s="17"/>
      <c r="AN94" s="17"/>
      <c r="AO94" s="58"/>
      <c r="AP94" s="50"/>
      <c r="AQ94" s="50"/>
      <c r="AR94" s="50"/>
      <c r="AS94" s="50"/>
      <c r="AT94" s="50"/>
      <c r="AU94" s="50"/>
      <c r="AV94" s="59"/>
      <c r="AW94" s="60"/>
      <c r="AX94" s="17"/>
      <c r="AY94" s="17"/>
      <c r="AZ94" s="58"/>
      <c r="BA94" s="50"/>
      <c r="BB94" s="50"/>
      <c r="BC94" s="50"/>
      <c r="BD94" s="50"/>
      <c r="BE94" s="50"/>
      <c r="BF94" s="50"/>
      <c r="BG94" s="59"/>
      <c r="BH94" s="60"/>
      <c r="BI94" s="17"/>
      <c r="BJ94" s="17"/>
      <c r="BK94" s="58"/>
      <c r="BL94" s="50"/>
      <c r="BM94" s="50"/>
      <c r="BN94" s="50"/>
      <c r="BO94" s="50"/>
      <c r="BP94" s="50"/>
      <c r="BQ94" s="50"/>
      <c r="BR94" s="59"/>
      <c r="BS94" s="60"/>
      <c r="BT94" s="17"/>
      <c r="BU94" s="17"/>
      <c r="BV94" s="58"/>
      <c r="BW94" s="50"/>
      <c r="BX94" s="50"/>
      <c r="BY94" s="50"/>
      <c r="BZ94" s="50"/>
      <c r="CA94" s="50"/>
      <c r="CB94" s="50"/>
      <c r="CC94" s="59"/>
      <c r="CD94" s="60"/>
      <c r="CE94" s="17"/>
      <c r="CF94" s="17"/>
      <c r="CG94" s="58"/>
      <c r="CH94" s="50"/>
      <c r="CI94" s="50"/>
      <c r="CJ94" s="50"/>
      <c r="CK94" s="50"/>
      <c r="CL94" s="50"/>
      <c r="CM94" s="50"/>
      <c r="CN94" s="59"/>
      <c r="CO94" s="60"/>
      <c r="CP94" s="17"/>
      <c r="CQ94" s="17"/>
      <c r="CR94" s="58"/>
      <c r="CS94" s="50"/>
      <c r="CT94" s="50"/>
      <c r="CU94" s="50"/>
      <c r="CV94" s="50"/>
      <c r="CW94" s="50"/>
      <c r="CX94" s="50"/>
      <c r="CY94" s="59"/>
      <c r="CZ94" s="60"/>
      <c r="DA94" s="17"/>
      <c r="DB94" s="17"/>
      <c r="DC94" s="58"/>
      <c r="DD94" s="50"/>
      <c r="DE94" s="50"/>
      <c r="DF94" s="50"/>
      <c r="DG94" s="50"/>
      <c r="DH94" s="50"/>
      <c r="DI94" s="50"/>
      <c r="DJ94" s="59"/>
      <c r="DK94" s="60"/>
      <c r="DL94" s="17"/>
      <c r="DM94" s="17"/>
      <c r="DN94" s="58"/>
      <c r="DO94" s="50"/>
      <c r="DP94" s="50"/>
      <c r="DQ94" s="50"/>
      <c r="DR94" s="50"/>
      <c r="DS94" s="50"/>
      <c r="DT94" s="50"/>
      <c r="DU94" s="59"/>
      <c r="DV94" s="60"/>
      <c r="DW94" s="17"/>
      <c r="DX94" s="17"/>
      <c r="DY94" s="58"/>
      <c r="DZ94" s="50"/>
      <c r="EA94" s="50"/>
      <c r="EB94" s="50"/>
      <c r="EC94" s="50"/>
      <c r="ED94" s="50"/>
      <c r="EE94" s="50"/>
      <c r="EF94" s="59"/>
      <c r="EG94" s="60"/>
      <c r="EH94" s="17"/>
      <c r="EI94" s="17"/>
      <c r="EJ94" s="58"/>
      <c r="EK94" s="50"/>
      <c r="EL94" s="50"/>
      <c r="EM94" s="50"/>
      <c r="EN94" s="50"/>
      <c r="EO94" s="50"/>
      <c r="EP94" s="50"/>
      <c r="EQ94" s="59"/>
      <c r="ER94" s="60"/>
      <c r="ES94" s="17"/>
      <c r="ET94" s="17"/>
      <c r="EU94" s="58"/>
      <c r="EV94" s="50"/>
      <c r="EW94" s="50"/>
      <c r="EX94" s="50"/>
      <c r="EY94" s="50"/>
      <c r="EZ94" s="50"/>
      <c r="FA94" s="50"/>
      <c r="FB94" s="59"/>
      <c r="FC94" s="60"/>
      <c r="FD94" s="17"/>
      <c r="FE94" s="17"/>
      <c r="FF94" s="58"/>
      <c r="FG94" s="50"/>
      <c r="FH94" s="50"/>
      <c r="FI94" s="50"/>
      <c r="FJ94" s="50"/>
      <c r="FK94" s="50"/>
      <c r="FL94" s="50"/>
      <c r="FM94" s="59"/>
      <c r="FN94" s="60"/>
      <c r="FO94" s="17"/>
      <c r="FP94" s="17"/>
      <c r="FQ94" s="58"/>
      <c r="FR94" s="50"/>
      <c r="FS94" s="50"/>
      <c r="FT94" s="50"/>
      <c r="FU94" s="50"/>
      <c r="FV94" s="50"/>
      <c r="FW94" s="50"/>
      <c r="FX94" s="59"/>
      <c r="FY94" s="60"/>
      <c r="FZ94" s="17"/>
      <c r="GA94" s="17"/>
      <c r="GB94" s="58"/>
      <c r="GC94" s="50"/>
      <c r="GD94" s="50"/>
      <c r="GE94" s="50"/>
      <c r="GF94" s="50"/>
      <c r="GG94" s="50"/>
      <c r="GH94" s="50"/>
      <c r="GI94" s="59"/>
      <c r="GJ94" s="60"/>
      <c r="GK94" s="17"/>
      <c r="GL94" s="17"/>
      <c r="GM94" s="58"/>
      <c r="GN94" s="50"/>
      <c r="GO94" s="50"/>
      <c r="GP94" s="50"/>
      <c r="GQ94" s="50"/>
      <c r="GR94" s="50"/>
      <c r="GS94" s="50"/>
      <c r="GT94" s="59"/>
      <c r="GU94" s="60"/>
      <c r="GV94" s="17"/>
      <c r="GW94" s="17"/>
      <c r="GX94" s="58"/>
      <c r="GY94" s="50"/>
      <c r="GZ94" s="50"/>
      <c r="HA94" s="50"/>
      <c r="HB94" s="50"/>
      <c r="HC94" s="50"/>
      <c r="HD94" s="50"/>
      <c r="HE94" s="59"/>
      <c r="HF94" s="60"/>
      <c r="HG94" s="17"/>
      <c r="HH94" s="17"/>
      <c r="HI94" s="58"/>
      <c r="HJ94" s="50"/>
      <c r="HK94" s="50"/>
      <c r="HL94" s="50"/>
      <c r="HM94" s="50"/>
      <c r="HN94" s="50"/>
      <c r="HO94" s="50"/>
      <c r="HP94" s="59"/>
      <c r="HQ94" s="60"/>
      <c r="HR94" s="17"/>
      <c r="HS94" s="17"/>
      <c r="HT94" s="58"/>
      <c r="HU94" s="50"/>
      <c r="HV94" s="50"/>
      <c r="HW94" s="50"/>
      <c r="HX94" s="50"/>
      <c r="HY94" s="50"/>
      <c r="HZ94" s="50"/>
      <c r="IA94" s="59"/>
      <c r="IB94" s="60"/>
      <c r="IC94" s="17"/>
      <c r="ID94" s="17"/>
    </row>
    <row r="95" spans="1:238" x14ac:dyDescent="0.3">
      <c r="A95" s="55"/>
      <c r="B95" s="66"/>
      <c r="C95" s="67"/>
      <c r="D95" s="67"/>
      <c r="E95" s="67"/>
      <c r="F95" s="898"/>
      <c r="G95" s="67"/>
      <c r="H95" s="58"/>
      <c r="I95" s="50"/>
      <c r="J95" s="50"/>
      <c r="K95" s="50"/>
      <c r="L95" s="50"/>
      <c r="M95" s="50"/>
      <c r="N95" s="50"/>
      <c r="O95" s="59"/>
      <c r="P95" s="60"/>
      <c r="Q95" s="17"/>
      <c r="R95" s="17"/>
      <c r="S95" s="58"/>
      <c r="T95" s="50"/>
      <c r="U95" s="50"/>
      <c r="V95" s="50"/>
      <c r="W95" s="50"/>
      <c r="X95" s="50"/>
      <c r="Y95" s="50"/>
      <c r="Z95" s="59"/>
      <c r="AA95" s="60"/>
      <c r="AB95" s="17"/>
      <c r="AC95" s="17"/>
      <c r="AD95" s="58"/>
      <c r="AE95" s="50"/>
      <c r="AF95" s="50"/>
      <c r="AG95" s="50"/>
      <c r="AH95" s="50"/>
      <c r="AI95" s="50"/>
      <c r="AJ95" s="50"/>
      <c r="AK95" s="59"/>
      <c r="AL95" s="60"/>
      <c r="AM95" s="17"/>
      <c r="AN95" s="17"/>
      <c r="AO95" s="58"/>
      <c r="AP95" s="50"/>
      <c r="AQ95" s="50"/>
      <c r="AR95" s="50"/>
      <c r="AS95" s="50"/>
      <c r="AT95" s="50"/>
      <c r="AU95" s="50"/>
      <c r="AV95" s="59"/>
      <c r="AW95" s="60"/>
      <c r="AX95" s="17"/>
      <c r="AY95" s="17"/>
      <c r="AZ95" s="58"/>
      <c r="BA95" s="50"/>
      <c r="BB95" s="50"/>
      <c r="BC95" s="50"/>
      <c r="BD95" s="50"/>
      <c r="BE95" s="50"/>
      <c r="BF95" s="50"/>
      <c r="BG95" s="59"/>
      <c r="BH95" s="60"/>
      <c r="BI95" s="17"/>
      <c r="BJ95" s="17"/>
      <c r="BK95" s="58"/>
      <c r="BL95" s="50"/>
      <c r="BM95" s="50"/>
      <c r="BN95" s="50"/>
      <c r="BO95" s="50"/>
      <c r="BP95" s="50"/>
      <c r="BQ95" s="50"/>
      <c r="BR95" s="59"/>
      <c r="BS95" s="60"/>
      <c r="BT95" s="17"/>
      <c r="BU95" s="17"/>
      <c r="BV95" s="58"/>
      <c r="BW95" s="50"/>
      <c r="BX95" s="50"/>
      <c r="BY95" s="50"/>
      <c r="BZ95" s="50"/>
      <c r="CA95" s="50"/>
      <c r="CB95" s="50"/>
      <c r="CC95" s="59"/>
      <c r="CD95" s="60"/>
      <c r="CE95" s="17"/>
      <c r="CF95" s="17"/>
      <c r="CG95" s="58"/>
      <c r="CH95" s="50"/>
      <c r="CI95" s="50"/>
      <c r="CJ95" s="50"/>
      <c r="CK95" s="50"/>
      <c r="CL95" s="50"/>
      <c r="CM95" s="50"/>
      <c r="CN95" s="59"/>
      <c r="CO95" s="60"/>
      <c r="CP95" s="17"/>
      <c r="CQ95" s="17"/>
      <c r="CR95" s="58"/>
      <c r="CS95" s="50"/>
      <c r="CT95" s="50"/>
      <c r="CU95" s="50"/>
      <c r="CV95" s="50"/>
      <c r="CW95" s="50"/>
      <c r="CX95" s="50"/>
      <c r="CY95" s="59"/>
      <c r="CZ95" s="60"/>
      <c r="DA95" s="17"/>
      <c r="DB95" s="17"/>
      <c r="DC95" s="58"/>
      <c r="DD95" s="50"/>
      <c r="DE95" s="50"/>
      <c r="DF95" s="50"/>
      <c r="DG95" s="50"/>
      <c r="DH95" s="50"/>
      <c r="DI95" s="50"/>
      <c r="DJ95" s="59"/>
      <c r="DK95" s="60"/>
      <c r="DL95" s="17"/>
      <c r="DM95" s="17"/>
      <c r="DN95" s="58"/>
      <c r="DO95" s="50"/>
      <c r="DP95" s="50"/>
      <c r="DQ95" s="50"/>
      <c r="DR95" s="50"/>
      <c r="DS95" s="50"/>
      <c r="DT95" s="50"/>
      <c r="DU95" s="59"/>
      <c r="DV95" s="60"/>
      <c r="DW95" s="17"/>
      <c r="DX95" s="17"/>
      <c r="DY95" s="58"/>
      <c r="DZ95" s="50"/>
      <c r="EA95" s="50"/>
      <c r="EB95" s="50"/>
      <c r="EC95" s="50"/>
      <c r="ED95" s="50"/>
      <c r="EE95" s="50"/>
      <c r="EF95" s="59"/>
      <c r="EG95" s="60"/>
      <c r="EH95" s="17"/>
      <c r="EI95" s="17"/>
      <c r="EJ95" s="58"/>
      <c r="EK95" s="50"/>
      <c r="EL95" s="50"/>
      <c r="EM95" s="50"/>
      <c r="EN95" s="50"/>
      <c r="EO95" s="50"/>
      <c r="EP95" s="50"/>
      <c r="EQ95" s="59"/>
      <c r="ER95" s="60"/>
      <c r="ES95" s="17"/>
      <c r="ET95" s="17"/>
      <c r="EU95" s="58"/>
      <c r="EV95" s="50"/>
      <c r="EW95" s="50"/>
      <c r="EX95" s="50"/>
      <c r="EY95" s="50"/>
      <c r="EZ95" s="50"/>
      <c r="FA95" s="50"/>
      <c r="FB95" s="59"/>
      <c r="FC95" s="60"/>
      <c r="FD95" s="17"/>
      <c r="FE95" s="17"/>
      <c r="FF95" s="58"/>
      <c r="FG95" s="50"/>
      <c r="FH95" s="50"/>
      <c r="FI95" s="50"/>
      <c r="FJ95" s="50"/>
      <c r="FK95" s="50"/>
      <c r="FL95" s="50"/>
      <c r="FM95" s="59"/>
      <c r="FN95" s="60"/>
      <c r="FO95" s="17"/>
      <c r="FP95" s="17"/>
      <c r="FQ95" s="58"/>
      <c r="FR95" s="50"/>
      <c r="FS95" s="50"/>
      <c r="FT95" s="50"/>
      <c r="FU95" s="50"/>
      <c r="FV95" s="50"/>
      <c r="FW95" s="50"/>
      <c r="FX95" s="59"/>
      <c r="FY95" s="60"/>
      <c r="FZ95" s="17"/>
      <c r="GA95" s="17"/>
      <c r="GB95" s="58"/>
      <c r="GC95" s="50"/>
      <c r="GD95" s="50"/>
      <c r="GE95" s="50"/>
      <c r="GF95" s="50"/>
      <c r="GG95" s="50"/>
      <c r="GH95" s="50"/>
      <c r="GI95" s="59"/>
      <c r="GJ95" s="60"/>
      <c r="GK95" s="17"/>
      <c r="GL95" s="17"/>
      <c r="GM95" s="58"/>
      <c r="GN95" s="50"/>
      <c r="GO95" s="50"/>
      <c r="GP95" s="50"/>
      <c r="GQ95" s="50"/>
      <c r="GR95" s="50"/>
      <c r="GS95" s="50"/>
      <c r="GT95" s="59"/>
      <c r="GU95" s="60"/>
      <c r="GV95" s="17"/>
      <c r="GW95" s="17"/>
      <c r="GX95" s="58"/>
      <c r="GY95" s="50"/>
      <c r="GZ95" s="50"/>
      <c r="HA95" s="50"/>
      <c r="HB95" s="50"/>
      <c r="HC95" s="50"/>
      <c r="HD95" s="50"/>
      <c r="HE95" s="59"/>
      <c r="HF95" s="60"/>
      <c r="HG95" s="17"/>
      <c r="HH95" s="17"/>
      <c r="HI95" s="58"/>
      <c r="HJ95" s="50"/>
      <c r="HK95" s="50"/>
      <c r="HL95" s="50"/>
      <c r="HM95" s="50"/>
      <c r="HN95" s="50"/>
      <c r="HO95" s="50"/>
      <c r="HP95" s="59"/>
      <c r="HQ95" s="60"/>
      <c r="HR95" s="17"/>
      <c r="HS95" s="17"/>
      <c r="HT95" s="58"/>
      <c r="HU95" s="50"/>
      <c r="HV95" s="50"/>
      <c r="HW95" s="50"/>
      <c r="HX95" s="50"/>
      <c r="HY95" s="50"/>
      <c r="HZ95" s="50"/>
      <c r="IA95" s="59"/>
      <c r="IB95" s="60"/>
      <c r="IC95" s="17"/>
      <c r="ID95" s="17"/>
    </row>
    <row r="96" spans="1:238" x14ac:dyDescent="0.3">
      <c r="A96" s="55"/>
      <c r="B96" s="66"/>
      <c r="C96" s="67"/>
      <c r="D96" s="67"/>
      <c r="E96" s="67"/>
      <c r="F96" s="898"/>
      <c r="G96" s="67"/>
      <c r="H96" s="58"/>
      <c r="I96" s="50"/>
      <c r="J96" s="50"/>
      <c r="K96" s="50"/>
      <c r="L96" s="50"/>
      <c r="M96" s="50"/>
      <c r="N96" s="50"/>
      <c r="O96" s="59"/>
      <c r="P96" s="60"/>
      <c r="Q96" s="17"/>
      <c r="R96" s="17"/>
      <c r="S96" s="58"/>
      <c r="T96" s="50"/>
      <c r="U96" s="50"/>
      <c r="V96" s="50"/>
      <c r="W96" s="50"/>
      <c r="X96" s="50"/>
      <c r="Y96" s="50"/>
      <c r="Z96" s="59"/>
      <c r="AA96" s="60"/>
      <c r="AB96" s="17"/>
      <c r="AC96" s="17"/>
      <c r="AD96" s="58"/>
      <c r="AE96" s="50"/>
      <c r="AF96" s="50"/>
      <c r="AG96" s="50"/>
      <c r="AH96" s="50"/>
      <c r="AI96" s="50"/>
      <c r="AJ96" s="50"/>
      <c r="AK96" s="59"/>
      <c r="AL96" s="60"/>
      <c r="AM96" s="17"/>
      <c r="AN96" s="17"/>
      <c r="AO96" s="58"/>
      <c r="AP96" s="50"/>
      <c r="AQ96" s="50"/>
      <c r="AR96" s="50"/>
      <c r="AS96" s="50"/>
      <c r="AT96" s="50"/>
      <c r="AU96" s="50"/>
      <c r="AV96" s="59"/>
      <c r="AW96" s="60"/>
      <c r="AX96" s="17"/>
      <c r="AY96" s="17"/>
      <c r="AZ96" s="58"/>
      <c r="BA96" s="50"/>
      <c r="BB96" s="50"/>
      <c r="BC96" s="50"/>
      <c r="BD96" s="50"/>
      <c r="BE96" s="50"/>
      <c r="BF96" s="50"/>
      <c r="BG96" s="59"/>
      <c r="BH96" s="60"/>
      <c r="BI96" s="17"/>
      <c r="BJ96" s="17"/>
      <c r="BK96" s="58"/>
      <c r="BL96" s="50"/>
      <c r="BM96" s="50"/>
      <c r="BN96" s="50"/>
      <c r="BO96" s="50"/>
      <c r="BP96" s="50"/>
      <c r="BQ96" s="50"/>
      <c r="BR96" s="59"/>
      <c r="BS96" s="60"/>
      <c r="BT96" s="17"/>
      <c r="BU96" s="17"/>
      <c r="BV96" s="58"/>
      <c r="BW96" s="50"/>
      <c r="BX96" s="50"/>
      <c r="BY96" s="50"/>
      <c r="BZ96" s="50"/>
      <c r="CA96" s="50"/>
      <c r="CB96" s="50"/>
      <c r="CC96" s="59"/>
      <c r="CD96" s="60"/>
      <c r="CE96" s="17"/>
      <c r="CF96" s="17"/>
      <c r="CG96" s="58"/>
      <c r="CH96" s="50"/>
      <c r="CI96" s="50"/>
      <c r="CJ96" s="50"/>
      <c r="CK96" s="50"/>
      <c r="CL96" s="50"/>
      <c r="CM96" s="50"/>
      <c r="CN96" s="59"/>
      <c r="CO96" s="60"/>
      <c r="CP96" s="17"/>
      <c r="CQ96" s="17"/>
      <c r="CR96" s="58"/>
      <c r="CS96" s="50"/>
      <c r="CT96" s="50"/>
      <c r="CU96" s="50"/>
      <c r="CV96" s="50"/>
      <c r="CW96" s="50"/>
      <c r="CX96" s="50"/>
      <c r="CY96" s="59"/>
      <c r="CZ96" s="60"/>
      <c r="DA96" s="17"/>
      <c r="DB96" s="17"/>
      <c r="DC96" s="58"/>
      <c r="DD96" s="50"/>
      <c r="DE96" s="50"/>
      <c r="DF96" s="50"/>
      <c r="DG96" s="50"/>
      <c r="DH96" s="50"/>
      <c r="DI96" s="50"/>
      <c r="DJ96" s="59"/>
      <c r="DK96" s="60"/>
      <c r="DL96" s="17"/>
      <c r="DM96" s="17"/>
      <c r="DN96" s="58"/>
      <c r="DO96" s="50"/>
      <c r="DP96" s="50"/>
      <c r="DQ96" s="50"/>
      <c r="DR96" s="50"/>
      <c r="DS96" s="50"/>
      <c r="DT96" s="50"/>
      <c r="DU96" s="59"/>
      <c r="DV96" s="60"/>
      <c r="DW96" s="17"/>
      <c r="DX96" s="17"/>
      <c r="DY96" s="58"/>
      <c r="DZ96" s="50"/>
      <c r="EA96" s="50"/>
      <c r="EB96" s="50"/>
      <c r="EC96" s="50"/>
      <c r="ED96" s="50"/>
      <c r="EE96" s="50"/>
      <c r="EF96" s="59"/>
      <c r="EG96" s="60"/>
      <c r="EH96" s="17"/>
      <c r="EI96" s="17"/>
      <c r="EJ96" s="58"/>
      <c r="EK96" s="50"/>
      <c r="EL96" s="50"/>
      <c r="EM96" s="50"/>
      <c r="EN96" s="50"/>
      <c r="EO96" s="50"/>
      <c r="EP96" s="50"/>
      <c r="EQ96" s="59"/>
      <c r="ER96" s="60"/>
      <c r="ES96" s="17"/>
      <c r="ET96" s="17"/>
      <c r="EU96" s="58"/>
      <c r="EV96" s="50"/>
      <c r="EW96" s="50"/>
      <c r="EX96" s="50"/>
      <c r="EY96" s="50"/>
      <c r="EZ96" s="50"/>
      <c r="FA96" s="50"/>
      <c r="FB96" s="59"/>
      <c r="FC96" s="60"/>
      <c r="FD96" s="17"/>
      <c r="FE96" s="17"/>
      <c r="FF96" s="58"/>
      <c r="FG96" s="50"/>
      <c r="FH96" s="50"/>
      <c r="FI96" s="50"/>
      <c r="FJ96" s="50"/>
      <c r="FK96" s="50"/>
      <c r="FL96" s="50"/>
      <c r="FM96" s="59"/>
      <c r="FN96" s="60"/>
      <c r="FO96" s="17"/>
      <c r="FP96" s="17"/>
      <c r="FQ96" s="58"/>
      <c r="FR96" s="50"/>
      <c r="FS96" s="50"/>
      <c r="FT96" s="50"/>
      <c r="FU96" s="50"/>
      <c r="FV96" s="50"/>
      <c r="FW96" s="50"/>
      <c r="FX96" s="59"/>
      <c r="FY96" s="60"/>
      <c r="FZ96" s="17"/>
      <c r="GA96" s="17"/>
      <c r="GB96" s="58"/>
      <c r="GC96" s="50"/>
      <c r="GD96" s="50"/>
      <c r="GE96" s="50"/>
      <c r="GF96" s="50"/>
      <c r="GG96" s="50"/>
      <c r="GH96" s="50"/>
      <c r="GI96" s="59"/>
      <c r="GJ96" s="60"/>
      <c r="GK96" s="17"/>
      <c r="GL96" s="17"/>
      <c r="GM96" s="58"/>
      <c r="GN96" s="50"/>
      <c r="GO96" s="50"/>
      <c r="GP96" s="50"/>
      <c r="GQ96" s="50"/>
      <c r="GR96" s="50"/>
      <c r="GS96" s="50"/>
      <c r="GT96" s="59"/>
      <c r="GU96" s="60"/>
      <c r="GV96" s="17"/>
      <c r="GW96" s="17"/>
      <c r="GX96" s="58"/>
      <c r="GY96" s="50"/>
      <c r="GZ96" s="50"/>
      <c r="HA96" s="50"/>
      <c r="HB96" s="50"/>
      <c r="HC96" s="50"/>
      <c r="HD96" s="50"/>
      <c r="HE96" s="59"/>
      <c r="HF96" s="60"/>
      <c r="HG96" s="17"/>
      <c r="HH96" s="17"/>
      <c r="HI96" s="58"/>
      <c r="HJ96" s="50"/>
      <c r="HK96" s="50"/>
      <c r="HL96" s="50"/>
      <c r="HM96" s="50"/>
      <c r="HN96" s="50"/>
      <c r="HO96" s="50"/>
      <c r="HP96" s="59"/>
      <c r="HQ96" s="60"/>
      <c r="HR96" s="17"/>
      <c r="HS96" s="17"/>
      <c r="HT96" s="58"/>
      <c r="HU96" s="50"/>
      <c r="HV96" s="50"/>
      <c r="HW96" s="50"/>
      <c r="HX96" s="50"/>
      <c r="HY96" s="50"/>
      <c r="HZ96" s="50"/>
      <c r="IA96" s="59"/>
      <c r="IB96" s="60"/>
      <c r="IC96" s="17"/>
      <c r="ID96" s="17"/>
    </row>
    <row r="97" spans="1:238" x14ac:dyDescent="0.3">
      <c r="A97" s="55"/>
      <c r="B97" s="66"/>
      <c r="C97" s="67"/>
      <c r="D97" s="67"/>
      <c r="E97" s="67"/>
      <c r="F97" s="898"/>
      <c r="G97" s="67"/>
      <c r="H97" s="58"/>
      <c r="I97" s="50"/>
      <c r="J97" s="50"/>
      <c r="K97" s="50"/>
      <c r="L97" s="50"/>
      <c r="M97" s="50"/>
      <c r="N97" s="50"/>
      <c r="O97" s="59"/>
      <c r="P97" s="60"/>
      <c r="Q97" s="17"/>
      <c r="R97" s="17"/>
      <c r="S97" s="58"/>
      <c r="T97" s="50"/>
      <c r="U97" s="50"/>
      <c r="V97" s="50"/>
      <c r="W97" s="50"/>
      <c r="X97" s="50"/>
      <c r="Y97" s="50"/>
      <c r="Z97" s="59"/>
      <c r="AA97" s="60"/>
      <c r="AB97" s="17"/>
      <c r="AC97" s="17"/>
      <c r="AD97" s="58"/>
      <c r="AE97" s="50"/>
      <c r="AF97" s="50"/>
      <c r="AG97" s="50"/>
      <c r="AH97" s="50"/>
      <c r="AI97" s="50"/>
      <c r="AJ97" s="50"/>
      <c r="AK97" s="59"/>
      <c r="AL97" s="60"/>
      <c r="AM97" s="17"/>
      <c r="AN97" s="17"/>
      <c r="AO97" s="58"/>
      <c r="AP97" s="50"/>
      <c r="AQ97" s="50"/>
      <c r="AR97" s="50"/>
      <c r="AS97" s="50"/>
      <c r="AT97" s="50"/>
      <c r="AU97" s="50"/>
      <c r="AV97" s="59"/>
      <c r="AW97" s="60"/>
      <c r="AX97" s="17"/>
      <c r="AY97" s="17"/>
      <c r="AZ97" s="58"/>
      <c r="BA97" s="50"/>
      <c r="BB97" s="50"/>
      <c r="BC97" s="50"/>
      <c r="BD97" s="50"/>
      <c r="BE97" s="50"/>
      <c r="BF97" s="50"/>
      <c r="BG97" s="59"/>
      <c r="BH97" s="60"/>
      <c r="BI97" s="17"/>
      <c r="BJ97" s="17"/>
      <c r="BK97" s="58"/>
      <c r="BL97" s="50"/>
      <c r="BM97" s="50"/>
      <c r="BN97" s="50"/>
      <c r="BO97" s="50"/>
      <c r="BP97" s="50"/>
      <c r="BQ97" s="50"/>
      <c r="BR97" s="59"/>
      <c r="BS97" s="60"/>
      <c r="BT97" s="17"/>
      <c r="BU97" s="17"/>
      <c r="BV97" s="58"/>
      <c r="BW97" s="50"/>
      <c r="BX97" s="50"/>
      <c r="BY97" s="50"/>
      <c r="BZ97" s="50"/>
      <c r="CA97" s="50"/>
      <c r="CB97" s="50"/>
      <c r="CC97" s="59"/>
      <c r="CD97" s="60"/>
      <c r="CE97" s="17"/>
      <c r="CF97" s="17"/>
      <c r="CG97" s="58"/>
      <c r="CH97" s="50"/>
      <c r="CI97" s="50"/>
      <c r="CJ97" s="50"/>
      <c r="CK97" s="50"/>
      <c r="CL97" s="50"/>
      <c r="CM97" s="50"/>
      <c r="CN97" s="59"/>
      <c r="CO97" s="60"/>
      <c r="CP97" s="17"/>
      <c r="CQ97" s="17"/>
      <c r="CR97" s="58"/>
      <c r="CS97" s="50"/>
      <c r="CT97" s="50"/>
      <c r="CU97" s="50"/>
      <c r="CV97" s="50"/>
      <c r="CW97" s="50"/>
      <c r="CX97" s="50"/>
      <c r="CY97" s="59"/>
      <c r="CZ97" s="60"/>
      <c r="DA97" s="17"/>
      <c r="DB97" s="17"/>
      <c r="DC97" s="58"/>
      <c r="DD97" s="50"/>
      <c r="DE97" s="50"/>
      <c r="DF97" s="50"/>
      <c r="DG97" s="50"/>
      <c r="DH97" s="50"/>
      <c r="DI97" s="50"/>
      <c r="DJ97" s="59"/>
      <c r="DK97" s="60"/>
      <c r="DL97" s="17"/>
      <c r="DM97" s="17"/>
      <c r="DN97" s="58"/>
      <c r="DO97" s="50"/>
      <c r="DP97" s="50"/>
      <c r="DQ97" s="50"/>
      <c r="DR97" s="50"/>
      <c r="DS97" s="50"/>
      <c r="DT97" s="50"/>
      <c r="DU97" s="59"/>
      <c r="DV97" s="60"/>
      <c r="DW97" s="17"/>
      <c r="DX97" s="17"/>
      <c r="DY97" s="58"/>
      <c r="DZ97" s="50"/>
      <c r="EA97" s="50"/>
      <c r="EB97" s="50"/>
      <c r="EC97" s="50"/>
      <c r="ED97" s="50"/>
      <c r="EE97" s="50"/>
      <c r="EF97" s="59"/>
      <c r="EG97" s="60"/>
      <c r="EH97" s="17"/>
      <c r="EI97" s="17"/>
      <c r="EJ97" s="58"/>
      <c r="EK97" s="50"/>
      <c r="EL97" s="50"/>
      <c r="EM97" s="50"/>
      <c r="EN97" s="50"/>
      <c r="EO97" s="50"/>
      <c r="EP97" s="50"/>
      <c r="EQ97" s="59"/>
      <c r="ER97" s="60"/>
      <c r="ES97" s="17"/>
      <c r="ET97" s="17"/>
      <c r="EU97" s="58"/>
      <c r="EV97" s="50"/>
      <c r="EW97" s="50"/>
      <c r="EX97" s="50"/>
      <c r="EY97" s="50"/>
      <c r="EZ97" s="50"/>
      <c r="FA97" s="50"/>
      <c r="FB97" s="59"/>
      <c r="FC97" s="60"/>
      <c r="FD97" s="17"/>
      <c r="FE97" s="17"/>
      <c r="FF97" s="58"/>
      <c r="FG97" s="50"/>
      <c r="FH97" s="50"/>
      <c r="FI97" s="50"/>
      <c r="FJ97" s="50"/>
      <c r="FK97" s="50"/>
      <c r="FL97" s="50"/>
      <c r="FM97" s="59"/>
      <c r="FN97" s="60"/>
      <c r="FO97" s="17"/>
      <c r="FP97" s="17"/>
      <c r="FQ97" s="58"/>
      <c r="FR97" s="50"/>
      <c r="FS97" s="50"/>
      <c r="FT97" s="50"/>
      <c r="FU97" s="50"/>
      <c r="FV97" s="50"/>
      <c r="FW97" s="50"/>
      <c r="FX97" s="59"/>
      <c r="FY97" s="60"/>
      <c r="FZ97" s="17"/>
      <c r="GA97" s="17"/>
      <c r="GB97" s="58"/>
      <c r="GC97" s="50"/>
      <c r="GD97" s="50"/>
      <c r="GE97" s="50"/>
      <c r="GF97" s="50"/>
      <c r="GG97" s="50"/>
      <c r="GH97" s="50"/>
      <c r="GI97" s="59"/>
      <c r="GJ97" s="60"/>
      <c r="GK97" s="17"/>
      <c r="GL97" s="17"/>
      <c r="GM97" s="58"/>
      <c r="GN97" s="50"/>
      <c r="GO97" s="50"/>
      <c r="GP97" s="50"/>
      <c r="GQ97" s="50"/>
      <c r="GR97" s="50"/>
      <c r="GS97" s="50"/>
      <c r="GT97" s="59"/>
      <c r="GU97" s="60"/>
      <c r="GV97" s="17"/>
      <c r="GW97" s="17"/>
      <c r="GX97" s="58"/>
      <c r="GY97" s="50"/>
      <c r="GZ97" s="50"/>
      <c r="HA97" s="50"/>
      <c r="HB97" s="50"/>
      <c r="HC97" s="50"/>
      <c r="HD97" s="50"/>
      <c r="HE97" s="59"/>
      <c r="HF97" s="60"/>
      <c r="HG97" s="17"/>
      <c r="HH97" s="17"/>
      <c r="HI97" s="58"/>
      <c r="HJ97" s="50"/>
      <c r="HK97" s="50"/>
      <c r="HL97" s="50"/>
      <c r="HM97" s="50"/>
      <c r="HN97" s="50"/>
      <c r="HO97" s="50"/>
      <c r="HP97" s="59"/>
      <c r="HQ97" s="60"/>
      <c r="HR97" s="17"/>
      <c r="HS97" s="17"/>
      <c r="HT97" s="58"/>
      <c r="HU97" s="50"/>
      <c r="HV97" s="50"/>
      <c r="HW97" s="50"/>
      <c r="HX97" s="50"/>
      <c r="HY97" s="50"/>
      <c r="HZ97" s="50"/>
      <c r="IA97" s="59"/>
      <c r="IB97" s="60"/>
      <c r="IC97" s="17"/>
      <c r="ID97" s="17"/>
    </row>
    <row r="98" spans="1:238" x14ac:dyDescent="0.3">
      <c r="A98" s="55"/>
      <c r="B98" s="69"/>
      <c r="C98" s="67"/>
      <c r="D98" s="67"/>
      <c r="E98" s="67"/>
      <c r="F98" s="898"/>
      <c r="G98" s="67"/>
      <c r="H98" s="58"/>
      <c r="I98" s="50"/>
      <c r="J98" s="50"/>
      <c r="K98" s="50"/>
      <c r="L98" s="50"/>
      <c r="M98" s="50"/>
      <c r="N98" s="50"/>
      <c r="O98" s="59"/>
      <c r="P98" s="60"/>
      <c r="Q98" s="17"/>
      <c r="R98" s="17"/>
      <c r="S98" s="58"/>
      <c r="T98" s="50"/>
      <c r="U98" s="50"/>
      <c r="V98" s="50"/>
      <c r="W98" s="50"/>
      <c r="X98" s="50"/>
      <c r="Y98" s="50"/>
      <c r="Z98" s="59"/>
      <c r="AA98" s="60"/>
      <c r="AB98" s="17"/>
      <c r="AC98" s="17"/>
      <c r="AD98" s="58"/>
      <c r="AE98" s="50"/>
      <c r="AF98" s="50"/>
      <c r="AG98" s="50"/>
      <c r="AH98" s="50"/>
      <c r="AI98" s="50"/>
      <c r="AJ98" s="50"/>
      <c r="AK98" s="59"/>
      <c r="AL98" s="60"/>
      <c r="AM98" s="17"/>
      <c r="AN98" s="17"/>
      <c r="AO98" s="58"/>
      <c r="AP98" s="50"/>
      <c r="AQ98" s="50"/>
      <c r="AR98" s="50"/>
      <c r="AS98" s="50"/>
      <c r="AT98" s="50"/>
      <c r="AU98" s="50"/>
      <c r="AV98" s="59"/>
      <c r="AW98" s="60"/>
      <c r="AX98" s="17"/>
      <c r="AY98" s="17"/>
      <c r="AZ98" s="58"/>
      <c r="BA98" s="50"/>
      <c r="BB98" s="50"/>
      <c r="BC98" s="50"/>
      <c r="BD98" s="50"/>
      <c r="BE98" s="50"/>
      <c r="BF98" s="50"/>
      <c r="BG98" s="59"/>
      <c r="BH98" s="60"/>
      <c r="BI98" s="17"/>
      <c r="BJ98" s="17"/>
      <c r="BK98" s="58"/>
      <c r="BL98" s="50"/>
      <c r="BM98" s="50"/>
      <c r="BN98" s="50"/>
      <c r="BO98" s="50"/>
      <c r="BP98" s="50"/>
      <c r="BQ98" s="50"/>
      <c r="BR98" s="59"/>
      <c r="BS98" s="60"/>
      <c r="BT98" s="17"/>
      <c r="BU98" s="17"/>
      <c r="BV98" s="58"/>
      <c r="BW98" s="50"/>
      <c r="BX98" s="50"/>
      <c r="BY98" s="50"/>
      <c r="BZ98" s="50"/>
      <c r="CA98" s="50"/>
      <c r="CB98" s="50"/>
      <c r="CC98" s="59"/>
      <c r="CD98" s="60"/>
      <c r="CE98" s="17"/>
      <c r="CF98" s="17"/>
      <c r="CG98" s="58"/>
      <c r="CH98" s="50"/>
      <c r="CI98" s="50"/>
      <c r="CJ98" s="50"/>
      <c r="CK98" s="50"/>
      <c r="CL98" s="50"/>
      <c r="CM98" s="50"/>
      <c r="CN98" s="59"/>
      <c r="CO98" s="60"/>
      <c r="CP98" s="17"/>
      <c r="CQ98" s="17"/>
      <c r="CR98" s="58"/>
      <c r="CS98" s="50"/>
      <c r="CT98" s="50"/>
      <c r="CU98" s="50"/>
      <c r="CV98" s="50"/>
      <c r="CW98" s="50"/>
      <c r="CX98" s="50"/>
      <c r="CY98" s="59"/>
      <c r="CZ98" s="60"/>
      <c r="DA98" s="17"/>
      <c r="DB98" s="17"/>
      <c r="DC98" s="58"/>
      <c r="DD98" s="50"/>
      <c r="DE98" s="50"/>
      <c r="DF98" s="50"/>
      <c r="DG98" s="50"/>
      <c r="DH98" s="50"/>
      <c r="DI98" s="50"/>
      <c r="DJ98" s="59"/>
      <c r="DK98" s="60"/>
      <c r="DL98" s="17"/>
      <c r="DM98" s="17"/>
      <c r="DN98" s="58"/>
      <c r="DO98" s="50"/>
      <c r="DP98" s="50"/>
      <c r="DQ98" s="50"/>
      <c r="DR98" s="50"/>
      <c r="DS98" s="50"/>
      <c r="DT98" s="50"/>
      <c r="DU98" s="59"/>
      <c r="DV98" s="60"/>
      <c r="DW98" s="17"/>
      <c r="DX98" s="17"/>
      <c r="DY98" s="58"/>
      <c r="DZ98" s="50"/>
      <c r="EA98" s="50"/>
      <c r="EB98" s="50"/>
      <c r="EC98" s="50"/>
      <c r="ED98" s="50"/>
      <c r="EE98" s="50"/>
      <c r="EF98" s="59"/>
      <c r="EG98" s="60"/>
      <c r="EH98" s="17"/>
      <c r="EI98" s="17"/>
      <c r="EJ98" s="58"/>
      <c r="EK98" s="50"/>
      <c r="EL98" s="50"/>
      <c r="EM98" s="50"/>
      <c r="EN98" s="50"/>
      <c r="EO98" s="50"/>
      <c r="EP98" s="50"/>
      <c r="EQ98" s="59"/>
      <c r="ER98" s="60"/>
      <c r="ES98" s="17"/>
      <c r="ET98" s="17"/>
      <c r="EU98" s="58"/>
      <c r="EV98" s="50"/>
      <c r="EW98" s="50"/>
      <c r="EX98" s="50"/>
      <c r="EY98" s="50"/>
      <c r="EZ98" s="50"/>
      <c r="FA98" s="50"/>
      <c r="FB98" s="59"/>
      <c r="FC98" s="60"/>
      <c r="FD98" s="17"/>
      <c r="FE98" s="17"/>
      <c r="FF98" s="58"/>
      <c r="FG98" s="50"/>
      <c r="FH98" s="50"/>
      <c r="FI98" s="50"/>
      <c r="FJ98" s="50"/>
      <c r="FK98" s="50"/>
      <c r="FL98" s="50"/>
      <c r="FM98" s="59"/>
      <c r="FN98" s="60"/>
      <c r="FO98" s="17"/>
      <c r="FP98" s="17"/>
      <c r="FQ98" s="58"/>
      <c r="FR98" s="50"/>
      <c r="FS98" s="50"/>
      <c r="FT98" s="50"/>
      <c r="FU98" s="50"/>
      <c r="FV98" s="50"/>
      <c r="FW98" s="50"/>
      <c r="FX98" s="59"/>
      <c r="FY98" s="60"/>
      <c r="FZ98" s="17"/>
      <c r="GA98" s="17"/>
      <c r="GB98" s="58"/>
      <c r="GC98" s="50"/>
      <c r="GD98" s="50"/>
      <c r="GE98" s="50"/>
      <c r="GF98" s="50"/>
      <c r="GG98" s="50"/>
      <c r="GH98" s="50"/>
      <c r="GI98" s="59"/>
      <c r="GJ98" s="60"/>
      <c r="GK98" s="17"/>
      <c r="GL98" s="17"/>
      <c r="GM98" s="58"/>
      <c r="GN98" s="50"/>
      <c r="GO98" s="50"/>
      <c r="GP98" s="50"/>
      <c r="GQ98" s="50"/>
      <c r="GR98" s="50"/>
      <c r="GS98" s="50"/>
      <c r="GT98" s="59"/>
      <c r="GU98" s="60"/>
      <c r="GV98" s="17"/>
      <c r="GW98" s="17"/>
      <c r="GX98" s="58"/>
      <c r="GY98" s="50"/>
      <c r="GZ98" s="50"/>
      <c r="HA98" s="50"/>
      <c r="HB98" s="50"/>
      <c r="HC98" s="50"/>
      <c r="HD98" s="50"/>
      <c r="HE98" s="59"/>
      <c r="HF98" s="60"/>
      <c r="HG98" s="17"/>
      <c r="HH98" s="17"/>
      <c r="HI98" s="58"/>
      <c r="HJ98" s="50"/>
      <c r="HK98" s="50"/>
      <c r="HL98" s="50"/>
      <c r="HM98" s="50"/>
      <c r="HN98" s="50"/>
      <c r="HO98" s="50"/>
      <c r="HP98" s="59"/>
      <c r="HQ98" s="60"/>
      <c r="HR98" s="17"/>
      <c r="HS98" s="17"/>
      <c r="HT98" s="58"/>
      <c r="HU98" s="50"/>
      <c r="HV98" s="50"/>
      <c r="HW98" s="50"/>
      <c r="HX98" s="50"/>
      <c r="HY98" s="50"/>
      <c r="HZ98" s="50"/>
      <c r="IA98" s="59"/>
      <c r="IB98" s="60"/>
      <c r="IC98" s="17"/>
      <c r="ID98" s="17"/>
    </row>
    <row r="99" spans="1:238" x14ac:dyDescent="0.3">
      <c r="A99" s="55"/>
      <c r="B99" s="66"/>
      <c r="C99" s="67"/>
      <c r="D99" s="67"/>
      <c r="E99" s="67"/>
      <c r="F99" s="898"/>
      <c r="G99" s="67"/>
      <c r="H99" s="58"/>
      <c r="I99" s="50"/>
      <c r="J99" s="50"/>
      <c r="K99" s="50"/>
      <c r="L99" s="50"/>
      <c r="M99" s="50"/>
      <c r="N99" s="50"/>
      <c r="O99" s="59"/>
      <c r="P99" s="60"/>
      <c r="Q99" s="17"/>
      <c r="R99" s="17"/>
      <c r="S99" s="58"/>
      <c r="T99" s="50"/>
      <c r="U99" s="50"/>
      <c r="V99" s="50"/>
      <c r="W99" s="50"/>
      <c r="X99" s="50"/>
      <c r="Y99" s="50"/>
      <c r="Z99" s="59"/>
      <c r="AA99" s="60"/>
      <c r="AB99" s="17"/>
      <c r="AC99" s="17"/>
      <c r="AD99" s="58"/>
      <c r="AE99" s="50"/>
      <c r="AF99" s="50"/>
      <c r="AG99" s="50"/>
      <c r="AH99" s="50"/>
      <c r="AI99" s="50"/>
      <c r="AJ99" s="50"/>
      <c r="AK99" s="59"/>
      <c r="AL99" s="60"/>
      <c r="AM99" s="17"/>
      <c r="AN99" s="17"/>
      <c r="AO99" s="58"/>
      <c r="AP99" s="50"/>
      <c r="AQ99" s="50"/>
      <c r="AR99" s="50"/>
      <c r="AS99" s="50"/>
      <c r="AT99" s="50"/>
      <c r="AU99" s="50"/>
      <c r="AV99" s="59"/>
      <c r="AW99" s="60"/>
      <c r="AX99" s="17"/>
      <c r="AY99" s="17"/>
      <c r="AZ99" s="58"/>
      <c r="BA99" s="50"/>
      <c r="BB99" s="50"/>
      <c r="BC99" s="50"/>
      <c r="BD99" s="50"/>
      <c r="BE99" s="50"/>
      <c r="BF99" s="50"/>
      <c r="BG99" s="59"/>
      <c r="BH99" s="60"/>
      <c r="BI99" s="17"/>
      <c r="BJ99" s="17"/>
      <c r="BK99" s="58"/>
      <c r="BL99" s="50"/>
      <c r="BM99" s="50"/>
      <c r="BN99" s="50"/>
      <c r="BO99" s="50"/>
      <c r="BP99" s="50"/>
      <c r="BQ99" s="50"/>
      <c r="BR99" s="59"/>
      <c r="BS99" s="60"/>
      <c r="BT99" s="17"/>
      <c r="BU99" s="17"/>
      <c r="BV99" s="58"/>
      <c r="BW99" s="50"/>
      <c r="BX99" s="50"/>
      <c r="BY99" s="50"/>
      <c r="BZ99" s="50"/>
      <c r="CA99" s="50"/>
      <c r="CB99" s="50"/>
      <c r="CC99" s="59"/>
      <c r="CD99" s="60"/>
      <c r="CE99" s="17"/>
      <c r="CF99" s="17"/>
      <c r="CG99" s="58"/>
      <c r="CH99" s="50"/>
      <c r="CI99" s="50"/>
      <c r="CJ99" s="50"/>
      <c r="CK99" s="50"/>
      <c r="CL99" s="50"/>
      <c r="CM99" s="50"/>
      <c r="CN99" s="59"/>
      <c r="CO99" s="60"/>
      <c r="CP99" s="17"/>
      <c r="CQ99" s="17"/>
      <c r="CR99" s="58"/>
      <c r="CS99" s="50"/>
      <c r="CT99" s="50"/>
      <c r="CU99" s="50"/>
      <c r="CV99" s="50"/>
      <c r="CW99" s="50"/>
      <c r="CX99" s="50"/>
      <c r="CY99" s="59"/>
      <c r="CZ99" s="60"/>
      <c r="DA99" s="17"/>
      <c r="DB99" s="17"/>
      <c r="DC99" s="58"/>
      <c r="DD99" s="50"/>
      <c r="DE99" s="50"/>
      <c r="DF99" s="50"/>
      <c r="DG99" s="50"/>
      <c r="DH99" s="50"/>
      <c r="DI99" s="50"/>
      <c r="DJ99" s="59"/>
      <c r="DK99" s="60"/>
      <c r="DL99" s="17"/>
      <c r="DM99" s="17"/>
      <c r="DN99" s="58"/>
      <c r="DO99" s="50"/>
      <c r="DP99" s="50"/>
      <c r="DQ99" s="50"/>
      <c r="DR99" s="50"/>
      <c r="DS99" s="50"/>
      <c r="DT99" s="50"/>
      <c r="DU99" s="59"/>
      <c r="DV99" s="60"/>
      <c r="DW99" s="17"/>
      <c r="DX99" s="17"/>
      <c r="DY99" s="58"/>
      <c r="DZ99" s="50"/>
      <c r="EA99" s="50"/>
      <c r="EB99" s="50"/>
      <c r="EC99" s="50"/>
      <c r="ED99" s="50"/>
      <c r="EE99" s="50"/>
      <c r="EF99" s="59"/>
      <c r="EG99" s="60"/>
      <c r="EH99" s="17"/>
      <c r="EI99" s="17"/>
      <c r="EJ99" s="58"/>
      <c r="EK99" s="50"/>
      <c r="EL99" s="50"/>
      <c r="EM99" s="50"/>
      <c r="EN99" s="50"/>
      <c r="EO99" s="50"/>
      <c r="EP99" s="50"/>
      <c r="EQ99" s="59"/>
      <c r="ER99" s="60"/>
      <c r="ES99" s="17"/>
      <c r="ET99" s="17"/>
      <c r="EU99" s="58"/>
      <c r="EV99" s="50"/>
      <c r="EW99" s="50"/>
      <c r="EX99" s="50"/>
      <c r="EY99" s="50"/>
      <c r="EZ99" s="50"/>
      <c r="FA99" s="50"/>
      <c r="FB99" s="59"/>
      <c r="FC99" s="60"/>
      <c r="FD99" s="17"/>
      <c r="FE99" s="17"/>
      <c r="FF99" s="58"/>
      <c r="FG99" s="50"/>
      <c r="FH99" s="50"/>
      <c r="FI99" s="50"/>
      <c r="FJ99" s="50"/>
      <c r="FK99" s="50"/>
      <c r="FL99" s="50"/>
      <c r="FM99" s="59"/>
      <c r="FN99" s="60"/>
      <c r="FO99" s="17"/>
      <c r="FP99" s="17"/>
      <c r="FQ99" s="58"/>
      <c r="FR99" s="50"/>
      <c r="FS99" s="50"/>
      <c r="FT99" s="50"/>
      <c r="FU99" s="50"/>
      <c r="FV99" s="50"/>
      <c r="FW99" s="50"/>
      <c r="FX99" s="59"/>
      <c r="FY99" s="60"/>
      <c r="FZ99" s="17"/>
      <c r="GA99" s="17"/>
      <c r="GB99" s="58"/>
      <c r="GC99" s="50"/>
      <c r="GD99" s="50"/>
      <c r="GE99" s="50"/>
      <c r="GF99" s="50"/>
      <c r="GG99" s="50"/>
      <c r="GH99" s="50"/>
      <c r="GI99" s="59"/>
      <c r="GJ99" s="60"/>
      <c r="GK99" s="17"/>
      <c r="GL99" s="17"/>
      <c r="GM99" s="58"/>
      <c r="GN99" s="50"/>
      <c r="GO99" s="50"/>
      <c r="GP99" s="50"/>
      <c r="GQ99" s="50"/>
      <c r="GR99" s="50"/>
      <c r="GS99" s="50"/>
      <c r="GT99" s="59"/>
      <c r="GU99" s="60"/>
      <c r="GV99" s="17"/>
      <c r="GW99" s="17"/>
      <c r="GX99" s="58"/>
      <c r="GY99" s="50"/>
      <c r="GZ99" s="50"/>
      <c r="HA99" s="50"/>
      <c r="HB99" s="50"/>
      <c r="HC99" s="50"/>
      <c r="HD99" s="50"/>
      <c r="HE99" s="59"/>
      <c r="HF99" s="60"/>
      <c r="HG99" s="17"/>
      <c r="HH99" s="17"/>
      <c r="HI99" s="58"/>
      <c r="HJ99" s="50"/>
      <c r="HK99" s="50"/>
      <c r="HL99" s="50"/>
      <c r="HM99" s="50"/>
      <c r="HN99" s="50"/>
      <c r="HO99" s="50"/>
      <c r="HP99" s="59"/>
      <c r="HQ99" s="60"/>
      <c r="HR99" s="17"/>
      <c r="HS99" s="17"/>
      <c r="HT99" s="58"/>
      <c r="HU99" s="50"/>
      <c r="HV99" s="50"/>
      <c r="HW99" s="50"/>
      <c r="HX99" s="50"/>
      <c r="HY99" s="50"/>
      <c r="HZ99" s="50"/>
      <c r="IA99" s="59"/>
      <c r="IB99" s="60"/>
      <c r="IC99" s="17"/>
      <c r="ID99" s="17"/>
    </row>
    <row r="100" spans="1:238" x14ac:dyDescent="0.3">
      <c r="A100" s="55"/>
      <c r="B100" s="66"/>
      <c r="C100" s="67"/>
      <c r="D100" s="67"/>
      <c r="E100" s="67"/>
      <c r="F100" s="898"/>
      <c r="G100" s="67"/>
      <c r="H100" s="58"/>
      <c r="I100" s="50"/>
      <c r="J100" s="50"/>
      <c r="K100" s="50"/>
      <c r="L100" s="50"/>
      <c r="M100" s="50"/>
      <c r="N100" s="50"/>
      <c r="O100" s="59"/>
      <c r="P100" s="60"/>
      <c r="Q100" s="17"/>
      <c r="R100" s="17"/>
      <c r="S100" s="58"/>
      <c r="T100" s="50"/>
      <c r="U100" s="50"/>
      <c r="V100" s="50"/>
      <c r="W100" s="50"/>
      <c r="X100" s="50"/>
      <c r="Y100" s="50"/>
      <c r="Z100" s="59"/>
      <c r="AA100" s="60"/>
      <c r="AB100" s="17"/>
      <c r="AC100" s="17"/>
      <c r="AD100" s="58"/>
      <c r="AE100" s="50"/>
      <c r="AF100" s="50"/>
      <c r="AG100" s="50"/>
      <c r="AH100" s="50"/>
      <c r="AI100" s="50"/>
      <c r="AJ100" s="50"/>
      <c r="AK100" s="59"/>
      <c r="AL100" s="60"/>
      <c r="AM100" s="17"/>
      <c r="AN100" s="17"/>
      <c r="AO100" s="58"/>
      <c r="AP100" s="50"/>
      <c r="AQ100" s="50"/>
      <c r="AR100" s="50"/>
      <c r="AS100" s="50"/>
      <c r="AT100" s="50"/>
      <c r="AU100" s="50"/>
      <c r="AV100" s="59"/>
      <c r="AW100" s="60"/>
      <c r="AX100" s="17"/>
      <c r="AY100" s="17"/>
      <c r="AZ100" s="58"/>
      <c r="BA100" s="50"/>
      <c r="BB100" s="50"/>
      <c r="BC100" s="50"/>
      <c r="BD100" s="50"/>
      <c r="BE100" s="50"/>
      <c r="BF100" s="50"/>
      <c r="BG100" s="59"/>
      <c r="BH100" s="60"/>
      <c r="BI100" s="17"/>
      <c r="BJ100" s="17"/>
      <c r="BK100" s="58"/>
      <c r="BL100" s="50"/>
      <c r="BM100" s="50"/>
      <c r="BN100" s="50"/>
      <c r="BO100" s="50"/>
      <c r="BP100" s="50"/>
      <c r="BQ100" s="50"/>
      <c r="BR100" s="59"/>
      <c r="BS100" s="60"/>
      <c r="BT100" s="17"/>
      <c r="BU100" s="17"/>
      <c r="BV100" s="58"/>
      <c r="BW100" s="50"/>
      <c r="BX100" s="50"/>
      <c r="BY100" s="50"/>
      <c r="BZ100" s="50"/>
      <c r="CA100" s="50"/>
      <c r="CB100" s="50"/>
      <c r="CC100" s="59"/>
      <c r="CD100" s="60"/>
      <c r="CE100" s="17"/>
      <c r="CF100" s="17"/>
      <c r="CG100" s="58"/>
      <c r="CH100" s="50"/>
      <c r="CI100" s="50"/>
      <c r="CJ100" s="50"/>
      <c r="CK100" s="50"/>
      <c r="CL100" s="50"/>
      <c r="CM100" s="50"/>
      <c r="CN100" s="59"/>
      <c r="CO100" s="60"/>
      <c r="CP100" s="17"/>
      <c r="CQ100" s="17"/>
      <c r="CR100" s="58"/>
      <c r="CS100" s="50"/>
      <c r="CT100" s="50"/>
      <c r="CU100" s="50"/>
      <c r="CV100" s="50"/>
      <c r="CW100" s="50"/>
      <c r="CX100" s="50"/>
      <c r="CY100" s="59"/>
      <c r="CZ100" s="60"/>
      <c r="DA100" s="17"/>
      <c r="DB100" s="17"/>
      <c r="DC100" s="58"/>
      <c r="DD100" s="50"/>
      <c r="DE100" s="50"/>
      <c r="DF100" s="50"/>
      <c r="DG100" s="50"/>
      <c r="DH100" s="50"/>
      <c r="DI100" s="50"/>
      <c r="DJ100" s="59"/>
      <c r="DK100" s="60"/>
      <c r="DL100" s="17"/>
      <c r="DM100" s="17"/>
      <c r="DN100" s="58"/>
      <c r="DO100" s="50"/>
      <c r="DP100" s="50"/>
      <c r="DQ100" s="50"/>
      <c r="DR100" s="50"/>
      <c r="DS100" s="50"/>
      <c r="DT100" s="50"/>
      <c r="DU100" s="59"/>
      <c r="DV100" s="60"/>
      <c r="DW100" s="17"/>
      <c r="DX100" s="17"/>
      <c r="DY100" s="58"/>
      <c r="DZ100" s="50"/>
      <c r="EA100" s="50"/>
      <c r="EB100" s="50"/>
      <c r="EC100" s="50"/>
      <c r="ED100" s="50"/>
      <c r="EE100" s="50"/>
      <c r="EF100" s="59"/>
      <c r="EG100" s="60"/>
      <c r="EH100" s="17"/>
      <c r="EI100" s="17"/>
      <c r="EJ100" s="58"/>
      <c r="EK100" s="50"/>
      <c r="EL100" s="50"/>
      <c r="EM100" s="50"/>
      <c r="EN100" s="50"/>
      <c r="EO100" s="50"/>
      <c r="EP100" s="50"/>
      <c r="EQ100" s="59"/>
      <c r="ER100" s="60"/>
      <c r="ES100" s="17"/>
      <c r="ET100" s="17"/>
      <c r="EU100" s="58"/>
      <c r="EV100" s="50"/>
      <c r="EW100" s="50"/>
      <c r="EX100" s="50"/>
      <c r="EY100" s="50"/>
      <c r="EZ100" s="50"/>
      <c r="FA100" s="50"/>
      <c r="FB100" s="59"/>
      <c r="FC100" s="60"/>
      <c r="FD100" s="17"/>
      <c r="FE100" s="17"/>
      <c r="FF100" s="58"/>
      <c r="FG100" s="50"/>
      <c r="FH100" s="50"/>
      <c r="FI100" s="50"/>
      <c r="FJ100" s="50"/>
      <c r="FK100" s="50"/>
      <c r="FL100" s="50"/>
      <c r="FM100" s="59"/>
      <c r="FN100" s="60"/>
      <c r="FO100" s="17"/>
      <c r="FP100" s="17"/>
      <c r="FQ100" s="58"/>
      <c r="FR100" s="50"/>
      <c r="FS100" s="50"/>
      <c r="FT100" s="50"/>
      <c r="FU100" s="50"/>
      <c r="FV100" s="50"/>
      <c r="FW100" s="50"/>
      <c r="FX100" s="59"/>
      <c r="FY100" s="60"/>
      <c r="FZ100" s="17"/>
      <c r="GA100" s="17"/>
      <c r="GB100" s="58"/>
      <c r="GC100" s="50"/>
      <c r="GD100" s="50"/>
      <c r="GE100" s="50"/>
      <c r="GF100" s="50"/>
      <c r="GG100" s="50"/>
      <c r="GH100" s="50"/>
      <c r="GI100" s="59"/>
      <c r="GJ100" s="60"/>
      <c r="GK100" s="17"/>
      <c r="GL100" s="17"/>
      <c r="GM100" s="58"/>
      <c r="GN100" s="50"/>
      <c r="GO100" s="50"/>
      <c r="GP100" s="50"/>
      <c r="GQ100" s="50"/>
      <c r="GR100" s="50"/>
      <c r="GS100" s="50"/>
      <c r="GT100" s="59"/>
      <c r="GU100" s="60"/>
      <c r="GV100" s="17"/>
      <c r="GW100" s="17"/>
      <c r="GX100" s="58"/>
      <c r="GY100" s="50"/>
      <c r="GZ100" s="50"/>
      <c r="HA100" s="50"/>
      <c r="HB100" s="50"/>
      <c r="HC100" s="50"/>
      <c r="HD100" s="50"/>
      <c r="HE100" s="59"/>
      <c r="HF100" s="60"/>
      <c r="HG100" s="17"/>
      <c r="HH100" s="17"/>
      <c r="HI100" s="58"/>
      <c r="HJ100" s="50"/>
      <c r="HK100" s="50"/>
      <c r="HL100" s="50"/>
      <c r="HM100" s="50"/>
      <c r="HN100" s="50"/>
      <c r="HO100" s="50"/>
      <c r="HP100" s="59"/>
      <c r="HQ100" s="60"/>
      <c r="HR100" s="17"/>
      <c r="HS100" s="17"/>
      <c r="HT100" s="58"/>
      <c r="HU100" s="50"/>
      <c r="HV100" s="50"/>
      <c r="HW100" s="50"/>
      <c r="HX100" s="50"/>
      <c r="HY100" s="50"/>
      <c r="HZ100" s="50"/>
      <c r="IA100" s="59"/>
      <c r="IB100" s="60"/>
      <c r="IC100" s="17"/>
      <c r="ID100" s="17"/>
    </row>
    <row r="101" spans="1:238" x14ac:dyDescent="0.3">
      <c r="A101" s="55"/>
      <c r="B101" s="66"/>
      <c r="C101" s="67"/>
      <c r="D101" s="67"/>
      <c r="E101" s="67"/>
      <c r="F101" s="898"/>
      <c r="G101" s="67"/>
      <c r="H101" s="58"/>
      <c r="I101" s="50"/>
      <c r="J101" s="50"/>
      <c r="K101" s="50"/>
      <c r="L101" s="50"/>
      <c r="M101" s="50"/>
      <c r="N101" s="50"/>
      <c r="O101" s="59"/>
      <c r="P101" s="60"/>
      <c r="Q101" s="17"/>
      <c r="R101" s="17"/>
      <c r="S101" s="58"/>
      <c r="T101" s="50"/>
      <c r="U101" s="50"/>
      <c r="V101" s="50"/>
      <c r="W101" s="50"/>
      <c r="X101" s="50"/>
      <c r="Y101" s="50"/>
      <c r="Z101" s="59"/>
      <c r="AA101" s="60"/>
      <c r="AB101" s="17"/>
      <c r="AC101" s="17"/>
      <c r="AD101" s="58"/>
      <c r="AE101" s="50"/>
      <c r="AF101" s="50"/>
      <c r="AG101" s="50"/>
      <c r="AH101" s="50"/>
      <c r="AI101" s="50"/>
      <c r="AJ101" s="50"/>
      <c r="AK101" s="59"/>
      <c r="AL101" s="60"/>
      <c r="AM101" s="17"/>
      <c r="AN101" s="17"/>
      <c r="AO101" s="58"/>
      <c r="AP101" s="50"/>
      <c r="AQ101" s="50"/>
      <c r="AR101" s="50"/>
      <c r="AS101" s="50"/>
      <c r="AT101" s="50"/>
      <c r="AU101" s="50"/>
      <c r="AV101" s="59"/>
      <c r="AW101" s="60"/>
      <c r="AX101" s="17"/>
      <c r="AY101" s="17"/>
      <c r="AZ101" s="58"/>
      <c r="BA101" s="50"/>
      <c r="BB101" s="50"/>
      <c r="BC101" s="50"/>
      <c r="BD101" s="50"/>
      <c r="BE101" s="50"/>
      <c r="BF101" s="50"/>
      <c r="BG101" s="59"/>
      <c r="BH101" s="60"/>
      <c r="BI101" s="17"/>
      <c r="BJ101" s="17"/>
      <c r="BK101" s="58"/>
      <c r="BL101" s="50"/>
      <c r="BM101" s="50"/>
      <c r="BN101" s="50"/>
      <c r="BO101" s="50"/>
      <c r="BP101" s="50"/>
      <c r="BQ101" s="50"/>
      <c r="BR101" s="59"/>
      <c r="BS101" s="60"/>
      <c r="BT101" s="17"/>
      <c r="BU101" s="17"/>
      <c r="BV101" s="58"/>
      <c r="BW101" s="50"/>
      <c r="BX101" s="50"/>
      <c r="BY101" s="50"/>
      <c r="BZ101" s="50"/>
      <c r="CA101" s="50"/>
      <c r="CB101" s="50"/>
      <c r="CC101" s="59"/>
      <c r="CD101" s="60"/>
      <c r="CE101" s="17"/>
      <c r="CF101" s="17"/>
      <c r="CG101" s="58"/>
      <c r="CH101" s="50"/>
      <c r="CI101" s="50"/>
      <c r="CJ101" s="50"/>
      <c r="CK101" s="50"/>
      <c r="CL101" s="50"/>
      <c r="CM101" s="50"/>
      <c r="CN101" s="59"/>
      <c r="CO101" s="60"/>
      <c r="CP101" s="17"/>
      <c r="CQ101" s="17"/>
      <c r="CR101" s="58"/>
      <c r="CS101" s="50"/>
      <c r="CT101" s="50"/>
      <c r="CU101" s="50"/>
      <c r="CV101" s="50"/>
      <c r="CW101" s="50"/>
      <c r="CX101" s="50"/>
      <c r="CY101" s="59"/>
      <c r="CZ101" s="60"/>
      <c r="DA101" s="17"/>
      <c r="DB101" s="17"/>
      <c r="DC101" s="58"/>
      <c r="DD101" s="50"/>
      <c r="DE101" s="50"/>
      <c r="DF101" s="50"/>
      <c r="DG101" s="50"/>
      <c r="DH101" s="50"/>
      <c r="DI101" s="50"/>
      <c r="DJ101" s="59"/>
      <c r="DK101" s="60"/>
      <c r="DL101" s="17"/>
      <c r="DM101" s="17"/>
      <c r="DN101" s="58"/>
      <c r="DO101" s="50"/>
      <c r="DP101" s="50"/>
      <c r="DQ101" s="50"/>
      <c r="DR101" s="50"/>
      <c r="DS101" s="50"/>
      <c r="DT101" s="50"/>
      <c r="DU101" s="59"/>
      <c r="DV101" s="60"/>
      <c r="DW101" s="17"/>
      <c r="DX101" s="17"/>
      <c r="DY101" s="58"/>
      <c r="DZ101" s="50"/>
      <c r="EA101" s="50"/>
      <c r="EB101" s="50"/>
      <c r="EC101" s="50"/>
      <c r="ED101" s="50"/>
      <c r="EE101" s="50"/>
      <c r="EF101" s="59"/>
      <c r="EG101" s="60"/>
      <c r="EH101" s="17"/>
      <c r="EI101" s="17"/>
      <c r="EJ101" s="58"/>
      <c r="EK101" s="50"/>
      <c r="EL101" s="50"/>
      <c r="EM101" s="50"/>
      <c r="EN101" s="50"/>
      <c r="EO101" s="50"/>
      <c r="EP101" s="50"/>
      <c r="EQ101" s="59"/>
      <c r="ER101" s="60"/>
      <c r="ES101" s="17"/>
      <c r="ET101" s="17"/>
      <c r="EU101" s="58"/>
      <c r="EV101" s="50"/>
      <c r="EW101" s="50"/>
      <c r="EX101" s="50"/>
      <c r="EY101" s="50"/>
      <c r="EZ101" s="50"/>
      <c r="FA101" s="50"/>
      <c r="FB101" s="59"/>
      <c r="FC101" s="60"/>
      <c r="FD101" s="17"/>
      <c r="FE101" s="17"/>
      <c r="FF101" s="58"/>
      <c r="FG101" s="50"/>
      <c r="FH101" s="50"/>
      <c r="FI101" s="50"/>
      <c r="FJ101" s="50"/>
      <c r="FK101" s="50"/>
      <c r="FL101" s="50"/>
      <c r="FM101" s="59"/>
      <c r="FN101" s="60"/>
      <c r="FO101" s="17"/>
      <c r="FP101" s="17"/>
      <c r="FQ101" s="58"/>
      <c r="FR101" s="50"/>
      <c r="FS101" s="50"/>
      <c r="FT101" s="50"/>
      <c r="FU101" s="50"/>
      <c r="FV101" s="50"/>
      <c r="FW101" s="50"/>
      <c r="FX101" s="59"/>
      <c r="FY101" s="60"/>
      <c r="FZ101" s="17"/>
      <c r="GA101" s="17"/>
      <c r="GB101" s="58"/>
      <c r="GC101" s="50"/>
      <c r="GD101" s="50"/>
      <c r="GE101" s="50"/>
      <c r="GF101" s="50"/>
      <c r="GG101" s="50"/>
      <c r="GH101" s="50"/>
      <c r="GI101" s="59"/>
      <c r="GJ101" s="60"/>
      <c r="GK101" s="17"/>
      <c r="GL101" s="17"/>
      <c r="GM101" s="58"/>
      <c r="GN101" s="50"/>
      <c r="GO101" s="50"/>
      <c r="GP101" s="50"/>
      <c r="GQ101" s="50"/>
      <c r="GR101" s="50"/>
      <c r="GS101" s="50"/>
      <c r="GT101" s="59"/>
      <c r="GU101" s="60"/>
      <c r="GV101" s="17"/>
      <c r="GW101" s="17"/>
      <c r="GX101" s="58"/>
      <c r="GY101" s="50"/>
      <c r="GZ101" s="50"/>
      <c r="HA101" s="50"/>
      <c r="HB101" s="50"/>
      <c r="HC101" s="50"/>
      <c r="HD101" s="50"/>
      <c r="HE101" s="59"/>
      <c r="HF101" s="60"/>
      <c r="HG101" s="17"/>
      <c r="HH101" s="17"/>
      <c r="HI101" s="58"/>
      <c r="HJ101" s="50"/>
      <c r="HK101" s="50"/>
      <c r="HL101" s="50"/>
      <c r="HM101" s="50"/>
      <c r="HN101" s="50"/>
      <c r="HO101" s="50"/>
      <c r="HP101" s="59"/>
      <c r="HQ101" s="60"/>
      <c r="HR101" s="17"/>
      <c r="HS101" s="17"/>
      <c r="HT101" s="58"/>
      <c r="HU101" s="50"/>
      <c r="HV101" s="50"/>
      <c r="HW101" s="50"/>
      <c r="HX101" s="50"/>
      <c r="HY101" s="50"/>
      <c r="HZ101" s="50"/>
      <c r="IA101" s="59"/>
      <c r="IB101" s="60"/>
      <c r="IC101" s="17"/>
      <c r="ID101" s="17"/>
    </row>
    <row r="102" spans="1:238" x14ac:dyDescent="0.3">
      <c r="A102" s="55"/>
      <c r="B102" s="66"/>
      <c r="C102" s="67"/>
      <c r="D102" s="67"/>
      <c r="E102" s="67"/>
      <c r="F102" s="898"/>
      <c r="G102" s="67"/>
      <c r="H102" s="58"/>
      <c r="I102" s="50"/>
      <c r="J102" s="50"/>
      <c r="K102" s="50"/>
      <c r="L102" s="50"/>
      <c r="M102" s="50"/>
      <c r="N102" s="50"/>
      <c r="O102" s="59"/>
      <c r="P102" s="60"/>
      <c r="Q102" s="17"/>
      <c r="R102" s="17"/>
      <c r="S102" s="58"/>
      <c r="T102" s="50"/>
      <c r="U102" s="50"/>
      <c r="V102" s="50"/>
      <c r="W102" s="50"/>
      <c r="X102" s="50"/>
      <c r="Y102" s="50"/>
      <c r="Z102" s="59"/>
      <c r="AA102" s="60"/>
      <c r="AB102" s="17"/>
      <c r="AC102" s="17"/>
      <c r="AD102" s="58"/>
      <c r="AE102" s="50"/>
      <c r="AF102" s="50"/>
      <c r="AG102" s="50"/>
      <c r="AH102" s="50"/>
      <c r="AI102" s="50"/>
      <c r="AJ102" s="50"/>
      <c r="AK102" s="59"/>
      <c r="AL102" s="60"/>
      <c r="AM102" s="17"/>
      <c r="AN102" s="17"/>
      <c r="AO102" s="58"/>
      <c r="AP102" s="50"/>
      <c r="AQ102" s="50"/>
      <c r="AR102" s="50"/>
      <c r="AS102" s="50"/>
      <c r="AT102" s="50"/>
      <c r="AU102" s="50"/>
      <c r="AV102" s="59"/>
      <c r="AW102" s="60"/>
      <c r="AX102" s="17"/>
      <c r="AY102" s="17"/>
      <c r="AZ102" s="58"/>
      <c r="BA102" s="50"/>
      <c r="BB102" s="50"/>
      <c r="BC102" s="50"/>
      <c r="BD102" s="50"/>
      <c r="BE102" s="50"/>
      <c r="BF102" s="50"/>
      <c r="BG102" s="59"/>
      <c r="BH102" s="60"/>
      <c r="BI102" s="17"/>
      <c r="BJ102" s="17"/>
      <c r="BK102" s="58"/>
      <c r="BL102" s="50"/>
      <c r="BM102" s="50"/>
      <c r="BN102" s="50"/>
      <c r="BO102" s="50"/>
      <c r="BP102" s="50"/>
      <c r="BQ102" s="50"/>
      <c r="BR102" s="59"/>
      <c r="BS102" s="60"/>
      <c r="BT102" s="17"/>
      <c r="BU102" s="17"/>
      <c r="BV102" s="58"/>
      <c r="BW102" s="50"/>
      <c r="BX102" s="50"/>
      <c r="BY102" s="50"/>
      <c r="BZ102" s="50"/>
      <c r="CA102" s="50"/>
      <c r="CB102" s="50"/>
      <c r="CC102" s="59"/>
      <c r="CD102" s="60"/>
      <c r="CE102" s="17"/>
      <c r="CF102" s="17"/>
      <c r="CG102" s="58"/>
      <c r="CH102" s="50"/>
      <c r="CI102" s="50"/>
      <c r="CJ102" s="50"/>
      <c r="CK102" s="50"/>
      <c r="CL102" s="50"/>
      <c r="CM102" s="50"/>
      <c r="CN102" s="59"/>
      <c r="CO102" s="60"/>
      <c r="CP102" s="17"/>
      <c r="CQ102" s="17"/>
      <c r="CR102" s="58"/>
      <c r="CS102" s="50"/>
      <c r="CT102" s="50"/>
      <c r="CU102" s="50"/>
      <c r="CV102" s="50"/>
      <c r="CW102" s="50"/>
      <c r="CX102" s="50"/>
      <c r="CY102" s="59"/>
      <c r="CZ102" s="60"/>
      <c r="DA102" s="17"/>
      <c r="DB102" s="17"/>
      <c r="DC102" s="58"/>
      <c r="DD102" s="50"/>
      <c r="DE102" s="50"/>
      <c r="DF102" s="50"/>
      <c r="DG102" s="50"/>
      <c r="DH102" s="50"/>
      <c r="DI102" s="50"/>
      <c r="DJ102" s="59"/>
      <c r="DK102" s="60"/>
      <c r="DL102" s="17"/>
      <c r="DM102" s="17"/>
      <c r="DN102" s="58"/>
      <c r="DO102" s="50"/>
      <c r="DP102" s="50"/>
      <c r="DQ102" s="50"/>
      <c r="DR102" s="50"/>
      <c r="DS102" s="50"/>
      <c r="DT102" s="50"/>
      <c r="DU102" s="59"/>
      <c r="DV102" s="60"/>
      <c r="DW102" s="17"/>
      <c r="DX102" s="17"/>
      <c r="DY102" s="58"/>
      <c r="DZ102" s="50"/>
      <c r="EA102" s="50"/>
      <c r="EB102" s="50"/>
      <c r="EC102" s="50"/>
      <c r="ED102" s="50"/>
      <c r="EE102" s="50"/>
      <c r="EF102" s="59"/>
      <c r="EG102" s="60"/>
      <c r="EH102" s="17"/>
      <c r="EI102" s="17"/>
      <c r="EJ102" s="58"/>
      <c r="EK102" s="50"/>
      <c r="EL102" s="50"/>
      <c r="EM102" s="50"/>
      <c r="EN102" s="50"/>
      <c r="EO102" s="50"/>
      <c r="EP102" s="50"/>
      <c r="EQ102" s="59"/>
      <c r="ER102" s="60"/>
      <c r="ES102" s="17"/>
      <c r="ET102" s="17"/>
      <c r="EU102" s="58"/>
      <c r="EV102" s="50"/>
      <c r="EW102" s="50"/>
      <c r="EX102" s="50"/>
      <c r="EY102" s="50"/>
      <c r="EZ102" s="50"/>
      <c r="FA102" s="50"/>
      <c r="FB102" s="59"/>
      <c r="FC102" s="60"/>
      <c r="FD102" s="17"/>
      <c r="FE102" s="17"/>
      <c r="FF102" s="58"/>
      <c r="FG102" s="50"/>
      <c r="FH102" s="50"/>
      <c r="FI102" s="50"/>
      <c r="FJ102" s="50"/>
      <c r="FK102" s="50"/>
      <c r="FL102" s="50"/>
      <c r="FM102" s="59"/>
      <c r="FN102" s="60"/>
      <c r="FO102" s="17"/>
      <c r="FP102" s="17"/>
      <c r="FQ102" s="58"/>
      <c r="FR102" s="50"/>
      <c r="FS102" s="50"/>
      <c r="FT102" s="50"/>
      <c r="FU102" s="50"/>
      <c r="FV102" s="50"/>
      <c r="FW102" s="50"/>
      <c r="FX102" s="59"/>
      <c r="FY102" s="60"/>
      <c r="FZ102" s="17"/>
      <c r="GA102" s="17"/>
      <c r="GB102" s="58"/>
      <c r="GC102" s="50"/>
      <c r="GD102" s="50"/>
      <c r="GE102" s="50"/>
      <c r="GF102" s="50"/>
      <c r="GG102" s="50"/>
      <c r="GH102" s="50"/>
      <c r="GI102" s="59"/>
      <c r="GJ102" s="60"/>
      <c r="GK102" s="17"/>
      <c r="GL102" s="17"/>
      <c r="GM102" s="58"/>
      <c r="GN102" s="50"/>
      <c r="GO102" s="50"/>
      <c r="GP102" s="50"/>
      <c r="GQ102" s="50"/>
      <c r="GR102" s="50"/>
      <c r="GS102" s="50"/>
      <c r="GT102" s="59"/>
      <c r="GU102" s="60"/>
      <c r="GV102" s="17"/>
      <c r="GW102" s="17"/>
      <c r="GX102" s="58"/>
      <c r="GY102" s="50"/>
      <c r="GZ102" s="50"/>
      <c r="HA102" s="50"/>
      <c r="HB102" s="50"/>
      <c r="HC102" s="50"/>
      <c r="HD102" s="50"/>
      <c r="HE102" s="59"/>
      <c r="HF102" s="60"/>
      <c r="HG102" s="17"/>
      <c r="HH102" s="17"/>
      <c r="HI102" s="58"/>
      <c r="HJ102" s="50"/>
      <c r="HK102" s="50"/>
      <c r="HL102" s="50"/>
      <c r="HM102" s="50"/>
      <c r="HN102" s="50"/>
      <c r="HO102" s="50"/>
      <c r="HP102" s="59"/>
      <c r="HQ102" s="60"/>
      <c r="HR102" s="17"/>
      <c r="HS102" s="17"/>
      <c r="HT102" s="58"/>
      <c r="HU102" s="50"/>
      <c r="HV102" s="50"/>
      <c r="HW102" s="50"/>
      <c r="HX102" s="50"/>
      <c r="HY102" s="50"/>
      <c r="HZ102" s="50"/>
      <c r="IA102" s="59"/>
      <c r="IB102" s="60"/>
      <c r="IC102" s="17"/>
      <c r="ID102" s="17"/>
    </row>
    <row r="103" spans="1:238" x14ac:dyDescent="0.3">
      <c r="A103" s="55"/>
      <c r="B103" s="66"/>
      <c r="C103" s="67"/>
      <c r="D103" s="67"/>
      <c r="E103" s="67"/>
      <c r="F103" s="898"/>
      <c r="G103" s="67"/>
      <c r="H103" s="58"/>
      <c r="I103" s="50"/>
      <c r="J103" s="50"/>
      <c r="K103" s="50"/>
      <c r="L103" s="50"/>
      <c r="M103" s="50"/>
      <c r="N103" s="50"/>
      <c r="O103" s="59"/>
      <c r="P103" s="60"/>
      <c r="Q103" s="17"/>
      <c r="R103" s="17"/>
      <c r="S103" s="58"/>
      <c r="T103" s="50"/>
      <c r="U103" s="50"/>
      <c r="V103" s="50"/>
      <c r="W103" s="50"/>
      <c r="X103" s="50"/>
      <c r="Y103" s="50"/>
      <c r="Z103" s="59"/>
      <c r="AA103" s="60"/>
      <c r="AB103" s="17"/>
      <c r="AC103" s="17"/>
      <c r="AD103" s="58"/>
      <c r="AE103" s="50"/>
      <c r="AF103" s="50"/>
      <c r="AG103" s="50"/>
      <c r="AH103" s="50"/>
      <c r="AI103" s="50"/>
      <c r="AJ103" s="50"/>
      <c r="AK103" s="59"/>
      <c r="AL103" s="60"/>
      <c r="AM103" s="17"/>
      <c r="AN103" s="17"/>
      <c r="AO103" s="58"/>
      <c r="AP103" s="50"/>
      <c r="AQ103" s="50"/>
      <c r="AR103" s="50"/>
      <c r="AS103" s="50"/>
      <c r="AT103" s="50"/>
      <c r="AU103" s="50"/>
      <c r="AV103" s="59"/>
      <c r="AW103" s="60"/>
      <c r="AX103" s="17"/>
      <c r="AY103" s="17"/>
      <c r="AZ103" s="58"/>
      <c r="BA103" s="50"/>
      <c r="BB103" s="50"/>
      <c r="BC103" s="50"/>
      <c r="BD103" s="50"/>
      <c r="BE103" s="50"/>
      <c r="BF103" s="50"/>
      <c r="BG103" s="59"/>
      <c r="BH103" s="60"/>
      <c r="BI103" s="17"/>
      <c r="BJ103" s="17"/>
      <c r="BK103" s="58"/>
      <c r="BL103" s="50"/>
      <c r="BM103" s="50"/>
      <c r="BN103" s="50"/>
      <c r="BO103" s="50"/>
      <c r="BP103" s="50"/>
      <c r="BQ103" s="50"/>
      <c r="BR103" s="59"/>
      <c r="BS103" s="60"/>
      <c r="BT103" s="17"/>
      <c r="BU103" s="17"/>
      <c r="BV103" s="58"/>
      <c r="BW103" s="50"/>
      <c r="BX103" s="50"/>
      <c r="BY103" s="50"/>
      <c r="BZ103" s="50"/>
      <c r="CA103" s="50"/>
      <c r="CB103" s="50"/>
      <c r="CC103" s="59"/>
      <c r="CD103" s="60"/>
      <c r="CE103" s="17"/>
      <c r="CF103" s="17"/>
      <c r="CG103" s="58"/>
      <c r="CH103" s="50"/>
      <c r="CI103" s="50"/>
      <c r="CJ103" s="50"/>
      <c r="CK103" s="50"/>
      <c r="CL103" s="50"/>
      <c r="CM103" s="50"/>
      <c r="CN103" s="59"/>
      <c r="CO103" s="60"/>
      <c r="CP103" s="17"/>
      <c r="CQ103" s="17"/>
      <c r="CR103" s="58"/>
      <c r="CS103" s="50"/>
      <c r="CT103" s="50"/>
      <c r="CU103" s="50"/>
      <c r="CV103" s="50"/>
      <c r="CW103" s="50"/>
      <c r="CX103" s="50"/>
      <c r="CY103" s="59"/>
      <c r="CZ103" s="60"/>
      <c r="DA103" s="17"/>
      <c r="DB103" s="17"/>
      <c r="DC103" s="58"/>
      <c r="DD103" s="50"/>
      <c r="DE103" s="50"/>
      <c r="DF103" s="50"/>
      <c r="DG103" s="50"/>
      <c r="DH103" s="50"/>
      <c r="DI103" s="50"/>
      <c r="DJ103" s="59"/>
      <c r="DK103" s="60"/>
      <c r="DL103" s="17"/>
      <c r="DM103" s="17"/>
      <c r="DN103" s="58"/>
      <c r="DO103" s="50"/>
      <c r="DP103" s="50"/>
      <c r="DQ103" s="50"/>
      <c r="DR103" s="50"/>
      <c r="DS103" s="50"/>
      <c r="DT103" s="50"/>
      <c r="DU103" s="59"/>
      <c r="DV103" s="60"/>
      <c r="DW103" s="17"/>
      <c r="DX103" s="17"/>
      <c r="DY103" s="58"/>
      <c r="DZ103" s="50"/>
      <c r="EA103" s="50"/>
      <c r="EB103" s="50"/>
      <c r="EC103" s="50"/>
      <c r="ED103" s="50"/>
      <c r="EE103" s="50"/>
      <c r="EF103" s="59"/>
      <c r="EG103" s="60"/>
      <c r="EH103" s="17"/>
      <c r="EI103" s="17"/>
      <c r="EJ103" s="58"/>
      <c r="EK103" s="50"/>
      <c r="EL103" s="50"/>
      <c r="EM103" s="50"/>
      <c r="EN103" s="50"/>
      <c r="EO103" s="50"/>
      <c r="EP103" s="50"/>
      <c r="EQ103" s="59"/>
      <c r="ER103" s="60"/>
      <c r="ES103" s="17"/>
      <c r="ET103" s="17"/>
      <c r="EU103" s="58"/>
      <c r="EV103" s="50"/>
      <c r="EW103" s="50"/>
      <c r="EX103" s="50"/>
      <c r="EY103" s="50"/>
      <c r="EZ103" s="50"/>
      <c r="FA103" s="50"/>
      <c r="FB103" s="59"/>
      <c r="FC103" s="60"/>
      <c r="FD103" s="17"/>
      <c r="FE103" s="17"/>
      <c r="FF103" s="58"/>
      <c r="FG103" s="50"/>
      <c r="FH103" s="50"/>
      <c r="FI103" s="50"/>
      <c r="FJ103" s="50"/>
      <c r="FK103" s="50"/>
      <c r="FL103" s="50"/>
      <c r="FM103" s="59"/>
      <c r="FN103" s="60"/>
      <c r="FO103" s="17"/>
      <c r="FP103" s="17"/>
      <c r="FQ103" s="58"/>
      <c r="FR103" s="50"/>
      <c r="FS103" s="50"/>
      <c r="FT103" s="50"/>
      <c r="FU103" s="50"/>
      <c r="FV103" s="50"/>
      <c r="FW103" s="50"/>
      <c r="FX103" s="59"/>
      <c r="FY103" s="60"/>
      <c r="FZ103" s="17"/>
      <c r="GA103" s="17"/>
      <c r="GB103" s="58"/>
      <c r="GC103" s="50"/>
      <c r="GD103" s="50"/>
      <c r="GE103" s="50"/>
      <c r="GF103" s="50"/>
      <c r="GG103" s="50"/>
      <c r="GH103" s="50"/>
      <c r="GI103" s="59"/>
      <c r="GJ103" s="60"/>
      <c r="GK103" s="17"/>
      <c r="GL103" s="17"/>
      <c r="GM103" s="58"/>
      <c r="GN103" s="50"/>
      <c r="GO103" s="50"/>
      <c r="GP103" s="50"/>
      <c r="GQ103" s="50"/>
      <c r="GR103" s="50"/>
      <c r="GS103" s="50"/>
      <c r="GT103" s="59"/>
      <c r="GU103" s="60"/>
      <c r="GV103" s="17"/>
      <c r="GW103" s="17"/>
      <c r="GX103" s="58"/>
      <c r="GY103" s="50"/>
      <c r="GZ103" s="50"/>
      <c r="HA103" s="50"/>
      <c r="HB103" s="50"/>
      <c r="HC103" s="50"/>
      <c r="HD103" s="50"/>
      <c r="HE103" s="59"/>
      <c r="HF103" s="60"/>
      <c r="HG103" s="17"/>
      <c r="HH103" s="17"/>
      <c r="HI103" s="58"/>
      <c r="HJ103" s="50"/>
      <c r="HK103" s="50"/>
      <c r="HL103" s="50"/>
      <c r="HM103" s="50"/>
      <c r="HN103" s="50"/>
      <c r="HO103" s="50"/>
      <c r="HP103" s="59"/>
      <c r="HQ103" s="60"/>
      <c r="HR103" s="17"/>
      <c r="HS103" s="17"/>
      <c r="HT103" s="58"/>
      <c r="HU103" s="50"/>
      <c r="HV103" s="50"/>
      <c r="HW103" s="50"/>
      <c r="HX103" s="50"/>
      <c r="HY103" s="50"/>
      <c r="HZ103" s="50"/>
      <c r="IA103" s="59"/>
      <c r="IB103" s="60"/>
      <c r="IC103" s="17"/>
      <c r="ID103" s="17"/>
    </row>
    <row r="104" spans="1:238" x14ac:dyDescent="0.3">
      <c r="A104" s="55"/>
      <c r="B104" s="66"/>
      <c r="C104" s="67"/>
      <c r="D104" s="67"/>
      <c r="E104" s="67"/>
      <c r="F104" s="898"/>
      <c r="G104" s="67"/>
      <c r="H104" s="58"/>
      <c r="I104" s="50"/>
      <c r="J104" s="50"/>
      <c r="K104" s="50"/>
      <c r="L104" s="50"/>
      <c r="M104" s="50"/>
      <c r="N104" s="50"/>
      <c r="O104" s="59"/>
      <c r="P104" s="60"/>
      <c r="Q104" s="17"/>
      <c r="R104" s="17"/>
      <c r="S104" s="58"/>
      <c r="T104" s="50"/>
      <c r="U104" s="50"/>
      <c r="V104" s="50"/>
      <c r="W104" s="50"/>
      <c r="X104" s="50"/>
      <c r="Y104" s="50"/>
      <c r="Z104" s="59"/>
      <c r="AA104" s="60"/>
      <c r="AB104" s="17"/>
      <c r="AC104" s="17"/>
      <c r="AD104" s="58"/>
      <c r="AE104" s="50"/>
      <c r="AF104" s="50"/>
      <c r="AG104" s="50"/>
      <c r="AH104" s="50"/>
      <c r="AI104" s="50"/>
      <c r="AJ104" s="50"/>
      <c r="AK104" s="59"/>
      <c r="AL104" s="60"/>
      <c r="AM104" s="17"/>
      <c r="AN104" s="17"/>
      <c r="AO104" s="58"/>
      <c r="AP104" s="50"/>
      <c r="AQ104" s="50"/>
      <c r="AR104" s="50"/>
      <c r="AS104" s="50"/>
      <c r="AT104" s="50"/>
      <c r="AU104" s="50"/>
      <c r="AV104" s="59"/>
      <c r="AW104" s="60"/>
      <c r="AX104" s="17"/>
      <c r="AY104" s="17"/>
      <c r="AZ104" s="58"/>
      <c r="BA104" s="50"/>
      <c r="BB104" s="50"/>
      <c r="BC104" s="50"/>
      <c r="BD104" s="50"/>
      <c r="BE104" s="50"/>
      <c r="BF104" s="50"/>
      <c r="BG104" s="59"/>
      <c r="BH104" s="60"/>
      <c r="BI104" s="17"/>
      <c r="BJ104" s="17"/>
      <c r="BK104" s="58"/>
      <c r="BL104" s="50"/>
      <c r="BM104" s="50"/>
      <c r="BN104" s="50"/>
      <c r="BO104" s="50"/>
      <c r="BP104" s="50"/>
      <c r="BQ104" s="50"/>
      <c r="BR104" s="59"/>
      <c r="BS104" s="60"/>
      <c r="BT104" s="17"/>
      <c r="BU104" s="17"/>
      <c r="BV104" s="58"/>
      <c r="BW104" s="50"/>
      <c r="BX104" s="50"/>
      <c r="BY104" s="50"/>
      <c r="BZ104" s="50"/>
      <c r="CA104" s="50"/>
      <c r="CB104" s="50"/>
      <c r="CC104" s="59"/>
      <c r="CD104" s="60"/>
      <c r="CE104" s="17"/>
      <c r="CF104" s="17"/>
      <c r="CG104" s="58"/>
      <c r="CH104" s="50"/>
      <c r="CI104" s="50"/>
      <c r="CJ104" s="50"/>
      <c r="CK104" s="50"/>
      <c r="CL104" s="50"/>
      <c r="CM104" s="50"/>
      <c r="CN104" s="59"/>
      <c r="CO104" s="60"/>
      <c r="CP104" s="17"/>
      <c r="CQ104" s="17"/>
      <c r="CR104" s="58"/>
      <c r="CS104" s="50"/>
      <c r="CT104" s="50"/>
      <c r="CU104" s="50"/>
      <c r="CV104" s="50"/>
      <c r="CW104" s="50"/>
      <c r="CX104" s="50"/>
      <c r="CY104" s="59"/>
      <c r="CZ104" s="60"/>
      <c r="DA104" s="17"/>
      <c r="DB104" s="17"/>
      <c r="DC104" s="58"/>
      <c r="DD104" s="50"/>
      <c r="DE104" s="50"/>
      <c r="DF104" s="50"/>
      <c r="DG104" s="50"/>
      <c r="DH104" s="50"/>
      <c r="DI104" s="50"/>
      <c r="DJ104" s="59"/>
      <c r="DK104" s="60"/>
      <c r="DL104" s="17"/>
      <c r="DM104" s="17"/>
      <c r="DN104" s="58"/>
      <c r="DO104" s="50"/>
      <c r="DP104" s="50"/>
      <c r="DQ104" s="50"/>
      <c r="DR104" s="50"/>
      <c r="DS104" s="50"/>
      <c r="DT104" s="50"/>
      <c r="DU104" s="59"/>
      <c r="DV104" s="60"/>
      <c r="DW104" s="17"/>
      <c r="DX104" s="17"/>
      <c r="DY104" s="58"/>
      <c r="DZ104" s="50"/>
      <c r="EA104" s="50"/>
      <c r="EB104" s="50"/>
      <c r="EC104" s="50"/>
      <c r="ED104" s="50"/>
      <c r="EE104" s="50"/>
      <c r="EF104" s="59"/>
      <c r="EG104" s="60"/>
      <c r="EH104" s="17"/>
      <c r="EI104" s="17"/>
      <c r="EJ104" s="58"/>
      <c r="EK104" s="50"/>
      <c r="EL104" s="50"/>
      <c r="EM104" s="50"/>
      <c r="EN104" s="50"/>
      <c r="EO104" s="50"/>
      <c r="EP104" s="50"/>
      <c r="EQ104" s="59"/>
      <c r="ER104" s="60"/>
      <c r="ES104" s="17"/>
      <c r="ET104" s="17"/>
      <c r="EU104" s="58"/>
      <c r="EV104" s="50"/>
      <c r="EW104" s="50"/>
      <c r="EX104" s="50"/>
      <c r="EY104" s="50"/>
      <c r="EZ104" s="50"/>
      <c r="FA104" s="50"/>
      <c r="FB104" s="59"/>
      <c r="FC104" s="60"/>
      <c r="FD104" s="17"/>
      <c r="FE104" s="17"/>
      <c r="FF104" s="58"/>
      <c r="FG104" s="50"/>
      <c r="FH104" s="50"/>
      <c r="FI104" s="50"/>
      <c r="FJ104" s="50"/>
      <c r="FK104" s="50"/>
      <c r="FL104" s="50"/>
      <c r="FM104" s="59"/>
      <c r="FN104" s="60"/>
      <c r="FO104" s="17"/>
      <c r="FP104" s="17"/>
      <c r="FQ104" s="58"/>
      <c r="FR104" s="50"/>
      <c r="FS104" s="50"/>
      <c r="FT104" s="50"/>
      <c r="FU104" s="50"/>
      <c r="FV104" s="50"/>
      <c r="FW104" s="50"/>
      <c r="FX104" s="59"/>
      <c r="FY104" s="60"/>
      <c r="FZ104" s="17"/>
      <c r="GA104" s="17"/>
      <c r="GB104" s="58"/>
      <c r="GC104" s="50"/>
      <c r="GD104" s="50"/>
      <c r="GE104" s="50"/>
      <c r="GF104" s="50"/>
      <c r="GG104" s="50"/>
      <c r="GH104" s="50"/>
      <c r="GI104" s="59"/>
      <c r="GJ104" s="60"/>
      <c r="GK104" s="17"/>
      <c r="GL104" s="17"/>
      <c r="GM104" s="58"/>
      <c r="GN104" s="50"/>
      <c r="GO104" s="50"/>
      <c r="GP104" s="50"/>
      <c r="GQ104" s="50"/>
      <c r="GR104" s="50"/>
      <c r="GS104" s="50"/>
      <c r="GT104" s="59"/>
      <c r="GU104" s="60"/>
      <c r="GV104" s="17"/>
      <c r="GW104" s="17"/>
      <c r="GX104" s="58"/>
      <c r="GY104" s="50"/>
      <c r="GZ104" s="50"/>
      <c r="HA104" s="50"/>
      <c r="HB104" s="50"/>
      <c r="HC104" s="50"/>
      <c r="HD104" s="50"/>
      <c r="HE104" s="59"/>
      <c r="HF104" s="60"/>
      <c r="HG104" s="17"/>
      <c r="HH104" s="17"/>
      <c r="HI104" s="58"/>
      <c r="HJ104" s="50"/>
      <c r="HK104" s="50"/>
      <c r="HL104" s="50"/>
      <c r="HM104" s="50"/>
      <c r="HN104" s="50"/>
      <c r="HO104" s="50"/>
      <c r="HP104" s="59"/>
      <c r="HQ104" s="60"/>
      <c r="HR104" s="17"/>
      <c r="HS104" s="17"/>
      <c r="HT104" s="58"/>
      <c r="HU104" s="50"/>
      <c r="HV104" s="50"/>
      <c r="HW104" s="50"/>
      <c r="HX104" s="50"/>
      <c r="HY104" s="50"/>
      <c r="HZ104" s="50"/>
      <c r="IA104" s="59"/>
      <c r="IB104" s="60"/>
      <c r="IC104" s="17"/>
      <c r="ID104" s="17"/>
    </row>
    <row r="105" spans="1:238" x14ac:dyDescent="0.3">
      <c r="A105" s="55"/>
      <c r="B105" s="69"/>
      <c r="C105" s="67"/>
      <c r="D105" s="67"/>
      <c r="E105" s="67"/>
      <c r="F105" s="898"/>
      <c r="G105" s="67"/>
      <c r="H105" s="58"/>
      <c r="I105" s="50"/>
      <c r="J105" s="50"/>
      <c r="K105" s="50"/>
      <c r="L105" s="50"/>
      <c r="M105" s="50"/>
      <c r="N105" s="50"/>
      <c r="O105" s="59"/>
      <c r="P105" s="60"/>
      <c r="Q105" s="17"/>
      <c r="R105" s="17"/>
      <c r="S105" s="58"/>
      <c r="T105" s="50"/>
      <c r="U105" s="50"/>
      <c r="V105" s="50"/>
      <c r="W105" s="50"/>
      <c r="X105" s="50"/>
      <c r="Y105" s="50"/>
      <c r="Z105" s="59"/>
      <c r="AA105" s="60"/>
      <c r="AB105" s="17"/>
      <c r="AC105" s="17"/>
      <c r="AD105" s="58"/>
      <c r="AE105" s="50"/>
      <c r="AF105" s="50"/>
      <c r="AG105" s="50"/>
      <c r="AH105" s="50"/>
      <c r="AI105" s="50"/>
      <c r="AJ105" s="50"/>
      <c r="AK105" s="59"/>
      <c r="AL105" s="60"/>
      <c r="AM105" s="17"/>
      <c r="AN105" s="17"/>
      <c r="AO105" s="58"/>
      <c r="AP105" s="50"/>
      <c r="AQ105" s="50"/>
      <c r="AR105" s="50"/>
      <c r="AS105" s="50"/>
      <c r="AT105" s="50"/>
      <c r="AU105" s="50"/>
      <c r="AV105" s="59"/>
      <c r="AW105" s="60"/>
      <c r="AX105" s="17"/>
      <c r="AY105" s="17"/>
      <c r="AZ105" s="58"/>
      <c r="BA105" s="50"/>
      <c r="BB105" s="50"/>
      <c r="BC105" s="50"/>
      <c r="BD105" s="50"/>
      <c r="BE105" s="50"/>
      <c r="BF105" s="50"/>
      <c r="BG105" s="59"/>
      <c r="BH105" s="60"/>
      <c r="BI105" s="17"/>
      <c r="BJ105" s="17"/>
      <c r="BK105" s="58"/>
      <c r="BL105" s="50"/>
      <c r="BM105" s="50"/>
      <c r="BN105" s="50"/>
      <c r="BO105" s="50"/>
      <c r="BP105" s="50"/>
      <c r="BQ105" s="50"/>
      <c r="BR105" s="59"/>
      <c r="BS105" s="60"/>
      <c r="BT105" s="17"/>
      <c r="BU105" s="17"/>
      <c r="BV105" s="58"/>
      <c r="BW105" s="50"/>
      <c r="BX105" s="50"/>
      <c r="BY105" s="50"/>
      <c r="BZ105" s="50"/>
      <c r="CA105" s="50"/>
      <c r="CB105" s="50"/>
      <c r="CC105" s="59"/>
      <c r="CD105" s="60"/>
      <c r="CE105" s="17"/>
      <c r="CF105" s="17"/>
      <c r="CG105" s="58"/>
      <c r="CH105" s="50"/>
      <c r="CI105" s="50"/>
      <c r="CJ105" s="50"/>
      <c r="CK105" s="50"/>
      <c r="CL105" s="50"/>
      <c r="CM105" s="50"/>
      <c r="CN105" s="59"/>
      <c r="CO105" s="60"/>
      <c r="CP105" s="17"/>
      <c r="CQ105" s="17"/>
      <c r="CR105" s="58"/>
      <c r="CS105" s="50"/>
      <c r="CT105" s="50"/>
      <c r="CU105" s="50"/>
      <c r="CV105" s="50"/>
      <c r="CW105" s="50"/>
      <c r="CX105" s="50"/>
      <c r="CY105" s="59"/>
      <c r="CZ105" s="60"/>
      <c r="DA105" s="17"/>
      <c r="DB105" s="17"/>
      <c r="DC105" s="58"/>
      <c r="DD105" s="50"/>
      <c r="DE105" s="50"/>
      <c r="DF105" s="50"/>
      <c r="DG105" s="50"/>
      <c r="DH105" s="50"/>
      <c r="DI105" s="50"/>
      <c r="DJ105" s="59"/>
      <c r="DK105" s="60"/>
      <c r="DL105" s="17"/>
      <c r="DM105" s="17"/>
      <c r="DN105" s="58"/>
      <c r="DO105" s="50"/>
      <c r="DP105" s="50"/>
      <c r="DQ105" s="50"/>
      <c r="DR105" s="50"/>
      <c r="DS105" s="50"/>
      <c r="DT105" s="50"/>
      <c r="DU105" s="59"/>
      <c r="DV105" s="60"/>
      <c r="DW105" s="17"/>
      <c r="DX105" s="17"/>
      <c r="DY105" s="58"/>
      <c r="DZ105" s="50"/>
      <c r="EA105" s="50"/>
      <c r="EB105" s="50"/>
      <c r="EC105" s="50"/>
      <c r="ED105" s="50"/>
      <c r="EE105" s="50"/>
      <c r="EF105" s="59"/>
      <c r="EG105" s="60"/>
      <c r="EH105" s="17"/>
      <c r="EI105" s="17"/>
      <c r="EJ105" s="58"/>
      <c r="EK105" s="50"/>
      <c r="EL105" s="50"/>
      <c r="EM105" s="50"/>
      <c r="EN105" s="50"/>
      <c r="EO105" s="50"/>
      <c r="EP105" s="50"/>
      <c r="EQ105" s="59"/>
      <c r="ER105" s="60"/>
      <c r="ES105" s="17"/>
      <c r="ET105" s="17"/>
      <c r="EU105" s="58"/>
      <c r="EV105" s="50"/>
      <c r="EW105" s="50"/>
      <c r="EX105" s="50"/>
      <c r="EY105" s="50"/>
      <c r="EZ105" s="50"/>
      <c r="FA105" s="50"/>
      <c r="FB105" s="59"/>
      <c r="FC105" s="60"/>
      <c r="FD105" s="17"/>
      <c r="FE105" s="17"/>
      <c r="FF105" s="58"/>
      <c r="FG105" s="50"/>
      <c r="FH105" s="50"/>
      <c r="FI105" s="50"/>
      <c r="FJ105" s="50"/>
      <c r="FK105" s="50"/>
      <c r="FL105" s="50"/>
      <c r="FM105" s="59"/>
      <c r="FN105" s="60"/>
      <c r="FO105" s="17"/>
      <c r="FP105" s="17"/>
      <c r="FQ105" s="58"/>
      <c r="FR105" s="50"/>
      <c r="FS105" s="50"/>
      <c r="FT105" s="50"/>
      <c r="FU105" s="50"/>
      <c r="FV105" s="50"/>
      <c r="FW105" s="50"/>
      <c r="FX105" s="59"/>
      <c r="FY105" s="60"/>
      <c r="FZ105" s="17"/>
      <c r="GA105" s="17"/>
      <c r="GB105" s="58"/>
      <c r="GC105" s="50"/>
      <c r="GD105" s="50"/>
      <c r="GE105" s="50"/>
      <c r="GF105" s="50"/>
      <c r="GG105" s="50"/>
      <c r="GH105" s="50"/>
      <c r="GI105" s="59"/>
      <c r="GJ105" s="60"/>
      <c r="GK105" s="17"/>
      <c r="GL105" s="17"/>
      <c r="GM105" s="58"/>
      <c r="GN105" s="50"/>
      <c r="GO105" s="50"/>
      <c r="GP105" s="50"/>
      <c r="GQ105" s="50"/>
      <c r="GR105" s="50"/>
      <c r="GS105" s="50"/>
      <c r="GT105" s="59"/>
      <c r="GU105" s="60"/>
      <c r="GV105" s="17"/>
      <c r="GW105" s="17"/>
      <c r="GX105" s="58"/>
      <c r="GY105" s="50"/>
      <c r="GZ105" s="50"/>
      <c r="HA105" s="50"/>
      <c r="HB105" s="50"/>
      <c r="HC105" s="50"/>
      <c r="HD105" s="50"/>
      <c r="HE105" s="59"/>
      <c r="HF105" s="60"/>
      <c r="HG105" s="17"/>
      <c r="HH105" s="17"/>
      <c r="HI105" s="58"/>
      <c r="HJ105" s="50"/>
      <c r="HK105" s="50"/>
      <c r="HL105" s="50"/>
      <c r="HM105" s="50"/>
      <c r="HN105" s="50"/>
      <c r="HO105" s="50"/>
      <c r="HP105" s="59"/>
      <c r="HQ105" s="60"/>
      <c r="HR105" s="17"/>
      <c r="HS105" s="17"/>
      <c r="HT105" s="58"/>
      <c r="HU105" s="50"/>
      <c r="HV105" s="50"/>
      <c r="HW105" s="50"/>
      <c r="HX105" s="50"/>
      <c r="HY105" s="50"/>
      <c r="HZ105" s="50"/>
      <c r="IA105" s="59"/>
      <c r="IB105" s="60"/>
      <c r="IC105" s="17"/>
      <c r="ID105" s="17"/>
    </row>
    <row r="106" spans="1:238" x14ac:dyDescent="0.3">
      <c r="A106" s="55"/>
      <c r="B106" s="66"/>
      <c r="C106" s="67"/>
      <c r="D106" s="67"/>
      <c r="E106" s="67"/>
      <c r="F106" s="898"/>
      <c r="G106" s="67"/>
      <c r="H106" s="58"/>
      <c r="I106" s="50"/>
      <c r="J106" s="50"/>
      <c r="K106" s="50"/>
      <c r="L106" s="50"/>
      <c r="M106" s="50"/>
      <c r="N106" s="50"/>
      <c r="O106" s="59"/>
      <c r="P106" s="60"/>
      <c r="Q106" s="17"/>
      <c r="R106" s="17"/>
      <c r="S106" s="58"/>
      <c r="T106" s="50"/>
      <c r="U106" s="50"/>
      <c r="V106" s="50"/>
      <c r="W106" s="50"/>
      <c r="X106" s="50"/>
      <c r="Y106" s="50"/>
      <c r="Z106" s="59"/>
      <c r="AA106" s="60"/>
      <c r="AB106" s="17"/>
      <c r="AC106" s="17"/>
      <c r="AD106" s="58"/>
      <c r="AE106" s="50"/>
      <c r="AF106" s="50"/>
      <c r="AG106" s="50"/>
      <c r="AH106" s="50"/>
      <c r="AI106" s="50"/>
      <c r="AJ106" s="50"/>
      <c r="AK106" s="59"/>
      <c r="AL106" s="60"/>
      <c r="AM106" s="17"/>
      <c r="AN106" s="17"/>
      <c r="AO106" s="58"/>
      <c r="AP106" s="50"/>
      <c r="AQ106" s="50"/>
      <c r="AR106" s="50"/>
      <c r="AS106" s="50"/>
      <c r="AT106" s="50"/>
      <c r="AU106" s="50"/>
      <c r="AV106" s="59"/>
      <c r="AW106" s="60"/>
      <c r="AX106" s="17"/>
      <c r="AY106" s="17"/>
      <c r="AZ106" s="58"/>
      <c r="BA106" s="50"/>
      <c r="BB106" s="50"/>
      <c r="BC106" s="50"/>
      <c r="BD106" s="50"/>
      <c r="BE106" s="50"/>
      <c r="BF106" s="50"/>
      <c r="BG106" s="59"/>
      <c r="BH106" s="60"/>
      <c r="BI106" s="17"/>
      <c r="BJ106" s="17"/>
      <c r="BK106" s="58"/>
      <c r="BL106" s="50"/>
      <c r="BM106" s="50"/>
      <c r="BN106" s="50"/>
      <c r="BO106" s="50"/>
      <c r="BP106" s="50"/>
      <c r="BQ106" s="50"/>
      <c r="BR106" s="59"/>
      <c r="BS106" s="60"/>
      <c r="BT106" s="17"/>
      <c r="BU106" s="17"/>
      <c r="BV106" s="58"/>
      <c r="BW106" s="50"/>
      <c r="BX106" s="50"/>
      <c r="BY106" s="50"/>
      <c r="BZ106" s="50"/>
      <c r="CA106" s="50"/>
      <c r="CB106" s="50"/>
      <c r="CC106" s="59"/>
      <c r="CD106" s="60"/>
      <c r="CE106" s="17"/>
      <c r="CF106" s="17"/>
      <c r="CG106" s="58"/>
      <c r="CH106" s="50"/>
      <c r="CI106" s="50"/>
      <c r="CJ106" s="50"/>
      <c r="CK106" s="50"/>
      <c r="CL106" s="50"/>
      <c r="CM106" s="50"/>
      <c r="CN106" s="59"/>
      <c r="CO106" s="60"/>
      <c r="CP106" s="17"/>
      <c r="CQ106" s="17"/>
      <c r="CR106" s="58"/>
      <c r="CS106" s="50"/>
      <c r="CT106" s="50"/>
      <c r="CU106" s="50"/>
      <c r="CV106" s="50"/>
      <c r="CW106" s="50"/>
      <c r="CX106" s="50"/>
      <c r="CY106" s="59"/>
      <c r="CZ106" s="60"/>
      <c r="DA106" s="17"/>
      <c r="DB106" s="17"/>
      <c r="DC106" s="58"/>
      <c r="DD106" s="50"/>
      <c r="DE106" s="50"/>
      <c r="DF106" s="50"/>
      <c r="DG106" s="50"/>
      <c r="DH106" s="50"/>
      <c r="DI106" s="50"/>
      <c r="DJ106" s="59"/>
      <c r="DK106" s="60"/>
      <c r="DL106" s="17"/>
      <c r="DM106" s="17"/>
      <c r="DN106" s="58"/>
      <c r="DO106" s="50"/>
      <c r="DP106" s="50"/>
      <c r="DQ106" s="50"/>
      <c r="DR106" s="50"/>
      <c r="DS106" s="50"/>
      <c r="DT106" s="50"/>
      <c r="DU106" s="59"/>
      <c r="DV106" s="60"/>
      <c r="DW106" s="17"/>
      <c r="DX106" s="17"/>
      <c r="DY106" s="58"/>
      <c r="DZ106" s="50"/>
      <c r="EA106" s="50"/>
      <c r="EB106" s="50"/>
      <c r="EC106" s="50"/>
      <c r="ED106" s="50"/>
      <c r="EE106" s="50"/>
      <c r="EF106" s="59"/>
      <c r="EG106" s="60"/>
      <c r="EH106" s="17"/>
      <c r="EI106" s="17"/>
      <c r="EJ106" s="58"/>
      <c r="EK106" s="50"/>
      <c r="EL106" s="50"/>
      <c r="EM106" s="50"/>
      <c r="EN106" s="50"/>
      <c r="EO106" s="50"/>
      <c r="EP106" s="50"/>
      <c r="EQ106" s="59"/>
      <c r="ER106" s="60"/>
      <c r="ES106" s="17"/>
      <c r="ET106" s="17"/>
      <c r="EU106" s="58"/>
      <c r="EV106" s="50"/>
      <c r="EW106" s="50"/>
      <c r="EX106" s="50"/>
      <c r="EY106" s="50"/>
      <c r="EZ106" s="50"/>
      <c r="FA106" s="50"/>
      <c r="FB106" s="59"/>
      <c r="FC106" s="60"/>
      <c r="FD106" s="17"/>
      <c r="FE106" s="17"/>
      <c r="FF106" s="58"/>
      <c r="FG106" s="50"/>
      <c r="FH106" s="50"/>
      <c r="FI106" s="50"/>
      <c r="FJ106" s="50"/>
      <c r="FK106" s="50"/>
      <c r="FL106" s="50"/>
      <c r="FM106" s="59"/>
      <c r="FN106" s="60"/>
      <c r="FO106" s="17"/>
      <c r="FP106" s="17"/>
      <c r="FQ106" s="58"/>
      <c r="FR106" s="50"/>
      <c r="FS106" s="50"/>
      <c r="FT106" s="50"/>
      <c r="FU106" s="50"/>
      <c r="FV106" s="50"/>
      <c r="FW106" s="50"/>
      <c r="FX106" s="59"/>
      <c r="FY106" s="60"/>
      <c r="FZ106" s="17"/>
      <c r="GA106" s="17"/>
      <c r="GB106" s="58"/>
      <c r="GC106" s="50"/>
      <c r="GD106" s="50"/>
      <c r="GE106" s="50"/>
      <c r="GF106" s="50"/>
      <c r="GG106" s="50"/>
      <c r="GH106" s="50"/>
      <c r="GI106" s="59"/>
      <c r="GJ106" s="60"/>
      <c r="GK106" s="17"/>
      <c r="GL106" s="17"/>
      <c r="GM106" s="58"/>
      <c r="GN106" s="50"/>
      <c r="GO106" s="50"/>
      <c r="GP106" s="50"/>
      <c r="GQ106" s="50"/>
      <c r="GR106" s="50"/>
      <c r="GS106" s="50"/>
      <c r="GT106" s="59"/>
      <c r="GU106" s="60"/>
      <c r="GV106" s="17"/>
      <c r="GW106" s="17"/>
      <c r="GX106" s="58"/>
      <c r="GY106" s="50"/>
      <c r="GZ106" s="50"/>
      <c r="HA106" s="50"/>
      <c r="HB106" s="50"/>
      <c r="HC106" s="50"/>
      <c r="HD106" s="50"/>
      <c r="HE106" s="59"/>
      <c r="HF106" s="60"/>
      <c r="HG106" s="17"/>
      <c r="HH106" s="17"/>
      <c r="HI106" s="58"/>
      <c r="HJ106" s="50"/>
      <c r="HK106" s="50"/>
      <c r="HL106" s="50"/>
      <c r="HM106" s="50"/>
      <c r="HN106" s="50"/>
      <c r="HO106" s="50"/>
      <c r="HP106" s="59"/>
      <c r="HQ106" s="60"/>
      <c r="HR106" s="17"/>
      <c r="HS106" s="17"/>
      <c r="HT106" s="58"/>
      <c r="HU106" s="50"/>
      <c r="HV106" s="50"/>
      <c r="HW106" s="50"/>
      <c r="HX106" s="50"/>
      <c r="HY106" s="50"/>
      <c r="HZ106" s="50"/>
      <c r="IA106" s="59"/>
      <c r="IB106" s="60"/>
      <c r="IC106" s="17"/>
      <c r="ID106" s="17"/>
    </row>
    <row r="107" spans="1:238" x14ac:dyDescent="0.3">
      <c r="A107" s="55"/>
      <c r="B107" s="66"/>
      <c r="C107" s="67"/>
      <c r="D107" s="67"/>
      <c r="E107" s="67"/>
      <c r="F107" s="898"/>
      <c r="G107" s="67"/>
      <c r="H107" s="58"/>
      <c r="I107" s="50"/>
      <c r="J107" s="50"/>
      <c r="K107" s="50"/>
      <c r="L107" s="50"/>
      <c r="M107" s="50"/>
      <c r="N107" s="50"/>
      <c r="O107" s="59"/>
      <c r="P107" s="60"/>
      <c r="Q107" s="17"/>
      <c r="R107" s="17"/>
      <c r="S107" s="58"/>
      <c r="T107" s="50"/>
      <c r="U107" s="50"/>
      <c r="V107" s="50"/>
      <c r="W107" s="50"/>
      <c r="X107" s="50"/>
      <c r="Y107" s="50"/>
      <c r="Z107" s="59"/>
      <c r="AA107" s="60"/>
      <c r="AB107" s="17"/>
      <c r="AC107" s="17"/>
      <c r="AD107" s="58"/>
      <c r="AE107" s="50"/>
      <c r="AF107" s="50"/>
      <c r="AG107" s="50"/>
      <c r="AH107" s="50"/>
      <c r="AI107" s="50"/>
      <c r="AJ107" s="50"/>
      <c r="AK107" s="59"/>
      <c r="AL107" s="60"/>
      <c r="AM107" s="17"/>
      <c r="AN107" s="17"/>
      <c r="AO107" s="58"/>
      <c r="AP107" s="50"/>
      <c r="AQ107" s="50"/>
      <c r="AR107" s="50"/>
      <c r="AS107" s="50"/>
      <c r="AT107" s="50"/>
      <c r="AU107" s="50"/>
      <c r="AV107" s="59"/>
      <c r="AW107" s="60"/>
      <c r="AX107" s="17"/>
      <c r="AY107" s="17"/>
      <c r="AZ107" s="58"/>
      <c r="BA107" s="50"/>
      <c r="BB107" s="50"/>
      <c r="BC107" s="50"/>
      <c r="BD107" s="50"/>
      <c r="BE107" s="50"/>
      <c r="BF107" s="50"/>
      <c r="BG107" s="59"/>
      <c r="BH107" s="60"/>
      <c r="BI107" s="17"/>
      <c r="BJ107" s="17"/>
      <c r="BK107" s="58"/>
      <c r="BL107" s="50"/>
      <c r="BM107" s="50"/>
      <c r="BN107" s="50"/>
      <c r="BO107" s="50"/>
      <c r="BP107" s="50"/>
      <c r="BQ107" s="50"/>
      <c r="BR107" s="59"/>
      <c r="BS107" s="60"/>
      <c r="BT107" s="17"/>
      <c r="BU107" s="17"/>
      <c r="BV107" s="58"/>
      <c r="BW107" s="50"/>
      <c r="BX107" s="50"/>
      <c r="BY107" s="50"/>
      <c r="BZ107" s="50"/>
      <c r="CA107" s="50"/>
      <c r="CB107" s="50"/>
      <c r="CC107" s="59"/>
      <c r="CD107" s="60"/>
      <c r="CE107" s="17"/>
      <c r="CF107" s="17"/>
      <c r="CG107" s="58"/>
      <c r="CH107" s="50"/>
      <c r="CI107" s="50"/>
      <c r="CJ107" s="50"/>
      <c r="CK107" s="50"/>
      <c r="CL107" s="50"/>
      <c r="CM107" s="50"/>
      <c r="CN107" s="59"/>
      <c r="CO107" s="60"/>
      <c r="CP107" s="17"/>
      <c r="CQ107" s="17"/>
      <c r="CR107" s="58"/>
      <c r="CS107" s="50"/>
      <c r="CT107" s="50"/>
      <c r="CU107" s="50"/>
      <c r="CV107" s="50"/>
      <c r="CW107" s="50"/>
      <c r="CX107" s="50"/>
      <c r="CY107" s="59"/>
      <c r="CZ107" s="60"/>
      <c r="DA107" s="17"/>
      <c r="DB107" s="17"/>
      <c r="DC107" s="58"/>
      <c r="DD107" s="50"/>
      <c r="DE107" s="50"/>
      <c r="DF107" s="50"/>
      <c r="DG107" s="50"/>
      <c r="DH107" s="50"/>
      <c r="DI107" s="50"/>
      <c r="DJ107" s="59"/>
      <c r="DK107" s="60"/>
      <c r="DL107" s="17"/>
      <c r="DM107" s="17"/>
      <c r="DN107" s="58"/>
      <c r="DO107" s="50"/>
      <c r="DP107" s="50"/>
      <c r="DQ107" s="50"/>
      <c r="DR107" s="50"/>
      <c r="DS107" s="50"/>
      <c r="DT107" s="50"/>
      <c r="DU107" s="59"/>
      <c r="DV107" s="60"/>
      <c r="DW107" s="17"/>
      <c r="DX107" s="17"/>
      <c r="DY107" s="58"/>
      <c r="DZ107" s="50"/>
      <c r="EA107" s="50"/>
      <c r="EB107" s="50"/>
      <c r="EC107" s="50"/>
      <c r="ED107" s="50"/>
      <c r="EE107" s="50"/>
      <c r="EF107" s="59"/>
      <c r="EG107" s="60"/>
      <c r="EH107" s="17"/>
      <c r="EI107" s="17"/>
      <c r="EJ107" s="58"/>
      <c r="EK107" s="50"/>
      <c r="EL107" s="50"/>
      <c r="EM107" s="50"/>
      <c r="EN107" s="50"/>
      <c r="EO107" s="50"/>
      <c r="EP107" s="50"/>
      <c r="EQ107" s="59"/>
      <c r="ER107" s="60"/>
      <c r="ES107" s="17"/>
      <c r="ET107" s="17"/>
      <c r="EU107" s="58"/>
      <c r="EV107" s="50"/>
      <c r="EW107" s="50"/>
      <c r="EX107" s="50"/>
      <c r="EY107" s="50"/>
      <c r="EZ107" s="50"/>
      <c r="FA107" s="50"/>
      <c r="FB107" s="59"/>
      <c r="FC107" s="60"/>
      <c r="FD107" s="17"/>
      <c r="FE107" s="17"/>
      <c r="FF107" s="58"/>
      <c r="FG107" s="50"/>
      <c r="FH107" s="50"/>
      <c r="FI107" s="50"/>
      <c r="FJ107" s="50"/>
      <c r="FK107" s="50"/>
      <c r="FL107" s="50"/>
      <c r="FM107" s="59"/>
      <c r="FN107" s="60"/>
      <c r="FO107" s="17"/>
      <c r="FP107" s="17"/>
      <c r="FQ107" s="58"/>
      <c r="FR107" s="50"/>
      <c r="FS107" s="50"/>
      <c r="FT107" s="50"/>
      <c r="FU107" s="50"/>
      <c r="FV107" s="50"/>
      <c r="FW107" s="50"/>
      <c r="FX107" s="59"/>
      <c r="FY107" s="60"/>
      <c r="FZ107" s="17"/>
      <c r="GA107" s="17"/>
      <c r="GB107" s="58"/>
      <c r="GC107" s="50"/>
      <c r="GD107" s="50"/>
      <c r="GE107" s="50"/>
      <c r="GF107" s="50"/>
      <c r="GG107" s="50"/>
      <c r="GH107" s="50"/>
      <c r="GI107" s="59"/>
      <c r="GJ107" s="60"/>
      <c r="GK107" s="17"/>
      <c r="GL107" s="17"/>
      <c r="GM107" s="58"/>
      <c r="GN107" s="50"/>
      <c r="GO107" s="50"/>
      <c r="GP107" s="50"/>
      <c r="GQ107" s="50"/>
      <c r="GR107" s="50"/>
      <c r="GS107" s="50"/>
      <c r="GT107" s="59"/>
      <c r="GU107" s="60"/>
      <c r="GV107" s="17"/>
      <c r="GW107" s="17"/>
      <c r="GX107" s="58"/>
      <c r="GY107" s="50"/>
      <c r="GZ107" s="50"/>
      <c r="HA107" s="50"/>
      <c r="HB107" s="50"/>
      <c r="HC107" s="50"/>
      <c r="HD107" s="50"/>
      <c r="HE107" s="59"/>
      <c r="HF107" s="60"/>
      <c r="HG107" s="17"/>
      <c r="HH107" s="17"/>
      <c r="HI107" s="58"/>
      <c r="HJ107" s="50"/>
      <c r="HK107" s="50"/>
      <c r="HL107" s="50"/>
      <c r="HM107" s="50"/>
      <c r="HN107" s="50"/>
      <c r="HO107" s="50"/>
      <c r="HP107" s="59"/>
      <c r="HQ107" s="60"/>
      <c r="HR107" s="17"/>
      <c r="HS107" s="17"/>
      <c r="HT107" s="58"/>
      <c r="HU107" s="50"/>
      <c r="HV107" s="50"/>
      <c r="HW107" s="50"/>
      <c r="HX107" s="50"/>
      <c r="HY107" s="50"/>
      <c r="HZ107" s="50"/>
      <c r="IA107" s="59"/>
      <c r="IB107" s="60"/>
      <c r="IC107" s="17"/>
      <c r="ID107" s="17"/>
    </row>
    <row r="108" spans="1:238" x14ac:dyDescent="0.3">
      <c r="A108" s="55"/>
      <c r="B108" s="66"/>
      <c r="C108" s="67"/>
      <c r="D108" s="67"/>
      <c r="E108" s="67"/>
      <c r="F108" s="898"/>
      <c r="G108" s="67"/>
      <c r="H108" s="58"/>
      <c r="I108" s="50"/>
      <c r="J108" s="50"/>
      <c r="K108" s="50"/>
      <c r="L108" s="50"/>
      <c r="M108" s="50"/>
      <c r="N108" s="50"/>
      <c r="O108" s="59"/>
      <c r="P108" s="60"/>
      <c r="Q108" s="17"/>
      <c r="R108" s="17"/>
      <c r="S108" s="58"/>
      <c r="T108" s="50"/>
      <c r="U108" s="50"/>
      <c r="V108" s="50"/>
      <c r="W108" s="50"/>
      <c r="X108" s="50"/>
      <c r="Y108" s="50"/>
      <c r="Z108" s="59"/>
      <c r="AA108" s="60"/>
      <c r="AB108" s="17"/>
      <c r="AC108" s="17"/>
      <c r="AD108" s="58"/>
      <c r="AE108" s="50"/>
      <c r="AF108" s="50"/>
      <c r="AG108" s="50"/>
      <c r="AH108" s="50"/>
      <c r="AI108" s="50"/>
      <c r="AJ108" s="50"/>
      <c r="AK108" s="59"/>
      <c r="AL108" s="60"/>
      <c r="AM108" s="17"/>
      <c r="AN108" s="17"/>
      <c r="AO108" s="58"/>
      <c r="AP108" s="50"/>
      <c r="AQ108" s="50"/>
      <c r="AR108" s="50"/>
      <c r="AS108" s="50"/>
      <c r="AT108" s="50"/>
      <c r="AU108" s="50"/>
      <c r="AV108" s="59"/>
      <c r="AW108" s="60"/>
      <c r="AX108" s="17"/>
      <c r="AY108" s="17"/>
      <c r="AZ108" s="58"/>
      <c r="BA108" s="50"/>
      <c r="BB108" s="50"/>
      <c r="BC108" s="50"/>
      <c r="BD108" s="50"/>
      <c r="BE108" s="50"/>
      <c r="BF108" s="50"/>
      <c r="BG108" s="59"/>
      <c r="BH108" s="60"/>
      <c r="BI108" s="17"/>
      <c r="BJ108" s="17"/>
      <c r="BK108" s="58"/>
      <c r="BL108" s="50"/>
      <c r="BM108" s="50"/>
      <c r="BN108" s="50"/>
      <c r="BO108" s="50"/>
      <c r="BP108" s="50"/>
      <c r="BQ108" s="50"/>
      <c r="BR108" s="59"/>
      <c r="BS108" s="60"/>
      <c r="BT108" s="17"/>
      <c r="BU108" s="17"/>
      <c r="BV108" s="58"/>
      <c r="BW108" s="50"/>
      <c r="BX108" s="50"/>
      <c r="BY108" s="50"/>
      <c r="BZ108" s="50"/>
      <c r="CA108" s="50"/>
      <c r="CB108" s="50"/>
      <c r="CC108" s="59"/>
      <c r="CD108" s="60"/>
      <c r="CE108" s="17"/>
      <c r="CF108" s="17"/>
      <c r="CG108" s="58"/>
      <c r="CH108" s="50"/>
      <c r="CI108" s="50"/>
      <c r="CJ108" s="50"/>
      <c r="CK108" s="50"/>
      <c r="CL108" s="50"/>
      <c r="CM108" s="50"/>
      <c r="CN108" s="59"/>
      <c r="CO108" s="60"/>
      <c r="CP108" s="17"/>
      <c r="CQ108" s="17"/>
      <c r="CR108" s="58"/>
      <c r="CS108" s="50"/>
      <c r="CT108" s="50"/>
      <c r="CU108" s="50"/>
      <c r="CV108" s="50"/>
      <c r="CW108" s="50"/>
      <c r="CX108" s="50"/>
      <c r="CY108" s="59"/>
      <c r="CZ108" s="60"/>
      <c r="DA108" s="17"/>
      <c r="DB108" s="17"/>
      <c r="DC108" s="58"/>
      <c r="DD108" s="50"/>
      <c r="DE108" s="50"/>
      <c r="DF108" s="50"/>
      <c r="DG108" s="50"/>
      <c r="DH108" s="50"/>
      <c r="DI108" s="50"/>
      <c r="DJ108" s="59"/>
      <c r="DK108" s="60"/>
      <c r="DL108" s="17"/>
      <c r="DM108" s="17"/>
      <c r="DN108" s="58"/>
      <c r="DO108" s="50"/>
      <c r="DP108" s="50"/>
      <c r="DQ108" s="50"/>
      <c r="DR108" s="50"/>
      <c r="DS108" s="50"/>
      <c r="DT108" s="50"/>
      <c r="DU108" s="59"/>
      <c r="DV108" s="60"/>
      <c r="DW108" s="17"/>
      <c r="DX108" s="17"/>
      <c r="DY108" s="58"/>
      <c r="DZ108" s="50"/>
      <c r="EA108" s="50"/>
      <c r="EB108" s="50"/>
      <c r="EC108" s="50"/>
      <c r="ED108" s="50"/>
      <c r="EE108" s="50"/>
      <c r="EF108" s="59"/>
      <c r="EG108" s="60"/>
      <c r="EH108" s="17"/>
      <c r="EI108" s="17"/>
      <c r="EJ108" s="58"/>
      <c r="EK108" s="50"/>
      <c r="EL108" s="50"/>
      <c r="EM108" s="50"/>
      <c r="EN108" s="50"/>
      <c r="EO108" s="50"/>
      <c r="EP108" s="50"/>
      <c r="EQ108" s="59"/>
      <c r="ER108" s="60"/>
      <c r="ES108" s="17"/>
      <c r="ET108" s="17"/>
      <c r="EU108" s="58"/>
      <c r="EV108" s="50"/>
      <c r="EW108" s="50"/>
      <c r="EX108" s="50"/>
      <c r="EY108" s="50"/>
      <c r="EZ108" s="50"/>
      <c r="FA108" s="50"/>
      <c r="FB108" s="59"/>
      <c r="FC108" s="60"/>
      <c r="FD108" s="17"/>
      <c r="FE108" s="17"/>
      <c r="FF108" s="58"/>
      <c r="FG108" s="50"/>
      <c r="FH108" s="50"/>
      <c r="FI108" s="50"/>
      <c r="FJ108" s="50"/>
      <c r="FK108" s="50"/>
      <c r="FL108" s="50"/>
      <c r="FM108" s="59"/>
      <c r="FN108" s="60"/>
      <c r="FO108" s="17"/>
      <c r="FP108" s="17"/>
      <c r="FQ108" s="58"/>
      <c r="FR108" s="50"/>
      <c r="FS108" s="50"/>
      <c r="FT108" s="50"/>
      <c r="FU108" s="50"/>
      <c r="FV108" s="50"/>
      <c r="FW108" s="50"/>
      <c r="FX108" s="59"/>
      <c r="FY108" s="60"/>
      <c r="FZ108" s="17"/>
      <c r="GA108" s="17"/>
      <c r="GB108" s="58"/>
      <c r="GC108" s="50"/>
      <c r="GD108" s="50"/>
      <c r="GE108" s="50"/>
      <c r="GF108" s="50"/>
      <c r="GG108" s="50"/>
      <c r="GH108" s="50"/>
      <c r="GI108" s="59"/>
      <c r="GJ108" s="60"/>
      <c r="GK108" s="17"/>
      <c r="GL108" s="17"/>
      <c r="GM108" s="58"/>
      <c r="GN108" s="50"/>
      <c r="GO108" s="50"/>
      <c r="GP108" s="50"/>
      <c r="GQ108" s="50"/>
      <c r="GR108" s="50"/>
      <c r="GS108" s="50"/>
      <c r="GT108" s="59"/>
      <c r="GU108" s="60"/>
      <c r="GV108" s="17"/>
      <c r="GW108" s="17"/>
      <c r="GX108" s="58"/>
      <c r="GY108" s="50"/>
      <c r="GZ108" s="50"/>
      <c r="HA108" s="50"/>
      <c r="HB108" s="50"/>
      <c r="HC108" s="50"/>
      <c r="HD108" s="50"/>
      <c r="HE108" s="59"/>
      <c r="HF108" s="60"/>
      <c r="HG108" s="17"/>
      <c r="HH108" s="17"/>
      <c r="HI108" s="58"/>
      <c r="HJ108" s="50"/>
      <c r="HK108" s="50"/>
      <c r="HL108" s="50"/>
      <c r="HM108" s="50"/>
      <c r="HN108" s="50"/>
      <c r="HO108" s="50"/>
      <c r="HP108" s="59"/>
      <c r="HQ108" s="60"/>
      <c r="HR108" s="17"/>
      <c r="HS108" s="17"/>
      <c r="HT108" s="58"/>
      <c r="HU108" s="50"/>
      <c r="HV108" s="50"/>
      <c r="HW108" s="50"/>
      <c r="HX108" s="50"/>
      <c r="HY108" s="50"/>
      <c r="HZ108" s="50"/>
      <c r="IA108" s="59"/>
      <c r="IB108" s="60"/>
      <c r="IC108" s="17"/>
      <c r="ID108" s="17"/>
    </row>
    <row r="109" spans="1:238" x14ac:dyDescent="0.3">
      <c r="A109" s="55"/>
      <c r="B109" s="66"/>
      <c r="C109" s="67"/>
      <c r="D109" s="67"/>
      <c r="E109" s="67"/>
      <c r="F109" s="898"/>
      <c r="G109" s="67"/>
      <c r="H109" s="58"/>
      <c r="I109" s="50"/>
      <c r="J109" s="50"/>
      <c r="K109" s="50"/>
      <c r="L109" s="50"/>
      <c r="M109" s="50"/>
      <c r="N109" s="50"/>
      <c r="O109" s="59"/>
      <c r="P109" s="60"/>
      <c r="Q109" s="17"/>
      <c r="R109" s="17"/>
      <c r="S109" s="58"/>
      <c r="T109" s="50"/>
      <c r="U109" s="50"/>
      <c r="V109" s="50"/>
      <c r="W109" s="50"/>
      <c r="X109" s="50"/>
      <c r="Y109" s="50"/>
      <c r="Z109" s="59"/>
      <c r="AA109" s="60"/>
      <c r="AB109" s="17"/>
      <c r="AC109" s="17"/>
      <c r="AD109" s="58"/>
      <c r="AE109" s="50"/>
      <c r="AF109" s="50"/>
      <c r="AG109" s="50"/>
      <c r="AH109" s="50"/>
      <c r="AI109" s="50"/>
      <c r="AJ109" s="50"/>
      <c r="AK109" s="59"/>
      <c r="AL109" s="60"/>
      <c r="AM109" s="17"/>
      <c r="AN109" s="17"/>
      <c r="AO109" s="58"/>
      <c r="AP109" s="50"/>
      <c r="AQ109" s="50"/>
      <c r="AR109" s="50"/>
      <c r="AS109" s="50"/>
      <c r="AT109" s="50"/>
      <c r="AU109" s="50"/>
      <c r="AV109" s="59"/>
      <c r="AW109" s="60"/>
      <c r="AX109" s="17"/>
      <c r="AY109" s="17"/>
      <c r="AZ109" s="58"/>
      <c r="BA109" s="50"/>
      <c r="BB109" s="50"/>
      <c r="BC109" s="50"/>
      <c r="BD109" s="50"/>
      <c r="BE109" s="50"/>
      <c r="BF109" s="50"/>
      <c r="BG109" s="59"/>
      <c r="BH109" s="60"/>
      <c r="BI109" s="17"/>
      <c r="BJ109" s="17"/>
      <c r="BK109" s="58"/>
      <c r="BL109" s="50"/>
      <c r="BM109" s="50"/>
      <c r="BN109" s="50"/>
      <c r="BO109" s="50"/>
      <c r="BP109" s="50"/>
      <c r="BQ109" s="50"/>
      <c r="BR109" s="59"/>
      <c r="BS109" s="60"/>
      <c r="BT109" s="17"/>
      <c r="BU109" s="17"/>
      <c r="BV109" s="58"/>
      <c r="BW109" s="50"/>
      <c r="BX109" s="50"/>
      <c r="BY109" s="50"/>
      <c r="BZ109" s="50"/>
      <c r="CA109" s="50"/>
      <c r="CB109" s="50"/>
      <c r="CC109" s="59"/>
      <c r="CD109" s="60"/>
      <c r="CE109" s="17"/>
      <c r="CF109" s="17"/>
      <c r="CG109" s="58"/>
      <c r="CH109" s="50"/>
      <c r="CI109" s="50"/>
      <c r="CJ109" s="50"/>
      <c r="CK109" s="50"/>
      <c r="CL109" s="50"/>
      <c r="CM109" s="50"/>
      <c r="CN109" s="59"/>
      <c r="CO109" s="60"/>
      <c r="CP109" s="17"/>
      <c r="CQ109" s="17"/>
      <c r="CR109" s="58"/>
      <c r="CS109" s="50"/>
      <c r="CT109" s="50"/>
      <c r="CU109" s="50"/>
      <c r="CV109" s="50"/>
      <c r="CW109" s="50"/>
      <c r="CX109" s="50"/>
      <c r="CY109" s="59"/>
      <c r="CZ109" s="60"/>
      <c r="DA109" s="17"/>
      <c r="DB109" s="17"/>
      <c r="DC109" s="58"/>
      <c r="DD109" s="50"/>
      <c r="DE109" s="50"/>
      <c r="DF109" s="50"/>
      <c r="DG109" s="50"/>
      <c r="DH109" s="50"/>
      <c r="DI109" s="50"/>
      <c r="DJ109" s="59"/>
      <c r="DK109" s="60"/>
      <c r="DL109" s="17"/>
      <c r="DM109" s="17"/>
      <c r="DN109" s="58"/>
      <c r="DO109" s="50"/>
      <c r="DP109" s="50"/>
      <c r="DQ109" s="50"/>
      <c r="DR109" s="50"/>
      <c r="DS109" s="50"/>
      <c r="DT109" s="50"/>
      <c r="DU109" s="59"/>
      <c r="DV109" s="60"/>
      <c r="DW109" s="17"/>
      <c r="DX109" s="17"/>
      <c r="DY109" s="58"/>
      <c r="DZ109" s="50"/>
      <c r="EA109" s="50"/>
      <c r="EB109" s="50"/>
      <c r="EC109" s="50"/>
      <c r="ED109" s="50"/>
      <c r="EE109" s="50"/>
      <c r="EF109" s="59"/>
      <c r="EG109" s="60"/>
      <c r="EH109" s="17"/>
      <c r="EI109" s="17"/>
      <c r="EJ109" s="58"/>
      <c r="EK109" s="50"/>
      <c r="EL109" s="50"/>
      <c r="EM109" s="50"/>
      <c r="EN109" s="50"/>
      <c r="EO109" s="50"/>
      <c r="EP109" s="50"/>
      <c r="EQ109" s="59"/>
      <c r="ER109" s="60"/>
      <c r="ES109" s="17"/>
      <c r="ET109" s="17"/>
      <c r="EU109" s="58"/>
      <c r="EV109" s="50"/>
      <c r="EW109" s="50"/>
      <c r="EX109" s="50"/>
      <c r="EY109" s="50"/>
      <c r="EZ109" s="50"/>
      <c r="FA109" s="50"/>
      <c r="FB109" s="59"/>
      <c r="FC109" s="60"/>
      <c r="FD109" s="17"/>
      <c r="FE109" s="17"/>
      <c r="FF109" s="58"/>
      <c r="FG109" s="50"/>
      <c r="FH109" s="50"/>
      <c r="FI109" s="50"/>
      <c r="FJ109" s="50"/>
      <c r="FK109" s="50"/>
      <c r="FL109" s="50"/>
      <c r="FM109" s="59"/>
      <c r="FN109" s="60"/>
      <c r="FO109" s="17"/>
      <c r="FP109" s="17"/>
      <c r="FQ109" s="58"/>
      <c r="FR109" s="50"/>
      <c r="FS109" s="50"/>
      <c r="FT109" s="50"/>
      <c r="FU109" s="50"/>
      <c r="FV109" s="50"/>
      <c r="FW109" s="50"/>
      <c r="FX109" s="59"/>
      <c r="FY109" s="60"/>
      <c r="FZ109" s="17"/>
      <c r="GA109" s="17"/>
      <c r="GB109" s="58"/>
      <c r="GC109" s="50"/>
      <c r="GD109" s="50"/>
      <c r="GE109" s="50"/>
      <c r="GF109" s="50"/>
      <c r="GG109" s="50"/>
      <c r="GH109" s="50"/>
      <c r="GI109" s="59"/>
      <c r="GJ109" s="60"/>
      <c r="GK109" s="17"/>
      <c r="GL109" s="17"/>
      <c r="GM109" s="58"/>
      <c r="GN109" s="50"/>
      <c r="GO109" s="50"/>
      <c r="GP109" s="50"/>
      <c r="GQ109" s="50"/>
      <c r="GR109" s="50"/>
      <c r="GS109" s="50"/>
      <c r="GT109" s="59"/>
      <c r="GU109" s="60"/>
      <c r="GV109" s="17"/>
      <c r="GW109" s="17"/>
      <c r="GX109" s="58"/>
      <c r="GY109" s="50"/>
      <c r="GZ109" s="50"/>
      <c r="HA109" s="50"/>
      <c r="HB109" s="50"/>
      <c r="HC109" s="50"/>
      <c r="HD109" s="50"/>
      <c r="HE109" s="59"/>
      <c r="HF109" s="60"/>
      <c r="HG109" s="17"/>
      <c r="HH109" s="17"/>
      <c r="HI109" s="58"/>
      <c r="HJ109" s="50"/>
      <c r="HK109" s="50"/>
      <c r="HL109" s="50"/>
      <c r="HM109" s="50"/>
      <c r="HN109" s="50"/>
      <c r="HO109" s="50"/>
      <c r="HP109" s="59"/>
      <c r="HQ109" s="60"/>
      <c r="HR109" s="17"/>
      <c r="HS109" s="17"/>
      <c r="HT109" s="58"/>
      <c r="HU109" s="50"/>
      <c r="HV109" s="50"/>
      <c r="HW109" s="50"/>
      <c r="HX109" s="50"/>
      <c r="HY109" s="50"/>
      <c r="HZ109" s="50"/>
      <c r="IA109" s="59"/>
      <c r="IB109" s="60"/>
      <c r="IC109" s="17"/>
      <c r="ID109" s="17"/>
    </row>
    <row r="110" spans="1:238" x14ac:dyDescent="0.3">
      <c r="A110" s="55"/>
      <c r="B110" s="66"/>
      <c r="C110" s="67"/>
      <c r="D110" s="67"/>
      <c r="E110" s="67"/>
      <c r="F110" s="898"/>
      <c r="G110" s="67"/>
      <c r="H110" s="58"/>
      <c r="I110" s="50"/>
      <c r="J110" s="50"/>
      <c r="K110" s="50"/>
      <c r="L110" s="50"/>
      <c r="M110" s="50"/>
      <c r="N110" s="50"/>
      <c r="O110" s="59"/>
      <c r="P110" s="60"/>
      <c r="Q110" s="17"/>
      <c r="R110" s="17"/>
      <c r="S110" s="58"/>
      <c r="T110" s="50"/>
      <c r="U110" s="50"/>
      <c r="V110" s="50"/>
      <c r="W110" s="50"/>
      <c r="X110" s="50"/>
      <c r="Y110" s="50"/>
      <c r="Z110" s="59"/>
      <c r="AA110" s="60"/>
      <c r="AB110" s="17"/>
      <c r="AC110" s="17"/>
      <c r="AD110" s="58"/>
      <c r="AE110" s="50"/>
      <c r="AF110" s="50"/>
      <c r="AG110" s="50"/>
      <c r="AH110" s="50"/>
      <c r="AI110" s="50"/>
      <c r="AJ110" s="50"/>
      <c r="AK110" s="59"/>
      <c r="AL110" s="60"/>
      <c r="AM110" s="17"/>
      <c r="AN110" s="17"/>
      <c r="AO110" s="58"/>
      <c r="AP110" s="50"/>
      <c r="AQ110" s="50"/>
      <c r="AR110" s="50"/>
      <c r="AS110" s="50"/>
      <c r="AT110" s="50"/>
      <c r="AU110" s="50"/>
      <c r="AV110" s="59"/>
      <c r="AW110" s="60"/>
      <c r="AX110" s="17"/>
      <c r="AY110" s="17"/>
      <c r="AZ110" s="58"/>
      <c r="BA110" s="50"/>
      <c r="BB110" s="50"/>
      <c r="BC110" s="50"/>
      <c r="BD110" s="50"/>
      <c r="BE110" s="50"/>
      <c r="BF110" s="50"/>
      <c r="BG110" s="59"/>
      <c r="BH110" s="60"/>
      <c r="BI110" s="17"/>
      <c r="BJ110" s="17"/>
      <c r="BK110" s="58"/>
      <c r="BL110" s="50"/>
      <c r="BM110" s="50"/>
      <c r="BN110" s="50"/>
      <c r="BO110" s="50"/>
      <c r="BP110" s="50"/>
      <c r="BQ110" s="50"/>
      <c r="BR110" s="59"/>
      <c r="BS110" s="60"/>
      <c r="BT110" s="17"/>
      <c r="BU110" s="17"/>
      <c r="BV110" s="58"/>
      <c r="BW110" s="50"/>
      <c r="BX110" s="50"/>
      <c r="BY110" s="50"/>
      <c r="BZ110" s="50"/>
      <c r="CA110" s="50"/>
      <c r="CB110" s="50"/>
      <c r="CC110" s="59"/>
      <c r="CD110" s="60"/>
      <c r="CE110" s="17"/>
      <c r="CF110" s="17"/>
      <c r="CG110" s="58"/>
      <c r="CH110" s="50"/>
      <c r="CI110" s="50"/>
      <c r="CJ110" s="50"/>
      <c r="CK110" s="50"/>
      <c r="CL110" s="50"/>
      <c r="CM110" s="50"/>
      <c r="CN110" s="59"/>
      <c r="CO110" s="60"/>
      <c r="CP110" s="17"/>
      <c r="CQ110" s="17"/>
      <c r="CR110" s="58"/>
      <c r="CS110" s="50"/>
      <c r="CT110" s="50"/>
      <c r="CU110" s="50"/>
      <c r="CV110" s="50"/>
      <c r="CW110" s="50"/>
      <c r="CX110" s="50"/>
      <c r="CY110" s="59"/>
      <c r="CZ110" s="60"/>
      <c r="DA110" s="17"/>
      <c r="DB110" s="17"/>
      <c r="DC110" s="58"/>
      <c r="DD110" s="50"/>
      <c r="DE110" s="50"/>
      <c r="DF110" s="50"/>
      <c r="DG110" s="50"/>
      <c r="DH110" s="50"/>
      <c r="DI110" s="50"/>
      <c r="DJ110" s="59"/>
      <c r="DK110" s="60"/>
      <c r="DL110" s="17"/>
      <c r="DM110" s="17"/>
      <c r="DN110" s="58"/>
      <c r="DO110" s="50"/>
      <c r="DP110" s="50"/>
      <c r="DQ110" s="50"/>
      <c r="DR110" s="50"/>
      <c r="DS110" s="50"/>
      <c r="DT110" s="50"/>
      <c r="DU110" s="59"/>
      <c r="DV110" s="60"/>
      <c r="DW110" s="17"/>
      <c r="DX110" s="17"/>
      <c r="DY110" s="58"/>
      <c r="DZ110" s="50"/>
      <c r="EA110" s="50"/>
      <c r="EB110" s="50"/>
      <c r="EC110" s="50"/>
      <c r="ED110" s="50"/>
      <c r="EE110" s="50"/>
      <c r="EF110" s="59"/>
      <c r="EG110" s="60"/>
      <c r="EH110" s="17"/>
      <c r="EI110" s="17"/>
      <c r="EJ110" s="58"/>
      <c r="EK110" s="50"/>
      <c r="EL110" s="50"/>
      <c r="EM110" s="50"/>
      <c r="EN110" s="50"/>
      <c r="EO110" s="50"/>
      <c r="EP110" s="50"/>
      <c r="EQ110" s="59"/>
      <c r="ER110" s="60"/>
      <c r="ES110" s="17"/>
      <c r="ET110" s="17"/>
      <c r="EU110" s="58"/>
      <c r="EV110" s="50"/>
      <c r="EW110" s="50"/>
      <c r="EX110" s="50"/>
      <c r="EY110" s="50"/>
      <c r="EZ110" s="50"/>
      <c r="FA110" s="50"/>
      <c r="FB110" s="59"/>
      <c r="FC110" s="60"/>
      <c r="FD110" s="17"/>
      <c r="FE110" s="17"/>
      <c r="FF110" s="58"/>
      <c r="FG110" s="50"/>
      <c r="FH110" s="50"/>
      <c r="FI110" s="50"/>
      <c r="FJ110" s="50"/>
      <c r="FK110" s="50"/>
      <c r="FL110" s="50"/>
      <c r="FM110" s="59"/>
      <c r="FN110" s="60"/>
      <c r="FO110" s="17"/>
      <c r="FP110" s="17"/>
      <c r="FQ110" s="58"/>
      <c r="FR110" s="50"/>
      <c r="FS110" s="50"/>
      <c r="FT110" s="50"/>
      <c r="FU110" s="50"/>
      <c r="FV110" s="50"/>
      <c r="FW110" s="50"/>
      <c r="FX110" s="59"/>
      <c r="FY110" s="60"/>
      <c r="FZ110" s="17"/>
      <c r="GA110" s="17"/>
      <c r="GB110" s="58"/>
      <c r="GC110" s="50"/>
      <c r="GD110" s="50"/>
      <c r="GE110" s="50"/>
      <c r="GF110" s="50"/>
      <c r="GG110" s="50"/>
      <c r="GH110" s="50"/>
      <c r="GI110" s="59"/>
      <c r="GJ110" s="60"/>
      <c r="GK110" s="17"/>
      <c r="GL110" s="17"/>
      <c r="GM110" s="58"/>
      <c r="GN110" s="50"/>
      <c r="GO110" s="50"/>
      <c r="GP110" s="50"/>
      <c r="GQ110" s="50"/>
      <c r="GR110" s="50"/>
      <c r="GS110" s="50"/>
      <c r="GT110" s="59"/>
      <c r="GU110" s="60"/>
      <c r="GV110" s="17"/>
      <c r="GW110" s="17"/>
      <c r="GX110" s="58"/>
      <c r="GY110" s="50"/>
      <c r="GZ110" s="50"/>
      <c r="HA110" s="50"/>
      <c r="HB110" s="50"/>
      <c r="HC110" s="50"/>
      <c r="HD110" s="50"/>
      <c r="HE110" s="59"/>
      <c r="HF110" s="60"/>
      <c r="HG110" s="17"/>
      <c r="HH110" s="17"/>
      <c r="HI110" s="58"/>
      <c r="HJ110" s="50"/>
      <c r="HK110" s="50"/>
      <c r="HL110" s="50"/>
      <c r="HM110" s="50"/>
      <c r="HN110" s="50"/>
      <c r="HO110" s="50"/>
      <c r="HP110" s="59"/>
      <c r="HQ110" s="60"/>
      <c r="HR110" s="17"/>
      <c r="HS110" s="17"/>
      <c r="HT110" s="58"/>
      <c r="HU110" s="50"/>
      <c r="HV110" s="50"/>
      <c r="HW110" s="50"/>
      <c r="HX110" s="50"/>
      <c r="HY110" s="50"/>
      <c r="HZ110" s="50"/>
      <c r="IA110" s="59"/>
      <c r="IB110" s="60"/>
      <c r="IC110" s="17"/>
      <c r="ID110" s="17"/>
    </row>
    <row r="111" spans="1:238" x14ac:dyDescent="0.3">
      <c r="A111" s="55"/>
      <c r="B111" s="66"/>
      <c r="C111" s="67"/>
      <c r="D111" s="67"/>
      <c r="E111" s="67"/>
      <c r="F111" s="898"/>
      <c r="G111" s="67"/>
      <c r="H111" s="58"/>
      <c r="I111" s="50"/>
      <c r="J111" s="50"/>
      <c r="K111" s="50"/>
      <c r="L111" s="50"/>
      <c r="M111" s="50"/>
      <c r="N111" s="50"/>
      <c r="O111" s="59"/>
      <c r="P111" s="60"/>
      <c r="Q111" s="17"/>
      <c r="R111" s="17"/>
      <c r="S111" s="58"/>
      <c r="T111" s="50"/>
      <c r="U111" s="50"/>
      <c r="V111" s="50"/>
      <c r="W111" s="50"/>
      <c r="X111" s="50"/>
      <c r="Y111" s="50"/>
      <c r="Z111" s="59"/>
      <c r="AA111" s="60"/>
      <c r="AB111" s="17"/>
      <c r="AC111" s="17"/>
      <c r="AD111" s="58"/>
      <c r="AE111" s="50"/>
      <c r="AF111" s="50"/>
      <c r="AG111" s="50"/>
      <c r="AH111" s="50"/>
      <c r="AI111" s="50"/>
      <c r="AJ111" s="50"/>
      <c r="AK111" s="59"/>
      <c r="AL111" s="60"/>
      <c r="AM111" s="17"/>
      <c r="AN111" s="17"/>
      <c r="AO111" s="58"/>
      <c r="AP111" s="50"/>
      <c r="AQ111" s="50"/>
      <c r="AR111" s="50"/>
      <c r="AS111" s="50"/>
      <c r="AT111" s="50"/>
      <c r="AU111" s="50"/>
      <c r="AV111" s="59"/>
      <c r="AW111" s="60"/>
      <c r="AX111" s="17"/>
      <c r="AY111" s="17"/>
      <c r="AZ111" s="58"/>
      <c r="BA111" s="50"/>
      <c r="BB111" s="50"/>
      <c r="BC111" s="50"/>
      <c r="BD111" s="50"/>
      <c r="BE111" s="50"/>
      <c r="BF111" s="50"/>
      <c r="BG111" s="59"/>
      <c r="BH111" s="60"/>
      <c r="BI111" s="17"/>
      <c r="BJ111" s="17"/>
      <c r="BK111" s="58"/>
      <c r="BL111" s="50"/>
      <c r="BM111" s="50"/>
      <c r="BN111" s="50"/>
      <c r="BO111" s="50"/>
      <c r="BP111" s="50"/>
      <c r="BQ111" s="50"/>
      <c r="BR111" s="59"/>
      <c r="BS111" s="60"/>
      <c r="BT111" s="17"/>
      <c r="BU111" s="17"/>
      <c r="BV111" s="58"/>
      <c r="BW111" s="50"/>
      <c r="BX111" s="50"/>
      <c r="BY111" s="50"/>
      <c r="BZ111" s="50"/>
      <c r="CA111" s="50"/>
      <c r="CB111" s="50"/>
      <c r="CC111" s="59"/>
      <c r="CD111" s="60"/>
      <c r="CE111" s="17"/>
      <c r="CF111" s="17"/>
      <c r="CG111" s="58"/>
      <c r="CH111" s="50"/>
      <c r="CI111" s="50"/>
      <c r="CJ111" s="50"/>
      <c r="CK111" s="50"/>
      <c r="CL111" s="50"/>
      <c r="CM111" s="50"/>
      <c r="CN111" s="59"/>
      <c r="CO111" s="60"/>
      <c r="CP111" s="17"/>
      <c r="CQ111" s="17"/>
      <c r="CR111" s="58"/>
      <c r="CS111" s="50"/>
      <c r="CT111" s="50"/>
      <c r="CU111" s="50"/>
      <c r="CV111" s="50"/>
      <c r="CW111" s="50"/>
      <c r="CX111" s="50"/>
      <c r="CY111" s="59"/>
      <c r="CZ111" s="60"/>
      <c r="DA111" s="17"/>
      <c r="DB111" s="17"/>
      <c r="DC111" s="58"/>
      <c r="DD111" s="50"/>
      <c r="DE111" s="50"/>
      <c r="DF111" s="50"/>
      <c r="DG111" s="50"/>
      <c r="DH111" s="50"/>
      <c r="DI111" s="50"/>
      <c r="DJ111" s="59"/>
      <c r="DK111" s="60"/>
      <c r="DL111" s="17"/>
      <c r="DM111" s="17"/>
      <c r="DN111" s="58"/>
      <c r="DO111" s="50"/>
      <c r="DP111" s="50"/>
      <c r="DQ111" s="50"/>
      <c r="DR111" s="50"/>
      <c r="DS111" s="50"/>
      <c r="DT111" s="50"/>
      <c r="DU111" s="59"/>
      <c r="DV111" s="60"/>
      <c r="DW111" s="17"/>
      <c r="DX111" s="17"/>
      <c r="DY111" s="58"/>
      <c r="DZ111" s="50"/>
      <c r="EA111" s="50"/>
      <c r="EB111" s="50"/>
      <c r="EC111" s="50"/>
      <c r="ED111" s="50"/>
      <c r="EE111" s="50"/>
      <c r="EF111" s="59"/>
      <c r="EG111" s="60"/>
      <c r="EH111" s="17"/>
      <c r="EI111" s="17"/>
      <c r="EJ111" s="58"/>
      <c r="EK111" s="50"/>
      <c r="EL111" s="50"/>
      <c r="EM111" s="50"/>
      <c r="EN111" s="50"/>
      <c r="EO111" s="50"/>
      <c r="EP111" s="50"/>
      <c r="EQ111" s="59"/>
      <c r="ER111" s="60"/>
      <c r="ES111" s="17"/>
      <c r="ET111" s="17"/>
      <c r="EU111" s="58"/>
      <c r="EV111" s="50"/>
      <c r="EW111" s="50"/>
      <c r="EX111" s="50"/>
      <c r="EY111" s="50"/>
      <c r="EZ111" s="50"/>
      <c r="FA111" s="50"/>
      <c r="FB111" s="59"/>
      <c r="FC111" s="60"/>
      <c r="FD111" s="17"/>
      <c r="FE111" s="17"/>
      <c r="FF111" s="58"/>
      <c r="FG111" s="50"/>
      <c r="FH111" s="50"/>
      <c r="FI111" s="50"/>
      <c r="FJ111" s="50"/>
      <c r="FK111" s="50"/>
      <c r="FL111" s="50"/>
      <c r="FM111" s="59"/>
      <c r="FN111" s="60"/>
      <c r="FO111" s="17"/>
      <c r="FP111" s="17"/>
      <c r="FQ111" s="58"/>
      <c r="FR111" s="50"/>
      <c r="FS111" s="50"/>
      <c r="FT111" s="50"/>
      <c r="FU111" s="50"/>
      <c r="FV111" s="50"/>
      <c r="FW111" s="50"/>
      <c r="FX111" s="59"/>
      <c r="FY111" s="60"/>
      <c r="FZ111" s="17"/>
      <c r="GA111" s="17"/>
      <c r="GB111" s="58"/>
      <c r="GC111" s="50"/>
      <c r="GD111" s="50"/>
      <c r="GE111" s="50"/>
      <c r="GF111" s="50"/>
      <c r="GG111" s="50"/>
      <c r="GH111" s="50"/>
      <c r="GI111" s="59"/>
      <c r="GJ111" s="60"/>
      <c r="GK111" s="17"/>
      <c r="GL111" s="17"/>
      <c r="GM111" s="58"/>
      <c r="GN111" s="50"/>
      <c r="GO111" s="50"/>
      <c r="GP111" s="50"/>
      <c r="GQ111" s="50"/>
      <c r="GR111" s="50"/>
      <c r="GS111" s="50"/>
      <c r="GT111" s="59"/>
      <c r="GU111" s="60"/>
      <c r="GV111" s="17"/>
      <c r="GW111" s="17"/>
      <c r="GX111" s="58"/>
      <c r="GY111" s="50"/>
      <c r="GZ111" s="50"/>
      <c r="HA111" s="50"/>
      <c r="HB111" s="50"/>
      <c r="HC111" s="50"/>
      <c r="HD111" s="50"/>
      <c r="HE111" s="59"/>
      <c r="HF111" s="60"/>
      <c r="HG111" s="17"/>
      <c r="HH111" s="17"/>
      <c r="HI111" s="58"/>
      <c r="HJ111" s="50"/>
      <c r="HK111" s="50"/>
      <c r="HL111" s="50"/>
      <c r="HM111" s="50"/>
      <c r="HN111" s="50"/>
      <c r="HO111" s="50"/>
      <c r="HP111" s="59"/>
      <c r="HQ111" s="60"/>
      <c r="HR111" s="17"/>
      <c r="HS111" s="17"/>
      <c r="HT111" s="58"/>
      <c r="HU111" s="50"/>
      <c r="HV111" s="50"/>
      <c r="HW111" s="50"/>
      <c r="HX111" s="50"/>
      <c r="HY111" s="50"/>
      <c r="HZ111" s="50"/>
      <c r="IA111" s="59"/>
      <c r="IB111" s="60"/>
      <c r="IC111" s="17"/>
      <c r="ID111" s="17"/>
    </row>
    <row r="112" spans="1:238" x14ac:dyDescent="0.3">
      <c r="A112" s="55"/>
      <c r="B112" s="66"/>
      <c r="C112" s="67"/>
      <c r="D112" s="67"/>
      <c r="E112" s="67"/>
      <c r="F112" s="898"/>
      <c r="G112" s="67"/>
      <c r="H112" s="58"/>
      <c r="I112" s="50"/>
      <c r="J112" s="50"/>
      <c r="K112" s="50"/>
      <c r="L112" s="50"/>
      <c r="M112" s="50"/>
      <c r="N112" s="50"/>
      <c r="O112" s="59"/>
      <c r="P112" s="60"/>
      <c r="Q112" s="17"/>
      <c r="R112" s="17"/>
      <c r="S112" s="58"/>
      <c r="T112" s="50"/>
      <c r="U112" s="50"/>
      <c r="V112" s="50"/>
      <c r="W112" s="50"/>
      <c r="X112" s="50"/>
      <c r="Y112" s="50"/>
      <c r="Z112" s="59"/>
      <c r="AA112" s="60"/>
      <c r="AB112" s="17"/>
      <c r="AC112" s="17"/>
      <c r="AD112" s="58"/>
      <c r="AE112" s="50"/>
      <c r="AF112" s="50"/>
      <c r="AG112" s="50"/>
      <c r="AH112" s="50"/>
      <c r="AI112" s="50"/>
      <c r="AJ112" s="50"/>
      <c r="AK112" s="59"/>
      <c r="AL112" s="60"/>
      <c r="AM112" s="17"/>
      <c r="AN112" s="17"/>
      <c r="AO112" s="58"/>
      <c r="AP112" s="50"/>
      <c r="AQ112" s="50"/>
      <c r="AR112" s="50"/>
      <c r="AS112" s="50"/>
      <c r="AT112" s="50"/>
      <c r="AU112" s="50"/>
      <c r="AV112" s="59"/>
      <c r="AW112" s="60"/>
      <c r="AX112" s="17"/>
      <c r="AY112" s="17"/>
      <c r="AZ112" s="58"/>
      <c r="BA112" s="50"/>
      <c r="BB112" s="50"/>
      <c r="BC112" s="50"/>
      <c r="BD112" s="50"/>
      <c r="BE112" s="50"/>
      <c r="BF112" s="50"/>
      <c r="BG112" s="59"/>
      <c r="BH112" s="60"/>
      <c r="BI112" s="17"/>
      <c r="BJ112" s="17"/>
      <c r="BK112" s="58"/>
      <c r="BL112" s="50"/>
      <c r="BM112" s="50"/>
      <c r="BN112" s="50"/>
      <c r="BO112" s="50"/>
      <c r="BP112" s="50"/>
      <c r="BQ112" s="50"/>
      <c r="BR112" s="59"/>
      <c r="BS112" s="60"/>
      <c r="BT112" s="17"/>
      <c r="BU112" s="17"/>
      <c r="BV112" s="58"/>
      <c r="BW112" s="50"/>
      <c r="BX112" s="50"/>
      <c r="BY112" s="50"/>
      <c r="BZ112" s="50"/>
      <c r="CA112" s="50"/>
      <c r="CB112" s="50"/>
      <c r="CC112" s="59"/>
      <c r="CD112" s="60"/>
      <c r="CE112" s="17"/>
      <c r="CF112" s="17"/>
      <c r="CG112" s="58"/>
      <c r="CH112" s="50"/>
      <c r="CI112" s="50"/>
      <c r="CJ112" s="50"/>
      <c r="CK112" s="50"/>
      <c r="CL112" s="50"/>
      <c r="CM112" s="50"/>
      <c r="CN112" s="59"/>
      <c r="CO112" s="60"/>
      <c r="CP112" s="17"/>
      <c r="CQ112" s="17"/>
      <c r="CR112" s="58"/>
      <c r="CS112" s="50"/>
      <c r="CT112" s="50"/>
      <c r="CU112" s="50"/>
      <c r="CV112" s="50"/>
      <c r="CW112" s="50"/>
      <c r="CX112" s="50"/>
      <c r="CY112" s="59"/>
      <c r="CZ112" s="60"/>
      <c r="DA112" s="17"/>
      <c r="DB112" s="17"/>
      <c r="DC112" s="58"/>
      <c r="DD112" s="50"/>
      <c r="DE112" s="50"/>
      <c r="DF112" s="50"/>
      <c r="DG112" s="50"/>
      <c r="DH112" s="50"/>
      <c r="DI112" s="50"/>
      <c r="DJ112" s="59"/>
      <c r="DK112" s="60"/>
      <c r="DL112" s="17"/>
      <c r="DM112" s="17"/>
      <c r="DN112" s="58"/>
      <c r="DO112" s="50"/>
      <c r="DP112" s="50"/>
      <c r="DQ112" s="50"/>
      <c r="DR112" s="50"/>
      <c r="DS112" s="50"/>
      <c r="DT112" s="50"/>
      <c r="DU112" s="59"/>
      <c r="DV112" s="60"/>
      <c r="DW112" s="17"/>
      <c r="DX112" s="17"/>
      <c r="DY112" s="58"/>
      <c r="DZ112" s="50"/>
      <c r="EA112" s="50"/>
      <c r="EB112" s="50"/>
      <c r="EC112" s="50"/>
      <c r="ED112" s="50"/>
      <c r="EE112" s="50"/>
      <c r="EF112" s="59"/>
      <c r="EG112" s="60"/>
      <c r="EH112" s="17"/>
      <c r="EI112" s="17"/>
      <c r="EJ112" s="58"/>
      <c r="EK112" s="50"/>
      <c r="EL112" s="50"/>
      <c r="EM112" s="50"/>
      <c r="EN112" s="50"/>
      <c r="EO112" s="50"/>
      <c r="EP112" s="50"/>
      <c r="EQ112" s="59"/>
      <c r="ER112" s="60"/>
      <c r="ES112" s="17"/>
      <c r="ET112" s="17"/>
      <c r="EU112" s="58"/>
      <c r="EV112" s="50"/>
      <c r="EW112" s="50"/>
      <c r="EX112" s="50"/>
      <c r="EY112" s="50"/>
      <c r="EZ112" s="50"/>
      <c r="FA112" s="50"/>
      <c r="FB112" s="59"/>
      <c r="FC112" s="60"/>
      <c r="FD112" s="17"/>
      <c r="FE112" s="17"/>
      <c r="FF112" s="58"/>
      <c r="FG112" s="50"/>
      <c r="FH112" s="50"/>
      <c r="FI112" s="50"/>
      <c r="FJ112" s="50"/>
      <c r="FK112" s="50"/>
      <c r="FL112" s="50"/>
      <c r="FM112" s="59"/>
      <c r="FN112" s="60"/>
      <c r="FO112" s="17"/>
      <c r="FP112" s="17"/>
      <c r="FQ112" s="58"/>
      <c r="FR112" s="50"/>
      <c r="FS112" s="50"/>
      <c r="FT112" s="50"/>
      <c r="FU112" s="50"/>
      <c r="FV112" s="50"/>
      <c r="FW112" s="50"/>
      <c r="FX112" s="59"/>
      <c r="FY112" s="60"/>
      <c r="FZ112" s="17"/>
      <c r="GA112" s="17"/>
      <c r="GB112" s="58"/>
      <c r="GC112" s="50"/>
      <c r="GD112" s="50"/>
      <c r="GE112" s="50"/>
      <c r="GF112" s="50"/>
      <c r="GG112" s="50"/>
      <c r="GH112" s="50"/>
      <c r="GI112" s="59"/>
      <c r="GJ112" s="60"/>
      <c r="GK112" s="17"/>
      <c r="GL112" s="17"/>
      <c r="GM112" s="58"/>
      <c r="GN112" s="50"/>
      <c r="GO112" s="50"/>
      <c r="GP112" s="50"/>
      <c r="GQ112" s="50"/>
      <c r="GR112" s="50"/>
      <c r="GS112" s="50"/>
      <c r="GT112" s="59"/>
      <c r="GU112" s="60"/>
      <c r="GV112" s="17"/>
      <c r="GW112" s="17"/>
      <c r="GX112" s="58"/>
      <c r="GY112" s="50"/>
      <c r="GZ112" s="50"/>
      <c r="HA112" s="50"/>
      <c r="HB112" s="50"/>
      <c r="HC112" s="50"/>
      <c r="HD112" s="50"/>
      <c r="HE112" s="59"/>
      <c r="HF112" s="60"/>
      <c r="HG112" s="17"/>
      <c r="HH112" s="17"/>
      <c r="HI112" s="58"/>
      <c r="HJ112" s="50"/>
      <c r="HK112" s="50"/>
      <c r="HL112" s="50"/>
      <c r="HM112" s="50"/>
      <c r="HN112" s="50"/>
      <c r="HO112" s="50"/>
      <c r="HP112" s="59"/>
      <c r="HQ112" s="60"/>
      <c r="HR112" s="17"/>
      <c r="HS112" s="17"/>
      <c r="HT112" s="58"/>
      <c r="HU112" s="50"/>
      <c r="HV112" s="50"/>
      <c r="HW112" s="50"/>
      <c r="HX112" s="50"/>
      <c r="HY112" s="50"/>
      <c r="HZ112" s="50"/>
      <c r="IA112" s="59"/>
      <c r="IB112" s="60"/>
      <c r="IC112" s="17"/>
      <c r="ID112" s="17"/>
    </row>
    <row r="113" spans="1:238" x14ac:dyDescent="0.3">
      <c r="A113" s="55"/>
      <c r="B113" s="66"/>
      <c r="C113" s="67"/>
      <c r="D113" s="67"/>
      <c r="E113" s="67"/>
      <c r="F113" s="898"/>
      <c r="G113" s="67"/>
      <c r="O113" s="59"/>
      <c r="P113" s="60"/>
      <c r="Q113" s="17"/>
      <c r="R113" s="17"/>
      <c r="S113" s="58"/>
      <c r="T113" s="50"/>
      <c r="U113" s="50"/>
      <c r="V113" s="50"/>
      <c r="W113" s="50"/>
      <c r="X113" s="50"/>
      <c r="Y113" s="50"/>
      <c r="Z113" s="59"/>
      <c r="AA113" s="60"/>
      <c r="AB113" s="17"/>
      <c r="AC113" s="17"/>
      <c r="AD113" s="58"/>
      <c r="AE113" s="50"/>
      <c r="AF113" s="50"/>
      <c r="AG113" s="50"/>
      <c r="AH113" s="50"/>
      <c r="AI113" s="50"/>
      <c r="AJ113" s="50"/>
      <c r="AK113" s="59"/>
      <c r="AL113" s="60"/>
      <c r="AM113" s="17"/>
      <c r="AN113" s="17"/>
      <c r="AO113" s="58"/>
      <c r="AP113" s="50"/>
      <c r="AQ113" s="50"/>
      <c r="AR113" s="50"/>
      <c r="AS113" s="50"/>
      <c r="AT113" s="50"/>
      <c r="AU113" s="50"/>
      <c r="AV113" s="59"/>
      <c r="AW113" s="60"/>
      <c r="AX113" s="17"/>
      <c r="AY113" s="17"/>
      <c r="AZ113" s="58"/>
      <c r="BA113" s="50"/>
      <c r="BB113" s="50"/>
      <c r="BC113" s="50"/>
      <c r="BD113" s="50"/>
      <c r="BE113" s="50"/>
      <c r="BF113" s="50"/>
      <c r="BG113" s="59"/>
      <c r="BH113" s="60"/>
      <c r="BI113" s="17"/>
      <c r="BJ113" s="17"/>
      <c r="BK113" s="58"/>
      <c r="BL113" s="50"/>
      <c r="BM113" s="50"/>
      <c r="BN113" s="50"/>
      <c r="BO113" s="50"/>
      <c r="BP113" s="50"/>
      <c r="BQ113" s="50"/>
      <c r="BR113" s="59"/>
      <c r="BS113" s="60"/>
      <c r="BT113" s="17"/>
      <c r="BU113" s="17"/>
      <c r="BV113" s="58"/>
      <c r="BW113" s="50"/>
      <c r="BX113" s="50"/>
      <c r="BY113" s="50"/>
      <c r="BZ113" s="50"/>
      <c r="CA113" s="50"/>
      <c r="CB113" s="50"/>
      <c r="CC113" s="59"/>
      <c r="CD113" s="60"/>
      <c r="CE113" s="17"/>
      <c r="CF113" s="17"/>
      <c r="CG113" s="58"/>
      <c r="CH113" s="50"/>
      <c r="CI113" s="50"/>
      <c r="CJ113" s="50"/>
      <c r="CK113" s="50"/>
      <c r="CL113" s="50"/>
      <c r="CM113" s="50"/>
      <c r="CN113" s="59"/>
      <c r="CO113" s="60"/>
      <c r="CP113" s="17"/>
      <c r="CQ113" s="17"/>
      <c r="CR113" s="58"/>
      <c r="CS113" s="50"/>
      <c r="CT113" s="50"/>
      <c r="CU113" s="50"/>
      <c r="CV113" s="50"/>
      <c r="CW113" s="50"/>
      <c r="CX113" s="50"/>
      <c r="CY113" s="59"/>
      <c r="CZ113" s="60"/>
      <c r="DA113" s="17"/>
      <c r="DB113" s="17"/>
      <c r="DC113" s="58"/>
      <c r="DD113" s="50"/>
      <c r="DE113" s="50"/>
      <c r="DF113" s="50"/>
      <c r="DG113" s="50"/>
      <c r="DH113" s="50"/>
      <c r="DI113" s="50"/>
      <c r="DJ113" s="59"/>
      <c r="DK113" s="60"/>
      <c r="DL113" s="17"/>
      <c r="DM113" s="17"/>
      <c r="DN113" s="58"/>
      <c r="DO113" s="50"/>
      <c r="DP113" s="50"/>
      <c r="DQ113" s="50"/>
      <c r="DR113" s="50"/>
      <c r="DS113" s="50"/>
      <c r="DT113" s="50"/>
      <c r="DU113" s="59"/>
      <c r="DV113" s="60"/>
      <c r="DW113" s="17"/>
      <c r="DX113" s="17"/>
      <c r="DY113" s="58"/>
      <c r="DZ113" s="50"/>
      <c r="EA113" s="50"/>
      <c r="EB113" s="50"/>
      <c r="EC113" s="50"/>
      <c r="ED113" s="50"/>
      <c r="EE113" s="50"/>
      <c r="EF113" s="59"/>
      <c r="EG113" s="60"/>
      <c r="EH113" s="17"/>
      <c r="EI113" s="17"/>
      <c r="EJ113" s="58"/>
      <c r="EK113" s="50"/>
      <c r="EL113" s="50"/>
      <c r="EM113" s="50"/>
      <c r="EN113" s="50"/>
      <c r="EO113" s="50"/>
      <c r="EP113" s="50"/>
      <c r="EQ113" s="59"/>
      <c r="ER113" s="60"/>
      <c r="ES113" s="17"/>
      <c r="ET113" s="17"/>
      <c r="EU113" s="58"/>
      <c r="EV113" s="50"/>
      <c r="EW113" s="50"/>
      <c r="EX113" s="50"/>
      <c r="EY113" s="50"/>
      <c r="EZ113" s="50"/>
      <c r="FA113" s="50"/>
      <c r="FB113" s="59"/>
      <c r="FC113" s="60"/>
      <c r="FD113" s="17"/>
      <c r="FE113" s="17"/>
      <c r="FF113" s="58"/>
      <c r="FG113" s="50"/>
      <c r="FH113" s="50"/>
      <c r="FI113" s="50"/>
      <c r="FJ113" s="50"/>
      <c r="FK113" s="50"/>
      <c r="FL113" s="50"/>
      <c r="FM113" s="59"/>
      <c r="FN113" s="60"/>
      <c r="FO113" s="17"/>
      <c r="FP113" s="17"/>
      <c r="FQ113" s="58"/>
      <c r="FR113" s="50"/>
      <c r="FS113" s="50"/>
      <c r="FT113" s="50"/>
      <c r="FU113" s="50"/>
      <c r="FV113" s="50"/>
      <c r="FW113" s="50"/>
      <c r="FX113" s="59"/>
      <c r="FY113" s="60"/>
      <c r="FZ113" s="17"/>
      <c r="GA113" s="17"/>
      <c r="GB113" s="58"/>
      <c r="GC113" s="50"/>
      <c r="GD113" s="50"/>
      <c r="GE113" s="50"/>
      <c r="GF113" s="50"/>
      <c r="GG113" s="50"/>
      <c r="GH113" s="50"/>
      <c r="GI113" s="59"/>
      <c r="GJ113" s="60"/>
      <c r="GK113" s="17"/>
      <c r="GL113" s="17"/>
      <c r="GM113" s="58"/>
      <c r="GN113" s="50"/>
      <c r="GO113" s="50"/>
      <c r="GP113" s="50"/>
      <c r="GQ113" s="50"/>
      <c r="GR113" s="50"/>
      <c r="GS113" s="50"/>
      <c r="GT113" s="59"/>
      <c r="GU113" s="60"/>
      <c r="GV113" s="17"/>
      <c r="GW113" s="17"/>
      <c r="GX113" s="58"/>
      <c r="GY113" s="50"/>
      <c r="GZ113" s="50"/>
      <c r="HA113" s="50"/>
      <c r="HB113" s="50"/>
      <c r="HC113" s="50"/>
      <c r="HD113" s="50"/>
      <c r="HE113" s="59"/>
      <c r="HF113" s="60"/>
      <c r="HG113" s="17"/>
      <c r="HH113" s="17"/>
      <c r="HI113" s="58"/>
      <c r="HJ113" s="50"/>
      <c r="HK113" s="50"/>
      <c r="HL113" s="50"/>
      <c r="HM113" s="50"/>
      <c r="HN113" s="50"/>
      <c r="HO113" s="50"/>
      <c r="HP113" s="59"/>
      <c r="HQ113" s="60"/>
      <c r="HR113" s="17"/>
      <c r="HS113" s="17"/>
      <c r="HT113" s="58"/>
      <c r="HU113" s="50"/>
      <c r="HV113" s="50"/>
      <c r="HW113" s="50"/>
      <c r="HX113" s="50"/>
      <c r="HY113" s="50"/>
      <c r="HZ113" s="50"/>
      <c r="IA113" s="59"/>
      <c r="IB113" s="60"/>
      <c r="IC113" s="17"/>
      <c r="ID113" s="17"/>
    </row>
    <row r="114" spans="1:238" x14ac:dyDescent="0.3">
      <c r="A114" s="55"/>
      <c r="B114" s="66"/>
      <c r="C114" s="67"/>
      <c r="D114" s="67"/>
      <c r="E114" s="67"/>
      <c r="F114" s="898"/>
      <c r="G114" s="67"/>
      <c r="O114" s="59"/>
      <c r="P114" s="60"/>
      <c r="Q114" s="17"/>
      <c r="R114" s="17"/>
      <c r="S114" s="58"/>
      <c r="T114" s="50"/>
      <c r="U114" s="50"/>
      <c r="V114" s="50"/>
      <c r="W114" s="50"/>
      <c r="X114" s="50"/>
      <c r="Y114" s="50"/>
      <c r="Z114" s="59"/>
      <c r="AA114" s="60"/>
      <c r="AB114" s="17"/>
      <c r="AC114" s="17"/>
      <c r="AD114" s="58"/>
      <c r="AE114" s="50"/>
      <c r="AF114" s="50"/>
      <c r="AG114" s="50"/>
      <c r="AH114" s="50"/>
      <c r="AI114" s="50"/>
      <c r="AJ114" s="50"/>
      <c r="AK114" s="59"/>
      <c r="AL114" s="60"/>
      <c r="AM114" s="17"/>
      <c r="AN114" s="17"/>
      <c r="AO114" s="58"/>
      <c r="AP114" s="50"/>
      <c r="AQ114" s="50"/>
      <c r="AR114" s="50"/>
      <c r="AS114" s="50"/>
      <c r="AT114" s="50"/>
      <c r="AU114" s="50"/>
      <c r="AV114" s="59"/>
      <c r="AW114" s="60"/>
      <c r="AX114" s="17"/>
      <c r="AY114" s="17"/>
      <c r="AZ114" s="58"/>
      <c r="BA114" s="50"/>
      <c r="BB114" s="50"/>
      <c r="BC114" s="50"/>
      <c r="BD114" s="50"/>
      <c r="BE114" s="50"/>
      <c r="BF114" s="50"/>
      <c r="BG114" s="59"/>
      <c r="BH114" s="60"/>
      <c r="BI114" s="17"/>
      <c r="BJ114" s="17"/>
      <c r="BK114" s="58"/>
      <c r="BL114" s="50"/>
      <c r="BM114" s="50"/>
      <c r="BN114" s="50"/>
      <c r="BO114" s="50"/>
      <c r="BP114" s="50"/>
      <c r="BQ114" s="50"/>
      <c r="BR114" s="59"/>
      <c r="BS114" s="60"/>
      <c r="BT114" s="17"/>
      <c r="BU114" s="17"/>
      <c r="BV114" s="58"/>
      <c r="BW114" s="50"/>
      <c r="BX114" s="50"/>
      <c r="BY114" s="50"/>
      <c r="BZ114" s="50"/>
      <c r="CA114" s="50"/>
      <c r="CB114" s="50"/>
      <c r="CC114" s="59"/>
      <c r="CD114" s="60"/>
      <c r="CE114" s="17"/>
      <c r="CF114" s="17"/>
      <c r="CG114" s="58"/>
      <c r="CH114" s="50"/>
      <c r="CI114" s="50"/>
      <c r="CJ114" s="50"/>
      <c r="CK114" s="50"/>
      <c r="CL114" s="50"/>
      <c r="CM114" s="50"/>
      <c r="CN114" s="59"/>
      <c r="CO114" s="60"/>
      <c r="CP114" s="17"/>
      <c r="CQ114" s="17"/>
      <c r="CR114" s="58"/>
      <c r="CS114" s="50"/>
      <c r="CT114" s="50"/>
      <c r="CU114" s="50"/>
      <c r="CV114" s="50"/>
      <c r="CW114" s="50"/>
      <c r="CX114" s="50"/>
      <c r="CY114" s="59"/>
      <c r="CZ114" s="60"/>
      <c r="DA114" s="17"/>
      <c r="DB114" s="17"/>
      <c r="DC114" s="58"/>
      <c r="DD114" s="50"/>
      <c r="DE114" s="50"/>
      <c r="DF114" s="50"/>
      <c r="DG114" s="50"/>
      <c r="DH114" s="50"/>
      <c r="DI114" s="50"/>
      <c r="DJ114" s="59"/>
      <c r="DK114" s="60"/>
      <c r="DL114" s="17"/>
      <c r="DM114" s="17"/>
      <c r="DN114" s="58"/>
      <c r="DO114" s="50"/>
      <c r="DP114" s="50"/>
      <c r="DQ114" s="50"/>
      <c r="DR114" s="50"/>
      <c r="DS114" s="50"/>
      <c r="DT114" s="50"/>
      <c r="DU114" s="59"/>
      <c r="DV114" s="60"/>
      <c r="DW114" s="17"/>
      <c r="DX114" s="17"/>
      <c r="DY114" s="58"/>
      <c r="DZ114" s="50"/>
      <c r="EA114" s="50"/>
      <c r="EB114" s="50"/>
      <c r="EC114" s="50"/>
      <c r="ED114" s="50"/>
      <c r="EE114" s="50"/>
      <c r="EF114" s="59"/>
      <c r="EG114" s="60"/>
      <c r="EH114" s="17"/>
      <c r="EI114" s="17"/>
      <c r="EJ114" s="58"/>
      <c r="EK114" s="50"/>
      <c r="EL114" s="50"/>
      <c r="EM114" s="50"/>
      <c r="EN114" s="50"/>
      <c r="EO114" s="50"/>
      <c r="EP114" s="50"/>
      <c r="EQ114" s="59"/>
      <c r="ER114" s="60"/>
      <c r="ES114" s="17"/>
      <c r="ET114" s="17"/>
      <c r="EU114" s="58"/>
      <c r="EV114" s="50"/>
      <c r="EW114" s="50"/>
      <c r="EX114" s="50"/>
      <c r="EY114" s="50"/>
      <c r="EZ114" s="50"/>
      <c r="FA114" s="50"/>
      <c r="FB114" s="59"/>
      <c r="FC114" s="60"/>
      <c r="FD114" s="17"/>
      <c r="FE114" s="17"/>
      <c r="FF114" s="58"/>
      <c r="FG114" s="50"/>
      <c r="FH114" s="50"/>
      <c r="FI114" s="50"/>
      <c r="FJ114" s="50"/>
      <c r="FK114" s="50"/>
      <c r="FL114" s="50"/>
      <c r="FM114" s="59"/>
      <c r="FN114" s="60"/>
      <c r="FO114" s="17"/>
      <c r="FP114" s="17"/>
      <c r="FQ114" s="58"/>
      <c r="FR114" s="50"/>
      <c r="FS114" s="50"/>
      <c r="FT114" s="50"/>
      <c r="FU114" s="50"/>
      <c r="FV114" s="50"/>
      <c r="FW114" s="50"/>
      <c r="FX114" s="59"/>
      <c r="FY114" s="60"/>
      <c r="FZ114" s="17"/>
      <c r="GA114" s="17"/>
      <c r="GB114" s="58"/>
      <c r="GC114" s="50"/>
      <c r="GD114" s="50"/>
      <c r="GE114" s="50"/>
      <c r="GF114" s="50"/>
      <c r="GG114" s="50"/>
      <c r="GH114" s="50"/>
      <c r="GI114" s="59"/>
      <c r="GJ114" s="60"/>
      <c r="GK114" s="17"/>
      <c r="GL114" s="17"/>
      <c r="GM114" s="58"/>
      <c r="GN114" s="50"/>
      <c r="GO114" s="50"/>
      <c r="GP114" s="50"/>
      <c r="GQ114" s="50"/>
      <c r="GR114" s="50"/>
      <c r="GS114" s="50"/>
      <c r="GT114" s="59"/>
      <c r="GU114" s="60"/>
      <c r="GV114" s="17"/>
      <c r="GW114" s="17"/>
      <c r="GX114" s="58"/>
      <c r="GY114" s="50"/>
      <c r="GZ114" s="50"/>
      <c r="HA114" s="50"/>
      <c r="HB114" s="50"/>
      <c r="HC114" s="50"/>
      <c r="HD114" s="50"/>
      <c r="HE114" s="59"/>
      <c r="HF114" s="60"/>
      <c r="HG114" s="17"/>
      <c r="HH114" s="17"/>
      <c r="HI114" s="58"/>
      <c r="HJ114" s="50"/>
      <c r="HK114" s="50"/>
      <c r="HL114" s="50"/>
      <c r="HM114" s="50"/>
      <c r="HN114" s="50"/>
      <c r="HO114" s="50"/>
      <c r="HP114" s="59"/>
      <c r="HQ114" s="60"/>
      <c r="HR114" s="17"/>
      <c r="HS114" s="17"/>
      <c r="HT114" s="58"/>
      <c r="HU114" s="50"/>
      <c r="HV114" s="50"/>
      <c r="HW114" s="50"/>
      <c r="HX114" s="50"/>
      <c r="HY114" s="50"/>
      <c r="HZ114" s="50"/>
      <c r="IA114" s="59"/>
      <c r="IB114" s="60"/>
      <c r="IC114" s="17"/>
      <c r="ID114" s="17"/>
    </row>
    <row r="115" spans="1:238" x14ac:dyDescent="0.3">
      <c r="A115" s="55"/>
      <c r="B115" s="66"/>
      <c r="C115" s="67"/>
      <c r="D115" s="67"/>
      <c r="E115" s="67"/>
      <c r="F115" s="898"/>
      <c r="G115" s="67"/>
      <c r="O115" s="59"/>
      <c r="P115" s="60"/>
      <c r="Q115" s="17"/>
      <c r="R115" s="17"/>
      <c r="S115" s="58"/>
      <c r="T115" s="50"/>
      <c r="U115" s="50"/>
      <c r="V115" s="50"/>
      <c r="W115" s="50"/>
      <c r="X115" s="50"/>
      <c r="Y115" s="50"/>
      <c r="Z115" s="59"/>
      <c r="AA115" s="60"/>
      <c r="AB115" s="17"/>
      <c r="AC115" s="17"/>
      <c r="AD115" s="58"/>
      <c r="AE115" s="50"/>
      <c r="AF115" s="50"/>
      <c r="AG115" s="50"/>
      <c r="AH115" s="50"/>
      <c r="AI115" s="50"/>
      <c r="AJ115" s="50"/>
      <c r="AK115" s="59"/>
      <c r="AL115" s="60"/>
      <c r="AM115" s="17"/>
      <c r="AN115" s="17"/>
      <c r="AO115" s="58"/>
      <c r="AP115" s="50"/>
      <c r="AQ115" s="50"/>
      <c r="AR115" s="50"/>
      <c r="AS115" s="50"/>
      <c r="AT115" s="50"/>
      <c r="AU115" s="50"/>
      <c r="AV115" s="59"/>
      <c r="AW115" s="60"/>
      <c r="AX115" s="17"/>
      <c r="AY115" s="17"/>
      <c r="AZ115" s="58"/>
      <c r="BA115" s="50"/>
      <c r="BB115" s="50"/>
      <c r="BC115" s="50"/>
      <c r="BD115" s="50"/>
      <c r="BE115" s="50"/>
      <c r="BF115" s="50"/>
      <c r="BG115" s="59"/>
      <c r="BH115" s="60"/>
      <c r="BI115" s="17"/>
      <c r="BJ115" s="17"/>
      <c r="BK115" s="58"/>
      <c r="BL115" s="50"/>
      <c r="BM115" s="50"/>
      <c r="BN115" s="50"/>
      <c r="BO115" s="50"/>
      <c r="BP115" s="50"/>
      <c r="BQ115" s="50"/>
      <c r="BR115" s="59"/>
      <c r="BS115" s="60"/>
      <c r="BT115" s="17"/>
      <c r="BU115" s="17"/>
      <c r="BV115" s="58"/>
      <c r="BW115" s="50"/>
      <c r="BX115" s="50"/>
      <c r="BY115" s="50"/>
      <c r="BZ115" s="50"/>
      <c r="CA115" s="50"/>
      <c r="CB115" s="50"/>
      <c r="CC115" s="59"/>
      <c r="CD115" s="60"/>
      <c r="CE115" s="17"/>
      <c r="CF115" s="17"/>
      <c r="CG115" s="58"/>
      <c r="CH115" s="50"/>
      <c r="CI115" s="50"/>
      <c r="CJ115" s="50"/>
      <c r="CK115" s="50"/>
      <c r="CL115" s="50"/>
      <c r="CM115" s="50"/>
      <c r="CN115" s="59"/>
      <c r="CO115" s="60"/>
      <c r="CP115" s="17"/>
      <c r="CQ115" s="17"/>
      <c r="CR115" s="58"/>
      <c r="CS115" s="50"/>
      <c r="CT115" s="50"/>
      <c r="CU115" s="50"/>
      <c r="CV115" s="50"/>
      <c r="CW115" s="50"/>
      <c r="CX115" s="50"/>
      <c r="CY115" s="59"/>
      <c r="CZ115" s="60"/>
      <c r="DA115" s="17"/>
      <c r="DB115" s="17"/>
      <c r="DC115" s="58"/>
      <c r="DD115" s="50"/>
      <c r="DE115" s="50"/>
      <c r="DF115" s="50"/>
      <c r="DG115" s="50"/>
      <c r="DH115" s="50"/>
      <c r="DI115" s="50"/>
      <c r="DJ115" s="59"/>
      <c r="DK115" s="60"/>
      <c r="DL115" s="17"/>
      <c r="DM115" s="17"/>
      <c r="DN115" s="58"/>
      <c r="DO115" s="50"/>
      <c r="DP115" s="50"/>
      <c r="DQ115" s="50"/>
      <c r="DR115" s="50"/>
      <c r="DS115" s="50"/>
      <c r="DT115" s="50"/>
      <c r="DU115" s="59"/>
      <c r="DV115" s="60"/>
      <c r="DW115" s="17"/>
      <c r="DX115" s="17"/>
      <c r="DY115" s="58"/>
      <c r="DZ115" s="50"/>
      <c r="EA115" s="50"/>
      <c r="EB115" s="50"/>
      <c r="EC115" s="50"/>
      <c r="ED115" s="50"/>
      <c r="EE115" s="50"/>
      <c r="EF115" s="59"/>
      <c r="EG115" s="60"/>
      <c r="EH115" s="17"/>
      <c r="EI115" s="17"/>
      <c r="EJ115" s="58"/>
      <c r="EK115" s="50"/>
      <c r="EL115" s="50"/>
      <c r="EM115" s="50"/>
      <c r="EN115" s="50"/>
      <c r="EO115" s="50"/>
      <c r="EP115" s="50"/>
      <c r="EQ115" s="59"/>
      <c r="ER115" s="60"/>
      <c r="ES115" s="17"/>
      <c r="ET115" s="17"/>
      <c r="EU115" s="58"/>
      <c r="EV115" s="50"/>
      <c r="EW115" s="50"/>
      <c r="EX115" s="50"/>
      <c r="EY115" s="50"/>
      <c r="EZ115" s="50"/>
      <c r="FA115" s="50"/>
      <c r="FB115" s="59"/>
      <c r="FC115" s="60"/>
      <c r="FD115" s="17"/>
      <c r="FE115" s="17"/>
      <c r="FF115" s="58"/>
      <c r="FG115" s="50"/>
      <c r="FH115" s="50"/>
      <c r="FI115" s="50"/>
      <c r="FJ115" s="50"/>
      <c r="FK115" s="50"/>
      <c r="FL115" s="50"/>
      <c r="FM115" s="59"/>
      <c r="FN115" s="60"/>
      <c r="FO115" s="17"/>
      <c r="FP115" s="17"/>
      <c r="FQ115" s="58"/>
      <c r="FR115" s="50"/>
      <c r="FS115" s="50"/>
      <c r="FT115" s="50"/>
      <c r="FU115" s="50"/>
      <c r="FV115" s="50"/>
      <c r="FW115" s="50"/>
      <c r="FX115" s="59"/>
      <c r="FY115" s="60"/>
      <c r="FZ115" s="17"/>
      <c r="GA115" s="17"/>
      <c r="GB115" s="58"/>
      <c r="GC115" s="50"/>
      <c r="GD115" s="50"/>
      <c r="GE115" s="50"/>
      <c r="GF115" s="50"/>
      <c r="GG115" s="50"/>
      <c r="GH115" s="50"/>
      <c r="GI115" s="59"/>
      <c r="GJ115" s="60"/>
      <c r="GK115" s="17"/>
      <c r="GL115" s="17"/>
      <c r="GM115" s="58"/>
      <c r="GN115" s="50"/>
      <c r="GO115" s="50"/>
      <c r="GP115" s="50"/>
      <c r="GQ115" s="50"/>
      <c r="GR115" s="50"/>
      <c r="GS115" s="50"/>
      <c r="GT115" s="59"/>
      <c r="GU115" s="60"/>
      <c r="GV115" s="17"/>
      <c r="GW115" s="17"/>
      <c r="GX115" s="58"/>
      <c r="GY115" s="50"/>
      <c r="GZ115" s="50"/>
      <c r="HA115" s="50"/>
      <c r="HB115" s="50"/>
      <c r="HC115" s="50"/>
      <c r="HD115" s="50"/>
      <c r="HE115" s="59"/>
      <c r="HF115" s="60"/>
      <c r="HG115" s="17"/>
      <c r="HH115" s="17"/>
      <c r="HI115" s="58"/>
      <c r="HJ115" s="50"/>
      <c r="HK115" s="50"/>
      <c r="HL115" s="50"/>
      <c r="HM115" s="50"/>
      <c r="HN115" s="50"/>
      <c r="HO115" s="50"/>
      <c r="HP115" s="59"/>
      <c r="HQ115" s="60"/>
      <c r="HR115" s="17"/>
      <c r="HS115" s="17"/>
      <c r="HT115" s="58"/>
      <c r="HU115" s="50"/>
      <c r="HV115" s="50"/>
      <c r="HW115" s="50"/>
      <c r="HX115" s="50"/>
      <c r="HY115" s="50"/>
      <c r="HZ115" s="50"/>
      <c r="IA115" s="59"/>
      <c r="IB115" s="60"/>
      <c r="IC115" s="17"/>
      <c r="ID115" s="17"/>
    </row>
    <row r="116" spans="1:238" x14ac:dyDescent="0.3">
      <c r="A116" s="55"/>
      <c r="B116" s="66"/>
      <c r="C116" s="67"/>
      <c r="D116" s="67"/>
      <c r="E116" s="67"/>
      <c r="F116" s="898"/>
      <c r="G116" s="67"/>
      <c r="O116" s="59"/>
      <c r="P116" s="60"/>
      <c r="Q116" s="17"/>
      <c r="R116" s="17"/>
      <c r="S116" s="58"/>
      <c r="T116" s="50"/>
      <c r="U116" s="50"/>
      <c r="V116" s="50"/>
      <c r="W116" s="50"/>
      <c r="X116" s="50"/>
      <c r="Y116" s="50"/>
      <c r="Z116" s="59"/>
      <c r="AA116" s="60"/>
      <c r="AB116" s="17"/>
      <c r="AC116" s="17"/>
      <c r="AD116" s="58"/>
      <c r="AE116" s="50"/>
      <c r="AF116" s="50"/>
      <c r="AG116" s="50"/>
      <c r="AH116" s="50"/>
      <c r="AI116" s="50"/>
      <c r="AJ116" s="50"/>
      <c r="AK116" s="59"/>
      <c r="AL116" s="60"/>
      <c r="AM116" s="17"/>
      <c r="AN116" s="17"/>
      <c r="AO116" s="58"/>
      <c r="AP116" s="50"/>
      <c r="AQ116" s="50"/>
      <c r="AR116" s="50"/>
      <c r="AS116" s="50"/>
      <c r="AT116" s="50"/>
      <c r="AU116" s="50"/>
      <c r="AV116" s="59"/>
      <c r="AW116" s="60"/>
      <c r="AX116" s="17"/>
      <c r="AY116" s="17"/>
      <c r="AZ116" s="58"/>
      <c r="BA116" s="50"/>
      <c r="BB116" s="50"/>
      <c r="BC116" s="50"/>
      <c r="BD116" s="50"/>
      <c r="BE116" s="50"/>
      <c r="BF116" s="50"/>
      <c r="BG116" s="59"/>
      <c r="BH116" s="60"/>
      <c r="BI116" s="17"/>
      <c r="BJ116" s="17"/>
      <c r="BK116" s="58"/>
      <c r="BL116" s="50"/>
      <c r="BM116" s="50"/>
      <c r="BN116" s="50"/>
      <c r="BO116" s="50"/>
      <c r="BP116" s="50"/>
      <c r="BQ116" s="50"/>
      <c r="BR116" s="59"/>
      <c r="BS116" s="60"/>
      <c r="BT116" s="17"/>
      <c r="BU116" s="17"/>
      <c r="BV116" s="58"/>
      <c r="BW116" s="50"/>
      <c r="BX116" s="50"/>
      <c r="BY116" s="50"/>
      <c r="BZ116" s="50"/>
      <c r="CA116" s="50"/>
      <c r="CB116" s="50"/>
      <c r="CC116" s="59"/>
      <c r="CD116" s="60"/>
      <c r="CE116" s="17"/>
      <c r="CF116" s="17"/>
      <c r="CG116" s="58"/>
      <c r="CH116" s="50"/>
      <c r="CI116" s="50"/>
      <c r="CJ116" s="50"/>
      <c r="CK116" s="50"/>
      <c r="CL116" s="50"/>
      <c r="CM116" s="50"/>
      <c r="CN116" s="59"/>
      <c r="CO116" s="60"/>
      <c r="CP116" s="17"/>
      <c r="CQ116" s="17"/>
      <c r="CR116" s="58"/>
      <c r="CS116" s="50"/>
      <c r="CT116" s="50"/>
      <c r="CU116" s="50"/>
      <c r="CV116" s="50"/>
      <c r="CW116" s="50"/>
      <c r="CX116" s="50"/>
      <c r="CY116" s="59"/>
      <c r="CZ116" s="60"/>
      <c r="DA116" s="17"/>
      <c r="DB116" s="17"/>
      <c r="DC116" s="58"/>
      <c r="DD116" s="50"/>
      <c r="DE116" s="50"/>
      <c r="DF116" s="50"/>
      <c r="DG116" s="50"/>
      <c r="DH116" s="50"/>
      <c r="DI116" s="50"/>
      <c r="DJ116" s="59"/>
      <c r="DK116" s="60"/>
      <c r="DL116" s="17"/>
      <c r="DM116" s="17"/>
      <c r="DN116" s="58"/>
      <c r="DO116" s="50"/>
      <c r="DP116" s="50"/>
      <c r="DQ116" s="50"/>
      <c r="DR116" s="50"/>
      <c r="DS116" s="50"/>
      <c r="DT116" s="50"/>
      <c r="DU116" s="59"/>
      <c r="DV116" s="60"/>
      <c r="DW116" s="17"/>
      <c r="DX116" s="17"/>
      <c r="DY116" s="58"/>
      <c r="DZ116" s="50"/>
      <c r="EA116" s="50"/>
      <c r="EB116" s="50"/>
      <c r="EC116" s="50"/>
      <c r="ED116" s="50"/>
      <c r="EE116" s="50"/>
      <c r="EF116" s="59"/>
      <c r="EG116" s="60"/>
      <c r="EH116" s="17"/>
      <c r="EI116" s="17"/>
      <c r="EJ116" s="58"/>
      <c r="EK116" s="50"/>
      <c r="EL116" s="50"/>
      <c r="EM116" s="50"/>
      <c r="EN116" s="50"/>
      <c r="EO116" s="50"/>
      <c r="EP116" s="50"/>
      <c r="EQ116" s="59"/>
      <c r="ER116" s="60"/>
      <c r="ES116" s="17"/>
      <c r="ET116" s="17"/>
      <c r="EU116" s="58"/>
      <c r="EV116" s="50"/>
      <c r="EW116" s="50"/>
      <c r="EX116" s="50"/>
      <c r="EY116" s="50"/>
      <c r="EZ116" s="50"/>
      <c r="FA116" s="50"/>
      <c r="FB116" s="59"/>
      <c r="FC116" s="60"/>
      <c r="FD116" s="17"/>
      <c r="FE116" s="17"/>
      <c r="FF116" s="58"/>
      <c r="FG116" s="50"/>
      <c r="FH116" s="50"/>
      <c r="FI116" s="50"/>
      <c r="FJ116" s="50"/>
      <c r="FK116" s="50"/>
      <c r="FL116" s="50"/>
      <c r="FM116" s="59"/>
      <c r="FN116" s="60"/>
      <c r="FO116" s="17"/>
      <c r="FP116" s="17"/>
      <c r="FQ116" s="58"/>
      <c r="FR116" s="50"/>
      <c r="FS116" s="50"/>
      <c r="FT116" s="50"/>
      <c r="FU116" s="50"/>
      <c r="FV116" s="50"/>
      <c r="FW116" s="50"/>
      <c r="FX116" s="59"/>
      <c r="FY116" s="60"/>
      <c r="FZ116" s="17"/>
      <c r="GA116" s="17"/>
      <c r="GB116" s="58"/>
      <c r="GC116" s="50"/>
      <c r="GD116" s="50"/>
      <c r="GE116" s="50"/>
      <c r="GF116" s="50"/>
      <c r="GG116" s="50"/>
      <c r="GH116" s="50"/>
      <c r="GI116" s="59"/>
      <c r="GJ116" s="60"/>
      <c r="GK116" s="17"/>
      <c r="GL116" s="17"/>
      <c r="GM116" s="58"/>
      <c r="GN116" s="50"/>
      <c r="GO116" s="50"/>
      <c r="GP116" s="50"/>
      <c r="GQ116" s="50"/>
      <c r="GR116" s="50"/>
      <c r="GS116" s="50"/>
      <c r="GT116" s="59"/>
      <c r="GU116" s="60"/>
      <c r="GV116" s="17"/>
      <c r="GW116" s="17"/>
      <c r="GX116" s="58"/>
      <c r="GY116" s="50"/>
      <c r="GZ116" s="50"/>
      <c r="HA116" s="50"/>
      <c r="HB116" s="50"/>
      <c r="HC116" s="50"/>
      <c r="HD116" s="50"/>
      <c r="HE116" s="59"/>
      <c r="HF116" s="60"/>
      <c r="HG116" s="17"/>
      <c r="HH116" s="17"/>
      <c r="HI116" s="58"/>
      <c r="HJ116" s="50"/>
      <c r="HK116" s="50"/>
      <c r="HL116" s="50"/>
      <c r="HM116" s="50"/>
      <c r="HN116" s="50"/>
      <c r="HO116" s="50"/>
      <c r="HP116" s="59"/>
      <c r="HQ116" s="60"/>
      <c r="HR116" s="17"/>
      <c r="HS116" s="17"/>
      <c r="HT116" s="58"/>
      <c r="HU116" s="50"/>
      <c r="HV116" s="50"/>
      <c r="HW116" s="50"/>
      <c r="HX116" s="50"/>
      <c r="HY116" s="50"/>
      <c r="HZ116" s="50"/>
      <c r="IA116" s="59"/>
      <c r="IB116" s="60"/>
      <c r="IC116" s="17"/>
      <c r="ID116" s="17"/>
    </row>
    <row r="117" spans="1:238" x14ac:dyDescent="0.3">
      <c r="A117" s="55"/>
      <c r="B117" s="66"/>
      <c r="C117" s="67"/>
      <c r="D117" s="67"/>
      <c r="E117" s="67"/>
      <c r="F117" s="898"/>
      <c r="G117" s="67"/>
      <c r="H117" s="58"/>
      <c r="I117" s="50"/>
      <c r="J117" s="50"/>
      <c r="K117" s="50"/>
      <c r="L117" s="50"/>
      <c r="M117" s="50"/>
      <c r="N117" s="50"/>
    </row>
    <row r="118" spans="1:238" x14ac:dyDescent="0.3">
      <c r="A118" s="55"/>
      <c r="B118" s="66"/>
      <c r="C118" s="67"/>
      <c r="D118" s="67"/>
      <c r="E118" s="67"/>
      <c r="F118" s="898"/>
      <c r="G118" s="67"/>
      <c r="H118" s="58"/>
      <c r="I118" s="50"/>
      <c r="J118" s="50"/>
      <c r="K118" s="50"/>
      <c r="L118" s="50"/>
      <c r="M118" s="50"/>
      <c r="N118" s="50"/>
    </row>
    <row r="119" spans="1:238" x14ac:dyDescent="0.3">
      <c r="A119" s="55"/>
      <c r="B119" s="66"/>
      <c r="C119" s="67"/>
      <c r="D119" s="67"/>
      <c r="E119" s="67"/>
      <c r="F119" s="898"/>
      <c r="G119" s="67"/>
      <c r="H119" s="58"/>
      <c r="I119" s="50"/>
      <c r="J119" s="50"/>
      <c r="K119" s="50"/>
      <c r="L119" s="50"/>
      <c r="M119" s="50"/>
      <c r="N119" s="50"/>
    </row>
    <row r="120" spans="1:238" x14ac:dyDescent="0.3">
      <c r="A120" s="55"/>
      <c r="B120" s="66"/>
      <c r="C120" s="67"/>
      <c r="D120" s="67"/>
      <c r="E120" s="67"/>
      <c r="F120" s="898"/>
      <c r="G120" s="67"/>
      <c r="H120" s="58"/>
      <c r="I120" s="50"/>
      <c r="J120" s="50"/>
      <c r="K120" s="50"/>
      <c r="L120" s="50"/>
      <c r="M120" s="50"/>
      <c r="N120" s="50"/>
    </row>
    <row r="121" spans="1:238" x14ac:dyDescent="0.3">
      <c r="A121" s="55"/>
      <c r="B121" s="66"/>
      <c r="C121" s="67"/>
      <c r="D121" s="67"/>
      <c r="E121" s="67"/>
      <c r="F121" s="898"/>
      <c r="G121" s="67"/>
      <c r="H121" s="58"/>
      <c r="I121" s="50"/>
      <c r="J121" s="50"/>
      <c r="K121" s="50"/>
      <c r="L121" s="50"/>
      <c r="M121" s="50"/>
      <c r="N121" s="50"/>
      <c r="O121" s="59"/>
      <c r="P121" s="60"/>
      <c r="Q121" s="17"/>
      <c r="R121" s="17"/>
      <c r="S121" s="58"/>
      <c r="T121" s="50"/>
      <c r="U121" s="50"/>
      <c r="V121" s="50"/>
      <c r="W121" s="50"/>
      <c r="X121" s="50"/>
      <c r="Y121" s="50"/>
      <c r="Z121" s="59"/>
      <c r="AA121" s="60"/>
      <c r="AB121" s="17"/>
      <c r="AC121" s="17"/>
      <c r="AD121" s="58"/>
      <c r="AE121" s="50"/>
      <c r="AF121" s="50"/>
      <c r="AG121" s="50"/>
      <c r="AH121" s="50"/>
      <c r="AI121" s="50"/>
      <c r="AJ121" s="50"/>
      <c r="AK121" s="59"/>
      <c r="AL121" s="60"/>
      <c r="AM121" s="17"/>
      <c r="AN121" s="17"/>
      <c r="AO121" s="58"/>
      <c r="AP121" s="50"/>
      <c r="AQ121" s="50"/>
      <c r="AR121" s="50"/>
      <c r="AS121" s="50"/>
      <c r="AT121" s="50"/>
      <c r="AU121" s="50"/>
      <c r="AV121" s="59"/>
      <c r="AW121" s="60"/>
      <c r="AX121" s="17"/>
      <c r="AY121" s="17"/>
      <c r="AZ121" s="58"/>
      <c r="BA121" s="50"/>
      <c r="BB121" s="50"/>
      <c r="BC121" s="50"/>
      <c r="BD121" s="50"/>
      <c r="BE121" s="50"/>
      <c r="BF121" s="50"/>
      <c r="BG121" s="59"/>
      <c r="BH121" s="60"/>
      <c r="BI121" s="17"/>
      <c r="BJ121" s="17"/>
      <c r="BK121" s="58"/>
      <c r="BL121" s="50"/>
      <c r="BM121" s="50"/>
      <c r="BN121" s="50"/>
      <c r="BO121" s="50"/>
      <c r="BP121" s="50"/>
      <c r="BQ121" s="50"/>
      <c r="BR121" s="59"/>
      <c r="BS121" s="60"/>
      <c r="BT121" s="17"/>
      <c r="BU121" s="17"/>
      <c r="BV121" s="58"/>
      <c r="BW121" s="50"/>
      <c r="BX121" s="50"/>
      <c r="BY121" s="50"/>
      <c r="BZ121" s="50"/>
      <c r="CA121" s="50"/>
      <c r="CB121" s="50"/>
      <c r="CC121" s="59"/>
      <c r="CD121" s="60"/>
      <c r="CE121" s="17"/>
      <c r="CF121" s="17"/>
      <c r="CG121" s="58"/>
      <c r="CH121" s="50"/>
      <c r="CI121" s="50"/>
      <c r="CJ121" s="50"/>
      <c r="CK121" s="50"/>
      <c r="CL121" s="50"/>
      <c r="CM121" s="50"/>
      <c r="CN121" s="59"/>
      <c r="CO121" s="60"/>
      <c r="CP121" s="17"/>
      <c r="CQ121" s="17"/>
      <c r="CR121" s="58"/>
      <c r="CS121" s="50"/>
      <c r="CT121" s="50"/>
      <c r="CU121" s="50"/>
      <c r="CV121" s="50"/>
      <c r="CW121" s="50"/>
      <c r="CX121" s="50"/>
      <c r="CY121" s="59"/>
      <c r="CZ121" s="60"/>
      <c r="DA121" s="17"/>
      <c r="DB121" s="17"/>
      <c r="DC121" s="58"/>
      <c r="DD121" s="50"/>
      <c r="DE121" s="50"/>
      <c r="DF121" s="50"/>
      <c r="DG121" s="50"/>
      <c r="DH121" s="50"/>
      <c r="DI121" s="50"/>
      <c r="DJ121" s="59"/>
      <c r="DK121" s="60"/>
      <c r="DL121" s="17"/>
      <c r="DM121" s="17"/>
      <c r="DN121" s="58"/>
      <c r="DO121" s="50"/>
      <c r="DP121" s="50"/>
      <c r="DQ121" s="50"/>
      <c r="DR121" s="50"/>
      <c r="DS121" s="50"/>
      <c r="DT121" s="50"/>
      <c r="DU121" s="59"/>
      <c r="DV121" s="60"/>
      <c r="DW121" s="17"/>
      <c r="DX121" s="17"/>
      <c r="DY121" s="58"/>
      <c r="DZ121" s="50"/>
      <c r="EA121" s="50"/>
      <c r="EB121" s="50"/>
      <c r="EC121" s="50"/>
      <c r="ED121" s="50"/>
      <c r="EE121" s="50"/>
      <c r="EF121" s="59"/>
      <c r="EG121" s="60"/>
      <c r="EH121" s="17"/>
      <c r="EI121" s="17"/>
      <c r="EJ121" s="58"/>
      <c r="EK121" s="50"/>
      <c r="EL121" s="50"/>
      <c r="EM121" s="50"/>
      <c r="EN121" s="50"/>
      <c r="EO121" s="50"/>
      <c r="EP121" s="50"/>
      <c r="EQ121" s="59"/>
      <c r="ER121" s="60"/>
      <c r="ES121" s="17"/>
      <c r="ET121" s="17"/>
      <c r="EU121" s="58"/>
      <c r="EV121" s="50"/>
      <c r="EW121" s="50"/>
      <c r="EX121" s="50"/>
      <c r="EY121" s="50"/>
      <c r="EZ121" s="50"/>
      <c r="FA121" s="50"/>
      <c r="FB121" s="59"/>
      <c r="FC121" s="60"/>
      <c r="FD121" s="17"/>
      <c r="FE121" s="17"/>
      <c r="FF121" s="58"/>
      <c r="FG121" s="50"/>
      <c r="FH121" s="50"/>
      <c r="FI121" s="50"/>
      <c r="FJ121" s="50"/>
      <c r="FK121" s="50"/>
      <c r="FL121" s="50"/>
      <c r="FM121" s="59"/>
      <c r="FN121" s="60"/>
      <c r="FO121" s="17"/>
      <c r="FP121" s="17"/>
      <c r="FQ121" s="58"/>
      <c r="FR121" s="50"/>
      <c r="FS121" s="50"/>
      <c r="FT121" s="50"/>
      <c r="FU121" s="50"/>
      <c r="FV121" s="50"/>
      <c r="FW121" s="50"/>
      <c r="FX121" s="59"/>
      <c r="FY121" s="60"/>
      <c r="FZ121" s="17"/>
      <c r="GA121" s="17"/>
      <c r="GB121" s="58"/>
      <c r="GC121" s="50"/>
      <c r="GD121" s="50"/>
      <c r="GE121" s="50"/>
      <c r="GF121" s="50"/>
      <c r="GG121" s="50"/>
      <c r="GH121" s="50"/>
      <c r="GI121" s="59"/>
      <c r="GJ121" s="60"/>
      <c r="GK121" s="17"/>
      <c r="GL121" s="17"/>
      <c r="GM121" s="58"/>
      <c r="GN121" s="50"/>
      <c r="GO121" s="50"/>
      <c r="GP121" s="50"/>
      <c r="GQ121" s="50"/>
      <c r="GR121" s="50"/>
      <c r="GS121" s="50"/>
      <c r="GT121" s="59"/>
      <c r="GU121" s="60"/>
      <c r="GV121" s="17"/>
      <c r="GW121" s="17"/>
      <c r="GX121" s="58"/>
      <c r="GY121" s="50"/>
      <c r="GZ121" s="50"/>
      <c r="HA121" s="50"/>
      <c r="HB121" s="50"/>
      <c r="HC121" s="50"/>
      <c r="HD121" s="50"/>
      <c r="HE121" s="59"/>
      <c r="HF121" s="60"/>
      <c r="HG121" s="17"/>
      <c r="HH121" s="17"/>
      <c r="HI121" s="58"/>
      <c r="HJ121" s="50"/>
      <c r="HK121" s="50"/>
      <c r="HL121" s="50"/>
      <c r="HM121" s="50"/>
      <c r="HN121" s="50"/>
      <c r="HO121" s="50"/>
      <c r="HP121" s="59"/>
      <c r="HQ121" s="60"/>
      <c r="HR121" s="17"/>
      <c r="HS121" s="17"/>
      <c r="HT121" s="58"/>
      <c r="HU121" s="50"/>
      <c r="HV121" s="50"/>
      <c r="HW121" s="50"/>
      <c r="HX121" s="50"/>
      <c r="HY121" s="50"/>
      <c r="HZ121" s="50"/>
      <c r="IA121" s="59"/>
      <c r="IB121" s="60"/>
      <c r="IC121" s="17"/>
      <c r="ID121" s="17"/>
    </row>
    <row r="122" spans="1:238" x14ac:dyDescent="0.3">
      <c r="A122" s="55"/>
      <c r="B122" s="66"/>
      <c r="C122" s="67"/>
      <c r="D122" s="67"/>
      <c r="E122" s="67"/>
      <c r="F122" s="898"/>
      <c r="G122" s="67"/>
      <c r="H122" s="58"/>
      <c r="I122" s="50"/>
      <c r="J122" s="50"/>
      <c r="K122" s="50"/>
      <c r="L122" s="50"/>
      <c r="M122" s="50"/>
      <c r="N122" s="50"/>
      <c r="O122" s="59"/>
      <c r="P122" s="60"/>
      <c r="Q122" s="17"/>
      <c r="R122" s="17"/>
      <c r="S122" s="58"/>
      <c r="T122" s="50"/>
      <c r="U122" s="50"/>
      <c r="V122" s="50"/>
      <c r="W122" s="50"/>
      <c r="X122" s="50"/>
      <c r="Y122" s="50"/>
      <c r="Z122" s="59"/>
      <c r="AA122" s="60"/>
      <c r="AB122" s="17"/>
      <c r="AC122" s="17"/>
      <c r="AD122" s="58"/>
      <c r="AE122" s="50"/>
      <c r="AF122" s="50"/>
      <c r="AG122" s="50"/>
      <c r="AH122" s="50"/>
      <c r="AI122" s="50"/>
      <c r="AJ122" s="50"/>
      <c r="AK122" s="59"/>
      <c r="AL122" s="60"/>
      <c r="AM122" s="17"/>
      <c r="AN122" s="17"/>
      <c r="AO122" s="58"/>
      <c r="AP122" s="50"/>
      <c r="AQ122" s="50"/>
      <c r="AR122" s="50"/>
      <c r="AS122" s="50"/>
      <c r="AT122" s="50"/>
      <c r="AU122" s="50"/>
      <c r="AV122" s="59"/>
      <c r="AW122" s="60"/>
      <c r="AX122" s="17"/>
      <c r="AY122" s="17"/>
      <c r="AZ122" s="58"/>
      <c r="BA122" s="50"/>
      <c r="BB122" s="50"/>
      <c r="BC122" s="50"/>
      <c r="BD122" s="50"/>
      <c r="BE122" s="50"/>
      <c r="BF122" s="50"/>
      <c r="BG122" s="59"/>
      <c r="BH122" s="60"/>
      <c r="BI122" s="17"/>
      <c r="BJ122" s="17"/>
      <c r="BK122" s="58"/>
      <c r="BL122" s="50"/>
      <c r="BM122" s="50"/>
      <c r="BN122" s="50"/>
      <c r="BO122" s="50"/>
      <c r="BP122" s="50"/>
      <c r="BQ122" s="50"/>
      <c r="BR122" s="59"/>
      <c r="BS122" s="60"/>
      <c r="BT122" s="17"/>
      <c r="BU122" s="17"/>
      <c r="BV122" s="58"/>
      <c r="BW122" s="50"/>
      <c r="BX122" s="50"/>
      <c r="BY122" s="50"/>
      <c r="BZ122" s="50"/>
      <c r="CA122" s="50"/>
      <c r="CB122" s="50"/>
      <c r="CC122" s="59"/>
      <c r="CD122" s="60"/>
      <c r="CE122" s="17"/>
      <c r="CF122" s="17"/>
      <c r="CG122" s="58"/>
      <c r="CH122" s="50"/>
      <c r="CI122" s="50"/>
      <c r="CJ122" s="50"/>
      <c r="CK122" s="50"/>
      <c r="CL122" s="50"/>
      <c r="CM122" s="50"/>
      <c r="CN122" s="59"/>
      <c r="CO122" s="60"/>
      <c r="CP122" s="17"/>
      <c r="CQ122" s="17"/>
      <c r="CR122" s="58"/>
      <c r="CS122" s="50"/>
      <c r="CT122" s="50"/>
      <c r="CU122" s="50"/>
      <c r="CV122" s="50"/>
      <c r="CW122" s="50"/>
      <c r="CX122" s="50"/>
      <c r="CY122" s="59"/>
      <c r="CZ122" s="60"/>
      <c r="DA122" s="17"/>
      <c r="DB122" s="17"/>
      <c r="DC122" s="58"/>
      <c r="DD122" s="50"/>
      <c r="DE122" s="50"/>
      <c r="DF122" s="50"/>
      <c r="DG122" s="50"/>
      <c r="DH122" s="50"/>
      <c r="DI122" s="50"/>
      <c r="DJ122" s="59"/>
      <c r="DK122" s="60"/>
      <c r="DL122" s="17"/>
      <c r="DM122" s="17"/>
      <c r="DN122" s="58"/>
      <c r="DO122" s="50"/>
      <c r="DP122" s="50"/>
      <c r="DQ122" s="50"/>
      <c r="DR122" s="50"/>
      <c r="DS122" s="50"/>
      <c r="DT122" s="50"/>
      <c r="DU122" s="59"/>
      <c r="DV122" s="60"/>
      <c r="DW122" s="17"/>
      <c r="DX122" s="17"/>
      <c r="DY122" s="58"/>
      <c r="DZ122" s="50"/>
      <c r="EA122" s="50"/>
      <c r="EB122" s="50"/>
      <c r="EC122" s="50"/>
      <c r="ED122" s="50"/>
      <c r="EE122" s="50"/>
      <c r="EF122" s="59"/>
      <c r="EG122" s="60"/>
      <c r="EH122" s="17"/>
      <c r="EI122" s="17"/>
      <c r="EJ122" s="58"/>
      <c r="EK122" s="50"/>
      <c r="EL122" s="50"/>
      <c r="EM122" s="50"/>
      <c r="EN122" s="50"/>
      <c r="EO122" s="50"/>
      <c r="EP122" s="50"/>
      <c r="EQ122" s="59"/>
      <c r="ER122" s="60"/>
      <c r="ES122" s="17"/>
      <c r="ET122" s="17"/>
      <c r="EU122" s="58"/>
      <c r="EV122" s="50"/>
      <c r="EW122" s="50"/>
      <c r="EX122" s="50"/>
      <c r="EY122" s="50"/>
      <c r="EZ122" s="50"/>
      <c r="FA122" s="50"/>
      <c r="FB122" s="59"/>
      <c r="FC122" s="60"/>
      <c r="FD122" s="17"/>
      <c r="FE122" s="17"/>
      <c r="FF122" s="58"/>
      <c r="FG122" s="50"/>
      <c r="FH122" s="50"/>
      <c r="FI122" s="50"/>
      <c r="FJ122" s="50"/>
      <c r="FK122" s="50"/>
      <c r="FL122" s="50"/>
      <c r="FM122" s="59"/>
      <c r="FN122" s="60"/>
      <c r="FO122" s="17"/>
      <c r="FP122" s="17"/>
      <c r="FQ122" s="58"/>
      <c r="FR122" s="50"/>
      <c r="FS122" s="50"/>
      <c r="FT122" s="50"/>
      <c r="FU122" s="50"/>
      <c r="FV122" s="50"/>
      <c r="FW122" s="50"/>
      <c r="FX122" s="59"/>
      <c r="FY122" s="60"/>
      <c r="FZ122" s="17"/>
      <c r="GA122" s="17"/>
      <c r="GB122" s="58"/>
      <c r="GC122" s="50"/>
      <c r="GD122" s="50"/>
      <c r="GE122" s="50"/>
      <c r="GF122" s="50"/>
      <c r="GG122" s="50"/>
      <c r="GH122" s="50"/>
      <c r="GI122" s="59"/>
      <c r="GJ122" s="60"/>
      <c r="GK122" s="17"/>
      <c r="GL122" s="17"/>
      <c r="GM122" s="58"/>
      <c r="GN122" s="50"/>
      <c r="GO122" s="50"/>
      <c r="GP122" s="50"/>
      <c r="GQ122" s="50"/>
      <c r="GR122" s="50"/>
      <c r="GS122" s="50"/>
      <c r="GT122" s="59"/>
      <c r="GU122" s="60"/>
      <c r="GV122" s="17"/>
      <c r="GW122" s="17"/>
      <c r="GX122" s="58"/>
      <c r="GY122" s="50"/>
      <c r="GZ122" s="50"/>
      <c r="HA122" s="50"/>
      <c r="HB122" s="50"/>
      <c r="HC122" s="50"/>
      <c r="HD122" s="50"/>
      <c r="HE122" s="59"/>
      <c r="HF122" s="60"/>
      <c r="HG122" s="17"/>
      <c r="HH122" s="17"/>
      <c r="HI122" s="58"/>
      <c r="HJ122" s="50"/>
      <c r="HK122" s="50"/>
      <c r="HL122" s="50"/>
      <c r="HM122" s="50"/>
      <c r="HN122" s="50"/>
      <c r="HO122" s="50"/>
      <c r="HP122" s="59"/>
      <c r="HQ122" s="60"/>
      <c r="HR122" s="17"/>
      <c r="HS122" s="17"/>
      <c r="HT122" s="58"/>
      <c r="HU122" s="50"/>
      <c r="HV122" s="50"/>
      <c r="HW122" s="50"/>
      <c r="HX122" s="50"/>
      <c r="HY122" s="50"/>
      <c r="HZ122" s="50"/>
      <c r="IA122" s="59"/>
      <c r="IB122" s="60"/>
      <c r="IC122" s="17"/>
      <c r="ID122" s="17"/>
    </row>
    <row r="123" spans="1:238" x14ac:dyDescent="0.3">
      <c r="A123" s="55"/>
      <c r="B123" s="66"/>
      <c r="C123" s="67"/>
      <c r="D123" s="67"/>
      <c r="E123" s="67"/>
      <c r="F123" s="898"/>
      <c r="G123" s="67"/>
      <c r="H123" s="58"/>
      <c r="I123" s="50"/>
      <c r="J123" s="50"/>
      <c r="K123" s="50"/>
      <c r="L123" s="50"/>
      <c r="M123" s="50"/>
      <c r="N123" s="50"/>
      <c r="O123" s="59"/>
      <c r="P123" s="60"/>
      <c r="Q123" s="17"/>
      <c r="R123" s="17"/>
      <c r="S123" s="58"/>
      <c r="T123" s="50"/>
      <c r="U123" s="50"/>
      <c r="V123" s="50"/>
      <c r="W123" s="50"/>
      <c r="X123" s="50"/>
      <c r="Y123" s="50"/>
      <c r="Z123" s="59"/>
      <c r="AA123" s="60"/>
      <c r="AB123" s="17"/>
      <c r="AC123" s="17"/>
      <c r="AD123" s="58"/>
      <c r="AE123" s="50"/>
      <c r="AF123" s="50"/>
      <c r="AG123" s="50"/>
      <c r="AH123" s="50"/>
      <c r="AI123" s="50"/>
      <c r="AJ123" s="50"/>
      <c r="AK123" s="59"/>
      <c r="AL123" s="60"/>
      <c r="AM123" s="17"/>
      <c r="AN123" s="17"/>
      <c r="AO123" s="58"/>
      <c r="AP123" s="50"/>
      <c r="AQ123" s="50"/>
      <c r="AR123" s="50"/>
      <c r="AS123" s="50"/>
      <c r="AT123" s="50"/>
      <c r="AU123" s="50"/>
      <c r="AV123" s="59"/>
      <c r="AW123" s="60"/>
      <c r="AX123" s="17"/>
      <c r="AY123" s="17"/>
      <c r="AZ123" s="58"/>
      <c r="BA123" s="50"/>
      <c r="BB123" s="50"/>
      <c r="BC123" s="50"/>
      <c r="BD123" s="50"/>
      <c r="BE123" s="50"/>
      <c r="BF123" s="50"/>
      <c r="BG123" s="59"/>
      <c r="BH123" s="60"/>
      <c r="BI123" s="17"/>
      <c r="BJ123" s="17"/>
      <c r="BK123" s="58"/>
      <c r="BL123" s="50"/>
      <c r="BM123" s="50"/>
      <c r="BN123" s="50"/>
      <c r="BO123" s="50"/>
      <c r="BP123" s="50"/>
      <c r="BQ123" s="50"/>
      <c r="BR123" s="59"/>
      <c r="BS123" s="60"/>
      <c r="BT123" s="17"/>
      <c r="BU123" s="17"/>
      <c r="BV123" s="58"/>
      <c r="BW123" s="50"/>
      <c r="BX123" s="50"/>
      <c r="BY123" s="50"/>
      <c r="BZ123" s="50"/>
      <c r="CA123" s="50"/>
      <c r="CB123" s="50"/>
      <c r="CC123" s="59"/>
      <c r="CD123" s="60"/>
      <c r="CE123" s="17"/>
      <c r="CF123" s="17"/>
      <c r="CG123" s="58"/>
      <c r="CH123" s="50"/>
      <c r="CI123" s="50"/>
      <c r="CJ123" s="50"/>
      <c r="CK123" s="50"/>
      <c r="CL123" s="50"/>
      <c r="CM123" s="50"/>
      <c r="CN123" s="59"/>
      <c r="CO123" s="60"/>
      <c r="CP123" s="17"/>
      <c r="CQ123" s="17"/>
      <c r="CR123" s="58"/>
      <c r="CS123" s="50"/>
      <c r="CT123" s="50"/>
      <c r="CU123" s="50"/>
      <c r="CV123" s="50"/>
      <c r="CW123" s="50"/>
      <c r="CX123" s="50"/>
      <c r="CY123" s="59"/>
      <c r="CZ123" s="60"/>
      <c r="DA123" s="17"/>
      <c r="DB123" s="17"/>
      <c r="DC123" s="58"/>
      <c r="DD123" s="50"/>
      <c r="DE123" s="50"/>
      <c r="DF123" s="50"/>
      <c r="DG123" s="50"/>
      <c r="DH123" s="50"/>
      <c r="DI123" s="50"/>
      <c r="DJ123" s="59"/>
      <c r="DK123" s="60"/>
      <c r="DL123" s="17"/>
      <c r="DM123" s="17"/>
      <c r="DN123" s="58"/>
      <c r="DO123" s="50"/>
      <c r="DP123" s="50"/>
      <c r="DQ123" s="50"/>
      <c r="DR123" s="50"/>
      <c r="DS123" s="50"/>
      <c r="DT123" s="50"/>
      <c r="DU123" s="59"/>
      <c r="DV123" s="60"/>
      <c r="DW123" s="17"/>
      <c r="DX123" s="17"/>
      <c r="DY123" s="58"/>
      <c r="DZ123" s="50"/>
      <c r="EA123" s="50"/>
      <c r="EB123" s="50"/>
      <c r="EC123" s="50"/>
      <c r="ED123" s="50"/>
      <c r="EE123" s="50"/>
      <c r="EF123" s="59"/>
      <c r="EG123" s="60"/>
      <c r="EH123" s="17"/>
      <c r="EI123" s="17"/>
      <c r="EJ123" s="58"/>
      <c r="EK123" s="50"/>
      <c r="EL123" s="50"/>
      <c r="EM123" s="50"/>
      <c r="EN123" s="50"/>
      <c r="EO123" s="50"/>
      <c r="EP123" s="50"/>
      <c r="EQ123" s="59"/>
      <c r="ER123" s="60"/>
      <c r="ES123" s="17"/>
      <c r="ET123" s="17"/>
      <c r="EU123" s="58"/>
      <c r="EV123" s="50"/>
      <c r="EW123" s="50"/>
      <c r="EX123" s="50"/>
      <c r="EY123" s="50"/>
      <c r="EZ123" s="50"/>
      <c r="FA123" s="50"/>
      <c r="FB123" s="59"/>
      <c r="FC123" s="60"/>
      <c r="FD123" s="17"/>
      <c r="FE123" s="17"/>
      <c r="FF123" s="58"/>
      <c r="FG123" s="50"/>
      <c r="FH123" s="50"/>
      <c r="FI123" s="50"/>
      <c r="FJ123" s="50"/>
      <c r="FK123" s="50"/>
      <c r="FL123" s="50"/>
      <c r="FM123" s="59"/>
      <c r="FN123" s="60"/>
      <c r="FO123" s="17"/>
      <c r="FP123" s="17"/>
      <c r="FQ123" s="58"/>
      <c r="FR123" s="50"/>
      <c r="FS123" s="50"/>
      <c r="FT123" s="50"/>
      <c r="FU123" s="50"/>
      <c r="FV123" s="50"/>
      <c r="FW123" s="50"/>
      <c r="FX123" s="59"/>
      <c r="FY123" s="60"/>
      <c r="FZ123" s="17"/>
      <c r="GA123" s="17"/>
      <c r="GB123" s="58"/>
      <c r="GC123" s="50"/>
      <c r="GD123" s="50"/>
      <c r="GE123" s="50"/>
      <c r="GF123" s="50"/>
      <c r="GG123" s="50"/>
      <c r="GH123" s="50"/>
      <c r="GI123" s="59"/>
      <c r="GJ123" s="60"/>
      <c r="GK123" s="17"/>
      <c r="GL123" s="17"/>
      <c r="GM123" s="58"/>
      <c r="GN123" s="50"/>
      <c r="GO123" s="50"/>
      <c r="GP123" s="50"/>
      <c r="GQ123" s="50"/>
      <c r="GR123" s="50"/>
      <c r="GS123" s="50"/>
      <c r="GT123" s="59"/>
      <c r="GU123" s="60"/>
      <c r="GV123" s="17"/>
      <c r="GW123" s="17"/>
      <c r="GX123" s="58"/>
      <c r="GY123" s="50"/>
      <c r="GZ123" s="50"/>
      <c r="HA123" s="50"/>
      <c r="HB123" s="50"/>
      <c r="HC123" s="50"/>
      <c r="HD123" s="50"/>
      <c r="HE123" s="59"/>
      <c r="HF123" s="60"/>
      <c r="HG123" s="17"/>
      <c r="HH123" s="17"/>
      <c r="HI123" s="58"/>
      <c r="HJ123" s="50"/>
      <c r="HK123" s="50"/>
      <c r="HL123" s="50"/>
      <c r="HM123" s="50"/>
      <c r="HN123" s="50"/>
      <c r="HO123" s="50"/>
      <c r="HP123" s="59"/>
      <c r="HQ123" s="60"/>
      <c r="HR123" s="17"/>
      <c r="HS123" s="17"/>
      <c r="HT123" s="58"/>
      <c r="HU123" s="50"/>
      <c r="HV123" s="50"/>
      <c r="HW123" s="50"/>
      <c r="HX123" s="50"/>
      <c r="HY123" s="50"/>
      <c r="HZ123" s="50"/>
      <c r="IA123" s="59"/>
      <c r="IB123" s="60"/>
      <c r="IC123" s="17"/>
      <c r="ID123" s="17"/>
    </row>
    <row r="124" spans="1:238" x14ac:dyDescent="0.3">
      <c r="A124" s="55"/>
      <c r="B124" s="66"/>
      <c r="C124" s="67"/>
      <c r="D124" s="67"/>
      <c r="E124" s="67"/>
      <c r="F124" s="898"/>
      <c r="G124" s="67"/>
      <c r="H124" s="58"/>
      <c r="I124" s="50"/>
      <c r="J124" s="50"/>
      <c r="K124" s="50"/>
      <c r="L124" s="50"/>
      <c r="M124" s="50"/>
      <c r="N124" s="50"/>
      <c r="O124" s="59"/>
      <c r="P124" s="60"/>
      <c r="Q124" s="17"/>
      <c r="R124" s="17"/>
      <c r="S124" s="58"/>
      <c r="T124" s="50"/>
      <c r="U124" s="50"/>
      <c r="V124" s="50"/>
      <c r="W124" s="50"/>
      <c r="X124" s="50"/>
      <c r="Y124" s="50"/>
      <c r="Z124" s="59"/>
      <c r="AA124" s="60"/>
      <c r="AB124" s="17"/>
      <c r="AC124" s="17"/>
      <c r="AD124" s="58"/>
      <c r="AE124" s="50"/>
      <c r="AF124" s="50"/>
      <c r="AG124" s="50"/>
      <c r="AH124" s="50"/>
      <c r="AI124" s="50"/>
      <c r="AJ124" s="50"/>
      <c r="AK124" s="59"/>
      <c r="AL124" s="60"/>
      <c r="AM124" s="17"/>
      <c r="AN124" s="17"/>
      <c r="AO124" s="58"/>
      <c r="AP124" s="50"/>
      <c r="AQ124" s="50"/>
      <c r="AR124" s="50"/>
      <c r="AS124" s="50"/>
      <c r="AT124" s="50"/>
      <c r="AU124" s="50"/>
      <c r="AV124" s="59"/>
      <c r="AW124" s="60"/>
      <c r="AX124" s="17"/>
      <c r="AY124" s="17"/>
      <c r="AZ124" s="58"/>
      <c r="BA124" s="50"/>
      <c r="BB124" s="50"/>
      <c r="BC124" s="50"/>
      <c r="BD124" s="50"/>
      <c r="BE124" s="50"/>
      <c r="BF124" s="50"/>
      <c r="BG124" s="59"/>
      <c r="BH124" s="60"/>
      <c r="BI124" s="17"/>
      <c r="BJ124" s="17"/>
      <c r="BK124" s="58"/>
      <c r="BL124" s="50"/>
      <c r="BM124" s="50"/>
      <c r="BN124" s="50"/>
      <c r="BO124" s="50"/>
      <c r="BP124" s="50"/>
      <c r="BQ124" s="50"/>
      <c r="BR124" s="59"/>
      <c r="BS124" s="60"/>
      <c r="BT124" s="17"/>
      <c r="BU124" s="17"/>
      <c r="BV124" s="58"/>
      <c r="BW124" s="50"/>
      <c r="BX124" s="50"/>
      <c r="BY124" s="50"/>
      <c r="BZ124" s="50"/>
      <c r="CA124" s="50"/>
      <c r="CB124" s="50"/>
      <c r="CC124" s="59"/>
      <c r="CD124" s="60"/>
      <c r="CE124" s="17"/>
      <c r="CF124" s="17"/>
      <c r="CG124" s="58"/>
      <c r="CH124" s="50"/>
      <c r="CI124" s="50"/>
      <c r="CJ124" s="50"/>
      <c r="CK124" s="50"/>
      <c r="CL124" s="50"/>
      <c r="CM124" s="50"/>
      <c r="CN124" s="59"/>
      <c r="CO124" s="60"/>
      <c r="CP124" s="17"/>
      <c r="CQ124" s="17"/>
      <c r="CR124" s="58"/>
      <c r="CS124" s="50"/>
      <c r="CT124" s="50"/>
      <c r="CU124" s="50"/>
      <c r="CV124" s="50"/>
      <c r="CW124" s="50"/>
      <c r="CX124" s="50"/>
      <c r="CY124" s="59"/>
      <c r="CZ124" s="60"/>
      <c r="DA124" s="17"/>
      <c r="DB124" s="17"/>
      <c r="DC124" s="58"/>
      <c r="DD124" s="50"/>
      <c r="DE124" s="50"/>
      <c r="DF124" s="50"/>
      <c r="DG124" s="50"/>
      <c r="DH124" s="50"/>
      <c r="DI124" s="50"/>
      <c r="DJ124" s="59"/>
      <c r="DK124" s="60"/>
      <c r="DL124" s="17"/>
      <c r="DM124" s="17"/>
      <c r="DN124" s="58"/>
      <c r="DO124" s="50"/>
      <c r="DP124" s="50"/>
      <c r="DQ124" s="50"/>
      <c r="DR124" s="50"/>
      <c r="DS124" s="50"/>
      <c r="DT124" s="50"/>
      <c r="DU124" s="59"/>
      <c r="DV124" s="60"/>
      <c r="DW124" s="17"/>
      <c r="DX124" s="17"/>
      <c r="DY124" s="58"/>
      <c r="DZ124" s="50"/>
      <c r="EA124" s="50"/>
      <c r="EB124" s="50"/>
      <c r="EC124" s="50"/>
      <c r="ED124" s="50"/>
      <c r="EE124" s="50"/>
      <c r="EF124" s="59"/>
      <c r="EG124" s="60"/>
      <c r="EH124" s="17"/>
      <c r="EI124" s="17"/>
      <c r="EJ124" s="58"/>
      <c r="EK124" s="50"/>
      <c r="EL124" s="50"/>
      <c r="EM124" s="50"/>
      <c r="EN124" s="50"/>
      <c r="EO124" s="50"/>
      <c r="EP124" s="50"/>
      <c r="EQ124" s="59"/>
      <c r="ER124" s="60"/>
      <c r="ES124" s="17"/>
      <c r="ET124" s="17"/>
      <c r="EU124" s="58"/>
      <c r="EV124" s="50"/>
      <c r="EW124" s="50"/>
      <c r="EX124" s="50"/>
      <c r="EY124" s="50"/>
      <c r="EZ124" s="50"/>
      <c r="FA124" s="50"/>
      <c r="FB124" s="59"/>
      <c r="FC124" s="60"/>
      <c r="FD124" s="17"/>
      <c r="FE124" s="17"/>
      <c r="FF124" s="58"/>
      <c r="FG124" s="50"/>
      <c r="FH124" s="50"/>
      <c r="FI124" s="50"/>
      <c r="FJ124" s="50"/>
      <c r="FK124" s="50"/>
      <c r="FL124" s="50"/>
      <c r="FM124" s="59"/>
      <c r="FN124" s="60"/>
      <c r="FO124" s="17"/>
      <c r="FP124" s="17"/>
      <c r="FQ124" s="58"/>
      <c r="FR124" s="50"/>
      <c r="FS124" s="50"/>
      <c r="FT124" s="50"/>
      <c r="FU124" s="50"/>
      <c r="FV124" s="50"/>
      <c r="FW124" s="50"/>
      <c r="FX124" s="59"/>
      <c r="FY124" s="60"/>
      <c r="FZ124" s="17"/>
      <c r="GA124" s="17"/>
      <c r="GB124" s="58"/>
      <c r="GC124" s="50"/>
      <c r="GD124" s="50"/>
      <c r="GE124" s="50"/>
      <c r="GF124" s="50"/>
      <c r="GG124" s="50"/>
      <c r="GH124" s="50"/>
      <c r="GI124" s="59"/>
      <c r="GJ124" s="60"/>
      <c r="GK124" s="17"/>
      <c r="GL124" s="17"/>
      <c r="GM124" s="58"/>
      <c r="GN124" s="50"/>
      <c r="GO124" s="50"/>
      <c r="GP124" s="50"/>
      <c r="GQ124" s="50"/>
      <c r="GR124" s="50"/>
      <c r="GS124" s="50"/>
      <c r="GT124" s="59"/>
      <c r="GU124" s="60"/>
      <c r="GV124" s="17"/>
      <c r="GW124" s="17"/>
      <c r="GX124" s="58"/>
      <c r="GY124" s="50"/>
      <c r="GZ124" s="50"/>
      <c r="HA124" s="50"/>
      <c r="HB124" s="50"/>
      <c r="HC124" s="50"/>
      <c r="HD124" s="50"/>
      <c r="HE124" s="59"/>
      <c r="HF124" s="60"/>
      <c r="HG124" s="17"/>
      <c r="HH124" s="17"/>
      <c r="HI124" s="58"/>
      <c r="HJ124" s="50"/>
      <c r="HK124" s="50"/>
      <c r="HL124" s="50"/>
      <c r="HM124" s="50"/>
      <c r="HN124" s="50"/>
      <c r="HO124" s="50"/>
      <c r="HP124" s="59"/>
      <c r="HQ124" s="60"/>
      <c r="HR124" s="17"/>
      <c r="HS124" s="17"/>
      <c r="HT124" s="58"/>
      <c r="HU124" s="50"/>
      <c r="HV124" s="50"/>
      <c r="HW124" s="50"/>
      <c r="HX124" s="50"/>
      <c r="HY124" s="50"/>
      <c r="HZ124" s="50"/>
      <c r="IA124" s="59"/>
      <c r="IB124" s="60"/>
      <c r="IC124" s="17"/>
      <c r="ID124" s="17"/>
    </row>
    <row r="125" spans="1:238" x14ac:dyDescent="0.3">
      <c r="A125" s="55"/>
      <c r="B125" s="70"/>
      <c r="C125" s="71"/>
      <c r="D125" s="71"/>
      <c r="E125" s="71"/>
      <c r="F125" s="899"/>
      <c r="G125" s="71"/>
      <c r="H125" s="58"/>
      <c r="I125" s="50"/>
      <c r="J125" s="50"/>
      <c r="K125" s="50"/>
      <c r="L125" s="50"/>
      <c r="M125" s="50"/>
      <c r="N125" s="50"/>
      <c r="O125" s="59"/>
      <c r="P125" s="60"/>
      <c r="Q125" s="17"/>
      <c r="R125" s="17"/>
      <c r="S125" s="58"/>
      <c r="T125" s="50"/>
      <c r="U125" s="50"/>
      <c r="V125" s="50"/>
      <c r="W125" s="50"/>
      <c r="X125" s="50"/>
      <c r="Y125" s="50"/>
      <c r="Z125" s="59"/>
      <c r="AA125" s="60"/>
      <c r="AB125" s="17"/>
      <c r="AC125" s="17"/>
      <c r="AD125" s="58"/>
      <c r="AE125" s="50"/>
      <c r="AF125" s="50"/>
      <c r="AG125" s="50"/>
      <c r="AH125" s="50"/>
      <c r="AI125" s="50"/>
      <c r="AJ125" s="50"/>
      <c r="AK125" s="59"/>
      <c r="AL125" s="60"/>
      <c r="AM125" s="17"/>
      <c r="AN125" s="17"/>
      <c r="AO125" s="58"/>
      <c r="AP125" s="50"/>
      <c r="AQ125" s="50"/>
      <c r="AR125" s="50"/>
      <c r="AS125" s="50"/>
      <c r="AT125" s="50"/>
      <c r="AU125" s="50"/>
      <c r="AV125" s="59"/>
      <c r="AW125" s="60"/>
      <c r="AX125" s="17"/>
      <c r="AY125" s="17"/>
      <c r="AZ125" s="58"/>
      <c r="BA125" s="50"/>
      <c r="BB125" s="50"/>
      <c r="BC125" s="50"/>
      <c r="BD125" s="50"/>
      <c r="BE125" s="50"/>
      <c r="BF125" s="50"/>
      <c r="BG125" s="59"/>
      <c r="BH125" s="60"/>
      <c r="BI125" s="17"/>
      <c r="BJ125" s="17"/>
      <c r="BK125" s="58"/>
      <c r="BL125" s="50"/>
      <c r="BM125" s="50"/>
      <c r="BN125" s="50"/>
      <c r="BO125" s="50"/>
      <c r="BP125" s="50"/>
      <c r="BQ125" s="50"/>
      <c r="BR125" s="59"/>
      <c r="BS125" s="60"/>
      <c r="BT125" s="17"/>
      <c r="BU125" s="17"/>
      <c r="BV125" s="58"/>
      <c r="BW125" s="50"/>
      <c r="BX125" s="50"/>
      <c r="BY125" s="50"/>
      <c r="BZ125" s="50"/>
      <c r="CA125" s="50"/>
      <c r="CB125" s="50"/>
      <c r="CC125" s="59"/>
      <c r="CD125" s="60"/>
      <c r="CE125" s="17"/>
      <c r="CF125" s="17"/>
      <c r="CG125" s="58"/>
      <c r="CH125" s="50"/>
      <c r="CI125" s="50"/>
      <c r="CJ125" s="50"/>
      <c r="CK125" s="50"/>
      <c r="CL125" s="50"/>
      <c r="CM125" s="50"/>
      <c r="CN125" s="59"/>
      <c r="CO125" s="60"/>
      <c r="CP125" s="17"/>
      <c r="CQ125" s="17"/>
      <c r="CR125" s="58"/>
      <c r="CS125" s="50"/>
      <c r="CT125" s="50"/>
      <c r="CU125" s="50"/>
      <c r="CV125" s="50"/>
      <c r="CW125" s="50"/>
      <c r="CX125" s="50"/>
      <c r="CY125" s="59"/>
      <c r="CZ125" s="60"/>
      <c r="DA125" s="17"/>
      <c r="DB125" s="17"/>
      <c r="DC125" s="58"/>
      <c r="DD125" s="50"/>
      <c r="DE125" s="50"/>
      <c r="DF125" s="50"/>
      <c r="DG125" s="50"/>
      <c r="DH125" s="50"/>
      <c r="DI125" s="50"/>
      <c r="DJ125" s="59"/>
      <c r="DK125" s="60"/>
      <c r="DL125" s="17"/>
      <c r="DM125" s="17"/>
      <c r="DN125" s="58"/>
      <c r="DO125" s="50"/>
      <c r="DP125" s="50"/>
      <c r="DQ125" s="50"/>
      <c r="DR125" s="50"/>
      <c r="DS125" s="50"/>
      <c r="DT125" s="50"/>
      <c r="DU125" s="59"/>
      <c r="DV125" s="60"/>
      <c r="DW125" s="17"/>
      <c r="DX125" s="17"/>
      <c r="DY125" s="58"/>
      <c r="DZ125" s="50"/>
      <c r="EA125" s="50"/>
      <c r="EB125" s="50"/>
      <c r="EC125" s="50"/>
      <c r="ED125" s="50"/>
      <c r="EE125" s="50"/>
      <c r="EF125" s="59"/>
      <c r="EG125" s="60"/>
      <c r="EH125" s="17"/>
      <c r="EI125" s="17"/>
      <c r="EJ125" s="58"/>
      <c r="EK125" s="50"/>
      <c r="EL125" s="50"/>
      <c r="EM125" s="50"/>
      <c r="EN125" s="50"/>
      <c r="EO125" s="50"/>
      <c r="EP125" s="50"/>
      <c r="EQ125" s="59"/>
      <c r="ER125" s="60"/>
      <c r="ES125" s="17"/>
      <c r="ET125" s="17"/>
      <c r="EU125" s="58"/>
      <c r="EV125" s="50"/>
      <c r="EW125" s="50"/>
      <c r="EX125" s="50"/>
      <c r="EY125" s="50"/>
      <c r="EZ125" s="50"/>
      <c r="FA125" s="50"/>
      <c r="FB125" s="59"/>
      <c r="FC125" s="60"/>
      <c r="FD125" s="17"/>
      <c r="FE125" s="17"/>
      <c r="FF125" s="58"/>
      <c r="FG125" s="50"/>
      <c r="FH125" s="50"/>
      <c r="FI125" s="50"/>
      <c r="FJ125" s="50"/>
      <c r="FK125" s="50"/>
      <c r="FL125" s="50"/>
      <c r="FM125" s="59"/>
      <c r="FN125" s="60"/>
      <c r="FO125" s="17"/>
      <c r="FP125" s="17"/>
      <c r="FQ125" s="58"/>
      <c r="FR125" s="50"/>
      <c r="FS125" s="50"/>
      <c r="FT125" s="50"/>
      <c r="FU125" s="50"/>
      <c r="FV125" s="50"/>
      <c r="FW125" s="50"/>
      <c r="FX125" s="59"/>
      <c r="FY125" s="60"/>
      <c r="FZ125" s="17"/>
      <c r="GA125" s="17"/>
      <c r="GB125" s="58"/>
      <c r="GC125" s="50"/>
      <c r="GD125" s="50"/>
      <c r="GE125" s="50"/>
      <c r="GF125" s="50"/>
      <c r="GG125" s="50"/>
      <c r="GH125" s="50"/>
      <c r="GI125" s="59"/>
      <c r="GJ125" s="60"/>
      <c r="GK125" s="17"/>
      <c r="GL125" s="17"/>
      <c r="GM125" s="58"/>
      <c r="GN125" s="50"/>
      <c r="GO125" s="50"/>
      <c r="GP125" s="50"/>
      <c r="GQ125" s="50"/>
      <c r="GR125" s="50"/>
      <c r="GS125" s="50"/>
      <c r="GT125" s="59"/>
      <c r="GU125" s="60"/>
      <c r="GV125" s="17"/>
      <c r="GW125" s="17"/>
      <c r="GX125" s="58"/>
      <c r="GY125" s="50"/>
      <c r="GZ125" s="50"/>
      <c r="HA125" s="50"/>
      <c r="HB125" s="50"/>
      <c r="HC125" s="50"/>
      <c r="HD125" s="50"/>
      <c r="HE125" s="59"/>
      <c r="HF125" s="60"/>
      <c r="HG125" s="17"/>
      <c r="HH125" s="17"/>
      <c r="HI125" s="58"/>
      <c r="HJ125" s="50"/>
      <c r="HK125" s="50"/>
      <c r="HL125" s="50"/>
      <c r="HM125" s="50"/>
      <c r="HN125" s="50"/>
      <c r="HO125" s="50"/>
      <c r="HP125" s="59"/>
      <c r="HQ125" s="60"/>
      <c r="HR125" s="17"/>
      <c r="HS125" s="17"/>
      <c r="HT125" s="58"/>
      <c r="HU125" s="50"/>
      <c r="HV125" s="50"/>
      <c r="HW125" s="50"/>
      <c r="HX125" s="50"/>
      <c r="HY125" s="50"/>
      <c r="HZ125" s="50"/>
      <c r="IA125" s="59"/>
      <c r="IB125" s="60"/>
      <c r="IC125" s="17"/>
      <c r="ID125" s="17"/>
    </row>
    <row r="126" spans="1:238" x14ac:dyDescent="0.3">
      <c r="A126" s="900"/>
      <c r="B126" s="74"/>
      <c r="C126" s="75"/>
      <c r="D126" s="75"/>
      <c r="E126" s="75"/>
      <c r="F126" s="901"/>
      <c r="G126" s="75"/>
      <c r="O126" s="59"/>
      <c r="P126" s="60"/>
      <c r="Q126" s="17"/>
      <c r="R126" s="17"/>
      <c r="S126" s="58"/>
      <c r="T126" s="50"/>
      <c r="U126" s="50"/>
      <c r="V126" s="50"/>
      <c r="W126" s="50"/>
      <c r="X126" s="50"/>
      <c r="Y126" s="50"/>
      <c r="Z126" s="59"/>
      <c r="AA126" s="60"/>
      <c r="AB126" s="17"/>
      <c r="AC126" s="17"/>
      <c r="AD126" s="58"/>
      <c r="AE126" s="50"/>
      <c r="AF126" s="50"/>
      <c r="AG126" s="50"/>
      <c r="AH126" s="50"/>
      <c r="AI126" s="50"/>
      <c r="AJ126" s="50"/>
      <c r="AK126" s="59"/>
      <c r="AL126" s="60"/>
      <c r="AM126" s="17"/>
      <c r="AN126" s="17"/>
      <c r="AO126" s="58"/>
      <c r="AP126" s="50"/>
      <c r="AQ126" s="50"/>
      <c r="AR126" s="50"/>
      <c r="AS126" s="50"/>
      <c r="AT126" s="50"/>
      <c r="AU126" s="50"/>
      <c r="AV126" s="59"/>
      <c r="AW126" s="60"/>
      <c r="AX126" s="17"/>
      <c r="AY126" s="17"/>
      <c r="AZ126" s="58"/>
      <c r="BA126" s="50"/>
      <c r="BB126" s="50"/>
      <c r="BC126" s="50"/>
      <c r="BD126" s="50"/>
      <c r="BE126" s="50"/>
      <c r="BF126" s="50"/>
      <c r="BG126" s="59"/>
      <c r="BH126" s="60"/>
      <c r="BI126" s="17"/>
      <c r="BJ126" s="17"/>
      <c r="BK126" s="58"/>
      <c r="BL126" s="50"/>
      <c r="BM126" s="50"/>
      <c r="BN126" s="50"/>
      <c r="BO126" s="50"/>
      <c r="BP126" s="50"/>
      <c r="BQ126" s="50"/>
      <c r="BR126" s="59"/>
      <c r="BS126" s="60"/>
      <c r="BT126" s="17"/>
      <c r="BU126" s="17"/>
      <c r="BV126" s="58"/>
      <c r="BW126" s="50"/>
      <c r="BX126" s="50"/>
      <c r="BY126" s="50"/>
      <c r="BZ126" s="50"/>
      <c r="CA126" s="50"/>
      <c r="CB126" s="50"/>
      <c r="CC126" s="59"/>
      <c r="CD126" s="60"/>
      <c r="CE126" s="17"/>
      <c r="CF126" s="17"/>
      <c r="CG126" s="58"/>
      <c r="CH126" s="50"/>
      <c r="CI126" s="50"/>
      <c r="CJ126" s="50"/>
      <c r="CK126" s="50"/>
      <c r="CL126" s="50"/>
      <c r="CM126" s="50"/>
      <c r="CN126" s="59"/>
      <c r="CO126" s="60"/>
      <c r="CP126" s="17"/>
      <c r="CQ126" s="17"/>
      <c r="CR126" s="58"/>
      <c r="CS126" s="50"/>
      <c r="CT126" s="50"/>
      <c r="CU126" s="50"/>
      <c r="CV126" s="50"/>
      <c r="CW126" s="50"/>
      <c r="CX126" s="50"/>
      <c r="CY126" s="59"/>
      <c r="CZ126" s="60"/>
      <c r="DA126" s="17"/>
      <c r="DB126" s="17"/>
      <c r="DC126" s="58"/>
      <c r="DD126" s="50"/>
      <c r="DE126" s="50"/>
      <c r="DF126" s="50"/>
      <c r="DG126" s="50"/>
      <c r="DH126" s="50"/>
      <c r="DI126" s="50"/>
      <c r="DJ126" s="59"/>
      <c r="DK126" s="60"/>
      <c r="DL126" s="17"/>
      <c r="DM126" s="17"/>
      <c r="DN126" s="58"/>
      <c r="DO126" s="50"/>
      <c r="DP126" s="50"/>
      <c r="DQ126" s="50"/>
      <c r="DR126" s="50"/>
      <c r="DS126" s="50"/>
      <c r="DT126" s="50"/>
      <c r="DU126" s="59"/>
      <c r="DV126" s="60"/>
      <c r="DW126" s="17"/>
      <c r="DX126" s="17"/>
      <c r="DY126" s="58"/>
      <c r="DZ126" s="50"/>
      <c r="EA126" s="50"/>
      <c r="EB126" s="50"/>
      <c r="EC126" s="50"/>
      <c r="ED126" s="50"/>
      <c r="EE126" s="50"/>
      <c r="EF126" s="59"/>
      <c r="EG126" s="60"/>
      <c r="EH126" s="17"/>
      <c r="EI126" s="17"/>
      <c r="EJ126" s="58"/>
      <c r="EK126" s="50"/>
      <c r="EL126" s="50"/>
      <c r="EM126" s="50"/>
      <c r="EN126" s="50"/>
      <c r="EO126" s="50"/>
      <c r="EP126" s="50"/>
      <c r="EQ126" s="59"/>
      <c r="ER126" s="60"/>
      <c r="ES126" s="17"/>
      <c r="ET126" s="17"/>
      <c r="EU126" s="58"/>
      <c r="EV126" s="50"/>
      <c r="EW126" s="50"/>
      <c r="EX126" s="50"/>
      <c r="EY126" s="50"/>
      <c r="EZ126" s="50"/>
      <c r="FA126" s="50"/>
      <c r="FB126" s="59"/>
      <c r="FC126" s="60"/>
      <c r="FD126" s="17"/>
      <c r="FE126" s="17"/>
      <c r="FF126" s="58"/>
      <c r="FG126" s="50"/>
      <c r="FH126" s="50"/>
      <c r="FI126" s="50"/>
      <c r="FJ126" s="50"/>
      <c r="FK126" s="50"/>
      <c r="FL126" s="50"/>
      <c r="FM126" s="59"/>
      <c r="FN126" s="60"/>
      <c r="FO126" s="17"/>
      <c r="FP126" s="17"/>
      <c r="FQ126" s="58"/>
      <c r="FR126" s="50"/>
      <c r="FS126" s="50"/>
      <c r="FT126" s="50"/>
      <c r="FU126" s="50"/>
      <c r="FV126" s="50"/>
      <c r="FW126" s="50"/>
      <c r="FX126" s="59"/>
      <c r="FY126" s="60"/>
      <c r="FZ126" s="17"/>
      <c r="GA126" s="17"/>
      <c r="GB126" s="58"/>
      <c r="GC126" s="50"/>
      <c r="GD126" s="50"/>
      <c r="GE126" s="50"/>
      <c r="GF126" s="50"/>
      <c r="GG126" s="50"/>
      <c r="GH126" s="50"/>
      <c r="GI126" s="59"/>
      <c r="GJ126" s="60"/>
      <c r="GK126" s="17"/>
      <c r="GL126" s="17"/>
      <c r="GM126" s="58"/>
      <c r="GN126" s="50"/>
      <c r="GO126" s="50"/>
      <c r="GP126" s="50"/>
      <c r="GQ126" s="50"/>
      <c r="GR126" s="50"/>
      <c r="GS126" s="50"/>
      <c r="GT126" s="59"/>
      <c r="GU126" s="60"/>
      <c r="GV126" s="17"/>
      <c r="GW126" s="17"/>
      <c r="GX126" s="58"/>
      <c r="GY126" s="50"/>
      <c r="GZ126" s="50"/>
      <c r="HA126" s="50"/>
      <c r="HB126" s="50"/>
      <c r="HC126" s="50"/>
      <c r="HD126" s="50"/>
      <c r="HE126" s="59"/>
      <c r="HF126" s="60"/>
      <c r="HG126" s="17"/>
      <c r="HH126" s="17"/>
      <c r="HI126" s="58"/>
      <c r="HJ126" s="50"/>
      <c r="HK126" s="50"/>
      <c r="HL126" s="50"/>
      <c r="HM126" s="50"/>
      <c r="HN126" s="50"/>
      <c r="HO126" s="50"/>
      <c r="HP126" s="59"/>
      <c r="HQ126" s="60"/>
      <c r="HR126" s="17"/>
      <c r="HS126" s="17"/>
      <c r="HT126" s="58"/>
      <c r="HU126" s="50"/>
      <c r="HV126" s="50"/>
      <c r="HW126" s="50"/>
      <c r="HX126" s="50"/>
      <c r="HY126" s="50"/>
      <c r="HZ126" s="50"/>
      <c r="IA126" s="59"/>
      <c r="IB126" s="60"/>
      <c r="IC126" s="17"/>
      <c r="ID126" s="17"/>
    </row>
    <row r="127" spans="1:238" x14ac:dyDescent="0.3">
      <c r="B127" s="17"/>
      <c r="C127" s="60"/>
      <c r="D127" s="60"/>
      <c r="E127" s="60"/>
      <c r="F127" s="902"/>
      <c r="G127" s="60"/>
      <c r="O127" s="59"/>
      <c r="P127" s="60"/>
      <c r="Q127" s="17"/>
      <c r="R127" s="17"/>
      <c r="S127" s="58"/>
      <c r="T127" s="50"/>
      <c r="U127" s="50"/>
      <c r="V127" s="50"/>
      <c r="W127" s="50"/>
      <c r="X127" s="50"/>
      <c r="Y127" s="50"/>
      <c r="Z127" s="59"/>
      <c r="AA127" s="60"/>
      <c r="AB127" s="17"/>
      <c r="AC127" s="17"/>
      <c r="AD127" s="58"/>
      <c r="AE127" s="50"/>
      <c r="AF127" s="50"/>
      <c r="AG127" s="50"/>
      <c r="AH127" s="50"/>
      <c r="AI127" s="50"/>
      <c r="AJ127" s="50"/>
      <c r="AK127" s="59"/>
      <c r="AL127" s="60"/>
      <c r="AM127" s="17"/>
      <c r="AN127" s="17"/>
      <c r="AO127" s="58"/>
      <c r="AP127" s="50"/>
      <c r="AQ127" s="50"/>
      <c r="AR127" s="50"/>
      <c r="AS127" s="50"/>
      <c r="AT127" s="50"/>
      <c r="AU127" s="50"/>
      <c r="AV127" s="59"/>
      <c r="AW127" s="60"/>
      <c r="AX127" s="17"/>
      <c r="AY127" s="17"/>
      <c r="AZ127" s="58"/>
      <c r="BA127" s="50"/>
      <c r="BB127" s="50"/>
      <c r="BC127" s="50"/>
      <c r="BD127" s="50"/>
      <c r="BE127" s="50"/>
      <c r="BF127" s="50"/>
      <c r="BG127" s="59"/>
      <c r="BH127" s="60"/>
      <c r="BI127" s="17"/>
      <c r="BJ127" s="17"/>
      <c r="BK127" s="58"/>
      <c r="BL127" s="50"/>
      <c r="BM127" s="50"/>
      <c r="BN127" s="50"/>
      <c r="BO127" s="50"/>
      <c r="BP127" s="50"/>
      <c r="BQ127" s="50"/>
      <c r="BR127" s="59"/>
      <c r="BS127" s="60"/>
      <c r="BT127" s="17"/>
      <c r="BU127" s="17"/>
      <c r="BV127" s="58"/>
      <c r="BW127" s="50"/>
      <c r="BX127" s="50"/>
      <c r="BY127" s="50"/>
      <c r="BZ127" s="50"/>
      <c r="CA127" s="50"/>
      <c r="CB127" s="50"/>
      <c r="CC127" s="59"/>
      <c r="CD127" s="60"/>
      <c r="CE127" s="17"/>
      <c r="CF127" s="17"/>
      <c r="CG127" s="58"/>
      <c r="CH127" s="50"/>
      <c r="CI127" s="50"/>
      <c r="CJ127" s="50"/>
      <c r="CK127" s="50"/>
      <c r="CL127" s="50"/>
      <c r="CM127" s="50"/>
      <c r="CN127" s="59"/>
      <c r="CO127" s="60"/>
      <c r="CP127" s="17"/>
      <c r="CQ127" s="17"/>
      <c r="CR127" s="58"/>
      <c r="CS127" s="50"/>
      <c r="CT127" s="50"/>
      <c r="CU127" s="50"/>
      <c r="CV127" s="50"/>
      <c r="CW127" s="50"/>
      <c r="CX127" s="50"/>
      <c r="CY127" s="59"/>
      <c r="CZ127" s="60"/>
      <c r="DA127" s="17"/>
      <c r="DB127" s="17"/>
      <c r="DC127" s="58"/>
      <c r="DD127" s="50"/>
      <c r="DE127" s="50"/>
      <c r="DF127" s="50"/>
      <c r="DG127" s="50"/>
      <c r="DH127" s="50"/>
      <c r="DI127" s="50"/>
      <c r="DJ127" s="59"/>
      <c r="DK127" s="60"/>
      <c r="DL127" s="17"/>
      <c r="DM127" s="17"/>
      <c r="DN127" s="58"/>
      <c r="DO127" s="50"/>
      <c r="DP127" s="50"/>
      <c r="DQ127" s="50"/>
      <c r="DR127" s="50"/>
      <c r="DS127" s="50"/>
      <c r="DT127" s="50"/>
      <c r="DU127" s="59"/>
      <c r="DV127" s="60"/>
      <c r="DW127" s="17"/>
      <c r="DX127" s="17"/>
      <c r="DY127" s="58"/>
      <c r="DZ127" s="50"/>
      <c r="EA127" s="50"/>
      <c r="EB127" s="50"/>
      <c r="EC127" s="50"/>
      <c r="ED127" s="50"/>
      <c r="EE127" s="50"/>
      <c r="EF127" s="59"/>
      <c r="EG127" s="60"/>
      <c r="EH127" s="17"/>
      <c r="EI127" s="17"/>
      <c r="EJ127" s="58"/>
      <c r="EK127" s="50"/>
      <c r="EL127" s="50"/>
      <c r="EM127" s="50"/>
      <c r="EN127" s="50"/>
      <c r="EO127" s="50"/>
      <c r="EP127" s="50"/>
      <c r="EQ127" s="59"/>
      <c r="ER127" s="60"/>
      <c r="ES127" s="17"/>
      <c r="ET127" s="17"/>
      <c r="EU127" s="58"/>
      <c r="EV127" s="50"/>
      <c r="EW127" s="50"/>
      <c r="EX127" s="50"/>
      <c r="EY127" s="50"/>
      <c r="EZ127" s="50"/>
      <c r="FA127" s="50"/>
      <c r="FB127" s="59"/>
      <c r="FC127" s="60"/>
      <c r="FD127" s="17"/>
      <c r="FE127" s="17"/>
      <c r="FF127" s="58"/>
      <c r="FG127" s="50"/>
      <c r="FH127" s="50"/>
      <c r="FI127" s="50"/>
      <c r="FJ127" s="50"/>
      <c r="FK127" s="50"/>
      <c r="FL127" s="50"/>
      <c r="FM127" s="59"/>
      <c r="FN127" s="60"/>
      <c r="FO127" s="17"/>
      <c r="FP127" s="17"/>
      <c r="FQ127" s="58"/>
      <c r="FR127" s="50"/>
      <c r="FS127" s="50"/>
      <c r="FT127" s="50"/>
      <c r="FU127" s="50"/>
      <c r="FV127" s="50"/>
      <c r="FW127" s="50"/>
      <c r="FX127" s="59"/>
      <c r="FY127" s="60"/>
      <c r="FZ127" s="17"/>
      <c r="GA127" s="17"/>
      <c r="GB127" s="58"/>
      <c r="GC127" s="50"/>
      <c r="GD127" s="50"/>
      <c r="GE127" s="50"/>
      <c r="GF127" s="50"/>
      <c r="GG127" s="50"/>
      <c r="GH127" s="50"/>
      <c r="GI127" s="59"/>
      <c r="GJ127" s="60"/>
      <c r="GK127" s="17"/>
      <c r="GL127" s="17"/>
      <c r="GM127" s="58"/>
      <c r="GN127" s="50"/>
      <c r="GO127" s="50"/>
      <c r="GP127" s="50"/>
      <c r="GQ127" s="50"/>
      <c r="GR127" s="50"/>
      <c r="GS127" s="50"/>
      <c r="GT127" s="59"/>
      <c r="GU127" s="60"/>
      <c r="GV127" s="17"/>
      <c r="GW127" s="17"/>
      <c r="GX127" s="58"/>
      <c r="GY127" s="50"/>
      <c r="GZ127" s="50"/>
      <c r="HA127" s="50"/>
      <c r="HB127" s="50"/>
      <c r="HC127" s="50"/>
      <c r="HD127" s="50"/>
      <c r="HE127" s="59"/>
      <c r="HF127" s="60"/>
      <c r="HG127" s="17"/>
      <c r="HH127" s="17"/>
      <c r="HI127" s="58"/>
      <c r="HJ127" s="50"/>
      <c r="HK127" s="50"/>
      <c r="HL127" s="50"/>
      <c r="HM127" s="50"/>
      <c r="HN127" s="50"/>
      <c r="HO127" s="50"/>
      <c r="HP127" s="59"/>
      <c r="HQ127" s="60"/>
      <c r="HR127" s="17"/>
      <c r="HS127" s="17"/>
      <c r="HT127" s="58"/>
      <c r="HU127" s="50"/>
      <c r="HV127" s="50"/>
      <c r="HW127" s="50"/>
      <c r="HX127" s="50"/>
      <c r="HY127" s="50"/>
      <c r="HZ127" s="50"/>
      <c r="IA127" s="59"/>
      <c r="IB127" s="60"/>
      <c r="IC127" s="17"/>
      <c r="ID127" s="17"/>
    </row>
    <row r="128" spans="1:238" x14ac:dyDescent="0.3">
      <c r="O128" s="59"/>
      <c r="P128" s="60"/>
      <c r="Q128" s="17"/>
      <c r="R128" s="17"/>
      <c r="S128" s="58"/>
      <c r="T128" s="50"/>
      <c r="U128" s="50"/>
      <c r="V128" s="50"/>
      <c r="W128" s="50"/>
      <c r="X128" s="50"/>
      <c r="Y128" s="50"/>
      <c r="Z128" s="59"/>
      <c r="AA128" s="60"/>
      <c r="AB128" s="17"/>
      <c r="AC128" s="17"/>
      <c r="AD128" s="58"/>
      <c r="AE128" s="50"/>
      <c r="AF128" s="50"/>
      <c r="AG128" s="50"/>
      <c r="AH128" s="50"/>
      <c r="AI128" s="50"/>
      <c r="AJ128" s="50"/>
      <c r="AK128" s="59"/>
      <c r="AL128" s="60"/>
      <c r="AM128" s="17"/>
      <c r="AN128" s="17"/>
      <c r="AO128" s="58"/>
      <c r="AP128" s="50"/>
      <c r="AQ128" s="50"/>
      <c r="AR128" s="50"/>
      <c r="AS128" s="50"/>
      <c r="AT128" s="50"/>
      <c r="AU128" s="50"/>
      <c r="AV128" s="59"/>
      <c r="AW128" s="60"/>
      <c r="AX128" s="17"/>
      <c r="AY128" s="17"/>
      <c r="AZ128" s="58"/>
      <c r="BA128" s="50"/>
      <c r="BB128" s="50"/>
      <c r="BC128" s="50"/>
      <c r="BD128" s="50"/>
      <c r="BE128" s="50"/>
      <c r="BF128" s="50"/>
      <c r="BG128" s="59"/>
      <c r="BH128" s="60"/>
      <c r="BI128" s="17"/>
      <c r="BJ128" s="17"/>
      <c r="BK128" s="58"/>
      <c r="BL128" s="50"/>
      <c r="BM128" s="50"/>
      <c r="BN128" s="50"/>
      <c r="BO128" s="50"/>
      <c r="BP128" s="50"/>
      <c r="BQ128" s="50"/>
      <c r="BR128" s="59"/>
      <c r="BS128" s="60"/>
      <c r="BT128" s="17"/>
      <c r="BU128" s="17"/>
      <c r="BV128" s="58"/>
      <c r="BW128" s="50"/>
      <c r="BX128" s="50"/>
      <c r="BY128" s="50"/>
      <c r="BZ128" s="50"/>
      <c r="CA128" s="50"/>
      <c r="CB128" s="50"/>
      <c r="CC128" s="59"/>
      <c r="CD128" s="60"/>
      <c r="CE128" s="17"/>
      <c r="CF128" s="17"/>
      <c r="CG128" s="58"/>
      <c r="CH128" s="50"/>
      <c r="CI128" s="50"/>
      <c r="CJ128" s="50"/>
      <c r="CK128" s="50"/>
      <c r="CL128" s="50"/>
      <c r="CM128" s="50"/>
      <c r="CN128" s="59"/>
      <c r="CO128" s="60"/>
      <c r="CP128" s="17"/>
      <c r="CQ128" s="17"/>
      <c r="CR128" s="58"/>
      <c r="CS128" s="50"/>
      <c r="CT128" s="50"/>
      <c r="CU128" s="50"/>
      <c r="CV128" s="50"/>
      <c r="CW128" s="50"/>
      <c r="CX128" s="50"/>
      <c r="CY128" s="59"/>
      <c r="CZ128" s="60"/>
      <c r="DA128" s="17"/>
      <c r="DB128" s="17"/>
      <c r="DC128" s="58"/>
      <c r="DD128" s="50"/>
      <c r="DE128" s="50"/>
      <c r="DF128" s="50"/>
      <c r="DG128" s="50"/>
      <c r="DH128" s="50"/>
      <c r="DI128" s="50"/>
      <c r="DJ128" s="59"/>
      <c r="DK128" s="60"/>
      <c r="DL128" s="17"/>
      <c r="DM128" s="17"/>
      <c r="DN128" s="58"/>
      <c r="DO128" s="50"/>
      <c r="DP128" s="50"/>
      <c r="DQ128" s="50"/>
      <c r="DR128" s="50"/>
      <c r="DS128" s="50"/>
      <c r="DT128" s="50"/>
      <c r="DU128" s="59"/>
      <c r="DV128" s="60"/>
      <c r="DW128" s="17"/>
      <c r="DX128" s="17"/>
      <c r="DY128" s="58"/>
      <c r="DZ128" s="50"/>
      <c r="EA128" s="50"/>
      <c r="EB128" s="50"/>
      <c r="EC128" s="50"/>
      <c r="ED128" s="50"/>
      <c r="EE128" s="50"/>
      <c r="EF128" s="59"/>
      <c r="EG128" s="60"/>
      <c r="EH128" s="17"/>
      <c r="EI128" s="17"/>
      <c r="EJ128" s="58"/>
      <c r="EK128" s="50"/>
      <c r="EL128" s="50"/>
      <c r="EM128" s="50"/>
      <c r="EN128" s="50"/>
      <c r="EO128" s="50"/>
      <c r="EP128" s="50"/>
      <c r="EQ128" s="59"/>
      <c r="ER128" s="60"/>
      <c r="ES128" s="17"/>
      <c r="ET128" s="17"/>
      <c r="EU128" s="58"/>
      <c r="EV128" s="50"/>
      <c r="EW128" s="50"/>
      <c r="EX128" s="50"/>
      <c r="EY128" s="50"/>
      <c r="EZ128" s="50"/>
      <c r="FA128" s="50"/>
      <c r="FB128" s="59"/>
      <c r="FC128" s="60"/>
      <c r="FD128" s="17"/>
      <c r="FE128" s="17"/>
      <c r="FF128" s="58"/>
      <c r="FG128" s="50"/>
      <c r="FH128" s="50"/>
      <c r="FI128" s="50"/>
      <c r="FJ128" s="50"/>
      <c r="FK128" s="50"/>
      <c r="FL128" s="50"/>
      <c r="FM128" s="59"/>
      <c r="FN128" s="60"/>
      <c r="FO128" s="17"/>
      <c r="FP128" s="17"/>
      <c r="FQ128" s="58"/>
      <c r="FR128" s="50"/>
      <c r="FS128" s="50"/>
      <c r="FT128" s="50"/>
      <c r="FU128" s="50"/>
      <c r="FV128" s="50"/>
      <c r="FW128" s="50"/>
      <c r="FX128" s="59"/>
      <c r="FY128" s="60"/>
      <c r="FZ128" s="17"/>
      <c r="GA128" s="17"/>
      <c r="GB128" s="58"/>
      <c r="GC128" s="50"/>
      <c r="GD128" s="50"/>
      <c r="GE128" s="50"/>
      <c r="GF128" s="50"/>
      <c r="GG128" s="50"/>
      <c r="GH128" s="50"/>
      <c r="GI128" s="59"/>
      <c r="GJ128" s="60"/>
      <c r="GK128" s="17"/>
      <c r="GL128" s="17"/>
      <c r="GM128" s="58"/>
      <c r="GN128" s="50"/>
      <c r="GO128" s="50"/>
      <c r="GP128" s="50"/>
      <c r="GQ128" s="50"/>
      <c r="GR128" s="50"/>
      <c r="GS128" s="50"/>
      <c r="GT128" s="59"/>
      <c r="GU128" s="60"/>
      <c r="GV128" s="17"/>
      <c r="GW128" s="17"/>
      <c r="GX128" s="58"/>
      <c r="GY128" s="50"/>
      <c r="GZ128" s="50"/>
      <c r="HA128" s="50"/>
      <c r="HB128" s="50"/>
      <c r="HC128" s="50"/>
      <c r="HD128" s="50"/>
      <c r="HE128" s="59"/>
      <c r="HF128" s="60"/>
      <c r="HG128" s="17"/>
      <c r="HH128" s="17"/>
      <c r="HI128" s="58"/>
      <c r="HJ128" s="50"/>
      <c r="HK128" s="50"/>
      <c r="HL128" s="50"/>
      <c r="HM128" s="50"/>
      <c r="HN128" s="50"/>
      <c r="HO128" s="50"/>
      <c r="HP128" s="59"/>
      <c r="HQ128" s="60"/>
      <c r="HR128" s="17"/>
      <c r="HS128" s="17"/>
      <c r="HT128" s="58"/>
      <c r="HU128" s="50"/>
      <c r="HV128" s="50"/>
      <c r="HW128" s="50"/>
      <c r="HX128" s="50"/>
      <c r="HY128" s="50"/>
      <c r="HZ128" s="50"/>
      <c r="IA128" s="59"/>
      <c r="IB128" s="60"/>
      <c r="IC128" s="17"/>
      <c r="ID128" s="17"/>
    </row>
    <row r="129" spans="1:238" x14ac:dyDescent="0.3">
      <c r="O129" s="59"/>
      <c r="P129" s="60"/>
      <c r="Q129" s="17"/>
      <c r="R129" s="17"/>
      <c r="S129" s="58"/>
      <c r="T129" s="50"/>
      <c r="U129" s="50"/>
      <c r="V129" s="50"/>
      <c r="W129" s="50"/>
      <c r="X129" s="50"/>
      <c r="Y129" s="50"/>
      <c r="Z129" s="59"/>
      <c r="AA129" s="60"/>
      <c r="AB129" s="17"/>
      <c r="AC129" s="17"/>
      <c r="AD129" s="58"/>
      <c r="AE129" s="50"/>
      <c r="AF129" s="50"/>
      <c r="AG129" s="50"/>
      <c r="AH129" s="50"/>
      <c r="AI129" s="50"/>
      <c r="AJ129" s="50"/>
      <c r="AK129" s="59"/>
      <c r="AL129" s="60"/>
      <c r="AM129" s="17"/>
      <c r="AN129" s="17"/>
      <c r="AO129" s="58"/>
      <c r="AP129" s="50"/>
      <c r="AQ129" s="50"/>
      <c r="AR129" s="50"/>
      <c r="AS129" s="50"/>
      <c r="AT129" s="50"/>
      <c r="AU129" s="50"/>
      <c r="AV129" s="59"/>
      <c r="AW129" s="60"/>
      <c r="AX129" s="17"/>
      <c r="AY129" s="17"/>
      <c r="AZ129" s="58"/>
      <c r="BA129" s="50"/>
      <c r="BB129" s="50"/>
      <c r="BC129" s="50"/>
      <c r="BD129" s="50"/>
      <c r="BE129" s="50"/>
      <c r="BF129" s="50"/>
      <c r="BG129" s="59"/>
      <c r="BH129" s="60"/>
      <c r="BI129" s="17"/>
      <c r="BJ129" s="17"/>
      <c r="BK129" s="58"/>
      <c r="BL129" s="50"/>
      <c r="BM129" s="50"/>
      <c r="BN129" s="50"/>
      <c r="BO129" s="50"/>
      <c r="BP129" s="50"/>
      <c r="BQ129" s="50"/>
      <c r="BR129" s="59"/>
      <c r="BS129" s="60"/>
      <c r="BT129" s="17"/>
      <c r="BU129" s="17"/>
      <c r="BV129" s="58"/>
      <c r="BW129" s="50"/>
      <c r="BX129" s="50"/>
      <c r="BY129" s="50"/>
      <c r="BZ129" s="50"/>
      <c r="CA129" s="50"/>
      <c r="CB129" s="50"/>
      <c r="CC129" s="59"/>
      <c r="CD129" s="60"/>
      <c r="CE129" s="17"/>
      <c r="CF129" s="17"/>
      <c r="CG129" s="58"/>
      <c r="CH129" s="50"/>
      <c r="CI129" s="50"/>
      <c r="CJ129" s="50"/>
      <c r="CK129" s="50"/>
      <c r="CL129" s="50"/>
      <c r="CM129" s="50"/>
      <c r="CN129" s="59"/>
      <c r="CO129" s="60"/>
      <c r="CP129" s="17"/>
      <c r="CQ129" s="17"/>
      <c r="CR129" s="58"/>
      <c r="CS129" s="50"/>
      <c r="CT129" s="50"/>
      <c r="CU129" s="50"/>
      <c r="CV129" s="50"/>
      <c r="CW129" s="50"/>
      <c r="CX129" s="50"/>
      <c r="CY129" s="59"/>
      <c r="CZ129" s="60"/>
      <c r="DA129" s="17"/>
      <c r="DB129" s="17"/>
      <c r="DC129" s="58"/>
      <c r="DD129" s="50"/>
      <c r="DE129" s="50"/>
      <c r="DF129" s="50"/>
      <c r="DG129" s="50"/>
      <c r="DH129" s="50"/>
      <c r="DI129" s="50"/>
      <c r="DJ129" s="59"/>
      <c r="DK129" s="60"/>
      <c r="DL129" s="17"/>
      <c r="DM129" s="17"/>
      <c r="DN129" s="58"/>
      <c r="DO129" s="50"/>
      <c r="DP129" s="50"/>
      <c r="DQ129" s="50"/>
      <c r="DR129" s="50"/>
      <c r="DS129" s="50"/>
      <c r="DT129" s="50"/>
      <c r="DU129" s="59"/>
      <c r="DV129" s="60"/>
      <c r="DW129" s="17"/>
      <c r="DX129" s="17"/>
      <c r="DY129" s="58"/>
      <c r="DZ129" s="50"/>
      <c r="EA129" s="50"/>
      <c r="EB129" s="50"/>
      <c r="EC129" s="50"/>
      <c r="ED129" s="50"/>
      <c r="EE129" s="50"/>
      <c r="EF129" s="59"/>
      <c r="EG129" s="60"/>
      <c r="EH129" s="17"/>
      <c r="EI129" s="17"/>
      <c r="EJ129" s="58"/>
      <c r="EK129" s="50"/>
      <c r="EL129" s="50"/>
      <c r="EM129" s="50"/>
      <c r="EN129" s="50"/>
      <c r="EO129" s="50"/>
      <c r="EP129" s="50"/>
      <c r="EQ129" s="59"/>
      <c r="ER129" s="60"/>
      <c r="ES129" s="17"/>
      <c r="ET129" s="17"/>
      <c r="EU129" s="58"/>
      <c r="EV129" s="50"/>
      <c r="EW129" s="50"/>
      <c r="EX129" s="50"/>
      <c r="EY129" s="50"/>
      <c r="EZ129" s="50"/>
      <c r="FA129" s="50"/>
      <c r="FB129" s="59"/>
      <c r="FC129" s="60"/>
      <c r="FD129" s="17"/>
      <c r="FE129" s="17"/>
      <c r="FF129" s="58"/>
      <c r="FG129" s="50"/>
      <c r="FH129" s="50"/>
      <c r="FI129" s="50"/>
      <c r="FJ129" s="50"/>
      <c r="FK129" s="50"/>
      <c r="FL129" s="50"/>
      <c r="FM129" s="59"/>
      <c r="FN129" s="60"/>
      <c r="FO129" s="17"/>
      <c r="FP129" s="17"/>
      <c r="FQ129" s="58"/>
      <c r="FR129" s="50"/>
      <c r="FS129" s="50"/>
      <c r="FT129" s="50"/>
      <c r="FU129" s="50"/>
      <c r="FV129" s="50"/>
      <c r="FW129" s="50"/>
      <c r="FX129" s="59"/>
      <c r="FY129" s="60"/>
      <c r="FZ129" s="17"/>
      <c r="GA129" s="17"/>
      <c r="GB129" s="58"/>
      <c r="GC129" s="50"/>
      <c r="GD129" s="50"/>
      <c r="GE129" s="50"/>
      <c r="GF129" s="50"/>
      <c r="GG129" s="50"/>
      <c r="GH129" s="50"/>
      <c r="GI129" s="59"/>
      <c r="GJ129" s="60"/>
      <c r="GK129" s="17"/>
      <c r="GL129" s="17"/>
      <c r="GM129" s="58"/>
      <c r="GN129" s="50"/>
      <c r="GO129" s="50"/>
      <c r="GP129" s="50"/>
      <c r="GQ129" s="50"/>
      <c r="GR129" s="50"/>
      <c r="GS129" s="50"/>
      <c r="GT129" s="59"/>
      <c r="GU129" s="60"/>
      <c r="GV129" s="17"/>
      <c r="GW129" s="17"/>
      <c r="GX129" s="58"/>
      <c r="GY129" s="50"/>
      <c r="GZ129" s="50"/>
      <c r="HA129" s="50"/>
      <c r="HB129" s="50"/>
      <c r="HC129" s="50"/>
      <c r="HD129" s="50"/>
      <c r="HE129" s="59"/>
      <c r="HF129" s="60"/>
      <c r="HG129" s="17"/>
      <c r="HH129" s="17"/>
      <c r="HI129" s="58"/>
      <c r="HJ129" s="50"/>
      <c r="HK129" s="50"/>
      <c r="HL129" s="50"/>
      <c r="HM129" s="50"/>
      <c r="HN129" s="50"/>
      <c r="HO129" s="50"/>
      <c r="HP129" s="59"/>
      <c r="HQ129" s="60"/>
      <c r="HR129" s="17"/>
      <c r="HS129" s="17"/>
      <c r="HT129" s="58"/>
      <c r="HU129" s="50"/>
      <c r="HV129" s="50"/>
      <c r="HW129" s="50"/>
      <c r="HX129" s="50"/>
      <c r="HY129" s="50"/>
      <c r="HZ129" s="50"/>
      <c r="IA129" s="59"/>
      <c r="IB129" s="60"/>
      <c r="IC129" s="17"/>
      <c r="ID129" s="17"/>
    </row>
    <row r="136" spans="1:238" s="77" customFormat="1" x14ac:dyDescent="0.3">
      <c r="A136" s="45"/>
      <c r="B136" s="32"/>
      <c r="C136" s="78"/>
      <c r="D136" s="78"/>
      <c r="E136" s="78"/>
      <c r="F136" s="903"/>
      <c r="G136" s="78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  <c r="DC136" s="32"/>
      <c r="DD136" s="32"/>
      <c r="DE136" s="32"/>
      <c r="DF136" s="32"/>
      <c r="DG136" s="32"/>
      <c r="DH136" s="32"/>
      <c r="DI136" s="32"/>
      <c r="DJ136" s="32"/>
      <c r="DK136" s="32"/>
      <c r="DL136" s="32"/>
      <c r="DM136" s="32"/>
      <c r="DN136" s="32"/>
      <c r="DO136" s="32"/>
      <c r="DP136" s="32"/>
      <c r="DQ136" s="32"/>
      <c r="DR136" s="32"/>
      <c r="DS136" s="32"/>
      <c r="DT136" s="32"/>
      <c r="DU136" s="32"/>
      <c r="DV136" s="32"/>
      <c r="DW136" s="32"/>
      <c r="DX136" s="32"/>
      <c r="DY136" s="32"/>
      <c r="DZ136" s="32"/>
      <c r="EA136" s="32"/>
      <c r="EB136" s="32"/>
      <c r="EC136" s="32"/>
      <c r="ED136" s="32"/>
      <c r="EE136" s="32"/>
      <c r="EF136" s="32"/>
      <c r="EG136" s="32"/>
      <c r="EH136" s="32"/>
      <c r="EI136" s="32"/>
      <c r="EJ136" s="32"/>
      <c r="EK136" s="32"/>
      <c r="EL136" s="32"/>
      <c r="EM136" s="32"/>
      <c r="EN136" s="32"/>
      <c r="EO136" s="32"/>
      <c r="EP136" s="32"/>
      <c r="EQ136" s="32"/>
      <c r="ER136" s="32"/>
      <c r="ES136" s="32"/>
      <c r="ET136" s="32"/>
      <c r="EU136" s="32"/>
      <c r="EV136" s="32"/>
      <c r="EW136" s="32"/>
      <c r="EX136" s="32"/>
      <c r="EY136" s="32"/>
      <c r="EZ136" s="32"/>
      <c r="FA136" s="32"/>
      <c r="FB136" s="32"/>
      <c r="FC136" s="32"/>
      <c r="FD136" s="32"/>
      <c r="FE136" s="32"/>
      <c r="FF136" s="32"/>
      <c r="FG136" s="32"/>
      <c r="FH136" s="32"/>
      <c r="FI136" s="32"/>
      <c r="FJ136" s="32"/>
      <c r="FK136" s="32"/>
      <c r="FL136" s="32"/>
      <c r="FM136" s="32"/>
      <c r="FN136" s="32"/>
      <c r="FO136" s="32"/>
      <c r="FP136" s="32"/>
      <c r="FQ136" s="32"/>
      <c r="FR136" s="32"/>
      <c r="FS136" s="32"/>
      <c r="FT136" s="32"/>
      <c r="FU136" s="32"/>
      <c r="FV136" s="32"/>
      <c r="FW136" s="32"/>
      <c r="FX136" s="32"/>
      <c r="FY136" s="32"/>
      <c r="FZ136" s="32"/>
      <c r="GA136" s="32"/>
      <c r="GB136" s="32"/>
      <c r="GC136" s="32"/>
      <c r="GD136" s="32"/>
      <c r="GE136" s="32"/>
      <c r="GF136" s="32"/>
      <c r="GG136" s="32"/>
      <c r="GH136" s="32"/>
      <c r="GI136" s="32"/>
      <c r="GJ136" s="32"/>
      <c r="GK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</row>
    <row r="137" spans="1:238" s="77" customFormat="1" x14ac:dyDescent="0.3">
      <c r="A137" s="45"/>
      <c r="B137" s="32"/>
      <c r="C137" s="78"/>
      <c r="D137" s="78"/>
      <c r="E137" s="78"/>
      <c r="F137" s="903"/>
      <c r="G137" s="78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  <c r="DC137" s="32"/>
      <c r="DD137" s="32"/>
      <c r="DE137" s="32"/>
      <c r="DF137" s="32"/>
      <c r="DG137" s="32"/>
      <c r="DH137" s="32"/>
      <c r="DI137" s="32"/>
      <c r="DJ137" s="32"/>
      <c r="DK137" s="32"/>
      <c r="DL137" s="32"/>
      <c r="DM137" s="32"/>
      <c r="DN137" s="32"/>
      <c r="DO137" s="32"/>
      <c r="DP137" s="32"/>
      <c r="DQ137" s="32"/>
      <c r="DR137" s="32"/>
      <c r="DS137" s="32"/>
      <c r="DT137" s="32"/>
      <c r="DU137" s="32"/>
      <c r="DV137" s="32"/>
      <c r="DW137" s="32"/>
      <c r="DX137" s="32"/>
      <c r="DY137" s="32"/>
      <c r="DZ137" s="32"/>
      <c r="EA137" s="32"/>
      <c r="EB137" s="32"/>
      <c r="EC137" s="32"/>
      <c r="ED137" s="32"/>
      <c r="EE137" s="32"/>
      <c r="EF137" s="32"/>
      <c r="EG137" s="32"/>
      <c r="EH137" s="32"/>
      <c r="EI137" s="32"/>
      <c r="EJ137" s="32"/>
      <c r="EK137" s="32"/>
      <c r="EL137" s="32"/>
      <c r="EM137" s="32"/>
      <c r="EN137" s="32"/>
      <c r="EO137" s="32"/>
      <c r="EP137" s="32"/>
      <c r="EQ137" s="32"/>
      <c r="ER137" s="32"/>
      <c r="ES137" s="32"/>
      <c r="ET137" s="32"/>
      <c r="EU137" s="32"/>
      <c r="EV137" s="32"/>
      <c r="EW137" s="32"/>
      <c r="EX137" s="32"/>
      <c r="EY137" s="32"/>
      <c r="EZ137" s="32"/>
      <c r="FA137" s="32"/>
      <c r="FB137" s="32"/>
      <c r="FC137" s="32"/>
      <c r="FD137" s="32"/>
      <c r="FE137" s="32"/>
      <c r="FF137" s="32"/>
      <c r="FG137" s="32"/>
      <c r="FH137" s="32"/>
      <c r="FI137" s="32"/>
      <c r="FJ137" s="32"/>
      <c r="FK137" s="32"/>
      <c r="FL137" s="32"/>
      <c r="FM137" s="32"/>
      <c r="FN137" s="32"/>
      <c r="FO137" s="32"/>
      <c r="FP137" s="32"/>
      <c r="FQ137" s="32"/>
      <c r="FR137" s="32"/>
      <c r="FS137" s="32"/>
      <c r="FT137" s="32"/>
      <c r="FU137" s="32"/>
      <c r="FV137" s="32"/>
      <c r="FW137" s="32"/>
      <c r="FX137" s="32"/>
      <c r="FY137" s="32"/>
      <c r="FZ137" s="32"/>
      <c r="GA137" s="32"/>
      <c r="GB137" s="32"/>
      <c r="GC137" s="32"/>
      <c r="GD137" s="32"/>
      <c r="GE137" s="32"/>
      <c r="GF137" s="32"/>
      <c r="GG137" s="32"/>
      <c r="GH137" s="32"/>
      <c r="GI137" s="32"/>
      <c r="GJ137" s="32"/>
      <c r="GK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</row>
    <row r="138" spans="1:238" s="77" customFormat="1" x14ac:dyDescent="0.3">
      <c r="A138" s="45"/>
      <c r="B138" s="32"/>
      <c r="C138" s="78"/>
      <c r="D138" s="78"/>
      <c r="E138" s="78"/>
      <c r="F138" s="903"/>
      <c r="G138" s="78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  <c r="DC138" s="32"/>
      <c r="DD138" s="32"/>
      <c r="DE138" s="32"/>
      <c r="DF138" s="32"/>
      <c r="DG138" s="32"/>
      <c r="DH138" s="32"/>
      <c r="DI138" s="32"/>
      <c r="DJ138" s="32"/>
      <c r="DK138" s="32"/>
      <c r="DL138" s="32"/>
      <c r="DM138" s="32"/>
      <c r="DN138" s="32"/>
      <c r="DO138" s="32"/>
      <c r="DP138" s="32"/>
      <c r="DQ138" s="32"/>
      <c r="DR138" s="32"/>
      <c r="DS138" s="32"/>
      <c r="DT138" s="32"/>
      <c r="DU138" s="32"/>
      <c r="DV138" s="32"/>
      <c r="DW138" s="32"/>
      <c r="DX138" s="32"/>
      <c r="DY138" s="32"/>
      <c r="DZ138" s="32"/>
      <c r="EA138" s="32"/>
      <c r="EB138" s="32"/>
      <c r="EC138" s="32"/>
      <c r="ED138" s="32"/>
      <c r="EE138" s="32"/>
      <c r="EF138" s="32"/>
      <c r="EG138" s="32"/>
      <c r="EH138" s="32"/>
      <c r="EI138" s="32"/>
      <c r="EJ138" s="32"/>
      <c r="EK138" s="32"/>
      <c r="EL138" s="32"/>
      <c r="EM138" s="32"/>
      <c r="EN138" s="32"/>
      <c r="EO138" s="32"/>
      <c r="EP138" s="32"/>
      <c r="EQ138" s="32"/>
      <c r="ER138" s="32"/>
      <c r="ES138" s="32"/>
      <c r="ET138" s="32"/>
      <c r="EU138" s="32"/>
      <c r="EV138" s="32"/>
      <c r="EW138" s="32"/>
      <c r="EX138" s="32"/>
      <c r="EY138" s="32"/>
      <c r="EZ138" s="32"/>
      <c r="FA138" s="32"/>
      <c r="FB138" s="32"/>
      <c r="FC138" s="32"/>
      <c r="FD138" s="32"/>
      <c r="FE138" s="32"/>
      <c r="FF138" s="32"/>
      <c r="FG138" s="32"/>
      <c r="FH138" s="32"/>
      <c r="FI138" s="32"/>
      <c r="FJ138" s="32"/>
      <c r="FK138" s="32"/>
      <c r="FL138" s="32"/>
      <c r="FM138" s="32"/>
      <c r="FN138" s="32"/>
      <c r="FO138" s="32"/>
      <c r="FP138" s="32"/>
      <c r="FQ138" s="32"/>
      <c r="FR138" s="32"/>
      <c r="FS138" s="32"/>
      <c r="FT138" s="32"/>
      <c r="FU138" s="32"/>
      <c r="FV138" s="32"/>
      <c r="FW138" s="32"/>
      <c r="FX138" s="32"/>
      <c r="FY138" s="32"/>
      <c r="FZ138" s="32"/>
      <c r="GA138" s="32"/>
      <c r="GB138" s="32"/>
      <c r="GC138" s="32"/>
      <c r="GD138" s="32"/>
      <c r="GE138" s="32"/>
      <c r="GF138" s="32"/>
      <c r="GG138" s="32"/>
      <c r="GH138" s="32"/>
      <c r="GI138" s="32"/>
      <c r="GJ138" s="32"/>
      <c r="GK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</row>
    <row r="139" spans="1:238" s="77" customFormat="1" x14ac:dyDescent="0.3">
      <c r="A139" s="45"/>
      <c r="B139" s="32"/>
      <c r="C139" s="78"/>
      <c r="D139" s="78"/>
      <c r="E139" s="78"/>
      <c r="F139" s="903"/>
      <c r="G139" s="78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  <c r="CZ139" s="32"/>
      <c r="DA139" s="32"/>
      <c r="DB139" s="32"/>
      <c r="DC139" s="32"/>
      <c r="DD139" s="32"/>
      <c r="DE139" s="32"/>
      <c r="DF139" s="32"/>
      <c r="DG139" s="32"/>
      <c r="DH139" s="32"/>
      <c r="DI139" s="32"/>
      <c r="DJ139" s="32"/>
      <c r="DK139" s="32"/>
      <c r="DL139" s="32"/>
      <c r="DM139" s="32"/>
      <c r="DN139" s="32"/>
      <c r="DO139" s="32"/>
      <c r="DP139" s="32"/>
      <c r="DQ139" s="32"/>
      <c r="DR139" s="32"/>
      <c r="DS139" s="32"/>
      <c r="DT139" s="32"/>
      <c r="DU139" s="32"/>
      <c r="DV139" s="32"/>
      <c r="DW139" s="32"/>
      <c r="DX139" s="32"/>
      <c r="DY139" s="32"/>
      <c r="DZ139" s="32"/>
      <c r="EA139" s="32"/>
      <c r="EB139" s="32"/>
      <c r="EC139" s="32"/>
      <c r="ED139" s="32"/>
      <c r="EE139" s="32"/>
      <c r="EF139" s="32"/>
      <c r="EG139" s="32"/>
      <c r="EH139" s="32"/>
      <c r="EI139" s="32"/>
      <c r="EJ139" s="32"/>
      <c r="EK139" s="32"/>
      <c r="EL139" s="32"/>
      <c r="EM139" s="32"/>
      <c r="EN139" s="32"/>
      <c r="EO139" s="32"/>
      <c r="EP139" s="32"/>
      <c r="EQ139" s="32"/>
      <c r="ER139" s="32"/>
      <c r="ES139" s="32"/>
      <c r="ET139" s="32"/>
      <c r="EU139" s="32"/>
      <c r="EV139" s="32"/>
      <c r="EW139" s="32"/>
      <c r="EX139" s="32"/>
      <c r="EY139" s="32"/>
      <c r="EZ139" s="32"/>
      <c r="FA139" s="32"/>
      <c r="FB139" s="32"/>
      <c r="FC139" s="32"/>
      <c r="FD139" s="32"/>
      <c r="FE139" s="32"/>
      <c r="FF139" s="32"/>
      <c r="FG139" s="32"/>
      <c r="FH139" s="32"/>
      <c r="FI139" s="32"/>
      <c r="FJ139" s="32"/>
      <c r="FK139" s="32"/>
      <c r="FL139" s="32"/>
      <c r="FM139" s="32"/>
      <c r="FN139" s="32"/>
      <c r="FO139" s="32"/>
      <c r="FP139" s="32"/>
      <c r="FQ139" s="32"/>
      <c r="FR139" s="32"/>
      <c r="FS139" s="32"/>
      <c r="FT139" s="32"/>
      <c r="FU139" s="32"/>
      <c r="FV139" s="32"/>
      <c r="FW139" s="32"/>
      <c r="FX139" s="32"/>
      <c r="FY139" s="32"/>
      <c r="FZ139" s="32"/>
      <c r="GA139" s="32"/>
      <c r="GB139" s="32"/>
      <c r="GC139" s="32"/>
      <c r="GD139" s="32"/>
      <c r="GE139" s="32"/>
      <c r="GF139" s="32"/>
      <c r="GG139" s="32"/>
      <c r="GH139" s="32"/>
      <c r="GI139" s="32"/>
      <c r="GJ139" s="32"/>
      <c r="GK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</row>
    <row r="140" spans="1:238" s="77" customFormat="1" x14ac:dyDescent="0.3">
      <c r="A140" s="45"/>
      <c r="B140" s="32"/>
      <c r="C140" s="78"/>
      <c r="D140" s="78"/>
      <c r="E140" s="78"/>
      <c r="F140" s="903"/>
      <c r="G140" s="78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  <c r="CZ140" s="32"/>
      <c r="DA140" s="32"/>
      <c r="DB140" s="32"/>
      <c r="DC140" s="32"/>
      <c r="DD140" s="32"/>
      <c r="DE140" s="32"/>
      <c r="DF140" s="32"/>
      <c r="DG140" s="32"/>
      <c r="DH140" s="32"/>
      <c r="DI140" s="32"/>
      <c r="DJ140" s="32"/>
      <c r="DK140" s="32"/>
      <c r="DL140" s="32"/>
      <c r="DM140" s="32"/>
      <c r="DN140" s="32"/>
      <c r="DO140" s="32"/>
      <c r="DP140" s="32"/>
      <c r="DQ140" s="32"/>
      <c r="DR140" s="32"/>
      <c r="DS140" s="32"/>
      <c r="DT140" s="32"/>
      <c r="DU140" s="32"/>
      <c r="DV140" s="32"/>
      <c r="DW140" s="32"/>
      <c r="DX140" s="32"/>
      <c r="DY140" s="32"/>
      <c r="DZ140" s="32"/>
      <c r="EA140" s="32"/>
      <c r="EB140" s="32"/>
      <c r="EC140" s="32"/>
      <c r="ED140" s="32"/>
      <c r="EE140" s="32"/>
      <c r="EF140" s="32"/>
      <c r="EG140" s="32"/>
      <c r="EH140" s="32"/>
      <c r="EI140" s="32"/>
      <c r="EJ140" s="32"/>
      <c r="EK140" s="32"/>
      <c r="EL140" s="32"/>
      <c r="EM140" s="32"/>
      <c r="EN140" s="32"/>
      <c r="EO140" s="32"/>
      <c r="EP140" s="32"/>
      <c r="EQ140" s="32"/>
      <c r="ER140" s="32"/>
      <c r="ES140" s="32"/>
      <c r="ET140" s="32"/>
      <c r="EU140" s="32"/>
      <c r="EV140" s="32"/>
      <c r="EW140" s="32"/>
      <c r="EX140" s="32"/>
      <c r="EY140" s="32"/>
      <c r="EZ140" s="32"/>
      <c r="FA140" s="32"/>
      <c r="FB140" s="32"/>
      <c r="FC140" s="32"/>
      <c r="FD140" s="32"/>
      <c r="FE140" s="32"/>
      <c r="FF140" s="32"/>
      <c r="FG140" s="32"/>
      <c r="FH140" s="32"/>
      <c r="FI140" s="32"/>
      <c r="FJ140" s="32"/>
      <c r="FK140" s="32"/>
      <c r="FL140" s="32"/>
      <c r="FM140" s="32"/>
      <c r="FN140" s="32"/>
      <c r="FO140" s="32"/>
      <c r="FP140" s="32"/>
      <c r="FQ140" s="32"/>
      <c r="FR140" s="32"/>
      <c r="FS140" s="32"/>
      <c r="FT140" s="32"/>
      <c r="FU140" s="32"/>
      <c r="FV140" s="32"/>
      <c r="FW140" s="32"/>
      <c r="FX140" s="32"/>
      <c r="FY140" s="32"/>
      <c r="FZ140" s="32"/>
      <c r="GA140" s="32"/>
      <c r="GB140" s="32"/>
      <c r="GC140" s="32"/>
      <c r="GD140" s="32"/>
      <c r="GE140" s="32"/>
      <c r="GF140" s="32"/>
      <c r="GG140" s="32"/>
      <c r="GH140" s="32"/>
      <c r="GI140" s="32"/>
      <c r="GJ140" s="32"/>
      <c r="GK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</row>
    <row r="141" spans="1:238" s="77" customFormat="1" x14ac:dyDescent="0.3">
      <c r="A141" s="45"/>
      <c r="B141" s="32"/>
      <c r="C141" s="78"/>
      <c r="D141" s="78"/>
      <c r="E141" s="78"/>
      <c r="F141" s="903"/>
      <c r="G141" s="78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  <c r="DC141" s="32"/>
      <c r="DD141" s="32"/>
      <c r="DE141" s="32"/>
      <c r="DF141" s="32"/>
      <c r="DG141" s="32"/>
      <c r="DH141" s="32"/>
      <c r="DI141" s="32"/>
      <c r="DJ141" s="32"/>
      <c r="DK141" s="32"/>
      <c r="DL141" s="32"/>
      <c r="DM141" s="32"/>
      <c r="DN141" s="32"/>
      <c r="DO141" s="32"/>
      <c r="DP141" s="32"/>
      <c r="DQ141" s="32"/>
      <c r="DR141" s="32"/>
      <c r="DS141" s="32"/>
      <c r="DT141" s="32"/>
      <c r="DU141" s="32"/>
      <c r="DV141" s="32"/>
      <c r="DW141" s="32"/>
      <c r="DX141" s="32"/>
      <c r="DY141" s="32"/>
      <c r="DZ141" s="32"/>
      <c r="EA141" s="32"/>
      <c r="EB141" s="32"/>
      <c r="EC141" s="32"/>
      <c r="ED141" s="32"/>
      <c r="EE141" s="32"/>
      <c r="EF141" s="32"/>
      <c r="EG141" s="32"/>
      <c r="EH141" s="32"/>
      <c r="EI141" s="32"/>
      <c r="EJ141" s="32"/>
      <c r="EK141" s="32"/>
      <c r="EL141" s="32"/>
      <c r="EM141" s="32"/>
      <c r="EN141" s="32"/>
      <c r="EO141" s="32"/>
      <c r="EP141" s="32"/>
      <c r="EQ141" s="32"/>
      <c r="ER141" s="32"/>
      <c r="ES141" s="32"/>
      <c r="ET141" s="32"/>
      <c r="EU141" s="32"/>
      <c r="EV141" s="32"/>
      <c r="EW141" s="32"/>
      <c r="EX141" s="32"/>
      <c r="EY141" s="32"/>
      <c r="EZ141" s="32"/>
      <c r="FA141" s="32"/>
      <c r="FB141" s="32"/>
      <c r="FC141" s="32"/>
      <c r="FD141" s="32"/>
      <c r="FE141" s="32"/>
      <c r="FF141" s="32"/>
      <c r="FG141" s="32"/>
      <c r="FH141" s="32"/>
      <c r="FI141" s="32"/>
      <c r="FJ141" s="32"/>
      <c r="FK141" s="32"/>
      <c r="FL141" s="32"/>
      <c r="FM141" s="32"/>
      <c r="FN141" s="32"/>
      <c r="FO141" s="32"/>
      <c r="FP141" s="32"/>
      <c r="FQ141" s="32"/>
      <c r="FR141" s="32"/>
      <c r="FS141" s="32"/>
      <c r="FT141" s="32"/>
      <c r="FU141" s="32"/>
      <c r="FV141" s="32"/>
      <c r="FW141" s="32"/>
      <c r="FX141" s="32"/>
      <c r="FY141" s="32"/>
      <c r="FZ141" s="32"/>
      <c r="GA141" s="32"/>
      <c r="GB141" s="32"/>
      <c r="GC141" s="32"/>
      <c r="GD141" s="32"/>
      <c r="GE141" s="32"/>
      <c r="GF141" s="32"/>
      <c r="GG141" s="32"/>
      <c r="GH141" s="32"/>
      <c r="GI141" s="32"/>
      <c r="GJ141" s="32"/>
      <c r="GK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</row>
    <row r="142" spans="1:238" s="77" customFormat="1" x14ac:dyDescent="0.3">
      <c r="A142" s="45"/>
      <c r="B142" s="32"/>
      <c r="C142" s="78"/>
      <c r="D142" s="78"/>
      <c r="E142" s="78"/>
      <c r="F142" s="903"/>
      <c r="G142" s="78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32"/>
      <c r="CW142" s="32"/>
      <c r="CX142" s="32"/>
      <c r="CY142" s="32"/>
      <c r="CZ142" s="32"/>
      <c r="DA142" s="32"/>
      <c r="DB142" s="32"/>
      <c r="DC142" s="32"/>
      <c r="DD142" s="32"/>
      <c r="DE142" s="32"/>
      <c r="DF142" s="32"/>
      <c r="DG142" s="32"/>
      <c r="DH142" s="32"/>
      <c r="DI142" s="32"/>
      <c r="DJ142" s="32"/>
      <c r="DK142" s="32"/>
      <c r="DL142" s="32"/>
      <c r="DM142" s="32"/>
      <c r="DN142" s="32"/>
      <c r="DO142" s="32"/>
      <c r="DP142" s="32"/>
      <c r="DQ142" s="32"/>
      <c r="DR142" s="32"/>
      <c r="DS142" s="32"/>
      <c r="DT142" s="32"/>
      <c r="DU142" s="32"/>
      <c r="DV142" s="32"/>
      <c r="DW142" s="32"/>
      <c r="DX142" s="32"/>
      <c r="DY142" s="32"/>
      <c r="DZ142" s="32"/>
      <c r="EA142" s="32"/>
      <c r="EB142" s="32"/>
      <c r="EC142" s="32"/>
      <c r="ED142" s="32"/>
      <c r="EE142" s="32"/>
      <c r="EF142" s="32"/>
      <c r="EG142" s="32"/>
      <c r="EH142" s="32"/>
      <c r="EI142" s="32"/>
      <c r="EJ142" s="32"/>
      <c r="EK142" s="32"/>
      <c r="EL142" s="32"/>
      <c r="EM142" s="32"/>
      <c r="EN142" s="32"/>
      <c r="EO142" s="32"/>
      <c r="EP142" s="32"/>
      <c r="EQ142" s="32"/>
      <c r="ER142" s="32"/>
      <c r="ES142" s="32"/>
      <c r="ET142" s="32"/>
      <c r="EU142" s="32"/>
      <c r="EV142" s="32"/>
      <c r="EW142" s="32"/>
      <c r="EX142" s="32"/>
      <c r="EY142" s="32"/>
      <c r="EZ142" s="32"/>
      <c r="FA142" s="32"/>
      <c r="FB142" s="32"/>
      <c r="FC142" s="32"/>
      <c r="FD142" s="32"/>
      <c r="FE142" s="32"/>
      <c r="FF142" s="32"/>
      <c r="FG142" s="32"/>
      <c r="FH142" s="32"/>
      <c r="FI142" s="32"/>
      <c r="FJ142" s="32"/>
      <c r="FK142" s="32"/>
      <c r="FL142" s="32"/>
      <c r="FM142" s="32"/>
      <c r="FN142" s="32"/>
      <c r="FO142" s="32"/>
      <c r="FP142" s="32"/>
      <c r="FQ142" s="32"/>
      <c r="FR142" s="32"/>
      <c r="FS142" s="32"/>
      <c r="FT142" s="32"/>
      <c r="FU142" s="32"/>
      <c r="FV142" s="32"/>
      <c r="FW142" s="32"/>
      <c r="FX142" s="32"/>
      <c r="FY142" s="32"/>
      <c r="FZ142" s="32"/>
      <c r="GA142" s="32"/>
      <c r="GB142" s="32"/>
      <c r="GC142" s="32"/>
      <c r="GD142" s="32"/>
      <c r="GE142" s="32"/>
      <c r="GF142" s="32"/>
      <c r="GG142" s="32"/>
      <c r="GH142" s="32"/>
      <c r="GI142" s="32"/>
      <c r="GJ142" s="32"/>
      <c r="GK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</row>
    <row r="143" spans="1:238" s="77" customFormat="1" x14ac:dyDescent="0.3">
      <c r="A143" s="45"/>
      <c r="B143" s="32"/>
      <c r="C143" s="78"/>
      <c r="D143" s="78"/>
      <c r="E143" s="78"/>
      <c r="F143" s="903"/>
      <c r="G143" s="78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  <c r="DC143" s="32"/>
      <c r="DD143" s="32"/>
      <c r="DE143" s="32"/>
      <c r="DF143" s="32"/>
      <c r="DG143" s="32"/>
      <c r="DH143" s="32"/>
      <c r="DI143" s="32"/>
      <c r="DJ143" s="32"/>
      <c r="DK143" s="32"/>
      <c r="DL143" s="32"/>
      <c r="DM143" s="32"/>
      <c r="DN143" s="32"/>
      <c r="DO143" s="32"/>
      <c r="DP143" s="32"/>
      <c r="DQ143" s="32"/>
      <c r="DR143" s="32"/>
      <c r="DS143" s="32"/>
      <c r="DT143" s="32"/>
      <c r="DU143" s="32"/>
      <c r="DV143" s="32"/>
      <c r="DW143" s="32"/>
      <c r="DX143" s="32"/>
      <c r="DY143" s="32"/>
      <c r="DZ143" s="32"/>
      <c r="EA143" s="32"/>
      <c r="EB143" s="32"/>
      <c r="EC143" s="32"/>
      <c r="ED143" s="32"/>
      <c r="EE143" s="32"/>
      <c r="EF143" s="32"/>
      <c r="EG143" s="32"/>
      <c r="EH143" s="32"/>
      <c r="EI143" s="32"/>
      <c r="EJ143" s="32"/>
      <c r="EK143" s="32"/>
      <c r="EL143" s="32"/>
      <c r="EM143" s="32"/>
      <c r="EN143" s="32"/>
      <c r="EO143" s="32"/>
      <c r="EP143" s="32"/>
      <c r="EQ143" s="32"/>
      <c r="ER143" s="32"/>
      <c r="ES143" s="32"/>
      <c r="ET143" s="32"/>
      <c r="EU143" s="32"/>
      <c r="EV143" s="32"/>
      <c r="EW143" s="32"/>
      <c r="EX143" s="32"/>
      <c r="EY143" s="32"/>
      <c r="EZ143" s="32"/>
      <c r="FA143" s="32"/>
      <c r="FB143" s="32"/>
      <c r="FC143" s="32"/>
      <c r="FD143" s="32"/>
      <c r="FE143" s="32"/>
      <c r="FF143" s="32"/>
      <c r="FG143" s="32"/>
      <c r="FH143" s="32"/>
      <c r="FI143" s="32"/>
      <c r="FJ143" s="32"/>
      <c r="FK143" s="32"/>
      <c r="FL143" s="32"/>
      <c r="FM143" s="32"/>
      <c r="FN143" s="32"/>
      <c r="FO143" s="32"/>
      <c r="FP143" s="32"/>
      <c r="FQ143" s="32"/>
      <c r="FR143" s="32"/>
      <c r="FS143" s="32"/>
      <c r="FT143" s="32"/>
      <c r="FU143" s="32"/>
      <c r="FV143" s="32"/>
      <c r="FW143" s="32"/>
      <c r="FX143" s="32"/>
      <c r="FY143" s="32"/>
      <c r="FZ143" s="32"/>
      <c r="GA143" s="32"/>
      <c r="GB143" s="32"/>
      <c r="GC143" s="32"/>
      <c r="GD143" s="32"/>
      <c r="GE143" s="32"/>
      <c r="GF143" s="32"/>
      <c r="GG143" s="32"/>
      <c r="GH143" s="32"/>
      <c r="GI143" s="32"/>
      <c r="GJ143" s="32"/>
      <c r="GK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</row>
    <row r="144" spans="1:238" s="77" customFormat="1" x14ac:dyDescent="0.3">
      <c r="A144" s="45"/>
      <c r="B144" s="32"/>
      <c r="C144" s="78"/>
      <c r="D144" s="78"/>
      <c r="E144" s="78"/>
      <c r="F144" s="903"/>
      <c r="G144" s="78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  <c r="CA144" s="32"/>
      <c r="CB144" s="32"/>
      <c r="CC144" s="32"/>
      <c r="CD144" s="32"/>
      <c r="CE144" s="32"/>
      <c r="CF144" s="32"/>
      <c r="CG144" s="32"/>
      <c r="CH144" s="32"/>
      <c r="CI144" s="32"/>
      <c r="CJ144" s="32"/>
      <c r="CK144" s="32"/>
      <c r="CL144" s="32"/>
      <c r="CM144" s="32"/>
      <c r="CN144" s="32"/>
      <c r="CO144" s="32"/>
      <c r="CP144" s="32"/>
      <c r="CQ144" s="32"/>
      <c r="CR144" s="32"/>
      <c r="CS144" s="32"/>
      <c r="CT144" s="32"/>
      <c r="CU144" s="32"/>
      <c r="CV144" s="32"/>
      <c r="CW144" s="32"/>
      <c r="CX144" s="32"/>
      <c r="CY144" s="32"/>
      <c r="CZ144" s="32"/>
      <c r="DA144" s="32"/>
      <c r="DB144" s="32"/>
      <c r="DC144" s="32"/>
      <c r="DD144" s="32"/>
      <c r="DE144" s="32"/>
      <c r="DF144" s="32"/>
      <c r="DG144" s="32"/>
      <c r="DH144" s="32"/>
      <c r="DI144" s="32"/>
      <c r="DJ144" s="32"/>
      <c r="DK144" s="32"/>
      <c r="DL144" s="32"/>
      <c r="DM144" s="32"/>
      <c r="DN144" s="32"/>
      <c r="DO144" s="32"/>
      <c r="DP144" s="32"/>
      <c r="DQ144" s="32"/>
      <c r="DR144" s="32"/>
      <c r="DS144" s="32"/>
      <c r="DT144" s="32"/>
      <c r="DU144" s="32"/>
      <c r="DV144" s="32"/>
      <c r="DW144" s="32"/>
      <c r="DX144" s="32"/>
      <c r="DY144" s="32"/>
      <c r="DZ144" s="32"/>
      <c r="EA144" s="32"/>
      <c r="EB144" s="32"/>
      <c r="EC144" s="32"/>
      <c r="ED144" s="32"/>
      <c r="EE144" s="32"/>
      <c r="EF144" s="32"/>
      <c r="EG144" s="32"/>
      <c r="EH144" s="32"/>
      <c r="EI144" s="32"/>
      <c r="EJ144" s="32"/>
      <c r="EK144" s="32"/>
      <c r="EL144" s="32"/>
      <c r="EM144" s="32"/>
      <c r="EN144" s="32"/>
      <c r="EO144" s="32"/>
      <c r="EP144" s="32"/>
      <c r="EQ144" s="32"/>
      <c r="ER144" s="32"/>
      <c r="ES144" s="32"/>
      <c r="ET144" s="32"/>
      <c r="EU144" s="32"/>
      <c r="EV144" s="32"/>
      <c r="EW144" s="32"/>
      <c r="EX144" s="32"/>
      <c r="EY144" s="32"/>
      <c r="EZ144" s="32"/>
      <c r="FA144" s="32"/>
      <c r="FB144" s="32"/>
      <c r="FC144" s="32"/>
      <c r="FD144" s="32"/>
      <c r="FE144" s="32"/>
      <c r="FF144" s="32"/>
      <c r="FG144" s="32"/>
      <c r="FH144" s="32"/>
      <c r="FI144" s="32"/>
      <c r="FJ144" s="32"/>
      <c r="FK144" s="32"/>
      <c r="FL144" s="32"/>
      <c r="FM144" s="32"/>
      <c r="FN144" s="32"/>
      <c r="FO144" s="32"/>
      <c r="FP144" s="32"/>
      <c r="FQ144" s="32"/>
      <c r="FR144" s="32"/>
      <c r="FS144" s="32"/>
      <c r="FT144" s="32"/>
      <c r="FU144" s="32"/>
      <c r="FV144" s="32"/>
      <c r="FW144" s="32"/>
      <c r="FX144" s="32"/>
      <c r="FY144" s="32"/>
      <c r="FZ144" s="32"/>
      <c r="GA144" s="32"/>
      <c r="GB144" s="32"/>
      <c r="GC144" s="32"/>
      <c r="GD144" s="32"/>
      <c r="GE144" s="32"/>
      <c r="GF144" s="32"/>
      <c r="GG144" s="32"/>
      <c r="GH144" s="32"/>
      <c r="GI144" s="32"/>
      <c r="GJ144" s="32"/>
      <c r="GK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</row>
    <row r="145" spans="1:238" s="77" customFormat="1" x14ac:dyDescent="0.3">
      <c r="A145" s="45"/>
      <c r="B145" s="32"/>
      <c r="C145" s="78"/>
      <c r="D145" s="78"/>
      <c r="E145" s="78"/>
      <c r="F145" s="903"/>
      <c r="G145" s="78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  <c r="DC145" s="32"/>
      <c r="DD145" s="32"/>
      <c r="DE145" s="32"/>
      <c r="DF145" s="32"/>
      <c r="DG145" s="32"/>
      <c r="DH145" s="32"/>
      <c r="DI145" s="32"/>
      <c r="DJ145" s="32"/>
      <c r="DK145" s="32"/>
      <c r="DL145" s="32"/>
      <c r="DM145" s="32"/>
      <c r="DN145" s="32"/>
      <c r="DO145" s="32"/>
      <c r="DP145" s="32"/>
      <c r="DQ145" s="32"/>
      <c r="DR145" s="32"/>
      <c r="DS145" s="32"/>
      <c r="DT145" s="32"/>
      <c r="DU145" s="32"/>
      <c r="DV145" s="32"/>
      <c r="DW145" s="32"/>
      <c r="DX145" s="32"/>
      <c r="DY145" s="32"/>
      <c r="DZ145" s="32"/>
      <c r="EA145" s="32"/>
      <c r="EB145" s="32"/>
      <c r="EC145" s="32"/>
      <c r="ED145" s="32"/>
      <c r="EE145" s="32"/>
      <c r="EF145" s="32"/>
      <c r="EG145" s="32"/>
      <c r="EH145" s="32"/>
      <c r="EI145" s="32"/>
      <c r="EJ145" s="32"/>
      <c r="EK145" s="32"/>
      <c r="EL145" s="32"/>
      <c r="EM145" s="32"/>
      <c r="EN145" s="32"/>
      <c r="EO145" s="32"/>
      <c r="EP145" s="32"/>
      <c r="EQ145" s="32"/>
      <c r="ER145" s="32"/>
      <c r="ES145" s="32"/>
      <c r="ET145" s="32"/>
      <c r="EU145" s="32"/>
      <c r="EV145" s="32"/>
      <c r="EW145" s="32"/>
      <c r="EX145" s="32"/>
      <c r="EY145" s="32"/>
      <c r="EZ145" s="32"/>
      <c r="FA145" s="32"/>
      <c r="FB145" s="32"/>
      <c r="FC145" s="32"/>
      <c r="FD145" s="32"/>
      <c r="FE145" s="32"/>
      <c r="FF145" s="32"/>
      <c r="FG145" s="32"/>
      <c r="FH145" s="32"/>
      <c r="FI145" s="32"/>
      <c r="FJ145" s="32"/>
      <c r="FK145" s="32"/>
      <c r="FL145" s="32"/>
      <c r="FM145" s="32"/>
      <c r="FN145" s="32"/>
      <c r="FO145" s="32"/>
      <c r="FP145" s="32"/>
      <c r="FQ145" s="32"/>
      <c r="FR145" s="32"/>
      <c r="FS145" s="32"/>
      <c r="FT145" s="32"/>
      <c r="FU145" s="32"/>
      <c r="FV145" s="32"/>
      <c r="FW145" s="32"/>
      <c r="FX145" s="32"/>
      <c r="FY145" s="32"/>
      <c r="FZ145" s="32"/>
      <c r="GA145" s="32"/>
      <c r="GB145" s="32"/>
      <c r="GC145" s="32"/>
      <c r="GD145" s="32"/>
      <c r="GE145" s="32"/>
      <c r="GF145" s="32"/>
      <c r="GG145" s="32"/>
      <c r="GH145" s="32"/>
      <c r="GI145" s="32"/>
      <c r="GJ145" s="32"/>
      <c r="GK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</row>
    <row r="146" spans="1:238" s="77" customFormat="1" x14ac:dyDescent="0.3">
      <c r="A146" s="45"/>
      <c r="B146" s="32"/>
      <c r="C146" s="78"/>
      <c r="D146" s="78"/>
      <c r="E146" s="78"/>
      <c r="F146" s="903"/>
      <c r="G146" s="78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32"/>
      <c r="CA146" s="32"/>
      <c r="CB146" s="32"/>
      <c r="CC146" s="32"/>
      <c r="CD146" s="32"/>
      <c r="CE146" s="32"/>
      <c r="CF146" s="32"/>
      <c r="CG146" s="32"/>
      <c r="CH146" s="32"/>
      <c r="CI146" s="32"/>
      <c r="CJ146" s="32"/>
      <c r="CK146" s="32"/>
      <c r="CL146" s="32"/>
      <c r="CM146" s="32"/>
      <c r="CN146" s="32"/>
      <c r="CO146" s="32"/>
      <c r="CP146" s="32"/>
      <c r="CQ146" s="32"/>
      <c r="CR146" s="32"/>
      <c r="CS146" s="32"/>
      <c r="CT146" s="32"/>
      <c r="CU146" s="32"/>
      <c r="CV146" s="32"/>
      <c r="CW146" s="32"/>
      <c r="CX146" s="32"/>
      <c r="CY146" s="32"/>
      <c r="CZ146" s="32"/>
      <c r="DA146" s="32"/>
      <c r="DB146" s="32"/>
      <c r="DC146" s="32"/>
      <c r="DD146" s="32"/>
      <c r="DE146" s="32"/>
      <c r="DF146" s="32"/>
      <c r="DG146" s="32"/>
      <c r="DH146" s="32"/>
      <c r="DI146" s="32"/>
      <c r="DJ146" s="32"/>
      <c r="DK146" s="32"/>
      <c r="DL146" s="32"/>
      <c r="DM146" s="32"/>
      <c r="DN146" s="32"/>
      <c r="DO146" s="32"/>
      <c r="DP146" s="32"/>
      <c r="DQ146" s="32"/>
      <c r="DR146" s="32"/>
      <c r="DS146" s="32"/>
      <c r="DT146" s="32"/>
      <c r="DU146" s="32"/>
      <c r="DV146" s="32"/>
      <c r="DW146" s="32"/>
      <c r="DX146" s="32"/>
      <c r="DY146" s="32"/>
      <c r="DZ146" s="32"/>
      <c r="EA146" s="32"/>
      <c r="EB146" s="32"/>
      <c r="EC146" s="32"/>
      <c r="ED146" s="32"/>
      <c r="EE146" s="32"/>
      <c r="EF146" s="32"/>
      <c r="EG146" s="32"/>
      <c r="EH146" s="32"/>
      <c r="EI146" s="32"/>
      <c r="EJ146" s="32"/>
      <c r="EK146" s="32"/>
      <c r="EL146" s="32"/>
      <c r="EM146" s="32"/>
      <c r="EN146" s="32"/>
      <c r="EO146" s="32"/>
      <c r="EP146" s="32"/>
      <c r="EQ146" s="32"/>
      <c r="ER146" s="32"/>
      <c r="ES146" s="32"/>
      <c r="ET146" s="32"/>
      <c r="EU146" s="32"/>
      <c r="EV146" s="32"/>
      <c r="EW146" s="32"/>
      <c r="EX146" s="32"/>
      <c r="EY146" s="32"/>
      <c r="EZ146" s="32"/>
      <c r="FA146" s="32"/>
      <c r="FB146" s="32"/>
      <c r="FC146" s="32"/>
      <c r="FD146" s="32"/>
      <c r="FE146" s="32"/>
      <c r="FF146" s="32"/>
      <c r="FG146" s="32"/>
      <c r="FH146" s="32"/>
      <c r="FI146" s="32"/>
      <c r="FJ146" s="32"/>
      <c r="FK146" s="32"/>
      <c r="FL146" s="32"/>
      <c r="FM146" s="32"/>
      <c r="FN146" s="32"/>
      <c r="FO146" s="32"/>
      <c r="FP146" s="32"/>
      <c r="FQ146" s="32"/>
      <c r="FR146" s="32"/>
      <c r="FS146" s="32"/>
      <c r="FT146" s="32"/>
      <c r="FU146" s="32"/>
      <c r="FV146" s="32"/>
      <c r="FW146" s="32"/>
      <c r="FX146" s="32"/>
      <c r="FY146" s="32"/>
      <c r="FZ146" s="32"/>
      <c r="GA146" s="32"/>
      <c r="GB146" s="32"/>
      <c r="GC146" s="32"/>
      <c r="GD146" s="32"/>
      <c r="GE146" s="32"/>
      <c r="GF146" s="32"/>
      <c r="GG146" s="32"/>
      <c r="GH146" s="32"/>
      <c r="GI146" s="32"/>
      <c r="GJ146" s="32"/>
      <c r="GK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</row>
    <row r="147" spans="1:238" s="77" customFormat="1" x14ac:dyDescent="0.3">
      <c r="A147" s="45"/>
      <c r="B147" s="32"/>
      <c r="C147" s="78"/>
      <c r="D147" s="78"/>
      <c r="E147" s="78"/>
      <c r="F147" s="903"/>
      <c r="G147" s="78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  <c r="BY147" s="32"/>
      <c r="BZ147" s="32"/>
      <c r="CA147" s="32"/>
      <c r="CB147" s="32"/>
      <c r="CC147" s="32"/>
      <c r="CD147" s="32"/>
      <c r="CE147" s="32"/>
      <c r="CF147" s="32"/>
      <c r="CG147" s="32"/>
      <c r="CH147" s="32"/>
      <c r="CI147" s="32"/>
      <c r="CJ147" s="32"/>
      <c r="CK147" s="32"/>
      <c r="CL147" s="32"/>
      <c r="CM147" s="32"/>
      <c r="CN147" s="32"/>
      <c r="CO147" s="32"/>
      <c r="CP147" s="32"/>
      <c r="CQ147" s="32"/>
      <c r="CR147" s="32"/>
      <c r="CS147" s="32"/>
      <c r="CT147" s="32"/>
      <c r="CU147" s="32"/>
      <c r="CV147" s="32"/>
      <c r="CW147" s="32"/>
      <c r="CX147" s="32"/>
      <c r="CY147" s="32"/>
      <c r="CZ147" s="32"/>
      <c r="DA147" s="32"/>
      <c r="DB147" s="32"/>
      <c r="DC147" s="32"/>
      <c r="DD147" s="32"/>
      <c r="DE147" s="32"/>
      <c r="DF147" s="32"/>
      <c r="DG147" s="32"/>
      <c r="DH147" s="32"/>
      <c r="DI147" s="32"/>
      <c r="DJ147" s="32"/>
      <c r="DK147" s="32"/>
      <c r="DL147" s="32"/>
      <c r="DM147" s="32"/>
      <c r="DN147" s="32"/>
      <c r="DO147" s="32"/>
      <c r="DP147" s="32"/>
      <c r="DQ147" s="32"/>
      <c r="DR147" s="32"/>
      <c r="DS147" s="32"/>
      <c r="DT147" s="32"/>
      <c r="DU147" s="32"/>
      <c r="DV147" s="32"/>
      <c r="DW147" s="32"/>
      <c r="DX147" s="32"/>
      <c r="DY147" s="32"/>
      <c r="DZ147" s="32"/>
      <c r="EA147" s="32"/>
      <c r="EB147" s="32"/>
      <c r="EC147" s="32"/>
      <c r="ED147" s="32"/>
      <c r="EE147" s="32"/>
      <c r="EF147" s="32"/>
      <c r="EG147" s="32"/>
      <c r="EH147" s="32"/>
      <c r="EI147" s="32"/>
      <c r="EJ147" s="32"/>
      <c r="EK147" s="32"/>
      <c r="EL147" s="32"/>
      <c r="EM147" s="32"/>
      <c r="EN147" s="32"/>
      <c r="EO147" s="32"/>
      <c r="EP147" s="32"/>
      <c r="EQ147" s="32"/>
      <c r="ER147" s="32"/>
      <c r="ES147" s="32"/>
      <c r="ET147" s="32"/>
      <c r="EU147" s="32"/>
      <c r="EV147" s="32"/>
      <c r="EW147" s="32"/>
      <c r="EX147" s="32"/>
      <c r="EY147" s="32"/>
      <c r="EZ147" s="32"/>
      <c r="FA147" s="32"/>
      <c r="FB147" s="32"/>
      <c r="FC147" s="32"/>
      <c r="FD147" s="32"/>
      <c r="FE147" s="32"/>
      <c r="FF147" s="32"/>
      <c r="FG147" s="32"/>
      <c r="FH147" s="32"/>
      <c r="FI147" s="32"/>
      <c r="FJ147" s="32"/>
      <c r="FK147" s="32"/>
      <c r="FL147" s="32"/>
      <c r="FM147" s="32"/>
      <c r="FN147" s="32"/>
      <c r="FO147" s="32"/>
      <c r="FP147" s="32"/>
      <c r="FQ147" s="32"/>
      <c r="FR147" s="32"/>
      <c r="FS147" s="32"/>
      <c r="FT147" s="32"/>
      <c r="FU147" s="32"/>
      <c r="FV147" s="32"/>
      <c r="FW147" s="32"/>
      <c r="FX147" s="32"/>
      <c r="FY147" s="32"/>
      <c r="FZ147" s="32"/>
      <c r="GA147" s="32"/>
      <c r="GB147" s="32"/>
      <c r="GC147" s="32"/>
      <c r="GD147" s="32"/>
      <c r="GE147" s="32"/>
      <c r="GF147" s="32"/>
      <c r="GG147" s="32"/>
      <c r="GH147" s="32"/>
      <c r="GI147" s="32"/>
      <c r="GJ147" s="32"/>
      <c r="GK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</row>
    <row r="148" spans="1:238" s="77" customFormat="1" x14ac:dyDescent="0.3">
      <c r="A148" s="45"/>
      <c r="B148" s="32"/>
      <c r="C148" s="78"/>
      <c r="D148" s="78"/>
      <c r="E148" s="78"/>
      <c r="F148" s="903"/>
      <c r="G148" s="78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32"/>
      <c r="CO148" s="32"/>
      <c r="CP148" s="32"/>
      <c r="CQ148" s="32"/>
      <c r="CR148" s="32"/>
      <c r="CS148" s="32"/>
      <c r="CT148" s="32"/>
      <c r="CU148" s="32"/>
      <c r="CV148" s="32"/>
      <c r="CW148" s="32"/>
      <c r="CX148" s="32"/>
      <c r="CY148" s="32"/>
      <c r="CZ148" s="32"/>
      <c r="DA148" s="32"/>
      <c r="DB148" s="32"/>
      <c r="DC148" s="32"/>
      <c r="DD148" s="32"/>
      <c r="DE148" s="32"/>
      <c r="DF148" s="32"/>
      <c r="DG148" s="32"/>
      <c r="DH148" s="32"/>
      <c r="DI148" s="32"/>
      <c r="DJ148" s="32"/>
      <c r="DK148" s="32"/>
      <c r="DL148" s="32"/>
      <c r="DM148" s="32"/>
      <c r="DN148" s="32"/>
      <c r="DO148" s="32"/>
      <c r="DP148" s="32"/>
      <c r="DQ148" s="32"/>
      <c r="DR148" s="32"/>
      <c r="DS148" s="32"/>
      <c r="DT148" s="32"/>
      <c r="DU148" s="32"/>
      <c r="DV148" s="32"/>
      <c r="DW148" s="32"/>
      <c r="DX148" s="32"/>
      <c r="DY148" s="32"/>
      <c r="DZ148" s="32"/>
      <c r="EA148" s="32"/>
      <c r="EB148" s="32"/>
      <c r="EC148" s="32"/>
      <c r="ED148" s="32"/>
      <c r="EE148" s="32"/>
      <c r="EF148" s="32"/>
      <c r="EG148" s="32"/>
      <c r="EH148" s="32"/>
      <c r="EI148" s="32"/>
      <c r="EJ148" s="32"/>
      <c r="EK148" s="32"/>
      <c r="EL148" s="32"/>
      <c r="EM148" s="32"/>
      <c r="EN148" s="32"/>
      <c r="EO148" s="32"/>
      <c r="EP148" s="32"/>
      <c r="EQ148" s="32"/>
      <c r="ER148" s="32"/>
      <c r="ES148" s="32"/>
      <c r="ET148" s="32"/>
      <c r="EU148" s="32"/>
      <c r="EV148" s="32"/>
      <c r="EW148" s="32"/>
      <c r="EX148" s="32"/>
      <c r="EY148" s="32"/>
      <c r="EZ148" s="32"/>
      <c r="FA148" s="32"/>
      <c r="FB148" s="32"/>
      <c r="FC148" s="32"/>
      <c r="FD148" s="32"/>
      <c r="FE148" s="32"/>
      <c r="FF148" s="32"/>
      <c r="FG148" s="32"/>
      <c r="FH148" s="32"/>
      <c r="FI148" s="32"/>
      <c r="FJ148" s="32"/>
      <c r="FK148" s="32"/>
      <c r="FL148" s="32"/>
      <c r="FM148" s="32"/>
      <c r="FN148" s="32"/>
      <c r="FO148" s="32"/>
      <c r="FP148" s="32"/>
      <c r="FQ148" s="32"/>
      <c r="FR148" s="32"/>
      <c r="FS148" s="32"/>
      <c r="FT148" s="32"/>
      <c r="FU148" s="32"/>
      <c r="FV148" s="32"/>
      <c r="FW148" s="32"/>
      <c r="FX148" s="32"/>
      <c r="FY148" s="32"/>
      <c r="FZ148" s="32"/>
      <c r="GA148" s="32"/>
      <c r="GB148" s="32"/>
      <c r="GC148" s="32"/>
      <c r="GD148" s="32"/>
      <c r="GE148" s="32"/>
      <c r="GF148" s="32"/>
      <c r="GG148" s="32"/>
      <c r="GH148" s="32"/>
      <c r="GI148" s="32"/>
      <c r="GJ148" s="32"/>
      <c r="GK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</row>
    <row r="149" spans="1:238" s="77" customFormat="1" x14ac:dyDescent="0.3">
      <c r="A149" s="45"/>
      <c r="B149" s="32"/>
      <c r="C149" s="78"/>
      <c r="D149" s="78"/>
      <c r="E149" s="78"/>
      <c r="F149" s="903"/>
      <c r="G149" s="78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A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N149" s="32"/>
      <c r="CO149" s="32"/>
      <c r="CP149" s="32"/>
      <c r="CQ149" s="32"/>
      <c r="CR149" s="32"/>
      <c r="CS149" s="32"/>
      <c r="CT149" s="32"/>
      <c r="CU149" s="32"/>
      <c r="CV149" s="32"/>
      <c r="CW149" s="32"/>
      <c r="CX149" s="32"/>
      <c r="CY149" s="32"/>
      <c r="CZ149" s="32"/>
      <c r="DA149" s="32"/>
      <c r="DB149" s="32"/>
      <c r="DC149" s="32"/>
      <c r="DD149" s="32"/>
      <c r="DE149" s="32"/>
      <c r="DF149" s="32"/>
      <c r="DG149" s="32"/>
      <c r="DH149" s="32"/>
      <c r="DI149" s="32"/>
      <c r="DJ149" s="32"/>
      <c r="DK149" s="32"/>
      <c r="DL149" s="32"/>
      <c r="DM149" s="32"/>
      <c r="DN149" s="32"/>
      <c r="DO149" s="32"/>
      <c r="DP149" s="32"/>
      <c r="DQ149" s="32"/>
      <c r="DR149" s="32"/>
      <c r="DS149" s="32"/>
      <c r="DT149" s="32"/>
      <c r="DU149" s="32"/>
      <c r="DV149" s="32"/>
      <c r="DW149" s="32"/>
      <c r="DX149" s="32"/>
      <c r="DY149" s="32"/>
      <c r="DZ149" s="32"/>
      <c r="EA149" s="32"/>
      <c r="EB149" s="32"/>
      <c r="EC149" s="32"/>
      <c r="ED149" s="32"/>
      <c r="EE149" s="32"/>
      <c r="EF149" s="32"/>
      <c r="EG149" s="32"/>
      <c r="EH149" s="32"/>
      <c r="EI149" s="32"/>
      <c r="EJ149" s="32"/>
      <c r="EK149" s="32"/>
      <c r="EL149" s="32"/>
      <c r="EM149" s="32"/>
      <c r="EN149" s="32"/>
      <c r="EO149" s="32"/>
      <c r="EP149" s="32"/>
      <c r="EQ149" s="32"/>
      <c r="ER149" s="32"/>
      <c r="ES149" s="32"/>
      <c r="ET149" s="32"/>
      <c r="EU149" s="32"/>
      <c r="EV149" s="32"/>
      <c r="EW149" s="32"/>
      <c r="EX149" s="32"/>
      <c r="EY149" s="32"/>
      <c r="EZ149" s="32"/>
      <c r="FA149" s="32"/>
      <c r="FB149" s="32"/>
      <c r="FC149" s="32"/>
      <c r="FD149" s="32"/>
      <c r="FE149" s="32"/>
      <c r="FF149" s="32"/>
      <c r="FG149" s="32"/>
      <c r="FH149" s="32"/>
      <c r="FI149" s="32"/>
      <c r="FJ149" s="32"/>
      <c r="FK149" s="32"/>
      <c r="FL149" s="32"/>
      <c r="FM149" s="32"/>
      <c r="FN149" s="32"/>
      <c r="FO149" s="32"/>
      <c r="FP149" s="32"/>
      <c r="FQ149" s="32"/>
      <c r="FR149" s="32"/>
      <c r="FS149" s="32"/>
      <c r="FT149" s="32"/>
      <c r="FU149" s="32"/>
      <c r="FV149" s="32"/>
      <c r="FW149" s="32"/>
      <c r="FX149" s="32"/>
      <c r="FY149" s="32"/>
      <c r="FZ149" s="32"/>
      <c r="GA149" s="32"/>
      <c r="GB149" s="32"/>
      <c r="GC149" s="32"/>
      <c r="GD149" s="32"/>
      <c r="GE149" s="32"/>
      <c r="GF149" s="32"/>
      <c r="GG149" s="32"/>
      <c r="GH149" s="32"/>
      <c r="GI149" s="32"/>
      <c r="GJ149" s="32"/>
      <c r="GK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</row>
    <row r="150" spans="1:238" s="77" customFormat="1" x14ac:dyDescent="0.3">
      <c r="A150" s="45"/>
      <c r="B150" s="32"/>
      <c r="C150" s="78"/>
      <c r="D150" s="78"/>
      <c r="E150" s="78"/>
      <c r="F150" s="903"/>
      <c r="G150" s="78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32"/>
      <c r="CA150" s="32"/>
      <c r="CB150" s="32"/>
      <c r="CC150" s="32"/>
      <c r="CD150" s="32"/>
      <c r="CE150" s="32"/>
      <c r="CF150" s="32"/>
      <c r="CG150" s="32"/>
      <c r="CH150" s="32"/>
      <c r="CI150" s="32"/>
      <c r="CJ150" s="32"/>
      <c r="CK150" s="32"/>
      <c r="CL150" s="32"/>
      <c r="CM150" s="32"/>
      <c r="CN150" s="32"/>
      <c r="CO150" s="32"/>
      <c r="CP150" s="32"/>
      <c r="CQ150" s="32"/>
      <c r="CR150" s="32"/>
      <c r="CS150" s="32"/>
      <c r="CT150" s="32"/>
      <c r="CU150" s="32"/>
      <c r="CV150" s="32"/>
      <c r="CW150" s="32"/>
      <c r="CX150" s="32"/>
      <c r="CY150" s="32"/>
      <c r="CZ150" s="32"/>
      <c r="DA150" s="32"/>
      <c r="DB150" s="32"/>
      <c r="DC150" s="32"/>
      <c r="DD150" s="32"/>
      <c r="DE150" s="32"/>
      <c r="DF150" s="32"/>
      <c r="DG150" s="32"/>
      <c r="DH150" s="32"/>
      <c r="DI150" s="32"/>
      <c r="DJ150" s="32"/>
      <c r="DK150" s="32"/>
      <c r="DL150" s="32"/>
      <c r="DM150" s="32"/>
      <c r="DN150" s="32"/>
      <c r="DO150" s="32"/>
      <c r="DP150" s="32"/>
      <c r="DQ150" s="32"/>
      <c r="DR150" s="32"/>
      <c r="DS150" s="32"/>
      <c r="DT150" s="32"/>
      <c r="DU150" s="32"/>
      <c r="DV150" s="32"/>
      <c r="DW150" s="32"/>
      <c r="DX150" s="32"/>
      <c r="DY150" s="32"/>
      <c r="DZ150" s="32"/>
      <c r="EA150" s="32"/>
      <c r="EB150" s="32"/>
      <c r="EC150" s="32"/>
      <c r="ED150" s="32"/>
      <c r="EE150" s="32"/>
      <c r="EF150" s="32"/>
      <c r="EG150" s="32"/>
      <c r="EH150" s="32"/>
      <c r="EI150" s="32"/>
      <c r="EJ150" s="32"/>
      <c r="EK150" s="32"/>
      <c r="EL150" s="32"/>
      <c r="EM150" s="32"/>
      <c r="EN150" s="32"/>
      <c r="EO150" s="32"/>
      <c r="EP150" s="32"/>
      <c r="EQ150" s="32"/>
      <c r="ER150" s="32"/>
      <c r="ES150" s="32"/>
      <c r="ET150" s="32"/>
      <c r="EU150" s="32"/>
      <c r="EV150" s="32"/>
      <c r="EW150" s="32"/>
      <c r="EX150" s="32"/>
      <c r="EY150" s="32"/>
      <c r="EZ150" s="32"/>
      <c r="FA150" s="32"/>
      <c r="FB150" s="32"/>
      <c r="FC150" s="32"/>
      <c r="FD150" s="32"/>
      <c r="FE150" s="32"/>
      <c r="FF150" s="32"/>
      <c r="FG150" s="32"/>
      <c r="FH150" s="32"/>
      <c r="FI150" s="32"/>
      <c r="FJ150" s="32"/>
      <c r="FK150" s="32"/>
      <c r="FL150" s="32"/>
      <c r="FM150" s="32"/>
      <c r="FN150" s="32"/>
      <c r="FO150" s="32"/>
      <c r="FP150" s="32"/>
      <c r="FQ150" s="32"/>
      <c r="FR150" s="32"/>
      <c r="FS150" s="32"/>
      <c r="FT150" s="32"/>
      <c r="FU150" s="32"/>
      <c r="FV150" s="32"/>
      <c r="FW150" s="32"/>
      <c r="FX150" s="32"/>
      <c r="FY150" s="32"/>
      <c r="FZ150" s="32"/>
      <c r="GA150" s="32"/>
      <c r="GB150" s="32"/>
      <c r="GC150" s="32"/>
      <c r="GD150" s="32"/>
      <c r="GE150" s="32"/>
      <c r="GF150" s="32"/>
      <c r="GG150" s="32"/>
      <c r="GH150" s="32"/>
      <c r="GI150" s="32"/>
      <c r="GJ150" s="32"/>
      <c r="GK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</row>
    <row r="151" spans="1:238" s="77" customFormat="1" x14ac:dyDescent="0.3">
      <c r="A151" s="45"/>
      <c r="B151" s="32"/>
      <c r="C151" s="78"/>
      <c r="D151" s="78"/>
      <c r="E151" s="78"/>
      <c r="F151" s="903"/>
      <c r="G151" s="78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  <c r="CY151" s="32"/>
      <c r="CZ151" s="32"/>
      <c r="DA151" s="32"/>
      <c r="DB151" s="32"/>
      <c r="DC151" s="32"/>
      <c r="DD151" s="32"/>
      <c r="DE151" s="32"/>
      <c r="DF151" s="32"/>
      <c r="DG151" s="32"/>
      <c r="DH151" s="32"/>
      <c r="DI151" s="32"/>
      <c r="DJ151" s="32"/>
      <c r="DK151" s="32"/>
      <c r="DL151" s="32"/>
      <c r="DM151" s="32"/>
      <c r="DN151" s="32"/>
      <c r="DO151" s="32"/>
      <c r="DP151" s="32"/>
      <c r="DQ151" s="32"/>
      <c r="DR151" s="32"/>
      <c r="DS151" s="32"/>
      <c r="DT151" s="32"/>
      <c r="DU151" s="32"/>
      <c r="DV151" s="32"/>
      <c r="DW151" s="32"/>
      <c r="DX151" s="32"/>
      <c r="DY151" s="32"/>
      <c r="DZ151" s="32"/>
      <c r="EA151" s="32"/>
      <c r="EB151" s="32"/>
      <c r="EC151" s="32"/>
      <c r="ED151" s="32"/>
      <c r="EE151" s="32"/>
      <c r="EF151" s="32"/>
      <c r="EG151" s="32"/>
      <c r="EH151" s="32"/>
      <c r="EI151" s="32"/>
      <c r="EJ151" s="32"/>
      <c r="EK151" s="32"/>
      <c r="EL151" s="32"/>
      <c r="EM151" s="32"/>
      <c r="EN151" s="32"/>
      <c r="EO151" s="32"/>
      <c r="EP151" s="32"/>
      <c r="EQ151" s="32"/>
      <c r="ER151" s="32"/>
      <c r="ES151" s="32"/>
      <c r="ET151" s="32"/>
      <c r="EU151" s="32"/>
      <c r="EV151" s="32"/>
      <c r="EW151" s="32"/>
      <c r="EX151" s="32"/>
      <c r="EY151" s="32"/>
      <c r="EZ151" s="32"/>
      <c r="FA151" s="32"/>
      <c r="FB151" s="32"/>
      <c r="FC151" s="32"/>
      <c r="FD151" s="32"/>
      <c r="FE151" s="32"/>
      <c r="FF151" s="32"/>
      <c r="FG151" s="32"/>
      <c r="FH151" s="32"/>
      <c r="FI151" s="32"/>
      <c r="FJ151" s="32"/>
      <c r="FK151" s="32"/>
      <c r="FL151" s="32"/>
      <c r="FM151" s="32"/>
      <c r="FN151" s="32"/>
      <c r="FO151" s="32"/>
      <c r="FP151" s="32"/>
      <c r="FQ151" s="32"/>
      <c r="FR151" s="32"/>
      <c r="FS151" s="32"/>
      <c r="FT151" s="32"/>
      <c r="FU151" s="32"/>
      <c r="FV151" s="32"/>
      <c r="FW151" s="32"/>
      <c r="FX151" s="32"/>
      <c r="FY151" s="32"/>
      <c r="FZ151" s="32"/>
      <c r="GA151" s="32"/>
      <c r="GB151" s="32"/>
      <c r="GC151" s="32"/>
      <c r="GD151" s="32"/>
      <c r="GE151" s="32"/>
      <c r="GF151" s="32"/>
      <c r="GG151" s="32"/>
      <c r="GH151" s="32"/>
      <c r="GI151" s="32"/>
      <c r="GJ151" s="32"/>
      <c r="GK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</row>
    <row r="152" spans="1:238" s="78" customFormat="1" x14ac:dyDescent="0.3">
      <c r="A152" s="45"/>
      <c r="B152" s="32"/>
      <c r="F152" s="903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32"/>
      <c r="CO152" s="32"/>
      <c r="CP152" s="32"/>
      <c r="CQ152" s="32"/>
      <c r="CR152" s="32"/>
      <c r="CS152" s="32"/>
      <c r="CT152" s="32"/>
      <c r="CU152" s="32"/>
      <c r="CV152" s="32"/>
      <c r="CW152" s="32"/>
      <c r="CX152" s="32"/>
      <c r="CY152" s="32"/>
      <c r="CZ152" s="32"/>
      <c r="DA152" s="32"/>
      <c r="DB152" s="32"/>
      <c r="DC152" s="32"/>
      <c r="DD152" s="32"/>
      <c r="DE152" s="32"/>
      <c r="DF152" s="32"/>
      <c r="DG152" s="32"/>
      <c r="DH152" s="32"/>
      <c r="DI152" s="32"/>
      <c r="DJ152" s="32"/>
      <c r="DK152" s="32"/>
      <c r="DL152" s="32"/>
      <c r="DM152" s="32"/>
      <c r="DN152" s="32"/>
      <c r="DO152" s="32"/>
      <c r="DP152" s="32"/>
      <c r="DQ152" s="32"/>
      <c r="DR152" s="32"/>
      <c r="DS152" s="32"/>
      <c r="DT152" s="32"/>
      <c r="DU152" s="32"/>
      <c r="DV152" s="32"/>
      <c r="DW152" s="32"/>
      <c r="DX152" s="32"/>
      <c r="DY152" s="32"/>
      <c r="DZ152" s="32"/>
      <c r="EA152" s="32"/>
      <c r="EB152" s="32"/>
      <c r="EC152" s="32"/>
      <c r="ED152" s="32"/>
      <c r="EE152" s="32"/>
      <c r="EF152" s="32"/>
      <c r="EG152" s="32"/>
      <c r="EH152" s="32"/>
      <c r="EI152" s="32"/>
      <c r="EJ152" s="32"/>
      <c r="EK152" s="32"/>
      <c r="EL152" s="32"/>
      <c r="EM152" s="32"/>
      <c r="EN152" s="32"/>
      <c r="EO152" s="32"/>
      <c r="EP152" s="32"/>
      <c r="EQ152" s="32"/>
      <c r="ER152" s="32"/>
      <c r="ES152" s="32"/>
      <c r="ET152" s="32"/>
      <c r="EU152" s="32"/>
      <c r="EV152" s="32"/>
      <c r="EW152" s="32"/>
      <c r="EX152" s="32"/>
      <c r="EY152" s="32"/>
      <c r="EZ152" s="32"/>
      <c r="FA152" s="32"/>
      <c r="FB152" s="32"/>
      <c r="FC152" s="32"/>
      <c r="FD152" s="32"/>
      <c r="FE152" s="32"/>
      <c r="FF152" s="32"/>
      <c r="FG152" s="32"/>
      <c r="FH152" s="32"/>
      <c r="FI152" s="32"/>
      <c r="FJ152" s="32"/>
      <c r="FK152" s="32"/>
      <c r="FL152" s="32"/>
      <c r="FM152" s="32"/>
      <c r="FN152" s="32"/>
      <c r="FO152" s="32"/>
      <c r="FP152" s="32"/>
      <c r="FQ152" s="32"/>
      <c r="FR152" s="32"/>
      <c r="FS152" s="32"/>
      <c r="FT152" s="32"/>
      <c r="FU152" s="32"/>
      <c r="FV152" s="32"/>
      <c r="FW152" s="32"/>
      <c r="FX152" s="32"/>
      <c r="FY152" s="32"/>
      <c r="FZ152" s="32"/>
      <c r="GA152" s="32"/>
      <c r="GB152" s="32"/>
      <c r="GC152" s="32"/>
      <c r="GD152" s="32"/>
      <c r="GE152" s="32"/>
      <c r="GF152" s="32"/>
      <c r="GG152" s="32"/>
      <c r="GH152" s="32"/>
      <c r="GI152" s="32"/>
      <c r="GJ152" s="32"/>
      <c r="GK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</row>
    <row r="153" spans="1:238" s="78" customFormat="1" x14ac:dyDescent="0.3">
      <c r="A153" s="45"/>
      <c r="B153" s="32"/>
      <c r="F153" s="903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32"/>
      <c r="CO153" s="32"/>
      <c r="CP153" s="32"/>
      <c r="CQ153" s="32"/>
      <c r="CR153" s="32"/>
      <c r="CS153" s="32"/>
      <c r="CT153" s="32"/>
      <c r="CU153" s="32"/>
      <c r="CV153" s="32"/>
      <c r="CW153" s="32"/>
      <c r="CX153" s="32"/>
      <c r="CY153" s="32"/>
      <c r="CZ153" s="32"/>
      <c r="DA153" s="32"/>
      <c r="DB153" s="32"/>
      <c r="DC153" s="32"/>
      <c r="DD153" s="32"/>
      <c r="DE153" s="32"/>
      <c r="DF153" s="32"/>
      <c r="DG153" s="32"/>
      <c r="DH153" s="32"/>
      <c r="DI153" s="32"/>
      <c r="DJ153" s="32"/>
      <c r="DK153" s="32"/>
      <c r="DL153" s="32"/>
      <c r="DM153" s="32"/>
      <c r="DN153" s="32"/>
      <c r="DO153" s="32"/>
      <c r="DP153" s="32"/>
      <c r="DQ153" s="32"/>
      <c r="DR153" s="32"/>
      <c r="DS153" s="32"/>
      <c r="DT153" s="32"/>
      <c r="DU153" s="32"/>
      <c r="DV153" s="32"/>
      <c r="DW153" s="32"/>
      <c r="DX153" s="32"/>
      <c r="DY153" s="32"/>
      <c r="DZ153" s="32"/>
      <c r="EA153" s="32"/>
      <c r="EB153" s="32"/>
      <c r="EC153" s="32"/>
      <c r="ED153" s="32"/>
      <c r="EE153" s="32"/>
      <c r="EF153" s="32"/>
      <c r="EG153" s="32"/>
      <c r="EH153" s="32"/>
      <c r="EI153" s="32"/>
      <c r="EJ153" s="32"/>
      <c r="EK153" s="3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  <c r="FO153" s="32"/>
      <c r="FP153" s="32"/>
      <c r="FQ153" s="32"/>
      <c r="FR153" s="32"/>
      <c r="FS153" s="32"/>
      <c r="FT153" s="32"/>
      <c r="FU153" s="32"/>
      <c r="FV153" s="32"/>
      <c r="FW153" s="32"/>
      <c r="FX153" s="32"/>
      <c r="FY153" s="32"/>
      <c r="FZ153" s="32"/>
      <c r="GA153" s="32"/>
      <c r="GB153" s="32"/>
      <c r="GC153" s="32"/>
      <c r="GD153" s="32"/>
      <c r="GE153" s="32"/>
      <c r="GF153" s="32"/>
      <c r="GG153" s="32"/>
      <c r="GH153" s="32"/>
      <c r="GI153" s="32"/>
      <c r="GJ153" s="32"/>
      <c r="GK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</row>
    <row r="154" spans="1:238" s="78" customFormat="1" x14ac:dyDescent="0.3">
      <c r="A154" s="45"/>
      <c r="B154" s="32"/>
      <c r="F154" s="903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N154" s="32"/>
      <c r="CO154" s="32"/>
      <c r="CP154" s="32"/>
      <c r="CQ154" s="32"/>
      <c r="CR154" s="32"/>
      <c r="CS154" s="32"/>
      <c r="CT154" s="32"/>
      <c r="CU154" s="32"/>
      <c r="CV154" s="32"/>
      <c r="CW154" s="32"/>
      <c r="CX154" s="32"/>
      <c r="CY154" s="32"/>
      <c r="CZ154" s="32"/>
      <c r="DA154" s="32"/>
      <c r="DB154" s="32"/>
      <c r="DC154" s="32"/>
      <c r="DD154" s="32"/>
      <c r="DE154" s="32"/>
      <c r="DF154" s="32"/>
      <c r="DG154" s="32"/>
      <c r="DH154" s="32"/>
      <c r="DI154" s="32"/>
      <c r="DJ154" s="32"/>
      <c r="DK154" s="32"/>
      <c r="DL154" s="32"/>
      <c r="DM154" s="32"/>
      <c r="DN154" s="32"/>
      <c r="DO154" s="32"/>
      <c r="DP154" s="32"/>
      <c r="DQ154" s="32"/>
      <c r="DR154" s="32"/>
      <c r="DS154" s="32"/>
      <c r="DT154" s="32"/>
      <c r="DU154" s="32"/>
      <c r="DV154" s="32"/>
      <c r="DW154" s="32"/>
      <c r="DX154" s="32"/>
      <c r="DY154" s="32"/>
      <c r="DZ154" s="32"/>
      <c r="EA154" s="32"/>
      <c r="EB154" s="32"/>
      <c r="EC154" s="32"/>
      <c r="ED154" s="32"/>
      <c r="EE154" s="32"/>
      <c r="EF154" s="32"/>
      <c r="EG154" s="32"/>
      <c r="EH154" s="32"/>
      <c r="EI154" s="32"/>
      <c r="EJ154" s="32"/>
      <c r="EK154" s="32"/>
      <c r="EL154" s="32"/>
      <c r="EM154" s="32"/>
      <c r="EN154" s="32"/>
      <c r="EO154" s="32"/>
      <c r="EP154" s="32"/>
      <c r="EQ154" s="32"/>
      <c r="ER154" s="32"/>
      <c r="ES154" s="32"/>
      <c r="ET154" s="32"/>
      <c r="EU154" s="32"/>
      <c r="EV154" s="32"/>
      <c r="EW154" s="32"/>
      <c r="EX154" s="32"/>
      <c r="EY154" s="32"/>
      <c r="EZ154" s="32"/>
      <c r="FA154" s="32"/>
      <c r="FB154" s="32"/>
      <c r="FC154" s="32"/>
      <c r="FD154" s="32"/>
      <c r="FE154" s="32"/>
      <c r="FF154" s="32"/>
      <c r="FG154" s="32"/>
      <c r="FH154" s="32"/>
      <c r="FI154" s="32"/>
      <c r="FJ154" s="32"/>
      <c r="FK154" s="32"/>
      <c r="FL154" s="32"/>
      <c r="FM154" s="32"/>
      <c r="FN154" s="32"/>
      <c r="FO154" s="32"/>
      <c r="FP154" s="32"/>
      <c r="FQ154" s="32"/>
      <c r="FR154" s="32"/>
      <c r="FS154" s="32"/>
      <c r="FT154" s="32"/>
      <c r="FU154" s="32"/>
      <c r="FV154" s="32"/>
      <c r="FW154" s="32"/>
      <c r="FX154" s="32"/>
      <c r="FY154" s="32"/>
      <c r="FZ154" s="32"/>
      <c r="GA154" s="32"/>
      <c r="GB154" s="32"/>
      <c r="GC154" s="32"/>
      <c r="GD154" s="32"/>
      <c r="GE154" s="32"/>
      <c r="GF154" s="32"/>
      <c r="GG154" s="32"/>
      <c r="GH154" s="32"/>
      <c r="GI154" s="32"/>
      <c r="GJ154" s="32"/>
      <c r="GK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</row>
    <row r="155" spans="1:238" s="78" customFormat="1" x14ac:dyDescent="0.3">
      <c r="A155" s="45"/>
      <c r="B155" s="32"/>
      <c r="F155" s="903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  <c r="CQ155" s="32"/>
      <c r="CR155" s="32"/>
      <c r="CS155" s="32"/>
      <c r="CT155" s="32"/>
      <c r="CU155" s="32"/>
      <c r="CV155" s="32"/>
      <c r="CW155" s="32"/>
      <c r="CX155" s="32"/>
      <c r="CY155" s="32"/>
      <c r="CZ155" s="32"/>
      <c r="DA155" s="32"/>
      <c r="DB155" s="32"/>
      <c r="DC155" s="32"/>
      <c r="DD155" s="32"/>
      <c r="DE155" s="32"/>
      <c r="DF155" s="32"/>
      <c r="DG155" s="32"/>
      <c r="DH155" s="32"/>
      <c r="DI155" s="32"/>
      <c r="DJ155" s="32"/>
      <c r="DK155" s="32"/>
      <c r="DL155" s="32"/>
      <c r="DM155" s="32"/>
      <c r="DN155" s="32"/>
      <c r="DO155" s="32"/>
      <c r="DP155" s="32"/>
      <c r="DQ155" s="32"/>
      <c r="DR155" s="32"/>
      <c r="DS155" s="32"/>
      <c r="DT155" s="32"/>
      <c r="DU155" s="32"/>
      <c r="DV155" s="32"/>
      <c r="DW155" s="32"/>
      <c r="DX155" s="32"/>
      <c r="DY155" s="32"/>
      <c r="DZ155" s="32"/>
      <c r="EA155" s="32"/>
      <c r="EB155" s="32"/>
      <c r="EC155" s="32"/>
      <c r="ED155" s="32"/>
      <c r="EE155" s="32"/>
      <c r="EF155" s="32"/>
      <c r="EG155" s="32"/>
      <c r="EH155" s="32"/>
      <c r="EI155" s="32"/>
      <c r="EJ155" s="32"/>
      <c r="EK155" s="32"/>
      <c r="EL155" s="32"/>
      <c r="EM155" s="32"/>
      <c r="EN155" s="32"/>
      <c r="EO155" s="32"/>
      <c r="EP155" s="32"/>
      <c r="EQ155" s="32"/>
      <c r="ER155" s="32"/>
      <c r="ES155" s="32"/>
      <c r="ET155" s="32"/>
      <c r="EU155" s="32"/>
      <c r="EV155" s="32"/>
      <c r="EW155" s="32"/>
      <c r="EX155" s="32"/>
      <c r="EY155" s="32"/>
      <c r="EZ155" s="32"/>
      <c r="FA155" s="32"/>
      <c r="FB155" s="32"/>
      <c r="FC155" s="32"/>
      <c r="FD155" s="32"/>
      <c r="FE155" s="32"/>
      <c r="FF155" s="32"/>
      <c r="FG155" s="32"/>
      <c r="FH155" s="32"/>
      <c r="FI155" s="32"/>
      <c r="FJ155" s="32"/>
      <c r="FK155" s="32"/>
      <c r="FL155" s="32"/>
      <c r="FM155" s="32"/>
      <c r="FN155" s="32"/>
      <c r="FO155" s="32"/>
      <c r="FP155" s="32"/>
      <c r="FQ155" s="32"/>
      <c r="FR155" s="32"/>
      <c r="FS155" s="32"/>
      <c r="FT155" s="32"/>
      <c r="FU155" s="32"/>
      <c r="FV155" s="32"/>
      <c r="FW155" s="32"/>
      <c r="FX155" s="32"/>
      <c r="FY155" s="32"/>
      <c r="FZ155" s="32"/>
      <c r="GA155" s="32"/>
      <c r="GB155" s="32"/>
      <c r="GC155" s="32"/>
      <c r="GD155" s="32"/>
      <c r="GE155" s="32"/>
      <c r="GF155" s="32"/>
      <c r="GG155" s="32"/>
      <c r="GH155" s="32"/>
      <c r="GI155" s="32"/>
      <c r="GJ155" s="32"/>
      <c r="GK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</row>
    <row r="156" spans="1:238" s="78" customFormat="1" x14ac:dyDescent="0.3">
      <c r="A156" s="45"/>
      <c r="B156" s="32"/>
      <c r="F156" s="903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2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  <c r="BY156" s="32"/>
      <c r="BZ156" s="32"/>
      <c r="CA156" s="32"/>
      <c r="CB156" s="32"/>
      <c r="CC156" s="32"/>
      <c r="CD156" s="32"/>
      <c r="CE156" s="32"/>
      <c r="CF156" s="32"/>
      <c r="CG156" s="32"/>
      <c r="CH156" s="32"/>
      <c r="CI156" s="32"/>
      <c r="CJ156" s="32"/>
      <c r="CK156" s="32"/>
      <c r="CL156" s="32"/>
      <c r="CM156" s="32"/>
      <c r="CN156" s="32"/>
      <c r="CO156" s="32"/>
      <c r="CP156" s="32"/>
      <c r="CQ156" s="32"/>
      <c r="CR156" s="32"/>
      <c r="CS156" s="32"/>
      <c r="CT156" s="32"/>
      <c r="CU156" s="32"/>
      <c r="CV156" s="32"/>
      <c r="CW156" s="32"/>
      <c r="CX156" s="32"/>
      <c r="CY156" s="32"/>
      <c r="CZ156" s="32"/>
      <c r="DA156" s="32"/>
      <c r="DB156" s="32"/>
      <c r="DC156" s="32"/>
      <c r="DD156" s="32"/>
      <c r="DE156" s="32"/>
      <c r="DF156" s="32"/>
      <c r="DG156" s="32"/>
      <c r="DH156" s="32"/>
      <c r="DI156" s="32"/>
      <c r="DJ156" s="32"/>
      <c r="DK156" s="32"/>
      <c r="DL156" s="32"/>
      <c r="DM156" s="32"/>
      <c r="DN156" s="32"/>
      <c r="DO156" s="32"/>
      <c r="DP156" s="32"/>
      <c r="DQ156" s="32"/>
      <c r="DR156" s="32"/>
      <c r="DS156" s="32"/>
      <c r="DT156" s="32"/>
      <c r="DU156" s="32"/>
      <c r="DV156" s="32"/>
      <c r="DW156" s="32"/>
      <c r="DX156" s="32"/>
      <c r="DY156" s="32"/>
      <c r="DZ156" s="32"/>
      <c r="EA156" s="32"/>
      <c r="EB156" s="32"/>
      <c r="EC156" s="32"/>
      <c r="ED156" s="32"/>
      <c r="EE156" s="32"/>
      <c r="EF156" s="32"/>
      <c r="EG156" s="32"/>
      <c r="EH156" s="32"/>
      <c r="EI156" s="32"/>
      <c r="EJ156" s="32"/>
      <c r="EK156" s="32"/>
      <c r="EL156" s="32"/>
      <c r="EM156" s="32"/>
      <c r="EN156" s="32"/>
      <c r="EO156" s="32"/>
      <c r="EP156" s="32"/>
      <c r="EQ156" s="32"/>
      <c r="ER156" s="32"/>
      <c r="ES156" s="32"/>
      <c r="ET156" s="32"/>
      <c r="EU156" s="32"/>
      <c r="EV156" s="32"/>
      <c r="EW156" s="32"/>
      <c r="EX156" s="32"/>
      <c r="EY156" s="32"/>
      <c r="EZ156" s="32"/>
      <c r="FA156" s="32"/>
      <c r="FB156" s="32"/>
      <c r="FC156" s="32"/>
      <c r="FD156" s="32"/>
      <c r="FE156" s="32"/>
      <c r="FF156" s="32"/>
      <c r="FG156" s="32"/>
      <c r="FH156" s="32"/>
      <c r="FI156" s="32"/>
      <c r="FJ156" s="32"/>
      <c r="FK156" s="32"/>
      <c r="FL156" s="32"/>
      <c r="FM156" s="32"/>
      <c r="FN156" s="32"/>
      <c r="FO156" s="32"/>
      <c r="FP156" s="32"/>
      <c r="FQ156" s="32"/>
      <c r="FR156" s="32"/>
      <c r="FS156" s="32"/>
      <c r="FT156" s="32"/>
      <c r="FU156" s="32"/>
      <c r="FV156" s="32"/>
      <c r="FW156" s="32"/>
      <c r="FX156" s="32"/>
      <c r="FY156" s="32"/>
      <c r="FZ156" s="32"/>
      <c r="GA156" s="32"/>
      <c r="GB156" s="32"/>
      <c r="GC156" s="32"/>
      <c r="GD156" s="32"/>
      <c r="GE156" s="32"/>
      <c r="GF156" s="32"/>
      <c r="GG156" s="32"/>
      <c r="GH156" s="32"/>
      <c r="GI156" s="32"/>
      <c r="GJ156" s="32"/>
      <c r="GK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</row>
    <row r="157" spans="1:238" s="78" customFormat="1" x14ac:dyDescent="0.3">
      <c r="A157" s="45"/>
      <c r="B157" s="32"/>
      <c r="F157" s="903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2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  <c r="BY157" s="32"/>
      <c r="BZ157" s="32"/>
      <c r="CA157" s="32"/>
      <c r="CB157" s="32"/>
      <c r="CC157" s="32"/>
      <c r="CD157" s="32"/>
      <c r="CE157" s="32"/>
      <c r="CF157" s="32"/>
      <c r="CG157" s="32"/>
      <c r="CH157" s="32"/>
      <c r="CI157" s="32"/>
      <c r="CJ157" s="32"/>
      <c r="CK157" s="32"/>
      <c r="CL157" s="32"/>
      <c r="CM157" s="32"/>
      <c r="CN157" s="32"/>
      <c r="CO157" s="32"/>
      <c r="CP157" s="32"/>
      <c r="CQ157" s="32"/>
      <c r="CR157" s="32"/>
      <c r="CS157" s="32"/>
      <c r="CT157" s="32"/>
      <c r="CU157" s="32"/>
      <c r="CV157" s="32"/>
      <c r="CW157" s="32"/>
      <c r="CX157" s="32"/>
      <c r="CY157" s="32"/>
      <c r="CZ157" s="32"/>
      <c r="DA157" s="32"/>
      <c r="DB157" s="32"/>
      <c r="DC157" s="32"/>
      <c r="DD157" s="32"/>
      <c r="DE157" s="32"/>
      <c r="DF157" s="32"/>
      <c r="DG157" s="32"/>
      <c r="DH157" s="32"/>
      <c r="DI157" s="32"/>
      <c r="DJ157" s="32"/>
      <c r="DK157" s="32"/>
      <c r="DL157" s="32"/>
      <c r="DM157" s="32"/>
      <c r="DN157" s="32"/>
      <c r="DO157" s="32"/>
      <c r="DP157" s="32"/>
      <c r="DQ157" s="32"/>
      <c r="DR157" s="32"/>
      <c r="DS157" s="32"/>
      <c r="DT157" s="32"/>
      <c r="DU157" s="32"/>
      <c r="DV157" s="32"/>
      <c r="DW157" s="32"/>
      <c r="DX157" s="32"/>
      <c r="DY157" s="32"/>
      <c r="DZ157" s="32"/>
      <c r="EA157" s="32"/>
      <c r="EB157" s="32"/>
      <c r="EC157" s="32"/>
      <c r="ED157" s="32"/>
      <c r="EE157" s="32"/>
      <c r="EF157" s="32"/>
      <c r="EG157" s="32"/>
      <c r="EH157" s="32"/>
      <c r="EI157" s="32"/>
      <c r="EJ157" s="32"/>
      <c r="EK157" s="32"/>
      <c r="EL157" s="32"/>
      <c r="EM157" s="32"/>
      <c r="EN157" s="32"/>
      <c r="EO157" s="32"/>
      <c r="EP157" s="32"/>
      <c r="EQ157" s="32"/>
      <c r="ER157" s="32"/>
      <c r="ES157" s="32"/>
      <c r="ET157" s="32"/>
      <c r="EU157" s="32"/>
      <c r="EV157" s="32"/>
      <c r="EW157" s="32"/>
      <c r="EX157" s="32"/>
      <c r="EY157" s="32"/>
      <c r="EZ157" s="32"/>
      <c r="FA157" s="32"/>
      <c r="FB157" s="32"/>
      <c r="FC157" s="32"/>
      <c r="FD157" s="32"/>
      <c r="FE157" s="32"/>
      <c r="FF157" s="32"/>
      <c r="FG157" s="32"/>
      <c r="FH157" s="32"/>
      <c r="FI157" s="32"/>
      <c r="FJ157" s="32"/>
      <c r="FK157" s="32"/>
      <c r="FL157" s="32"/>
      <c r="FM157" s="32"/>
      <c r="FN157" s="32"/>
      <c r="FO157" s="32"/>
      <c r="FP157" s="32"/>
      <c r="FQ157" s="32"/>
      <c r="FR157" s="32"/>
      <c r="FS157" s="32"/>
      <c r="FT157" s="32"/>
      <c r="FU157" s="32"/>
      <c r="FV157" s="32"/>
      <c r="FW157" s="32"/>
      <c r="FX157" s="32"/>
      <c r="FY157" s="32"/>
      <c r="FZ157" s="32"/>
      <c r="GA157" s="32"/>
      <c r="GB157" s="32"/>
      <c r="GC157" s="32"/>
      <c r="GD157" s="32"/>
      <c r="GE157" s="32"/>
      <c r="GF157" s="32"/>
      <c r="GG157" s="32"/>
      <c r="GH157" s="32"/>
      <c r="GI157" s="32"/>
      <c r="GJ157" s="32"/>
      <c r="GK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</row>
    <row r="158" spans="1:238" s="78" customFormat="1" x14ac:dyDescent="0.3">
      <c r="A158" s="45"/>
      <c r="B158" s="32"/>
      <c r="F158" s="903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  <c r="CG158" s="32"/>
      <c r="CH158" s="32"/>
      <c r="CI158" s="32"/>
      <c r="CJ158" s="32"/>
      <c r="CK158" s="32"/>
      <c r="CL158" s="32"/>
      <c r="CM158" s="32"/>
      <c r="CN158" s="32"/>
      <c r="CO158" s="32"/>
      <c r="CP158" s="32"/>
      <c r="CQ158" s="32"/>
      <c r="CR158" s="32"/>
      <c r="CS158" s="32"/>
      <c r="CT158" s="32"/>
      <c r="CU158" s="32"/>
      <c r="CV158" s="32"/>
      <c r="CW158" s="32"/>
      <c r="CX158" s="32"/>
      <c r="CY158" s="32"/>
      <c r="CZ158" s="32"/>
      <c r="DA158" s="32"/>
      <c r="DB158" s="32"/>
      <c r="DC158" s="32"/>
      <c r="DD158" s="32"/>
      <c r="DE158" s="32"/>
      <c r="DF158" s="32"/>
      <c r="DG158" s="32"/>
      <c r="DH158" s="32"/>
      <c r="DI158" s="32"/>
      <c r="DJ158" s="32"/>
      <c r="DK158" s="32"/>
      <c r="DL158" s="32"/>
      <c r="DM158" s="32"/>
      <c r="DN158" s="32"/>
      <c r="DO158" s="32"/>
      <c r="DP158" s="32"/>
      <c r="DQ158" s="32"/>
      <c r="DR158" s="32"/>
      <c r="DS158" s="32"/>
      <c r="DT158" s="32"/>
      <c r="DU158" s="32"/>
      <c r="DV158" s="32"/>
      <c r="DW158" s="32"/>
      <c r="DX158" s="32"/>
      <c r="DY158" s="32"/>
      <c r="DZ158" s="32"/>
      <c r="EA158" s="32"/>
      <c r="EB158" s="32"/>
      <c r="EC158" s="32"/>
      <c r="ED158" s="32"/>
      <c r="EE158" s="32"/>
      <c r="EF158" s="32"/>
      <c r="EG158" s="32"/>
      <c r="EH158" s="32"/>
      <c r="EI158" s="32"/>
      <c r="EJ158" s="32"/>
      <c r="EK158" s="32"/>
      <c r="EL158" s="32"/>
      <c r="EM158" s="32"/>
      <c r="EN158" s="32"/>
      <c r="EO158" s="32"/>
      <c r="EP158" s="32"/>
      <c r="EQ158" s="32"/>
      <c r="ER158" s="32"/>
      <c r="ES158" s="32"/>
      <c r="ET158" s="32"/>
      <c r="EU158" s="32"/>
      <c r="EV158" s="32"/>
      <c r="EW158" s="32"/>
      <c r="EX158" s="32"/>
      <c r="EY158" s="32"/>
      <c r="EZ158" s="32"/>
      <c r="FA158" s="32"/>
      <c r="FB158" s="32"/>
      <c r="FC158" s="32"/>
      <c r="FD158" s="32"/>
      <c r="FE158" s="32"/>
      <c r="FF158" s="32"/>
      <c r="FG158" s="32"/>
      <c r="FH158" s="32"/>
      <c r="FI158" s="32"/>
      <c r="FJ158" s="32"/>
      <c r="FK158" s="32"/>
      <c r="FL158" s="32"/>
      <c r="FM158" s="32"/>
      <c r="FN158" s="32"/>
      <c r="FO158" s="32"/>
      <c r="FP158" s="32"/>
      <c r="FQ158" s="32"/>
      <c r="FR158" s="32"/>
      <c r="FS158" s="32"/>
      <c r="FT158" s="32"/>
      <c r="FU158" s="32"/>
      <c r="FV158" s="32"/>
      <c r="FW158" s="32"/>
      <c r="FX158" s="32"/>
      <c r="FY158" s="32"/>
      <c r="FZ158" s="32"/>
      <c r="GA158" s="32"/>
      <c r="GB158" s="32"/>
      <c r="GC158" s="32"/>
      <c r="GD158" s="32"/>
      <c r="GE158" s="32"/>
      <c r="GF158" s="32"/>
      <c r="GG158" s="32"/>
      <c r="GH158" s="32"/>
      <c r="GI158" s="32"/>
      <c r="GJ158" s="32"/>
      <c r="GK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</row>
    <row r="159" spans="1:238" s="78" customFormat="1" x14ac:dyDescent="0.3">
      <c r="A159" s="45"/>
      <c r="B159" s="80"/>
      <c r="F159" s="903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32"/>
      <c r="CW159" s="32"/>
      <c r="CX159" s="32"/>
      <c r="CY159" s="32"/>
      <c r="CZ159" s="32"/>
      <c r="DA159" s="32"/>
      <c r="DB159" s="32"/>
      <c r="DC159" s="32"/>
      <c r="DD159" s="32"/>
      <c r="DE159" s="32"/>
      <c r="DF159" s="32"/>
      <c r="DG159" s="32"/>
      <c r="DH159" s="32"/>
      <c r="DI159" s="32"/>
      <c r="DJ159" s="32"/>
      <c r="DK159" s="32"/>
      <c r="DL159" s="32"/>
      <c r="DM159" s="32"/>
      <c r="DN159" s="32"/>
      <c r="DO159" s="32"/>
      <c r="DP159" s="32"/>
      <c r="DQ159" s="32"/>
      <c r="DR159" s="32"/>
      <c r="DS159" s="32"/>
      <c r="DT159" s="32"/>
      <c r="DU159" s="32"/>
      <c r="DV159" s="32"/>
      <c r="DW159" s="32"/>
      <c r="DX159" s="32"/>
      <c r="DY159" s="32"/>
      <c r="DZ159" s="32"/>
      <c r="EA159" s="32"/>
      <c r="EB159" s="32"/>
      <c r="EC159" s="32"/>
      <c r="ED159" s="32"/>
      <c r="EE159" s="32"/>
      <c r="EF159" s="32"/>
      <c r="EG159" s="32"/>
      <c r="EH159" s="32"/>
      <c r="EI159" s="32"/>
      <c r="EJ159" s="32"/>
      <c r="EK159" s="32"/>
      <c r="EL159" s="32"/>
      <c r="EM159" s="32"/>
      <c r="EN159" s="32"/>
      <c r="EO159" s="32"/>
      <c r="EP159" s="32"/>
      <c r="EQ159" s="32"/>
      <c r="ER159" s="32"/>
      <c r="ES159" s="32"/>
      <c r="ET159" s="32"/>
      <c r="EU159" s="32"/>
      <c r="EV159" s="32"/>
      <c r="EW159" s="32"/>
      <c r="EX159" s="32"/>
      <c r="EY159" s="32"/>
      <c r="EZ159" s="32"/>
      <c r="FA159" s="32"/>
      <c r="FB159" s="32"/>
      <c r="FC159" s="32"/>
      <c r="FD159" s="32"/>
      <c r="FE159" s="32"/>
      <c r="FF159" s="32"/>
      <c r="FG159" s="32"/>
      <c r="FH159" s="32"/>
      <c r="FI159" s="32"/>
      <c r="FJ159" s="32"/>
      <c r="FK159" s="32"/>
      <c r="FL159" s="32"/>
      <c r="FM159" s="32"/>
      <c r="FN159" s="32"/>
      <c r="FO159" s="32"/>
      <c r="FP159" s="32"/>
      <c r="FQ159" s="32"/>
      <c r="FR159" s="32"/>
      <c r="FS159" s="32"/>
      <c r="FT159" s="32"/>
      <c r="FU159" s="32"/>
      <c r="FV159" s="32"/>
      <c r="FW159" s="32"/>
      <c r="FX159" s="32"/>
      <c r="FY159" s="32"/>
      <c r="FZ159" s="32"/>
      <c r="GA159" s="32"/>
      <c r="GB159" s="32"/>
      <c r="GC159" s="32"/>
      <c r="GD159" s="32"/>
      <c r="GE159" s="32"/>
      <c r="GF159" s="32"/>
      <c r="GG159" s="32"/>
      <c r="GH159" s="32"/>
      <c r="GI159" s="32"/>
      <c r="GJ159" s="32"/>
      <c r="GK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</row>
  </sheetData>
  <mergeCells count="9">
    <mergeCell ref="B68:E68"/>
    <mergeCell ref="B69:E69"/>
    <mergeCell ref="B70:E70"/>
    <mergeCell ref="A1:O1"/>
    <mergeCell ref="A2:O2"/>
    <mergeCell ref="A3:O3"/>
    <mergeCell ref="B65:E65"/>
    <mergeCell ref="B66:E66"/>
    <mergeCell ref="B67:E67"/>
  </mergeCells>
  <pageMargins left="0.25" right="0.25" top="0.75" bottom="0.75" header="0.3" footer="0.3"/>
  <pageSetup paperSize="5" scale="80" orientation="landscape" useFirstPageNumber="1" r:id="rId1"/>
  <headerFooter alignWithMargins="0">
    <oddFooter>&amp;L&amp;"Arial,Bold"&amp;A
&amp;R&amp;"Arial,Bold"Page 2 of &amp;N</oddFooter>
  </headerFooter>
  <ignoredErrors>
    <ignoredError sqref="D34:D37 D41:D43 D47:D50 D54:D59 D6:D8 D12:D18 D22 D26 D30" evalError="1"/>
    <ignoredError sqref="D31 D38 D44 D51 D60 D62 D9 D19 D23 D27" evalError="1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2"/>
  </sheetPr>
  <dimension ref="A1:HX133"/>
  <sheetViews>
    <sheetView zoomScale="95" zoomScaleNormal="95" zoomScaleSheetLayoutView="178" workbookViewId="0">
      <pane xSplit="3" ySplit="5" topLeftCell="D6" activePane="bottomRight" state="frozen"/>
      <selection pane="topRight" activeCell="AC36" sqref="AC36"/>
      <selection pane="bottomLeft" activeCell="AC36" sqref="AC36"/>
      <selection pane="bottomRight" activeCell="F4" sqref="F4:G4"/>
    </sheetView>
  </sheetViews>
  <sheetFormatPr defaultColWidth="9.140625" defaultRowHeight="14.25" x14ac:dyDescent="0.3"/>
  <cols>
    <col min="1" max="1" width="5.7109375" style="32" customWidth="1"/>
    <col min="2" max="2" width="10.5703125" style="77" hidden="1" customWidth="1"/>
    <col min="3" max="3" width="80.7109375" style="32" customWidth="1"/>
    <col min="4" max="4" width="13.7109375" style="79" customWidth="1"/>
    <col min="5" max="6" width="13.7109375" style="78" customWidth="1"/>
    <col min="7" max="7" width="14.7109375" style="79" customWidth="1"/>
    <col min="8" max="8" width="14.7109375" style="32" customWidth="1"/>
    <col min="9" max="9" width="9.140625" style="32"/>
    <col min="10" max="10" width="13.28515625" style="32" bestFit="1" customWidth="1"/>
    <col min="11" max="13" width="11.7109375" style="32" hidden="1" customWidth="1"/>
    <col min="14" max="14" width="14.7109375" style="32" bestFit="1" customWidth="1"/>
    <col min="15" max="15" width="12" style="32" bestFit="1" customWidth="1"/>
    <col min="16" max="16384" width="9.140625" style="32"/>
  </cols>
  <sheetData>
    <row r="1" spans="1:13" s="26" customFormat="1" ht="20.100000000000001" customHeight="1" x14ac:dyDescent="0.3">
      <c r="A1" s="1286" t="s">
        <v>64</v>
      </c>
      <c r="B1" s="1286"/>
      <c r="C1" s="1286"/>
      <c r="D1" s="1286"/>
      <c r="E1" s="1286"/>
      <c r="F1" s="1286"/>
      <c r="G1" s="1286"/>
      <c r="H1" s="1286"/>
    </row>
    <row r="2" spans="1:13" s="26" customFormat="1" ht="24" customHeight="1" x14ac:dyDescent="0.3">
      <c r="A2" s="1287" t="s">
        <v>65</v>
      </c>
      <c r="B2" s="1287"/>
      <c r="C2" s="1287"/>
      <c r="D2" s="1287"/>
      <c r="E2" s="1287"/>
      <c r="F2" s="1287"/>
      <c r="G2" s="1287"/>
      <c r="H2" s="1287"/>
    </row>
    <row r="3" spans="1:13" s="26" customFormat="1" ht="20.100000000000001" customHeight="1" x14ac:dyDescent="0.3">
      <c r="A3" s="27"/>
      <c r="B3" s="27"/>
      <c r="C3" s="27"/>
      <c r="D3" s="27"/>
      <c r="E3" s="27"/>
      <c r="F3" s="27"/>
      <c r="G3" s="27"/>
    </row>
    <row r="4" spans="1:13" s="26" customFormat="1" ht="32.1" customHeight="1" thickBot="1" x14ac:dyDescent="0.35">
      <c r="A4" s="27"/>
      <c r="B4" s="27"/>
      <c r="C4" s="27"/>
      <c r="D4" s="27"/>
      <c r="E4" s="27"/>
      <c r="F4" s="1281" t="s">
        <v>66</v>
      </c>
      <c r="G4" s="1282"/>
    </row>
    <row r="5" spans="1:13" s="28" customFormat="1" ht="57.95" customHeight="1" thickBot="1" x14ac:dyDescent="0.3">
      <c r="A5" s="99" t="s">
        <v>67</v>
      </c>
      <c r="B5" s="99" t="s">
        <v>68</v>
      </c>
      <c r="C5" s="99" t="s">
        <v>69</v>
      </c>
      <c r="D5" s="100" t="s">
        <v>70</v>
      </c>
      <c r="E5" s="100" t="s">
        <v>71</v>
      </c>
      <c r="F5" s="100" t="s">
        <v>72</v>
      </c>
      <c r="G5" s="97" t="s">
        <v>73</v>
      </c>
      <c r="H5" s="101" t="s">
        <v>74</v>
      </c>
    </row>
    <row r="6" spans="1:13" s="139" customFormat="1" x14ac:dyDescent="0.2">
      <c r="A6" s="135" t="s">
        <v>75</v>
      </c>
      <c r="B6" s="136"/>
      <c r="C6" s="137" t="s">
        <v>76</v>
      </c>
      <c r="D6" s="294"/>
      <c r="E6" s="294"/>
      <c r="F6" s="294"/>
      <c r="G6" s="138">
        <f>H6</f>
        <v>0</v>
      </c>
      <c r="H6" s="295"/>
      <c r="J6" s="140"/>
      <c r="K6" s="141"/>
      <c r="L6" s="142"/>
      <c r="M6" s="143"/>
    </row>
    <row r="7" spans="1:13" s="139" customFormat="1" x14ac:dyDescent="0.2">
      <c r="A7" s="135" t="s">
        <v>77</v>
      </c>
      <c r="B7" s="136"/>
      <c r="C7" s="137" t="s">
        <v>78</v>
      </c>
      <c r="D7" s="294"/>
      <c r="E7" s="294"/>
      <c r="F7" s="294"/>
      <c r="G7" s="138">
        <f>H7</f>
        <v>0</v>
      </c>
      <c r="H7" s="295"/>
      <c r="J7" s="140"/>
      <c r="K7" s="141"/>
      <c r="L7" s="142"/>
      <c r="M7" s="143"/>
    </row>
    <row r="8" spans="1:13" s="139" customFormat="1" x14ac:dyDescent="0.2">
      <c r="A8" s="135" t="s">
        <v>79</v>
      </c>
      <c r="B8" s="136"/>
      <c r="C8" s="137" t="s">
        <v>80</v>
      </c>
      <c r="D8" s="294"/>
      <c r="E8" s="294"/>
      <c r="F8" s="294"/>
      <c r="G8" s="138">
        <f>H8</f>
        <v>0</v>
      </c>
      <c r="H8" s="295"/>
      <c r="J8" s="140"/>
      <c r="K8" s="141"/>
      <c r="L8" s="142"/>
      <c r="M8" s="143"/>
    </row>
    <row r="9" spans="1:13" ht="12.2" customHeight="1" x14ac:dyDescent="0.3">
      <c r="A9" s="29"/>
      <c r="B9" s="37"/>
      <c r="C9" s="30"/>
      <c r="D9" s="38"/>
      <c r="E9" s="38"/>
      <c r="F9" s="38"/>
      <c r="G9" s="274"/>
      <c r="H9" s="167"/>
    </row>
    <row r="10" spans="1:13" s="43" customFormat="1" ht="16.5" x14ac:dyDescent="0.3">
      <c r="A10" s="39"/>
      <c r="B10" s="40"/>
      <c r="C10" s="41" t="s">
        <v>81</v>
      </c>
      <c r="D10" s="42"/>
      <c r="E10" s="42"/>
      <c r="F10" s="42"/>
      <c r="G10" s="172">
        <f>SUM(G6:G9)</f>
        <v>0</v>
      </c>
      <c r="H10" s="172">
        <f>SUM(H6:H9)</f>
        <v>0</v>
      </c>
    </row>
    <row r="11" spans="1:13" ht="15.95" customHeight="1" x14ac:dyDescent="0.3">
      <c r="A11" s="44"/>
      <c r="B11" s="45"/>
      <c r="C11" s="46"/>
      <c r="D11" s="49"/>
      <c r="E11" s="48"/>
      <c r="F11" s="48"/>
      <c r="G11" s="49"/>
      <c r="H11" s="50"/>
      <c r="I11" s="51"/>
      <c r="K11" s="1283" t="s">
        <v>82</v>
      </c>
      <c r="L11" s="1284"/>
      <c r="M11" s="1285"/>
    </row>
    <row r="12" spans="1:13" s="139" customFormat="1" x14ac:dyDescent="0.2">
      <c r="A12" s="135" t="s">
        <v>83</v>
      </c>
      <c r="B12" s="136"/>
      <c r="C12" s="137" t="s">
        <v>84</v>
      </c>
      <c r="D12" s="294"/>
      <c r="E12" s="294"/>
      <c r="F12" s="294"/>
      <c r="G12" s="138">
        <f t="shared" ref="G12:G20" si="0">H12</f>
        <v>0</v>
      </c>
      <c r="H12" s="295"/>
      <c r="J12" s="140"/>
      <c r="K12" s="401">
        <f t="shared" ref="K12:K20" si="1">IF(DATEDIF(F12,"11/1/2024","D")&gt;0,G12,0)</f>
        <v>0</v>
      </c>
      <c r="L12" s="142" t="b">
        <f t="shared" ref="L12:L19" si="2">ISERR(K12)</f>
        <v>0</v>
      </c>
      <c r="M12" s="402">
        <f>IF(L12,0,K12)</f>
        <v>0</v>
      </c>
    </row>
    <row r="13" spans="1:13" s="139" customFormat="1" x14ac:dyDescent="0.2">
      <c r="A13" s="135" t="s">
        <v>85</v>
      </c>
      <c r="B13" s="136"/>
      <c r="C13" s="137" t="s">
        <v>86</v>
      </c>
      <c r="D13" s="294"/>
      <c r="E13" s="294"/>
      <c r="F13" s="294"/>
      <c r="G13" s="138">
        <f t="shared" si="0"/>
        <v>0</v>
      </c>
      <c r="H13" s="295"/>
      <c r="J13" s="140"/>
      <c r="K13" s="401">
        <f t="shared" si="1"/>
        <v>0</v>
      </c>
      <c r="L13" s="142" t="b">
        <f t="shared" si="2"/>
        <v>0</v>
      </c>
      <c r="M13" s="402">
        <f>IF(L13,0,K13)</f>
        <v>0</v>
      </c>
    </row>
    <row r="14" spans="1:13" s="139" customFormat="1" x14ac:dyDescent="0.2">
      <c r="A14" s="135" t="s">
        <v>87</v>
      </c>
      <c r="B14" s="136"/>
      <c r="C14" s="137" t="s">
        <v>88</v>
      </c>
      <c r="D14" s="294"/>
      <c r="E14" s="294"/>
      <c r="F14" s="294"/>
      <c r="G14" s="138">
        <f t="shared" si="0"/>
        <v>0</v>
      </c>
      <c r="H14" s="295"/>
      <c r="J14" s="140"/>
      <c r="K14" s="401">
        <f t="shared" si="1"/>
        <v>0</v>
      </c>
      <c r="L14" s="142" t="b">
        <f t="shared" si="2"/>
        <v>0</v>
      </c>
      <c r="M14" s="402">
        <f t="shared" ref="M14:M24" si="3">IF(L14,0,K14)</f>
        <v>0</v>
      </c>
    </row>
    <row r="15" spans="1:13" s="139" customFormat="1" x14ac:dyDescent="0.2">
      <c r="A15" s="135" t="s">
        <v>89</v>
      </c>
      <c r="B15" s="136"/>
      <c r="C15" s="137" t="s">
        <v>90</v>
      </c>
      <c r="D15" s="294"/>
      <c r="E15" s="294"/>
      <c r="F15" s="294"/>
      <c r="G15" s="138">
        <f t="shared" si="0"/>
        <v>0</v>
      </c>
      <c r="H15" s="295"/>
      <c r="J15" s="140"/>
      <c r="K15" s="401">
        <f t="shared" si="1"/>
        <v>0</v>
      </c>
      <c r="L15" s="142" t="b">
        <f t="shared" si="2"/>
        <v>0</v>
      </c>
      <c r="M15" s="402">
        <f t="shared" si="3"/>
        <v>0</v>
      </c>
    </row>
    <row r="16" spans="1:13" s="139" customFormat="1" ht="27" x14ac:dyDescent="0.2">
      <c r="A16" s="135" t="s">
        <v>91</v>
      </c>
      <c r="B16" s="136"/>
      <c r="C16" s="137" t="s">
        <v>92</v>
      </c>
      <c r="D16" s="294"/>
      <c r="E16" s="294"/>
      <c r="F16" s="294"/>
      <c r="G16" s="138">
        <f t="shared" si="0"/>
        <v>0</v>
      </c>
      <c r="H16" s="295"/>
      <c r="J16" s="140"/>
      <c r="K16" s="401">
        <f t="shared" si="1"/>
        <v>0</v>
      </c>
      <c r="L16" s="142" t="b">
        <f t="shared" si="2"/>
        <v>0</v>
      </c>
      <c r="M16" s="402">
        <f t="shared" si="3"/>
        <v>0</v>
      </c>
    </row>
    <row r="17" spans="1:13" s="139" customFormat="1" x14ac:dyDescent="0.2">
      <c r="A17" s="135" t="s">
        <v>93</v>
      </c>
      <c r="B17" s="136"/>
      <c r="C17" s="137" t="s">
        <v>94</v>
      </c>
      <c r="D17" s="294"/>
      <c r="E17" s="294"/>
      <c r="F17" s="294"/>
      <c r="G17" s="138">
        <f t="shared" si="0"/>
        <v>0</v>
      </c>
      <c r="H17" s="295"/>
      <c r="J17" s="140"/>
      <c r="K17" s="401">
        <f t="shared" si="1"/>
        <v>0</v>
      </c>
      <c r="L17" s="142" t="b">
        <f t="shared" si="2"/>
        <v>0</v>
      </c>
      <c r="M17" s="402">
        <f t="shared" si="3"/>
        <v>0</v>
      </c>
    </row>
    <row r="18" spans="1:13" s="139" customFormat="1" x14ac:dyDescent="0.2">
      <c r="A18" s="135" t="s">
        <v>95</v>
      </c>
      <c r="B18" s="136"/>
      <c r="C18" s="137" t="s">
        <v>96</v>
      </c>
      <c r="D18" s="294"/>
      <c r="E18" s="294"/>
      <c r="F18" s="294"/>
      <c r="G18" s="138">
        <f t="shared" si="0"/>
        <v>0</v>
      </c>
      <c r="H18" s="295"/>
      <c r="J18" s="140"/>
      <c r="K18" s="401">
        <f t="shared" si="1"/>
        <v>0</v>
      </c>
      <c r="L18" s="142" t="b">
        <f t="shared" si="2"/>
        <v>0</v>
      </c>
      <c r="M18" s="402">
        <f t="shared" si="3"/>
        <v>0</v>
      </c>
    </row>
    <row r="19" spans="1:13" s="139" customFormat="1" ht="27" x14ac:dyDescent="0.2">
      <c r="A19" s="135" t="s">
        <v>97</v>
      </c>
      <c r="B19" s="136"/>
      <c r="C19" s="137" t="s">
        <v>98</v>
      </c>
      <c r="D19" s="294"/>
      <c r="E19" s="294"/>
      <c r="F19" s="294"/>
      <c r="G19" s="138">
        <f t="shared" si="0"/>
        <v>0</v>
      </c>
      <c r="H19" s="295"/>
      <c r="J19" s="140"/>
      <c r="K19" s="401">
        <f t="shared" si="1"/>
        <v>0</v>
      </c>
      <c r="L19" s="142" t="b">
        <f t="shared" si="2"/>
        <v>0</v>
      </c>
      <c r="M19" s="402">
        <f t="shared" si="3"/>
        <v>0</v>
      </c>
    </row>
    <row r="20" spans="1:13" s="139" customFormat="1" x14ac:dyDescent="0.2">
      <c r="A20" s="135" t="s">
        <v>99</v>
      </c>
      <c r="B20" s="136"/>
      <c r="C20" s="137" t="s">
        <v>100</v>
      </c>
      <c r="D20" s="294"/>
      <c r="E20" s="294"/>
      <c r="F20" s="294"/>
      <c r="G20" s="138">
        <f t="shared" si="0"/>
        <v>0</v>
      </c>
      <c r="H20" s="295"/>
      <c r="J20" s="140"/>
      <c r="K20" s="401">
        <f t="shared" si="1"/>
        <v>0</v>
      </c>
      <c r="L20" s="142" t="b">
        <f>ISERR(K20)</f>
        <v>0</v>
      </c>
      <c r="M20" s="402">
        <f t="shared" si="3"/>
        <v>0</v>
      </c>
    </row>
    <row r="21" spans="1:13" s="139" customFormat="1" x14ac:dyDescent="0.2">
      <c r="A21" s="135" t="s">
        <v>101</v>
      </c>
      <c r="B21" s="136"/>
      <c r="C21" s="137" t="s">
        <v>102</v>
      </c>
      <c r="D21" s="218" t="s">
        <v>103</v>
      </c>
      <c r="E21" s="218" t="s">
        <v>103</v>
      </c>
      <c r="F21" s="218" t="s">
        <v>103</v>
      </c>
      <c r="G21" s="218" t="s">
        <v>103</v>
      </c>
      <c r="H21" s="218" t="s">
        <v>103</v>
      </c>
      <c r="J21" s="140"/>
      <c r="K21" s="401"/>
      <c r="L21" s="142"/>
      <c r="M21" s="402"/>
    </row>
    <row r="22" spans="1:13" s="139" customFormat="1" x14ac:dyDescent="0.2">
      <c r="A22" s="135" t="s">
        <v>104</v>
      </c>
      <c r="B22" s="136"/>
      <c r="C22" s="137" t="s">
        <v>105</v>
      </c>
      <c r="D22" s="294"/>
      <c r="E22" s="294"/>
      <c r="F22" s="294"/>
      <c r="G22" s="138">
        <f>H22</f>
        <v>0</v>
      </c>
      <c r="H22" s="295"/>
      <c r="J22" s="140"/>
      <c r="K22" s="401">
        <f>IF(DATEDIF(F22,"11/1/2024","D")&gt;0,G22,0)</f>
        <v>0</v>
      </c>
      <c r="L22" s="142" t="b">
        <f>ISERR(K22)</f>
        <v>0</v>
      </c>
      <c r="M22" s="402">
        <f t="shared" si="3"/>
        <v>0</v>
      </c>
    </row>
    <row r="23" spans="1:13" s="139" customFormat="1" x14ac:dyDescent="0.2">
      <c r="A23" s="135" t="s">
        <v>106</v>
      </c>
      <c r="B23" s="136"/>
      <c r="C23" s="137" t="s">
        <v>107</v>
      </c>
      <c r="D23" s="294"/>
      <c r="E23" s="294"/>
      <c r="F23" s="294"/>
      <c r="G23" s="138">
        <f>H23</f>
        <v>0</v>
      </c>
      <c r="H23" s="295"/>
      <c r="J23" s="140"/>
      <c r="K23" s="401">
        <f>IF(DATEDIF(F23,"11/1/2024","D")&gt;0,G23,0)</f>
        <v>0</v>
      </c>
      <c r="L23" s="142" t="b">
        <f>ISERR(K23)</f>
        <v>0</v>
      </c>
      <c r="M23" s="402">
        <f t="shared" si="3"/>
        <v>0</v>
      </c>
    </row>
    <row r="24" spans="1:13" s="139" customFormat="1" x14ac:dyDescent="0.2">
      <c r="A24" s="135" t="s">
        <v>108</v>
      </c>
      <c r="B24" s="136"/>
      <c r="C24" s="137" t="s">
        <v>109</v>
      </c>
      <c r="D24" s="294"/>
      <c r="E24" s="294"/>
      <c r="F24" s="294"/>
      <c r="G24" s="138">
        <f>H24</f>
        <v>0</v>
      </c>
      <c r="H24" s="295"/>
      <c r="J24" s="140"/>
      <c r="K24" s="401">
        <f>IF(DATEDIF(F24,"11/1/2024","D")&gt;0,G24,0)</f>
        <v>0</v>
      </c>
      <c r="L24" s="142" t="b">
        <f>ISERR(K24)</f>
        <v>0</v>
      </c>
      <c r="M24" s="402">
        <f t="shared" si="3"/>
        <v>0</v>
      </c>
    </row>
    <row r="25" spans="1:13" ht="12.2" customHeight="1" x14ac:dyDescent="0.3">
      <c r="A25" s="29"/>
      <c r="B25" s="37"/>
      <c r="C25" s="30"/>
      <c r="D25" s="38"/>
      <c r="E25" s="38"/>
      <c r="F25" s="38"/>
      <c r="G25" s="274"/>
      <c r="H25" s="167"/>
      <c r="K25" s="401"/>
      <c r="M25" s="403"/>
    </row>
    <row r="26" spans="1:13" s="43" customFormat="1" ht="16.5" customHeight="1" x14ac:dyDescent="0.3">
      <c r="A26" s="39"/>
      <c r="B26" s="40"/>
      <c r="C26" s="41" t="s">
        <v>110</v>
      </c>
      <c r="D26" s="42"/>
      <c r="E26" s="42"/>
      <c r="F26" s="42"/>
      <c r="G26" s="172">
        <f>SUM(G12:G25)</f>
        <v>0</v>
      </c>
      <c r="H26" s="172">
        <f>SUM(H12:H25)</f>
        <v>0</v>
      </c>
      <c r="K26" s="404"/>
      <c r="M26" s="405"/>
    </row>
    <row r="27" spans="1:13" ht="15" customHeight="1" x14ac:dyDescent="0.3">
      <c r="A27" s="44"/>
      <c r="B27" s="45"/>
      <c r="C27" s="46"/>
      <c r="D27" s="49"/>
      <c r="E27" s="48"/>
      <c r="F27" s="48"/>
      <c r="G27" s="49"/>
      <c r="H27" s="50"/>
      <c r="I27" s="51"/>
      <c r="K27" s="406"/>
      <c r="M27" s="403"/>
    </row>
    <row r="28" spans="1:13" ht="16.5" customHeight="1" x14ac:dyDescent="0.3">
      <c r="A28" s="39"/>
      <c r="B28" s="40"/>
      <c r="C28" s="41" t="s">
        <v>111</v>
      </c>
      <c r="D28" s="42"/>
      <c r="E28" s="42"/>
      <c r="F28" s="42"/>
      <c r="G28" s="172">
        <f>M28+G10</f>
        <v>0</v>
      </c>
      <c r="H28" s="172">
        <f>SUM(G28:G28)</f>
        <v>0</v>
      </c>
      <c r="I28" s="51"/>
      <c r="K28" s="407">
        <f>SUM(K12:K25)</f>
        <v>0</v>
      </c>
      <c r="L28" s="408"/>
      <c r="M28" s="409">
        <f>SUM(M12:M27)</f>
        <v>0</v>
      </c>
    </row>
    <row r="29" spans="1:13" ht="15" customHeight="1" x14ac:dyDescent="0.3">
      <c r="A29" s="44"/>
      <c r="B29" s="45"/>
      <c r="C29" s="46"/>
      <c r="D29" s="49"/>
      <c r="E29" s="48"/>
      <c r="F29" s="48"/>
      <c r="G29" s="49"/>
      <c r="H29" s="50"/>
      <c r="I29" s="51"/>
    </row>
    <row r="30" spans="1:13" s="139" customFormat="1" x14ac:dyDescent="0.2">
      <c r="A30" s="135" t="s">
        <v>112</v>
      </c>
      <c r="B30" s="136"/>
      <c r="C30" s="137" t="s">
        <v>113</v>
      </c>
      <c r="D30" s="273"/>
      <c r="E30" s="273"/>
      <c r="F30" s="273"/>
      <c r="G30" s="218" t="s">
        <v>103</v>
      </c>
      <c r="H30" s="338"/>
      <c r="J30" s="140"/>
      <c r="K30" s="141"/>
      <c r="L30" s="142"/>
      <c r="M30" s="143"/>
    </row>
    <row r="31" spans="1:13" s="139" customFormat="1" x14ac:dyDescent="0.2">
      <c r="A31" s="135" t="s">
        <v>114</v>
      </c>
      <c r="B31" s="136"/>
      <c r="C31" s="137" t="s">
        <v>115</v>
      </c>
      <c r="D31" s="273"/>
      <c r="E31" s="273"/>
      <c r="F31" s="273"/>
      <c r="G31" s="218" t="s">
        <v>103</v>
      </c>
      <c r="H31" s="338"/>
      <c r="J31" s="140"/>
      <c r="K31" s="141"/>
      <c r="L31" s="142"/>
      <c r="M31" s="143"/>
    </row>
    <row r="32" spans="1:13" s="139" customFormat="1" x14ac:dyDescent="0.2">
      <c r="A32" s="135" t="s">
        <v>116</v>
      </c>
      <c r="B32" s="136"/>
      <c r="C32" s="137" t="s">
        <v>117</v>
      </c>
      <c r="D32" s="273"/>
      <c r="E32" s="273"/>
      <c r="F32" s="273"/>
      <c r="G32" s="218" t="s">
        <v>103</v>
      </c>
      <c r="H32" s="338"/>
      <c r="J32" s="140"/>
      <c r="K32" s="141"/>
      <c r="L32" s="142"/>
      <c r="M32" s="143"/>
    </row>
    <row r="33" spans="1:232" s="139" customFormat="1" x14ac:dyDescent="0.2">
      <c r="A33" s="135" t="s">
        <v>118</v>
      </c>
      <c r="B33" s="136"/>
      <c r="C33" s="137" t="s">
        <v>119</v>
      </c>
      <c r="D33" s="273"/>
      <c r="E33" s="273"/>
      <c r="F33" s="273"/>
      <c r="G33" s="218" t="s">
        <v>103</v>
      </c>
      <c r="H33" s="338"/>
      <c r="J33" s="140"/>
      <c r="K33" s="141"/>
      <c r="L33" s="142"/>
      <c r="M33" s="143"/>
    </row>
    <row r="34" spans="1:232" ht="12.2" customHeight="1" x14ac:dyDescent="0.3">
      <c r="A34" s="29"/>
      <c r="B34" s="37"/>
      <c r="C34" s="30"/>
      <c r="D34" s="38"/>
      <c r="E34" s="38"/>
      <c r="F34" s="38"/>
      <c r="G34" s="31"/>
      <c r="H34" s="274"/>
    </row>
    <row r="35" spans="1:232" s="43" customFormat="1" ht="16.5" x14ac:dyDescent="0.3">
      <c r="A35" s="39"/>
      <c r="B35" s="40"/>
      <c r="C35" s="41" t="s">
        <v>120</v>
      </c>
      <c r="D35" s="42"/>
      <c r="E35" s="42"/>
      <c r="F35" s="42"/>
      <c r="G35" s="172"/>
      <c r="H35" s="218">
        <f>SUM(H30:H34)</f>
        <v>0</v>
      </c>
    </row>
    <row r="36" spans="1:232" ht="41.25" x14ac:dyDescent="0.3">
      <c r="A36" s="54"/>
      <c r="B36" s="55"/>
      <c r="C36" s="56" t="s">
        <v>121</v>
      </c>
      <c r="D36" s="57"/>
      <c r="E36" s="57"/>
      <c r="F36" s="57"/>
      <c r="G36" s="53"/>
      <c r="H36" s="50"/>
      <c r="I36" s="59"/>
      <c r="J36" s="60"/>
      <c r="K36" s="17"/>
      <c r="L36" s="17"/>
      <c r="M36" s="58"/>
      <c r="N36" s="50"/>
      <c r="O36" s="50"/>
      <c r="P36" s="50"/>
      <c r="Q36" s="50"/>
      <c r="R36" s="50"/>
      <c r="S36" s="50"/>
      <c r="T36" s="59"/>
      <c r="U36" s="60"/>
      <c r="V36" s="17"/>
      <c r="W36" s="17"/>
      <c r="X36" s="58"/>
      <c r="Y36" s="50"/>
      <c r="Z36" s="50"/>
      <c r="AA36" s="50"/>
      <c r="AB36" s="50"/>
      <c r="AC36" s="50"/>
      <c r="AD36" s="50"/>
      <c r="AE36" s="59"/>
      <c r="AF36" s="60"/>
      <c r="AG36" s="17"/>
      <c r="AH36" s="17"/>
      <c r="AI36" s="58"/>
      <c r="AJ36" s="50"/>
      <c r="AK36" s="50"/>
      <c r="AL36" s="50"/>
      <c r="AM36" s="50"/>
      <c r="AN36" s="50"/>
      <c r="AO36" s="50"/>
      <c r="AP36" s="59"/>
      <c r="AQ36" s="60"/>
      <c r="AR36" s="17"/>
      <c r="AS36" s="17"/>
      <c r="AT36" s="58"/>
      <c r="AU36" s="50"/>
      <c r="AV36" s="50"/>
      <c r="AW36" s="50"/>
      <c r="AX36" s="50"/>
      <c r="AY36" s="50"/>
      <c r="AZ36" s="50"/>
      <c r="BA36" s="59"/>
      <c r="BB36" s="60"/>
      <c r="BC36" s="17"/>
      <c r="BD36" s="17"/>
      <c r="BE36" s="58"/>
      <c r="BF36" s="50"/>
      <c r="BG36" s="50"/>
      <c r="BH36" s="50"/>
      <c r="BI36" s="50"/>
      <c r="BJ36" s="50"/>
      <c r="BK36" s="50"/>
      <c r="BL36" s="59"/>
      <c r="BM36" s="60"/>
      <c r="BN36" s="17"/>
      <c r="BO36" s="17"/>
      <c r="BP36" s="58"/>
      <c r="BQ36" s="50"/>
      <c r="BR36" s="50"/>
      <c r="BS36" s="50"/>
      <c r="BT36" s="50"/>
      <c r="BU36" s="50"/>
      <c r="BV36" s="50"/>
      <c r="BW36" s="59"/>
      <c r="BX36" s="60"/>
      <c r="BY36" s="17"/>
      <c r="BZ36" s="17"/>
      <c r="CA36" s="58"/>
      <c r="CB36" s="50"/>
      <c r="CC36" s="50"/>
      <c r="CD36" s="50"/>
      <c r="CE36" s="50"/>
      <c r="CF36" s="50"/>
      <c r="CG36" s="50"/>
      <c r="CH36" s="59"/>
      <c r="CI36" s="60"/>
      <c r="CJ36" s="17"/>
      <c r="CK36" s="17"/>
      <c r="CL36" s="58"/>
      <c r="CM36" s="50"/>
      <c r="CN36" s="50"/>
      <c r="CO36" s="50"/>
      <c r="CP36" s="50"/>
      <c r="CQ36" s="50"/>
      <c r="CR36" s="50"/>
      <c r="CS36" s="59"/>
      <c r="CT36" s="60"/>
      <c r="CU36" s="17"/>
      <c r="CV36" s="17"/>
      <c r="CW36" s="58"/>
      <c r="CX36" s="50"/>
      <c r="CY36" s="50"/>
      <c r="CZ36" s="50"/>
      <c r="DA36" s="50"/>
      <c r="DB36" s="50"/>
      <c r="DC36" s="50"/>
      <c r="DD36" s="59"/>
      <c r="DE36" s="60"/>
      <c r="DF36" s="17"/>
      <c r="DG36" s="17"/>
      <c r="DH36" s="58"/>
      <c r="DI36" s="50"/>
      <c r="DJ36" s="50"/>
      <c r="DK36" s="50"/>
      <c r="DL36" s="50"/>
      <c r="DM36" s="50"/>
      <c r="DN36" s="50"/>
      <c r="DO36" s="59"/>
      <c r="DP36" s="60"/>
      <c r="DQ36" s="17"/>
      <c r="DR36" s="17"/>
      <c r="DS36" s="58"/>
      <c r="DT36" s="50"/>
      <c r="DU36" s="50"/>
      <c r="DV36" s="50"/>
      <c r="DW36" s="50"/>
      <c r="DX36" s="50"/>
      <c r="DY36" s="50"/>
      <c r="DZ36" s="59"/>
      <c r="EA36" s="60"/>
      <c r="EB36" s="17"/>
      <c r="EC36" s="17"/>
      <c r="ED36" s="58"/>
      <c r="EE36" s="50"/>
      <c r="EF36" s="50"/>
      <c r="EG36" s="50"/>
      <c r="EH36" s="50"/>
      <c r="EI36" s="50"/>
      <c r="EJ36" s="50"/>
      <c r="EK36" s="59"/>
      <c r="EL36" s="60"/>
      <c r="EM36" s="17"/>
      <c r="EN36" s="17"/>
      <c r="EO36" s="58"/>
      <c r="EP36" s="50"/>
      <c r="EQ36" s="50"/>
      <c r="ER36" s="50"/>
      <c r="ES36" s="50"/>
      <c r="ET36" s="50"/>
      <c r="EU36" s="50"/>
      <c r="EV36" s="59"/>
      <c r="EW36" s="60"/>
      <c r="EX36" s="17"/>
      <c r="EY36" s="17"/>
      <c r="EZ36" s="58"/>
      <c r="FA36" s="50"/>
      <c r="FB36" s="50"/>
      <c r="FC36" s="50"/>
      <c r="FD36" s="50"/>
      <c r="FE36" s="50"/>
      <c r="FF36" s="50"/>
      <c r="FG36" s="59"/>
      <c r="FH36" s="60"/>
      <c r="FI36" s="17"/>
      <c r="FJ36" s="17"/>
      <c r="FK36" s="58"/>
      <c r="FL36" s="50"/>
      <c r="FM36" s="50"/>
      <c r="FN36" s="50"/>
      <c r="FO36" s="50"/>
      <c r="FP36" s="50"/>
      <c r="FQ36" s="50"/>
      <c r="FR36" s="59"/>
      <c r="FS36" s="60"/>
      <c r="FT36" s="17"/>
      <c r="FU36" s="17"/>
      <c r="FV36" s="58"/>
      <c r="FW36" s="50"/>
      <c r="FX36" s="50"/>
      <c r="FY36" s="50"/>
      <c r="FZ36" s="50"/>
      <c r="GA36" s="50"/>
      <c r="GB36" s="50"/>
      <c r="GC36" s="59"/>
      <c r="GD36" s="60"/>
      <c r="GE36" s="17"/>
      <c r="GF36" s="17"/>
      <c r="GG36" s="58"/>
      <c r="GH36" s="50"/>
      <c r="GI36" s="50"/>
      <c r="GJ36" s="50"/>
      <c r="GK36" s="50"/>
      <c r="GL36" s="50"/>
      <c r="GM36" s="50"/>
      <c r="GN36" s="59"/>
      <c r="GO36" s="60"/>
      <c r="GP36" s="17"/>
      <c r="GQ36" s="17"/>
      <c r="GR36" s="58"/>
      <c r="GS36" s="50"/>
      <c r="GT36" s="50"/>
      <c r="GU36" s="50"/>
      <c r="GV36" s="50"/>
      <c r="GW36" s="50"/>
      <c r="GX36" s="50"/>
      <c r="GY36" s="59"/>
      <c r="GZ36" s="60"/>
      <c r="HA36" s="17"/>
      <c r="HB36" s="17"/>
      <c r="HC36" s="58"/>
      <c r="HD36" s="50"/>
      <c r="HE36" s="50"/>
      <c r="HF36" s="50"/>
      <c r="HG36" s="50"/>
      <c r="HH36" s="50"/>
      <c r="HI36" s="50"/>
      <c r="HJ36" s="59"/>
      <c r="HK36" s="60"/>
      <c r="HL36" s="17"/>
      <c r="HM36" s="17"/>
      <c r="HN36" s="58"/>
      <c r="HO36" s="50"/>
      <c r="HP36" s="50"/>
      <c r="HQ36" s="50"/>
      <c r="HR36" s="50"/>
      <c r="HS36" s="50"/>
      <c r="HT36" s="50"/>
      <c r="HU36" s="59"/>
      <c r="HV36" s="60"/>
      <c r="HW36" s="17"/>
      <c r="HX36" s="17"/>
    </row>
    <row r="37" spans="1:232" ht="33" customHeight="1" x14ac:dyDescent="0.3">
      <c r="A37" s="54"/>
      <c r="B37" s="55"/>
      <c r="C37" s="56" t="s">
        <v>122</v>
      </c>
      <c r="D37" s="57"/>
      <c r="E37" s="57"/>
      <c r="F37" s="57"/>
      <c r="G37" s="53"/>
      <c r="H37" s="50"/>
      <c r="I37" s="59"/>
      <c r="J37" s="60"/>
      <c r="K37" s="17"/>
      <c r="L37" s="17"/>
      <c r="M37" s="58"/>
      <c r="N37" s="50"/>
      <c r="O37" s="50"/>
      <c r="P37" s="50"/>
      <c r="Q37" s="50"/>
      <c r="R37" s="50"/>
      <c r="S37" s="50"/>
      <c r="T37" s="59"/>
      <c r="U37" s="60"/>
      <c r="V37" s="17"/>
      <c r="W37" s="17"/>
      <c r="X37" s="58"/>
      <c r="Y37" s="50"/>
      <c r="Z37" s="50"/>
      <c r="AA37" s="50"/>
      <c r="AB37" s="50"/>
      <c r="AC37" s="50"/>
      <c r="AD37" s="50"/>
      <c r="AE37" s="59"/>
      <c r="AF37" s="60"/>
      <c r="AG37" s="17"/>
      <c r="AH37" s="17"/>
      <c r="AI37" s="58"/>
      <c r="AJ37" s="50"/>
      <c r="AK37" s="50"/>
      <c r="AL37" s="50"/>
      <c r="AM37" s="50"/>
      <c r="AN37" s="50"/>
      <c r="AO37" s="50"/>
      <c r="AP37" s="59"/>
      <c r="AQ37" s="60"/>
      <c r="AR37" s="17"/>
      <c r="AS37" s="17"/>
      <c r="AT37" s="58"/>
      <c r="AU37" s="50"/>
      <c r="AV37" s="50"/>
      <c r="AW37" s="50"/>
      <c r="AX37" s="50"/>
      <c r="AY37" s="50"/>
      <c r="AZ37" s="50"/>
      <c r="BA37" s="59"/>
      <c r="BB37" s="60"/>
      <c r="BC37" s="17"/>
      <c r="BD37" s="17"/>
      <c r="BE37" s="58"/>
      <c r="BF37" s="50"/>
      <c r="BG37" s="50"/>
      <c r="BH37" s="50"/>
      <c r="BI37" s="50"/>
      <c r="BJ37" s="50"/>
      <c r="BK37" s="50"/>
      <c r="BL37" s="59"/>
      <c r="BM37" s="60"/>
      <c r="BN37" s="17"/>
      <c r="BO37" s="17"/>
      <c r="BP37" s="58"/>
      <c r="BQ37" s="50"/>
      <c r="BR37" s="50"/>
      <c r="BS37" s="50"/>
      <c r="BT37" s="50"/>
      <c r="BU37" s="50"/>
      <c r="BV37" s="50"/>
      <c r="BW37" s="59"/>
      <c r="BX37" s="60"/>
      <c r="BY37" s="17"/>
      <c r="BZ37" s="17"/>
      <c r="CA37" s="58"/>
      <c r="CB37" s="50"/>
      <c r="CC37" s="50"/>
      <c r="CD37" s="50"/>
      <c r="CE37" s="50"/>
      <c r="CF37" s="50"/>
      <c r="CG37" s="50"/>
      <c r="CH37" s="59"/>
      <c r="CI37" s="60"/>
      <c r="CJ37" s="17"/>
      <c r="CK37" s="17"/>
      <c r="CL37" s="58"/>
      <c r="CM37" s="50"/>
      <c r="CN37" s="50"/>
      <c r="CO37" s="50"/>
      <c r="CP37" s="50"/>
      <c r="CQ37" s="50"/>
      <c r="CR37" s="50"/>
      <c r="CS37" s="59"/>
      <c r="CT37" s="60"/>
      <c r="CU37" s="17"/>
      <c r="CV37" s="17"/>
      <c r="CW37" s="58"/>
      <c r="CX37" s="50"/>
      <c r="CY37" s="50"/>
      <c r="CZ37" s="50"/>
      <c r="DA37" s="50"/>
      <c r="DB37" s="50"/>
      <c r="DC37" s="50"/>
      <c r="DD37" s="59"/>
      <c r="DE37" s="60"/>
      <c r="DF37" s="17"/>
      <c r="DG37" s="17"/>
      <c r="DH37" s="58"/>
      <c r="DI37" s="50"/>
      <c r="DJ37" s="50"/>
      <c r="DK37" s="50"/>
      <c r="DL37" s="50"/>
      <c r="DM37" s="50"/>
      <c r="DN37" s="50"/>
      <c r="DO37" s="59"/>
      <c r="DP37" s="60"/>
      <c r="DQ37" s="17"/>
      <c r="DR37" s="17"/>
      <c r="DS37" s="58"/>
      <c r="DT37" s="50"/>
      <c r="DU37" s="50"/>
      <c r="DV37" s="50"/>
      <c r="DW37" s="50"/>
      <c r="DX37" s="50"/>
      <c r="DY37" s="50"/>
      <c r="DZ37" s="59"/>
      <c r="EA37" s="60"/>
      <c r="EB37" s="17"/>
      <c r="EC37" s="17"/>
      <c r="ED37" s="58"/>
      <c r="EE37" s="50"/>
      <c r="EF37" s="50"/>
      <c r="EG37" s="50"/>
      <c r="EH37" s="50"/>
      <c r="EI37" s="50"/>
      <c r="EJ37" s="50"/>
      <c r="EK37" s="59"/>
      <c r="EL37" s="60"/>
      <c r="EM37" s="17"/>
      <c r="EN37" s="17"/>
      <c r="EO37" s="58"/>
      <c r="EP37" s="50"/>
      <c r="EQ37" s="50"/>
      <c r="ER37" s="50"/>
      <c r="ES37" s="50"/>
      <c r="ET37" s="50"/>
      <c r="EU37" s="50"/>
      <c r="EV37" s="59"/>
      <c r="EW37" s="60"/>
      <c r="EX37" s="17"/>
      <c r="EY37" s="17"/>
      <c r="EZ37" s="58"/>
      <c r="FA37" s="50"/>
      <c r="FB37" s="50"/>
      <c r="FC37" s="50"/>
      <c r="FD37" s="50"/>
      <c r="FE37" s="50"/>
      <c r="FF37" s="50"/>
      <c r="FG37" s="59"/>
      <c r="FH37" s="60"/>
      <c r="FI37" s="17"/>
      <c r="FJ37" s="17"/>
      <c r="FK37" s="58"/>
      <c r="FL37" s="50"/>
      <c r="FM37" s="50"/>
      <c r="FN37" s="50"/>
      <c r="FO37" s="50"/>
      <c r="FP37" s="50"/>
      <c r="FQ37" s="50"/>
      <c r="FR37" s="59"/>
      <c r="FS37" s="60"/>
      <c r="FT37" s="17"/>
      <c r="FU37" s="17"/>
      <c r="FV37" s="58"/>
      <c r="FW37" s="50"/>
      <c r="FX37" s="50"/>
      <c r="FY37" s="50"/>
      <c r="FZ37" s="50"/>
      <c r="GA37" s="50"/>
      <c r="GB37" s="50"/>
      <c r="GC37" s="59"/>
      <c r="GD37" s="60"/>
      <c r="GE37" s="17"/>
      <c r="GF37" s="17"/>
      <c r="GG37" s="58"/>
      <c r="GH37" s="50"/>
      <c r="GI37" s="50"/>
      <c r="GJ37" s="50"/>
      <c r="GK37" s="50"/>
      <c r="GL37" s="50"/>
      <c r="GM37" s="50"/>
      <c r="GN37" s="59"/>
      <c r="GO37" s="60"/>
      <c r="GP37" s="17"/>
      <c r="GQ37" s="17"/>
      <c r="GR37" s="58"/>
      <c r="GS37" s="50"/>
      <c r="GT37" s="50"/>
      <c r="GU37" s="50"/>
      <c r="GV37" s="50"/>
      <c r="GW37" s="50"/>
      <c r="GX37" s="50"/>
      <c r="GY37" s="59"/>
      <c r="GZ37" s="60"/>
      <c r="HA37" s="17"/>
      <c r="HB37" s="17"/>
      <c r="HC37" s="58"/>
      <c r="HD37" s="50"/>
      <c r="HE37" s="50"/>
      <c r="HF37" s="50"/>
      <c r="HG37" s="50"/>
      <c r="HH37" s="50"/>
      <c r="HI37" s="50"/>
      <c r="HJ37" s="59"/>
      <c r="HK37" s="60"/>
      <c r="HL37" s="17"/>
      <c r="HM37" s="17"/>
      <c r="HN37" s="58"/>
      <c r="HO37" s="50"/>
      <c r="HP37" s="50"/>
      <c r="HQ37" s="50"/>
      <c r="HR37" s="50"/>
      <c r="HS37" s="50"/>
      <c r="HT37" s="50"/>
      <c r="HU37" s="59"/>
      <c r="HV37" s="60"/>
      <c r="HW37" s="17"/>
      <c r="HX37" s="17"/>
    </row>
    <row r="38" spans="1:232" ht="15.95" customHeight="1" x14ac:dyDescent="0.3">
      <c r="A38" s="54"/>
      <c r="B38" s="55"/>
      <c r="C38" s="56"/>
      <c r="D38" s="57"/>
      <c r="E38" s="57"/>
      <c r="F38" s="57"/>
      <c r="G38" s="53"/>
      <c r="H38" s="50"/>
      <c r="I38" s="59"/>
      <c r="J38" s="60"/>
      <c r="K38" s="17"/>
      <c r="L38" s="17"/>
      <c r="M38" s="58"/>
      <c r="N38" s="50"/>
      <c r="O38" s="50"/>
      <c r="P38" s="50"/>
      <c r="Q38" s="50"/>
      <c r="R38" s="50"/>
      <c r="S38" s="50"/>
      <c r="T38" s="59"/>
      <c r="U38" s="60"/>
      <c r="V38" s="17"/>
      <c r="W38" s="17"/>
      <c r="X38" s="58"/>
      <c r="Y38" s="50"/>
      <c r="Z38" s="50"/>
      <c r="AA38" s="50"/>
      <c r="AB38" s="50"/>
      <c r="AC38" s="50"/>
      <c r="AD38" s="50"/>
      <c r="AE38" s="59"/>
      <c r="AF38" s="60"/>
      <c r="AG38" s="17"/>
      <c r="AH38" s="17"/>
      <c r="AI38" s="58"/>
      <c r="AJ38" s="50"/>
      <c r="AK38" s="50"/>
      <c r="AL38" s="50"/>
      <c r="AM38" s="50"/>
      <c r="AN38" s="50"/>
      <c r="AO38" s="50"/>
      <c r="AP38" s="59"/>
      <c r="AQ38" s="60"/>
      <c r="AR38" s="17"/>
      <c r="AS38" s="17"/>
      <c r="AT38" s="58"/>
      <c r="AU38" s="50"/>
      <c r="AV38" s="50"/>
      <c r="AW38" s="50"/>
      <c r="AX38" s="50"/>
      <c r="AY38" s="50"/>
      <c r="AZ38" s="50"/>
      <c r="BA38" s="59"/>
      <c r="BB38" s="60"/>
      <c r="BC38" s="17"/>
      <c r="BD38" s="17"/>
      <c r="BE38" s="58"/>
      <c r="BF38" s="50"/>
      <c r="BG38" s="50"/>
      <c r="BH38" s="50"/>
      <c r="BI38" s="50"/>
      <c r="BJ38" s="50"/>
      <c r="BK38" s="50"/>
      <c r="BL38" s="59"/>
      <c r="BM38" s="60"/>
      <c r="BN38" s="17"/>
      <c r="BO38" s="17"/>
      <c r="BP38" s="58"/>
      <c r="BQ38" s="50"/>
      <c r="BR38" s="50"/>
      <c r="BS38" s="50"/>
      <c r="BT38" s="50"/>
      <c r="BU38" s="50"/>
      <c r="BV38" s="50"/>
      <c r="BW38" s="59"/>
      <c r="BX38" s="60"/>
      <c r="BY38" s="17"/>
      <c r="BZ38" s="17"/>
      <c r="CA38" s="58"/>
      <c r="CB38" s="50"/>
      <c r="CC38" s="50"/>
      <c r="CD38" s="50"/>
      <c r="CE38" s="50"/>
      <c r="CF38" s="50"/>
      <c r="CG38" s="50"/>
      <c r="CH38" s="59"/>
      <c r="CI38" s="60"/>
      <c r="CJ38" s="17"/>
      <c r="CK38" s="17"/>
      <c r="CL38" s="58"/>
      <c r="CM38" s="50"/>
      <c r="CN38" s="50"/>
      <c r="CO38" s="50"/>
      <c r="CP38" s="50"/>
      <c r="CQ38" s="50"/>
      <c r="CR38" s="50"/>
      <c r="CS38" s="59"/>
      <c r="CT38" s="60"/>
      <c r="CU38" s="17"/>
      <c r="CV38" s="17"/>
      <c r="CW38" s="58"/>
      <c r="CX38" s="50"/>
      <c r="CY38" s="50"/>
      <c r="CZ38" s="50"/>
      <c r="DA38" s="50"/>
      <c r="DB38" s="50"/>
      <c r="DC38" s="50"/>
      <c r="DD38" s="59"/>
      <c r="DE38" s="60"/>
      <c r="DF38" s="17"/>
      <c r="DG38" s="17"/>
      <c r="DH38" s="58"/>
      <c r="DI38" s="50"/>
      <c r="DJ38" s="50"/>
      <c r="DK38" s="50"/>
      <c r="DL38" s="50"/>
      <c r="DM38" s="50"/>
      <c r="DN38" s="50"/>
      <c r="DO38" s="59"/>
      <c r="DP38" s="60"/>
      <c r="DQ38" s="17"/>
      <c r="DR38" s="17"/>
      <c r="DS38" s="58"/>
      <c r="DT38" s="50"/>
      <c r="DU38" s="50"/>
      <c r="DV38" s="50"/>
      <c r="DW38" s="50"/>
      <c r="DX38" s="50"/>
      <c r="DY38" s="50"/>
      <c r="DZ38" s="59"/>
      <c r="EA38" s="60"/>
      <c r="EB38" s="17"/>
      <c r="EC38" s="17"/>
      <c r="ED38" s="58"/>
      <c r="EE38" s="50"/>
      <c r="EF38" s="50"/>
      <c r="EG38" s="50"/>
      <c r="EH38" s="50"/>
      <c r="EI38" s="50"/>
      <c r="EJ38" s="50"/>
      <c r="EK38" s="59"/>
      <c r="EL38" s="60"/>
      <c r="EM38" s="17"/>
      <c r="EN38" s="17"/>
      <c r="EO38" s="58"/>
      <c r="EP38" s="50"/>
      <c r="EQ38" s="50"/>
      <c r="ER38" s="50"/>
      <c r="ES38" s="50"/>
      <c r="ET38" s="50"/>
      <c r="EU38" s="50"/>
      <c r="EV38" s="59"/>
      <c r="EW38" s="60"/>
      <c r="EX38" s="17"/>
      <c r="EY38" s="17"/>
      <c r="EZ38" s="58"/>
      <c r="FA38" s="50"/>
      <c r="FB38" s="50"/>
      <c r="FC38" s="50"/>
      <c r="FD38" s="50"/>
      <c r="FE38" s="50"/>
      <c r="FF38" s="50"/>
      <c r="FG38" s="59"/>
      <c r="FH38" s="60"/>
      <c r="FI38" s="17"/>
      <c r="FJ38" s="17"/>
      <c r="FK38" s="58"/>
      <c r="FL38" s="50"/>
      <c r="FM38" s="50"/>
      <c r="FN38" s="50"/>
      <c r="FO38" s="50"/>
      <c r="FP38" s="50"/>
      <c r="FQ38" s="50"/>
      <c r="FR38" s="59"/>
      <c r="FS38" s="60"/>
      <c r="FT38" s="17"/>
      <c r="FU38" s="17"/>
      <c r="FV38" s="58"/>
      <c r="FW38" s="50"/>
      <c r="FX38" s="50"/>
      <c r="FY38" s="50"/>
      <c r="FZ38" s="50"/>
      <c r="GA38" s="50"/>
      <c r="GB38" s="50"/>
      <c r="GC38" s="59"/>
      <c r="GD38" s="60"/>
      <c r="GE38" s="17"/>
      <c r="GF38" s="17"/>
      <c r="GG38" s="58"/>
      <c r="GH38" s="50"/>
      <c r="GI38" s="50"/>
      <c r="GJ38" s="50"/>
      <c r="GK38" s="50"/>
      <c r="GL38" s="50"/>
      <c r="GM38" s="50"/>
      <c r="GN38" s="59"/>
      <c r="GO38" s="60"/>
      <c r="GP38" s="17"/>
      <c r="GQ38" s="17"/>
      <c r="GR38" s="58"/>
      <c r="GS38" s="50"/>
      <c r="GT38" s="50"/>
      <c r="GU38" s="50"/>
      <c r="GV38" s="50"/>
      <c r="GW38" s="50"/>
      <c r="GX38" s="50"/>
      <c r="GY38" s="59"/>
      <c r="GZ38" s="60"/>
      <c r="HA38" s="17"/>
      <c r="HB38" s="17"/>
      <c r="HC38" s="58"/>
      <c r="HD38" s="50"/>
      <c r="HE38" s="50"/>
      <c r="HF38" s="50"/>
      <c r="HG38" s="50"/>
      <c r="HH38" s="50"/>
      <c r="HI38" s="50"/>
      <c r="HJ38" s="59"/>
      <c r="HK38" s="60"/>
      <c r="HL38" s="17"/>
      <c r="HM38" s="17"/>
      <c r="HN38" s="58"/>
      <c r="HO38" s="50"/>
      <c r="HP38" s="50"/>
      <c r="HQ38" s="50"/>
      <c r="HR38" s="50"/>
      <c r="HS38" s="50"/>
      <c r="HT38" s="50"/>
      <c r="HU38" s="59"/>
      <c r="HV38" s="60"/>
      <c r="HW38" s="17"/>
      <c r="HX38" s="17"/>
    </row>
    <row r="39" spans="1:232" ht="20.100000000000001" customHeight="1" x14ac:dyDescent="0.3">
      <c r="A39" s="335"/>
      <c r="B39" s="1279" t="s">
        <v>40</v>
      </c>
      <c r="C39" s="1280"/>
      <c r="D39" s="57"/>
      <c r="E39" s="57"/>
      <c r="F39" s="57"/>
      <c r="G39" s="53"/>
      <c r="H39" s="50"/>
      <c r="I39" s="59"/>
      <c r="J39" s="60"/>
      <c r="K39" s="17"/>
      <c r="L39" s="17"/>
      <c r="M39" s="58"/>
      <c r="N39" s="50"/>
      <c r="O39" s="50"/>
      <c r="P39" s="50"/>
      <c r="Q39" s="50"/>
      <c r="R39" s="50"/>
      <c r="S39" s="50"/>
      <c r="T39" s="59"/>
      <c r="U39" s="60"/>
      <c r="V39" s="17"/>
      <c r="W39" s="17"/>
      <c r="X39" s="58"/>
      <c r="Y39" s="50"/>
      <c r="Z39" s="50"/>
      <c r="AA39" s="50"/>
      <c r="AB39" s="50"/>
      <c r="AC39" s="50"/>
      <c r="AD39" s="50"/>
      <c r="AE39" s="59"/>
      <c r="AF39" s="60"/>
      <c r="AG39" s="17"/>
      <c r="AH39" s="17"/>
      <c r="AI39" s="58"/>
      <c r="AJ39" s="50"/>
      <c r="AK39" s="50"/>
      <c r="AL39" s="50"/>
      <c r="AM39" s="50"/>
      <c r="AN39" s="50"/>
      <c r="AO39" s="50"/>
      <c r="AP39" s="59"/>
      <c r="AQ39" s="60"/>
      <c r="AR39" s="17"/>
      <c r="AS39" s="17"/>
      <c r="AT39" s="58"/>
      <c r="AU39" s="50"/>
      <c r="AV39" s="50"/>
      <c r="AW39" s="50"/>
      <c r="AX39" s="50"/>
      <c r="AY39" s="50"/>
      <c r="AZ39" s="50"/>
      <c r="BA39" s="59"/>
      <c r="BB39" s="60"/>
      <c r="BC39" s="17"/>
      <c r="BD39" s="17"/>
      <c r="BE39" s="58"/>
      <c r="BF39" s="50"/>
      <c r="BG39" s="50"/>
      <c r="BH39" s="50"/>
      <c r="BI39" s="50"/>
      <c r="BJ39" s="50"/>
      <c r="BK39" s="50"/>
      <c r="BL39" s="59"/>
      <c r="BM39" s="60"/>
      <c r="BN39" s="17"/>
      <c r="BO39" s="17"/>
      <c r="BP39" s="58"/>
      <c r="BQ39" s="50"/>
      <c r="BR39" s="50"/>
      <c r="BS39" s="50"/>
      <c r="BT39" s="50"/>
      <c r="BU39" s="50"/>
      <c r="BV39" s="50"/>
      <c r="BW39" s="59"/>
      <c r="BX39" s="60"/>
      <c r="BY39" s="17"/>
      <c r="BZ39" s="17"/>
      <c r="CA39" s="58"/>
      <c r="CB39" s="50"/>
      <c r="CC39" s="50"/>
      <c r="CD39" s="50"/>
      <c r="CE39" s="50"/>
      <c r="CF39" s="50"/>
      <c r="CG39" s="50"/>
      <c r="CH39" s="59"/>
      <c r="CI39" s="60"/>
      <c r="CJ39" s="17"/>
      <c r="CK39" s="17"/>
      <c r="CL39" s="58"/>
      <c r="CM39" s="50"/>
      <c r="CN39" s="50"/>
      <c r="CO39" s="50"/>
      <c r="CP39" s="50"/>
      <c r="CQ39" s="50"/>
      <c r="CR39" s="50"/>
      <c r="CS39" s="59"/>
      <c r="CT39" s="60"/>
      <c r="CU39" s="17"/>
      <c r="CV39" s="17"/>
      <c r="CW39" s="58"/>
      <c r="CX39" s="50"/>
      <c r="CY39" s="50"/>
      <c r="CZ39" s="50"/>
      <c r="DA39" s="50"/>
      <c r="DB39" s="50"/>
      <c r="DC39" s="50"/>
      <c r="DD39" s="59"/>
      <c r="DE39" s="60"/>
      <c r="DF39" s="17"/>
      <c r="DG39" s="17"/>
      <c r="DH39" s="58"/>
      <c r="DI39" s="50"/>
      <c r="DJ39" s="50"/>
      <c r="DK39" s="50"/>
      <c r="DL39" s="50"/>
      <c r="DM39" s="50"/>
      <c r="DN39" s="50"/>
      <c r="DO39" s="59"/>
      <c r="DP39" s="60"/>
      <c r="DQ39" s="17"/>
      <c r="DR39" s="17"/>
      <c r="DS39" s="58"/>
      <c r="DT39" s="50"/>
      <c r="DU39" s="50"/>
      <c r="DV39" s="50"/>
      <c r="DW39" s="50"/>
      <c r="DX39" s="50"/>
      <c r="DY39" s="50"/>
      <c r="DZ39" s="59"/>
      <c r="EA39" s="60"/>
      <c r="EB39" s="17"/>
      <c r="EC39" s="17"/>
      <c r="ED39" s="58"/>
      <c r="EE39" s="50"/>
      <c r="EF39" s="50"/>
      <c r="EG39" s="50"/>
      <c r="EH39" s="50"/>
      <c r="EI39" s="50"/>
      <c r="EJ39" s="50"/>
      <c r="EK39" s="59"/>
      <c r="EL39" s="60"/>
      <c r="EM39" s="17"/>
      <c r="EN39" s="17"/>
      <c r="EO39" s="58"/>
      <c r="EP39" s="50"/>
      <c r="EQ39" s="50"/>
      <c r="ER39" s="50"/>
      <c r="ES39" s="50"/>
      <c r="ET39" s="50"/>
      <c r="EU39" s="50"/>
      <c r="EV39" s="59"/>
      <c r="EW39" s="60"/>
      <c r="EX39" s="17"/>
      <c r="EY39" s="17"/>
      <c r="EZ39" s="58"/>
      <c r="FA39" s="50"/>
      <c r="FB39" s="50"/>
      <c r="FC39" s="50"/>
      <c r="FD39" s="50"/>
      <c r="FE39" s="50"/>
      <c r="FF39" s="50"/>
      <c r="FG39" s="59"/>
      <c r="FH39" s="60"/>
      <c r="FI39" s="17"/>
      <c r="FJ39" s="17"/>
      <c r="FK39" s="58"/>
      <c r="FL39" s="50"/>
      <c r="FM39" s="50"/>
      <c r="FN39" s="50"/>
      <c r="FO39" s="50"/>
      <c r="FP39" s="50"/>
      <c r="FQ39" s="50"/>
      <c r="FR39" s="59"/>
      <c r="FS39" s="60"/>
      <c r="FT39" s="17"/>
      <c r="FU39" s="17"/>
      <c r="FV39" s="58"/>
      <c r="FW39" s="50"/>
      <c r="FX39" s="50"/>
      <c r="FY39" s="50"/>
      <c r="FZ39" s="50"/>
      <c r="GA39" s="50"/>
      <c r="GB39" s="50"/>
      <c r="GC39" s="59"/>
      <c r="GD39" s="60"/>
      <c r="GE39" s="17"/>
      <c r="GF39" s="17"/>
      <c r="GG39" s="58"/>
      <c r="GH39" s="50"/>
      <c r="GI39" s="50"/>
      <c r="GJ39" s="50"/>
      <c r="GK39" s="50"/>
      <c r="GL39" s="50"/>
      <c r="GM39" s="50"/>
      <c r="GN39" s="59"/>
      <c r="GO39" s="60"/>
      <c r="GP39" s="17"/>
      <c r="GQ39" s="17"/>
      <c r="GR39" s="58"/>
      <c r="GS39" s="50"/>
      <c r="GT39" s="50"/>
      <c r="GU39" s="50"/>
      <c r="GV39" s="50"/>
      <c r="GW39" s="50"/>
      <c r="GX39" s="50"/>
      <c r="GY39" s="59"/>
      <c r="GZ39" s="60"/>
      <c r="HA39" s="17"/>
      <c r="HB39" s="17"/>
      <c r="HC39" s="58"/>
      <c r="HD39" s="50"/>
      <c r="HE39" s="50"/>
      <c r="HF39" s="50"/>
      <c r="HG39" s="50"/>
      <c r="HH39" s="50"/>
      <c r="HI39" s="50"/>
      <c r="HJ39" s="59"/>
      <c r="HK39" s="60"/>
      <c r="HL39" s="17"/>
      <c r="HM39" s="17"/>
      <c r="HN39" s="58"/>
      <c r="HO39" s="50"/>
      <c r="HP39" s="50"/>
      <c r="HQ39" s="50"/>
      <c r="HR39" s="50"/>
      <c r="HS39" s="50"/>
      <c r="HT39" s="50"/>
      <c r="HU39" s="59"/>
      <c r="HV39" s="60"/>
      <c r="HW39" s="17"/>
      <c r="HX39" s="17"/>
    </row>
    <row r="40" spans="1:232" x14ac:dyDescent="0.3">
      <c r="A40" s="134">
        <v>1</v>
      </c>
      <c r="B40" s="1275"/>
      <c r="C40" s="1276"/>
      <c r="D40" s="57"/>
      <c r="E40" s="57"/>
      <c r="F40" s="57"/>
      <c r="G40" s="53"/>
      <c r="H40" s="50"/>
      <c r="I40" s="59"/>
      <c r="J40" s="60"/>
      <c r="K40" s="17"/>
      <c r="L40" s="17"/>
      <c r="M40" s="58"/>
      <c r="N40" s="50"/>
      <c r="O40" s="50"/>
      <c r="P40" s="50"/>
      <c r="Q40" s="50"/>
      <c r="R40" s="50"/>
      <c r="S40" s="50"/>
      <c r="T40" s="59"/>
      <c r="U40" s="60"/>
      <c r="V40" s="17"/>
      <c r="W40" s="17"/>
      <c r="X40" s="58"/>
      <c r="Y40" s="50"/>
      <c r="Z40" s="50"/>
      <c r="AA40" s="50"/>
      <c r="AB40" s="50"/>
      <c r="AC40" s="50"/>
      <c r="AD40" s="50"/>
      <c r="AE40" s="59"/>
      <c r="AF40" s="60"/>
      <c r="AG40" s="17"/>
      <c r="AH40" s="17"/>
      <c r="AI40" s="58"/>
      <c r="AJ40" s="50"/>
      <c r="AK40" s="50"/>
      <c r="AL40" s="50"/>
      <c r="AM40" s="50"/>
      <c r="AN40" s="50"/>
      <c r="AO40" s="50"/>
      <c r="AP40" s="59"/>
      <c r="AQ40" s="60"/>
      <c r="AR40" s="17"/>
      <c r="AS40" s="17"/>
      <c r="AT40" s="58"/>
      <c r="AU40" s="50"/>
      <c r="AV40" s="50"/>
      <c r="AW40" s="50"/>
      <c r="AX40" s="50"/>
      <c r="AY40" s="50"/>
      <c r="AZ40" s="50"/>
      <c r="BA40" s="59"/>
      <c r="BB40" s="60"/>
      <c r="BC40" s="17"/>
      <c r="BD40" s="17"/>
      <c r="BE40" s="58"/>
      <c r="BF40" s="50"/>
      <c r="BG40" s="50"/>
      <c r="BH40" s="50"/>
      <c r="BI40" s="50"/>
      <c r="BJ40" s="50"/>
      <c r="BK40" s="50"/>
      <c r="BL40" s="59"/>
      <c r="BM40" s="60"/>
      <c r="BN40" s="17"/>
      <c r="BO40" s="17"/>
      <c r="BP40" s="58"/>
      <c r="BQ40" s="50"/>
      <c r="BR40" s="50"/>
      <c r="BS40" s="50"/>
      <c r="BT40" s="50"/>
      <c r="BU40" s="50"/>
      <c r="BV40" s="50"/>
      <c r="BW40" s="59"/>
      <c r="BX40" s="60"/>
      <c r="BY40" s="17"/>
      <c r="BZ40" s="17"/>
      <c r="CA40" s="58"/>
      <c r="CB40" s="50"/>
      <c r="CC40" s="50"/>
      <c r="CD40" s="50"/>
      <c r="CE40" s="50"/>
      <c r="CF40" s="50"/>
      <c r="CG40" s="50"/>
      <c r="CH40" s="59"/>
      <c r="CI40" s="60"/>
      <c r="CJ40" s="17"/>
      <c r="CK40" s="17"/>
      <c r="CL40" s="58"/>
      <c r="CM40" s="50"/>
      <c r="CN40" s="50"/>
      <c r="CO40" s="50"/>
      <c r="CP40" s="50"/>
      <c r="CQ40" s="50"/>
      <c r="CR40" s="50"/>
      <c r="CS40" s="59"/>
      <c r="CT40" s="60"/>
      <c r="CU40" s="17"/>
      <c r="CV40" s="17"/>
      <c r="CW40" s="58"/>
      <c r="CX40" s="50"/>
      <c r="CY40" s="50"/>
      <c r="CZ40" s="50"/>
      <c r="DA40" s="50"/>
      <c r="DB40" s="50"/>
      <c r="DC40" s="50"/>
      <c r="DD40" s="59"/>
      <c r="DE40" s="60"/>
      <c r="DF40" s="17"/>
      <c r="DG40" s="17"/>
      <c r="DH40" s="58"/>
      <c r="DI40" s="50"/>
      <c r="DJ40" s="50"/>
      <c r="DK40" s="50"/>
      <c r="DL40" s="50"/>
      <c r="DM40" s="50"/>
      <c r="DN40" s="50"/>
      <c r="DO40" s="59"/>
      <c r="DP40" s="60"/>
      <c r="DQ40" s="17"/>
      <c r="DR40" s="17"/>
      <c r="DS40" s="58"/>
      <c r="DT40" s="50"/>
      <c r="DU40" s="50"/>
      <c r="DV40" s="50"/>
      <c r="DW40" s="50"/>
      <c r="DX40" s="50"/>
      <c r="DY40" s="50"/>
      <c r="DZ40" s="59"/>
      <c r="EA40" s="60"/>
      <c r="EB40" s="17"/>
      <c r="EC40" s="17"/>
      <c r="ED40" s="58"/>
      <c r="EE40" s="50"/>
      <c r="EF40" s="50"/>
      <c r="EG40" s="50"/>
      <c r="EH40" s="50"/>
      <c r="EI40" s="50"/>
      <c r="EJ40" s="50"/>
      <c r="EK40" s="59"/>
      <c r="EL40" s="60"/>
      <c r="EM40" s="17"/>
      <c r="EN40" s="17"/>
      <c r="EO40" s="58"/>
      <c r="EP40" s="50"/>
      <c r="EQ40" s="50"/>
      <c r="ER40" s="50"/>
      <c r="ES40" s="50"/>
      <c r="ET40" s="50"/>
      <c r="EU40" s="50"/>
      <c r="EV40" s="59"/>
      <c r="EW40" s="60"/>
      <c r="EX40" s="17"/>
      <c r="EY40" s="17"/>
      <c r="EZ40" s="58"/>
      <c r="FA40" s="50"/>
      <c r="FB40" s="50"/>
      <c r="FC40" s="50"/>
      <c r="FD40" s="50"/>
      <c r="FE40" s="50"/>
      <c r="FF40" s="50"/>
      <c r="FG40" s="59"/>
      <c r="FH40" s="60"/>
      <c r="FI40" s="17"/>
      <c r="FJ40" s="17"/>
      <c r="FK40" s="58"/>
      <c r="FL40" s="50"/>
      <c r="FM40" s="50"/>
      <c r="FN40" s="50"/>
      <c r="FO40" s="50"/>
      <c r="FP40" s="50"/>
      <c r="FQ40" s="50"/>
      <c r="FR40" s="59"/>
      <c r="FS40" s="60"/>
      <c r="FT40" s="17"/>
      <c r="FU40" s="17"/>
      <c r="FV40" s="58"/>
      <c r="FW40" s="50"/>
      <c r="FX40" s="50"/>
      <c r="FY40" s="50"/>
      <c r="FZ40" s="50"/>
      <c r="GA40" s="50"/>
      <c r="GB40" s="50"/>
      <c r="GC40" s="59"/>
      <c r="GD40" s="60"/>
      <c r="GE40" s="17"/>
      <c r="GF40" s="17"/>
      <c r="GG40" s="58"/>
      <c r="GH40" s="50"/>
      <c r="GI40" s="50"/>
      <c r="GJ40" s="50"/>
      <c r="GK40" s="50"/>
      <c r="GL40" s="50"/>
      <c r="GM40" s="50"/>
      <c r="GN40" s="59"/>
      <c r="GO40" s="60"/>
      <c r="GP40" s="17"/>
      <c r="GQ40" s="17"/>
      <c r="GR40" s="58"/>
      <c r="GS40" s="50"/>
      <c r="GT40" s="50"/>
      <c r="GU40" s="50"/>
      <c r="GV40" s="50"/>
      <c r="GW40" s="50"/>
      <c r="GX40" s="50"/>
      <c r="GY40" s="59"/>
      <c r="GZ40" s="60"/>
      <c r="HA40" s="17"/>
      <c r="HB40" s="17"/>
      <c r="HC40" s="58"/>
      <c r="HD40" s="50"/>
      <c r="HE40" s="50"/>
      <c r="HF40" s="50"/>
      <c r="HG40" s="50"/>
      <c r="HH40" s="50"/>
      <c r="HI40" s="50"/>
      <c r="HJ40" s="59"/>
      <c r="HK40" s="60"/>
      <c r="HL40" s="17"/>
      <c r="HM40" s="17"/>
      <c r="HN40" s="58"/>
      <c r="HO40" s="50"/>
      <c r="HP40" s="50"/>
      <c r="HQ40" s="50"/>
      <c r="HR40" s="50"/>
      <c r="HS40" s="50"/>
      <c r="HT40" s="50"/>
      <c r="HU40" s="59"/>
      <c r="HV40" s="60"/>
      <c r="HW40" s="17"/>
      <c r="HX40" s="17"/>
    </row>
    <row r="41" spans="1:232" x14ac:dyDescent="0.3">
      <c r="A41" s="134">
        <v>2</v>
      </c>
      <c r="B41" s="1277"/>
      <c r="C41" s="1278"/>
      <c r="D41" s="57"/>
      <c r="E41" s="57"/>
      <c r="F41" s="57"/>
      <c r="G41" s="53"/>
      <c r="H41" s="50"/>
      <c r="I41" s="59"/>
      <c r="J41" s="60"/>
      <c r="K41" s="17"/>
      <c r="L41" s="17"/>
      <c r="M41" s="58"/>
      <c r="N41" s="50"/>
      <c r="O41" s="50"/>
      <c r="P41" s="50"/>
      <c r="Q41" s="50"/>
      <c r="R41" s="50"/>
      <c r="S41" s="50"/>
      <c r="T41" s="59"/>
      <c r="U41" s="60"/>
      <c r="V41" s="17"/>
      <c r="W41" s="17"/>
      <c r="X41" s="58"/>
      <c r="Y41" s="50"/>
      <c r="Z41" s="50"/>
      <c r="AA41" s="50"/>
      <c r="AB41" s="50"/>
      <c r="AC41" s="50"/>
      <c r="AD41" s="50"/>
      <c r="AE41" s="59"/>
      <c r="AF41" s="60"/>
      <c r="AG41" s="17"/>
      <c r="AH41" s="17"/>
      <c r="AI41" s="58"/>
      <c r="AJ41" s="50"/>
      <c r="AK41" s="50"/>
      <c r="AL41" s="50"/>
      <c r="AM41" s="50"/>
      <c r="AN41" s="50"/>
      <c r="AO41" s="50"/>
      <c r="AP41" s="59"/>
      <c r="AQ41" s="60"/>
      <c r="AR41" s="17"/>
      <c r="AS41" s="17"/>
      <c r="AT41" s="58"/>
      <c r="AU41" s="50"/>
      <c r="AV41" s="50"/>
      <c r="AW41" s="50"/>
      <c r="AX41" s="50"/>
      <c r="AY41" s="50"/>
      <c r="AZ41" s="50"/>
      <c r="BA41" s="59"/>
      <c r="BB41" s="60"/>
      <c r="BC41" s="17"/>
      <c r="BD41" s="17"/>
      <c r="BE41" s="58"/>
      <c r="BF41" s="50"/>
      <c r="BG41" s="50"/>
      <c r="BH41" s="50"/>
      <c r="BI41" s="50"/>
      <c r="BJ41" s="50"/>
      <c r="BK41" s="50"/>
      <c r="BL41" s="59"/>
      <c r="BM41" s="60"/>
      <c r="BN41" s="17"/>
      <c r="BO41" s="17"/>
      <c r="BP41" s="58"/>
      <c r="BQ41" s="50"/>
      <c r="BR41" s="50"/>
      <c r="BS41" s="50"/>
      <c r="BT41" s="50"/>
      <c r="BU41" s="50"/>
      <c r="BV41" s="50"/>
      <c r="BW41" s="59"/>
      <c r="BX41" s="60"/>
      <c r="BY41" s="17"/>
      <c r="BZ41" s="17"/>
      <c r="CA41" s="58"/>
      <c r="CB41" s="50"/>
      <c r="CC41" s="50"/>
      <c r="CD41" s="50"/>
      <c r="CE41" s="50"/>
      <c r="CF41" s="50"/>
      <c r="CG41" s="50"/>
      <c r="CH41" s="59"/>
      <c r="CI41" s="60"/>
      <c r="CJ41" s="17"/>
      <c r="CK41" s="17"/>
      <c r="CL41" s="58"/>
      <c r="CM41" s="50"/>
      <c r="CN41" s="50"/>
      <c r="CO41" s="50"/>
      <c r="CP41" s="50"/>
      <c r="CQ41" s="50"/>
      <c r="CR41" s="50"/>
      <c r="CS41" s="59"/>
      <c r="CT41" s="60"/>
      <c r="CU41" s="17"/>
      <c r="CV41" s="17"/>
      <c r="CW41" s="58"/>
      <c r="CX41" s="50"/>
      <c r="CY41" s="50"/>
      <c r="CZ41" s="50"/>
      <c r="DA41" s="50"/>
      <c r="DB41" s="50"/>
      <c r="DC41" s="50"/>
      <c r="DD41" s="59"/>
      <c r="DE41" s="60"/>
      <c r="DF41" s="17"/>
      <c r="DG41" s="17"/>
      <c r="DH41" s="58"/>
      <c r="DI41" s="50"/>
      <c r="DJ41" s="50"/>
      <c r="DK41" s="50"/>
      <c r="DL41" s="50"/>
      <c r="DM41" s="50"/>
      <c r="DN41" s="50"/>
      <c r="DO41" s="59"/>
      <c r="DP41" s="60"/>
      <c r="DQ41" s="17"/>
      <c r="DR41" s="17"/>
      <c r="DS41" s="58"/>
      <c r="DT41" s="50"/>
      <c r="DU41" s="50"/>
      <c r="DV41" s="50"/>
      <c r="DW41" s="50"/>
      <c r="DX41" s="50"/>
      <c r="DY41" s="50"/>
      <c r="DZ41" s="59"/>
      <c r="EA41" s="60"/>
      <c r="EB41" s="17"/>
      <c r="EC41" s="17"/>
      <c r="ED41" s="58"/>
      <c r="EE41" s="50"/>
      <c r="EF41" s="50"/>
      <c r="EG41" s="50"/>
      <c r="EH41" s="50"/>
      <c r="EI41" s="50"/>
      <c r="EJ41" s="50"/>
      <c r="EK41" s="59"/>
      <c r="EL41" s="60"/>
      <c r="EM41" s="17"/>
      <c r="EN41" s="17"/>
      <c r="EO41" s="58"/>
      <c r="EP41" s="50"/>
      <c r="EQ41" s="50"/>
      <c r="ER41" s="50"/>
      <c r="ES41" s="50"/>
      <c r="ET41" s="50"/>
      <c r="EU41" s="50"/>
      <c r="EV41" s="59"/>
      <c r="EW41" s="60"/>
      <c r="EX41" s="17"/>
      <c r="EY41" s="17"/>
      <c r="EZ41" s="58"/>
      <c r="FA41" s="50"/>
      <c r="FB41" s="50"/>
      <c r="FC41" s="50"/>
      <c r="FD41" s="50"/>
      <c r="FE41" s="50"/>
      <c r="FF41" s="50"/>
      <c r="FG41" s="59"/>
      <c r="FH41" s="60"/>
      <c r="FI41" s="17"/>
      <c r="FJ41" s="17"/>
      <c r="FK41" s="58"/>
      <c r="FL41" s="50"/>
      <c r="FM41" s="50"/>
      <c r="FN41" s="50"/>
      <c r="FO41" s="50"/>
      <c r="FP41" s="50"/>
      <c r="FQ41" s="50"/>
      <c r="FR41" s="59"/>
      <c r="FS41" s="60"/>
      <c r="FT41" s="17"/>
      <c r="FU41" s="17"/>
      <c r="FV41" s="58"/>
      <c r="FW41" s="50"/>
      <c r="FX41" s="50"/>
      <c r="FY41" s="50"/>
      <c r="FZ41" s="50"/>
      <c r="GA41" s="50"/>
      <c r="GB41" s="50"/>
      <c r="GC41" s="59"/>
      <c r="GD41" s="60"/>
      <c r="GE41" s="17"/>
      <c r="GF41" s="17"/>
      <c r="GG41" s="58"/>
      <c r="GH41" s="50"/>
      <c r="GI41" s="50"/>
      <c r="GJ41" s="50"/>
      <c r="GK41" s="50"/>
      <c r="GL41" s="50"/>
      <c r="GM41" s="50"/>
      <c r="GN41" s="59"/>
      <c r="GO41" s="60"/>
      <c r="GP41" s="17"/>
      <c r="GQ41" s="17"/>
      <c r="GR41" s="58"/>
      <c r="GS41" s="50"/>
      <c r="GT41" s="50"/>
      <c r="GU41" s="50"/>
      <c r="GV41" s="50"/>
      <c r="GW41" s="50"/>
      <c r="GX41" s="50"/>
      <c r="GY41" s="59"/>
      <c r="GZ41" s="60"/>
      <c r="HA41" s="17"/>
      <c r="HB41" s="17"/>
      <c r="HC41" s="58"/>
      <c r="HD41" s="50"/>
      <c r="HE41" s="50"/>
      <c r="HF41" s="50"/>
      <c r="HG41" s="50"/>
      <c r="HH41" s="50"/>
      <c r="HI41" s="50"/>
      <c r="HJ41" s="59"/>
      <c r="HK41" s="60"/>
      <c r="HL41" s="17"/>
      <c r="HM41" s="17"/>
      <c r="HN41" s="58"/>
      <c r="HO41" s="50"/>
      <c r="HP41" s="50"/>
      <c r="HQ41" s="50"/>
      <c r="HR41" s="50"/>
      <c r="HS41" s="50"/>
      <c r="HT41" s="50"/>
      <c r="HU41" s="59"/>
      <c r="HV41" s="60"/>
      <c r="HW41" s="17"/>
      <c r="HX41" s="17"/>
    </row>
    <row r="42" spans="1:232" x14ac:dyDescent="0.3">
      <c r="A42" s="134">
        <v>3</v>
      </c>
      <c r="B42" s="1275"/>
      <c r="C42" s="1276"/>
      <c r="D42" s="57"/>
      <c r="E42" s="57"/>
      <c r="F42" s="57"/>
      <c r="G42" s="53"/>
      <c r="H42" s="50"/>
      <c r="I42" s="59"/>
      <c r="J42" s="60"/>
      <c r="K42" s="17"/>
      <c r="L42" s="17"/>
      <c r="M42" s="58"/>
      <c r="N42" s="50"/>
      <c r="O42" s="50"/>
      <c r="P42" s="50"/>
      <c r="Q42" s="50"/>
      <c r="R42" s="50"/>
      <c r="S42" s="50"/>
      <c r="T42" s="59"/>
      <c r="U42" s="60"/>
      <c r="V42" s="17"/>
      <c r="W42" s="17"/>
      <c r="X42" s="58"/>
      <c r="Y42" s="50"/>
      <c r="Z42" s="50"/>
      <c r="AA42" s="50"/>
      <c r="AB42" s="50"/>
      <c r="AC42" s="50"/>
      <c r="AD42" s="50"/>
      <c r="AE42" s="59"/>
      <c r="AF42" s="60"/>
      <c r="AG42" s="17"/>
      <c r="AH42" s="17"/>
      <c r="AI42" s="58"/>
      <c r="AJ42" s="50"/>
      <c r="AK42" s="50"/>
      <c r="AL42" s="50"/>
      <c r="AM42" s="50"/>
      <c r="AN42" s="50"/>
      <c r="AO42" s="50"/>
      <c r="AP42" s="59"/>
      <c r="AQ42" s="60"/>
      <c r="AR42" s="17"/>
      <c r="AS42" s="17"/>
      <c r="AT42" s="58"/>
      <c r="AU42" s="50"/>
      <c r="AV42" s="50"/>
      <c r="AW42" s="50"/>
      <c r="AX42" s="50"/>
      <c r="AY42" s="50"/>
      <c r="AZ42" s="50"/>
      <c r="BA42" s="59"/>
      <c r="BB42" s="60"/>
      <c r="BC42" s="17"/>
      <c r="BD42" s="17"/>
      <c r="BE42" s="58"/>
      <c r="BF42" s="50"/>
      <c r="BG42" s="50"/>
      <c r="BH42" s="50"/>
      <c r="BI42" s="50"/>
      <c r="BJ42" s="50"/>
      <c r="BK42" s="50"/>
      <c r="BL42" s="59"/>
      <c r="BM42" s="60"/>
      <c r="BN42" s="17"/>
      <c r="BO42" s="17"/>
      <c r="BP42" s="58"/>
      <c r="BQ42" s="50"/>
      <c r="BR42" s="50"/>
      <c r="BS42" s="50"/>
      <c r="BT42" s="50"/>
      <c r="BU42" s="50"/>
      <c r="BV42" s="50"/>
      <c r="BW42" s="59"/>
      <c r="BX42" s="60"/>
      <c r="BY42" s="17"/>
      <c r="BZ42" s="17"/>
      <c r="CA42" s="58"/>
      <c r="CB42" s="50"/>
      <c r="CC42" s="50"/>
      <c r="CD42" s="50"/>
      <c r="CE42" s="50"/>
      <c r="CF42" s="50"/>
      <c r="CG42" s="50"/>
      <c r="CH42" s="59"/>
      <c r="CI42" s="60"/>
      <c r="CJ42" s="17"/>
      <c r="CK42" s="17"/>
      <c r="CL42" s="58"/>
      <c r="CM42" s="50"/>
      <c r="CN42" s="50"/>
      <c r="CO42" s="50"/>
      <c r="CP42" s="50"/>
      <c r="CQ42" s="50"/>
      <c r="CR42" s="50"/>
      <c r="CS42" s="59"/>
      <c r="CT42" s="60"/>
      <c r="CU42" s="17"/>
      <c r="CV42" s="17"/>
      <c r="CW42" s="58"/>
      <c r="CX42" s="50"/>
      <c r="CY42" s="50"/>
      <c r="CZ42" s="50"/>
      <c r="DA42" s="50"/>
      <c r="DB42" s="50"/>
      <c r="DC42" s="50"/>
      <c r="DD42" s="59"/>
      <c r="DE42" s="60"/>
      <c r="DF42" s="17"/>
      <c r="DG42" s="17"/>
      <c r="DH42" s="58"/>
      <c r="DI42" s="50"/>
      <c r="DJ42" s="50"/>
      <c r="DK42" s="50"/>
      <c r="DL42" s="50"/>
      <c r="DM42" s="50"/>
      <c r="DN42" s="50"/>
      <c r="DO42" s="59"/>
      <c r="DP42" s="60"/>
      <c r="DQ42" s="17"/>
      <c r="DR42" s="17"/>
      <c r="DS42" s="58"/>
      <c r="DT42" s="50"/>
      <c r="DU42" s="50"/>
      <c r="DV42" s="50"/>
      <c r="DW42" s="50"/>
      <c r="DX42" s="50"/>
      <c r="DY42" s="50"/>
      <c r="DZ42" s="59"/>
      <c r="EA42" s="60"/>
      <c r="EB42" s="17"/>
      <c r="EC42" s="17"/>
      <c r="ED42" s="58"/>
      <c r="EE42" s="50"/>
      <c r="EF42" s="50"/>
      <c r="EG42" s="50"/>
      <c r="EH42" s="50"/>
      <c r="EI42" s="50"/>
      <c r="EJ42" s="50"/>
      <c r="EK42" s="59"/>
      <c r="EL42" s="60"/>
      <c r="EM42" s="17"/>
      <c r="EN42" s="17"/>
      <c r="EO42" s="58"/>
      <c r="EP42" s="50"/>
      <c r="EQ42" s="50"/>
      <c r="ER42" s="50"/>
      <c r="ES42" s="50"/>
      <c r="ET42" s="50"/>
      <c r="EU42" s="50"/>
      <c r="EV42" s="59"/>
      <c r="EW42" s="60"/>
      <c r="EX42" s="17"/>
      <c r="EY42" s="17"/>
      <c r="EZ42" s="58"/>
      <c r="FA42" s="50"/>
      <c r="FB42" s="50"/>
      <c r="FC42" s="50"/>
      <c r="FD42" s="50"/>
      <c r="FE42" s="50"/>
      <c r="FF42" s="50"/>
      <c r="FG42" s="59"/>
      <c r="FH42" s="60"/>
      <c r="FI42" s="17"/>
      <c r="FJ42" s="17"/>
      <c r="FK42" s="58"/>
      <c r="FL42" s="50"/>
      <c r="FM42" s="50"/>
      <c r="FN42" s="50"/>
      <c r="FO42" s="50"/>
      <c r="FP42" s="50"/>
      <c r="FQ42" s="50"/>
      <c r="FR42" s="59"/>
      <c r="FS42" s="60"/>
      <c r="FT42" s="17"/>
      <c r="FU42" s="17"/>
      <c r="FV42" s="58"/>
      <c r="FW42" s="50"/>
      <c r="FX42" s="50"/>
      <c r="FY42" s="50"/>
      <c r="FZ42" s="50"/>
      <c r="GA42" s="50"/>
      <c r="GB42" s="50"/>
      <c r="GC42" s="59"/>
      <c r="GD42" s="60"/>
      <c r="GE42" s="17"/>
      <c r="GF42" s="17"/>
      <c r="GG42" s="58"/>
      <c r="GH42" s="50"/>
      <c r="GI42" s="50"/>
      <c r="GJ42" s="50"/>
      <c r="GK42" s="50"/>
      <c r="GL42" s="50"/>
      <c r="GM42" s="50"/>
      <c r="GN42" s="59"/>
      <c r="GO42" s="60"/>
      <c r="GP42" s="17"/>
      <c r="GQ42" s="17"/>
      <c r="GR42" s="58"/>
      <c r="GS42" s="50"/>
      <c r="GT42" s="50"/>
      <c r="GU42" s="50"/>
      <c r="GV42" s="50"/>
      <c r="GW42" s="50"/>
      <c r="GX42" s="50"/>
      <c r="GY42" s="59"/>
      <c r="GZ42" s="60"/>
      <c r="HA42" s="17"/>
      <c r="HB42" s="17"/>
      <c r="HC42" s="58"/>
      <c r="HD42" s="50"/>
      <c r="HE42" s="50"/>
      <c r="HF42" s="50"/>
      <c r="HG42" s="50"/>
      <c r="HH42" s="50"/>
      <c r="HI42" s="50"/>
      <c r="HJ42" s="59"/>
      <c r="HK42" s="60"/>
      <c r="HL42" s="17"/>
      <c r="HM42" s="17"/>
      <c r="HN42" s="58"/>
      <c r="HO42" s="50"/>
      <c r="HP42" s="50"/>
      <c r="HQ42" s="50"/>
      <c r="HR42" s="50"/>
      <c r="HS42" s="50"/>
      <c r="HT42" s="50"/>
      <c r="HU42" s="59"/>
      <c r="HV42" s="60"/>
      <c r="HW42" s="17"/>
      <c r="HX42" s="17"/>
    </row>
    <row r="43" spans="1:232" x14ac:dyDescent="0.3">
      <c r="A43" s="134">
        <v>4</v>
      </c>
      <c r="B43" s="1275"/>
      <c r="C43" s="1276"/>
      <c r="D43" s="57"/>
      <c r="E43" s="57"/>
      <c r="F43" s="57"/>
      <c r="G43" s="53"/>
      <c r="H43" s="50"/>
      <c r="I43" s="59"/>
      <c r="J43" s="60"/>
      <c r="K43" s="17"/>
      <c r="L43" s="17"/>
      <c r="M43" s="58"/>
      <c r="N43" s="50"/>
      <c r="O43" s="50"/>
      <c r="P43" s="50"/>
      <c r="Q43" s="50"/>
      <c r="R43" s="50"/>
      <c r="S43" s="50"/>
      <c r="T43" s="59"/>
      <c r="U43" s="60"/>
      <c r="V43" s="17"/>
      <c r="W43" s="17"/>
      <c r="X43" s="58"/>
      <c r="Y43" s="50"/>
      <c r="Z43" s="50"/>
      <c r="AA43" s="50"/>
      <c r="AB43" s="50"/>
      <c r="AC43" s="50"/>
      <c r="AD43" s="50"/>
      <c r="AE43" s="59"/>
      <c r="AF43" s="60"/>
      <c r="AG43" s="17"/>
      <c r="AH43" s="17"/>
      <c r="AI43" s="58"/>
      <c r="AJ43" s="50"/>
      <c r="AK43" s="50"/>
      <c r="AL43" s="50"/>
      <c r="AM43" s="50"/>
      <c r="AN43" s="50"/>
      <c r="AO43" s="50"/>
      <c r="AP43" s="59"/>
      <c r="AQ43" s="60"/>
      <c r="AR43" s="17"/>
      <c r="AS43" s="17"/>
      <c r="AT43" s="58"/>
      <c r="AU43" s="50"/>
      <c r="AV43" s="50"/>
      <c r="AW43" s="50"/>
      <c r="AX43" s="50"/>
      <c r="AY43" s="50"/>
      <c r="AZ43" s="50"/>
      <c r="BA43" s="59"/>
      <c r="BB43" s="60"/>
      <c r="BC43" s="17"/>
      <c r="BD43" s="17"/>
      <c r="BE43" s="58"/>
      <c r="BF43" s="50"/>
      <c r="BG43" s="50"/>
      <c r="BH43" s="50"/>
      <c r="BI43" s="50"/>
      <c r="BJ43" s="50"/>
      <c r="BK43" s="50"/>
      <c r="BL43" s="59"/>
      <c r="BM43" s="60"/>
      <c r="BN43" s="17"/>
      <c r="BO43" s="17"/>
      <c r="BP43" s="58"/>
      <c r="BQ43" s="50"/>
      <c r="BR43" s="50"/>
      <c r="BS43" s="50"/>
      <c r="BT43" s="50"/>
      <c r="BU43" s="50"/>
      <c r="BV43" s="50"/>
      <c r="BW43" s="59"/>
      <c r="BX43" s="60"/>
      <c r="BY43" s="17"/>
      <c r="BZ43" s="17"/>
      <c r="CA43" s="58"/>
      <c r="CB43" s="50"/>
      <c r="CC43" s="50"/>
      <c r="CD43" s="50"/>
      <c r="CE43" s="50"/>
      <c r="CF43" s="50"/>
      <c r="CG43" s="50"/>
      <c r="CH43" s="59"/>
      <c r="CI43" s="60"/>
      <c r="CJ43" s="17"/>
      <c r="CK43" s="17"/>
      <c r="CL43" s="58"/>
      <c r="CM43" s="50"/>
      <c r="CN43" s="50"/>
      <c r="CO43" s="50"/>
      <c r="CP43" s="50"/>
      <c r="CQ43" s="50"/>
      <c r="CR43" s="50"/>
      <c r="CS43" s="59"/>
      <c r="CT43" s="60"/>
      <c r="CU43" s="17"/>
      <c r="CV43" s="17"/>
      <c r="CW43" s="58"/>
      <c r="CX43" s="50"/>
      <c r="CY43" s="50"/>
      <c r="CZ43" s="50"/>
      <c r="DA43" s="50"/>
      <c r="DB43" s="50"/>
      <c r="DC43" s="50"/>
      <c r="DD43" s="59"/>
      <c r="DE43" s="60"/>
      <c r="DF43" s="17"/>
      <c r="DG43" s="17"/>
      <c r="DH43" s="58"/>
      <c r="DI43" s="50"/>
      <c r="DJ43" s="50"/>
      <c r="DK43" s="50"/>
      <c r="DL43" s="50"/>
      <c r="DM43" s="50"/>
      <c r="DN43" s="50"/>
      <c r="DO43" s="59"/>
      <c r="DP43" s="60"/>
      <c r="DQ43" s="17"/>
      <c r="DR43" s="17"/>
      <c r="DS43" s="58"/>
      <c r="DT43" s="50"/>
      <c r="DU43" s="50"/>
      <c r="DV43" s="50"/>
      <c r="DW43" s="50"/>
      <c r="DX43" s="50"/>
      <c r="DY43" s="50"/>
      <c r="DZ43" s="59"/>
      <c r="EA43" s="60"/>
      <c r="EB43" s="17"/>
      <c r="EC43" s="17"/>
      <c r="ED43" s="58"/>
      <c r="EE43" s="50"/>
      <c r="EF43" s="50"/>
      <c r="EG43" s="50"/>
      <c r="EH43" s="50"/>
      <c r="EI43" s="50"/>
      <c r="EJ43" s="50"/>
      <c r="EK43" s="59"/>
      <c r="EL43" s="60"/>
      <c r="EM43" s="17"/>
      <c r="EN43" s="17"/>
      <c r="EO43" s="58"/>
      <c r="EP43" s="50"/>
      <c r="EQ43" s="50"/>
      <c r="ER43" s="50"/>
      <c r="ES43" s="50"/>
      <c r="ET43" s="50"/>
      <c r="EU43" s="50"/>
      <c r="EV43" s="59"/>
      <c r="EW43" s="60"/>
      <c r="EX43" s="17"/>
      <c r="EY43" s="17"/>
      <c r="EZ43" s="58"/>
      <c r="FA43" s="50"/>
      <c r="FB43" s="50"/>
      <c r="FC43" s="50"/>
      <c r="FD43" s="50"/>
      <c r="FE43" s="50"/>
      <c r="FF43" s="50"/>
      <c r="FG43" s="59"/>
      <c r="FH43" s="60"/>
      <c r="FI43" s="17"/>
      <c r="FJ43" s="17"/>
      <c r="FK43" s="58"/>
      <c r="FL43" s="50"/>
      <c r="FM43" s="50"/>
      <c r="FN43" s="50"/>
      <c r="FO43" s="50"/>
      <c r="FP43" s="50"/>
      <c r="FQ43" s="50"/>
      <c r="FR43" s="59"/>
      <c r="FS43" s="60"/>
      <c r="FT43" s="17"/>
      <c r="FU43" s="17"/>
      <c r="FV43" s="58"/>
      <c r="FW43" s="50"/>
      <c r="FX43" s="50"/>
      <c r="FY43" s="50"/>
      <c r="FZ43" s="50"/>
      <c r="GA43" s="50"/>
      <c r="GB43" s="50"/>
      <c r="GC43" s="59"/>
      <c r="GD43" s="60"/>
      <c r="GE43" s="17"/>
      <c r="GF43" s="17"/>
      <c r="GG43" s="58"/>
      <c r="GH43" s="50"/>
      <c r="GI43" s="50"/>
      <c r="GJ43" s="50"/>
      <c r="GK43" s="50"/>
      <c r="GL43" s="50"/>
      <c r="GM43" s="50"/>
      <c r="GN43" s="59"/>
      <c r="GO43" s="60"/>
      <c r="GP43" s="17"/>
      <c r="GQ43" s="17"/>
      <c r="GR43" s="58"/>
      <c r="GS43" s="50"/>
      <c r="GT43" s="50"/>
      <c r="GU43" s="50"/>
      <c r="GV43" s="50"/>
      <c r="GW43" s="50"/>
      <c r="GX43" s="50"/>
      <c r="GY43" s="59"/>
      <c r="GZ43" s="60"/>
      <c r="HA43" s="17"/>
      <c r="HB43" s="17"/>
      <c r="HC43" s="58"/>
      <c r="HD43" s="50"/>
      <c r="HE43" s="50"/>
      <c r="HF43" s="50"/>
      <c r="HG43" s="50"/>
      <c r="HH43" s="50"/>
      <c r="HI43" s="50"/>
      <c r="HJ43" s="59"/>
      <c r="HK43" s="60"/>
      <c r="HL43" s="17"/>
      <c r="HM43" s="17"/>
      <c r="HN43" s="58"/>
      <c r="HO43" s="50"/>
      <c r="HP43" s="50"/>
      <c r="HQ43" s="50"/>
      <c r="HR43" s="50"/>
      <c r="HS43" s="50"/>
      <c r="HT43" s="50"/>
      <c r="HU43" s="59"/>
      <c r="HV43" s="60"/>
      <c r="HW43" s="17"/>
      <c r="HX43" s="17"/>
    </row>
    <row r="44" spans="1:232" x14ac:dyDescent="0.3">
      <c r="A44" s="134">
        <v>5</v>
      </c>
      <c r="B44" s="1275"/>
      <c r="C44" s="1276"/>
      <c r="D44" s="57"/>
      <c r="E44" s="57"/>
      <c r="F44" s="57"/>
      <c r="G44" s="53"/>
      <c r="H44" s="50"/>
      <c r="I44" s="59"/>
      <c r="J44" s="60"/>
      <c r="K44" s="17"/>
      <c r="L44" s="17"/>
      <c r="M44" s="58"/>
      <c r="N44" s="50"/>
      <c r="O44" s="50"/>
      <c r="P44" s="50"/>
      <c r="Q44" s="50"/>
      <c r="R44" s="50"/>
      <c r="S44" s="50"/>
      <c r="T44" s="59"/>
      <c r="U44" s="60"/>
      <c r="V44" s="17"/>
      <c r="W44" s="17"/>
      <c r="X44" s="58"/>
      <c r="Y44" s="50"/>
      <c r="Z44" s="50"/>
      <c r="AA44" s="50"/>
      <c r="AB44" s="50"/>
      <c r="AC44" s="50"/>
      <c r="AD44" s="50"/>
      <c r="AE44" s="59"/>
      <c r="AF44" s="60"/>
      <c r="AG44" s="17"/>
      <c r="AH44" s="17"/>
      <c r="AI44" s="58"/>
      <c r="AJ44" s="50"/>
      <c r="AK44" s="50"/>
      <c r="AL44" s="50"/>
      <c r="AM44" s="50"/>
      <c r="AN44" s="50"/>
      <c r="AO44" s="50"/>
      <c r="AP44" s="59"/>
      <c r="AQ44" s="60"/>
      <c r="AR44" s="17"/>
      <c r="AS44" s="17"/>
      <c r="AT44" s="58"/>
      <c r="AU44" s="50"/>
      <c r="AV44" s="50"/>
      <c r="AW44" s="50"/>
      <c r="AX44" s="50"/>
      <c r="AY44" s="50"/>
      <c r="AZ44" s="50"/>
      <c r="BA44" s="59"/>
      <c r="BB44" s="60"/>
      <c r="BC44" s="17"/>
      <c r="BD44" s="17"/>
      <c r="BE44" s="58"/>
      <c r="BF44" s="50"/>
      <c r="BG44" s="50"/>
      <c r="BH44" s="50"/>
      <c r="BI44" s="50"/>
      <c r="BJ44" s="50"/>
      <c r="BK44" s="50"/>
      <c r="BL44" s="59"/>
      <c r="BM44" s="60"/>
      <c r="BN44" s="17"/>
      <c r="BO44" s="17"/>
      <c r="BP44" s="58"/>
      <c r="BQ44" s="50"/>
      <c r="BR44" s="50"/>
      <c r="BS44" s="50"/>
      <c r="BT44" s="50"/>
      <c r="BU44" s="50"/>
      <c r="BV44" s="50"/>
      <c r="BW44" s="59"/>
      <c r="BX44" s="60"/>
      <c r="BY44" s="17"/>
      <c r="BZ44" s="17"/>
      <c r="CA44" s="58"/>
      <c r="CB44" s="50"/>
      <c r="CC44" s="50"/>
      <c r="CD44" s="50"/>
      <c r="CE44" s="50"/>
      <c r="CF44" s="50"/>
      <c r="CG44" s="50"/>
      <c r="CH44" s="59"/>
      <c r="CI44" s="60"/>
      <c r="CJ44" s="17"/>
      <c r="CK44" s="17"/>
      <c r="CL44" s="58"/>
      <c r="CM44" s="50"/>
      <c r="CN44" s="50"/>
      <c r="CO44" s="50"/>
      <c r="CP44" s="50"/>
      <c r="CQ44" s="50"/>
      <c r="CR44" s="50"/>
      <c r="CS44" s="59"/>
      <c r="CT44" s="60"/>
      <c r="CU44" s="17"/>
      <c r="CV44" s="17"/>
      <c r="CW44" s="58"/>
      <c r="CX44" s="50"/>
      <c r="CY44" s="50"/>
      <c r="CZ44" s="50"/>
      <c r="DA44" s="50"/>
      <c r="DB44" s="50"/>
      <c r="DC44" s="50"/>
      <c r="DD44" s="59"/>
      <c r="DE44" s="60"/>
      <c r="DF44" s="17"/>
      <c r="DG44" s="17"/>
      <c r="DH44" s="58"/>
      <c r="DI44" s="50"/>
      <c r="DJ44" s="50"/>
      <c r="DK44" s="50"/>
      <c r="DL44" s="50"/>
      <c r="DM44" s="50"/>
      <c r="DN44" s="50"/>
      <c r="DO44" s="59"/>
      <c r="DP44" s="60"/>
      <c r="DQ44" s="17"/>
      <c r="DR44" s="17"/>
      <c r="DS44" s="58"/>
      <c r="DT44" s="50"/>
      <c r="DU44" s="50"/>
      <c r="DV44" s="50"/>
      <c r="DW44" s="50"/>
      <c r="DX44" s="50"/>
      <c r="DY44" s="50"/>
      <c r="DZ44" s="59"/>
      <c r="EA44" s="60"/>
      <c r="EB44" s="17"/>
      <c r="EC44" s="17"/>
      <c r="ED44" s="58"/>
      <c r="EE44" s="50"/>
      <c r="EF44" s="50"/>
      <c r="EG44" s="50"/>
      <c r="EH44" s="50"/>
      <c r="EI44" s="50"/>
      <c r="EJ44" s="50"/>
      <c r="EK44" s="59"/>
      <c r="EL44" s="60"/>
      <c r="EM44" s="17"/>
      <c r="EN44" s="17"/>
      <c r="EO44" s="58"/>
      <c r="EP44" s="50"/>
      <c r="EQ44" s="50"/>
      <c r="ER44" s="50"/>
      <c r="ES44" s="50"/>
      <c r="ET44" s="50"/>
      <c r="EU44" s="50"/>
      <c r="EV44" s="59"/>
      <c r="EW44" s="60"/>
      <c r="EX44" s="17"/>
      <c r="EY44" s="17"/>
      <c r="EZ44" s="58"/>
      <c r="FA44" s="50"/>
      <c r="FB44" s="50"/>
      <c r="FC44" s="50"/>
      <c r="FD44" s="50"/>
      <c r="FE44" s="50"/>
      <c r="FF44" s="50"/>
      <c r="FG44" s="59"/>
      <c r="FH44" s="60"/>
      <c r="FI44" s="17"/>
      <c r="FJ44" s="17"/>
      <c r="FK44" s="58"/>
      <c r="FL44" s="50"/>
      <c r="FM44" s="50"/>
      <c r="FN44" s="50"/>
      <c r="FO44" s="50"/>
      <c r="FP44" s="50"/>
      <c r="FQ44" s="50"/>
      <c r="FR44" s="59"/>
      <c r="FS44" s="60"/>
      <c r="FT44" s="17"/>
      <c r="FU44" s="17"/>
      <c r="FV44" s="58"/>
      <c r="FW44" s="50"/>
      <c r="FX44" s="50"/>
      <c r="FY44" s="50"/>
      <c r="FZ44" s="50"/>
      <c r="GA44" s="50"/>
      <c r="GB44" s="50"/>
      <c r="GC44" s="59"/>
      <c r="GD44" s="60"/>
      <c r="GE44" s="17"/>
      <c r="GF44" s="17"/>
      <c r="GG44" s="58"/>
      <c r="GH44" s="50"/>
      <c r="GI44" s="50"/>
      <c r="GJ44" s="50"/>
      <c r="GK44" s="50"/>
      <c r="GL44" s="50"/>
      <c r="GM44" s="50"/>
      <c r="GN44" s="59"/>
      <c r="GO44" s="60"/>
      <c r="GP44" s="17"/>
      <c r="GQ44" s="17"/>
      <c r="GR44" s="58"/>
      <c r="GS44" s="50"/>
      <c r="GT44" s="50"/>
      <c r="GU44" s="50"/>
      <c r="GV44" s="50"/>
      <c r="GW44" s="50"/>
      <c r="GX44" s="50"/>
      <c r="GY44" s="59"/>
      <c r="GZ44" s="60"/>
      <c r="HA44" s="17"/>
      <c r="HB44" s="17"/>
      <c r="HC44" s="58"/>
      <c r="HD44" s="50"/>
      <c r="HE44" s="50"/>
      <c r="HF44" s="50"/>
      <c r="HG44" s="50"/>
      <c r="HH44" s="50"/>
      <c r="HI44" s="50"/>
      <c r="HJ44" s="59"/>
      <c r="HK44" s="60"/>
      <c r="HL44" s="17"/>
      <c r="HM44" s="17"/>
      <c r="HN44" s="58"/>
      <c r="HO44" s="50"/>
      <c r="HP44" s="50"/>
      <c r="HQ44" s="50"/>
      <c r="HR44" s="50"/>
      <c r="HS44" s="50"/>
      <c r="HT44" s="50"/>
      <c r="HU44" s="59"/>
      <c r="HV44" s="60"/>
      <c r="HW44" s="17"/>
      <c r="HX44" s="17"/>
    </row>
    <row r="45" spans="1:232" x14ac:dyDescent="0.3">
      <c r="A45" s="54"/>
      <c r="B45" s="55"/>
      <c r="C45" s="62"/>
      <c r="D45" s="57"/>
      <c r="E45" s="57"/>
      <c r="F45" s="57"/>
      <c r="G45" s="53"/>
      <c r="H45" s="50"/>
      <c r="I45" s="59"/>
      <c r="J45" s="60"/>
      <c r="K45" s="17"/>
      <c r="L45" s="17"/>
      <c r="M45" s="58"/>
      <c r="N45" s="50"/>
      <c r="O45" s="50"/>
      <c r="P45" s="50"/>
      <c r="Q45" s="50"/>
      <c r="R45" s="50"/>
      <c r="S45" s="50"/>
      <c r="T45" s="59"/>
      <c r="U45" s="60"/>
      <c r="V45" s="17"/>
      <c r="W45" s="17"/>
      <c r="X45" s="58"/>
      <c r="Y45" s="50"/>
      <c r="Z45" s="50"/>
      <c r="AA45" s="50"/>
      <c r="AB45" s="50"/>
      <c r="AC45" s="50"/>
      <c r="AD45" s="50"/>
      <c r="AE45" s="59"/>
      <c r="AF45" s="60"/>
      <c r="AG45" s="17"/>
      <c r="AH45" s="17"/>
      <c r="AI45" s="58"/>
      <c r="AJ45" s="50"/>
      <c r="AK45" s="50"/>
      <c r="AL45" s="50"/>
      <c r="AM45" s="50"/>
      <c r="AN45" s="50"/>
      <c r="AO45" s="50"/>
      <c r="AP45" s="59"/>
      <c r="AQ45" s="60"/>
      <c r="AR45" s="17"/>
      <c r="AS45" s="17"/>
      <c r="AT45" s="58"/>
      <c r="AU45" s="50"/>
      <c r="AV45" s="50"/>
      <c r="AW45" s="50"/>
      <c r="AX45" s="50"/>
      <c r="AY45" s="50"/>
      <c r="AZ45" s="50"/>
      <c r="BA45" s="59"/>
      <c r="BB45" s="60"/>
      <c r="BC45" s="17"/>
      <c r="BD45" s="17"/>
      <c r="BE45" s="58"/>
      <c r="BF45" s="50"/>
      <c r="BG45" s="50"/>
      <c r="BH45" s="50"/>
      <c r="BI45" s="50"/>
      <c r="BJ45" s="50"/>
      <c r="BK45" s="50"/>
      <c r="BL45" s="59"/>
      <c r="BM45" s="60"/>
      <c r="BN45" s="17"/>
      <c r="BO45" s="17"/>
      <c r="BP45" s="58"/>
      <c r="BQ45" s="50"/>
      <c r="BR45" s="50"/>
      <c r="BS45" s="50"/>
      <c r="BT45" s="50"/>
      <c r="BU45" s="50"/>
      <c r="BV45" s="50"/>
      <c r="BW45" s="59"/>
      <c r="BX45" s="60"/>
      <c r="BY45" s="17"/>
      <c r="BZ45" s="17"/>
      <c r="CA45" s="58"/>
      <c r="CB45" s="50"/>
      <c r="CC45" s="50"/>
      <c r="CD45" s="50"/>
      <c r="CE45" s="50"/>
      <c r="CF45" s="50"/>
      <c r="CG45" s="50"/>
      <c r="CH45" s="59"/>
      <c r="CI45" s="60"/>
      <c r="CJ45" s="17"/>
      <c r="CK45" s="17"/>
      <c r="CL45" s="58"/>
      <c r="CM45" s="50"/>
      <c r="CN45" s="50"/>
      <c r="CO45" s="50"/>
      <c r="CP45" s="50"/>
      <c r="CQ45" s="50"/>
      <c r="CR45" s="50"/>
      <c r="CS45" s="59"/>
      <c r="CT45" s="60"/>
      <c r="CU45" s="17"/>
      <c r="CV45" s="17"/>
      <c r="CW45" s="58"/>
      <c r="CX45" s="50"/>
      <c r="CY45" s="50"/>
      <c r="CZ45" s="50"/>
      <c r="DA45" s="50"/>
      <c r="DB45" s="50"/>
      <c r="DC45" s="50"/>
      <c r="DD45" s="59"/>
      <c r="DE45" s="60"/>
      <c r="DF45" s="17"/>
      <c r="DG45" s="17"/>
      <c r="DH45" s="58"/>
      <c r="DI45" s="50"/>
      <c r="DJ45" s="50"/>
      <c r="DK45" s="50"/>
      <c r="DL45" s="50"/>
      <c r="DM45" s="50"/>
      <c r="DN45" s="50"/>
      <c r="DO45" s="59"/>
      <c r="DP45" s="60"/>
      <c r="DQ45" s="17"/>
      <c r="DR45" s="17"/>
      <c r="DS45" s="58"/>
      <c r="DT45" s="50"/>
      <c r="DU45" s="50"/>
      <c r="DV45" s="50"/>
      <c r="DW45" s="50"/>
      <c r="DX45" s="50"/>
      <c r="DY45" s="50"/>
      <c r="DZ45" s="59"/>
      <c r="EA45" s="60"/>
      <c r="EB45" s="17"/>
      <c r="EC45" s="17"/>
      <c r="ED45" s="58"/>
      <c r="EE45" s="50"/>
      <c r="EF45" s="50"/>
      <c r="EG45" s="50"/>
      <c r="EH45" s="50"/>
      <c r="EI45" s="50"/>
      <c r="EJ45" s="50"/>
      <c r="EK45" s="59"/>
      <c r="EL45" s="60"/>
      <c r="EM45" s="17"/>
      <c r="EN45" s="17"/>
      <c r="EO45" s="58"/>
      <c r="EP45" s="50"/>
      <c r="EQ45" s="50"/>
      <c r="ER45" s="50"/>
      <c r="ES45" s="50"/>
      <c r="ET45" s="50"/>
      <c r="EU45" s="50"/>
      <c r="EV45" s="59"/>
      <c r="EW45" s="60"/>
      <c r="EX45" s="17"/>
      <c r="EY45" s="17"/>
      <c r="EZ45" s="58"/>
      <c r="FA45" s="50"/>
      <c r="FB45" s="50"/>
      <c r="FC45" s="50"/>
      <c r="FD45" s="50"/>
      <c r="FE45" s="50"/>
      <c r="FF45" s="50"/>
      <c r="FG45" s="59"/>
      <c r="FH45" s="60"/>
      <c r="FI45" s="17"/>
      <c r="FJ45" s="17"/>
      <c r="FK45" s="58"/>
      <c r="FL45" s="50"/>
      <c r="FM45" s="50"/>
      <c r="FN45" s="50"/>
      <c r="FO45" s="50"/>
      <c r="FP45" s="50"/>
      <c r="FQ45" s="50"/>
      <c r="FR45" s="59"/>
      <c r="FS45" s="60"/>
      <c r="FT45" s="17"/>
      <c r="FU45" s="17"/>
      <c r="FV45" s="58"/>
      <c r="FW45" s="50"/>
      <c r="FX45" s="50"/>
      <c r="FY45" s="50"/>
      <c r="FZ45" s="50"/>
      <c r="GA45" s="50"/>
      <c r="GB45" s="50"/>
      <c r="GC45" s="59"/>
      <c r="GD45" s="60"/>
      <c r="GE45" s="17"/>
      <c r="GF45" s="17"/>
      <c r="GG45" s="58"/>
      <c r="GH45" s="50"/>
      <c r="GI45" s="50"/>
      <c r="GJ45" s="50"/>
      <c r="GK45" s="50"/>
      <c r="GL45" s="50"/>
      <c r="GM45" s="50"/>
      <c r="GN45" s="59"/>
      <c r="GO45" s="60"/>
      <c r="GP45" s="17"/>
      <c r="GQ45" s="17"/>
      <c r="GR45" s="58"/>
      <c r="GS45" s="50"/>
      <c r="GT45" s="50"/>
      <c r="GU45" s="50"/>
      <c r="GV45" s="50"/>
      <c r="GW45" s="50"/>
      <c r="GX45" s="50"/>
      <c r="GY45" s="59"/>
      <c r="GZ45" s="60"/>
      <c r="HA45" s="17"/>
      <c r="HB45" s="17"/>
      <c r="HC45" s="58"/>
      <c r="HD45" s="50"/>
      <c r="HE45" s="50"/>
      <c r="HF45" s="50"/>
      <c r="HG45" s="50"/>
      <c r="HH45" s="50"/>
      <c r="HI45" s="50"/>
      <c r="HJ45" s="59"/>
      <c r="HK45" s="60"/>
      <c r="HL45" s="17"/>
      <c r="HM45" s="17"/>
      <c r="HN45" s="58"/>
      <c r="HO45" s="50"/>
      <c r="HP45" s="50"/>
      <c r="HQ45" s="50"/>
      <c r="HR45" s="50"/>
      <c r="HS45" s="50"/>
      <c r="HT45" s="50"/>
      <c r="HU45" s="59"/>
      <c r="HV45" s="60"/>
      <c r="HW45" s="17"/>
      <c r="HX45" s="17"/>
    </row>
    <row r="46" spans="1:232" x14ac:dyDescent="0.3">
      <c r="A46" s="54"/>
      <c r="B46" s="55"/>
      <c r="C46" s="63"/>
      <c r="D46" s="57"/>
      <c r="E46" s="57"/>
      <c r="F46" s="57"/>
      <c r="G46" s="53"/>
      <c r="H46" s="50"/>
      <c r="I46" s="59"/>
      <c r="J46" s="60"/>
      <c r="K46" s="17"/>
      <c r="L46" s="17"/>
      <c r="M46" s="58"/>
      <c r="N46" s="50"/>
      <c r="O46" s="50"/>
      <c r="P46" s="50"/>
      <c r="Q46" s="50"/>
      <c r="R46" s="50"/>
      <c r="S46" s="50"/>
      <c r="T46" s="59"/>
      <c r="U46" s="60"/>
      <c r="V46" s="17"/>
      <c r="W46" s="17"/>
      <c r="X46" s="58"/>
      <c r="Y46" s="50"/>
      <c r="Z46" s="50"/>
      <c r="AA46" s="50"/>
      <c r="AB46" s="50"/>
      <c r="AC46" s="50"/>
      <c r="AD46" s="50"/>
      <c r="AE46" s="59"/>
      <c r="AF46" s="60"/>
      <c r="AG46" s="17"/>
      <c r="AH46" s="17"/>
      <c r="AI46" s="58"/>
      <c r="AJ46" s="50"/>
      <c r="AK46" s="50"/>
      <c r="AL46" s="50"/>
      <c r="AM46" s="50"/>
      <c r="AN46" s="50"/>
      <c r="AO46" s="50"/>
      <c r="AP46" s="59"/>
      <c r="AQ46" s="60"/>
      <c r="AR46" s="17"/>
      <c r="AS46" s="17"/>
      <c r="AT46" s="58"/>
      <c r="AU46" s="50"/>
      <c r="AV46" s="50"/>
      <c r="AW46" s="50"/>
      <c r="AX46" s="50"/>
      <c r="AY46" s="50"/>
      <c r="AZ46" s="50"/>
      <c r="BA46" s="59"/>
      <c r="BB46" s="60"/>
      <c r="BC46" s="17"/>
      <c r="BD46" s="17"/>
      <c r="BE46" s="58"/>
      <c r="BF46" s="50"/>
      <c r="BG46" s="50"/>
      <c r="BH46" s="50"/>
      <c r="BI46" s="50"/>
      <c r="BJ46" s="50"/>
      <c r="BK46" s="50"/>
      <c r="BL46" s="59"/>
      <c r="BM46" s="60"/>
      <c r="BN46" s="17"/>
      <c r="BO46" s="17"/>
      <c r="BP46" s="58"/>
      <c r="BQ46" s="50"/>
      <c r="BR46" s="50"/>
      <c r="BS46" s="50"/>
      <c r="BT46" s="50"/>
      <c r="BU46" s="50"/>
      <c r="BV46" s="50"/>
      <c r="BW46" s="59"/>
      <c r="BX46" s="60"/>
      <c r="BY46" s="17"/>
      <c r="BZ46" s="17"/>
      <c r="CA46" s="58"/>
      <c r="CB46" s="50"/>
      <c r="CC46" s="50"/>
      <c r="CD46" s="50"/>
      <c r="CE46" s="50"/>
      <c r="CF46" s="50"/>
      <c r="CG46" s="50"/>
      <c r="CH46" s="59"/>
      <c r="CI46" s="60"/>
      <c r="CJ46" s="17"/>
      <c r="CK46" s="17"/>
      <c r="CL46" s="58"/>
      <c r="CM46" s="50"/>
      <c r="CN46" s="50"/>
      <c r="CO46" s="50"/>
      <c r="CP46" s="50"/>
      <c r="CQ46" s="50"/>
      <c r="CR46" s="50"/>
      <c r="CS46" s="59"/>
      <c r="CT46" s="60"/>
      <c r="CU46" s="17"/>
      <c r="CV46" s="17"/>
      <c r="CW46" s="58"/>
      <c r="CX46" s="50"/>
      <c r="CY46" s="50"/>
      <c r="CZ46" s="50"/>
      <c r="DA46" s="50"/>
      <c r="DB46" s="50"/>
      <c r="DC46" s="50"/>
      <c r="DD46" s="59"/>
      <c r="DE46" s="60"/>
      <c r="DF46" s="17"/>
      <c r="DG46" s="17"/>
      <c r="DH46" s="58"/>
      <c r="DI46" s="50"/>
      <c r="DJ46" s="50"/>
      <c r="DK46" s="50"/>
      <c r="DL46" s="50"/>
      <c r="DM46" s="50"/>
      <c r="DN46" s="50"/>
      <c r="DO46" s="59"/>
      <c r="DP46" s="60"/>
      <c r="DQ46" s="17"/>
      <c r="DR46" s="17"/>
      <c r="DS46" s="58"/>
      <c r="DT46" s="50"/>
      <c r="DU46" s="50"/>
      <c r="DV46" s="50"/>
      <c r="DW46" s="50"/>
      <c r="DX46" s="50"/>
      <c r="DY46" s="50"/>
      <c r="DZ46" s="59"/>
      <c r="EA46" s="60"/>
      <c r="EB46" s="17"/>
      <c r="EC46" s="17"/>
      <c r="ED46" s="58"/>
      <c r="EE46" s="50"/>
      <c r="EF46" s="50"/>
      <c r="EG46" s="50"/>
      <c r="EH46" s="50"/>
      <c r="EI46" s="50"/>
      <c r="EJ46" s="50"/>
      <c r="EK46" s="59"/>
      <c r="EL46" s="60"/>
      <c r="EM46" s="17"/>
      <c r="EN46" s="17"/>
      <c r="EO46" s="58"/>
      <c r="EP46" s="50"/>
      <c r="EQ46" s="50"/>
      <c r="ER46" s="50"/>
      <c r="ES46" s="50"/>
      <c r="ET46" s="50"/>
      <c r="EU46" s="50"/>
      <c r="EV46" s="59"/>
      <c r="EW46" s="60"/>
      <c r="EX46" s="17"/>
      <c r="EY46" s="17"/>
      <c r="EZ46" s="58"/>
      <c r="FA46" s="50"/>
      <c r="FB46" s="50"/>
      <c r="FC46" s="50"/>
      <c r="FD46" s="50"/>
      <c r="FE46" s="50"/>
      <c r="FF46" s="50"/>
      <c r="FG46" s="59"/>
      <c r="FH46" s="60"/>
      <c r="FI46" s="17"/>
      <c r="FJ46" s="17"/>
      <c r="FK46" s="58"/>
      <c r="FL46" s="50"/>
      <c r="FM46" s="50"/>
      <c r="FN46" s="50"/>
      <c r="FO46" s="50"/>
      <c r="FP46" s="50"/>
      <c r="FQ46" s="50"/>
      <c r="FR46" s="59"/>
      <c r="FS46" s="60"/>
      <c r="FT46" s="17"/>
      <c r="FU46" s="17"/>
      <c r="FV46" s="58"/>
      <c r="FW46" s="50"/>
      <c r="FX46" s="50"/>
      <c r="FY46" s="50"/>
      <c r="FZ46" s="50"/>
      <c r="GA46" s="50"/>
      <c r="GB46" s="50"/>
      <c r="GC46" s="59"/>
      <c r="GD46" s="60"/>
      <c r="GE46" s="17"/>
      <c r="GF46" s="17"/>
      <c r="GG46" s="58"/>
      <c r="GH46" s="50"/>
      <c r="GI46" s="50"/>
      <c r="GJ46" s="50"/>
      <c r="GK46" s="50"/>
      <c r="GL46" s="50"/>
      <c r="GM46" s="50"/>
      <c r="GN46" s="59"/>
      <c r="GO46" s="60"/>
      <c r="GP46" s="17"/>
      <c r="GQ46" s="17"/>
      <c r="GR46" s="58"/>
      <c r="GS46" s="50"/>
      <c r="GT46" s="50"/>
      <c r="GU46" s="50"/>
      <c r="GV46" s="50"/>
      <c r="GW46" s="50"/>
      <c r="GX46" s="50"/>
      <c r="GY46" s="59"/>
      <c r="GZ46" s="60"/>
      <c r="HA46" s="17"/>
      <c r="HB46" s="17"/>
      <c r="HC46" s="58"/>
      <c r="HD46" s="50"/>
      <c r="HE46" s="50"/>
      <c r="HF46" s="50"/>
      <c r="HG46" s="50"/>
      <c r="HH46" s="50"/>
      <c r="HI46" s="50"/>
      <c r="HJ46" s="59"/>
      <c r="HK46" s="60"/>
      <c r="HL46" s="17"/>
      <c r="HM46" s="17"/>
      <c r="HN46" s="58"/>
      <c r="HO46" s="50"/>
      <c r="HP46" s="50"/>
      <c r="HQ46" s="50"/>
      <c r="HR46" s="50"/>
      <c r="HS46" s="50"/>
      <c r="HT46" s="50"/>
      <c r="HU46" s="59"/>
      <c r="HV46" s="60"/>
      <c r="HW46" s="17"/>
      <c r="HX46" s="17"/>
    </row>
    <row r="47" spans="1:232" x14ac:dyDescent="0.3">
      <c r="A47" s="54"/>
      <c r="B47" s="55"/>
      <c r="C47" s="56"/>
      <c r="D47" s="57"/>
      <c r="E47" s="57"/>
      <c r="F47" s="57"/>
      <c r="G47" s="53"/>
      <c r="H47" s="50"/>
      <c r="I47" s="59"/>
      <c r="J47" s="60"/>
      <c r="K47" s="17"/>
      <c r="L47" s="17"/>
      <c r="M47" s="58"/>
      <c r="N47" s="50"/>
      <c r="O47" s="50"/>
      <c r="P47" s="50"/>
      <c r="Q47" s="50"/>
      <c r="R47" s="50"/>
      <c r="S47" s="50"/>
      <c r="T47" s="59"/>
      <c r="U47" s="60"/>
      <c r="V47" s="17"/>
      <c r="W47" s="17"/>
      <c r="X47" s="58"/>
      <c r="Y47" s="50"/>
      <c r="Z47" s="50"/>
      <c r="AA47" s="50"/>
      <c r="AB47" s="50"/>
      <c r="AC47" s="50"/>
      <c r="AD47" s="50"/>
      <c r="AE47" s="59"/>
      <c r="AF47" s="60"/>
      <c r="AG47" s="17"/>
      <c r="AH47" s="17"/>
      <c r="AI47" s="58"/>
      <c r="AJ47" s="50"/>
      <c r="AK47" s="50"/>
      <c r="AL47" s="50"/>
      <c r="AM47" s="50"/>
      <c r="AN47" s="50"/>
      <c r="AO47" s="50"/>
      <c r="AP47" s="59"/>
      <c r="AQ47" s="60"/>
      <c r="AR47" s="17"/>
      <c r="AS47" s="17"/>
      <c r="AT47" s="58"/>
      <c r="AU47" s="50"/>
      <c r="AV47" s="50"/>
      <c r="AW47" s="50"/>
      <c r="AX47" s="50"/>
      <c r="AY47" s="50"/>
      <c r="AZ47" s="50"/>
      <c r="BA47" s="59"/>
      <c r="BB47" s="60"/>
      <c r="BC47" s="17"/>
      <c r="BD47" s="17"/>
      <c r="BE47" s="58"/>
      <c r="BF47" s="50"/>
      <c r="BG47" s="50"/>
      <c r="BH47" s="50"/>
      <c r="BI47" s="50"/>
      <c r="BJ47" s="50"/>
      <c r="BK47" s="50"/>
      <c r="BL47" s="59"/>
      <c r="BM47" s="60"/>
      <c r="BN47" s="17"/>
      <c r="BO47" s="17"/>
      <c r="BP47" s="58"/>
      <c r="BQ47" s="50"/>
      <c r="BR47" s="50"/>
      <c r="BS47" s="50"/>
      <c r="BT47" s="50"/>
      <c r="BU47" s="50"/>
      <c r="BV47" s="50"/>
      <c r="BW47" s="59"/>
      <c r="BX47" s="60"/>
      <c r="BY47" s="17"/>
      <c r="BZ47" s="17"/>
      <c r="CA47" s="58"/>
      <c r="CB47" s="50"/>
      <c r="CC47" s="50"/>
      <c r="CD47" s="50"/>
      <c r="CE47" s="50"/>
      <c r="CF47" s="50"/>
      <c r="CG47" s="50"/>
      <c r="CH47" s="59"/>
      <c r="CI47" s="60"/>
      <c r="CJ47" s="17"/>
      <c r="CK47" s="17"/>
      <c r="CL47" s="58"/>
      <c r="CM47" s="50"/>
      <c r="CN47" s="50"/>
      <c r="CO47" s="50"/>
      <c r="CP47" s="50"/>
      <c r="CQ47" s="50"/>
      <c r="CR47" s="50"/>
      <c r="CS47" s="59"/>
      <c r="CT47" s="60"/>
      <c r="CU47" s="17"/>
      <c r="CV47" s="17"/>
      <c r="CW47" s="58"/>
      <c r="CX47" s="50"/>
      <c r="CY47" s="50"/>
      <c r="CZ47" s="50"/>
      <c r="DA47" s="50"/>
      <c r="DB47" s="50"/>
      <c r="DC47" s="50"/>
      <c r="DD47" s="59"/>
      <c r="DE47" s="60"/>
      <c r="DF47" s="17"/>
      <c r="DG47" s="17"/>
      <c r="DH47" s="58"/>
      <c r="DI47" s="50"/>
      <c r="DJ47" s="50"/>
      <c r="DK47" s="50"/>
      <c r="DL47" s="50"/>
      <c r="DM47" s="50"/>
      <c r="DN47" s="50"/>
      <c r="DO47" s="59"/>
      <c r="DP47" s="60"/>
      <c r="DQ47" s="17"/>
      <c r="DR47" s="17"/>
      <c r="DS47" s="58"/>
      <c r="DT47" s="50"/>
      <c r="DU47" s="50"/>
      <c r="DV47" s="50"/>
      <c r="DW47" s="50"/>
      <c r="DX47" s="50"/>
      <c r="DY47" s="50"/>
      <c r="DZ47" s="59"/>
      <c r="EA47" s="60"/>
      <c r="EB47" s="17"/>
      <c r="EC47" s="17"/>
      <c r="ED47" s="58"/>
      <c r="EE47" s="50"/>
      <c r="EF47" s="50"/>
      <c r="EG47" s="50"/>
      <c r="EH47" s="50"/>
      <c r="EI47" s="50"/>
      <c r="EJ47" s="50"/>
      <c r="EK47" s="59"/>
      <c r="EL47" s="60"/>
      <c r="EM47" s="17"/>
      <c r="EN47" s="17"/>
      <c r="EO47" s="58"/>
      <c r="EP47" s="50"/>
      <c r="EQ47" s="50"/>
      <c r="ER47" s="50"/>
      <c r="ES47" s="50"/>
      <c r="ET47" s="50"/>
      <c r="EU47" s="50"/>
      <c r="EV47" s="59"/>
      <c r="EW47" s="60"/>
      <c r="EX47" s="17"/>
      <c r="EY47" s="17"/>
      <c r="EZ47" s="58"/>
      <c r="FA47" s="50"/>
      <c r="FB47" s="50"/>
      <c r="FC47" s="50"/>
      <c r="FD47" s="50"/>
      <c r="FE47" s="50"/>
      <c r="FF47" s="50"/>
      <c r="FG47" s="59"/>
      <c r="FH47" s="60"/>
      <c r="FI47" s="17"/>
      <c r="FJ47" s="17"/>
      <c r="FK47" s="58"/>
      <c r="FL47" s="50"/>
      <c r="FM47" s="50"/>
      <c r="FN47" s="50"/>
      <c r="FO47" s="50"/>
      <c r="FP47" s="50"/>
      <c r="FQ47" s="50"/>
      <c r="FR47" s="59"/>
      <c r="FS47" s="60"/>
      <c r="FT47" s="17"/>
      <c r="FU47" s="17"/>
      <c r="FV47" s="58"/>
      <c r="FW47" s="50"/>
      <c r="FX47" s="50"/>
      <c r="FY47" s="50"/>
      <c r="FZ47" s="50"/>
      <c r="GA47" s="50"/>
      <c r="GB47" s="50"/>
      <c r="GC47" s="59"/>
      <c r="GD47" s="60"/>
      <c r="GE47" s="17"/>
      <c r="GF47" s="17"/>
      <c r="GG47" s="58"/>
      <c r="GH47" s="50"/>
      <c r="GI47" s="50"/>
      <c r="GJ47" s="50"/>
      <c r="GK47" s="50"/>
      <c r="GL47" s="50"/>
      <c r="GM47" s="50"/>
      <c r="GN47" s="59"/>
      <c r="GO47" s="60"/>
      <c r="GP47" s="17"/>
      <c r="GQ47" s="17"/>
      <c r="GR47" s="58"/>
      <c r="GS47" s="50"/>
      <c r="GT47" s="50"/>
      <c r="GU47" s="50"/>
      <c r="GV47" s="50"/>
      <c r="GW47" s="50"/>
      <c r="GX47" s="50"/>
      <c r="GY47" s="59"/>
      <c r="GZ47" s="60"/>
      <c r="HA47" s="17"/>
      <c r="HB47" s="17"/>
      <c r="HC47" s="58"/>
      <c r="HD47" s="50"/>
      <c r="HE47" s="50"/>
      <c r="HF47" s="50"/>
      <c r="HG47" s="50"/>
      <c r="HH47" s="50"/>
      <c r="HI47" s="50"/>
      <c r="HJ47" s="59"/>
      <c r="HK47" s="60"/>
      <c r="HL47" s="17"/>
      <c r="HM47" s="17"/>
      <c r="HN47" s="58"/>
      <c r="HO47" s="50"/>
      <c r="HP47" s="50"/>
      <c r="HQ47" s="50"/>
      <c r="HR47" s="50"/>
      <c r="HS47" s="50"/>
      <c r="HT47" s="50"/>
      <c r="HU47" s="59"/>
      <c r="HV47" s="60"/>
      <c r="HW47" s="17"/>
      <c r="HX47" s="17"/>
    </row>
    <row r="48" spans="1:232" x14ac:dyDescent="0.3">
      <c r="A48" s="54"/>
      <c r="B48" s="55"/>
      <c r="C48" s="56"/>
      <c r="D48" s="57"/>
      <c r="E48" s="57"/>
      <c r="F48" s="57"/>
      <c r="G48" s="53"/>
      <c r="H48" s="50"/>
      <c r="I48" s="59"/>
      <c r="J48" s="60"/>
      <c r="K48" s="17"/>
      <c r="L48" s="17"/>
      <c r="M48" s="58"/>
      <c r="N48" s="50"/>
      <c r="O48" s="50"/>
      <c r="P48" s="50"/>
      <c r="Q48" s="50"/>
      <c r="R48" s="50"/>
      <c r="S48" s="50"/>
      <c r="T48" s="59"/>
      <c r="U48" s="60"/>
      <c r="V48" s="17"/>
      <c r="W48" s="17"/>
      <c r="X48" s="58"/>
      <c r="Y48" s="50"/>
      <c r="Z48" s="50"/>
      <c r="AA48" s="50"/>
      <c r="AB48" s="50"/>
      <c r="AC48" s="50"/>
      <c r="AD48" s="50"/>
      <c r="AE48" s="59"/>
      <c r="AF48" s="60"/>
      <c r="AG48" s="17"/>
      <c r="AH48" s="17"/>
      <c r="AI48" s="58"/>
      <c r="AJ48" s="50"/>
      <c r="AK48" s="50"/>
      <c r="AL48" s="50"/>
      <c r="AM48" s="50"/>
      <c r="AN48" s="50"/>
      <c r="AO48" s="50"/>
      <c r="AP48" s="59"/>
      <c r="AQ48" s="60"/>
      <c r="AR48" s="17"/>
      <c r="AS48" s="17"/>
      <c r="AT48" s="58"/>
      <c r="AU48" s="50"/>
      <c r="AV48" s="50"/>
      <c r="AW48" s="50"/>
      <c r="AX48" s="50"/>
      <c r="AY48" s="50"/>
      <c r="AZ48" s="50"/>
      <c r="BA48" s="59"/>
      <c r="BB48" s="60"/>
      <c r="BC48" s="17"/>
      <c r="BD48" s="17"/>
      <c r="BE48" s="58"/>
      <c r="BF48" s="50"/>
      <c r="BG48" s="50"/>
      <c r="BH48" s="50"/>
      <c r="BI48" s="50"/>
      <c r="BJ48" s="50"/>
      <c r="BK48" s="50"/>
      <c r="BL48" s="59"/>
      <c r="BM48" s="60"/>
      <c r="BN48" s="17"/>
      <c r="BO48" s="17"/>
      <c r="BP48" s="58"/>
      <c r="BQ48" s="50"/>
      <c r="BR48" s="50"/>
      <c r="BS48" s="50"/>
      <c r="BT48" s="50"/>
      <c r="BU48" s="50"/>
      <c r="BV48" s="50"/>
      <c r="BW48" s="59"/>
      <c r="BX48" s="60"/>
      <c r="BY48" s="17"/>
      <c r="BZ48" s="17"/>
      <c r="CA48" s="58"/>
      <c r="CB48" s="50"/>
      <c r="CC48" s="50"/>
      <c r="CD48" s="50"/>
      <c r="CE48" s="50"/>
      <c r="CF48" s="50"/>
      <c r="CG48" s="50"/>
      <c r="CH48" s="59"/>
      <c r="CI48" s="60"/>
      <c r="CJ48" s="17"/>
      <c r="CK48" s="17"/>
      <c r="CL48" s="58"/>
      <c r="CM48" s="50"/>
      <c r="CN48" s="50"/>
      <c r="CO48" s="50"/>
      <c r="CP48" s="50"/>
      <c r="CQ48" s="50"/>
      <c r="CR48" s="50"/>
      <c r="CS48" s="59"/>
      <c r="CT48" s="60"/>
      <c r="CU48" s="17"/>
      <c r="CV48" s="17"/>
      <c r="CW48" s="58"/>
      <c r="CX48" s="50"/>
      <c r="CY48" s="50"/>
      <c r="CZ48" s="50"/>
      <c r="DA48" s="50"/>
      <c r="DB48" s="50"/>
      <c r="DC48" s="50"/>
      <c r="DD48" s="59"/>
      <c r="DE48" s="60"/>
      <c r="DF48" s="17"/>
      <c r="DG48" s="17"/>
      <c r="DH48" s="58"/>
      <c r="DI48" s="50"/>
      <c r="DJ48" s="50"/>
      <c r="DK48" s="50"/>
      <c r="DL48" s="50"/>
      <c r="DM48" s="50"/>
      <c r="DN48" s="50"/>
      <c r="DO48" s="59"/>
      <c r="DP48" s="60"/>
      <c r="DQ48" s="17"/>
      <c r="DR48" s="17"/>
      <c r="DS48" s="58"/>
      <c r="DT48" s="50"/>
      <c r="DU48" s="50"/>
      <c r="DV48" s="50"/>
      <c r="DW48" s="50"/>
      <c r="DX48" s="50"/>
      <c r="DY48" s="50"/>
      <c r="DZ48" s="59"/>
      <c r="EA48" s="60"/>
      <c r="EB48" s="17"/>
      <c r="EC48" s="17"/>
      <c r="ED48" s="58"/>
      <c r="EE48" s="50"/>
      <c r="EF48" s="50"/>
      <c r="EG48" s="50"/>
      <c r="EH48" s="50"/>
      <c r="EI48" s="50"/>
      <c r="EJ48" s="50"/>
      <c r="EK48" s="59"/>
      <c r="EL48" s="60"/>
      <c r="EM48" s="17"/>
      <c r="EN48" s="17"/>
      <c r="EO48" s="58"/>
      <c r="EP48" s="50"/>
      <c r="EQ48" s="50"/>
      <c r="ER48" s="50"/>
      <c r="ES48" s="50"/>
      <c r="ET48" s="50"/>
      <c r="EU48" s="50"/>
      <c r="EV48" s="59"/>
      <c r="EW48" s="60"/>
      <c r="EX48" s="17"/>
      <c r="EY48" s="17"/>
      <c r="EZ48" s="58"/>
      <c r="FA48" s="50"/>
      <c r="FB48" s="50"/>
      <c r="FC48" s="50"/>
      <c r="FD48" s="50"/>
      <c r="FE48" s="50"/>
      <c r="FF48" s="50"/>
      <c r="FG48" s="59"/>
      <c r="FH48" s="60"/>
      <c r="FI48" s="17"/>
      <c r="FJ48" s="17"/>
      <c r="FK48" s="58"/>
      <c r="FL48" s="50"/>
      <c r="FM48" s="50"/>
      <c r="FN48" s="50"/>
      <c r="FO48" s="50"/>
      <c r="FP48" s="50"/>
      <c r="FQ48" s="50"/>
      <c r="FR48" s="59"/>
      <c r="FS48" s="60"/>
      <c r="FT48" s="17"/>
      <c r="FU48" s="17"/>
      <c r="FV48" s="58"/>
      <c r="FW48" s="50"/>
      <c r="FX48" s="50"/>
      <c r="FY48" s="50"/>
      <c r="FZ48" s="50"/>
      <c r="GA48" s="50"/>
      <c r="GB48" s="50"/>
      <c r="GC48" s="59"/>
      <c r="GD48" s="60"/>
      <c r="GE48" s="17"/>
      <c r="GF48" s="17"/>
      <c r="GG48" s="58"/>
      <c r="GH48" s="50"/>
      <c r="GI48" s="50"/>
      <c r="GJ48" s="50"/>
      <c r="GK48" s="50"/>
      <c r="GL48" s="50"/>
      <c r="GM48" s="50"/>
      <c r="GN48" s="59"/>
      <c r="GO48" s="60"/>
      <c r="GP48" s="17"/>
      <c r="GQ48" s="17"/>
      <c r="GR48" s="58"/>
      <c r="GS48" s="50"/>
      <c r="GT48" s="50"/>
      <c r="GU48" s="50"/>
      <c r="GV48" s="50"/>
      <c r="GW48" s="50"/>
      <c r="GX48" s="50"/>
      <c r="GY48" s="59"/>
      <c r="GZ48" s="60"/>
      <c r="HA48" s="17"/>
      <c r="HB48" s="17"/>
      <c r="HC48" s="58"/>
      <c r="HD48" s="50"/>
      <c r="HE48" s="50"/>
      <c r="HF48" s="50"/>
      <c r="HG48" s="50"/>
      <c r="HH48" s="50"/>
      <c r="HI48" s="50"/>
      <c r="HJ48" s="59"/>
      <c r="HK48" s="60"/>
      <c r="HL48" s="17"/>
      <c r="HM48" s="17"/>
      <c r="HN48" s="58"/>
      <c r="HO48" s="50"/>
      <c r="HP48" s="50"/>
      <c r="HQ48" s="50"/>
      <c r="HR48" s="50"/>
      <c r="HS48" s="50"/>
      <c r="HT48" s="50"/>
      <c r="HU48" s="59"/>
      <c r="HV48" s="60"/>
      <c r="HW48" s="17"/>
      <c r="HX48" s="17"/>
    </row>
    <row r="49" spans="1:232" x14ac:dyDescent="0.3">
      <c r="A49" s="54"/>
      <c r="B49" s="55"/>
      <c r="C49" s="56"/>
      <c r="D49" s="57"/>
      <c r="E49" s="57"/>
      <c r="F49" s="57"/>
      <c r="G49" s="53"/>
      <c r="H49" s="50"/>
      <c r="I49" s="59"/>
      <c r="J49" s="60"/>
      <c r="K49" s="17"/>
      <c r="L49" s="17"/>
      <c r="M49" s="58"/>
      <c r="N49" s="50"/>
      <c r="O49" s="50"/>
      <c r="P49" s="50"/>
      <c r="Q49" s="50"/>
      <c r="R49" s="50"/>
      <c r="S49" s="50"/>
      <c r="T49" s="59"/>
      <c r="U49" s="60"/>
      <c r="V49" s="17"/>
      <c r="W49" s="17"/>
      <c r="X49" s="58"/>
      <c r="Y49" s="50"/>
      <c r="Z49" s="50"/>
      <c r="AA49" s="50"/>
      <c r="AB49" s="50"/>
      <c r="AC49" s="50"/>
      <c r="AD49" s="50"/>
      <c r="AE49" s="59"/>
      <c r="AF49" s="60"/>
      <c r="AG49" s="17"/>
      <c r="AH49" s="17"/>
      <c r="AI49" s="58"/>
      <c r="AJ49" s="50"/>
      <c r="AK49" s="50"/>
      <c r="AL49" s="50"/>
      <c r="AM49" s="50"/>
      <c r="AN49" s="50"/>
      <c r="AO49" s="50"/>
      <c r="AP49" s="59"/>
      <c r="AQ49" s="60"/>
      <c r="AR49" s="17"/>
      <c r="AS49" s="17"/>
      <c r="AT49" s="58"/>
      <c r="AU49" s="50"/>
      <c r="AV49" s="50"/>
      <c r="AW49" s="50"/>
      <c r="AX49" s="50"/>
      <c r="AY49" s="50"/>
      <c r="AZ49" s="50"/>
      <c r="BA49" s="59"/>
      <c r="BB49" s="60"/>
      <c r="BC49" s="17"/>
      <c r="BD49" s="17"/>
      <c r="BE49" s="58"/>
      <c r="BF49" s="50"/>
      <c r="BG49" s="50"/>
      <c r="BH49" s="50"/>
      <c r="BI49" s="50"/>
      <c r="BJ49" s="50"/>
      <c r="BK49" s="50"/>
      <c r="BL49" s="59"/>
      <c r="BM49" s="60"/>
      <c r="BN49" s="17"/>
      <c r="BO49" s="17"/>
      <c r="BP49" s="58"/>
      <c r="BQ49" s="50"/>
      <c r="BR49" s="50"/>
      <c r="BS49" s="50"/>
      <c r="BT49" s="50"/>
      <c r="BU49" s="50"/>
      <c r="BV49" s="50"/>
      <c r="BW49" s="59"/>
      <c r="BX49" s="60"/>
      <c r="BY49" s="17"/>
      <c r="BZ49" s="17"/>
      <c r="CA49" s="58"/>
      <c r="CB49" s="50"/>
      <c r="CC49" s="50"/>
      <c r="CD49" s="50"/>
      <c r="CE49" s="50"/>
      <c r="CF49" s="50"/>
      <c r="CG49" s="50"/>
      <c r="CH49" s="59"/>
      <c r="CI49" s="60"/>
      <c r="CJ49" s="17"/>
      <c r="CK49" s="17"/>
      <c r="CL49" s="58"/>
      <c r="CM49" s="50"/>
      <c r="CN49" s="50"/>
      <c r="CO49" s="50"/>
      <c r="CP49" s="50"/>
      <c r="CQ49" s="50"/>
      <c r="CR49" s="50"/>
      <c r="CS49" s="59"/>
      <c r="CT49" s="60"/>
      <c r="CU49" s="17"/>
      <c r="CV49" s="17"/>
      <c r="CW49" s="58"/>
      <c r="CX49" s="50"/>
      <c r="CY49" s="50"/>
      <c r="CZ49" s="50"/>
      <c r="DA49" s="50"/>
      <c r="DB49" s="50"/>
      <c r="DC49" s="50"/>
      <c r="DD49" s="59"/>
      <c r="DE49" s="60"/>
      <c r="DF49" s="17"/>
      <c r="DG49" s="17"/>
      <c r="DH49" s="58"/>
      <c r="DI49" s="50"/>
      <c r="DJ49" s="50"/>
      <c r="DK49" s="50"/>
      <c r="DL49" s="50"/>
      <c r="DM49" s="50"/>
      <c r="DN49" s="50"/>
      <c r="DO49" s="59"/>
      <c r="DP49" s="60"/>
      <c r="DQ49" s="17"/>
      <c r="DR49" s="17"/>
      <c r="DS49" s="58"/>
      <c r="DT49" s="50"/>
      <c r="DU49" s="50"/>
      <c r="DV49" s="50"/>
      <c r="DW49" s="50"/>
      <c r="DX49" s="50"/>
      <c r="DY49" s="50"/>
      <c r="DZ49" s="59"/>
      <c r="EA49" s="60"/>
      <c r="EB49" s="17"/>
      <c r="EC49" s="17"/>
      <c r="ED49" s="58"/>
      <c r="EE49" s="50"/>
      <c r="EF49" s="50"/>
      <c r="EG49" s="50"/>
      <c r="EH49" s="50"/>
      <c r="EI49" s="50"/>
      <c r="EJ49" s="50"/>
      <c r="EK49" s="59"/>
      <c r="EL49" s="60"/>
      <c r="EM49" s="17"/>
      <c r="EN49" s="17"/>
      <c r="EO49" s="58"/>
      <c r="EP49" s="50"/>
      <c r="EQ49" s="50"/>
      <c r="ER49" s="50"/>
      <c r="ES49" s="50"/>
      <c r="ET49" s="50"/>
      <c r="EU49" s="50"/>
      <c r="EV49" s="59"/>
      <c r="EW49" s="60"/>
      <c r="EX49" s="17"/>
      <c r="EY49" s="17"/>
      <c r="EZ49" s="58"/>
      <c r="FA49" s="50"/>
      <c r="FB49" s="50"/>
      <c r="FC49" s="50"/>
      <c r="FD49" s="50"/>
      <c r="FE49" s="50"/>
      <c r="FF49" s="50"/>
      <c r="FG49" s="59"/>
      <c r="FH49" s="60"/>
      <c r="FI49" s="17"/>
      <c r="FJ49" s="17"/>
      <c r="FK49" s="58"/>
      <c r="FL49" s="50"/>
      <c r="FM49" s="50"/>
      <c r="FN49" s="50"/>
      <c r="FO49" s="50"/>
      <c r="FP49" s="50"/>
      <c r="FQ49" s="50"/>
      <c r="FR49" s="59"/>
      <c r="FS49" s="60"/>
      <c r="FT49" s="17"/>
      <c r="FU49" s="17"/>
      <c r="FV49" s="58"/>
      <c r="FW49" s="50"/>
      <c r="FX49" s="50"/>
      <c r="FY49" s="50"/>
      <c r="FZ49" s="50"/>
      <c r="GA49" s="50"/>
      <c r="GB49" s="50"/>
      <c r="GC49" s="59"/>
      <c r="GD49" s="60"/>
      <c r="GE49" s="17"/>
      <c r="GF49" s="17"/>
      <c r="GG49" s="58"/>
      <c r="GH49" s="50"/>
      <c r="GI49" s="50"/>
      <c r="GJ49" s="50"/>
      <c r="GK49" s="50"/>
      <c r="GL49" s="50"/>
      <c r="GM49" s="50"/>
      <c r="GN49" s="59"/>
      <c r="GO49" s="60"/>
      <c r="GP49" s="17"/>
      <c r="GQ49" s="17"/>
      <c r="GR49" s="58"/>
      <c r="GS49" s="50"/>
      <c r="GT49" s="50"/>
      <c r="GU49" s="50"/>
      <c r="GV49" s="50"/>
      <c r="GW49" s="50"/>
      <c r="GX49" s="50"/>
      <c r="GY49" s="59"/>
      <c r="GZ49" s="60"/>
      <c r="HA49" s="17"/>
      <c r="HB49" s="17"/>
      <c r="HC49" s="58"/>
      <c r="HD49" s="50"/>
      <c r="HE49" s="50"/>
      <c r="HF49" s="50"/>
      <c r="HG49" s="50"/>
      <c r="HH49" s="50"/>
      <c r="HI49" s="50"/>
      <c r="HJ49" s="59"/>
      <c r="HK49" s="60"/>
      <c r="HL49" s="17"/>
      <c r="HM49" s="17"/>
      <c r="HN49" s="58"/>
      <c r="HO49" s="50"/>
      <c r="HP49" s="50"/>
      <c r="HQ49" s="50"/>
      <c r="HR49" s="50"/>
      <c r="HS49" s="50"/>
      <c r="HT49" s="50"/>
      <c r="HU49" s="59"/>
      <c r="HV49" s="60"/>
      <c r="HW49" s="17"/>
      <c r="HX49" s="17"/>
    </row>
    <row r="50" spans="1:232" x14ac:dyDescent="0.3">
      <c r="A50" s="54"/>
      <c r="B50" s="55"/>
      <c r="C50" s="56"/>
      <c r="D50" s="57"/>
      <c r="E50" s="57"/>
      <c r="F50" s="57"/>
      <c r="G50" s="53"/>
      <c r="H50" s="50"/>
      <c r="I50" s="59"/>
      <c r="J50" s="60"/>
      <c r="K50" s="17"/>
      <c r="L50" s="17"/>
      <c r="M50" s="58"/>
      <c r="N50" s="50"/>
      <c r="O50" s="50"/>
      <c r="P50" s="50"/>
      <c r="Q50" s="50"/>
      <c r="R50" s="50"/>
      <c r="S50" s="50"/>
      <c r="T50" s="59"/>
      <c r="U50" s="60"/>
      <c r="V50" s="17"/>
      <c r="W50" s="17"/>
      <c r="X50" s="58"/>
      <c r="Y50" s="50"/>
      <c r="Z50" s="50"/>
      <c r="AA50" s="50"/>
      <c r="AB50" s="50"/>
      <c r="AC50" s="50"/>
      <c r="AD50" s="50"/>
      <c r="AE50" s="59"/>
      <c r="AF50" s="60"/>
      <c r="AG50" s="17"/>
      <c r="AH50" s="17"/>
      <c r="AI50" s="58"/>
      <c r="AJ50" s="50"/>
      <c r="AK50" s="50"/>
      <c r="AL50" s="50"/>
      <c r="AM50" s="50"/>
      <c r="AN50" s="50"/>
      <c r="AO50" s="50"/>
      <c r="AP50" s="59"/>
      <c r="AQ50" s="60"/>
      <c r="AR50" s="17"/>
      <c r="AS50" s="17"/>
      <c r="AT50" s="58"/>
      <c r="AU50" s="50"/>
      <c r="AV50" s="50"/>
      <c r="AW50" s="50"/>
      <c r="AX50" s="50"/>
      <c r="AY50" s="50"/>
      <c r="AZ50" s="50"/>
      <c r="BA50" s="59"/>
      <c r="BB50" s="60"/>
      <c r="BC50" s="17"/>
      <c r="BD50" s="17"/>
      <c r="BE50" s="58"/>
      <c r="BF50" s="50"/>
      <c r="BG50" s="50"/>
      <c r="BH50" s="50"/>
      <c r="BI50" s="50"/>
      <c r="BJ50" s="50"/>
      <c r="BK50" s="50"/>
      <c r="BL50" s="59"/>
      <c r="BM50" s="60"/>
      <c r="BN50" s="17"/>
      <c r="BO50" s="17"/>
      <c r="BP50" s="58"/>
      <c r="BQ50" s="50"/>
      <c r="BR50" s="50"/>
      <c r="BS50" s="50"/>
      <c r="BT50" s="50"/>
      <c r="BU50" s="50"/>
      <c r="BV50" s="50"/>
      <c r="BW50" s="59"/>
      <c r="BX50" s="60"/>
      <c r="BY50" s="17"/>
      <c r="BZ50" s="17"/>
      <c r="CA50" s="58"/>
      <c r="CB50" s="50"/>
      <c r="CC50" s="50"/>
      <c r="CD50" s="50"/>
      <c r="CE50" s="50"/>
      <c r="CF50" s="50"/>
      <c r="CG50" s="50"/>
      <c r="CH50" s="59"/>
      <c r="CI50" s="60"/>
      <c r="CJ50" s="17"/>
      <c r="CK50" s="17"/>
      <c r="CL50" s="58"/>
      <c r="CM50" s="50"/>
      <c r="CN50" s="50"/>
      <c r="CO50" s="50"/>
      <c r="CP50" s="50"/>
      <c r="CQ50" s="50"/>
      <c r="CR50" s="50"/>
      <c r="CS50" s="59"/>
      <c r="CT50" s="60"/>
      <c r="CU50" s="17"/>
      <c r="CV50" s="17"/>
      <c r="CW50" s="58"/>
      <c r="CX50" s="50"/>
      <c r="CY50" s="50"/>
      <c r="CZ50" s="50"/>
      <c r="DA50" s="50"/>
      <c r="DB50" s="50"/>
      <c r="DC50" s="50"/>
      <c r="DD50" s="59"/>
      <c r="DE50" s="60"/>
      <c r="DF50" s="17"/>
      <c r="DG50" s="17"/>
      <c r="DH50" s="58"/>
      <c r="DI50" s="50"/>
      <c r="DJ50" s="50"/>
      <c r="DK50" s="50"/>
      <c r="DL50" s="50"/>
      <c r="DM50" s="50"/>
      <c r="DN50" s="50"/>
      <c r="DO50" s="59"/>
      <c r="DP50" s="60"/>
      <c r="DQ50" s="17"/>
      <c r="DR50" s="17"/>
      <c r="DS50" s="58"/>
      <c r="DT50" s="50"/>
      <c r="DU50" s="50"/>
      <c r="DV50" s="50"/>
      <c r="DW50" s="50"/>
      <c r="DX50" s="50"/>
      <c r="DY50" s="50"/>
      <c r="DZ50" s="59"/>
      <c r="EA50" s="60"/>
      <c r="EB50" s="17"/>
      <c r="EC50" s="17"/>
      <c r="ED50" s="58"/>
      <c r="EE50" s="50"/>
      <c r="EF50" s="50"/>
      <c r="EG50" s="50"/>
      <c r="EH50" s="50"/>
      <c r="EI50" s="50"/>
      <c r="EJ50" s="50"/>
      <c r="EK50" s="59"/>
      <c r="EL50" s="60"/>
      <c r="EM50" s="17"/>
      <c r="EN50" s="17"/>
      <c r="EO50" s="58"/>
      <c r="EP50" s="50"/>
      <c r="EQ50" s="50"/>
      <c r="ER50" s="50"/>
      <c r="ES50" s="50"/>
      <c r="ET50" s="50"/>
      <c r="EU50" s="50"/>
      <c r="EV50" s="59"/>
      <c r="EW50" s="60"/>
      <c r="EX50" s="17"/>
      <c r="EY50" s="17"/>
      <c r="EZ50" s="58"/>
      <c r="FA50" s="50"/>
      <c r="FB50" s="50"/>
      <c r="FC50" s="50"/>
      <c r="FD50" s="50"/>
      <c r="FE50" s="50"/>
      <c r="FF50" s="50"/>
      <c r="FG50" s="59"/>
      <c r="FH50" s="60"/>
      <c r="FI50" s="17"/>
      <c r="FJ50" s="17"/>
      <c r="FK50" s="58"/>
      <c r="FL50" s="50"/>
      <c r="FM50" s="50"/>
      <c r="FN50" s="50"/>
      <c r="FO50" s="50"/>
      <c r="FP50" s="50"/>
      <c r="FQ50" s="50"/>
      <c r="FR50" s="59"/>
      <c r="FS50" s="60"/>
      <c r="FT50" s="17"/>
      <c r="FU50" s="17"/>
      <c r="FV50" s="58"/>
      <c r="FW50" s="50"/>
      <c r="FX50" s="50"/>
      <c r="FY50" s="50"/>
      <c r="FZ50" s="50"/>
      <c r="GA50" s="50"/>
      <c r="GB50" s="50"/>
      <c r="GC50" s="59"/>
      <c r="GD50" s="60"/>
      <c r="GE50" s="17"/>
      <c r="GF50" s="17"/>
      <c r="GG50" s="58"/>
      <c r="GH50" s="50"/>
      <c r="GI50" s="50"/>
      <c r="GJ50" s="50"/>
      <c r="GK50" s="50"/>
      <c r="GL50" s="50"/>
      <c r="GM50" s="50"/>
      <c r="GN50" s="59"/>
      <c r="GO50" s="60"/>
      <c r="GP50" s="17"/>
      <c r="GQ50" s="17"/>
      <c r="GR50" s="58"/>
      <c r="GS50" s="50"/>
      <c r="GT50" s="50"/>
      <c r="GU50" s="50"/>
      <c r="GV50" s="50"/>
      <c r="GW50" s="50"/>
      <c r="GX50" s="50"/>
      <c r="GY50" s="59"/>
      <c r="GZ50" s="60"/>
      <c r="HA50" s="17"/>
      <c r="HB50" s="17"/>
      <c r="HC50" s="58"/>
      <c r="HD50" s="50"/>
      <c r="HE50" s="50"/>
      <c r="HF50" s="50"/>
      <c r="HG50" s="50"/>
      <c r="HH50" s="50"/>
      <c r="HI50" s="50"/>
      <c r="HJ50" s="59"/>
      <c r="HK50" s="60"/>
      <c r="HL50" s="17"/>
      <c r="HM50" s="17"/>
      <c r="HN50" s="58"/>
      <c r="HO50" s="50"/>
      <c r="HP50" s="50"/>
      <c r="HQ50" s="50"/>
      <c r="HR50" s="50"/>
      <c r="HS50" s="50"/>
      <c r="HT50" s="50"/>
      <c r="HU50" s="59"/>
      <c r="HV50" s="60"/>
      <c r="HW50" s="17"/>
      <c r="HX50" s="17"/>
    </row>
    <row r="51" spans="1:232" x14ac:dyDescent="0.3">
      <c r="A51" s="54"/>
      <c r="B51" s="55"/>
      <c r="C51" s="62"/>
      <c r="D51" s="57"/>
      <c r="E51" s="57"/>
      <c r="F51" s="57"/>
      <c r="G51" s="53"/>
      <c r="H51" s="50"/>
      <c r="I51" s="59"/>
      <c r="J51" s="60"/>
      <c r="K51" s="17"/>
      <c r="L51" s="17"/>
      <c r="M51" s="58"/>
      <c r="N51" s="50"/>
      <c r="O51" s="50"/>
      <c r="P51" s="50"/>
      <c r="Q51" s="50"/>
      <c r="R51" s="50"/>
      <c r="S51" s="50"/>
      <c r="T51" s="59"/>
      <c r="U51" s="60"/>
      <c r="V51" s="17"/>
      <c r="W51" s="17"/>
      <c r="X51" s="58"/>
      <c r="Y51" s="50"/>
      <c r="Z51" s="50"/>
      <c r="AA51" s="50"/>
      <c r="AB51" s="50"/>
      <c r="AC51" s="50"/>
      <c r="AD51" s="50"/>
      <c r="AE51" s="59"/>
      <c r="AF51" s="60"/>
      <c r="AG51" s="17"/>
      <c r="AH51" s="17"/>
      <c r="AI51" s="58"/>
      <c r="AJ51" s="50"/>
      <c r="AK51" s="50"/>
      <c r="AL51" s="50"/>
      <c r="AM51" s="50"/>
      <c r="AN51" s="50"/>
      <c r="AO51" s="50"/>
      <c r="AP51" s="59"/>
      <c r="AQ51" s="60"/>
      <c r="AR51" s="17"/>
      <c r="AS51" s="17"/>
      <c r="AT51" s="58"/>
      <c r="AU51" s="50"/>
      <c r="AV51" s="50"/>
      <c r="AW51" s="50"/>
      <c r="AX51" s="50"/>
      <c r="AY51" s="50"/>
      <c r="AZ51" s="50"/>
      <c r="BA51" s="59"/>
      <c r="BB51" s="60"/>
      <c r="BC51" s="17"/>
      <c r="BD51" s="17"/>
      <c r="BE51" s="58"/>
      <c r="BF51" s="50"/>
      <c r="BG51" s="50"/>
      <c r="BH51" s="50"/>
      <c r="BI51" s="50"/>
      <c r="BJ51" s="50"/>
      <c r="BK51" s="50"/>
      <c r="BL51" s="59"/>
      <c r="BM51" s="60"/>
      <c r="BN51" s="17"/>
      <c r="BO51" s="17"/>
      <c r="BP51" s="58"/>
      <c r="BQ51" s="50"/>
      <c r="BR51" s="50"/>
      <c r="BS51" s="50"/>
      <c r="BT51" s="50"/>
      <c r="BU51" s="50"/>
      <c r="BV51" s="50"/>
      <c r="BW51" s="59"/>
      <c r="BX51" s="60"/>
      <c r="BY51" s="17"/>
      <c r="BZ51" s="17"/>
      <c r="CA51" s="58"/>
      <c r="CB51" s="50"/>
      <c r="CC51" s="50"/>
      <c r="CD51" s="50"/>
      <c r="CE51" s="50"/>
      <c r="CF51" s="50"/>
      <c r="CG51" s="50"/>
      <c r="CH51" s="59"/>
      <c r="CI51" s="60"/>
      <c r="CJ51" s="17"/>
      <c r="CK51" s="17"/>
      <c r="CL51" s="58"/>
      <c r="CM51" s="50"/>
      <c r="CN51" s="50"/>
      <c r="CO51" s="50"/>
      <c r="CP51" s="50"/>
      <c r="CQ51" s="50"/>
      <c r="CR51" s="50"/>
      <c r="CS51" s="59"/>
      <c r="CT51" s="60"/>
      <c r="CU51" s="17"/>
      <c r="CV51" s="17"/>
      <c r="CW51" s="58"/>
      <c r="CX51" s="50"/>
      <c r="CY51" s="50"/>
      <c r="CZ51" s="50"/>
      <c r="DA51" s="50"/>
      <c r="DB51" s="50"/>
      <c r="DC51" s="50"/>
      <c r="DD51" s="59"/>
      <c r="DE51" s="60"/>
      <c r="DF51" s="17"/>
      <c r="DG51" s="17"/>
      <c r="DH51" s="58"/>
      <c r="DI51" s="50"/>
      <c r="DJ51" s="50"/>
      <c r="DK51" s="50"/>
      <c r="DL51" s="50"/>
      <c r="DM51" s="50"/>
      <c r="DN51" s="50"/>
      <c r="DO51" s="59"/>
      <c r="DP51" s="60"/>
      <c r="DQ51" s="17"/>
      <c r="DR51" s="17"/>
      <c r="DS51" s="58"/>
      <c r="DT51" s="50"/>
      <c r="DU51" s="50"/>
      <c r="DV51" s="50"/>
      <c r="DW51" s="50"/>
      <c r="DX51" s="50"/>
      <c r="DY51" s="50"/>
      <c r="DZ51" s="59"/>
      <c r="EA51" s="60"/>
      <c r="EB51" s="17"/>
      <c r="EC51" s="17"/>
      <c r="ED51" s="58"/>
      <c r="EE51" s="50"/>
      <c r="EF51" s="50"/>
      <c r="EG51" s="50"/>
      <c r="EH51" s="50"/>
      <c r="EI51" s="50"/>
      <c r="EJ51" s="50"/>
      <c r="EK51" s="59"/>
      <c r="EL51" s="60"/>
      <c r="EM51" s="17"/>
      <c r="EN51" s="17"/>
      <c r="EO51" s="58"/>
      <c r="EP51" s="50"/>
      <c r="EQ51" s="50"/>
      <c r="ER51" s="50"/>
      <c r="ES51" s="50"/>
      <c r="ET51" s="50"/>
      <c r="EU51" s="50"/>
      <c r="EV51" s="59"/>
      <c r="EW51" s="60"/>
      <c r="EX51" s="17"/>
      <c r="EY51" s="17"/>
      <c r="EZ51" s="58"/>
      <c r="FA51" s="50"/>
      <c r="FB51" s="50"/>
      <c r="FC51" s="50"/>
      <c r="FD51" s="50"/>
      <c r="FE51" s="50"/>
      <c r="FF51" s="50"/>
      <c r="FG51" s="59"/>
      <c r="FH51" s="60"/>
      <c r="FI51" s="17"/>
      <c r="FJ51" s="17"/>
      <c r="FK51" s="58"/>
      <c r="FL51" s="50"/>
      <c r="FM51" s="50"/>
      <c r="FN51" s="50"/>
      <c r="FO51" s="50"/>
      <c r="FP51" s="50"/>
      <c r="FQ51" s="50"/>
      <c r="FR51" s="59"/>
      <c r="FS51" s="60"/>
      <c r="FT51" s="17"/>
      <c r="FU51" s="17"/>
      <c r="FV51" s="58"/>
      <c r="FW51" s="50"/>
      <c r="FX51" s="50"/>
      <c r="FY51" s="50"/>
      <c r="FZ51" s="50"/>
      <c r="GA51" s="50"/>
      <c r="GB51" s="50"/>
      <c r="GC51" s="59"/>
      <c r="GD51" s="60"/>
      <c r="GE51" s="17"/>
      <c r="GF51" s="17"/>
      <c r="GG51" s="58"/>
      <c r="GH51" s="50"/>
      <c r="GI51" s="50"/>
      <c r="GJ51" s="50"/>
      <c r="GK51" s="50"/>
      <c r="GL51" s="50"/>
      <c r="GM51" s="50"/>
      <c r="GN51" s="59"/>
      <c r="GO51" s="60"/>
      <c r="GP51" s="17"/>
      <c r="GQ51" s="17"/>
      <c r="GR51" s="58"/>
      <c r="GS51" s="50"/>
      <c r="GT51" s="50"/>
      <c r="GU51" s="50"/>
      <c r="GV51" s="50"/>
      <c r="GW51" s="50"/>
      <c r="GX51" s="50"/>
      <c r="GY51" s="59"/>
      <c r="GZ51" s="60"/>
      <c r="HA51" s="17"/>
      <c r="HB51" s="17"/>
      <c r="HC51" s="58"/>
      <c r="HD51" s="50"/>
      <c r="HE51" s="50"/>
      <c r="HF51" s="50"/>
      <c r="HG51" s="50"/>
      <c r="HH51" s="50"/>
      <c r="HI51" s="50"/>
      <c r="HJ51" s="59"/>
      <c r="HK51" s="60"/>
      <c r="HL51" s="17"/>
      <c r="HM51" s="17"/>
      <c r="HN51" s="58"/>
      <c r="HO51" s="50"/>
      <c r="HP51" s="50"/>
      <c r="HQ51" s="50"/>
      <c r="HR51" s="50"/>
      <c r="HS51" s="50"/>
      <c r="HT51" s="50"/>
      <c r="HU51" s="59"/>
      <c r="HV51" s="60"/>
      <c r="HW51" s="17"/>
      <c r="HX51" s="17"/>
    </row>
    <row r="52" spans="1:232" x14ac:dyDescent="0.3">
      <c r="A52" s="54"/>
      <c r="B52" s="55"/>
      <c r="C52" s="62"/>
      <c r="D52" s="57"/>
      <c r="E52" s="57"/>
      <c r="F52" s="57"/>
      <c r="G52" s="53"/>
      <c r="H52" s="50"/>
      <c r="I52" s="59"/>
      <c r="J52" s="60"/>
      <c r="K52" s="17"/>
      <c r="L52" s="17"/>
      <c r="M52" s="58"/>
      <c r="N52" s="50"/>
      <c r="O52" s="50"/>
      <c r="P52" s="50"/>
      <c r="Q52" s="50"/>
      <c r="R52" s="50"/>
      <c r="S52" s="50"/>
      <c r="T52" s="59"/>
      <c r="U52" s="60"/>
      <c r="V52" s="17"/>
      <c r="W52" s="17"/>
      <c r="X52" s="58"/>
      <c r="Y52" s="50"/>
      <c r="Z52" s="50"/>
      <c r="AA52" s="50"/>
      <c r="AB52" s="50"/>
      <c r="AC52" s="50"/>
      <c r="AD52" s="50"/>
      <c r="AE52" s="59"/>
      <c r="AF52" s="60"/>
      <c r="AG52" s="17"/>
      <c r="AH52" s="17"/>
      <c r="AI52" s="58"/>
      <c r="AJ52" s="50"/>
      <c r="AK52" s="50"/>
      <c r="AL52" s="50"/>
      <c r="AM52" s="50"/>
      <c r="AN52" s="50"/>
      <c r="AO52" s="50"/>
      <c r="AP52" s="59"/>
      <c r="AQ52" s="60"/>
      <c r="AR52" s="17"/>
      <c r="AS52" s="17"/>
      <c r="AT52" s="58"/>
      <c r="AU52" s="50"/>
      <c r="AV52" s="50"/>
      <c r="AW52" s="50"/>
      <c r="AX52" s="50"/>
      <c r="AY52" s="50"/>
      <c r="AZ52" s="50"/>
      <c r="BA52" s="59"/>
      <c r="BB52" s="60"/>
      <c r="BC52" s="17"/>
      <c r="BD52" s="17"/>
      <c r="BE52" s="58"/>
      <c r="BF52" s="50"/>
      <c r="BG52" s="50"/>
      <c r="BH52" s="50"/>
      <c r="BI52" s="50"/>
      <c r="BJ52" s="50"/>
      <c r="BK52" s="50"/>
      <c r="BL52" s="59"/>
      <c r="BM52" s="60"/>
      <c r="BN52" s="17"/>
      <c r="BO52" s="17"/>
      <c r="BP52" s="58"/>
      <c r="BQ52" s="50"/>
      <c r="BR52" s="50"/>
      <c r="BS52" s="50"/>
      <c r="BT52" s="50"/>
      <c r="BU52" s="50"/>
      <c r="BV52" s="50"/>
      <c r="BW52" s="59"/>
      <c r="BX52" s="60"/>
      <c r="BY52" s="17"/>
      <c r="BZ52" s="17"/>
      <c r="CA52" s="58"/>
      <c r="CB52" s="50"/>
      <c r="CC52" s="50"/>
      <c r="CD52" s="50"/>
      <c r="CE52" s="50"/>
      <c r="CF52" s="50"/>
      <c r="CG52" s="50"/>
      <c r="CH52" s="59"/>
      <c r="CI52" s="60"/>
      <c r="CJ52" s="17"/>
      <c r="CK52" s="17"/>
      <c r="CL52" s="58"/>
      <c r="CM52" s="50"/>
      <c r="CN52" s="50"/>
      <c r="CO52" s="50"/>
      <c r="CP52" s="50"/>
      <c r="CQ52" s="50"/>
      <c r="CR52" s="50"/>
      <c r="CS52" s="59"/>
      <c r="CT52" s="60"/>
      <c r="CU52" s="17"/>
      <c r="CV52" s="17"/>
      <c r="CW52" s="58"/>
      <c r="CX52" s="50"/>
      <c r="CY52" s="50"/>
      <c r="CZ52" s="50"/>
      <c r="DA52" s="50"/>
      <c r="DB52" s="50"/>
      <c r="DC52" s="50"/>
      <c r="DD52" s="59"/>
      <c r="DE52" s="60"/>
      <c r="DF52" s="17"/>
      <c r="DG52" s="17"/>
      <c r="DH52" s="58"/>
      <c r="DI52" s="50"/>
      <c r="DJ52" s="50"/>
      <c r="DK52" s="50"/>
      <c r="DL52" s="50"/>
      <c r="DM52" s="50"/>
      <c r="DN52" s="50"/>
      <c r="DO52" s="59"/>
      <c r="DP52" s="60"/>
      <c r="DQ52" s="17"/>
      <c r="DR52" s="17"/>
      <c r="DS52" s="58"/>
      <c r="DT52" s="50"/>
      <c r="DU52" s="50"/>
      <c r="DV52" s="50"/>
      <c r="DW52" s="50"/>
      <c r="DX52" s="50"/>
      <c r="DY52" s="50"/>
      <c r="DZ52" s="59"/>
      <c r="EA52" s="60"/>
      <c r="EB52" s="17"/>
      <c r="EC52" s="17"/>
      <c r="ED52" s="58"/>
      <c r="EE52" s="50"/>
      <c r="EF52" s="50"/>
      <c r="EG52" s="50"/>
      <c r="EH52" s="50"/>
      <c r="EI52" s="50"/>
      <c r="EJ52" s="50"/>
      <c r="EK52" s="59"/>
      <c r="EL52" s="60"/>
      <c r="EM52" s="17"/>
      <c r="EN52" s="17"/>
      <c r="EO52" s="58"/>
      <c r="EP52" s="50"/>
      <c r="EQ52" s="50"/>
      <c r="ER52" s="50"/>
      <c r="ES52" s="50"/>
      <c r="ET52" s="50"/>
      <c r="EU52" s="50"/>
      <c r="EV52" s="59"/>
      <c r="EW52" s="60"/>
      <c r="EX52" s="17"/>
      <c r="EY52" s="17"/>
      <c r="EZ52" s="58"/>
      <c r="FA52" s="50"/>
      <c r="FB52" s="50"/>
      <c r="FC52" s="50"/>
      <c r="FD52" s="50"/>
      <c r="FE52" s="50"/>
      <c r="FF52" s="50"/>
      <c r="FG52" s="59"/>
      <c r="FH52" s="60"/>
      <c r="FI52" s="17"/>
      <c r="FJ52" s="17"/>
      <c r="FK52" s="58"/>
      <c r="FL52" s="50"/>
      <c r="FM52" s="50"/>
      <c r="FN52" s="50"/>
      <c r="FO52" s="50"/>
      <c r="FP52" s="50"/>
      <c r="FQ52" s="50"/>
      <c r="FR52" s="59"/>
      <c r="FS52" s="60"/>
      <c r="FT52" s="17"/>
      <c r="FU52" s="17"/>
      <c r="FV52" s="58"/>
      <c r="FW52" s="50"/>
      <c r="FX52" s="50"/>
      <c r="FY52" s="50"/>
      <c r="FZ52" s="50"/>
      <c r="GA52" s="50"/>
      <c r="GB52" s="50"/>
      <c r="GC52" s="59"/>
      <c r="GD52" s="60"/>
      <c r="GE52" s="17"/>
      <c r="GF52" s="17"/>
      <c r="GG52" s="58"/>
      <c r="GH52" s="50"/>
      <c r="GI52" s="50"/>
      <c r="GJ52" s="50"/>
      <c r="GK52" s="50"/>
      <c r="GL52" s="50"/>
      <c r="GM52" s="50"/>
      <c r="GN52" s="59"/>
      <c r="GO52" s="60"/>
      <c r="GP52" s="17"/>
      <c r="GQ52" s="17"/>
      <c r="GR52" s="58"/>
      <c r="GS52" s="50"/>
      <c r="GT52" s="50"/>
      <c r="GU52" s="50"/>
      <c r="GV52" s="50"/>
      <c r="GW52" s="50"/>
      <c r="GX52" s="50"/>
      <c r="GY52" s="59"/>
      <c r="GZ52" s="60"/>
      <c r="HA52" s="17"/>
      <c r="HB52" s="17"/>
      <c r="HC52" s="58"/>
      <c r="HD52" s="50"/>
      <c r="HE52" s="50"/>
      <c r="HF52" s="50"/>
      <c r="HG52" s="50"/>
      <c r="HH52" s="50"/>
      <c r="HI52" s="50"/>
      <c r="HJ52" s="59"/>
      <c r="HK52" s="60"/>
      <c r="HL52" s="17"/>
      <c r="HM52" s="17"/>
      <c r="HN52" s="58"/>
      <c r="HO52" s="50"/>
      <c r="HP52" s="50"/>
      <c r="HQ52" s="50"/>
      <c r="HR52" s="50"/>
      <c r="HS52" s="50"/>
      <c r="HT52" s="50"/>
      <c r="HU52" s="59"/>
      <c r="HV52" s="60"/>
      <c r="HW52" s="17"/>
      <c r="HX52" s="17"/>
    </row>
    <row r="53" spans="1:232" x14ac:dyDescent="0.3">
      <c r="A53" s="54"/>
      <c r="B53" s="55"/>
      <c r="C53" s="56"/>
      <c r="D53" s="57"/>
      <c r="E53" s="57"/>
      <c r="F53" s="57"/>
      <c r="G53" s="53"/>
      <c r="H53" s="50"/>
      <c r="I53" s="59"/>
      <c r="J53" s="60"/>
      <c r="K53" s="17"/>
      <c r="L53" s="17"/>
      <c r="M53" s="58"/>
      <c r="N53" s="50"/>
      <c r="O53" s="50"/>
      <c r="P53" s="50"/>
      <c r="Q53" s="50"/>
      <c r="R53" s="50"/>
      <c r="S53" s="50"/>
      <c r="T53" s="59"/>
      <c r="U53" s="60"/>
      <c r="V53" s="17"/>
      <c r="W53" s="17"/>
      <c r="X53" s="58"/>
      <c r="Y53" s="50"/>
      <c r="Z53" s="50"/>
      <c r="AA53" s="50"/>
      <c r="AB53" s="50"/>
      <c r="AC53" s="50"/>
      <c r="AD53" s="50"/>
      <c r="AE53" s="59"/>
      <c r="AF53" s="60"/>
      <c r="AG53" s="17"/>
      <c r="AH53" s="17"/>
      <c r="AI53" s="58"/>
      <c r="AJ53" s="50"/>
      <c r="AK53" s="50"/>
      <c r="AL53" s="50"/>
      <c r="AM53" s="50"/>
      <c r="AN53" s="50"/>
      <c r="AO53" s="50"/>
      <c r="AP53" s="59"/>
      <c r="AQ53" s="60"/>
      <c r="AR53" s="17"/>
      <c r="AS53" s="17"/>
      <c r="AT53" s="58"/>
      <c r="AU53" s="50"/>
      <c r="AV53" s="50"/>
      <c r="AW53" s="50"/>
      <c r="AX53" s="50"/>
      <c r="AY53" s="50"/>
      <c r="AZ53" s="50"/>
      <c r="BA53" s="59"/>
      <c r="BB53" s="60"/>
      <c r="BC53" s="17"/>
      <c r="BD53" s="17"/>
      <c r="BE53" s="58"/>
      <c r="BF53" s="50"/>
      <c r="BG53" s="50"/>
      <c r="BH53" s="50"/>
      <c r="BI53" s="50"/>
      <c r="BJ53" s="50"/>
      <c r="BK53" s="50"/>
      <c r="BL53" s="59"/>
      <c r="BM53" s="60"/>
      <c r="BN53" s="17"/>
      <c r="BO53" s="17"/>
      <c r="BP53" s="58"/>
      <c r="BQ53" s="50"/>
      <c r="BR53" s="50"/>
      <c r="BS53" s="50"/>
      <c r="BT53" s="50"/>
      <c r="BU53" s="50"/>
      <c r="BV53" s="50"/>
      <c r="BW53" s="59"/>
      <c r="BX53" s="60"/>
      <c r="BY53" s="17"/>
      <c r="BZ53" s="17"/>
      <c r="CA53" s="58"/>
      <c r="CB53" s="50"/>
      <c r="CC53" s="50"/>
      <c r="CD53" s="50"/>
      <c r="CE53" s="50"/>
      <c r="CF53" s="50"/>
      <c r="CG53" s="50"/>
      <c r="CH53" s="59"/>
      <c r="CI53" s="60"/>
      <c r="CJ53" s="17"/>
      <c r="CK53" s="17"/>
      <c r="CL53" s="58"/>
      <c r="CM53" s="50"/>
      <c r="CN53" s="50"/>
      <c r="CO53" s="50"/>
      <c r="CP53" s="50"/>
      <c r="CQ53" s="50"/>
      <c r="CR53" s="50"/>
      <c r="CS53" s="59"/>
      <c r="CT53" s="60"/>
      <c r="CU53" s="17"/>
      <c r="CV53" s="17"/>
      <c r="CW53" s="58"/>
      <c r="CX53" s="50"/>
      <c r="CY53" s="50"/>
      <c r="CZ53" s="50"/>
      <c r="DA53" s="50"/>
      <c r="DB53" s="50"/>
      <c r="DC53" s="50"/>
      <c r="DD53" s="59"/>
      <c r="DE53" s="60"/>
      <c r="DF53" s="17"/>
      <c r="DG53" s="17"/>
      <c r="DH53" s="58"/>
      <c r="DI53" s="50"/>
      <c r="DJ53" s="50"/>
      <c r="DK53" s="50"/>
      <c r="DL53" s="50"/>
      <c r="DM53" s="50"/>
      <c r="DN53" s="50"/>
      <c r="DO53" s="59"/>
      <c r="DP53" s="60"/>
      <c r="DQ53" s="17"/>
      <c r="DR53" s="17"/>
      <c r="DS53" s="58"/>
      <c r="DT53" s="50"/>
      <c r="DU53" s="50"/>
      <c r="DV53" s="50"/>
      <c r="DW53" s="50"/>
      <c r="DX53" s="50"/>
      <c r="DY53" s="50"/>
      <c r="DZ53" s="59"/>
      <c r="EA53" s="60"/>
      <c r="EB53" s="17"/>
      <c r="EC53" s="17"/>
      <c r="ED53" s="58"/>
      <c r="EE53" s="50"/>
      <c r="EF53" s="50"/>
      <c r="EG53" s="50"/>
      <c r="EH53" s="50"/>
      <c r="EI53" s="50"/>
      <c r="EJ53" s="50"/>
      <c r="EK53" s="59"/>
      <c r="EL53" s="60"/>
      <c r="EM53" s="17"/>
      <c r="EN53" s="17"/>
      <c r="EO53" s="58"/>
      <c r="EP53" s="50"/>
      <c r="EQ53" s="50"/>
      <c r="ER53" s="50"/>
      <c r="ES53" s="50"/>
      <c r="ET53" s="50"/>
      <c r="EU53" s="50"/>
      <c r="EV53" s="59"/>
      <c r="EW53" s="60"/>
      <c r="EX53" s="17"/>
      <c r="EY53" s="17"/>
      <c r="EZ53" s="58"/>
      <c r="FA53" s="50"/>
      <c r="FB53" s="50"/>
      <c r="FC53" s="50"/>
      <c r="FD53" s="50"/>
      <c r="FE53" s="50"/>
      <c r="FF53" s="50"/>
      <c r="FG53" s="59"/>
      <c r="FH53" s="60"/>
      <c r="FI53" s="17"/>
      <c r="FJ53" s="17"/>
      <c r="FK53" s="58"/>
      <c r="FL53" s="50"/>
      <c r="FM53" s="50"/>
      <c r="FN53" s="50"/>
      <c r="FO53" s="50"/>
      <c r="FP53" s="50"/>
      <c r="FQ53" s="50"/>
      <c r="FR53" s="59"/>
      <c r="FS53" s="60"/>
      <c r="FT53" s="17"/>
      <c r="FU53" s="17"/>
      <c r="FV53" s="58"/>
      <c r="FW53" s="50"/>
      <c r="FX53" s="50"/>
      <c r="FY53" s="50"/>
      <c r="FZ53" s="50"/>
      <c r="GA53" s="50"/>
      <c r="GB53" s="50"/>
      <c r="GC53" s="59"/>
      <c r="GD53" s="60"/>
      <c r="GE53" s="17"/>
      <c r="GF53" s="17"/>
      <c r="GG53" s="58"/>
      <c r="GH53" s="50"/>
      <c r="GI53" s="50"/>
      <c r="GJ53" s="50"/>
      <c r="GK53" s="50"/>
      <c r="GL53" s="50"/>
      <c r="GM53" s="50"/>
      <c r="GN53" s="59"/>
      <c r="GO53" s="60"/>
      <c r="GP53" s="17"/>
      <c r="GQ53" s="17"/>
      <c r="GR53" s="58"/>
      <c r="GS53" s="50"/>
      <c r="GT53" s="50"/>
      <c r="GU53" s="50"/>
      <c r="GV53" s="50"/>
      <c r="GW53" s="50"/>
      <c r="GX53" s="50"/>
      <c r="GY53" s="59"/>
      <c r="GZ53" s="60"/>
      <c r="HA53" s="17"/>
      <c r="HB53" s="17"/>
      <c r="HC53" s="58"/>
      <c r="HD53" s="50"/>
      <c r="HE53" s="50"/>
      <c r="HF53" s="50"/>
      <c r="HG53" s="50"/>
      <c r="HH53" s="50"/>
      <c r="HI53" s="50"/>
      <c r="HJ53" s="59"/>
      <c r="HK53" s="60"/>
      <c r="HL53" s="17"/>
      <c r="HM53" s="17"/>
      <c r="HN53" s="58"/>
      <c r="HO53" s="50"/>
      <c r="HP53" s="50"/>
      <c r="HQ53" s="50"/>
      <c r="HR53" s="50"/>
      <c r="HS53" s="50"/>
      <c r="HT53" s="50"/>
      <c r="HU53" s="59"/>
      <c r="HV53" s="60"/>
      <c r="HW53" s="17"/>
      <c r="HX53" s="17"/>
    </row>
    <row r="54" spans="1:232" x14ac:dyDescent="0.3">
      <c r="A54" s="54"/>
      <c r="B54" s="55"/>
      <c r="C54" s="56"/>
      <c r="D54" s="57"/>
      <c r="E54" s="57"/>
      <c r="F54" s="57"/>
      <c r="G54" s="53"/>
      <c r="H54" s="50"/>
      <c r="I54" s="59"/>
      <c r="J54" s="60"/>
      <c r="K54" s="17"/>
      <c r="L54" s="17"/>
      <c r="M54" s="58"/>
      <c r="N54" s="50"/>
      <c r="O54" s="50"/>
      <c r="P54" s="50"/>
      <c r="Q54" s="50"/>
      <c r="R54" s="50"/>
      <c r="S54" s="50"/>
      <c r="T54" s="59"/>
      <c r="U54" s="60"/>
      <c r="V54" s="17"/>
      <c r="W54" s="17"/>
      <c r="X54" s="58"/>
      <c r="Y54" s="50"/>
      <c r="Z54" s="50"/>
      <c r="AA54" s="50"/>
      <c r="AB54" s="50"/>
      <c r="AC54" s="50"/>
      <c r="AD54" s="50"/>
      <c r="AE54" s="59"/>
      <c r="AF54" s="60"/>
      <c r="AG54" s="17"/>
      <c r="AH54" s="17"/>
      <c r="AI54" s="58"/>
      <c r="AJ54" s="50"/>
      <c r="AK54" s="50"/>
      <c r="AL54" s="50"/>
      <c r="AM54" s="50"/>
      <c r="AN54" s="50"/>
      <c r="AO54" s="50"/>
      <c r="AP54" s="59"/>
      <c r="AQ54" s="60"/>
      <c r="AR54" s="17"/>
      <c r="AS54" s="17"/>
      <c r="AT54" s="58"/>
      <c r="AU54" s="50"/>
      <c r="AV54" s="50"/>
      <c r="AW54" s="50"/>
      <c r="AX54" s="50"/>
      <c r="AY54" s="50"/>
      <c r="AZ54" s="50"/>
      <c r="BA54" s="59"/>
      <c r="BB54" s="60"/>
      <c r="BC54" s="17"/>
      <c r="BD54" s="17"/>
      <c r="BE54" s="58"/>
      <c r="BF54" s="50"/>
      <c r="BG54" s="50"/>
      <c r="BH54" s="50"/>
      <c r="BI54" s="50"/>
      <c r="BJ54" s="50"/>
      <c r="BK54" s="50"/>
      <c r="BL54" s="59"/>
      <c r="BM54" s="60"/>
      <c r="BN54" s="17"/>
      <c r="BO54" s="17"/>
      <c r="BP54" s="58"/>
      <c r="BQ54" s="50"/>
      <c r="BR54" s="50"/>
      <c r="BS54" s="50"/>
      <c r="BT54" s="50"/>
      <c r="BU54" s="50"/>
      <c r="BV54" s="50"/>
      <c r="BW54" s="59"/>
      <c r="BX54" s="60"/>
      <c r="BY54" s="17"/>
      <c r="BZ54" s="17"/>
      <c r="CA54" s="58"/>
      <c r="CB54" s="50"/>
      <c r="CC54" s="50"/>
      <c r="CD54" s="50"/>
      <c r="CE54" s="50"/>
      <c r="CF54" s="50"/>
      <c r="CG54" s="50"/>
      <c r="CH54" s="59"/>
      <c r="CI54" s="60"/>
      <c r="CJ54" s="17"/>
      <c r="CK54" s="17"/>
      <c r="CL54" s="58"/>
      <c r="CM54" s="50"/>
      <c r="CN54" s="50"/>
      <c r="CO54" s="50"/>
      <c r="CP54" s="50"/>
      <c r="CQ54" s="50"/>
      <c r="CR54" s="50"/>
      <c r="CS54" s="59"/>
      <c r="CT54" s="60"/>
      <c r="CU54" s="17"/>
      <c r="CV54" s="17"/>
      <c r="CW54" s="58"/>
      <c r="CX54" s="50"/>
      <c r="CY54" s="50"/>
      <c r="CZ54" s="50"/>
      <c r="DA54" s="50"/>
      <c r="DB54" s="50"/>
      <c r="DC54" s="50"/>
      <c r="DD54" s="59"/>
      <c r="DE54" s="60"/>
      <c r="DF54" s="17"/>
      <c r="DG54" s="17"/>
      <c r="DH54" s="58"/>
      <c r="DI54" s="50"/>
      <c r="DJ54" s="50"/>
      <c r="DK54" s="50"/>
      <c r="DL54" s="50"/>
      <c r="DM54" s="50"/>
      <c r="DN54" s="50"/>
      <c r="DO54" s="59"/>
      <c r="DP54" s="60"/>
      <c r="DQ54" s="17"/>
      <c r="DR54" s="17"/>
      <c r="DS54" s="58"/>
      <c r="DT54" s="50"/>
      <c r="DU54" s="50"/>
      <c r="DV54" s="50"/>
      <c r="DW54" s="50"/>
      <c r="DX54" s="50"/>
      <c r="DY54" s="50"/>
      <c r="DZ54" s="59"/>
      <c r="EA54" s="60"/>
      <c r="EB54" s="17"/>
      <c r="EC54" s="17"/>
      <c r="ED54" s="58"/>
      <c r="EE54" s="50"/>
      <c r="EF54" s="50"/>
      <c r="EG54" s="50"/>
      <c r="EH54" s="50"/>
      <c r="EI54" s="50"/>
      <c r="EJ54" s="50"/>
      <c r="EK54" s="59"/>
      <c r="EL54" s="60"/>
      <c r="EM54" s="17"/>
      <c r="EN54" s="17"/>
      <c r="EO54" s="58"/>
      <c r="EP54" s="50"/>
      <c r="EQ54" s="50"/>
      <c r="ER54" s="50"/>
      <c r="ES54" s="50"/>
      <c r="ET54" s="50"/>
      <c r="EU54" s="50"/>
      <c r="EV54" s="59"/>
      <c r="EW54" s="60"/>
      <c r="EX54" s="17"/>
      <c r="EY54" s="17"/>
      <c r="EZ54" s="58"/>
      <c r="FA54" s="50"/>
      <c r="FB54" s="50"/>
      <c r="FC54" s="50"/>
      <c r="FD54" s="50"/>
      <c r="FE54" s="50"/>
      <c r="FF54" s="50"/>
      <c r="FG54" s="59"/>
      <c r="FH54" s="60"/>
      <c r="FI54" s="17"/>
      <c r="FJ54" s="17"/>
      <c r="FK54" s="58"/>
      <c r="FL54" s="50"/>
      <c r="FM54" s="50"/>
      <c r="FN54" s="50"/>
      <c r="FO54" s="50"/>
      <c r="FP54" s="50"/>
      <c r="FQ54" s="50"/>
      <c r="FR54" s="59"/>
      <c r="FS54" s="60"/>
      <c r="FT54" s="17"/>
      <c r="FU54" s="17"/>
      <c r="FV54" s="58"/>
      <c r="FW54" s="50"/>
      <c r="FX54" s="50"/>
      <c r="FY54" s="50"/>
      <c r="FZ54" s="50"/>
      <c r="GA54" s="50"/>
      <c r="GB54" s="50"/>
      <c r="GC54" s="59"/>
      <c r="GD54" s="60"/>
      <c r="GE54" s="17"/>
      <c r="GF54" s="17"/>
      <c r="GG54" s="58"/>
      <c r="GH54" s="50"/>
      <c r="GI54" s="50"/>
      <c r="GJ54" s="50"/>
      <c r="GK54" s="50"/>
      <c r="GL54" s="50"/>
      <c r="GM54" s="50"/>
      <c r="GN54" s="59"/>
      <c r="GO54" s="60"/>
      <c r="GP54" s="17"/>
      <c r="GQ54" s="17"/>
      <c r="GR54" s="58"/>
      <c r="GS54" s="50"/>
      <c r="GT54" s="50"/>
      <c r="GU54" s="50"/>
      <c r="GV54" s="50"/>
      <c r="GW54" s="50"/>
      <c r="GX54" s="50"/>
      <c r="GY54" s="59"/>
      <c r="GZ54" s="60"/>
      <c r="HA54" s="17"/>
      <c r="HB54" s="17"/>
      <c r="HC54" s="58"/>
      <c r="HD54" s="50"/>
      <c r="HE54" s="50"/>
      <c r="HF54" s="50"/>
      <c r="HG54" s="50"/>
      <c r="HH54" s="50"/>
      <c r="HI54" s="50"/>
      <c r="HJ54" s="59"/>
      <c r="HK54" s="60"/>
      <c r="HL54" s="17"/>
      <c r="HM54" s="17"/>
      <c r="HN54" s="58"/>
      <c r="HO54" s="50"/>
      <c r="HP54" s="50"/>
      <c r="HQ54" s="50"/>
      <c r="HR54" s="50"/>
      <c r="HS54" s="50"/>
      <c r="HT54" s="50"/>
      <c r="HU54" s="59"/>
      <c r="HV54" s="60"/>
      <c r="HW54" s="17"/>
      <c r="HX54" s="17"/>
    </row>
    <row r="55" spans="1:232" x14ac:dyDescent="0.3">
      <c r="A55" s="54"/>
      <c r="B55" s="55"/>
      <c r="C55" s="56"/>
      <c r="D55" s="57"/>
      <c r="E55" s="57"/>
      <c r="F55" s="57"/>
      <c r="G55" s="53"/>
      <c r="H55" s="50"/>
      <c r="I55" s="59"/>
      <c r="J55" s="60"/>
      <c r="K55" s="17"/>
      <c r="L55" s="17"/>
      <c r="M55" s="58"/>
      <c r="N55" s="50"/>
      <c r="O55" s="50"/>
      <c r="P55" s="50"/>
      <c r="Q55" s="50"/>
      <c r="R55" s="50"/>
      <c r="S55" s="50"/>
      <c r="T55" s="59"/>
      <c r="U55" s="60"/>
      <c r="V55" s="17"/>
      <c r="W55" s="17"/>
      <c r="X55" s="58"/>
      <c r="Y55" s="50"/>
      <c r="Z55" s="50"/>
      <c r="AA55" s="50"/>
      <c r="AB55" s="50"/>
      <c r="AC55" s="50"/>
      <c r="AD55" s="50"/>
      <c r="AE55" s="59"/>
      <c r="AF55" s="60"/>
      <c r="AG55" s="17"/>
      <c r="AH55" s="17"/>
      <c r="AI55" s="58"/>
      <c r="AJ55" s="50"/>
      <c r="AK55" s="50"/>
      <c r="AL55" s="50"/>
      <c r="AM55" s="50"/>
      <c r="AN55" s="50"/>
      <c r="AO55" s="50"/>
      <c r="AP55" s="59"/>
      <c r="AQ55" s="60"/>
      <c r="AR55" s="17"/>
      <c r="AS55" s="17"/>
      <c r="AT55" s="58"/>
      <c r="AU55" s="50"/>
      <c r="AV55" s="50"/>
      <c r="AW55" s="50"/>
      <c r="AX55" s="50"/>
      <c r="AY55" s="50"/>
      <c r="AZ55" s="50"/>
      <c r="BA55" s="59"/>
      <c r="BB55" s="60"/>
      <c r="BC55" s="17"/>
      <c r="BD55" s="17"/>
      <c r="BE55" s="58"/>
      <c r="BF55" s="50"/>
      <c r="BG55" s="50"/>
      <c r="BH55" s="50"/>
      <c r="BI55" s="50"/>
      <c r="BJ55" s="50"/>
      <c r="BK55" s="50"/>
      <c r="BL55" s="59"/>
      <c r="BM55" s="60"/>
      <c r="BN55" s="17"/>
      <c r="BO55" s="17"/>
      <c r="BP55" s="58"/>
      <c r="BQ55" s="50"/>
      <c r="BR55" s="50"/>
      <c r="BS55" s="50"/>
      <c r="BT55" s="50"/>
      <c r="BU55" s="50"/>
      <c r="BV55" s="50"/>
      <c r="BW55" s="59"/>
      <c r="BX55" s="60"/>
      <c r="BY55" s="17"/>
      <c r="BZ55" s="17"/>
      <c r="CA55" s="58"/>
      <c r="CB55" s="50"/>
      <c r="CC55" s="50"/>
      <c r="CD55" s="50"/>
      <c r="CE55" s="50"/>
      <c r="CF55" s="50"/>
      <c r="CG55" s="50"/>
      <c r="CH55" s="59"/>
      <c r="CI55" s="60"/>
      <c r="CJ55" s="17"/>
      <c r="CK55" s="17"/>
      <c r="CL55" s="58"/>
      <c r="CM55" s="50"/>
      <c r="CN55" s="50"/>
      <c r="CO55" s="50"/>
      <c r="CP55" s="50"/>
      <c r="CQ55" s="50"/>
      <c r="CR55" s="50"/>
      <c r="CS55" s="59"/>
      <c r="CT55" s="60"/>
      <c r="CU55" s="17"/>
      <c r="CV55" s="17"/>
      <c r="CW55" s="58"/>
      <c r="CX55" s="50"/>
      <c r="CY55" s="50"/>
      <c r="CZ55" s="50"/>
      <c r="DA55" s="50"/>
      <c r="DB55" s="50"/>
      <c r="DC55" s="50"/>
      <c r="DD55" s="59"/>
      <c r="DE55" s="60"/>
      <c r="DF55" s="17"/>
      <c r="DG55" s="17"/>
      <c r="DH55" s="58"/>
      <c r="DI55" s="50"/>
      <c r="DJ55" s="50"/>
      <c r="DK55" s="50"/>
      <c r="DL55" s="50"/>
      <c r="DM55" s="50"/>
      <c r="DN55" s="50"/>
      <c r="DO55" s="59"/>
      <c r="DP55" s="60"/>
      <c r="DQ55" s="17"/>
      <c r="DR55" s="17"/>
      <c r="DS55" s="58"/>
      <c r="DT55" s="50"/>
      <c r="DU55" s="50"/>
      <c r="DV55" s="50"/>
      <c r="DW55" s="50"/>
      <c r="DX55" s="50"/>
      <c r="DY55" s="50"/>
      <c r="DZ55" s="59"/>
      <c r="EA55" s="60"/>
      <c r="EB55" s="17"/>
      <c r="EC55" s="17"/>
      <c r="ED55" s="58"/>
      <c r="EE55" s="50"/>
      <c r="EF55" s="50"/>
      <c r="EG55" s="50"/>
      <c r="EH55" s="50"/>
      <c r="EI55" s="50"/>
      <c r="EJ55" s="50"/>
      <c r="EK55" s="59"/>
      <c r="EL55" s="60"/>
      <c r="EM55" s="17"/>
      <c r="EN55" s="17"/>
      <c r="EO55" s="58"/>
      <c r="EP55" s="50"/>
      <c r="EQ55" s="50"/>
      <c r="ER55" s="50"/>
      <c r="ES55" s="50"/>
      <c r="ET55" s="50"/>
      <c r="EU55" s="50"/>
      <c r="EV55" s="59"/>
      <c r="EW55" s="60"/>
      <c r="EX55" s="17"/>
      <c r="EY55" s="17"/>
      <c r="EZ55" s="58"/>
      <c r="FA55" s="50"/>
      <c r="FB55" s="50"/>
      <c r="FC55" s="50"/>
      <c r="FD55" s="50"/>
      <c r="FE55" s="50"/>
      <c r="FF55" s="50"/>
      <c r="FG55" s="59"/>
      <c r="FH55" s="60"/>
      <c r="FI55" s="17"/>
      <c r="FJ55" s="17"/>
      <c r="FK55" s="58"/>
      <c r="FL55" s="50"/>
      <c r="FM55" s="50"/>
      <c r="FN55" s="50"/>
      <c r="FO55" s="50"/>
      <c r="FP55" s="50"/>
      <c r="FQ55" s="50"/>
      <c r="FR55" s="59"/>
      <c r="FS55" s="60"/>
      <c r="FT55" s="17"/>
      <c r="FU55" s="17"/>
      <c r="FV55" s="58"/>
      <c r="FW55" s="50"/>
      <c r="FX55" s="50"/>
      <c r="FY55" s="50"/>
      <c r="FZ55" s="50"/>
      <c r="GA55" s="50"/>
      <c r="GB55" s="50"/>
      <c r="GC55" s="59"/>
      <c r="GD55" s="60"/>
      <c r="GE55" s="17"/>
      <c r="GF55" s="17"/>
      <c r="GG55" s="58"/>
      <c r="GH55" s="50"/>
      <c r="GI55" s="50"/>
      <c r="GJ55" s="50"/>
      <c r="GK55" s="50"/>
      <c r="GL55" s="50"/>
      <c r="GM55" s="50"/>
      <c r="GN55" s="59"/>
      <c r="GO55" s="60"/>
      <c r="GP55" s="17"/>
      <c r="GQ55" s="17"/>
      <c r="GR55" s="58"/>
      <c r="GS55" s="50"/>
      <c r="GT55" s="50"/>
      <c r="GU55" s="50"/>
      <c r="GV55" s="50"/>
      <c r="GW55" s="50"/>
      <c r="GX55" s="50"/>
      <c r="GY55" s="59"/>
      <c r="GZ55" s="60"/>
      <c r="HA55" s="17"/>
      <c r="HB55" s="17"/>
      <c r="HC55" s="58"/>
      <c r="HD55" s="50"/>
      <c r="HE55" s="50"/>
      <c r="HF55" s="50"/>
      <c r="HG55" s="50"/>
      <c r="HH55" s="50"/>
      <c r="HI55" s="50"/>
      <c r="HJ55" s="59"/>
      <c r="HK55" s="60"/>
      <c r="HL55" s="17"/>
      <c r="HM55" s="17"/>
      <c r="HN55" s="58"/>
      <c r="HO55" s="50"/>
      <c r="HP55" s="50"/>
      <c r="HQ55" s="50"/>
      <c r="HR55" s="50"/>
      <c r="HS55" s="50"/>
      <c r="HT55" s="50"/>
      <c r="HU55" s="59"/>
      <c r="HV55" s="60"/>
      <c r="HW55" s="17"/>
      <c r="HX55" s="17"/>
    </row>
    <row r="56" spans="1:232" x14ac:dyDescent="0.3">
      <c r="A56" s="54"/>
      <c r="B56" s="55"/>
      <c r="C56" s="62"/>
      <c r="D56" s="57"/>
      <c r="E56" s="57"/>
      <c r="F56" s="57"/>
      <c r="G56" s="53"/>
      <c r="H56" s="50"/>
      <c r="I56" s="59"/>
      <c r="J56" s="60"/>
      <c r="K56" s="17"/>
      <c r="L56" s="17"/>
      <c r="M56" s="58"/>
      <c r="N56" s="50"/>
      <c r="O56" s="50"/>
      <c r="P56" s="50"/>
      <c r="Q56" s="50"/>
      <c r="R56" s="50"/>
      <c r="S56" s="50"/>
      <c r="T56" s="59"/>
      <c r="U56" s="60"/>
      <c r="V56" s="17"/>
      <c r="W56" s="17"/>
      <c r="X56" s="58"/>
      <c r="Y56" s="50"/>
      <c r="Z56" s="50"/>
      <c r="AA56" s="50"/>
      <c r="AB56" s="50"/>
      <c r="AC56" s="50"/>
      <c r="AD56" s="50"/>
      <c r="AE56" s="59"/>
      <c r="AF56" s="60"/>
      <c r="AG56" s="17"/>
      <c r="AH56" s="17"/>
      <c r="AI56" s="58"/>
      <c r="AJ56" s="50"/>
      <c r="AK56" s="50"/>
      <c r="AL56" s="50"/>
      <c r="AM56" s="50"/>
      <c r="AN56" s="50"/>
      <c r="AO56" s="50"/>
      <c r="AP56" s="59"/>
      <c r="AQ56" s="60"/>
      <c r="AR56" s="17"/>
      <c r="AS56" s="17"/>
      <c r="AT56" s="58"/>
      <c r="AU56" s="50"/>
      <c r="AV56" s="50"/>
      <c r="AW56" s="50"/>
      <c r="AX56" s="50"/>
      <c r="AY56" s="50"/>
      <c r="AZ56" s="50"/>
      <c r="BA56" s="59"/>
      <c r="BB56" s="60"/>
      <c r="BC56" s="17"/>
      <c r="BD56" s="17"/>
      <c r="BE56" s="58"/>
      <c r="BF56" s="50"/>
      <c r="BG56" s="50"/>
      <c r="BH56" s="50"/>
      <c r="BI56" s="50"/>
      <c r="BJ56" s="50"/>
      <c r="BK56" s="50"/>
      <c r="BL56" s="59"/>
      <c r="BM56" s="60"/>
      <c r="BN56" s="17"/>
      <c r="BO56" s="17"/>
      <c r="BP56" s="58"/>
      <c r="BQ56" s="50"/>
      <c r="BR56" s="50"/>
      <c r="BS56" s="50"/>
      <c r="BT56" s="50"/>
      <c r="BU56" s="50"/>
      <c r="BV56" s="50"/>
      <c r="BW56" s="59"/>
      <c r="BX56" s="60"/>
      <c r="BY56" s="17"/>
      <c r="BZ56" s="17"/>
      <c r="CA56" s="58"/>
      <c r="CB56" s="50"/>
      <c r="CC56" s="50"/>
      <c r="CD56" s="50"/>
      <c r="CE56" s="50"/>
      <c r="CF56" s="50"/>
      <c r="CG56" s="50"/>
      <c r="CH56" s="59"/>
      <c r="CI56" s="60"/>
      <c r="CJ56" s="17"/>
      <c r="CK56" s="17"/>
      <c r="CL56" s="58"/>
      <c r="CM56" s="50"/>
      <c r="CN56" s="50"/>
      <c r="CO56" s="50"/>
      <c r="CP56" s="50"/>
      <c r="CQ56" s="50"/>
      <c r="CR56" s="50"/>
      <c r="CS56" s="59"/>
      <c r="CT56" s="60"/>
      <c r="CU56" s="17"/>
      <c r="CV56" s="17"/>
      <c r="CW56" s="58"/>
      <c r="CX56" s="50"/>
      <c r="CY56" s="50"/>
      <c r="CZ56" s="50"/>
      <c r="DA56" s="50"/>
      <c r="DB56" s="50"/>
      <c r="DC56" s="50"/>
      <c r="DD56" s="59"/>
      <c r="DE56" s="60"/>
      <c r="DF56" s="17"/>
      <c r="DG56" s="17"/>
      <c r="DH56" s="58"/>
      <c r="DI56" s="50"/>
      <c r="DJ56" s="50"/>
      <c r="DK56" s="50"/>
      <c r="DL56" s="50"/>
      <c r="DM56" s="50"/>
      <c r="DN56" s="50"/>
      <c r="DO56" s="59"/>
      <c r="DP56" s="60"/>
      <c r="DQ56" s="17"/>
      <c r="DR56" s="17"/>
      <c r="DS56" s="58"/>
      <c r="DT56" s="50"/>
      <c r="DU56" s="50"/>
      <c r="DV56" s="50"/>
      <c r="DW56" s="50"/>
      <c r="DX56" s="50"/>
      <c r="DY56" s="50"/>
      <c r="DZ56" s="59"/>
      <c r="EA56" s="60"/>
      <c r="EB56" s="17"/>
      <c r="EC56" s="17"/>
      <c r="ED56" s="58"/>
      <c r="EE56" s="50"/>
      <c r="EF56" s="50"/>
      <c r="EG56" s="50"/>
      <c r="EH56" s="50"/>
      <c r="EI56" s="50"/>
      <c r="EJ56" s="50"/>
      <c r="EK56" s="59"/>
      <c r="EL56" s="60"/>
      <c r="EM56" s="17"/>
      <c r="EN56" s="17"/>
      <c r="EO56" s="58"/>
      <c r="EP56" s="50"/>
      <c r="EQ56" s="50"/>
      <c r="ER56" s="50"/>
      <c r="ES56" s="50"/>
      <c r="ET56" s="50"/>
      <c r="EU56" s="50"/>
      <c r="EV56" s="59"/>
      <c r="EW56" s="60"/>
      <c r="EX56" s="17"/>
      <c r="EY56" s="17"/>
      <c r="EZ56" s="58"/>
      <c r="FA56" s="50"/>
      <c r="FB56" s="50"/>
      <c r="FC56" s="50"/>
      <c r="FD56" s="50"/>
      <c r="FE56" s="50"/>
      <c r="FF56" s="50"/>
      <c r="FG56" s="59"/>
      <c r="FH56" s="60"/>
      <c r="FI56" s="17"/>
      <c r="FJ56" s="17"/>
      <c r="FK56" s="58"/>
      <c r="FL56" s="50"/>
      <c r="FM56" s="50"/>
      <c r="FN56" s="50"/>
      <c r="FO56" s="50"/>
      <c r="FP56" s="50"/>
      <c r="FQ56" s="50"/>
      <c r="FR56" s="59"/>
      <c r="FS56" s="60"/>
      <c r="FT56" s="17"/>
      <c r="FU56" s="17"/>
      <c r="FV56" s="58"/>
      <c r="FW56" s="50"/>
      <c r="FX56" s="50"/>
      <c r="FY56" s="50"/>
      <c r="FZ56" s="50"/>
      <c r="GA56" s="50"/>
      <c r="GB56" s="50"/>
      <c r="GC56" s="59"/>
      <c r="GD56" s="60"/>
      <c r="GE56" s="17"/>
      <c r="GF56" s="17"/>
      <c r="GG56" s="58"/>
      <c r="GH56" s="50"/>
      <c r="GI56" s="50"/>
      <c r="GJ56" s="50"/>
      <c r="GK56" s="50"/>
      <c r="GL56" s="50"/>
      <c r="GM56" s="50"/>
      <c r="GN56" s="59"/>
      <c r="GO56" s="60"/>
      <c r="GP56" s="17"/>
      <c r="GQ56" s="17"/>
      <c r="GR56" s="58"/>
      <c r="GS56" s="50"/>
      <c r="GT56" s="50"/>
      <c r="GU56" s="50"/>
      <c r="GV56" s="50"/>
      <c r="GW56" s="50"/>
      <c r="GX56" s="50"/>
      <c r="GY56" s="59"/>
      <c r="GZ56" s="60"/>
      <c r="HA56" s="17"/>
      <c r="HB56" s="17"/>
      <c r="HC56" s="58"/>
      <c r="HD56" s="50"/>
      <c r="HE56" s="50"/>
      <c r="HF56" s="50"/>
      <c r="HG56" s="50"/>
      <c r="HH56" s="50"/>
      <c r="HI56" s="50"/>
      <c r="HJ56" s="59"/>
      <c r="HK56" s="60"/>
      <c r="HL56" s="17"/>
      <c r="HM56" s="17"/>
      <c r="HN56" s="58"/>
      <c r="HO56" s="50"/>
      <c r="HP56" s="50"/>
      <c r="HQ56" s="50"/>
      <c r="HR56" s="50"/>
      <c r="HS56" s="50"/>
      <c r="HT56" s="50"/>
      <c r="HU56" s="59"/>
      <c r="HV56" s="60"/>
      <c r="HW56" s="17"/>
      <c r="HX56" s="17"/>
    </row>
    <row r="57" spans="1:232" x14ac:dyDescent="0.3">
      <c r="A57" s="54"/>
      <c r="B57" s="55"/>
      <c r="C57" s="62"/>
      <c r="D57" s="57"/>
      <c r="E57" s="57"/>
      <c r="F57" s="57"/>
      <c r="G57" s="53"/>
      <c r="H57" s="50"/>
      <c r="I57" s="59"/>
      <c r="J57" s="60"/>
      <c r="K57" s="17"/>
      <c r="L57" s="17"/>
      <c r="M57" s="58"/>
      <c r="N57" s="50"/>
      <c r="O57" s="50"/>
      <c r="P57" s="50"/>
      <c r="Q57" s="50"/>
      <c r="R57" s="50"/>
      <c r="S57" s="50"/>
      <c r="T57" s="59"/>
      <c r="U57" s="60"/>
      <c r="V57" s="17"/>
      <c r="W57" s="17"/>
      <c r="X57" s="58"/>
      <c r="Y57" s="50"/>
      <c r="Z57" s="50"/>
      <c r="AA57" s="50"/>
      <c r="AB57" s="50"/>
      <c r="AC57" s="50"/>
      <c r="AD57" s="50"/>
      <c r="AE57" s="59"/>
      <c r="AF57" s="60"/>
      <c r="AG57" s="17"/>
      <c r="AH57" s="17"/>
      <c r="AI57" s="58"/>
      <c r="AJ57" s="50"/>
      <c r="AK57" s="50"/>
      <c r="AL57" s="50"/>
      <c r="AM57" s="50"/>
      <c r="AN57" s="50"/>
      <c r="AO57" s="50"/>
      <c r="AP57" s="59"/>
      <c r="AQ57" s="60"/>
      <c r="AR57" s="17"/>
      <c r="AS57" s="17"/>
      <c r="AT57" s="58"/>
      <c r="AU57" s="50"/>
      <c r="AV57" s="50"/>
      <c r="AW57" s="50"/>
      <c r="AX57" s="50"/>
      <c r="AY57" s="50"/>
      <c r="AZ57" s="50"/>
      <c r="BA57" s="59"/>
      <c r="BB57" s="60"/>
      <c r="BC57" s="17"/>
      <c r="BD57" s="17"/>
      <c r="BE57" s="58"/>
      <c r="BF57" s="50"/>
      <c r="BG57" s="50"/>
      <c r="BH57" s="50"/>
      <c r="BI57" s="50"/>
      <c r="BJ57" s="50"/>
      <c r="BK57" s="50"/>
      <c r="BL57" s="59"/>
      <c r="BM57" s="60"/>
      <c r="BN57" s="17"/>
      <c r="BO57" s="17"/>
      <c r="BP57" s="58"/>
      <c r="BQ57" s="50"/>
      <c r="BR57" s="50"/>
      <c r="BS57" s="50"/>
      <c r="BT57" s="50"/>
      <c r="BU57" s="50"/>
      <c r="BV57" s="50"/>
      <c r="BW57" s="59"/>
      <c r="BX57" s="60"/>
      <c r="BY57" s="17"/>
      <c r="BZ57" s="17"/>
      <c r="CA57" s="58"/>
      <c r="CB57" s="50"/>
      <c r="CC57" s="50"/>
      <c r="CD57" s="50"/>
      <c r="CE57" s="50"/>
      <c r="CF57" s="50"/>
      <c r="CG57" s="50"/>
      <c r="CH57" s="59"/>
      <c r="CI57" s="60"/>
      <c r="CJ57" s="17"/>
      <c r="CK57" s="17"/>
      <c r="CL57" s="58"/>
      <c r="CM57" s="50"/>
      <c r="CN57" s="50"/>
      <c r="CO57" s="50"/>
      <c r="CP57" s="50"/>
      <c r="CQ57" s="50"/>
      <c r="CR57" s="50"/>
      <c r="CS57" s="59"/>
      <c r="CT57" s="60"/>
      <c r="CU57" s="17"/>
      <c r="CV57" s="17"/>
      <c r="CW57" s="58"/>
      <c r="CX57" s="50"/>
      <c r="CY57" s="50"/>
      <c r="CZ57" s="50"/>
      <c r="DA57" s="50"/>
      <c r="DB57" s="50"/>
      <c r="DC57" s="50"/>
      <c r="DD57" s="59"/>
      <c r="DE57" s="60"/>
      <c r="DF57" s="17"/>
      <c r="DG57" s="17"/>
      <c r="DH57" s="58"/>
      <c r="DI57" s="50"/>
      <c r="DJ57" s="50"/>
      <c r="DK57" s="50"/>
      <c r="DL57" s="50"/>
      <c r="DM57" s="50"/>
      <c r="DN57" s="50"/>
      <c r="DO57" s="59"/>
      <c r="DP57" s="60"/>
      <c r="DQ57" s="17"/>
      <c r="DR57" s="17"/>
      <c r="DS57" s="58"/>
      <c r="DT57" s="50"/>
      <c r="DU57" s="50"/>
      <c r="DV57" s="50"/>
      <c r="DW57" s="50"/>
      <c r="DX57" s="50"/>
      <c r="DY57" s="50"/>
      <c r="DZ57" s="59"/>
      <c r="EA57" s="60"/>
      <c r="EB57" s="17"/>
      <c r="EC57" s="17"/>
      <c r="ED57" s="58"/>
      <c r="EE57" s="50"/>
      <c r="EF57" s="50"/>
      <c r="EG57" s="50"/>
      <c r="EH57" s="50"/>
      <c r="EI57" s="50"/>
      <c r="EJ57" s="50"/>
      <c r="EK57" s="59"/>
      <c r="EL57" s="60"/>
      <c r="EM57" s="17"/>
      <c r="EN57" s="17"/>
      <c r="EO57" s="58"/>
      <c r="EP57" s="50"/>
      <c r="EQ57" s="50"/>
      <c r="ER57" s="50"/>
      <c r="ES57" s="50"/>
      <c r="ET57" s="50"/>
      <c r="EU57" s="50"/>
      <c r="EV57" s="59"/>
      <c r="EW57" s="60"/>
      <c r="EX57" s="17"/>
      <c r="EY57" s="17"/>
      <c r="EZ57" s="58"/>
      <c r="FA57" s="50"/>
      <c r="FB57" s="50"/>
      <c r="FC57" s="50"/>
      <c r="FD57" s="50"/>
      <c r="FE57" s="50"/>
      <c r="FF57" s="50"/>
      <c r="FG57" s="59"/>
      <c r="FH57" s="60"/>
      <c r="FI57" s="17"/>
      <c r="FJ57" s="17"/>
      <c r="FK57" s="58"/>
      <c r="FL57" s="50"/>
      <c r="FM57" s="50"/>
      <c r="FN57" s="50"/>
      <c r="FO57" s="50"/>
      <c r="FP57" s="50"/>
      <c r="FQ57" s="50"/>
      <c r="FR57" s="59"/>
      <c r="FS57" s="60"/>
      <c r="FT57" s="17"/>
      <c r="FU57" s="17"/>
      <c r="FV57" s="58"/>
      <c r="FW57" s="50"/>
      <c r="FX57" s="50"/>
      <c r="FY57" s="50"/>
      <c r="FZ57" s="50"/>
      <c r="GA57" s="50"/>
      <c r="GB57" s="50"/>
      <c r="GC57" s="59"/>
      <c r="GD57" s="60"/>
      <c r="GE57" s="17"/>
      <c r="GF57" s="17"/>
      <c r="GG57" s="58"/>
      <c r="GH57" s="50"/>
      <c r="GI57" s="50"/>
      <c r="GJ57" s="50"/>
      <c r="GK57" s="50"/>
      <c r="GL57" s="50"/>
      <c r="GM57" s="50"/>
      <c r="GN57" s="59"/>
      <c r="GO57" s="60"/>
      <c r="GP57" s="17"/>
      <c r="GQ57" s="17"/>
      <c r="GR57" s="58"/>
      <c r="GS57" s="50"/>
      <c r="GT57" s="50"/>
      <c r="GU57" s="50"/>
      <c r="GV57" s="50"/>
      <c r="GW57" s="50"/>
      <c r="GX57" s="50"/>
      <c r="GY57" s="59"/>
      <c r="GZ57" s="60"/>
      <c r="HA57" s="17"/>
      <c r="HB57" s="17"/>
      <c r="HC57" s="58"/>
      <c r="HD57" s="50"/>
      <c r="HE57" s="50"/>
      <c r="HF57" s="50"/>
      <c r="HG57" s="50"/>
      <c r="HH57" s="50"/>
      <c r="HI57" s="50"/>
      <c r="HJ57" s="59"/>
      <c r="HK57" s="60"/>
      <c r="HL57" s="17"/>
      <c r="HM57" s="17"/>
      <c r="HN57" s="58"/>
      <c r="HO57" s="50"/>
      <c r="HP57" s="50"/>
      <c r="HQ57" s="50"/>
      <c r="HR57" s="50"/>
      <c r="HS57" s="50"/>
      <c r="HT57" s="50"/>
      <c r="HU57" s="59"/>
      <c r="HV57" s="60"/>
      <c r="HW57" s="17"/>
      <c r="HX57" s="17"/>
    </row>
    <row r="58" spans="1:232" x14ac:dyDescent="0.3">
      <c r="A58" s="54"/>
      <c r="B58" s="55"/>
      <c r="C58" s="56"/>
      <c r="D58" s="57"/>
      <c r="E58" s="57"/>
      <c r="F58" s="57"/>
      <c r="G58" s="53"/>
      <c r="H58" s="50"/>
      <c r="I58" s="59"/>
      <c r="J58" s="60"/>
      <c r="K58" s="17"/>
      <c r="L58" s="17"/>
      <c r="M58" s="58"/>
      <c r="N58" s="50"/>
      <c r="O58" s="50"/>
      <c r="P58" s="50"/>
      <c r="Q58" s="50"/>
      <c r="R58" s="50"/>
      <c r="S58" s="50"/>
      <c r="T58" s="59"/>
      <c r="U58" s="60"/>
      <c r="V58" s="17"/>
      <c r="W58" s="17"/>
      <c r="X58" s="58"/>
      <c r="Y58" s="50"/>
      <c r="Z58" s="50"/>
      <c r="AA58" s="50"/>
      <c r="AB58" s="50"/>
      <c r="AC58" s="50"/>
      <c r="AD58" s="50"/>
      <c r="AE58" s="59"/>
      <c r="AF58" s="60"/>
      <c r="AG58" s="17"/>
      <c r="AH58" s="17"/>
      <c r="AI58" s="58"/>
      <c r="AJ58" s="50"/>
      <c r="AK58" s="50"/>
      <c r="AL58" s="50"/>
      <c r="AM58" s="50"/>
      <c r="AN58" s="50"/>
      <c r="AO58" s="50"/>
      <c r="AP58" s="59"/>
      <c r="AQ58" s="60"/>
      <c r="AR58" s="17"/>
      <c r="AS58" s="17"/>
      <c r="AT58" s="58"/>
      <c r="AU58" s="50"/>
      <c r="AV58" s="50"/>
      <c r="AW58" s="50"/>
      <c r="AX58" s="50"/>
      <c r="AY58" s="50"/>
      <c r="AZ58" s="50"/>
      <c r="BA58" s="59"/>
      <c r="BB58" s="60"/>
      <c r="BC58" s="17"/>
      <c r="BD58" s="17"/>
      <c r="BE58" s="58"/>
      <c r="BF58" s="50"/>
      <c r="BG58" s="50"/>
      <c r="BH58" s="50"/>
      <c r="BI58" s="50"/>
      <c r="BJ58" s="50"/>
      <c r="BK58" s="50"/>
      <c r="BL58" s="59"/>
      <c r="BM58" s="60"/>
      <c r="BN58" s="17"/>
      <c r="BO58" s="17"/>
      <c r="BP58" s="58"/>
      <c r="BQ58" s="50"/>
      <c r="BR58" s="50"/>
      <c r="BS58" s="50"/>
      <c r="BT58" s="50"/>
      <c r="BU58" s="50"/>
      <c r="BV58" s="50"/>
      <c r="BW58" s="59"/>
      <c r="BX58" s="60"/>
      <c r="BY58" s="17"/>
      <c r="BZ58" s="17"/>
      <c r="CA58" s="58"/>
      <c r="CB58" s="50"/>
      <c r="CC58" s="50"/>
      <c r="CD58" s="50"/>
      <c r="CE58" s="50"/>
      <c r="CF58" s="50"/>
      <c r="CG58" s="50"/>
      <c r="CH58" s="59"/>
      <c r="CI58" s="60"/>
      <c r="CJ58" s="17"/>
      <c r="CK58" s="17"/>
      <c r="CL58" s="58"/>
      <c r="CM58" s="50"/>
      <c r="CN58" s="50"/>
      <c r="CO58" s="50"/>
      <c r="CP58" s="50"/>
      <c r="CQ58" s="50"/>
      <c r="CR58" s="50"/>
      <c r="CS58" s="59"/>
      <c r="CT58" s="60"/>
      <c r="CU58" s="17"/>
      <c r="CV58" s="17"/>
      <c r="CW58" s="58"/>
      <c r="CX58" s="50"/>
      <c r="CY58" s="50"/>
      <c r="CZ58" s="50"/>
      <c r="DA58" s="50"/>
      <c r="DB58" s="50"/>
      <c r="DC58" s="50"/>
      <c r="DD58" s="59"/>
      <c r="DE58" s="60"/>
      <c r="DF58" s="17"/>
      <c r="DG58" s="17"/>
      <c r="DH58" s="58"/>
      <c r="DI58" s="50"/>
      <c r="DJ58" s="50"/>
      <c r="DK58" s="50"/>
      <c r="DL58" s="50"/>
      <c r="DM58" s="50"/>
      <c r="DN58" s="50"/>
      <c r="DO58" s="59"/>
      <c r="DP58" s="60"/>
      <c r="DQ58" s="17"/>
      <c r="DR58" s="17"/>
      <c r="DS58" s="58"/>
      <c r="DT58" s="50"/>
      <c r="DU58" s="50"/>
      <c r="DV58" s="50"/>
      <c r="DW58" s="50"/>
      <c r="DX58" s="50"/>
      <c r="DY58" s="50"/>
      <c r="DZ58" s="59"/>
      <c r="EA58" s="60"/>
      <c r="EB58" s="17"/>
      <c r="EC58" s="17"/>
      <c r="ED58" s="58"/>
      <c r="EE58" s="50"/>
      <c r="EF58" s="50"/>
      <c r="EG58" s="50"/>
      <c r="EH58" s="50"/>
      <c r="EI58" s="50"/>
      <c r="EJ58" s="50"/>
      <c r="EK58" s="59"/>
      <c r="EL58" s="60"/>
      <c r="EM58" s="17"/>
      <c r="EN58" s="17"/>
      <c r="EO58" s="58"/>
      <c r="EP58" s="50"/>
      <c r="EQ58" s="50"/>
      <c r="ER58" s="50"/>
      <c r="ES58" s="50"/>
      <c r="ET58" s="50"/>
      <c r="EU58" s="50"/>
      <c r="EV58" s="59"/>
      <c r="EW58" s="60"/>
      <c r="EX58" s="17"/>
      <c r="EY58" s="17"/>
      <c r="EZ58" s="58"/>
      <c r="FA58" s="50"/>
      <c r="FB58" s="50"/>
      <c r="FC58" s="50"/>
      <c r="FD58" s="50"/>
      <c r="FE58" s="50"/>
      <c r="FF58" s="50"/>
      <c r="FG58" s="59"/>
      <c r="FH58" s="60"/>
      <c r="FI58" s="17"/>
      <c r="FJ58" s="17"/>
      <c r="FK58" s="58"/>
      <c r="FL58" s="50"/>
      <c r="FM58" s="50"/>
      <c r="FN58" s="50"/>
      <c r="FO58" s="50"/>
      <c r="FP58" s="50"/>
      <c r="FQ58" s="50"/>
      <c r="FR58" s="59"/>
      <c r="FS58" s="60"/>
      <c r="FT58" s="17"/>
      <c r="FU58" s="17"/>
      <c r="FV58" s="58"/>
      <c r="FW58" s="50"/>
      <c r="FX58" s="50"/>
      <c r="FY58" s="50"/>
      <c r="FZ58" s="50"/>
      <c r="GA58" s="50"/>
      <c r="GB58" s="50"/>
      <c r="GC58" s="59"/>
      <c r="GD58" s="60"/>
      <c r="GE58" s="17"/>
      <c r="GF58" s="17"/>
      <c r="GG58" s="58"/>
      <c r="GH58" s="50"/>
      <c r="GI58" s="50"/>
      <c r="GJ58" s="50"/>
      <c r="GK58" s="50"/>
      <c r="GL58" s="50"/>
      <c r="GM58" s="50"/>
      <c r="GN58" s="59"/>
      <c r="GO58" s="60"/>
      <c r="GP58" s="17"/>
      <c r="GQ58" s="17"/>
      <c r="GR58" s="58"/>
      <c r="GS58" s="50"/>
      <c r="GT58" s="50"/>
      <c r="GU58" s="50"/>
      <c r="GV58" s="50"/>
      <c r="GW58" s="50"/>
      <c r="GX58" s="50"/>
      <c r="GY58" s="59"/>
      <c r="GZ58" s="60"/>
      <c r="HA58" s="17"/>
      <c r="HB58" s="17"/>
      <c r="HC58" s="58"/>
      <c r="HD58" s="50"/>
      <c r="HE58" s="50"/>
      <c r="HF58" s="50"/>
      <c r="HG58" s="50"/>
      <c r="HH58" s="50"/>
      <c r="HI58" s="50"/>
      <c r="HJ58" s="59"/>
      <c r="HK58" s="60"/>
      <c r="HL58" s="17"/>
      <c r="HM58" s="17"/>
      <c r="HN58" s="58"/>
      <c r="HO58" s="50"/>
      <c r="HP58" s="50"/>
      <c r="HQ58" s="50"/>
      <c r="HR58" s="50"/>
      <c r="HS58" s="50"/>
      <c r="HT58" s="50"/>
      <c r="HU58" s="59"/>
      <c r="HV58" s="60"/>
      <c r="HW58" s="17"/>
      <c r="HX58" s="17"/>
    </row>
    <row r="59" spans="1:232" x14ac:dyDescent="0.3">
      <c r="A59" s="64"/>
      <c r="B59" s="65"/>
      <c r="C59" s="66"/>
      <c r="D59" s="67"/>
      <c r="E59" s="67"/>
      <c r="F59" s="67"/>
      <c r="G59" s="68"/>
      <c r="H59" s="50"/>
      <c r="I59" s="59"/>
      <c r="J59" s="60"/>
      <c r="K59" s="17"/>
      <c r="L59" s="17"/>
      <c r="M59" s="58"/>
      <c r="N59" s="50"/>
      <c r="O59" s="50"/>
      <c r="P59" s="50"/>
      <c r="Q59" s="50"/>
      <c r="R59" s="50"/>
      <c r="S59" s="50"/>
      <c r="T59" s="59"/>
      <c r="U59" s="60"/>
      <c r="V59" s="17"/>
      <c r="W59" s="17"/>
      <c r="X59" s="58"/>
      <c r="Y59" s="50"/>
      <c r="Z59" s="50"/>
      <c r="AA59" s="50"/>
      <c r="AB59" s="50"/>
      <c r="AC59" s="50"/>
      <c r="AD59" s="50"/>
      <c r="AE59" s="59"/>
      <c r="AF59" s="60"/>
      <c r="AG59" s="17"/>
      <c r="AH59" s="17"/>
      <c r="AI59" s="58"/>
      <c r="AJ59" s="50"/>
      <c r="AK59" s="50"/>
      <c r="AL59" s="50"/>
      <c r="AM59" s="50"/>
      <c r="AN59" s="50"/>
      <c r="AO59" s="50"/>
      <c r="AP59" s="59"/>
      <c r="AQ59" s="60"/>
      <c r="AR59" s="17"/>
      <c r="AS59" s="17"/>
      <c r="AT59" s="58"/>
      <c r="AU59" s="50"/>
      <c r="AV59" s="50"/>
      <c r="AW59" s="50"/>
      <c r="AX59" s="50"/>
      <c r="AY59" s="50"/>
      <c r="AZ59" s="50"/>
      <c r="BA59" s="59"/>
      <c r="BB59" s="60"/>
      <c r="BC59" s="17"/>
      <c r="BD59" s="17"/>
      <c r="BE59" s="58"/>
      <c r="BF59" s="50"/>
      <c r="BG59" s="50"/>
      <c r="BH59" s="50"/>
      <c r="BI59" s="50"/>
      <c r="BJ59" s="50"/>
      <c r="BK59" s="50"/>
      <c r="BL59" s="59"/>
      <c r="BM59" s="60"/>
      <c r="BN59" s="17"/>
      <c r="BO59" s="17"/>
      <c r="BP59" s="58"/>
      <c r="BQ59" s="50"/>
      <c r="BR59" s="50"/>
      <c r="BS59" s="50"/>
      <c r="BT59" s="50"/>
      <c r="BU59" s="50"/>
      <c r="BV59" s="50"/>
      <c r="BW59" s="59"/>
      <c r="BX59" s="60"/>
      <c r="BY59" s="17"/>
      <c r="BZ59" s="17"/>
      <c r="CA59" s="58"/>
      <c r="CB59" s="50"/>
      <c r="CC59" s="50"/>
      <c r="CD59" s="50"/>
      <c r="CE59" s="50"/>
      <c r="CF59" s="50"/>
      <c r="CG59" s="50"/>
      <c r="CH59" s="59"/>
      <c r="CI59" s="60"/>
      <c r="CJ59" s="17"/>
      <c r="CK59" s="17"/>
      <c r="CL59" s="58"/>
      <c r="CM59" s="50"/>
      <c r="CN59" s="50"/>
      <c r="CO59" s="50"/>
      <c r="CP59" s="50"/>
      <c r="CQ59" s="50"/>
      <c r="CR59" s="50"/>
      <c r="CS59" s="59"/>
      <c r="CT59" s="60"/>
      <c r="CU59" s="17"/>
      <c r="CV59" s="17"/>
      <c r="CW59" s="58"/>
      <c r="CX59" s="50"/>
      <c r="CY59" s="50"/>
      <c r="CZ59" s="50"/>
      <c r="DA59" s="50"/>
      <c r="DB59" s="50"/>
      <c r="DC59" s="50"/>
      <c r="DD59" s="59"/>
      <c r="DE59" s="60"/>
      <c r="DF59" s="17"/>
      <c r="DG59" s="17"/>
      <c r="DH59" s="58"/>
      <c r="DI59" s="50"/>
      <c r="DJ59" s="50"/>
      <c r="DK59" s="50"/>
      <c r="DL59" s="50"/>
      <c r="DM59" s="50"/>
      <c r="DN59" s="50"/>
      <c r="DO59" s="59"/>
      <c r="DP59" s="60"/>
      <c r="DQ59" s="17"/>
      <c r="DR59" s="17"/>
      <c r="DS59" s="58"/>
      <c r="DT59" s="50"/>
      <c r="DU59" s="50"/>
      <c r="DV59" s="50"/>
      <c r="DW59" s="50"/>
      <c r="DX59" s="50"/>
      <c r="DY59" s="50"/>
      <c r="DZ59" s="59"/>
      <c r="EA59" s="60"/>
      <c r="EB59" s="17"/>
      <c r="EC59" s="17"/>
      <c r="ED59" s="58"/>
      <c r="EE59" s="50"/>
      <c r="EF59" s="50"/>
      <c r="EG59" s="50"/>
      <c r="EH59" s="50"/>
      <c r="EI59" s="50"/>
      <c r="EJ59" s="50"/>
      <c r="EK59" s="59"/>
      <c r="EL59" s="60"/>
      <c r="EM59" s="17"/>
      <c r="EN59" s="17"/>
      <c r="EO59" s="58"/>
      <c r="EP59" s="50"/>
      <c r="EQ59" s="50"/>
      <c r="ER59" s="50"/>
      <c r="ES59" s="50"/>
      <c r="ET59" s="50"/>
      <c r="EU59" s="50"/>
      <c r="EV59" s="59"/>
      <c r="EW59" s="60"/>
      <c r="EX59" s="17"/>
      <c r="EY59" s="17"/>
      <c r="EZ59" s="58"/>
      <c r="FA59" s="50"/>
      <c r="FB59" s="50"/>
      <c r="FC59" s="50"/>
      <c r="FD59" s="50"/>
      <c r="FE59" s="50"/>
      <c r="FF59" s="50"/>
      <c r="FG59" s="59"/>
      <c r="FH59" s="60"/>
      <c r="FI59" s="17"/>
      <c r="FJ59" s="17"/>
      <c r="FK59" s="58"/>
      <c r="FL59" s="50"/>
      <c r="FM59" s="50"/>
      <c r="FN59" s="50"/>
      <c r="FO59" s="50"/>
      <c r="FP59" s="50"/>
      <c r="FQ59" s="50"/>
      <c r="FR59" s="59"/>
      <c r="FS59" s="60"/>
      <c r="FT59" s="17"/>
      <c r="FU59" s="17"/>
      <c r="FV59" s="58"/>
      <c r="FW59" s="50"/>
      <c r="FX59" s="50"/>
      <c r="FY59" s="50"/>
      <c r="FZ59" s="50"/>
      <c r="GA59" s="50"/>
      <c r="GB59" s="50"/>
      <c r="GC59" s="59"/>
      <c r="GD59" s="60"/>
      <c r="GE59" s="17"/>
      <c r="GF59" s="17"/>
      <c r="GG59" s="58"/>
      <c r="GH59" s="50"/>
      <c r="GI59" s="50"/>
      <c r="GJ59" s="50"/>
      <c r="GK59" s="50"/>
      <c r="GL59" s="50"/>
      <c r="GM59" s="50"/>
      <c r="GN59" s="59"/>
      <c r="GO59" s="60"/>
      <c r="GP59" s="17"/>
      <c r="GQ59" s="17"/>
      <c r="GR59" s="58"/>
      <c r="GS59" s="50"/>
      <c r="GT59" s="50"/>
      <c r="GU59" s="50"/>
      <c r="GV59" s="50"/>
      <c r="GW59" s="50"/>
      <c r="GX59" s="50"/>
      <c r="GY59" s="59"/>
      <c r="GZ59" s="60"/>
      <c r="HA59" s="17"/>
      <c r="HB59" s="17"/>
      <c r="HC59" s="58"/>
      <c r="HD59" s="50"/>
      <c r="HE59" s="50"/>
      <c r="HF59" s="50"/>
      <c r="HG59" s="50"/>
      <c r="HH59" s="50"/>
      <c r="HI59" s="50"/>
      <c r="HJ59" s="59"/>
      <c r="HK59" s="60"/>
      <c r="HL59" s="17"/>
      <c r="HM59" s="17"/>
      <c r="HN59" s="58"/>
      <c r="HO59" s="50"/>
      <c r="HP59" s="50"/>
      <c r="HQ59" s="50"/>
      <c r="HR59" s="50"/>
      <c r="HS59" s="50"/>
      <c r="HT59" s="50"/>
      <c r="HU59" s="59"/>
      <c r="HV59" s="60"/>
      <c r="HW59" s="17"/>
      <c r="HX59" s="17"/>
    </row>
    <row r="60" spans="1:232" x14ac:dyDescent="0.3">
      <c r="A60" s="64"/>
      <c r="B60" s="65"/>
      <c r="C60" s="66"/>
      <c r="D60" s="67"/>
      <c r="E60" s="67"/>
      <c r="F60" s="67"/>
      <c r="G60" s="68"/>
      <c r="H60" s="50"/>
      <c r="I60" s="59"/>
      <c r="J60" s="60"/>
      <c r="K60" s="17"/>
      <c r="L60" s="17"/>
      <c r="M60" s="58"/>
      <c r="N60" s="50"/>
      <c r="O60" s="50"/>
      <c r="P60" s="50"/>
      <c r="Q60" s="50"/>
      <c r="R60" s="50"/>
      <c r="S60" s="50"/>
      <c r="T60" s="59"/>
      <c r="U60" s="60"/>
      <c r="V60" s="17"/>
      <c r="W60" s="17"/>
      <c r="X60" s="58"/>
      <c r="Y60" s="50"/>
      <c r="Z60" s="50"/>
      <c r="AA60" s="50"/>
      <c r="AB60" s="50"/>
      <c r="AC60" s="50"/>
      <c r="AD60" s="50"/>
      <c r="AE60" s="59"/>
      <c r="AF60" s="60"/>
      <c r="AG60" s="17"/>
      <c r="AH60" s="17"/>
      <c r="AI60" s="58"/>
      <c r="AJ60" s="50"/>
      <c r="AK60" s="50"/>
      <c r="AL60" s="50"/>
      <c r="AM60" s="50"/>
      <c r="AN60" s="50"/>
      <c r="AO60" s="50"/>
      <c r="AP60" s="59"/>
      <c r="AQ60" s="60"/>
      <c r="AR60" s="17"/>
      <c r="AS60" s="17"/>
      <c r="AT60" s="58"/>
      <c r="AU60" s="50"/>
      <c r="AV60" s="50"/>
      <c r="AW60" s="50"/>
      <c r="AX60" s="50"/>
      <c r="AY60" s="50"/>
      <c r="AZ60" s="50"/>
      <c r="BA60" s="59"/>
      <c r="BB60" s="60"/>
      <c r="BC60" s="17"/>
      <c r="BD60" s="17"/>
      <c r="BE60" s="58"/>
      <c r="BF60" s="50"/>
      <c r="BG60" s="50"/>
      <c r="BH60" s="50"/>
      <c r="BI60" s="50"/>
      <c r="BJ60" s="50"/>
      <c r="BK60" s="50"/>
      <c r="BL60" s="59"/>
      <c r="BM60" s="60"/>
      <c r="BN60" s="17"/>
      <c r="BO60" s="17"/>
      <c r="BP60" s="58"/>
      <c r="BQ60" s="50"/>
      <c r="BR60" s="50"/>
      <c r="BS60" s="50"/>
      <c r="BT60" s="50"/>
      <c r="BU60" s="50"/>
      <c r="BV60" s="50"/>
      <c r="BW60" s="59"/>
      <c r="BX60" s="60"/>
      <c r="BY60" s="17"/>
      <c r="BZ60" s="17"/>
      <c r="CA60" s="58"/>
      <c r="CB60" s="50"/>
      <c r="CC60" s="50"/>
      <c r="CD60" s="50"/>
      <c r="CE60" s="50"/>
      <c r="CF60" s="50"/>
      <c r="CG60" s="50"/>
      <c r="CH60" s="59"/>
      <c r="CI60" s="60"/>
      <c r="CJ60" s="17"/>
      <c r="CK60" s="17"/>
      <c r="CL60" s="58"/>
      <c r="CM60" s="50"/>
      <c r="CN60" s="50"/>
      <c r="CO60" s="50"/>
      <c r="CP60" s="50"/>
      <c r="CQ60" s="50"/>
      <c r="CR60" s="50"/>
      <c r="CS60" s="59"/>
      <c r="CT60" s="60"/>
      <c r="CU60" s="17"/>
      <c r="CV60" s="17"/>
      <c r="CW60" s="58"/>
      <c r="CX60" s="50"/>
      <c r="CY60" s="50"/>
      <c r="CZ60" s="50"/>
      <c r="DA60" s="50"/>
      <c r="DB60" s="50"/>
      <c r="DC60" s="50"/>
      <c r="DD60" s="59"/>
      <c r="DE60" s="60"/>
      <c r="DF60" s="17"/>
      <c r="DG60" s="17"/>
      <c r="DH60" s="58"/>
      <c r="DI60" s="50"/>
      <c r="DJ60" s="50"/>
      <c r="DK60" s="50"/>
      <c r="DL60" s="50"/>
      <c r="DM60" s="50"/>
      <c r="DN60" s="50"/>
      <c r="DO60" s="59"/>
      <c r="DP60" s="60"/>
      <c r="DQ60" s="17"/>
      <c r="DR60" s="17"/>
      <c r="DS60" s="58"/>
      <c r="DT60" s="50"/>
      <c r="DU60" s="50"/>
      <c r="DV60" s="50"/>
      <c r="DW60" s="50"/>
      <c r="DX60" s="50"/>
      <c r="DY60" s="50"/>
      <c r="DZ60" s="59"/>
      <c r="EA60" s="60"/>
      <c r="EB60" s="17"/>
      <c r="EC60" s="17"/>
      <c r="ED60" s="58"/>
      <c r="EE60" s="50"/>
      <c r="EF60" s="50"/>
      <c r="EG60" s="50"/>
      <c r="EH60" s="50"/>
      <c r="EI60" s="50"/>
      <c r="EJ60" s="50"/>
      <c r="EK60" s="59"/>
      <c r="EL60" s="60"/>
      <c r="EM60" s="17"/>
      <c r="EN60" s="17"/>
      <c r="EO60" s="58"/>
      <c r="EP60" s="50"/>
      <c r="EQ60" s="50"/>
      <c r="ER60" s="50"/>
      <c r="ES60" s="50"/>
      <c r="ET60" s="50"/>
      <c r="EU60" s="50"/>
      <c r="EV60" s="59"/>
      <c r="EW60" s="60"/>
      <c r="EX60" s="17"/>
      <c r="EY60" s="17"/>
      <c r="EZ60" s="58"/>
      <c r="FA60" s="50"/>
      <c r="FB60" s="50"/>
      <c r="FC60" s="50"/>
      <c r="FD60" s="50"/>
      <c r="FE60" s="50"/>
      <c r="FF60" s="50"/>
      <c r="FG60" s="59"/>
      <c r="FH60" s="60"/>
      <c r="FI60" s="17"/>
      <c r="FJ60" s="17"/>
      <c r="FK60" s="58"/>
      <c r="FL60" s="50"/>
      <c r="FM60" s="50"/>
      <c r="FN60" s="50"/>
      <c r="FO60" s="50"/>
      <c r="FP60" s="50"/>
      <c r="FQ60" s="50"/>
      <c r="FR60" s="59"/>
      <c r="FS60" s="60"/>
      <c r="FT60" s="17"/>
      <c r="FU60" s="17"/>
      <c r="FV60" s="58"/>
      <c r="FW60" s="50"/>
      <c r="FX60" s="50"/>
      <c r="FY60" s="50"/>
      <c r="FZ60" s="50"/>
      <c r="GA60" s="50"/>
      <c r="GB60" s="50"/>
      <c r="GC60" s="59"/>
      <c r="GD60" s="60"/>
      <c r="GE60" s="17"/>
      <c r="GF60" s="17"/>
      <c r="GG60" s="58"/>
      <c r="GH60" s="50"/>
      <c r="GI60" s="50"/>
      <c r="GJ60" s="50"/>
      <c r="GK60" s="50"/>
      <c r="GL60" s="50"/>
      <c r="GM60" s="50"/>
      <c r="GN60" s="59"/>
      <c r="GO60" s="60"/>
      <c r="GP60" s="17"/>
      <c r="GQ60" s="17"/>
      <c r="GR60" s="58"/>
      <c r="GS60" s="50"/>
      <c r="GT60" s="50"/>
      <c r="GU60" s="50"/>
      <c r="GV60" s="50"/>
      <c r="GW60" s="50"/>
      <c r="GX60" s="50"/>
      <c r="GY60" s="59"/>
      <c r="GZ60" s="60"/>
      <c r="HA60" s="17"/>
      <c r="HB60" s="17"/>
      <c r="HC60" s="58"/>
      <c r="HD60" s="50"/>
      <c r="HE60" s="50"/>
      <c r="HF60" s="50"/>
      <c r="HG60" s="50"/>
      <c r="HH60" s="50"/>
      <c r="HI60" s="50"/>
      <c r="HJ60" s="59"/>
      <c r="HK60" s="60"/>
      <c r="HL60" s="17"/>
      <c r="HM60" s="17"/>
      <c r="HN60" s="58"/>
      <c r="HO60" s="50"/>
      <c r="HP60" s="50"/>
      <c r="HQ60" s="50"/>
      <c r="HR60" s="50"/>
      <c r="HS60" s="50"/>
      <c r="HT60" s="50"/>
      <c r="HU60" s="59"/>
      <c r="HV60" s="60"/>
      <c r="HW60" s="17"/>
      <c r="HX60" s="17"/>
    </row>
    <row r="61" spans="1:232" x14ac:dyDescent="0.3">
      <c r="A61" s="64"/>
      <c r="B61" s="65"/>
      <c r="C61" s="66"/>
      <c r="D61" s="67"/>
      <c r="E61" s="67"/>
      <c r="F61" s="67"/>
      <c r="G61" s="68"/>
      <c r="H61" s="50"/>
      <c r="I61" s="59"/>
      <c r="J61" s="60"/>
      <c r="K61" s="17"/>
      <c r="L61" s="17"/>
      <c r="M61" s="58"/>
      <c r="N61" s="50"/>
      <c r="O61" s="50"/>
      <c r="P61" s="50"/>
      <c r="Q61" s="50"/>
      <c r="R61" s="50"/>
      <c r="S61" s="50"/>
      <c r="T61" s="59"/>
      <c r="U61" s="60"/>
      <c r="V61" s="17"/>
      <c r="W61" s="17"/>
      <c r="X61" s="58"/>
      <c r="Y61" s="50"/>
      <c r="Z61" s="50"/>
      <c r="AA61" s="50"/>
      <c r="AB61" s="50"/>
      <c r="AC61" s="50"/>
      <c r="AD61" s="50"/>
      <c r="AE61" s="59"/>
      <c r="AF61" s="60"/>
      <c r="AG61" s="17"/>
      <c r="AH61" s="17"/>
      <c r="AI61" s="58"/>
      <c r="AJ61" s="50"/>
      <c r="AK61" s="50"/>
      <c r="AL61" s="50"/>
      <c r="AM61" s="50"/>
      <c r="AN61" s="50"/>
      <c r="AO61" s="50"/>
      <c r="AP61" s="59"/>
      <c r="AQ61" s="60"/>
      <c r="AR61" s="17"/>
      <c r="AS61" s="17"/>
      <c r="AT61" s="58"/>
      <c r="AU61" s="50"/>
      <c r="AV61" s="50"/>
      <c r="AW61" s="50"/>
      <c r="AX61" s="50"/>
      <c r="AY61" s="50"/>
      <c r="AZ61" s="50"/>
      <c r="BA61" s="59"/>
      <c r="BB61" s="60"/>
      <c r="BC61" s="17"/>
      <c r="BD61" s="17"/>
      <c r="BE61" s="58"/>
      <c r="BF61" s="50"/>
      <c r="BG61" s="50"/>
      <c r="BH61" s="50"/>
      <c r="BI61" s="50"/>
      <c r="BJ61" s="50"/>
      <c r="BK61" s="50"/>
      <c r="BL61" s="59"/>
      <c r="BM61" s="60"/>
      <c r="BN61" s="17"/>
      <c r="BO61" s="17"/>
      <c r="BP61" s="58"/>
      <c r="BQ61" s="50"/>
      <c r="BR61" s="50"/>
      <c r="BS61" s="50"/>
      <c r="BT61" s="50"/>
      <c r="BU61" s="50"/>
      <c r="BV61" s="50"/>
      <c r="BW61" s="59"/>
      <c r="BX61" s="60"/>
      <c r="BY61" s="17"/>
      <c r="BZ61" s="17"/>
      <c r="CA61" s="58"/>
      <c r="CB61" s="50"/>
      <c r="CC61" s="50"/>
      <c r="CD61" s="50"/>
      <c r="CE61" s="50"/>
      <c r="CF61" s="50"/>
      <c r="CG61" s="50"/>
      <c r="CH61" s="59"/>
      <c r="CI61" s="60"/>
      <c r="CJ61" s="17"/>
      <c r="CK61" s="17"/>
      <c r="CL61" s="58"/>
      <c r="CM61" s="50"/>
      <c r="CN61" s="50"/>
      <c r="CO61" s="50"/>
      <c r="CP61" s="50"/>
      <c r="CQ61" s="50"/>
      <c r="CR61" s="50"/>
      <c r="CS61" s="59"/>
      <c r="CT61" s="60"/>
      <c r="CU61" s="17"/>
      <c r="CV61" s="17"/>
      <c r="CW61" s="58"/>
      <c r="CX61" s="50"/>
      <c r="CY61" s="50"/>
      <c r="CZ61" s="50"/>
      <c r="DA61" s="50"/>
      <c r="DB61" s="50"/>
      <c r="DC61" s="50"/>
      <c r="DD61" s="59"/>
      <c r="DE61" s="60"/>
      <c r="DF61" s="17"/>
      <c r="DG61" s="17"/>
      <c r="DH61" s="58"/>
      <c r="DI61" s="50"/>
      <c r="DJ61" s="50"/>
      <c r="DK61" s="50"/>
      <c r="DL61" s="50"/>
      <c r="DM61" s="50"/>
      <c r="DN61" s="50"/>
      <c r="DO61" s="59"/>
      <c r="DP61" s="60"/>
      <c r="DQ61" s="17"/>
      <c r="DR61" s="17"/>
      <c r="DS61" s="58"/>
      <c r="DT61" s="50"/>
      <c r="DU61" s="50"/>
      <c r="DV61" s="50"/>
      <c r="DW61" s="50"/>
      <c r="DX61" s="50"/>
      <c r="DY61" s="50"/>
      <c r="DZ61" s="59"/>
      <c r="EA61" s="60"/>
      <c r="EB61" s="17"/>
      <c r="EC61" s="17"/>
      <c r="ED61" s="58"/>
      <c r="EE61" s="50"/>
      <c r="EF61" s="50"/>
      <c r="EG61" s="50"/>
      <c r="EH61" s="50"/>
      <c r="EI61" s="50"/>
      <c r="EJ61" s="50"/>
      <c r="EK61" s="59"/>
      <c r="EL61" s="60"/>
      <c r="EM61" s="17"/>
      <c r="EN61" s="17"/>
      <c r="EO61" s="58"/>
      <c r="EP61" s="50"/>
      <c r="EQ61" s="50"/>
      <c r="ER61" s="50"/>
      <c r="ES61" s="50"/>
      <c r="ET61" s="50"/>
      <c r="EU61" s="50"/>
      <c r="EV61" s="59"/>
      <c r="EW61" s="60"/>
      <c r="EX61" s="17"/>
      <c r="EY61" s="17"/>
      <c r="EZ61" s="58"/>
      <c r="FA61" s="50"/>
      <c r="FB61" s="50"/>
      <c r="FC61" s="50"/>
      <c r="FD61" s="50"/>
      <c r="FE61" s="50"/>
      <c r="FF61" s="50"/>
      <c r="FG61" s="59"/>
      <c r="FH61" s="60"/>
      <c r="FI61" s="17"/>
      <c r="FJ61" s="17"/>
      <c r="FK61" s="58"/>
      <c r="FL61" s="50"/>
      <c r="FM61" s="50"/>
      <c r="FN61" s="50"/>
      <c r="FO61" s="50"/>
      <c r="FP61" s="50"/>
      <c r="FQ61" s="50"/>
      <c r="FR61" s="59"/>
      <c r="FS61" s="60"/>
      <c r="FT61" s="17"/>
      <c r="FU61" s="17"/>
      <c r="FV61" s="58"/>
      <c r="FW61" s="50"/>
      <c r="FX61" s="50"/>
      <c r="FY61" s="50"/>
      <c r="FZ61" s="50"/>
      <c r="GA61" s="50"/>
      <c r="GB61" s="50"/>
      <c r="GC61" s="59"/>
      <c r="GD61" s="60"/>
      <c r="GE61" s="17"/>
      <c r="GF61" s="17"/>
      <c r="GG61" s="58"/>
      <c r="GH61" s="50"/>
      <c r="GI61" s="50"/>
      <c r="GJ61" s="50"/>
      <c r="GK61" s="50"/>
      <c r="GL61" s="50"/>
      <c r="GM61" s="50"/>
      <c r="GN61" s="59"/>
      <c r="GO61" s="60"/>
      <c r="GP61" s="17"/>
      <c r="GQ61" s="17"/>
      <c r="GR61" s="58"/>
      <c r="GS61" s="50"/>
      <c r="GT61" s="50"/>
      <c r="GU61" s="50"/>
      <c r="GV61" s="50"/>
      <c r="GW61" s="50"/>
      <c r="GX61" s="50"/>
      <c r="GY61" s="59"/>
      <c r="GZ61" s="60"/>
      <c r="HA61" s="17"/>
      <c r="HB61" s="17"/>
      <c r="HC61" s="58"/>
      <c r="HD61" s="50"/>
      <c r="HE61" s="50"/>
      <c r="HF61" s="50"/>
      <c r="HG61" s="50"/>
      <c r="HH61" s="50"/>
      <c r="HI61" s="50"/>
      <c r="HJ61" s="59"/>
      <c r="HK61" s="60"/>
      <c r="HL61" s="17"/>
      <c r="HM61" s="17"/>
      <c r="HN61" s="58"/>
      <c r="HO61" s="50"/>
      <c r="HP61" s="50"/>
      <c r="HQ61" s="50"/>
      <c r="HR61" s="50"/>
      <c r="HS61" s="50"/>
      <c r="HT61" s="50"/>
      <c r="HU61" s="59"/>
      <c r="HV61" s="60"/>
      <c r="HW61" s="17"/>
      <c r="HX61" s="17"/>
    </row>
    <row r="62" spans="1:232" x14ac:dyDescent="0.3">
      <c r="A62" s="64"/>
      <c r="B62" s="65"/>
      <c r="C62" s="69"/>
      <c r="D62" s="67"/>
      <c r="E62" s="67"/>
      <c r="F62" s="67"/>
      <c r="G62" s="68"/>
      <c r="H62" s="50"/>
      <c r="I62" s="59"/>
      <c r="J62" s="60"/>
      <c r="K62" s="17"/>
      <c r="L62" s="17"/>
      <c r="M62" s="58"/>
      <c r="N62" s="50"/>
      <c r="O62" s="50"/>
      <c r="P62" s="50"/>
      <c r="Q62" s="50"/>
      <c r="R62" s="50"/>
      <c r="S62" s="50"/>
      <c r="T62" s="59"/>
      <c r="U62" s="60"/>
      <c r="V62" s="17"/>
      <c r="W62" s="17"/>
      <c r="X62" s="58"/>
      <c r="Y62" s="50"/>
      <c r="Z62" s="50"/>
      <c r="AA62" s="50"/>
      <c r="AB62" s="50"/>
      <c r="AC62" s="50"/>
      <c r="AD62" s="50"/>
      <c r="AE62" s="59"/>
      <c r="AF62" s="60"/>
      <c r="AG62" s="17"/>
      <c r="AH62" s="17"/>
      <c r="AI62" s="58"/>
      <c r="AJ62" s="50"/>
      <c r="AK62" s="50"/>
      <c r="AL62" s="50"/>
      <c r="AM62" s="50"/>
      <c r="AN62" s="50"/>
      <c r="AO62" s="50"/>
      <c r="AP62" s="59"/>
      <c r="AQ62" s="60"/>
      <c r="AR62" s="17"/>
      <c r="AS62" s="17"/>
      <c r="AT62" s="58"/>
      <c r="AU62" s="50"/>
      <c r="AV62" s="50"/>
      <c r="AW62" s="50"/>
      <c r="AX62" s="50"/>
      <c r="AY62" s="50"/>
      <c r="AZ62" s="50"/>
      <c r="BA62" s="59"/>
      <c r="BB62" s="60"/>
      <c r="BC62" s="17"/>
      <c r="BD62" s="17"/>
      <c r="BE62" s="58"/>
      <c r="BF62" s="50"/>
      <c r="BG62" s="50"/>
      <c r="BH62" s="50"/>
      <c r="BI62" s="50"/>
      <c r="BJ62" s="50"/>
      <c r="BK62" s="50"/>
      <c r="BL62" s="59"/>
      <c r="BM62" s="60"/>
      <c r="BN62" s="17"/>
      <c r="BO62" s="17"/>
      <c r="BP62" s="58"/>
      <c r="BQ62" s="50"/>
      <c r="BR62" s="50"/>
      <c r="BS62" s="50"/>
      <c r="BT62" s="50"/>
      <c r="BU62" s="50"/>
      <c r="BV62" s="50"/>
      <c r="BW62" s="59"/>
      <c r="BX62" s="60"/>
      <c r="BY62" s="17"/>
      <c r="BZ62" s="17"/>
      <c r="CA62" s="58"/>
      <c r="CB62" s="50"/>
      <c r="CC62" s="50"/>
      <c r="CD62" s="50"/>
      <c r="CE62" s="50"/>
      <c r="CF62" s="50"/>
      <c r="CG62" s="50"/>
      <c r="CH62" s="59"/>
      <c r="CI62" s="60"/>
      <c r="CJ62" s="17"/>
      <c r="CK62" s="17"/>
      <c r="CL62" s="58"/>
      <c r="CM62" s="50"/>
      <c r="CN62" s="50"/>
      <c r="CO62" s="50"/>
      <c r="CP62" s="50"/>
      <c r="CQ62" s="50"/>
      <c r="CR62" s="50"/>
      <c r="CS62" s="59"/>
      <c r="CT62" s="60"/>
      <c r="CU62" s="17"/>
      <c r="CV62" s="17"/>
      <c r="CW62" s="58"/>
      <c r="CX62" s="50"/>
      <c r="CY62" s="50"/>
      <c r="CZ62" s="50"/>
      <c r="DA62" s="50"/>
      <c r="DB62" s="50"/>
      <c r="DC62" s="50"/>
      <c r="DD62" s="59"/>
      <c r="DE62" s="60"/>
      <c r="DF62" s="17"/>
      <c r="DG62" s="17"/>
      <c r="DH62" s="58"/>
      <c r="DI62" s="50"/>
      <c r="DJ62" s="50"/>
      <c r="DK62" s="50"/>
      <c r="DL62" s="50"/>
      <c r="DM62" s="50"/>
      <c r="DN62" s="50"/>
      <c r="DO62" s="59"/>
      <c r="DP62" s="60"/>
      <c r="DQ62" s="17"/>
      <c r="DR62" s="17"/>
      <c r="DS62" s="58"/>
      <c r="DT62" s="50"/>
      <c r="DU62" s="50"/>
      <c r="DV62" s="50"/>
      <c r="DW62" s="50"/>
      <c r="DX62" s="50"/>
      <c r="DY62" s="50"/>
      <c r="DZ62" s="59"/>
      <c r="EA62" s="60"/>
      <c r="EB62" s="17"/>
      <c r="EC62" s="17"/>
      <c r="ED62" s="58"/>
      <c r="EE62" s="50"/>
      <c r="EF62" s="50"/>
      <c r="EG62" s="50"/>
      <c r="EH62" s="50"/>
      <c r="EI62" s="50"/>
      <c r="EJ62" s="50"/>
      <c r="EK62" s="59"/>
      <c r="EL62" s="60"/>
      <c r="EM62" s="17"/>
      <c r="EN62" s="17"/>
      <c r="EO62" s="58"/>
      <c r="EP62" s="50"/>
      <c r="EQ62" s="50"/>
      <c r="ER62" s="50"/>
      <c r="ES62" s="50"/>
      <c r="ET62" s="50"/>
      <c r="EU62" s="50"/>
      <c r="EV62" s="59"/>
      <c r="EW62" s="60"/>
      <c r="EX62" s="17"/>
      <c r="EY62" s="17"/>
      <c r="EZ62" s="58"/>
      <c r="FA62" s="50"/>
      <c r="FB62" s="50"/>
      <c r="FC62" s="50"/>
      <c r="FD62" s="50"/>
      <c r="FE62" s="50"/>
      <c r="FF62" s="50"/>
      <c r="FG62" s="59"/>
      <c r="FH62" s="60"/>
      <c r="FI62" s="17"/>
      <c r="FJ62" s="17"/>
      <c r="FK62" s="58"/>
      <c r="FL62" s="50"/>
      <c r="FM62" s="50"/>
      <c r="FN62" s="50"/>
      <c r="FO62" s="50"/>
      <c r="FP62" s="50"/>
      <c r="FQ62" s="50"/>
      <c r="FR62" s="59"/>
      <c r="FS62" s="60"/>
      <c r="FT62" s="17"/>
      <c r="FU62" s="17"/>
      <c r="FV62" s="58"/>
      <c r="FW62" s="50"/>
      <c r="FX62" s="50"/>
      <c r="FY62" s="50"/>
      <c r="FZ62" s="50"/>
      <c r="GA62" s="50"/>
      <c r="GB62" s="50"/>
      <c r="GC62" s="59"/>
      <c r="GD62" s="60"/>
      <c r="GE62" s="17"/>
      <c r="GF62" s="17"/>
      <c r="GG62" s="58"/>
      <c r="GH62" s="50"/>
      <c r="GI62" s="50"/>
      <c r="GJ62" s="50"/>
      <c r="GK62" s="50"/>
      <c r="GL62" s="50"/>
      <c r="GM62" s="50"/>
      <c r="GN62" s="59"/>
      <c r="GO62" s="60"/>
      <c r="GP62" s="17"/>
      <c r="GQ62" s="17"/>
      <c r="GR62" s="58"/>
      <c r="GS62" s="50"/>
      <c r="GT62" s="50"/>
      <c r="GU62" s="50"/>
      <c r="GV62" s="50"/>
      <c r="GW62" s="50"/>
      <c r="GX62" s="50"/>
      <c r="GY62" s="59"/>
      <c r="GZ62" s="60"/>
      <c r="HA62" s="17"/>
      <c r="HB62" s="17"/>
      <c r="HC62" s="58"/>
      <c r="HD62" s="50"/>
      <c r="HE62" s="50"/>
      <c r="HF62" s="50"/>
      <c r="HG62" s="50"/>
      <c r="HH62" s="50"/>
      <c r="HI62" s="50"/>
      <c r="HJ62" s="59"/>
      <c r="HK62" s="60"/>
      <c r="HL62" s="17"/>
      <c r="HM62" s="17"/>
      <c r="HN62" s="58"/>
      <c r="HO62" s="50"/>
      <c r="HP62" s="50"/>
      <c r="HQ62" s="50"/>
      <c r="HR62" s="50"/>
      <c r="HS62" s="50"/>
      <c r="HT62" s="50"/>
      <c r="HU62" s="59"/>
      <c r="HV62" s="60"/>
      <c r="HW62" s="17"/>
      <c r="HX62" s="17"/>
    </row>
    <row r="63" spans="1:232" x14ac:dyDescent="0.3">
      <c r="A63" s="64"/>
      <c r="B63" s="65"/>
      <c r="C63" s="69"/>
      <c r="D63" s="67"/>
      <c r="E63" s="67"/>
      <c r="F63" s="67"/>
      <c r="G63" s="68"/>
      <c r="H63" s="50"/>
      <c r="I63" s="59"/>
      <c r="J63" s="60"/>
      <c r="K63" s="17"/>
      <c r="L63" s="17"/>
      <c r="M63" s="58"/>
      <c r="N63" s="50"/>
      <c r="O63" s="50"/>
      <c r="P63" s="50"/>
      <c r="Q63" s="50"/>
      <c r="R63" s="50"/>
      <c r="S63" s="50"/>
      <c r="T63" s="59"/>
      <c r="U63" s="60"/>
      <c r="V63" s="17"/>
      <c r="W63" s="17"/>
      <c r="X63" s="58"/>
      <c r="Y63" s="50"/>
      <c r="Z63" s="50"/>
      <c r="AA63" s="50"/>
      <c r="AB63" s="50"/>
      <c r="AC63" s="50"/>
      <c r="AD63" s="50"/>
      <c r="AE63" s="59"/>
      <c r="AF63" s="60"/>
      <c r="AG63" s="17"/>
      <c r="AH63" s="17"/>
      <c r="AI63" s="58"/>
      <c r="AJ63" s="50"/>
      <c r="AK63" s="50"/>
      <c r="AL63" s="50"/>
      <c r="AM63" s="50"/>
      <c r="AN63" s="50"/>
      <c r="AO63" s="50"/>
      <c r="AP63" s="59"/>
      <c r="AQ63" s="60"/>
      <c r="AR63" s="17"/>
      <c r="AS63" s="17"/>
      <c r="AT63" s="58"/>
      <c r="AU63" s="50"/>
      <c r="AV63" s="50"/>
      <c r="AW63" s="50"/>
      <c r="AX63" s="50"/>
      <c r="AY63" s="50"/>
      <c r="AZ63" s="50"/>
      <c r="BA63" s="59"/>
      <c r="BB63" s="60"/>
      <c r="BC63" s="17"/>
      <c r="BD63" s="17"/>
      <c r="BE63" s="58"/>
      <c r="BF63" s="50"/>
      <c r="BG63" s="50"/>
      <c r="BH63" s="50"/>
      <c r="BI63" s="50"/>
      <c r="BJ63" s="50"/>
      <c r="BK63" s="50"/>
      <c r="BL63" s="59"/>
      <c r="BM63" s="60"/>
      <c r="BN63" s="17"/>
      <c r="BO63" s="17"/>
      <c r="BP63" s="58"/>
      <c r="BQ63" s="50"/>
      <c r="BR63" s="50"/>
      <c r="BS63" s="50"/>
      <c r="BT63" s="50"/>
      <c r="BU63" s="50"/>
      <c r="BV63" s="50"/>
      <c r="BW63" s="59"/>
      <c r="BX63" s="60"/>
      <c r="BY63" s="17"/>
      <c r="BZ63" s="17"/>
      <c r="CA63" s="58"/>
      <c r="CB63" s="50"/>
      <c r="CC63" s="50"/>
      <c r="CD63" s="50"/>
      <c r="CE63" s="50"/>
      <c r="CF63" s="50"/>
      <c r="CG63" s="50"/>
      <c r="CH63" s="59"/>
      <c r="CI63" s="60"/>
      <c r="CJ63" s="17"/>
      <c r="CK63" s="17"/>
      <c r="CL63" s="58"/>
      <c r="CM63" s="50"/>
      <c r="CN63" s="50"/>
      <c r="CO63" s="50"/>
      <c r="CP63" s="50"/>
      <c r="CQ63" s="50"/>
      <c r="CR63" s="50"/>
      <c r="CS63" s="59"/>
      <c r="CT63" s="60"/>
      <c r="CU63" s="17"/>
      <c r="CV63" s="17"/>
      <c r="CW63" s="58"/>
      <c r="CX63" s="50"/>
      <c r="CY63" s="50"/>
      <c r="CZ63" s="50"/>
      <c r="DA63" s="50"/>
      <c r="DB63" s="50"/>
      <c r="DC63" s="50"/>
      <c r="DD63" s="59"/>
      <c r="DE63" s="60"/>
      <c r="DF63" s="17"/>
      <c r="DG63" s="17"/>
      <c r="DH63" s="58"/>
      <c r="DI63" s="50"/>
      <c r="DJ63" s="50"/>
      <c r="DK63" s="50"/>
      <c r="DL63" s="50"/>
      <c r="DM63" s="50"/>
      <c r="DN63" s="50"/>
      <c r="DO63" s="59"/>
      <c r="DP63" s="60"/>
      <c r="DQ63" s="17"/>
      <c r="DR63" s="17"/>
      <c r="DS63" s="58"/>
      <c r="DT63" s="50"/>
      <c r="DU63" s="50"/>
      <c r="DV63" s="50"/>
      <c r="DW63" s="50"/>
      <c r="DX63" s="50"/>
      <c r="DY63" s="50"/>
      <c r="DZ63" s="59"/>
      <c r="EA63" s="60"/>
      <c r="EB63" s="17"/>
      <c r="EC63" s="17"/>
      <c r="ED63" s="58"/>
      <c r="EE63" s="50"/>
      <c r="EF63" s="50"/>
      <c r="EG63" s="50"/>
      <c r="EH63" s="50"/>
      <c r="EI63" s="50"/>
      <c r="EJ63" s="50"/>
      <c r="EK63" s="59"/>
      <c r="EL63" s="60"/>
      <c r="EM63" s="17"/>
      <c r="EN63" s="17"/>
      <c r="EO63" s="58"/>
      <c r="EP63" s="50"/>
      <c r="EQ63" s="50"/>
      <c r="ER63" s="50"/>
      <c r="ES63" s="50"/>
      <c r="ET63" s="50"/>
      <c r="EU63" s="50"/>
      <c r="EV63" s="59"/>
      <c r="EW63" s="60"/>
      <c r="EX63" s="17"/>
      <c r="EY63" s="17"/>
      <c r="EZ63" s="58"/>
      <c r="FA63" s="50"/>
      <c r="FB63" s="50"/>
      <c r="FC63" s="50"/>
      <c r="FD63" s="50"/>
      <c r="FE63" s="50"/>
      <c r="FF63" s="50"/>
      <c r="FG63" s="59"/>
      <c r="FH63" s="60"/>
      <c r="FI63" s="17"/>
      <c r="FJ63" s="17"/>
      <c r="FK63" s="58"/>
      <c r="FL63" s="50"/>
      <c r="FM63" s="50"/>
      <c r="FN63" s="50"/>
      <c r="FO63" s="50"/>
      <c r="FP63" s="50"/>
      <c r="FQ63" s="50"/>
      <c r="FR63" s="59"/>
      <c r="FS63" s="60"/>
      <c r="FT63" s="17"/>
      <c r="FU63" s="17"/>
      <c r="FV63" s="58"/>
      <c r="FW63" s="50"/>
      <c r="FX63" s="50"/>
      <c r="FY63" s="50"/>
      <c r="FZ63" s="50"/>
      <c r="GA63" s="50"/>
      <c r="GB63" s="50"/>
      <c r="GC63" s="59"/>
      <c r="GD63" s="60"/>
      <c r="GE63" s="17"/>
      <c r="GF63" s="17"/>
      <c r="GG63" s="58"/>
      <c r="GH63" s="50"/>
      <c r="GI63" s="50"/>
      <c r="GJ63" s="50"/>
      <c r="GK63" s="50"/>
      <c r="GL63" s="50"/>
      <c r="GM63" s="50"/>
      <c r="GN63" s="59"/>
      <c r="GO63" s="60"/>
      <c r="GP63" s="17"/>
      <c r="GQ63" s="17"/>
      <c r="GR63" s="58"/>
      <c r="GS63" s="50"/>
      <c r="GT63" s="50"/>
      <c r="GU63" s="50"/>
      <c r="GV63" s="50"/>
      <c r="GW63" s="50"/>
      <c r="GX63" s="50"/>
      <c r="GY63" s="59"/>
      <c r="GZ63" s="60"/>
      <c r="HA63" s="17"/>
      <c r="HB63" s="17"/>
      <c r="HC63" s="58"/>
      <c r="HD63" s="50"/>
      <c r="HE63" s="50"/>
      <c r="HF63" s="50"/>
      <c r="HG63" s="50"/>
      <c r="HH63" s="50"/>
      <c r="HI63" s="50"/>
      <c r="HJ63" s="59"/>
      <c r="HK63" s="60"/>
      <c r="HL63" s="17"/>
      <c r="HM63" s="17"/>
      <c r="HN63" s="58"/>
      <c r="HO63" s="50"/>
      <c r="HP63" s="50"/>
      <c r="HQ63" s="50"/>
      <c r="HR63" s="50"/>
      <c r="HS63" s="50"/>
      <c r="HT63" s="50"/>
      <c r="HU63" s="59"/>
      <c r="HV63" s="60"/>
      <c r="HW63" s="17"/>
      <c r="HX63" s="17"/>
    </row>
    <row r="64" spans="1:232" x14ac:dyDescent="0.3">
      <c r="A64" s="64"/>
      <c r="B64" s="65"/>
      <c r="C64" s="66"/>
      <c r="D64" s="67"/>
      <c r="E64" s="67"/>
      <c r="F64" s="67"/>
      <c r="G64" s="68"/>
      <c r="H64" s="50"/>
      <c r="I64" s="59"/>
      <c r="J64" s="60"/>
      <c r="K64" s="17"/>
      <c r="L64" s="17"/>
      <c r="M64" s="58"/>
      <c r="N64" s="50"/>
      <c r="O64" s="50"/>
      <c r="P64" s="50"/>
      <c r="Q64" s="50"/>
      <c r="R64" s="50"/>
      <c r="S64" s="50"/>
      <c r="T64" s="59"/>
      <c r="U64" s="60"/>
      <c r="V64" s="17"/>
      <c r="W64" s="17"/>
      <c r="X64" s="58"/>
      <c r="Y64" s="50"/>
      <c r="Z64" s="50"/>
      <c r="AA64" s="50"/>
      <c r="AB64" s="50"/>
      <c r="AC64" s="50"/>
      <c r="AD64" s="50"/>
      <c r="AE64" s="59"/>
      <c r="AF64" s="60"/>
      <c r="AG64" s="17"/>
      <c r="AH64" s="17"/>
      <c r="AI64" s="58"/>
      <c r="AJ64" s="50"/>
      <c r="AK64" s="50"/>
      <c r="AL64" s="50"/>
      <c r="AM64" s="50"/>
      <c r="AN64" s="50"/>
      <c r="AO64" s="50"/>
      <c r="AP64" s="59"/>
      <c r="AQ64" s="60"/>
      <c r="AR64" s="17"/>
      <c r="AS64" s="17"/>
      <c r="AT64" s="58"/>
      <c r="AU64" s="50"/>
      <c r="AV64" s="50"/>
      <c r="AW64" s="50"/>
      <c r="AX64" s="50"/>
      <c r="AY64" s="50"/>
      <c r="AZ64" s="50"/>
      <c r="BA64" s="59"/>
      <c r="BB64" s="60"/>
      <c r="BC64" s="17"/>
      <c r="BD64" s="17"/>
      <c r="BE64" s="58"/>
      <c r="BF64" s="50"/>
      <c r="BG64" s="50"/>
      <c r="BH64" s="50"/>
      <c r="BI64" s="50"/>
      <c r="BJ64" s="50"/>
      <c r="BK64" s="50"/>
      <c r="BL64" s="59"/>
      <c r="BM64" s="60"/>
      <c r="BN64" s="17"/>
      <c r="BO64" s="17"/>
      <c r="BP64" s="58"/>
      <c r="BQ64" s="50"/>
      <c r="BR64" s="50"/>
      <c r="BS64" s="50"/>
      <c r="BT64" s="50"/>
      <c r="BU64" s="50"/>
      <c r="BV64" s="50"/>
      <c r="BW64" s="59"/>
      <c r="BX64" s="60"/>
      <c r="BY64" s="17"/>
      <c r="BZ64" s="17"/>
      <c r="CA64" s="58"/>
      <c r="CB64" s="50"/>
      <c r="CC64" s="50"/>
      <c r="CD64" s="50"/>
      <c r="CE64" s="50"/>
      <c r="CF64" s="50"/>
      <c r="CG64" s="50"/>
      <c r="CH64" s="59"/>
      <c r="CI64" s="60"/>
      <c r="CJ64" s="17"/>
      <c r="CK64" s="17"/>
      <c r="CL64" s="58"/>
      <c r="CM64" s="50"/>
      <c r="CN64" s="50"/>
      <c r="CO64" s="50"/>
      <c r="CP64" s="50"/>
      <c r="CQ64" s="50"/>
      <c r="CR64" s="50"/>
      <c r="CS64" s="59"/>
      <c r="CT64" s="60"/>
      <c r="CU64" s="17"/>
      <c r="CV64" s="17"/>
      <c r="CW64" s="58"/>
      <c r="CX64" s="50"/>
      <c r="CY64" s="50"/>
      <c r="CZ64" s="50"/>
      <c r="DA64" s="50"/>
      <c r="DB64" s="50"/>
      <c r="DC64" s="50"/>
      <c r="DD64" s="59"/>
      <c r="DE64" s="60"/>
      <c r="DF64" s="17"/>
      <c r="DG64" s="17"/>
      <c r="DH64" s="58"/>
      <c r="DI64" s="50"/>
      <c r="DJ64" s="50"/>
      <c r="DK64" s="50"/>
      <c r="DL64" s="50"/>
      <c r="DM64" s="50"/>
      <c r="DN64" s="50"/>
      <c r="DO64" s="59"/>
      <c r="DP64" s="60"/>
      <c r="DQ64" s="17"/>
      <c r="DR64" s="17"/>
      <c r="DS64" s="58"/>
      <c r="DT64" s="50"/>
      <c r="DU64" s="50"/>
      <c r="DV64" s="50"/>
      <c r="DW64" s="50"/>
      <c r="DX64" s="50"/>
      <c r="DY64" s="50"/>
      <c r="DZ64" s="59"/>
      <c r="EA64" s="60"/>
      <c r="EB64" s="17"/>
      <c r="EC64" s="17"/>
      <c r="ED64" s="58"/>
      <c r="EE64" s="50"/>
      <c r="EF64" s="50"/>
      <c r="EG64" s="50"/>
      <c r="EH64" s="50"/>
      <c r="EI64" s="50"/>
      <c r="EJ64" s="50"/>
      <c r="EK64" s="59"/>
      <c r="EL64" s="60"/>
      <c r="EM64" s="17"/>
      <c r="EN64" s="17"/>
      <c r="EO64" s="58"/>
      <c r="EP64" s="50"/>
      <c r="EQ64" s="50"/>
      <c r="ER64" s="50"/>
      <c r="ES64" s="50"/>
      <c r="ET64" s="50"/>
      <c r="EU64" s="50"/>
      <c r="EV64" s="59"/>
      <c r="EW64" s="60"/>
      <c r="EX64" s="17"/>
      <c r="EY64" s="17"/>
      <c r="EZ64" s="58"/>
      <c r="FA64" s="50"/>
      <c r="FB64" s="50"/>
      <c r="FC64" s="50"/>
      <c r="FD64" s="50"/>
      <c r="FE64" s="50"/>
      <c r="FF64" s="50"/>
      <c r="FG64" s="59"/>
      <c r="FH64" s="60"/>
      <c r="FI64" s="17"/>
      <c r="FJ64" s="17"/>
      <c r="FK64" s="58"/>
      <c r="FL64" s="50"/>
      <c r="FM64" s="50"/>
      <c r="FN64" s="50"/>
      <c r="FO64" s="50"/>
      <c r="FP64" s="50"/>
      <c r="FQ64" s="50"/>
      <c r="FR64" s="59"/>
      <c r="FS64" s="60"/>
      <c r="FT64" s="17"/>
      <c r="FU64" s="17"/>
      <c r="FV64" s="58"/>
      <c r="FW64" s="50"/>
      <c r="FX64" s="50"/>
      <c r="FY64" s="50"/>
      <c r="FZ64" s="50"/>
      <c r="GA64" s="50"/>
      <c r="GB64" s="50"/>
      <c r="GC64" s="59"/>
      <c r="GD64" s="60"/>
      <c r="GE64" s="17"/>
      <c r="GF64" s="17"/>
      <c r="GG64" s="58"/>
      <c r="GH64" s="50"/>
      <c r="GI64" s="50"/>
      <c r="GJ64" s="50"/>
      <c r="GK64" s="50"/>
      <c r="GL64" s="50"/>
      <c r="GM64" s="50"/>
      <c r="GN64" s="59"/>
      <c r="GO64" s="60"/>
      <c r="GP64" s="17"/>
      <c r="GQ64" s="17"/>
      <c r="GR64" s="58"/>
      <c r="GS64" s="50"/>
      <c r="GT64" s="50"/>
      <c r="GU64" s="50"/>
      <c r="GV64" s="50"/>
      <c r="GW64" s="50"/>
      <c r="GX64" s="50"/>
      <c r="GY64" s="59"/>
      <c r="GZ64" s="60"/>
      <c r="HA64" s="17"/>
      <c r="HB64" s="17"/>
      <c r="HC64" s="58"/>
      <c r="HD64" s="50"/>
      <c r="HE64" s="50"/>
      <c r="HF64" s="50"/>
      <c r="HG64" s="50"/>
      <c r="HH64" s="50"/>
      <c r="HI64" s="50"/>
      <c r="HJ64" s="59"/>
      <c r="HK64" s="60"/>
      <c r="HL64" s="17"/>
      <c r="HM64" s="17"/>
      <c r="HN64" s="58"/>
      <c r="HO64" s="50"/>
      <c r="HP64" s="50"/>
      <c r="HQ64" s="50"/>
      <c r="HR64" s="50"/>
      <c r="HS64" s="50"/>
      <c r="HT64" s="50"/>
      <c r="HU64" s="59"/>
      <c r="HV64" s="60"/>
      <c r="HW64" s="17"/>
      <c r="HX64" s="17"/>
    </row>
    <row r="65" spans="1:232" x14ac:dyDescent="0.3">
      <c r="A65" s="64"/>
      <c r="B65" s="65"/>
      <c r="C65" s="66"/>
      <c r="D65" s="67"/>
      <c r="E65" s="67"/>
      <c r="F65" s="67"/>
      <c r="G65" s="68"/>
      <c r="H65" s="50"/>
      <c r="I65" s="59"/>
      <c r="J65" s="60"/>
      <c r="K65" s="17"/>
      <c r="L65" s="17"/>
      <c r="M65" s="58"/>
      <c r="N65" s="50"/>
      <c r="O65" s="50"/>
      <c r="P65" s="50"/>
      <c r="Q65" s="50"/>
      <c r="R65" s="50"/>
      <c r="S65" s="50"/>
      <c r="T65" s="59"/>
      <c r="U65" s="60"/>
      <c r="V65" s="17"/>
      <c r="W65" s="17"/>
      <c r="X65" s="58"/>
      <c r="Y65" s="50"/>
      <c r="Z65" s="50"/>
      <c r="AA65" s="50"/>
      <c r="AB65" s="50"/>
      <c r="AC65" s="50"/>
      <c r="AD65" s="50"/>
      <c r="AE65" s="59"/>
      <c r="AF65" s="60"/>
      <c r="AG65" s="17"/>
      <c r="AH65" s="17"/>
      <c r="AI65" s="58"/>
      <c r="AJ65" s="50"/>
      <c r="AK65" s="50"/>
      <c r="AL65" s="50"/>
      <c r="AM65" s="50"/>
      <c r="AN65" s="50"/>
      <c r="AO65" s="50"/>
      <c r="AP65" s="59"/>
      <c r="AQ65" s="60"/>
      <c r="AR65" s="17"/>
      <c r="AS65" s="17"/>
      <c r="AT65" s="58"/>
      <c r="AU65" s="50"/>
      <c r="AV65" s="50"/>
      <c r="AW65" s="50"/>
      <c r="AX65" s="50"/>
      <c r="AY65" s="50"/>
      <c r="AZ65" s="50"/>
      <c r="BA65" s="59"/>
      <c r="BB65" s="60"/>
      <c r="BC65" s="17"/>
      <c r="BD65" s="17"/>
      <c r="BE65" s="58"/>
      <c r="BF65" s="50"/>
      <c r="BG65" s="50"/>
      <c r="BH65" s="50"/>
      <c r="BI65" s="50"/>
      <c r="BJ65" s="50"/>
      <c r="BK65" s="50"/>
      <c r="BL65" s="59"/>
      <c r="BM65" s="60"/>
      <c r="BN65" s="17"/>
      <c r="BO65" s="17"/>
      <c r="BP65" s="58"/>
      <c r="BQ65" s="50"/>
      <c r="BR65" s="50"/>
      <c r="BS65" s="50"/>
      <c r="BT65" s="50"/>
      <c r="BU65" s="50"/>
      <c r="BV65" s="50"/>
      <c r="BW65" s="59"/>
      <c r="BX65" s="60"/>
      <c r="BY65" s="17"/>
      <c r="BZ65" s="17"/>
      <c r="CA65" s="58"/>
      <c r="CB65" s="50"/>
      <c r="CC65" s="50"/>
      <c r="CD65" s="50"/>
      <c r="CE65" s="50"/>
      <c r="CF65" s="50"/>
      <c r="CG65" s="50"/>
      <c r="CH65" s="59"/>
      <c r="CI65" s="60"/>
      <c r="CJ65" s="17"/>
      <c r="CK65" s="17"/>
      <c r="CL65" s="58"/>
      <c r="CM65" s="50"/>
      <c r="CN65" s="50"/>
      <c r="CO65" s="50"/>
      <c r="CP65" s="50"/>
      <c r="CQ65" s="50"/>
      <c r="CR65" s="50"/>
      <c r="CS65" s="59"/>
      <c r="CT65" s="60"/>
      <c r="CU65" s="17"/>
      <c r="CV65" s="17"/>
      <c r="CW65" s="58"/>
      <c r="CX65" s="50"/>
      <c r="CY65" s="50"/>
      <c r="CZ65" s="50"/>
      <c r="DA65" s="50"/>
      <c r="DB65" s="50"/>
      <c r="DC65" s="50"/>
      <c r="DD65" s="59"/>
      <c r="DE65" s="60"/>
      <c r="DF65" s="17"/>
      <c r="DG65" s="17"/>
      <c r="DH65" s="58"/>
      <c r="DI65" s="50"/>
      <c r="DJ65" s="50"/>
      <c r="DK65" s="50"/>
      <c r="DL65" s="50"/>
      <c r="DM65" s="50"/>
      <c r="DN65" s="50"/>
      <c r="DO65" s="59"/>
      <c r="DP65" s="60"/>
      <c r="DQ65" s="17"/>
      <c r="DR65" s="17"/>
      <c r="DS65" s="58"/>
      <c r="DT65" s="50"/>
      <c r="DU65" s="50"/>
      <c r="DV65" s="50"/>
      <c r="DW65" s="50"/>
      <c r="DX65" s="50"/>
      <c r="DY65" s="50"/>
      <c r="DZ65" s="59"/>
      <c r="EA65" s="60"/>
      <c r="EB65" s="17"/>
      <c r="EC65" s="17"/>
      <c r="ED65" s="58"/>
      <c r="EE65" s="50"/>
      <c r="EF65" s="50"/>
      <c r="EG65" s="50"/>
      <c r="EH65" s="50"/>
      <c r="EI65" s="50"/>
      <c r="EJ65" s="50"/>
      <c r="EK65" s="59"/>
      <c r="EL65" s="60"/>
      <c r="EM65" s="17"/>
      <c r="EN65" s="17"/>
      <c r="EO65" s="58"/>
      <c r="EP65" s="50"/>
      <c r="EQ65" s="50"/>
      <c r="ER65" s="50"/>
      <c r="ES65" s="50"/>
      <c r="ET65" s="50"/>
      <c r="EU65" s="50"/>
      <c r="EV65" s="59"/>
      <c r="EW65" s="60"/>
      <c r="EX65" s="17"/>
      <c r="EY65" s="17"/>
      <c r="EZ65" s="58"/>
      <c r="FA65" s="50"/>
      <c r="FB65" s="50"/>
      <c r="FC65" s="50"/>
      <c r="FD65" s="50"/>
      <c r="FE65" s="50"/>
      <c r="FF65" s="50"/>
      <c r="FG65" s="59"/>
      <c r="FH65" s="60"/>
      <c r="FI65" s="17"/>
      <c r="FJ65" s="17"/>
      <c r="FK65" s="58"/>
      <c r="FL65" s="50"/>
      <c r="FM65" s="50"/>
      <c r="FN65" s="50"/>
      <c r="FO65" s="50"/>
      <c r="FP65" s="50"/>
      <c r="FQ65" s="50"/>
      <c r="FR65" s="59"/>
      <c r="FS65" s="60"/>
      <c r="FT65" s="17"/>
      <c r="FU65" s="17"/>
      <c r="FV65" s="58"/>
      <c r="FW65" s="50"/>
      <c r="FX65" s="50"/>
      <c r="FY65" s="50"/>
      <c r="FZ65" s="50"/>
      <c r="GA65" s="50"/>
      <c r="GB65" s="50"/>
      <c r="GC65" s="59"/>
      <c r="GD65" s="60"/>
      <c r="GE65" s="17"/>
      <c r="GF65" s="17"/>
      <c r="GG65" s="58"/>
      <c r="GH65" s="50"/>
      <c r="GI65" s="50"/>
      <c r="GJ65" s="50"/>
      <c r="GK65" s="50"/>
      <c r="GL65" s="50"/>
      <c r="GM65" s="50"/>
      <c r="GN65" s="59"/>
      <c r="GO65" s="60"/>
      <c r="GP65" s="17"/>
      <c r="GQ65" s="17"/>
      <c r="GR65" s="58"/>
      <c r="GS65" s="50"/>
      <c r="GT65" s="50"/>
      <c r="GU65" s="50"/>
      <c r="GV65" s="50"/>
      <c r="GW65" s="50"/>
      <c r="GX65" s="50"/>
      <c r="GY65" s="59"/>
      <c r="GZ65" s="60"/>
      <c r="HA65" s="17"/>
      <c r="HB65" s="17"/>
      <c r="HC65" s="58"/>
      <c r="HD65" s="50"/>
      <c r="HE65" s="50"/>
      <c r="HF65" s="50"/>
      <c r="HG65" s="50"/>
      <c r="HH65" s="50"/>
      <c r="HI65" s="50"/>
      <c r="HJ65" s="59"/>
      <c r="HK65" s="60"/>
      <c r="HL65" s="17"/>
      <c r="HM65" s="17"/>
      <c r="HN65" s="58"/>
      <c r="HO65" s="50"/>
      <c r="HP65" s="50"/>
      <c r="HQ65" s="50"/>
      <c r="HR65" s="50"/>
      <c r="HS65" s="50"/>
      <c r="HT65" s="50"/>
      <c r="HU65" s="59"/>
      <c r="HV65" s="60"/>
      <c r="HW65" s="17"/>
      <c r="HX65" s="17"/>
    </row>
    <row r="66" spans="1:232" x14ac:dyDescent="0.3">
      <c r="A66" s="64"/>
      <c r="B66" s="65"/>
      <c r="C66" s="66"/>
      <c r="D66" s="67"/>
      <c r="E66" s="67"/>
      <c r="F66" s="67"/>
      <c r="G66" s="68"/>
      <c r="H66" s="50"/>
      <c r="I66" s="59"/>
      <c r="J66" s="60"/>
      <c r="K66" s="17"/>
      <c r="L66" s="17"/>
      <c r="M66" s="58"/>
      <c r="N66" s="50"/>
      <c r="O66" s="50"/>
      <c r="P66" s="50"/>
      <c r="Q66" s="50"/>
      <c r="R66" s="50"/>
      <c r="S66" s="50"/>
      <c r="T66" s="59"/>
      <c r="U66" s="60"/>
      <c r="V66" s="17"/>
      <c r="W66" s="17"/>
      <c r="X66" s="58"/>
      <c r="Y66" s="50"/>
      <c r="Z66" s="50"/>
      <c r="AA66" s="50"/>
      <c r="AB66" s="50"/>
      <c r="AC66" s="50"/>
      <c r="AD66" s="50"/>
      <c r="AE66" s="59"/>
      <c r="AF66" s="60"/>
      <c r="AG66" s="17"/>
      <c r="AH66" s="17"/>
      <c r="AI66" s="58"/>
      <c r="AJ66" s="50"/>
      <c r="AK66" s="50"/>
      <c r="AL66" s="50"/>
      <c r="AM66" s="50"/>
      <c r="AN66" s="50"/>
      <c r="AO66" s="50"/>
      <c r="AP66" s="59"/>
      <c r="AQ66" s="60"/>
      <c r="AR66" s="17"/>
      <c r="AS66" s="17"/>
      <c r="AT66" s="58"/>
      <c r="AU66" s="50"/>
      <c r="AV66" s="50"/>
      <c r="AW66" s="50"/>
      <c r="AX66" s="50"/>
      <c r="AY66" s="50"/>
      <c r="AZ66" s="50"/>
      <c r="BA66" s="59"/>
      <c r="BB66" s="60"/>
      <c r="BC66" s="17"/>
      <c r="BD66" s="17"/>
      <c r="BE66" s="58"/>
      <c r="BF66" s="50"/>
      <c r="BG66" s="50"/>
      <c r="BH66" s="50"/>
      <c r="BI66" s="50"/>
      <c r="BJ66" s="50"/>
      <c r="BK66" s="50"/>
      <c r="BL66" s="59"/>
      <c r="BM66" s="60"/>
      <c r="BN66" s="17"/>
      <c r="BO66" s="17"/>
      <c r="BP66" s="58"/>
      <c r="BQ66" s="50"/>
      <c r="BR66" s="50"/>
      <c r="BS66" s="50"/>
      <c r="BT66" s="50"/>
      <c r="BU66" s="50"/>
      <c r="BV66" s="50"/>
      <c r="BW66" s="59"/>
      <c r="BX66" s="60"/>
      <c r="BY66" s="17"/>
      <c r="BZ66" s="17"/>
      <c r="CA66" s="58"/>
      <c r="CB66" s="50"/>
      <c r="CC66" s="50"/>
      <c r="CD66" s="50"/>
      <c r="CE66" s="50"/>
      <c r="CF66" s="50"/>
      <c r="CG66" s="50"/>
      <c r="CH66" s="59"/>
      <c r="CI66" s="60"/>
      <c r="CJ66" s="17"/>
      <c r="CK66" s="17"/>
      <c r="CL66" s="58"/>
      <c r="CM66" s="50"/>
      <c r="CN66" s="50"/>
      <c r="CO66" s="50"/>
      <c r="CP66" s="50"/>
      <c r="CQ66" s="50"/>
      <c r="CR66" s="50"/>
      <c r="CS66" s="59"/>
      <c r="CT66" s="60"/>
      <c r="CU66" s="17"/>
      <c r="CV66" s="17"/>
      <c r="CW66" s="58"/>
      <c r="CX66" s="50"/>
      <c r="CY66" s="50"/>
      <c r="CZ66" s="50"/>
      <c r="DA66" s="50"/>
      <c r="DB66" s="50"/>
      <c r="DC66" s="50"/>
      <c r="DD66" s="59"/>
      <c r="DE66" s="60"/>
      <c r="DF66" s="17"/>
      <c r="DG66" s="17"/>
      <c r="DH66" s="58"/>
      <c r="DI66" s="50"/>
      <c r="DJ66" s="50"/>
      <c r="DK66" s="50"/>
      <c r="DL66" s="50"/>
      <c r="DM66" s="50"/>
      <c r="DN66" s="50"/>
      <c r="DO66" s="59"/>
      <c r="DP66" s="60"/>
      <c r="DQ66" s="17"/>
      <c r="DR66" s="17"/>
      <c r="DS66" s="58"/>
      <c r="DT66" s="50"/>
      <c r="DU66" s="50"/>
      <c r="DV66" s="50"/>
      <c r="DW66" s="50"/>
      <c r="DX66" s="50"/>
      <c r="DY66" s="50"/>
      <c r="DZ66" s="59"/>
      <c r="EA66" s="60"/>
      <c r="EB66" s="17"/>
      <c r="EC66" s="17"/>
      <c r="ED66" s="58"/>
      <c r="EE66" s="50"/>
      <c r="EF66" s="50"/>
      <c r="EG66" s="50"/>
      <c r="EH66" s="50"/>
      <c r="EI66" s="50"/>
      <c r="EJ66" s="50"/>
      <c r="EK66" s="59"/>
      <c r="EL66" s="60"/>
      <c r="EM66" s="17"/>
      <c r="EN66" s="17"/>
      <c r="EO66" s="58"/>
      <c r="EP66" s="50"/>
      <c r="EQ66" s="50"/>
      <c r="ER66" s="50"/>
      <c r="ES66" s="50"/>
      <c r="ET66" s="50"/>
      <c r="EU66" s="50"/>
      <c r="EV66" s="59"/>
      <c r="EW66" s="60"/>
      <c r="EX66" s="17"/>
      <c r="EY66" s="17"/>
      <c r="EZ66" s="58"/>
      <c r="FA66" s="50"/>
      <c r="FB66" s="50"/>
      <c r="FC66" s="50"/>
      <c r="FD66" s="50"/>
      <c r="FE66" s="50"/>
      <c r="FF66" s="50"/>
      <c r="FG66" s="59"/>
      <c r="FH66" s="60"/>
      <c r="FI66" s="17"/>
      <c r="FJ66" s="17"/>
      <c r="FK66" s="58"/>
      <c r="FL66" s="50"/>
      <c r="FM66" s="50"/>
      <c r="FN66" s="50"/>
      <c r="FO66" s="50"/>
      <c r="FP66" s="50"/>
      <c r="FQ66" s="50"/>
      <c r="FR66" s="59"/>
      <c r="FS66" s="60"/>
      <c r="FT66" s="17"/>
      <c r="FU66" s="17"/>
      <c r="FV66" s="58"/>
      <c r="FW66" s="50"/>
      <c r="FX66" s="50"/>
      <c r="FY66" s="50"/>
      <c r="FZ66" s="50"/>
      <c r="GA66" s="50"/>
      <c r="GB66" s="50"/>
      <c r="GC66" s="59"/>
      <c r="GD66" s="60"/>
      <c r="GE66" s="17"/>
      <c r="GF66" s="17"/>
      <c r="GG66" s="58"/>
      <c r="GH66" s="50"/>
      <c r="GI66" s="50"/>
      <c r="GJ66" s="50"/>
      <c r="GK66" s="50"/>
      <c r="GL66" s="50"/>
      <c r="GM66" s="50"/>
      <c r="GN66" s="59"/>
      <c r="GO66" s="60"/>
      <c r="GP66" s="17"/>
      <c r="GQ66" s="17"/>
      <c r="GR66" s="58"/>
      <c r="GS66" s="50"/>
      <c r="GT66" s="50"/>
      <c r="GU66" s="50"/>
      <c r="GV66" s="50"/>
      <c r="GW66" s="50"/>
      <c r="GX66" s="50"/>
      <c r="GY66" s="59"/>
      <c r="GZ66" s="60"/>
      <c r="HA66" s="17"/>
      <c r="HB66" s="17"/>
      <c r="HC66" s="58"/>
      <c r="HD66" s="50"/>
      <c r="HE66" s="50"/>
      <c r="HF66" s="50"/>
      <c r="HG66" s="50"/>
      <c r="HH66" s="50"/>
      <c r="HI66" s="50"/>
      <c r="HJ66" s="59"/>
      <c r="HK66" s="60"/>
      <c r="HL66" s="17"/>
      <c r="HM66" s="17"/>
      <c r="HN66" s="58"/>
      <c r="HO66" s="50"/>
      <c r="HP66" s="50"/>
      <c r="HQ66" s="50"/>
      <c r="HR66" s="50"/>
      <c r="HS66" s="50"/>
      <c r="HT66" s="50"/>
      <c r="HU66" s="59"/>
      <c r="HV66" s="60"/>
      <c r="HW66" s="17"/>
      <c r="HX66" s="17"/>
    </row>
    <row r="67" spans="1:232" x14ac:dyDescent="0.3">
      <c r="A67" s="64"/>
      <c r="B67" s="65"/>
      <c r="C67" s="69"/>
      <c r="D67" s="67"/>
      <c r="E67" s="67"/>
      <c r="F67" s="67"/>
      <c r="G67" s="68"/>
      <c r="H67" s="50"/>
      <c r="I67" s="59"/>
      <c r="J67" s="60"/>
      <c r="K67" s="17"/>
      <c r="L67" s="17"/>
      <c r="M67" s="58"/>
      <c r="N67" s="50"/>
      <c r="O67" s="50"/>
      <c r="P67" s="50"/>
      <c r="Q67" s="50"/>
      <c r="R67" s="50"/>
      <c r="S67" s="50"/>
      <c r="T67" s="59"/>
      <c r="U67" s="60"/>
      <c r="V67" s="17"/>
      <c r="W67" s="17"/>
      <c r="X67" s="58"/>
      <c r="Y67" s="50"/>
      <c r="Z67" s="50"/>
      <c r="AA67" s="50"/>
      <c r="AB67" s="50"/>
      <c r="AC67" s="50"/>
      <c r="AD67" s="50"/>
      <c r="AE67" s="59"/>
      <c r="AF67" s="60"/>
      <c r="AG67" s="17"/>
      <c r="AH67" s="17"/>
      <c r="AI67" s="58"/>
      <c r="AJ67" s="50"/>
      <c r="AK67" s="50"/>
      <c r="AL67" s="50"/>
      <c r="AM67" s="50"/>
      <c r="AN67" s="50"/>
      <c r="AO67" s="50"/>
      <c r="AP67" s="59"/>
      <c r="AQ67" s="60"/>
      <c r="AR67" s="17"/>
      <c r="AS67" s="17"/>
      <c r="AT67" s="58"/>
      <c r="AU67" s="50"/>
      <c r="AV67" s="50"/>
      <c r="AW67" s="50"/>
      <c r="AX67" s="50"/>
      <c r="AY67" s="50"/>
      <c r="AZ67" s="50"/>
      <c r="BA67" s="59"/>
      <c r="BB67" s="60"/>
      <c r="BC67" s="17"/>
      <c r="BD67" s="17"/>
      <c r="BE67" s="58"/>
      <c r="BF67" s="50"/>
      <c r="BG67" s="50"/>
      <c r="BH67" s="50"/>
      <c r="BI67" s="50"/>
      <c r="BJ67" s="50"/>
      <c r="BK67" s="50"/>
      <c r="BL67" s="59"/>
      <c r="BM67" s="60"/>
      <c r="BN67" s="17"/>
      <c r="BO67" s="17"/>
      <c r="BP67" s="58"/>
      <c r="BQ67" s="50"/>
      <c r="BR67" s="50"/>
      <c r="BS67" s="50"/>
      <c r="BT67" s="50"/>
      <c r="BU67" s="50"/>
      <c r="BV67" s="50"/>
      <c r="BW67" s="59"/>
      <c r="BX67" s="60"/>
      <c r="BY67" s="17"/>
      <c r="BZ67" s="17"/>
      <c r="CA67" s="58"/>
      <c r="CB67" s="50"/>
      <c r="CC67" s="50"/>
      <c r="CD67" s="50"/>
      <c r="CE67" s="50"/>
      <c r="CF67" s="50"/>
      <c r="CG67" s="50"/>
      <c r="CH67" s="59"/>
      <c r="CI67" s="60"/>
      <c r="CJ67" s="17"/>
      <c r="CK67" s="17"/>
      <c r="CL67" s="58"/>
      <c r="CM67" s="50"/>
      <c r="CN67" s="50"/>
      <c r="CO67" s="50"/>
      <c r="CP67" s="50"/>
      <c r="CQ67" s="50"/>
      <c r="CR67" s="50"/>
      <c r="CS67" s="59"/>
      <c r="CT67" s="60"/>
      <c r="CU67" s="17"/>
      <c r="CV67" s="17"/>
      <c r="CW67" s="58"/>
      <c r="CX67" s="50"/>
      <c r="CY67" s="50"/>
      <c r="CZ67" s="50"/>
      <c r="DA67" s="50"/>
      <c r="DB67" s="50"/>
      <c r="DC67" s="50"/>
      <c r="DD67" s="59"/>
      <c r="DE67" s="60"/>
      <c r="DF67" s="17"/>
      <c r="DG67" s="17"/>
      <c r="DH67" s="58"/>
      <c r="DI67" s="50"/>
      <c r="DJ67" s="50"/>
      <c r="DK67" s="50"/>
      <c r="DL67" s="50"/>
      <c r="DM67" s="50"/>
      <c r="DN67" s="50"/>
      <c r="DO67" s="59"/>
      <c r="DP67" s="60"/>
      <c r="DQ67" s="17"/>
      <c r="DR67" s="17"/>
      <c r="DS67" s="58"/>
      <c r="DT67" s="50"/>
      <c r="DU67" s="50"/>
      <c r="DV67" s="50"/>
      <c r="DW67" s="50"/>
      <c r="DX67" s="50"/>
      <c r="DY67" s="50"/>
      <c r="DZ67" s="59"/>
      <c r="EA67" s="60"/>
      <c r="EB67" s="17"/>
      <c r="EC67" s="17"/>
      <c r="ED67" s="58"/>
      <c r="EE67" s="50"/>
      <c r="EF67" s="50"/>
      <c r="EG67" s="50"/>
      <c r="EH67" s="50"/>
      <c r="EI67" s="50"/>
      <c r="EJ67" s="50"/>
      <c r="EK67" s="59"/>
      <c r="EL67" s="60"/>
      <c r="EM67" s="17"/>
      <c r="EN67" s="17"/>
      <c r="EO67" s="58"/>
      <c r="EP67" s="50"/>
      <c r="EQ67" s="50"/>
      <c r="ER67" s="50"/>
      <c r="ES67" s="50"/>
      <c r="ET67" s="50"/>
      <c r="EU67" s="50"/>
      <c r="EV67" s="59"/>
      <c r="EW67" s="60"/>
      <c r="EX67" s="17"/>
      <c r="EY67" s="17"/>
      <c r="EZ67" s="58"/>
      <c r="FA67" s="50"/>
      <c r="FB67" s="50"/>
      <c r="FC67" s="50"/>
      <c r="FD67" s="50"/>
      <c r="FE67" s="50"/>
      <c r="FF67" s="50"/>
      <c r="FG67" s="59"/>
      <c r="FH67" s="60"/>
      <c r="FI67" s="17"/>
      <c r="FJ67" s="17"/>
      <c r="FK67" s="58"/>
      <c r="FL67" s="50"/>
      <c r="FM67" s="50"/>
      <c r="FN67" s="50"/>
      <c r="FO67" s="50"/>
      <c r="FP67" s="50"/>
      <c r="FQ67" s="50"/>
      <c r="FR67" s="59"/>
      <c r="FS67" s="60"/>
      <c r="FT67" s="17"/>
      <c r="FU67" s="17"/>
      <c r="FV67" s="58"/>
      <c r="FW67" s="50"/>
      <c r="FX67" s="50"/>
      <c r="FY67" s="50"/>
      <c r="FZ67" s="50"/>
      <c r="GA67" s="50"/>
      <c r="GB67" s="50"/>
      <c r="GC67" s="59"/>
      <c r="GD67" s="60"/>
      <c r="GE67" s="17"/>
      <c r="GF67" s="17"/>
      <c r="GG67" s="58"/>
      <c r="GH67" s="50"/>
      <c r="GI67" s="50"/>
      <c r="GJ67" s="50"/>
      <c r="GK67" s="50"/>
      <c r="GL67" s="50"/>
      <c r="GM67" s="50"/>
      <c r="GN67" s="59"/>
      <c r="GO67" s="60"/>
      <c r="GP67" s="17"/>
      <c r="GQ67" s="17"/>
      <c r="GR67" s="58"/>
      <c r="GS67" s="50"/>
      <c r="GT67" s="50"/>
      <c r="GU67" s="50"/>
      <c r="GV67" s="50"/>
      <c r="GW67" s="50"/>
      <c r="GX67" s="50"/>
      <c r="GY67" s="59"/>
      <c r="GZ67" s="60"/>
      <c r="HA67" s="17"/>
      <c r="HB67" s="17"/>
      <c r="HC67" s="58"/>
      <c r="HD67" s="50"/>
      <c r="HE67" s="50"/>
      <c r="HF67" s="50"/>
      <c r="HG67" s="50"/>
      <c r="HH67" s="50"/>
      <c r="HI67" s="50"/>
      <c r="HJ67" s="59"/>
      <c r="HK67" s="60"/>
      <c r="HL67" s="17"/>
      <c r="HM67" s="17"/>
      <c r="HN67" s="58"/>
      <c r="HO67" s="50"/>
      <c r="HP67" s="50"/>
      <c r="HQ67" s="50"/>
      <c r="HR67" s="50"/>
      <c r="HS67" s="50"/>
      <c r="HT67" s="50"/>
      <c r="HU67" s="59"/>
      <c r="HV67" s="60"/>
      <c r="HW67" s="17"/>
      <c r="HX67" s="17"/>
    </row>
    <row r="68" spans="1:232" x14ac:dyDescent="0.3">
      <c r="A68" s="64"/>
      <c r="B68" s="65"/>
      <c r="C68" s="69"/>
      <c r="D68" s="67"/>
      <c r="E68" s="67"/>
      <c r="F68" s="67"/>
      <c r="G68" s="68"/>
      <c r="H68" s="50"/>
      <c r="I68" s="59"/>
      <c r="J68" s="60"/>
      <c r="K68" s="17"/>
      <c r="L68" s="17"/>
      <c r="M68" s="58"/>
      <c r="N68" s="50"/>
      <c r="O68" s="50"/>
      <c r="P68" s="50"/>
      <c r="Q68" s="50"/>
      <c r="R68" s="50"/>
      <c r="S68" s="50"/>
      <c r="T68" s="59"/>
      <c r="U68" s="60"/>
      <c r="V68" s="17"/>
      <c r="W68" s="17"/>
      <c r="X68" s="58"/>
      <c r="Y68" s="50"/>
      <c r="Z68" s="50"/>
      <c r="AA68" s="50"/>
      <c r="AB68" s="50"/>
      <c r="AC68" s="50"/>
      <c r="AD68" s="50"/>
      <c r="AE68" s="59"/>
      <c r="AF68" s="60"/>
      <c r="AG68" s="17"/>
      <c r="AH68" s="17"/>
      <c r="AI68" s="58"/>
      <c r="AJ68" s="50"/>
      <c r="AK68" s="50"/>
      <c r="AL68" s="50"/>
      <c r="AM68" s="50"/>
      <c r="AN68" s="50"/>
      <c r="AO68" s="50"/>
      <c r="AP68" s="59"/>
      <c r="AQ68" s="60"/>
      <c r="AR68" s="17"/>
      <c r="AS68" s="17"/>
      <c r="AT68" s="58"/>
      <c r="AU68" s="50"/>
      <c r="AV68" s="50"/>
      <c r="AW68" s="50"/>
      <c r="AX68" s="50"/>
      <c r="AY68" s="50"/>
      <c r="AZ68" s="50"/>
      <c r="BA68" s="59"/>
      <c r="BB68" s="60"/>
      <c r="BC68" s="17"/>
      <c r="BD68" s="17"/>
      <c r="BE68" s="58"/>
      <c r="BF68" s="50"/>
      <c r="BG68" s="50"/>
      <c r="BH68" s="50"/>
      <c r="BI68" s="50"/>
      <c r="BJ68" s="50"/>
      <c r="BK68" s="50"/>
      <c r="BL68" s="59"/>
      <c r="BM68" s="60"/>
      <c r="BN68" s="17"/>
      <c r="BO68" s="17"/>
      <c r="BP68" s="58"/>
      <c r="BQ68" s="50"/>
      <c r="BR68" s="50"/>
      <c r="BS68" s="50"/>
      <c r="BT68" s="50"/>
      <c r="BU68" s="50"/>
      <c r="BV68" s="50"/>
      <c r="BW68" s="59"/>
      <c r="BX68" s="60"/>
      <c r="BY68" s="17"/>
      <c r="BZ68" s="17"/>
      <c r="CA68" s="58"/>
      <c r="CB68" s="50"/>
      <c r="CC68" s="50"/>
      <c r="CD68" s="50"/>
      <c r="CE68" s="50"/>
      <c r="CF68" s="50"/>
      <c r="CG68" s="50"/>
      <c r="CH68" s="59"/>
      <c r="CI68" s="60"/>
      <c r="CJ68" s="17"/>
      <c r="CK68" s="17"/>
      <c r="CL68" s="58"/>
      <c r="CM68" s="50"/>
      <c r="CN68" s="50"/>
      <c r="CO68" s="50"/>
      <c r="CP68" s="50"/>
      <c r="CQ68" s="50"/>
      <c r="CR68" s="50"/>
      <c r="CS68" s="59"/>
      <c r="CT68" s="60"/>
      <c r="CU68" s="17"/>
      <c r="CV68" s="17"/>
      <c r="CW68" s="58"/>
      <c r="CX68" s="50"/>
      <c r="CY68" s="50"/>
      <c r="CZ68" s="50"/>
      <c r="DA68" s="50"/>
      <c r="DB68" s="50"/>
      <c r="DC68" s="50"/>
      <c r="DD68" s="59"/>
      <c r="DE68" s="60"/>
      <c r="DF68" s="17"/>
      <c r="DG68" s="17"/>
      <c r="DH68" s="58"/>
      <c r="DI68" s="50"/>
      <c r="DJ68" s="50"/>
      <c r="DK68" s="50"/>
      <c r="DL68" s="50"/>
      <c r="DM68" s="50"/>
      <c r="DN68" s="50"/>
      <c r="DO68" s="59"/>
      <c r="DP68" s="60"/>
      <c r="DQ68" s="17"/>
      <c r="DR68" s="17"/>
      <c r="DS68" s="58"/>
      <c r="DT68" s="50"/>
      <c r="DU68" s="50"/>
      <c r="DV68" s="50"/>
      <c r="DW68" s="50"/>
      <c r="DX68" s="50"/>
      <c r="DY68" s="50"/>
      <c r="DZ68" s="59"/>
      <c r="EA68" s="60"/>
      <c r="EB68" s="17"/>
      <c r="EC68" s="17"/>
      <c r="ED68" s="58"/>
      <c r="EE68" s="50"/>
      <c r="EF68" s="50"/>
      <c r="EG68" s="50"/>
      <c r="EH68" s="50"/>
      <c r="EI68" s="50"/>
      <c r="EJ68" s="50"/>
      <c r="EK68" s="59"/>
      <c r="EL68" s="60"/>
      <c r="EM68" s="17"/>
      <c r="EN68" s="17"/>
      <c r="EO68" s="58"/>
      <c r="EP68" s="50"/>
      <c r="EQ68" s="50"/>
      <c r="ER68" s="50"/>
      <c r="ES68" s="50"/>
      <c r="ET68" s="50"/>
      <c r="EU68" s="50"/>
      <c r="EV68" s="59"/>
      <c r="EW68" s="60"/>
      <c r="EX68" s="17"/>
      <c r="EY68" s="17"/>
      <c r="EZ68" s="58"/>
      <c r="FA68" s="50"/>
      <c r="FB68" s="50"/>
      <c r="FC68" s="50"/>
      <c r="FD68" s="50"/>
      <c r="FE68" s="50"/>
      <c r="FF68" s="50"/>
      <c r="FG68" s="59"/>
      <c r="FH68" s="60"/>
      <c r="FI68" s="17"/>
      <c r="FJ68" s="17"/>
      <c r="FK68" s="58"/>
      <c r="FL68" s="50"/>
      <c r="FM68" s="50"/>
      <c r="FN68" s="50"/>
      <c r="FO68" s="50"/>
      <c r="FP68" s="50"/>
      <c r="FQ68" s="50"/>
      <c r="FR68" s="59"/>
      <c r="FS68" s="60"/>
      <c r="FT68" s="17"/>
      <c r="FU68" s="17"/>
      <c r="FV68" s="58"/>
      <c r="FW68" s="50"/>
      <c r="FX68" s="50"/>
      <c r="FY68" s="50"/>
      <c r="FZ68" s="50"/>
      <c r="GA68" s="50"/>
      <c r="GB68" s="50"/>
      <c r="GC68" s="59"/>
      <c r="GD68" s="60"/>
      <c r="GE68" s="17"/>
      <c r="GF68" s="17"/>
      <c r="GG68" s="58"/>
      <c r="GH68" s="50"/>
      <c r="GI68" s="50"/>
      <c r="GJ68" s="50"/>
      <c r="GK68" s="50"/>
      <c r="GL68" s="50"/>
      <c r="GM68" s="50"/>
      <c r="GN68" s="59"/>
      <c r="GO68" s="60"/>
      <c r="GP68" s="17"/>
      <c r="GQ68" s="17"/>
      <c r="GR68" s="58"/>
      <c r="GS68" s="50"/>
      <c r="GT68" s="50"/>
      <c r="GU68" s="50"/>
      <c r="GV68" s="50"/>
      <c r="GW68" s="50"/>
      <c r="GX68" s="50"/>
      <c r="GY68" s="59"/>
      <c r="GZ68" s="60"/>
      <c r="HA68" s="17"/>
      <c r="HB68" s="17"/>
      <c r="HC68" s="58"/>
      <c r="HD68" s="50"/>
      <c r="HE68" s="50"/>
      <c r="HF68" s="50"/>
      <c r="HG68" s="50"/>
      <c r="HH68" s="50"/>
      <c r="HI68" s="50"/>
      <c r="HJ68" s="59"/>
      <c r="HK68" s="60"/>
      <c r="HL68" s="17"/>
      <c r="HM68" s="17"/>
      <c r="HN68" s="58"/>
      <c r="HO68" s="50"/>
      <c r="HP68" s="50"/>
      <c r="HQ68" s="50"/>
      <c r="HR68" s="50"/>
      <c r="HS68" s="50"/>
      <c r="HT68" s="50"/>
      <c r="HU68" s="59"/>
      <c r="HV68" s="60"/>
      <c r="HW68" s="17"/>
      <c r="HX68" s="17"/>
    </row>
    <row r="69" spans="1:232" x14ac:dyDescent="0.3">
      <c r="A69" s="64"/>
      <c r="B69" s="65"/>
      <c r="C69" s="66"/>
      <c r="D69" s="67"/>
      <c r="E69" s="67"/>
      <c r="F69" s="67"/>
      <c r="G69" s="68"/>
      <c r="H69" s="50"/>
      <c r="I69" s="59"/>
      <c r="J69" s="60"/>
      <c r="K69" s="17"/>
      <c r="L69" s="17"/>
      <c r="M69" s="58"/>
      <c r="N69" s="50"/>
      <c r="O69" s="50"/>
      <c r="P69" s="50"/>
      <c r="Q69" s="50"/>
      <c r="R69" s="50"/>
      <c r="S69" s="50"/>
      <c r="T69" s="59"/>
      <c r="U69" s="60"/>
      <c r="V69" s="17"/>
      <c r="W69" s="17"/>
      <c r="X69" s="58"/>
      <c r="Y69" s="50"/>
      <c r="Z69" s="50"/>
      <c r="AA69" s="50"/>
      <c r="AB69" s="50"/>
      <c r="AC69" s="50"/>
      <c r="AD69" s="50"/>
      <c r="AE69" s="59"/>
      <c r="AF69" s="60"/>
      <c r="AG69" s="17"/>
      <c r="AH69" s="17"/>
      <c r="AI69" s="58"/>
      <c r="AJ69" s="50"/>
      <c r="AK69" s="50"/>
      <c r="AL69" s="50"/>
      <c r="AM69" s="50"/>
      <c r="AN69" s="50"/>
      <c r="AO69" s="50"/>
      <c r="AP69" s="59"/>
      <c r="AQ69" s="60"/>
      <c r="AR69" s="17"/>
      <c r="AS69" s="17"/>
      <c r="AT69" s="58"/>
      <c r="AU69" s="50"/>
      <c r="AV69" s="50"/>
      <c r="AW69" s="50"/>
      <c r="AX69" s="50"/>
      <c r="AY69" s="50"/>
      <c r="AZ69" s="50"/>
      <c r="BA69" s="59"/>
      <c r="BB69" s="60"/>
      <c r="BC69" s="17"/>
      <c r="BD69" s="17"/>
      <c r="BE69" s="58"/>
      <c r="BF69" s="50"/>
      <c r="BG69" s="50"/>
      <c r="BH69" s="50"/>
      <c r="BI69" s="50"/>
      <c r="BJ69" s="50"/>
      <c r="BK69" s="50"/>
      <c r="BL69" s="59"/>
      <c r="BM69" s="60"/>
      <c r="BN69" s="17"/>
      <c r="BO69" s="17"/>
      <c r="BP69" s="58"/>
      <c r="BQ69" s="50"/>
      <c r="BR69" s="50"/>
      <c r="BS69" s="50"/>
      <c r="BT69" s="50"/>
      <c r="BU69" s="50"/>
      <c r="BV69" s="50"/>
      <c r="BW69" s="59"/>
      <c r="BX69" s="60"/>
      <c r="BY69" s="17"/>
      <c r="BZ69" s="17"/>
      <c r="CA69" s="58"/>
      <c r="CB69" s="50"/>
      <c r="CC69" s="50"/>
      <c r="CD69" s="50"/>
      <c r="CE69" s="50"/>
      <c r="CF69" s="50"/>
      <c r="CG69" s="50"/>
      <c r="CH69" s="59"/>
      <c r="CI69" s="60"/>
      <c r="CJ69" s="17"/>
      <c r="CK69" s="17"/>
      <c r="CL69" s="58"/>
      <c r="CM69" s="50"/>
      <c r="CN69" s="50"/>
      <c r="CO69" s="50"/>
      <c r="CP69" s="50"/>
      <c r="CQ69" s="50"/>
      <c r="CR69" s="50"/>
      <c r="CS69" s="59"/>
      <c r="CT69" s="60"/>
      <c r="CU69" s="17"/>
      <c r="CV69" s="17"/>
      <c r="CW69" s="58"/>
      <c r="CX69" s="50"/>
      <c r="CY69" s="50"/>
      <c r="CZ69" s="50"/>
      <c r="DA69" s="50"/>
      <c r="DB69" s="50"/>
      <c r="DC69" s="50"/>
      <c r="DD69" s="59"/>
      <c r="DE69" s="60"/>
      <c r="DF69" s="17"/>
      <c r="DG69" s="17"/>
      <c r="DH69" s="58"/>
      <c r="DI69" s="50"/>
      <c r="DJ69" s="50"/>
      <c r="DK69" s="50"/>
      <c r="DL69" s="50"/>
      <c r="DM69" s="50"/>
      <c r="DN69" s="50"/>
      <c r="DO69" s="59"/>
      <c r="DP69" s="60"/>
      <c r="DQ69" s="17"/>
      <c r="DR69" s="17"/>
      <c r="DS69" s="58"/>
      <c r="DT69" s="50"/>
      <c r="DU69" s="50"/>
      <c r="DV69" s="50"/>
      <c r="DW69" s="50"/>
      <c r="DX69" s="50"/>
      <c r="DY69" s="50"/>
      <c r="DZ69" s="59"/>
      <c r="EA69" s="60"/>
      <c r="EB69" s="17"/>
      <c r="EC69" s="17"/>
      <c r="ED69" s="58"/>
      <c r="EE69" s="50"/>
      <c r="EF69" s="50"/>
      <c r="EG69" s="50"/>
      <c r="EH69" s="50"/>
      <c r="EI69" s="50"/>
      <c r="EJ69" s="50"/>
      <c r="EK69" s="59"/>
      <c r="EL69" s="60"/>
      <c r="EM69" s="17"/>
      <c r="EN69" s="17"/>
      <c r="EO69" s="58"/>
      <c r="EP69" s="50"/>
      <c r="EQ69" s="50"/>
      <c r="ER69" s="50"/>
      <c r="ES69" s="50"/>
      <c r="ET69" s="50"/>
      <c r="EU69" s="50"/>
      <c r="EV69" s="59"/>
      <c r="EW69" s="60"/>
      <c r="EX69" s="17"/>
      <c r="EY69" s="17"/>
      <c r="EZ69" s="58"/>
      <c r="FA69" s="50"/>
      <c r="FB69" s="50"/>
      <c r="FC69" s="50"/>
      <c r="FD69" s="50"/>
      <c r="FE69" s="50"/>
      <c r="FF69" s="50"/>
      <c r="FG69" s="59"/>
      <c r="FH69" s="60"/>
      <c r="FI69" s="17"/>
      <c r="FJ69" s="17"/>
      <c r="FK69" s="58"/>
      <c r="FL69" s="50"/>
      <c r="FM69" s="50"/>
      <c r="FN69" s="50"/>
      <c r="FO69" s="50"/>
      <c r="FP69" s="50"/>
      <c r="FQ69" s="50"/>
      <c r="FR69" s="59"/>
      <c r="FS69" s="60"/>
      <c r="FT69" s="17"/>
      <c r="FU69" s="17"/>
      <c r="FV69" s="58"/>
      <c r="FW69" s="50"/>
      <c r="FX69" s="50"/>
      <c r="FY69" s="50"/>
      <c r="FZ69" s="50"/>
      <c r="GA69" s="50"/>
      <c r="GB69" s="50"/>
      <c r="GC69" s="59"/>
      <c r="GD69" s="60"/>
      <c r="GE69" s="17"/>
      <c r="GF69" s="17"/>
      <c r="GG69" s="58"/>
      <c r="GH69" s="50"/>
      <c r="GI69" s="50"/>
      <c r="GJ69" s="50"/>
      <c r="GK69" s="50"/>
      <c r="GL69" s="50"/>
      <c r="GM69" s="50"/>
      <c r="GN69" s="59"/>
      <c r="GO69" s="60"/>
      <c r="GP69" s="17"/>
      <c r="GQ69" s="17"/>
      <c r="GR69" s="58"/>
      <c r="GS69" s="50"/>
      <c r="GT69" s="50"/>
      <c r="GU69" s="50"/>
      <c r="GV69" s="50"/>
      <c r="GW69" s="50"/>
      <c r="GX69" s="50"/>
      <c r="GY69" s="59"/>
      <c r="GZ69" s="60"/>
      <c r="HA69" s="17"/>
      <c r="HB69" s="17"/>
      <c r="HC69" s="58"/>
      <c r="HD69" s="50"/>
      <c r="HE69" s="50"/>
      <c r="HF69" s="50"/>
      <c r="HG69" s="50"/>
      <c r="HH69" s="50"/>
      <c r="HI69" s="50"/>
      <c r="HJ69" s="59"/>
      <c r="HK69" s="60"/>
      <c r="HL69" s="17"/>
      <c r="HM69" s="17"/>
      <c r="HN69" s="58"/>
      <c r="HO69" s="50"/>
      <c r="HP69" s="50"/>
      <c r="HQ69" s="50"/>
      <c r="HR69" s="50"/>
      <c r="HS69" s="50"/>
      <c r="HT69" s="50"/>
      <c r="HU69" s="59"/>
      <c r="HV69" s="60"/>
      <c r="HW69" s="17"/>
      <c r="HX69" s="17"/>
    </row>
    <row r="70" spans="1:232" x14ac:dyDescent="0.3">
      <c r="A70" s="64"/>
      <c r="B70" s="65"/>
      <c r="C70" s="66"/>
      <c r="D70" s="67"/>
      <c r="E70" s="67"/>
      <c r="F70" s="67"/>
      <c r="G70" s="68"/>
      <c r="H70" s="50"/>
      <c r="I70" s="59"/>
      <c r="J70" s="60"/>
      <c r="K70" s="17"/>
      <c r="L70" s="17"/>
      <c r="M70" s="58"/>
      <c r="N70" s="50"/>
      <c r="O70" s="50"/>
      <c r="P70" s="50"/>
      <c r="Q70" s="50"/>
      <c r="R70" s="50"/>
      <c r="S70" s="50"/>
      <c r="T70" s="59"/>
      <c r="U70" s="60"/>
      <c r="V70" s="17"/>
      <c r="W70" s="17"/>
      <c r="X70" s="58"/>
      <c r="Y70" s="50"/>
      <c r="Z70" s="50"/>
      <c r="AA70" s="50"/>
      <c r="AB70" s="50"/>
      <c r="AC70" s="50"/>
      <c r="AD70" s="50"/>
      <c r="AE70" s="59"/>
      <c r="AF70" s="60"/>
      <c r="AG70" s="17"/>
      <c r="AH70" s="17"/>
      <c r="AI70" s="58"/>
      <c r="AJ70" s="50"/>
      <c r="AK70" s="50"/>
      <c r="AL70" s="50"/>
      <c r="AM70" s="50"/>
      <c r="AN70" s="50"/>
      <c r="AO70" s="50"/>
      <c r="AP70" s="59"/>
      <c r="AQ70" s="60"/>
      <c r="AR70" s="17"/>
      <c r="AS70" s="17"/>
      <c r="AT70" s="58"/>
      <c r="AU70" s="50"/>
      <c r="AV70" s="50"/>
      <c r="AW70" s="50"/>
      <c r="AX70" s="50"/>
      <c r="AY70" s="50"/>
      <c r="AZ70" s="50"/>
      <c r="BA70" s="59"/>
      <c r="BB70" s="60"/>
      <c r="BC70" s="17"/>
      <c r="BD70" s="17"/>
      <c r="BE70" s="58"/>
      <c r="BF70" s="50"/>
      <c r="BG70" s="50"/>
      <c r="BH70" s="50"/>
      <c r="BI70" s="50"/>
      <c r="BJ70" s="50"/>
      <c r="BK70" s="50"/>
      <c r="BL70" s="59"/>
      <c r="BM70" s="60"/>
      <c r="BN70" s="17"/>
      <c r="BO70" s="17"/>
      <c r="BP70" s="58"/>
      <c r="BQ70" s="50"/>
      <c r="BR70" s="50"/>
      <c r="BS70" s="50"/>
      <c r="BT70" s="50"/>
      <c r="BU70" s="50"/>
      <c r="BV70" s="50"/>
      <c r="BW70" s="59"/>
      <c r="BX70" s="60"/>
      <c r="BY70" s="17"/>
      <c r="BZ70" s="17"/>
      <c r="CA70" s="58"/>
      <c r="CB70" s="50"/>
      <c r="CC70" s="50"/>
      <c r="CD70" s="50"/>
      <c r="CE70" s="50"/>
      <c r="CF70" s="50"/>
      <c r="CG70" s="50"/>
      <c r="CH70" s="59"/>
      <c r="CI70" s="60"/>
      <c r="CJ70" s="17"/>
      <c r="CK70" s="17"/>
      <c r="CL70" s="58"/>
      <c r="CM70" s="50"/>
      <c r="CN70" s="50"/>
      <c r="CO70" s="50"/>
      <c r="CP70" s="50"/>
      <c r="CQ70" s="50"/>
      <c r="CR70" s="50"/>
      <c r="CS70" s="59"/>
      <c r="CT70" s="60"/>
      <c r="CU70" s="17"/>
      <c r="CV70" s="17"/>
      <c r="CW70" s="58"/>
      <c r="CX70" s="50"/>
      <c r="CY70" s="50"/>
      <c r="CZ70" s="50"/>
      <c r="DA70" s="50"/>
      <c r="DB70" s="50"/>
      <c r="DC70" s="50"/>
      <c r="DD70" s="59"/>
      <c r="DE70" s="60"/>
      <c r="DF70" s="17"/>
      <c r="DG70" s="17"/>
      <c r="DH70" s="58"/>
      <c r="DI70" s="50"/>
      <c r="DJ70" s="50"/>
      <c r="DK70" s="50"/>
      <c r="DL70" s="50"/>
      <c r="DM70" s="50"/>
      <c r="DN70" s="50"/>
      <c r="DO70" s="59"/>
      <c r="DP70" s="60"/>
      <c r="DQ70" s="17"/>
      <c r="DR70" s="17"/>
      <c r="DS70" s="58"/>
      <c r="DT70" s="50"/>
      <c r="DU70" s="50"/>
      <c r="DV70" s="50"/>
      <c r="DW70" s="50"/>
      <c r="DX70" s="50"/>
      <c r="DY70" s="50"/>
      <c r="DZ70" s="59"/>
      <c r="EA70" s="60"/>
      <c r="EB70" s="17"/>
      <c r="EC70" s="17"/>
      <c r="ED70" s="58"/>
      <c r="EE70" s="50"/>
      <c r="EF70" s="50"/>
      <c r="EG70" s="50"/>
      <c r="EH70" s="50"/>
      <c r="EI70" s="50"/>
      <c r="EJ70" s="50"/>
      <c r="EK70" s="59"/>
      <c r="EL70" s="60"/>
      <c r="EM70" s="17"/>
      <c r="EN70" s="17"/>
      <c r="EO70" s="58"/>
      <c r="EP70" s="50"/>
      <c r="EQ70" s="50"/>
      <c r="ER70" s="50"/>
      <c r="ES70" s="50"/>
      <c r="ET70" s="50"/>
      <c r="EU70" s="50"/>
      <c r="EV70" s="59"/>
      <c r="EW70" s="60"/>
      <c r="EX70" s="17"/>
      <c r="EY70" s="17"/>
      <c r="EZ70" s="58"/>
      <c r="FA70" s="50"/>
      <c r="FB70" s="50"/>
      <c r="FC70" s="50"/>
      <c r="FD70" s="50"/>
      <c r="FE70" s="50"/>
      <c r="FF70" s="50"/>
      <c r="FG70" s="59"/>
      <c r="FH70" s="60"/>
      <c r="FI70" s="17"/>
      <c r="FJ70" s="17"/>
      <c r="FK70" s="58"/>
      <c r="FL70" s="50"/>
      <c r="FM70" s="50"/>
      <c r="FN70" s="50"/>
      <c r="FO70" s="50"/>
      <c r="FP70" s="50"/>
      <c r="FQ70" s="50"/>
      <c r="FR70" s="59"/>
      <c r="FS70" s="60"/>
      <c r="FT70" s="17"/>
      <c r="FU70" s="17"/>
      <c r="FV70" s="58"/>
      <c r="FW70" s="50"/>
      <c r="FX70" s="50"/>
      <c r="FY70" s="50"/>
      <c r="FZ70" s="50"/>
      <c r="GA70" s="50"/>
      <c r="GB70" s="50"/>
      <c r="GC70" s="59"/>
      <c r="GD70" s="60"/>
      <c r="GE70" s="17"/>
      <c r="GF70" s="17"/>
      <c r="GG70" s="58"/>
      <c r="GH70" s="50"/>
      <c r="GI70" s="50"/>
      <c r="GJ70" s="50"/>
      <c r="GK70" s="50"/>
      <c r="GL70" s="50"/>
      <c r="GM70" s="50"/>
      <c r="GN70" s="59"/>
      <c r="GO70" s="60"/>
      <c r="GP70" s="17"/>
      <c r="GQ70" s="17"/>
      <c r="GR70" s="58"/>
      <c r="GS70" s="50"/>
      <c r="GT70" s="50"/>
      <c r="GU70" s="50"/>
      <c r="GV70" s="50"/>
      <c r="GW70" s="50"/>
      <c r="GX70" s="50"/>
      <c r="GY70" s="59"/>
      <c r="GZ70" s="60"/>
      <c r="HA70" s="17"/>
      <c r="HB70" s="17"/>
      <c r="HC70" s="58"/>
      <c r="HD70" s="50"/>
      <c r="HE70" s="50"/>
      <c r="HF70" s="50"/>
      <c r="HG70" s="50"/>
      <c r="HH70" s="50"/>
      <c r="HI70" s="50"/>
      <c r="HJ70" s="59"/>
      <c r="HK70" s="60"/>
      <c r="HL70" s="17"/>
      <c r="HM70" s="17"/>
      <c r="HN70" s="58"/>
      <c r="HO70" s="50"/>
      <c r="HP70" s="50"/>
      <c r="HQ70" s="50"/>
      <c r="HR70" s="50"/>
      <c r="HS70" s="50"/>
      <c r="HT70" s="50"/>
      <c r="HU70" s="59"/>
      <c r="HV70" s="60"/>
      <c r="HW70" s="17"/>
      <c r="HX70" s="17"/>
    </row>
    <row r="71" spans="1:232" x14ac:dyDescent="0.3">
      <c r="A71" s="64"/>
      <c r="B71" s="65"/>
      <c r="C71" s="66"/>
      <c r="D71" s="67"/>
      <c r="E71" s="67"/>
      <c r="F71" s="67"/>
      <c r="G71" s="68"/>
      <c r="H71" s="50"/>
      <c r="I71" s="59"/>
      <c r="J71" s="60"/>
      <c r="K71" s="17"/>
      <c r="L71" s="17"/>
      <c r="M71" s="58"/>
      <c r="N71" s="50"/>
      <c r="O71" s="50"/>
      <c r="P71" s="50"/>
      <c r="Q71" s="50"/>
      <c r="R71" s="50"/>
      <c r="S71" s="50"/>
      <c r="T71" s="59"/>
      <c r="U71" s="60"/>
      <c r="V71" s="17"/>
      <c r="W71" s="17"/>
      <c r="X71" s="58"/>
      <c r="Y71" s="50"/>
      <c r="Z71" s="50"/>
      <c r="AA71" s="50"/>
      <c r="AB71" s="50"/>
      <c r="AC71" s="50"/>
      <c r="AD71" s="50"/>
      <c r="AE71" s="59"/>
      <c r="AF71" s="60"/>
      <c r="AG71" s="17"/>
      <c r="AH71" s="17"/>
      <c r="AI71" s="58"/>
      <c r="AJ71" s="50"/>
      <c r="AK71" s="50"/>
      <c r="AL71" s="50"/>
      <c r="AM71" s="50"/>
      <c r="AN71" s="50"/>
      <c r="AO71" s="50"/>
      <c r="AP71" s="59"/>
      <c r="AQ71" s="60"/>
      <c r="AR71" s="17"/>
      <c r="AS71" s="17"/>
      <c r="AT71" s="58"/>
      <c r="AU71" s="50"/>
      <c r="AV71" s="50"/>
      <c r="AW71" s="50"/>
      <c r="AX71" s="50"/>
      <c r="AY71" s="50"/>
      <c r="AZ71" s="50"/>
      <c r="BA71" s="59"/>
      <c r="BB71" s="60"/>
      <c r="BC71" s="17"/>
      <c r="BD71" s="17"/>
      <c r="BE71" s="58"/>
      <c r="BF71" s="50"/>
      <c r="BG71" s="50"/>
      <c r="BH71" s="50"/>
      <c r="BI71" s="50"/>
      <c r="BJ71" s="50"/>
      <c r="BK71" s="50"/>
      <c r="BL71" s="59"/>
      <c r="BM71" s="60"/>
      <c r="BN71" s="17"/>
      <c r="BO71" s="17"/>
      <c r="BP71" s="58"/>
      <c r="BQ71" s="50"/>
      <c r="BR71" s="50"/>
      <c r="BS71" s="50"/>
      <c r="BT71" s="50"/>
      <c r="BU71" s="50"/>
      <c r="BV71" s="50"/>
      <c r="BW71" s="59"/>
      <c r="BX71" s="60"/>
      <c r="BY71" s="17"/>
      <c r="BZ71" s="17"/>
      <c r="CA71" s="58"/>
      <c r="CB71" s="50"/>
      <c r="CC71" s="50"/>
      <c r="CD71" s="50"/>
      <c r="CE71" s="50"/>
      <c r="CF71" s="50"/>
      <c r="CG71" s="50"/>
      <c r="CH71" s="59"/>
      <c r="CI71" s="60"/>
      <c r="CJ71" s="17"/>
      <c r="CK71" s="17"/>
      <c r="CL71" s="58"/>
      <c r="CM71" s="50"/>
      <c r="CN71" s="50"/>
      <c r="CO71" s="50"/>
      <c r="CP71" s="50"/>
      <c r="CQ71" s="50"/>
      <c r="CR71" s="50"/>
      <c r="CS71" s="59"/>
      <c r="CT71" s="60"/>
      <c r="CU71" s="17"/>
      <c r="CV71" s="17"/>
      <c r="CW71" s="58"/>
      <c r="CX71" s="50"/>
      <c r="CY71" s="50"/>
      <c r="CZ71" s="50"/>
      <c r="DA71" s="50"/>
      <c r="DB71" s="50"/>
      <c r="DC71" s="50"/>
      <c r="DD71" s="59"/>
      <c r="DE71" s="60"/>
      <c r="DF71" s="17"/>
      <c r="DG71" s="17"/>
      <c r="DH71" s="58"/>
      <c r="DI71" s="50"/>
      <c r="DJ71" s="50"/>
      <c r="DK71" s="50"/>
      <c r="DL71" s="50"/>
      <c r="DM71" s="50"/>
      <c r="DN71" s="50"/>
      <c r="DO71" s="59"/>
      <c r="DP71" s="60"/>
      <c r="DQ71" s="17"/>
      <c r="DR71" s="17"/>
      <c r="DS71" s="58"/>
      <c r="DT71" s="50"/>
      <c r="DU71" s="50"/>
      <c r="DV71" s="50"/>
      <c r="DW71" s="50"/>
      <c r="DX71" s="50"/>
      <c r="DY71" s="50"/>
      <c r="DZ71" s="59"/>
      <c r="EA71" s="60"/>
      <c r="EB71" s="17"/>
      <c r="EC71" s="17"/>
      <c r="ED71" s="58"/>
      <c r="EE71" s="50"/>
      <c r="EF71" s="50"/>
      <c r="EG71" s="50"/>
      <c r="EH71" s="50"/>
      <c r="EI71" s="50"/>
      <c r="EJ71" s="50"/>
      <c r="EK71" s="59"/>
      <c r="EL71" s="60"/>
      <c r="EM71" s="17"/>
      <c r="EN71" s="17"/>
      <c r="EO71" s="58"/>
      <c r="EP71" s="50"/>
      <c r="EQ71" s="50"/>
      <c r="ER71" s="50"/>
      <c r="ES71" s="50"/>
      <c r="ET71" s="50"/>
      <c r="EU71" s="50"/>
      <c r="EV71" s="59"/>
      <c r="EW71" s="60"/>
      <c r="EX71" s="17"/>
      <c r="EY71" s="17"/>
      <c r="EZ71" s="58"/>
      <c r="FA71" s="50"/>
      <c r="FB71" s="50"/>
      <c r="FC71" s="50"/>
      <c r="FD71" s="50"/>
      <c r="FE71" s="50"/>
      <c r="FF71" s="50"/>
      <c r="FG71" s="59"/>
      <c r="FH71" s="60"/>
      <c r="FI71" s="17"/>
      <c r="FJ71" s="17"/>
      <c r="FK71" s="58"/>
      <c r="FL71" s="50"/>
      <c r="FM71" s="50"/>
      <c r="FN71" s="50"/>
      <c r="FO71" s="50"/>
      <c r="FP71" s="50"/>
      <c r="FQ71" s="50"/>
      <c r="FR71" s="59"/>
      <c r="FS71" s="60"/>
      <c r="FT71" s="17"/>
      <c r="FU71" s="17"/>
      <c r="FV71" s="58"/>
      <c r="FW71" s="50"/>
      <c r="FX71" s="50"/>
      <c r="FY71" s="50"/>
      <c r="FZ71" s="50"/>
      <c r="GA71" s="50"/>
      <c r="GB71" s="50"/>
      <c r="GC71" s="59"/>
      <c r="GD71" s="60"/>
      <c r="GE71" s="17"/>
      <c r="GF71" s="17"/>
      <c r="GG71" s="58"/>
      <c r="GH71" s="50"/>
      <c r="GI71" s="50"/>
      <c r="GJ71" s="50"/>
      <c r="GK71" s="50"/>
      <c r="GL71" s="50"/>
      <c r="GM71" s="50"/>
      <c r="GN71" s="59"/>
      <c r="GO71" s="60"/>
      <c r="GP71" s="17"/>
      <c r="GQ71" s="17"/>
      <c r="GR71" s="58"/>
      <c r="GS71" s="50"/>
      <c r="GT71" s="50"/>
      <c r="GU71" s="50"/>
      <c r="GV71" s="50"/>
      <c r="GW71" s="50"/>
      <c r="GX71" s="50"/>
      <c r="GY71" s="59"/>
      <c r="GZ71" s="60"/>
      <c r="HA71" s="17"/>
      <c r="HB71" s="17"/>
      <c r="HC71" s="58"/>
      <c r="HD71" s="50"/>
      <c r="HE71" s="50"/>
      <c r="HF71" s="50"/>
      <c r="HG71" s="50"/>
      <c r="HH71" s="50"/>
      <c r="HI71" s="50"/>
      <c r="HJ71" s="59"/>
      <c r="HK71" s="60"/>
      <c r="HL71" s="17"/>
      <c r="HM71" s="17"/>
      <c r="HN71" s="58"/>
      <c r="HO71" s="50"/>
      <c r="HP71" s="50"/>
      <c r="HQ71" s="50"/>
      <c r="HR71" s="50"/>
      <c r="HS71" s="50"/>
      <c r="HT71" s="50"/>
      <c r="HU71" s="59"/>
      <c r="HV71" s="60"/>
      <c r="HW71" s="17"/>
      <c r="HX71" s="17"/>
    </row>
    <row r="72" spans="1:232" x14ac:dyDescent="0.3">
      <c r="A72" s="64"/>
      <c r="B72" s="65"/>
      <c r="C72" s="69"/>
      <c r="D72" s="67"/>
      <c r="E72" s="67"/>
      <c r="F72" s="67"/>
      <c r="G72" s="68"/>
      <c r="H72" s="50"/>
      <c r="I72" s="59"/>
      <c r="J72" s="60"/>
      <c r="K72" s="17"/>
      <c r="L72" s="17"/>
      <c r="M72" s="58"/>
      <c r="N72" s="50"/>
      <c r="O72" s="50"/>
      <c r="P72" s="50"/>
      <c r="Q72" s="50"/>
      <c r="R72" s="50"/>
      <c r="S72" s="50"/>
      <c r="T72" s="59"/>
      <c r="U72" s="60"/>
      <c r="V72" s="17"/>
      <c r="W72" s="17"/>
      <c r="X72" s="58"/>
      <c r="Y72" s="50"/>
      <c r="Z72" s="50"/>
      <c r="AA72" s="50"/>
      <c r="AB72" s="50"/>
      <c r="AC72" s="50"/>
      <c r="AD72" s="50"/>
      <c r="AE72" s="59"/>
      <c r="AF72" s="60"/>
      <c r="AG72" s="17"/>
      <c r="AH72" s="17"/>
      <c r="AI72" s="58"/>
      <c r="AJ72" s="50"/>
      <c r="AK72" s="50"/>
      <c r="AL72" s="50"/>
      <c r="AM72" s="50"/>
      <c r="AN72" s="50"/>
      <c r="AO72" s="50"/>
      <c r="AP72" s="59"/>
      <c r="AQ72" s="60"/>
      <c r="AR72" s="17"/>
      <c r="AS72" s="17"/>
      <c r="AT72" s="58"/>
      <c r="AU72" s="50"/>
      <c r="AV72" s="50"/>
      <c r="AW72" s="50"/>
      <c r="AX72" s="50"/>
      <c r="AY72" s="50"/>
      <c r="AZ72" s="50"/>
      <c r="BA72" s="59"/>
      <c r="BB72" s="60"/>
      <c r="BC72" s="17"/>
      <c r="BD72" s="17"/>
      <c r="BE72" s="58"/>
      <c r="BF72" s="50"/>
      <c r="BG72" s="50"/>
      <c r="BH72" s="50"/>
      <c r="BI72" s="50"/>
      <c r="BJ72" s="50"/>
      <c r="BK72" s="50"/>
      <c r="BL72" s="59"/>
      <c r="BM72" s="60"/>
      <c r="BN72" s="17"/>
      <c r="BO72" s="17"/>
      <c r="BP72" s="58"/>
      <c r="BQ72" s="50"/>
      <c r="BR72" s="50"/>
      <c r="BS72" s="50"/>
      <c r="BT72" s="50"/>
      <c r="BU72" s="50"/>
      <c r="BV72" s="50"/>
      <c r="BW72" s="59"/>
      <c r="BX72" s="60"/>
      <c r="BY72" s="17"/>
      <c r="BZ72" s="17"/>
      <c r="CA72" s="58"/>
      <c r="CB72" s="50"/>
      <c r="CC72" s="50"/>
      <c r="CD72" s="50"/>
      <c r="CE72" s="50"/>
      <c r="CF72" s="50"/>
      <c r="CG72" s="50"/>
      <c r="CH72" s="59"/>
      <c r="CI72" s="60"/>
      <c r="CJ72" s="17"/>
      <c r="CK72" s="17"/>
      <c r="CL72" s="58"/>
      <c r="CM72" s="50"/>
      <c r="CN72" s="50"/>
      <c r="CO72" s="50"/>
      <c r="CP72" s="50"/>
      <c r="CQ72" s="50"/>
      <c r="CR72" s="50"/>
      <c r="CS72" s="59"/>
      <c r="CT72" s="60"/>
      <c r="CU72" s="17"/>
      <c r="CV72" s="17"/>
      <c r="CW72" s="58"/>
      <c r="CX72" s="50"/>
      <c r="CY72" s="50"/>
      <c r="CZ72" s="50"/>
      <c r="DA72" s="50"/>
      <c r="DB72" s="50"/>
      <c r="DC72" s="50"/>
      <c r="DD72" s="59"/>
      <c r="DE72" s="60"/>
      <c r="DF72" s="17"/>
      <c r="DG72" s="17"/>
      <c r="DH72" s="58"/>
      <c r="DI72" s="50"/>
      <c r="DJ72" s="50"/>
      <c r="DK72" s="50"/>
      <c r="DL72" s="50"/>
      <c r="DM72" s="50"/>
      <c r="DN72" s="50"/>
      <c r="DO72" s="59"/>
      <c r="DP72" s="60"/>
      <c r="DQ72" s="17"/>
      <c r="DR72" s="17"/>
      <c r="DS72" s="58"/>
      <c r="DT72" s="50"/>
      <c r="DU72" s="50"/>
      <c r="DV72" s="50"/>
      <c r="DW72" s="50"/>
      <c r="DX72" s="50"/>
      <c r="DY72" s="50"/>
      <c r="DZ72" s="59"/>
      <c r="EA72" s="60"/>
      <c r="EB72" s="17"/>
      <c r="EC72" s="17"/>
      <c r="ED72" s="58"/>
      <c r="EE72" s="50"/>
      <c r="EF72" s="50"/>
      <c r="EG72" s="50"/>
      <c r="EH72" s="50"/>
      <c r="EI72" s="50"/>
      <c r="EJ72" s="50"/>
      <c r="EK72" s="59"/>
      <c r="EL72" s="60"/>
      <c r="EM72" s="17"/>
      <c r="EN72" s="17"/>
      <c r="EO72" s="58"/>
      <c r="EP72" s="50"/>
      <c r="EQ72" s="50"/>
      <c r="ER72" s="50"/>
      <c r="ES72" s="50"/>
      <c r="ET72" s="50"/>
      <c r="EU72" s="50"/>
      <c r="EV72" s="59"/>
      <c r="EW72" s="60"/>
      <c r="EX72" s="17"/>
      <c r="EY72" s="17"/>
      <c r="EZ72" s="58"/>
      <c r="FA72" s="50"/>
      <c r="FB72" s="50"/>
      <c r="FC72" s="50"/>
      <c r="FD72" s="50"/>
      <c r="FE72" s="50"/>
      <c r="FF72" s="50"/>
      <c r="FG72" s="59"/>
      <c r="FH72" s="60"/>
      <c r="FI72" s="17"/>
      <c r="FJ72" s="17"/>
      <c r="FK72" s="58"/>
      <c r="FL72" s="50"/>
      <c r="FM72" s="50"/>
      <c r="FN72" s="50"/>
      <c r="FO72" s="50"/>
      <c r="FP72" s="50"/>
      <c r="FQ72" s="50"/>
      <c r="FR72" s="59"/>
      <c r="FS72" s="60"/>
      <c r="FT72" s="17"/>
      <c r="FU72" s="17"/>
      <c r="FV72" s="58"/>
      <c r="FW72" s="50"/>
      <c r="FX72" s="50"/>
      <c r="FY72" s="50"/>
      <c r="FZ72" s="50"/>
      <c r="GA72" s="50"/>
      <c r="GB72" s="50"/>
      <c r="GC72" s="59"/>
      <c r="GD72" s="60"/>
      <c r="GE72" s="17"/>
      <c r="GF72" s="17"/>
      <c r="GG72" s="58"/>
      <c r="GH72" s="50"/>
      <c r="GI72" s="50"/>
      <c r="GJ72" s="50"/>
      <c r="GK72" s="50"/>
      <c r="GL72" s="50"/>
      <c r="GM72" s="50"/>
      <c r="GN72" s="59"/>
      <c r="GO72" s="60"/>
      <c r="GP72" s="17"/>
      <c r="GQ72" s="17"/>
      <c r="GR72" s="58"/>
      <c r="GS72" s="50"/>
      <c r="GT72" s="50"/>
      <c r="GU72" s="50"/>
      <c r="GV72" s="50"/>
      <c r="GW72" s="50"/>
      <c r="GX72" s="50"/>
      <c r="GY72" s="59"/>
      <c r="GZ72" s="60"/>
      <c r="HA72" s="17"/>
      <c r="HB72" s="17"/>
      <c r="HC72" s="58"/>
      <c r="HD72" s="50"/>
      <c r="HE72" s="50"/>
      <c r="HF72" s="50"/>
      <c r="HG72" s="50"/>
      <c r="HH72" s="50"/>
      <c r="HI72" s="50"/>
      <c r="HJ72" s="59"/>
      <c r="HK72" s="60"/>
      <c r="HL72" s="17"/>
      <c r="HM72" s="17"/>
      <c r="HN72" s="58"/>
      <c r="HO72" s="50"/>
      <c r="HP72" s="50"/>
      <c r="HQ72" s="50"/>
      <c r="HR72" s="50"/>
      <c r="HS72" s="50"/>
      <c r="HT72" s="50"/>
      <c r="HU72" s="59"/>
      <c r="HV72" s="60"/>
      <c r="HW72" s="17"/>
      <c r="HX72" s="17"/>
    </row>
    <row r="73" spans="1:232" x14ac:dyDescent="0.3">
      <c r="A73" s="64"/>
      <c r="B73" s="65"/>
      <c r="C73" s="66"/>
      <c r="D73" s="67"/>
      <c r="E73" s="67"/>
      <c r="F73" s="67"/>
      <c r="G73" s="68"/>
      <c r="H73" s="50"/>
      <c r="I73" s="59"/>
      <c r="J73" s="60"/>
      <c r="K73" s="17"/>
      <c r="L73" s="17"/>
      <c r="M73" s="58"/>
      <c r="N73" s="50"/>
      <c r="O73" s="50"/>
      <c r="P73" s="50"/>
      <c r="Q73" s="50"/>
      <c r="R73" s="50"/>
      <c r="S73" s="50"/>
      <c r="T73" s="59"/>
      <c r="U73" s="60"/>
      <c r="V73" s="17"/>
      <c r="W73" s="17"/>
      <c r="X73" s="58"/>
      <c r="Y73" s="50"/>
      <c r="Z73" s="50"/>
      <c r="AA73" s="50"/>
      <c r="AB73" s="50"/>
      <c r="AC73" s="50"/>
      <c r="AD73" s="50"/>
      <c r="AE73" s="59"/>
      <c r="AF73" s="60"/>
      <c r="AG73" s="17"/>
      <c r="AH73" s="17"/>
      <c r="AI73" s="58"/>
      <c r="AJ73" s="50"/>
      <c r="AK73" s="50"/>
      <c r="AL73" s="50"/>
      <c r="AM73" s="50"/>
      <c r="AN73" s="50"/>
      <c r="AO73" s="50"/>
      <c r="AP73" s="59"/>
      <c r="AQ73" s="60"/>
      <c r="AR73" s="17"/>
      <c r="AS73" s="17"/>
      <c r="AT73" s="58"/>
      <c r="AU73" s="50"/>
      <c r="AV73" s="50"/>
      <c r="AW73" s="50"/>
      <c r="AX73" s="50"/>
      <c r="AY73" s="50"/>
      <c r="AZ73" s="50"/>
      <c r="BA73" s="59"/>
      <c r="BB73" s="60"/>
      <c r="BC73" s="17"/>
      <c r="BD73" s="17"/>
      <c r="BE73" s="58"/>
      <c r="BF73" s="50"/>
      <c r="BG73" s="50"/>
      <c r="BH73" s="50"/>
      <c r="BI73" s="50"/>
      <c r="BJ73" s="50"/>
      <c r="BK73" s="50"/>
      <c r="BL73" s="59"/>
      <c r="BM73" s="60"/>
      <c r="BN73" s="17"/>
      <c r="BO73" s="17"/>
      <c r="BP73" s="58"/>
      <c r="BQ73" s="50"/>
      <c r="BR73" s="50"/>
      <c r="BS73" s="50"/>
      <c r="BT73" s="50"/>
      <c r="BU73" s="50"/>
      <c r="BV73" s="50"/>
      <c r="BW73" s="59"/>
      <c r="BX73" s="60"/>
      <c r="BY73" s="17"/>
      <c r="BZ73" s="17"/>
      <c r="CA73" s="58"/>
      <c r="CB73" s="50"/>
      <c r="CC73" s="50"/>
      <c r="CD73" s="50"/>
      <c r="CE73" s="50"/>
      <c r="CF73" s="50"/>
      <c r="CG73" s="50"/>
      <c r="CH73" s="59"/>
      <c r="CI73" s="60"/>
      <c r="CJ73" s="17"/>
      <c r="CK73" s="17"/>
      <c r="CL73" s="58"/>
      <c r="CM73" s="50"/>
      <c r="CN73" s="50"/>
      <c r="CO73" s="50"/>
      <c r="CP73" s="50"/>
      <c r="CQ73" s="50"/>
      <c r="CR73" s="50"/>
      <c r="CS73" s="59"/>
      <c r="CT73" s="60"/>
      <c r="CU73" s="17"/>
      <c r="CV73" s="17"/>
      <c r="CW73" s="58"/>
      <c r="CX73" s="50"/>
      <c r="CY73" s="50"/>
      <c r="CZ73" s="50"/>
      <c r="DA73" s="50"/>
      <c r="DB73" s="50"/>
      <c r="DC73" s="50"/>
      <c r="DD73" s="59"/>
      <c r="DE73" s="60"/>
      <c r="DF73" s="17"/>
      <c r="DG73" s="17"/>
      <c r="DH73" s="58"/>
      <c r="DI73" s="50"/>
      <c r="DJ73" s="50"/>
      <c r="DK73" s="50"/>
      <c r="DL73" s="50"/>
      <c r="DM73" s="50"/>
      <c r="DN73" s="50"/>
      <c r="DO73" s="59"/>
      <c r="DP73" s="60"/>
      <c r="DQ73" s="17"/>
      <c r="DR73" s="17"/>
      <c r="DS73" s="58"/>
      <c r="DT73" s="50"/>
      <c r="DU73" s="50"/>
      <c r="DV73" s="50"/>
      <c r="DW73" s="50"/>
      <c r="DX73" s="50"/>
      <c r="DY73" s="50"/>
      <c r="DZ73" s="59"/>
      <c r="EA73" s="60"/>
      <c r="EB73" s="17"/>
      <c r="EC73" s="17"/>
      <c r="ED73" s="58"/>
      <c r="EE73" s="50"/>
      <c r="EF73" s="50"/>
      <c r="EG73" s="50"/>
      <c r="EH73" s="50"/>
      <c r="EI73" s="50"/>
      <c r="EJ73" s="50"/>
      <c r="EK73" s="59"/>
      <c r="EL73" s="60"/>
      <c r="EM73" s="17"/>
      <c r="EN73" s="17"/>
      <c r="EO73" s="58"/>
      <c r="EP73" s="50"/>
      <c r="EQ73" s="50"/>
      <c r="ER73" s="50"/>
      <c r="ES73" s="50"/>
      <c r="ET73" s="50"/>
      <c r="EU73" s="50"/>
      <c r="EV73" s="59"/>
      <c r="EW73" s="60"/>
      <c r="EX73" s="17"/>
      <c r="EY73" s="17"/>
      <c r="EZ73" s="58"/>
      <c r="FA73" s="50"/>
      <c r="FB73" s="50"/>
      <c r="FC73" s="50"/>
      <c r="FD73" s="50"/>
      <c r="FE73" s="50"/>
      <c r="FF73" s="50"/>
      <c r="FG73" s="59"/>
      <c r="FH73" s="60"/>
      <c r="FI73" s="17"/>
      <c r="FJ73" s="17"/>
      <c r="FK73" s="58"/>
      <c r="FL73" s="50"/>
      <c r="FM73" s="50"/>
      <c r="FN73" s="50"/>
      <c r="FO73" s="50"/>
      <c r="FP73" s="50"/>
      <c r="FQ73" s="50"/>
      <c r="FR73" s="59"/>
      <c r="FS73" s="60"/>
      <c r="FT73" s="17"/>
      <c r="FU73" s="17"/>
      <c r="FV73" s="58"/>
      <c r="FW73" s="50"/>
      <c r="FX73" s="50"/>
      <c r="FY73" s="50"/>
      <c r="FZ73" s="50"/>
      <c r="GA73" s="50"/>
      <c r="GB73" s="50"/>
      <c r="GC73" s="59"/>
      <c r="GD73" s="60"/>
      <c r="GE73" s="17"/>
      <c r="GF73" s="17"/>
      <c r="GG73" s="58"/>
      <c r="GH73" s="50"/>
      <c r="GI73" s="50"/>
      <c r="GJ73" s="50"/>
      <c r="GK73" s="50"/>
      <c r="GL73" s="50"/>
      <c r="GM73" s="50"/>
      <c r="GN73" s="59"/>
      <c r="GO73" s="60"/>
      <c r="GP73" s="17"/>
      <c r="GQ73" s="17"/>
      <c r="GR73" s="58"/>
      <c r="GS73" s="50"/>
      <c r="GT73" s="50"/>
      <c r="GU73" s="50"/>
      <c r="GV73" s="50"/>
      <c r="GW73" s="50"/>
      <c r="GX73" s="50"/>
      <c r="GY73" s="59"/>
      <c r="GZ73" s="60"/>
      <c r="HA73" s="17"/>
      <c r="HB73" s="17"/>
      <c r="HC73" s="58"/>
      <c r="HD73" s="50"/>
      <c r="HE73" s="50"/>
      <c r="HF73" s="50"/>
      <c r="HG73" s="50"/>
      <c r="HH73" s="50"/>
      <c r="HI73" s="50"/>
      <c r="HJ73" s="59"/>
      <c r="HK73" s="60"/>
      <c r="HL73" s="17"/>
      <c r="HM73" s="17"/>
      <c r="HN73" s="58"/>
      <c r="HO73" s="50"/>
      <c r="HP73" s="50"/>
      <c r="HQ73" s="50"/>
      <c r="HR73" s="50"/>
      <c r="HS73" s="50"/>
      <c r="HT73" s="50"/>
      <c r="HU73" s="59"/>
      <c r="HV73" s="60"/>
      <c r="HW73" s="17"/>
      <c r="HX73" s="17"/>
    </row>
    <row r="74" spans="1:232" x14ac:dyDescent="0.3">
      <c r="A74" s="64"/>
      <c r="B74" s="65"/>
      <c r="C74" s="66"/>
      <c r="D74" s="67"/>
      <c r="E74" s="67"/>
      <c r="F74" s="67"/>
      <c r="G74" s="68"/>
      <c r="H74" s="50"/>
      <c r="I74" s="59"/>
      <c r="J74" s="60"/>
      <c r="K74" s="17"/>
      <c r="L74" s="17"/>
      <c r="M74" s="58"/>
      <c r="N74" s="50"/>
      <c r="O74" s="50"/>
      <c r="P74" s="50"/>
      <c r="Q74" s="50"/>
      <c r="R74" s="50"/>
      <c r="S74" s="50"/>
      <c r="T74" s="59"/>
      <c r="U74" s="60"/>
      <c r="V74" s="17"/>
      <c r="W74" s="17"/>
      <c r="X74" s="58"/>
      <c r="Y74" s="50"/>
      <c r="Z74" s="50"/>
      <c r="AA74" s="50"/>
      <c r="AB74" s="50"/>
      <c r="AC74" s="50"/>
      <c r="AD74" s="50"/>
      <c r="AE74" s="59"/>
      <c r="AF74" s="60"/>
      <c r="AG74" s="17"/>
      <c r="AH74" s="17"/>
      <c r="AI74" s="58"/>
      <c r="AJ74" s="50"/>
      <c r="AK74" s="50"/>
      <c r="AL74" s="50"/>
      <c r="AM74" s="50"/>
      <c r="AN74" s="50"/>
      <c r="AO74" s="50"/>
      <c r="AP74" s="59"/>
      <c r="AQ74" s="60"/>
      <c r="AR74" s="17"/>
      <c r="AS74" s="17"/>
      <c r="AT74" s="58"/>
      <c r="AU74" s="50"/>
      <c r="AV74" s="50"/>
      <c r="AW74" s="50"/>
      <c r="AX74" s="50"/>
      <c r="AY74" s="50"/>
      <c r="AZ74" s="50"/>
      <c r="BA74" s="59"/>
      <c r="BB74" s="60"/>
      <c r="BC74" s="17"/>
      <c r="BD74" s="17"/>
      <c r="BE74" s="58"/>
      <c r="BF74" s="50"/>
      <c r="BG74" s="50"/>
      <c r="BH74" s="50"/>
      <c r="BI74" s="50"/>
      <c r="BJ74" s="50"/>
      <c r="BK74" s="50"/>
      <c r="BL74" s="59"/>
      <c r="BM74" s="60"/>
      <c r="BN74" s="17"/>
      <c r="BO74" s="17"/>
      <c r="BP74" s="58"/>
      <c r="BQ74" s="50"/>
      <c r="BR74" s="50"/>
      <c r="BS74" s="50"/>
      <c r="BT74" s="50"/>
      <c r="BU74" s="50"/>
      <c r="BV74" s="50"/>
      <c r="BW74" s="59"/>
      <c r="BX74" s="60"/>
      <c r="BY74" s="17"/>
      <c r="BZ74" s="17"/>
      <c r="CA74" s="58"/>
      <c r="CB74" s="50"/>
      <c r="CC74" s="50"/>
      <c r="CD74" s="50"/>
      <c r="CE74" s="50"/>
      <c r="CF74" s="50"/>
      <c r="CG74" s="50"/>
      <c r="CH74" s="59"/>
      <c r="CI74" s="60"/>
      <c r="CJ74" s="17"/>
      <c r="CK74" s="17"/>
      <c r="CL74" s="58"/>
      <c r="CM74" s="50"/>
      <c r="CN74" s="50"/>
      <c r="CO74" s="50"/>
      <c r="CP74" s="50"/>
      <c r="CQ74" s="50"/>
      <c r="CR74" s="50"/>
      <c r="CS74" s="59"/>
      <c r="CT74" s="60"/>
      <c r="CU74" s="17"/>
      <c r="CV74" s="17"/>
      <c r="CW74" s="58"/>
      <c r="CX74" s="50"/>
      <c r="CY74" s="50"/>
      <c r="CZ74" s="50"/>
      <c r="DA74" s="50"/>
      <c r="DB74" s="50"/>
      <c r="DC74" s="50"/>
      <c r="DD74" s="59"/>
      <c r="DE74" s="60"/>
      <c r="DF74" s="17"/>
      <c r="DG74" s="17"/>
      <c r="DH74" s="58"/>
      <c r="DI74" s="50"/>
      <c r="DJ74" s="50"/>
      <c r="DK74" s="50"/>
      <c r="DL74" s="50"/>
      <c r="DM74" s="50"/>
      <c r="DN74" s="50"/>
      <c r="DO74" s="59"/>
      <c r="DP74" s="60"/>
      <c r="DQ74" s="17"/>
      <c r="DR74" s="17"/>
      <c r="DS74" s="58"/>
      <c r="DT74" s="50"/>
      <c r="DU74" s="50"/>
      <c r="DV74" s="50"/>
      <c r="DW74" s="50"/>
      <c r="DX74" s="50"/>
      <c r="DY74" s="50"/>
      <c r="DZ74" s="59"/>
      <c r="EA74" s="60"/>
      <c r="EB74" s="17"/>
      <c r="EC74" s="17"/>
      <c r="ED74" s="58"/>
      <c r="EE74" s="50"/>
      <c r="EF74" s="50"/>
      <c r="EG74" s="50"/>
      <c r="EH74" s="50"/>
      <c r="EI74" s="50"/>
      <c r="EJ74" s="50"/>
      <c r="EK74" s="59"/>
      <c r="EL74" s="60"/>
      <c r="EM74" s="17"/>
      <c r="EN74" s="17"/>
      <c r="EO74" s="58"/>
      <c r="EP74" s="50"/>
      <c r="EQ74" s="50"/>
      <c r="ER74" s="50"/>
      <c r="ES74" s="50"/>
      <c r="ET74" s="50"/>
      <c r="EU74" s="50"/>
      <c r="EV74" s="59"/>
      <c r="EW74" s="60"/>
      <c r="EX74" s="17"/>
      <c r="EY74" s="17"/>
      <c r="EZ74" s="58"/>
      <c r="FA74" s="50"/>
      <c r="FB74" s="50"/>
      <c r="FC74" s="50"/>
      <c r="FD74" s="50"/>
      <c r="FE74" s="50"/>
      <c r="FF74" s="50"/>
      <c r="FG74" s="59"/>
      <c r="FH74" s="60"/>
      <c r="FI74" s="17"/>
      <c r="FJ74" s="17"/>
      <c r="FK74" s="58"/>
      <c r="FL74" s="50"/>
      <c r="FM74" s="50"/>
      <c r="FN74" s="50"/>
      <c r="FO74" s="50"/>
      <c r="FP74" s="50"/>
      <c r="FQ74" s="50"/>
      <c r="FR74" s="59"/>
      <c r="FS74" s="60"/>
      <c r="FT74" s="17"/>
      <c r="FU74" s="17"/>
      <c r="FV74" s="58"/>
      <c r="FW74" s="50"/>
      <c r="FX74" s="50"/>
      <c r="FY74" s="50"/>
      <c r="FZ74" s="50"/>
      <c r="GA74" s="50"/>
      <c r="GB74" s="50"/>
      <c r="GC74" s="59"/>
      <c r="GD74" s="60"/>
      <c r="GE74" s="17"/>
      <c r="GF74" s="17"/>
      <c r="GG74" s="58"/>
      <c r="GH74" s="50"/>
      <c r="GI74" s="50"/>
      <c r="GJ74" s="50"/>
      <c r="GK74" s="50"/>
      <c r="GL74" s="50"/>
      <c r="GM74" s="50"/>
      <c r="GN74" s="59"/>
      <c r="GO74" s="60"/>
      <c r="GP74" s="17"/>
      <c r="GQ74" s="17"/>
      <c r="GR74" s="58"/>
      <c r="GS74" s="50"/>
      <c r="GT74" s="50"/>
      <c r="GU74" s="50"/>
      <c r="GV74" s="50"/>
      <c r="GW74" s="50"/>
      <c r="GX74" s="50"/>
      <c r="GY74" s="59"/>
      <c r="GZ74" s="60"/>
      <c r="HA74" s="17"/>
      <c r="HB74" s="17"/>
      <c r="HC74" s="58"/>
      <c r="HD74" s="50"/>
      <c r="HE74" s="50"/>
      <c r="HF74" s="50"/>
      <c r="HG74" s="50"/>
      <c r="HH74" s="50"/>
      <c r="HI74" s="50"/>
      <c r="HJ74" s="59"/>
      <c r="HK74" s="60"/>
      <c r="HL74" s="17"/>
      <c r="HM74" s="17"/>
      <c r="HN74" s="58"/>
      <c r="HO74" s="50"/>
      <c r="HP74" s="50"/>
      <c r="HQ74" s="50"/>
      <c r="HR74" s="50"/>
      <c r="HS74" s="50"/>
      <c r="HT74" s="50"/>
      <c r="HU74" s="59"/>
      <c r="HV74" s="60"/>
      <c r="HW74" s="17"/>
      <c r="HX74" s="17"/>
    </row>
    <row r="75" spans="1:232" x14ac:dyDescent="0.3">
      <c r="A75" s="64"/>
      <c r="B75" s="65"/>
      <c r="C75" s="66"/>
      <c r="D75" s="67"/>
      <c r="E75" s="67"/>
      <c r="F75" s="67"/>
      <c r="G75" s="68"/>
      <c r="H75" s="50"/>
      <c r="I75" s="59"/>
      <c r="J75" s="60"/>
      <c r="K75" s="17"/>
      <c r="L75" s="17"/>
      <c r="M75" s="58"/>
      <c r="N75" s="50"/>
      <c r="O75" s="50"/>
      <c r="P75" s="50"/>
      <c r="Q75" s="50"/>
      <c r="R75" s="50"/>
      <c r="S75" s="50"/>
      <c r="T75" s="59"/>
      <c r="U75" s="60"/>
      <c r="V75" s="17"/>
      <c r="W75" s="17"/>
      <c r="X75" s="58"/>
      <c r="Y75" s="50"/>
      <c r="Z75" s="50"/>
      <c r="AA75" s="50"/>
      <c r="AB75" s="50"/>
      <c r="AC75" s="50"/>
      <c r="AD75" s="50"/>
      <c r="AE75" s="59"/>
      <c r="AF75" s="60"/>
      <c r="AG75" s="17"/>
      <c r="AH75" s="17"/>
      <c r="AI75" s="58"/>
      <c r="AJ75" s="50"/>
      <c r="AK75" s="50"/>
      <c r="AL75" s="50"/>
      <c r="AM75" s="50"/>
      <c r="AN75" s="50"/>
      <c r="AO75" s="50"/>
      <c r="AP75" s="59"/>
      <c r="AQ75" s="60"/>
      <c r="AR75" s="17"/>
      <c r="AS75" s="17"/>
      <c r="AT75" s="58"/>
      <c r="AU75" s="50"/>
      <c r="AV75" s="50"/>
      <c r="AW75" s="50"/>
      <c r="AX75" s="50"/>
      <c r="AY75" s="50"/>
      <c r="AZ75" s="50"/>
      <c r="BA75" s="59"/>
      <c r="BB75" s="60"/>
      <c r="BC75" s="17"/>
      <c r="BD75" s="17"/>
      <c r="BE75" s="58"/>
      <c r="BF75" s="50"/>
      <c r="BG75" s="50"/>
      <c r="BH75" s="50"/>
      <c r="BI75" s="50"/>
      <c r="BJ75" s="50"/>
      <c r="BK75" s="50"/>
      <c r="BL75" s="59"/>
      <c r="BM75" s="60"/>
      <c r="BN75" s="17"/>
      <c r="BO75" s="17"/>
      <c r="BP75" s="58"/>
      <c r="BQ75" s="50"/>
      <c r="BR75" s="50"/>
      <c r="BS75" s="50"/>
      <c r="BT75" s="50"/>
      <c r="BU75" s="50"/>
      <c r="BV75" s="50"/>
      <c r="BW75" s="59"/>
      <c r="BX75" s="60"/>
      <c r="BY75" s="17"/>
      <c r="BZ75" s="17"/>
      <c r="CA75" s="58"/>
      <c r="CB75" s="50"/>
      <c r="CC75" s="50"/>
      <c r="CD75" s="50"/>
      <c r="CE75" s="50"/>
      <c r="CF75" s="50"/>
      <c r="CG75" s="50"/>
      <c r="CH75" s="59"/>
      <c r="CI75" s="60"/>
      <c r="CJ75" s="17"/>
      <c r="CK75" s="17"/>
      <c r="CL75" s="58"/>
      <c r="CM75" s="50"/>
      <c r="CN75" s="50"/>
      <c r="CO75" s="50"/>
      <c r="CP75" s="50"/>
      <c r="CQ75" s="50"/>
      <c r="CR75" s="50"/>
      <c r="CS75" s="59"/>
      <c r="CT75" s="60"/>
      <c r="CU75" s="17"/>
      <c r="CV75" s="17"/>
      <c r="CW75" s="58"/>
      <c r="CX75" s="50"/>
      <c r="CY75" s="50"/>
      <c r="CZ75" s="50"/>
      <c r="DA75" s="50"/>
      <c r="DB75" s="50"/>
      <c r="DC75" s="50"/>
      <c r="DD75" s="59"/>
      <c r="DE75" s="60"/>
      <c r="DF75" s="17"/>
      <c r="DG75" s="17"/>
      <c r="DH75" s="58"/>
      <c r="DI75" s="50"/>
      <c r="DJ75" s="50"/>
      <c r="DK75" s="50"/>
      <c r="DL75" s="50"/>
      <c r="DM75" s="50"/>
      <c r="DN75" s="50"/>
      <c r="DO75" s="59"/>
      <c r="DP75" s="60"/>
      <c r="DQ75" s="17"/>
      <c r="DR75" s="17"/>
      <c r="DS75" s="58"/>
      <c r="DT75" s="50"/>
      <c r="DU75" s="50"/>
      <c r="DV75" s="50"/>
      <c r="DW75" s="50"/>
      <c r="DX75" s="50"/>
      <c r="DY75" s="50"/>
      <c r="DZ75" s="59"/>
      <c r="EA75" s="60"/>
      <c r="EB75" s="17"/>
      <c r="EC75" s="17"/>
      <c r="ED75" s="58"/>
      <c r="EE75" s="50"/>
      <c r="EF75" s="50"/>
      <c r="EG75" s="50"/>
      <c r="EH75" s="50"/>
      <c r="EI75" s="50"/>
      <c r="EJ75" s="50"/>
      <c r="EK75" s="59"/>
      <c r="EL75" s="60"/>
      <c r="EM75" s="17"/>
      <c r="EN75" s="17"/>
      <c r="EO75" s="58"/>
      <c r="EP75" s="50"/>
      <c r="EQ75" s="50"/>
      <c r="ER75" s="50"/>
      <c r="ES75" s="50"/>
      <c r="ET75" s="50"/>
      <c r="EU75" s="50"/>
      <c r="EV75" s="59"/>
      <c r="EW75" s="60"/>
      <c r="EX75" s="17"/>
      <c r="EY75" s="17"/>
      <c r="EZ75" s="58"/>
      <c r="FA75" s="50"/>
      <c r="FB75" s="50"/>
      <c r="FC75" s="50"/>
      <c r="FD75" s="50"/>
      <c r="FE75" s="50"/>
      <c r="FF75" s="50"/>
      <c r="FG75" s="59"/>
      <c r="FH75" s="60"/>
      <c r="FI75" s="17"/>
      <c r="FJ75" s="17"/>
      <c r="FK75" s="58"/>
      <c r="FL75" s="50"/>
      <c r="FM75" s="50"/>
      <c r="FN75" s="50"/>
      <c r="FO75" s="50"/>
      <c r="FP75" s="50"/>
      <c r="FQ75" s="50"/>
      <c r="FR75" s="59"/>
      <c r="FS75" s="60"/>
      <c r="FT75" s="17"/>
      <c r="FU75" s="17"/>
      <c r="FV75" s="58"/>
      <c r="FW75" s="50"/>
      <c r="FX75" s="50"/>
      <c r="FY75" s="50"/>
      <c r="FZ75" s="50"/>
      <c r="GA75" s="50"/>
      <c r="GB75" s="50"/>
      <c r="GC75" s="59"/>
      <c r="GD75" s="60"/>
      <c r="GE75" s="17"/>
      <c r="GF75" s="17"/>
      <c r="GG75" s="58"/>
      <c r="GH75" s="50"/>
      <c r="GI75" s="50"/>
      <c r="GJ75" s="50"/>
      <c r="GK75" s="50"/>
      <c r="GL75" s="50"/>
      <c r="GM75" s="50"/>
      <c r="GN75" s="59"/>
      <c r="GO75" s="60"/>
      <c r="GP75" s="17"/>
      <c r="GQ75" s="17"/>
      <c r="GR75" s="58"/>
      <c r="GS75" s="50"/>
      <c r="GT75" s="50"/>
      <c r="GU75" s="50"/>
      <c r="GV75" s="50"/>
      <c r="GW75" s="50"/>
      <c r="GX75" s="50"/>
      <c r="GY75" s="59"/>
      <c r="GZ75" s="60"/>
      <c r="HA75" s="17"/>
      <c r="HB75" s="17"/>
      <c r="HC75" s="58"/>
      <c r="HD75" s="50"/>
      <c r="HE75" s="50"/>
      <c r="HF75" s="50"/>
      <c r="HG75" s="50"/>
      <c r="HH75" s="50"/>
      <c r="HI75" s="50"/>
      <c r="HJ75" s="59"/>
      <c r="HK75" s="60"/>
      <c r="HL75" s="17"/>
      <c r="HM75" s="17"/>
      <c r="HN75" s="58"/>
      <c r="HO75" s="50"/>
      <c r="HP75" s="50"/>
      <c r="HQ75" s="50"/>
      <c r="HR75" s="50"/>
      <c r="HS75" s="50"/>
      <c r="HT75" s="50"/>
      <c r="HU75" s="59"/>
      <c r="HV75" s="60"/>
      <c r="HW75" s="17"/>
      <c r="HX75" s="17"/>
    </row>
    <row r="76" spans="1:232" x14ac:dyDescent="0.3">
      <c r="A76" s="64"/>
      <c r="B76" s="65"/>
      <c r="C76" s="66"/>
      <c r="D76" s="67"/>
      <c r="E76" s="67"/>
      <c r="F76" s="67"/>
      <c r="G76" s="68"/>
      <c r="H76" s="50"/>
      <c r="I76" s="59"/>
      <c r="J76" s="60"/>
      <c r="K76" s="17"/>
      <c r="L76" s="17"/>
      <c r="M76" s="58"/>
      <c r="N76" s="50"/>
      <c r="O76" s="50"/>
      <c r="P76" s="50"/>
      <c r="Q76" s="50"/>
      <c r="R76" s="50"/>
      <c r="S76" s="50"/>
      <c r="T76" s="59"/>
      <c r="U76" s="60"/>
      <c r="V76" s="17"/>
      <c r="W76" s="17"/>
      <c r="X76" s="58"/>
      <c r="Y76" s="50"/>
      <c r="Z76" s="50"/>
      <c r="AA76" s="50"/>
      <c r="AB76" s="50"/>
      <c r="AC76" s="50"/>
      <c r="AD76" s="50"/>
      <c r="AE76" s="59"/>
      <c r="AF76" s="60"/>
      <c r="AG76" s="17"/>
      <c r="AH76" s="17"/>
      <c r="AI76" s="58"/>
      <c r="AJ76" s="50"/>
      <c r="AK76" s="50"/>
      <c r="AL76" s="50"/>
      <c r="AM76" s="50"/>
      <c r="AN76" s="50"/>
      <c r="AO76" s="50"/>
      <c r="AP76" s="59"/>
      <c r="AQ76" s="60"/>
      <c r="AR76" s="17"/>
      <c r="AS76" s="17"/>
      <c r="AT76" s="58"/>
      <c r="AU76" s="50"/>
      <c r="AV76" s="50"/>
      <c r="AW76" s="50"/>
      <c r="AX76" s="50"/>
      <c r="AY76" s="50"/>
      <c r="AZ76" s="50"/>
      <c r="BA76" s="59"/>
      <c r="BB76" s="60"/>
      <c r="BC76" s="17"/>
      <c r="BD76" s="17"/>
      <c r="BE76" s="58"/>
      <c r="BF76" s="50"/>
      <c r="BG76" s="50"/>
      <c r="BH76" s="50"/>
      <c r="BI76" s="50"/>
      <c r="BJ76" s="50"/>
      <c r="BK76" s="50"/>
      <c r="BL76" s="59"/>
      <c r="BM76" s="60"/>
      <c r="BN76" s="17"/>
      <c r="BO76" s="17"/>
      <c r="BP76" s="58"/>
      <c r="BQ76" s="50"/>
      <c r="BR76" s="50"/>
      <c r="BS76" s="50"/>
      <c r="BT76" s="50"/>
      <c r="BU76" s="50"/>
      <c r="BV76" s="50"/>
      <c r="BW76" s="59"/>
      <c r="BX76" s="60"/>
      <c r="BY76" s="17"/>
      <c r="BZ76" s="17"/>
      <c r="CA76" s="58"/>
      <c r="CB76" s="50"/>
      <c r="CC76" s="50"/>
      <c r="CD76" s="50"/>
      <c r="CE76" s="50"/>
      <c r="CF76" s="50"/>
      <c r="CG76" s="50"/>
      <c r="CH76" s="59"/>
      <c r="CI76" s="60"/>
      <c r="CJ76" s="17"/>
      <c r="CK76" s="17"/>
      <c r="CL76" s="58"/>
      <c r="CM76" s="50"/>
      <c r="CN76" s="50"/>
      <c r="CO76" s="50"/>
      <c r="CP76" s="50"/>
      <c r="CQ76" s="50"/>
      <c r="CR76" s="50"/>
      <c r="CS76" s="59"/>
      <c r="CT76" s="60"/>
      <c r="CU76" s="17"/>
      <c r="CV76" s="17"/>
      <c r="CW76" s="58"/>
      <c r="CX76" s="50"/>
      <c r="CY76" s="50"/>
      <c r="CZ76" s="50"/>
      <c r="DA76" s="50"/>
      <c r="DB76" s="50"/>
      <c r="DC76" s="50"/>
      <c r="DD76" s="59"/>
      <c r="DE76" s="60"/>
      <c r="DF76" s="17"/>
      <c r="DG76" s="17"/>
      <c r="DH76" s="58"/>
      <c r="DI76" s="50"/>
      <c r="DJ76" s="50"/>
      <c r="DK76" s="50"/>
      <c r="DL76" s="50"/>
      <c r="DM76" s="50"/>
      <c r="DN76" s="50"/>
      <c r="DO76" s="59"/>
      <c r="DP76" s="60"/>
      <c r="DQ76" s="17"/>
      <c r="DR76" s="17"/>
      <c r="DS76" s="58"/>
      <c r="DT76" s="50"/>
      <c r="DU76" s="50"/>
      <c r="DV76" s="50"/>
      <c r="DW76" s="50"/>
      <c r="DX76" s="50"/>
      <c r="DY76" s="50"/>
      <c r="DZ76" s="59"/>
      <c r="EA76" s="60"/>
      <c r="EB76" s="17"/>
      <c r="EC76" s="17"/>
      <c r="ED76" s="58"/>
      <c r="EE76" s="50"/>
      <c r="EF76" s="50"/>
      <c r="EG76" s="50"/>
      <c r="EH76" s="50"/>
      <c r="EI76" s="50"/>
      <c r="EJ76" s="50"/>
      <c r="EK76" s="59"/>
      <c r="EL76" s="60"/>
      <c r="EM76" s="17"/>
      <c r="EN76" s="17"/>
      <c r="EO76" s="58"/>
      <c r="EP76" s="50"/>
      <c r="EQ76" s="50"/>
      <c r="ER76" s="50"/>
      <c r="ES76" s="50"/>
      <c r="ET76" s="50"/>
      <c r="EU76" s="50"/>
      <c r="EV76" s="59"/>
      <c r="EW76" s="60"/>
      <c r="EX76" s="17"/>
      <c r="EY76" s="17"/>
      <c r="EZ76" s="58"/>
      <c r="FA76" s="50"/>
      <c r="FB76" s="50"/>
      <c r="FC76" s="50"/>
      <c r="FD76" s="50"/>
      <c r="FE76" s="50"/>
      <c r="FF76" s="50"/>
      <c r="FG76" s="59"/>
      <c r="FH76" s="60"/>
      <c r="FI76" s="17"/>
      <c r="FJ76" s="17"/>
      <c r="FK76" s="58"/>
      <c r="FL76" s="50"/>
      <c r="FM76" s="50"/>
      <c r="FN76" s="50"/>
      <c r="FO76" s="50"/>
      <c r="FP76" s="50"/>
      <c r="FQ76" s="50"/>
      <c r="FR76" s="59"/>
      <c r="FS76" s="60"/>
      <c r="FT76" s="17"/>
      <c r="FU76" s="17"/>
      <c r="FV76" s="58"/>
      <c r="FW76" s="50"/>
      <c r="FX76" s="50"/>
      <c r="FY76" s="50"/>
      <c r="FZ76" s="50"/>
      <c r="GA76" s="50"/>
      <c r="GB76" s="50"/>
      <c r="GC76" s="59"/>
      <c r="GD76" s="60"/>
      <c r="GE76" s="17"/>
      <c r="GF76" s="17"/>
      <c r="GG76" s="58"/>
      <c r="GH76" s="50"/>
      <c r="GI76" s="50"/>
      <c r="GJ76" s="50"/>
      <c r="GK76" s="50"/>
      <c r="GL76" s="50"/>
      <c r="GM76" s="50"/>
      <c r="GN76" s="59"/>
      <c r="GO76" s="60"/>
      <c r="GP76" s="17"/>
      <c r="GQ76" s="17"/>
      <c r="GR76" s="58"/>
      <c r="GS76" s="50"/>
      <c r="GT76" s="50"/>
      <c r="GU76" s="50"/>
      <c r="GV76" s="50"/>
      <c r="GW76" s="50"/>
      <c r="GX76" s="50"/>
      <c r="GY76" s="59"/>
      <c r="GZ76" s="60"/>
      <c r="HA76" s="17"/>
      <c r="HB76" s="17"/>
      <c r="HC76" s="58"/>
      <c r="HD76" s="50"/>
      <c r="HE76" s="50"/>
      <c r="HF76" s="50"/>
      <c r="HG76" s="50"/>
      <c r="HH76" s="50"/>
      <c r="HI76" s="50"/>
      <c r="HJ76" s="59"/>
      <c r="HK76" s="60"/>
      <c r="HL76" s="17"/>
      <c r="HM76" s="17"/>
      <c r="HN76" s="58"/>
      <c r="HO76" s="50"/>
      <c r="HP76" s="50"/>
      <c r="HQ76" s="50"/>
      <c r="HR76" s="50"/>
      <c r="HS76" s="50"/>
      <c r="HT76" s="50"/>
      <c r="HU76" s="59"/>
      <c r="HV76" s="60"/>
      <c r="HW76" s="17"/>
      <c r="HX76" s="17"/>
    </row>
    <row r="77" spans="1:232" x14ac:dyDescent="0.3">
      <c r="A77" s="64"/>
      <c r="B77" s="65"/>
      <c r="C77" s="66"/>
      <c r="D77" s="67"/>
      <c r="E77" s="67"/>
      <c r="F77" s="67"/>
      <c r="G77" s="68"/>
      <c r="H77" s="50"/>
      <c r="I77" s="59"/>
      <c r="J77" s="60"/>
      <c r="K77" s="17"/>
      <c r="L77" s="17"/>
      <c r="M77" s="58"/>
      <c r="N77" s="50"/>
      <c r="O77" s="50"/>
      <c r="P77" s="50"/>
      <c r="Q77" s="50"/>
      <c r="R77" s="50"/>
      <c r="S77" s="50"/>
      <c r="T77" s="59"/>
      <c r="U77" s="60"/>
      <c r="V77" s="17"/>
      <c r="W77" s="17"/>
      <c r="X77" s="58"/>
      <c r="Y77" s="50"/>
      <c r="Z77" s="50"/>
      <c r="AA77" s="50"/>
      <c r="AB77" s="50"/>
      <c r="AC77" s="50"/>
      <c r="AD77" s="50"/>
      <c r="AE77" s="59"/>
      <c r="AF77" s="60"/>
      <c r="AG77" s="17"/>
      <c r="AH77" s="17"/>
      <c r="AI77" s="58"/>
      <c r="AJ77" s="50"/>
      <c r="AK77" s="50"/>
      <c r="AL77" s="50"/>
      <c r="AM77" s="50"/>
      <c r="AN77" s="50"/>
      <c r="AO77" s="50"/>
      <c r="AP77" s="59"/>
      <c r="AQ77" s="60"/>
      <c r="AR77" s="17"/>
      <c r="AS77" s="17"/>
      <c r="AT77" s="58"/>
      <c r="AU77" s="50"/>
      <c r="AV77" s="50"/>
      <c r="AW77" s="50"/>
      <c r="AX77" s="50"/>
      <c r="AY77" s="50"/>
      <c r="AZ77" s="50"/>
      <c r="BA77" s="59"/>
      <c r="BB77" s="60"/>
      <c r="BC77" s="17"/>
      <c r="BD77" s="17"/>
      <c r="BE77" s="58"/>
      <c r="BF77" s="50"/>
      <c r="BG77" s="50"/>
      <c r="BH77" s="50"/>
      <c r="BI77" s="50"/>
      <c r="BJ77" s="50"/>
      <c r="BK77" s="50"/>
      <c r="BL77" s="59"/>
      <c r="BM77" s="60"/>
      <c r="BN77" s="17"/>
      <c r="BO77" s="17"/>
      <c r="BP77" s="58"/>
      <c r="BQ77" s="50"/>
      <c r="BR77" s="50"/>
      <c r="BS77" s="50"/>
      <c r="BT77" s="50"/>
      <c r="BU77" s="50"/>
      <c r="BV77" s="50"/>
      <c r="BW77" s="59"/>
      <c r="BX77" s="60"/>
      <c r="BY77" s="17"/>
      <c r="BZ77" s="17"/>
      <c r="CA77" s="58"/>
      <c r="CB77" s="50"/>
      <c r="CC77" s="50"/>
      <c r="CD77" s="50"/>
      <c r="CE77" s="50"/>
      <c r="CF77" s="50"/>
      <c r="CG77" s="50"/>
      <c r="CH77" s="59"/>
      <c r="CI77" s="60"/>
      <c r="CJ77" s="17"/>
      <c r="CK77" s="17"/>
      <c r="CL77" s="58"/>
      <c r="CM77" s="50"/>
      <c r="CN77" s="50"/>
      <c r="CO77" s="50"/>
      <c r="CP77" s="50"/>
      <c r="CQ77" s="50"/>
      <c r="CR77" s="50"/>
      <c r="CS77" s="59"/>
      <c r="CT77" s="60"/>
      <c r="CU77" s="17"/>
      <c r="CV77" s="17"/>
      <c r="CW77" s="58"/>
      <c r="CX77" s="50"/>
      <c r="CY77" s="50"/>
      <c r="CZ77" s="50"/>
      <c r="DA77" s="50"/>
      <c r="DB77" s="50"/>
      <c r="DC77" s="50"/>
      <c r="DD77" s="59"/>
      <c r="DE77" s="60"/>
      <c r="DF77" s="17"/>
      <c r="DG77" s="17"/>
      <c r="DH77" s="58"/>
      <c r="DI77" s="50"/>
      <c r="DJ77" s="50"/>
      <c r="DK77" s="50"/>
      <c r="DL77" s="50"/>
      <c r="DM77" s="50"/>
      <c r="DN77" s="50"/>
      <c r="DO77" s="59"/>
      <c r="DP77" s="60"/>
      <c r="DQ77" s="17"/>
      <c r="DR77" s="17"/>
      <c r="DS77" s="58"/>
      <c r="DT77" s="50"/>
      <c r="DU77" s="50"/>
      <c r="DV77" s="50"/>
      <c r="DW77" s="50"/>
      <c r="DX77" s="50"/>
      <c r="DY77" s="50"/>
      <c r="DZ77" s="59"/>
      <c r="EA77" s="60"/>
      <c r="EB77" s="17"/>
      <c r="EC77" s="17"/>
      <c r="ED77" s="58"/>
      <c r="EE77" s="50"/>
      <c r="EF77" s="50"/>
      <c r="EG77" s="50"/>
      <c r="EH77" s="50"/>
      <c r="EI77" s="50"/>
      <c r="EJ77" s="50"/>
      <c r="EK77" s="59"/>
      <c r="EL77" s="60"/>
      <c r="EM77" s="17"/>
      <c r="EN77" s="17"/>
      <c r="EO77" s="58"/>
      <c r="EP77" s="50"/>
      <c r="EQ77" s="50"/>
      <c r="ER77" s="50"/>
      <c r="ES77" s="50"/>
      <c r="ET77" s="50"/>
      <c r="EU77" s="50"/>
      <c r="EV77" s="59"/>
      <c r="EW77" s="60"/>
      <c r="EX77" s="17"/>
      <c r="EY77" s="17"/>
      <c r="EZ77" s="58"/>
      <c r="FA77" s="50"/>
      <c r="FB77" s="50"/>
      <c r="FC77" s="50"/>
      <c r="FD77" s="50"/>
      <c r="FE77" s="50"/>
      <c r="FF77" s="50"/>
      <c r="FG77" s="59"/>
      <c r="FH77" s="60"/>
      <c r="FI77" s="17"/>
      <c r="FJ77" s="17"/>
      <c r="FK77" s="58"/>
      <c r="FL77" s="50"/>
      <c r="FM77" s="50"/>
      <c r="FN77" s="50"/>
      <c r="FO77" s="50"/>
      <c r="FP77" s="50"/>
      <c r="FQ77" s="50"/>
      <c r="FR77" s="59"/>
      <c r="FS77" s="60"/>
      <c r="FT77" s="17"/>
      <c r="FU77" s="17"/>
      <c r="FV77" s="58"/>
      <c r="FW77" s="50"/>
      <c r="FX77" s="50"/>
      <c r="FY77" s="50"/>
      <c r="FZ77" s="50"/>
      <c r="GA77" s="50"/>
      <c r="GB77" s="50"/>
      <c r="GC77" s="59"/>
      <c r="GD77" s="60"/>
      <c r="GE77" s="17"/>
      <c r="GF77" s="17"/>
      <c r="GG77" s="58"/>
      <c r="GH77" s="50"/>
      <c r="GI77" s="50"/>
      <c r="GJ77" s="50"/>
      <c r="GK77" s="50"/>
      <c r="GL77" s="50"/>
      <c r="GM77" s="50"/>
      <c r="GN77" s="59"/>
      <c r="GO77" s="60"/>
      <c r="GP77" s="17"/>
      <c r="GQ77" s="17"/>
      <c r="GR77" s="58"/>
      <c r="GS77" s="50"/>
      <c r="GT77" s="50"/>
      <c r="GU77" s="50"/>
      <c r="GV77" s="50"/>
      <c r="GW77" s="50"/>
      <c r="GX77" s="50"/>
      <c r="GY77" s="59"/>
      <c r="GZ77" s="60"/>
      <c r="HA77" s="17"/>
      <c r="HB77" s="17"/>
      <c r="HC77" s="58"/>
      <c r="HD77" s="50"/>
      <c r="HE77" s="50"/>
      <c r="HF77" s="50"/>
      <c r="HG77" s="50"/>
      <c r="HH77" s="50"/>
      <c r="HI77" s="50"/>
      <c r="HJ77" s="59"/>
      <c r="HK77" s="60"/>
      <c r="HL77" s="17"/>
      <c r="HM77" s="17"/>
      <c r="HN77" s="58"/>
      <c r="HO77" s="50"/>
      <c r="HP77" s="50"/>
      <c r="HQ77" s="50"/>
      <c r="HR77" s="50"/>
      <c r="HS77" s="50"/>
      <c r="HT77" s="50"/>
      <c r="HU77" s="59"/>
      <c r="HV77" s="60"/>
      <c r="HW77" s="17"/>
      <c r="HX77" s="17"/>
    </row>
    <row r="78" spans="1:232" x14ac:dyDescent="0.3">
      <c r="A78" s="64"/>
      <c r="B78" s="65"/>
      <c r="C78" s="66"/>
      <c r="D78" s="67"/>
      <c r="E78" s="67"/>
      <c r="F78" s="67"/>
      <c r="G78" s="68"/>
      <c r="H78" s="50"/>
      <c r="I78" s="59"/>
      <c r="J78" s="60"/>
      <c r="K78" s="17"/>
      <c r="L78" s="17"/>
      <c r="M78" s="58"/>
      <c r="N78" s="50"/>
      <c r="O78" s="50"/>
      <c r="P78" s="50"/>
      <c r="Q78" s="50"/>
      <c r="R78" s="50"/>
      <c r="S78" s="50"/>
      <c r="T78" s="59"/>
      <c r="U78" s="60"/>
      <c r="V78" s="17"/>
      <c r="W78" s="17"/>
      <c r="X78" s="58"/>
      <c r="Y78" s="50"/>
      <c r="Z78" s="50"/>
      <c r="AA78" s="50"/>
      <c r="AB78" s="50"/>
      <c r="AC78" s="50"/>
      <c r="AD78" s="50"/>
      <c r="AE78" s="59"/>
      <c r="AF78" s="60"/>
      <c r="AG78" s="17"/>
      <c r="AH78" s="17"/>
      <c r="AI78" s="58"/>
      <c r="AJ78" s="50"/>
      <c r="AK78" s="50"/>
      <c r="AL78" s="50"/>
      <c r="AM78" s="50"/>
      <c r="AN78" s="50"/>
      <c r="AO78" s="50"/>
      <c r="AP78" s="59"/>
      <c r="AQ78" s="60"/>
      <c r="AR78" s="17"/>
      <c r="AS78" s="17"/>
      <c r="AT78" s="58"/>
      <c r="AU78" s="50"/>
      <c r="AV78" s="50"/>
      <c r="AW78" s="50"/>
      <c r="AX78" s="50"/>
      <c r="AY78" s="50"/>
      <c r="AZ78" s="50"/>
      <c r="BA78" s="59"/>
      <c r="BB78" s="60"/>
      <c r="BC78" s="17"/>
      <c r="BD78" s="17"/>
      <c r="BE78" s="58"/>
      <c r="BF78" s="50"/>
      <c r="BG78" s="50"/>
      <c r="BH78" s="50"/>
      <c r="BI78" s="50"/>
      <c r="BJ78" s="50"/>
      <c r="BK78" s="50"/>
      <c r="BL78" s="59"/>
      <c r="BM78" s="60"/>
      <c r="BN78" s="17"/>
      <c r="BO78" s="17"/>
      <c r="BP78" s="58"/>
      <c r="BQ78" s="50"/>
      <c r="BR78" s="50"/>
      <c r="BS78" s="50"/>
      <c r="BT78" s="50"/>
      <c r="BU78" s="50"/>
      <c r="BV78" s="50"/>
      <c r="BW78" s="59"/>
      <c r="BX78" s="60"/>
      <c r="BY78" s="17"/>
      <c r="BZ78" s="17"/>
      <c r="CA78" s="58"/>
      <c r="CB78" s="50"/>
      <c r="CC78" s="50"/>
      <c r="CD78" s="50"/>
      <c r="CE78" s="50"/>
      <c r="CF78" s="50"/>
      <c r="CG78" s="50"/>
      <c r="CH78" s="59"/>
      <c r="CI78" s="60"/>
      <c r="CJ78" s="17"/>
      <c r="CK78" s="17"/>
      <c r="CL78" s="58"/>
      <c r="CM78" s="50"/>
      <c r="CN78" s="50"/>
      <c r="CO78" s="50"/>
      <c r="CP78" s="50"/>
      <c r="CQ78" s="50"/>
      <c r="CR78" s="50"/>
      <c r="CS78" s="59"/>
      <c r="CT78" s="60"/>
      <c r="CU78" s="17"/>
      <c r="CV78" s="17"/>
      <c r="CW78" s="58"/>
      <c r="CX78" s="50"/>
      <c r="CY78" s="50"/>
      <c r="CZ78" s="50"/>
      <c r="DA78" s="50"/>
      <c r="DB78" s="50"/>
      <c r="DC78" s="50"/>
      <c r="DD78" s="59"/>
      <c r="DE78" s="60"/>
      <c r="DF78" s="17"/>
      <c r="DG78" s="17"/>
      <c r="DH78" s="58"/>
      <c r="DI78" s="50"/>
      <c r="DJ78" s="50"/>
      <c r="DK78" s="50"/>
      <c r="DL78" s="50"/>
      <c r="DM78" s="50"/>
      <c r="DN78" s="50"/>
      <c r="DO78" s="59"/>
      <c r="DP78" s="60"/>
      <c r="DQ78" s="17"/>
      <c r="DR78" s="17"/>
      <c r="DS78" s="58"/>
      <c r="DT78" s="50"/>
      <c r="DU78" s="50"/>
      <c r="DV78" s="50"/>
      <c r="DW78" s="50"/>
      <c r="DX78" s="50"/>
      <c r="DY78" s="50"/>
      <c r="DZ78" s="59"/>
      <c r="EA78" s="60"/>
      <c r="EB78" s="17"/>
      <c r="EC78" s="17"/>
      <c r="ED78" s="58"/>
      <c r="EE78" s="50"/>
      <c r="EF78" s="50"/>
      <c r="EG78" s="50"/>
      <c r="EH78" s="50"/>
      <c r="EI78" s="50"/>
      <c r="EJ78" s="50"/>
      <c r="EK78" s="59"/>
      <c r="EL78" s="60"/>
      <c r="EM78" s="17"/>
      <c r="EN78" s="17"/>
      <c r="EO78" s="58"/>
      <c r="EP78" s="50"/>
      <c r="EQ78" s="50"/>
      <c r="ER78" s="50"/>
      <c r="ES78" s="50"/>
      <c r="ET78" s="50"/>
      <c r="EU78" s="50"/>
      <c r="EV78" s="59"/>
      <c r="EW78" s="60"/>
      <c r="EX78" s="17"/>
      <c r="EY78" s="17"/>
      <c r="EZ78" s="58"/>
      <c r="FA78" s="50"/>
      <c r="FB78" s="50"/>
      <c r="FC78" s="50"/>
      <c r="FD78" s="50"/>
      <c r="FE78" s="50"/>
      <c r="FF78" s="50"/>
      <c r="FG78" s="59"/>
      <c r="FH78" s="60"/>
      <c r="FI78" s="17"/>
      <c r="FJ78" s="17"/>
      <c r="FK78" s="58"/>
      <c r="FL78" s="50"/>
      <c r="FM78" s="50"/>
      <c r="FN78" s="50"/>
      <c r="FO78" s="50"/>
      <c r="FP78" s="50"/>
      <c r="FQ78" s="50"/>
      <c r="FR78" s="59"/>
      <c r="FS78" s="60"/>
      <c r="FT78" s="17"/>
      <c r="FU78" s="17"/>
      <c r="FV78" s="58"/>
      <c r="FW78" s="50"/>
      <c r="FX78" s="50"/>
      <c r="FY78" s="50"/>
      <c r="FZ78" s="50"/>
      <c r="GA78" s="50"/>
      <c r="GB78" s="50"/>
      <c r="GC78" s="59"/>
      <c r="GD78" s="60"/>
      <c r="GE78" s="17"/>
      <c r="GF78" s="17"/>
      <c r="GG78" s="58"/>
      <c r="GH78" s="50"/>
      <c r="GI78" s="50"/>
      <c r="GJ78" s="50"/>
      <c r="GK78" s="50"/>
      <c r="GL78" s="50"/>
      <c r="GM78" s="50"/>
      <c r="GN78" s="59"/>
      <c r="GO78" s="60"/>
      <c r="GP78" s="17"/>
      <c r="GQ78" s="17"/>
      <c r="GR78" s="58"/>
      <c r="GS78" s="50"/>
      <c r="GT78" s="50"/>
      <c r="GU78" s="50"/>
      <c r="GV78" s="50"/>
      <c r="GW78" s="50"/>
      <c r="GX78" s="50"/>
      <c r="GY78" s="59"/>
      <c r="GZ78" s="60"/>
      <c r="HA78" s="17"/>
      <c r="HB78" s="17"/>
      <c r="HC78" s="58"/>
      <c r="HD78" s="50"/>
      <c r="HE78" s="50"/>
      <c r="HF78" s="50"/>
      <c r="HG78" s="50"/>
      <c r="HH78" s="50"/>
      <c r="HI78" s="50"/>
      <c r="HJ78" s="59"/>
      <c r="HK78" s="60"/>
      <c r="HL78" s="17"/>
      <c r="HM78" s="17"/>
      <c r="HN78" s="58"/>
      <c r="HO78" s="50"/>
      <c r="HP78" s="50"/>
      <c r="HQ78" s="50"/>
      <c r="HR78" s="50"/>
      <c r="HS78" s="50"/>
      <c r="HT78" s="50"/>
      <c r="HU78" s="59"/>
      <c r="HV78" s="60"/>
      <c r="HW78" s="17"/>
      <c r="HX78" s="17"/>
    </row>
    <row r="79" spans="1:232" x14ac:dyDescent="0.3">
      <c r="A79" s="64"/>
      <c r="B79" s="65"/>
      <c r="C79" s="69"/>
      <c r="D79" s="67"/>
      <c r="E79" s="67"/>
      <c r="F79" s="67"/>
      <c r="G79" s="68"/>
      <c r="H79" s="50"/>
      <c r="I79" s="59"/>
      <c r="J79" s="60"/>
      <c r="K79" s="17"/>
      <c r="L79" s="17"/>
      <c r="M79" s="58"/>
      <c r="N79" s="50"/>
      <c r="O79" s="50"/>
      <c r="P79" s="50"/>
      <c r="Q79" s="50"/>
      <c r="R79" s="50"/>
      <c r="S79" s="50"/>
      <c r="T79" s="59"/>
      <c r="U79" s="60"/>
      <c r="V79" s="17"/>
      <c r="W79" s="17"/>
      <c r="X79" s="58"/>
      <c r="Y79" s="50"/>
      <c r="Z79" s="50"/>
      <c r="AA79" s="50"/>
      <c r="AB79" s="50"/>
      <c r="AC79" s="50"/>
      <c r="AD79" s="50"/>
      <c r="AE79" s="59"/>
      <c r="AF79" s="60"/>
      <c r="AG79" s="17"/>
      <c r="AH79" s="17"/>
      <c r="AI79" s="58"/>
      <c r="AJ79" s="50"/>
      <c r="AK79" s="50"/>
      <c r="AL79" s="50"/>
      <c r="AM79" s="50"/>
      <c r="AN79" s="50"/>
      <c r="AO79" s="50"/>
      <c r="AP79" s="59"/>
      <c r="AQ79" s="60"/>
      <c r="AR79" s="17"/>
      <c r="AS79" s="17"/>
      <c r="AT79" s="58"/>
      <c r="AU79" s="50"/>
      <c r="AV79" s="50"/>
      <c r="AW79" s="50"/>
      <c r="AX79" s="50"/>
      <c r="AY79" s="50"/>
      <c r="AZ79" s="50"/>
      <c r="BA79" s="59"/>
      <c r="BB79" s="60"/>
      <c r="BC79" s="17"/>
      <c r="BD79" s="17"/>
      <c r="BE79" s="58"/>
      <c r="BF79" s="50"/>
      <c r="BG79" s="50"/>
      <c r="BH79" s="50"/>
      <c r="BI79" s="50"/>
      <c r="BJ79" s="50"/>
      <c r="BK79" s="50"/>
      <c r="BL79" s="59"/>
      <c r="BM79" s="60"/>
      <c r="BN79" s="17"/>
      <c r="BO79" s="17"/>
      <c r="BP79" s="58"/>
      <c r="BQ79" s="50"/>
      <c r="BR79" s="50"/>
      <c r="BS79" s="50"/>
      <c r="BT79" s="50"/>
      <c r="BU79" s="50"/>
      <c r="BV79" s="50"/>
      <c r="BW79" s="59"/>
      <c r="BX79" s="60"/>
      <c r="BY79" s="17"/>
      <c r="BZ79" s="17"/>
      <c r="CA79" s="58"/>
      <c r="CB79" s="50"/>
      <c r="CC79" s="50"/>
      <c r="CD79" s="50"/>
      <c r="CE79" s="50"/>
      <c r="CF79" s="50"/>
      <c r="CG79" s="50"/>
      <c r="CH79" s="59"/>
      <c r="CI79" s="60"/>
      <c r="CJ79" s="17"/>
      <c r="CK79" s="17"/>
      <c r="CL79" s="58"/>
      <c r="CM79" s="50"/>
      <c r="CN79" s="50"/>
      <c r="CO79" s="50"/>
      <c r="CP79" s="50"/>
      <c r="CQ79" s="50"/>
      <c r="CR79" s="50"/>
      <c r="CS79" s="59"/>
      <c r="CT79" s="60"/>
      <c r="CU79" s="17"/>
      <c r="CV79" s="17"/>
      <c r="CW79" s="58"/>
      <c r="CX79" s="50"/>
      <c r="CY79" s="50"/>
      <c r="CZ79" s="50"/>
      <c r="DA79" s="50"/>
      <c r="DB79" s="50"/>
      <c r="DC79" s="50"/>
      <c r="DD79" s="59"/>
      <c r="DE79" s="60"/>
      <c r="DF79" s="17"/>
      <c r="DG79" s="17"/>
      <c r="DH79" s="58"/>
      <c r="DI79" s="50"/>
      <c r="DJ79" s="50"/>
      <c r="DK79" s="50"/>
      <c r="DL79" s="50"/>
      <c r="DM79" s="50"/>
      <c r="DN79" s="50"/>
      <c r="DO79" s="59"/>
      <c r="DP79" s="60"/>
      <c r="DQ79" s="17"/>
      <c r="DR79" s="17"/>
      <c r="DS79" s="58"/>
      <c r="DT79" s="50"/>
      <c r="DU79" s="50"/>
      <c r="DV79" s="50"/>
      <c r="DW79" s="50"/>
      <c r="DX79" s="50"/>
      <c r="DY79" s="50"/>
      <c r="DZ79" s="59"/>
      <c r="EA79" s="60"/>
      <c r="EB79" s="17"/>
      <c r="EC79" s="17"/>
      <c r="ED79" s="58"/>
      <c r="EE79" s="50"/>
      <c r="EF79" s="50"/>
      <c r="EG79" s="50"/>
      <c r="EH79" s="50"/>
      <c r="EI79" s="50"/>
      <c r="EJ79" s="50"/>
      <c r="EK79" s="59"/>
      <c r="EL79" s="60"/>
      <c r="EM79" s="17"/>
      <c r="EN79" s="17"/>
      <c r="EO79" s="58"/>
      <c r="EP79" s="50"/>
      <c r="EQ79" s="50"/>
      <c r="ER79" s="50"/>
      <c r="ES79" s="50"/>
      <c r="ET79" s="50"/>
      <c r="EU79" s="50"/>
      <c r="EV79" s="59"/>
      <c r="EW79" s="60"/>
      <c r="EX79" s="17"/>
      <c r="EY79" s="17"/>
      <c r="EZ79" s="58"/>
      <c r="FA79" s="50"/>
      <c r="FB79" s="50"/>
      <c r="FC79" s="50"/>
      <c r="FD79" s="50"/>
      <c r="FE79" s="50"/>
      <c r="FF79" s="50"/>
      <c r="FG79" s="59"/>
      <c r="FH79" s="60"/>
      <c r="FI79" s="17"/>
      <c r="FJ79" s="17"/>
      <c r="FK79" s="58"/>
      <c r="FL79" s="50"/>
      <c r="FM79" s="50"/>
      <c r="FN79" s="50"/>
      <c r="FO79" s="50"/>
      <c r="FP79" s="50"/>
      <c r="FQ79" s="50"/>
      <c r="FR79" s="59"/>
      <c r="FS79" s="60"/>
      <c r="FT79" s="17"/>
      <c r="FU79" s="17"/>
      <c r="FV79" s="58"/>
      <c r="FW79" s="50"/>
      <c r="FX79" s="50"/>
      <c r="FY79" s="50"/>
      <c r="FZ79" s="50"/>
      <c r="GA79" s="50"/>
      <c r="GB79" s="50"/>
      <c r="GC79" s="59"/>
      <c r="GD79" s="60"/>
      <c r="GE79" s="17"/>
      <c r="GF79" s="17"/>
      <c r="GG79" s="58"/>
      <c r="GH79" s="50"/>
      <c r="GI79" s="50"/>
      <c r="GJ79" s="50"/>
      <c r="GK79" s="50"/>
      <c r="GL79" s="50"/>
      <c r="GM79" s="50"/>
      <c r="GN79" s="59"/>
      <c r="GO79" s="60"/>
      <c r="GP79" s="17"/>
      <c r="GQ79" s="17"/>
      <c r="GR79" s="58"/>
      <c r="GS79" s="50"/>
      <c r="GT79" s="50"/>
      <c r="GU79" s="50"/>
      <c r="GV79" s="50"/>
      <c r="GW79" s="50"/>
      <c r="GX79" s="50"/>
      <c r="GY79" s="59"/>
      <c r="GZ79" s="60"/>
      <c r="HA79" s="17"/>
      <c r="HB79" s="17"/>
      <c r="HC79" s="58"/>
      <c r="HD79" s="50"/>
      <c r="HE79" s="50"/>
      <c r="HF79" s="50"/>
      <c r="HG79" s="50"/>
      <c r="HH79" s="50"/>
      <c r="HI79" s="50"/>
      <c r="HJ79" s="59"/>
      <c r="HK79" s="60"/>
      <c r="HL79" s="17"/>
      <c r="HM79" s="17"/>
      <c r="HN79" s="58"/>
      <c r="HO79" s="50"/>
      <c r="HP79" s="50"/>
      <c r="HQ79" s="50"/>
      <c r="HR79" s="50"/>
      <c r="HS79" s="50"/>
      <c r="HT79" s="50"/>
      <c r="HU79" s="59"/>
      <c r="HV79" s="60"/>
      <c r="HW79" s="17"/>
      <c r="HX79" s="17"/>
    </row>
    <row r="80" spans="1:232" x14ac:dyDescent="0.3">
      <c r="A80" s="64"/>
      <c r="B80" s="65"/>
      <c r="C80" s="66"/>
      <c r="D80" s="67"/>
      <c r="E80" s="67"/>
      <c r="F80" s="67"/>
      <c r="G80" s="68"/>
      <c r="H80" s="50"/>
      <c r="I80" s="59"/>
      <c r="J80" s="60"/>
      <c r="K80" s="17"/>
      <c r="L80" s="17"/>
      <c r="M80" s="58"/>
      <c r="N80" s="50"/>
      <c r="O80" s="50"/>
      <c r="P80" s="50"/>
      <c r="Q80" s="50"/>
      <c r="R80" s="50"/>
      <c r="S80" s="50"/>
      <c r="T80" s="59"/>
      <c r="U80" s="60"/>
      <c r="V80" s="17"/>
      <c r="W80" s="17"/>
      <c r="X80" s="58"/>
      <c r="Y80" s="50"/>
      <c r="Z80" s="50"/>
      <c r="AA80" s="50"/>
      <c r="AB80" s="50"/>
      <c r="AC80" s="50"/>
      <c r="AD80" s="50"/>
      <c r="AE80" s="59"/>
      <c r="AF80" s="60"/>
      <c r="AG80" s="17"/>
      <c r="AH80" s="17"/>
      <c r="AI80" s="58"/>
      <c r="AJ80" s="50"/>
      <c r="AK80" s="50"/>
      <c r="AL80" s="50"/>
      <c r="AM80" s="50"/>
      <c r="AN80" s="50"/>
      <c r="AO80" s="50"/>
      <c r="AP80" s="59"/>
      <c r="AQ80" s="60"/>
      <c r="AR80" s="17"/>
      <c r="AS80" s="17"/>
      <c r="AT80" s="58"/>
      <c r="AU80" s="50"/>
      <c r="AV80" s="50"/>
      <c r="AW80" s="50"/>
      <c r="AX80" s="50"/>
      <c r="AY80" s="50"/>
      <c r="AZ80" s="50"/>
      <c r="BA80" s="59"/>
      <c r="BB80" s="60"/>
      <c r="BC80" s="17"/>
      <c r="BD80" s="17"/>
      <c r="BE80" s="58"/>
      <c r="BF80" s="50"/>
      <c r="BG80" s="50"/>
      <c r="BH80" s="50"/>
      <c r="BI80" s="50"/>
      <c r="BJ80" s="50"/>
      <c r="BK80" s="50"/>
      <c r="BL80" s="59"/>
      <c r="BM80" s="60"/>
      <c r="BN80" s="17"/>
      <c r="BO80" s="17"/>
      <c r="BP80" s="58"/>
      <c r="BQ80" s="50"/>
      <c r="BR80" s="50"/>
      <c r="BS80" s="50"/>
      <c r="BT80" s="50"/>
      <c r="BU80" s="50"/>
      <c r="BV80" s="50"/>
      <c r="BW80" s="59"/>
      <c r="BX80" s="60"/>
      <c r="BY80" s="17"/>
      <c r="BZ80" s="17"/>
      <c r="CA80" s="58"/>
      <c r="CB80" s="50"/>
      <c r="CC80" s="50"/>
      <c r="CD80" s="50"/>
      <c r="CE80" s="50"/>
      <c r="CF80" s="50"/>
      <c r="CG80" s="50"/>
      <c r="CH80" s="59"/>
      <c r="CI80" s="60"/>
      <c r="CJ80" s="17"/>
      <c r="CK80" s="17"/>
      <c r="CL80" s="58"/>
      <c r="CM80" s="50"/>
      <c r="CN80" s="50"/>
      <c r="CO80" s="50"/>
      <c r="CP80" s="50"/>
      <c r="CQ80" s="50"/>
      <c r="CR80" s="50"/>
      <c r="CS80" s="59"/>
      <c r="CT80" s="60"/>
      <c r="CU80" s="17"/>
      <c r="CV80" s="17"/>
      <c r="CW80" s="58"/>
      <c r="CX80" s="50"/>
      <c r="CY80" s="50"/>
      <c r="CZ80" s="50"/>
      <c r="DA80" s="50"/>
      <c r="DB80" s="50"/>
      <c r="DC80" s="50"/>
      <c r="DD80" s="59"/>
      <c r="DE80" s="60"/>
      <c r="DF80" s="17"/>
      <c r="DG80" s="17"/>
      <c r="DH80" s="58"/>
      <c r="DI80" s="50"/>
      <c r="DJ80" s="50"/>
      <c r="DK80" s="50"/>
      <c r="DL80" s="50"/>
      <c r="DM80" s="50"/>
      <c r="DN80" s="50"/>
      <c r="DO80" s="59"/>
      <c r="DP80" s="60"/>
      <c r="DQ80" s="17"/>
      <c r="DR80" s="17"/>
      <c r="DS80" s="58"/>
      <c r="DT80" s="50"/>
      <c r="DU80" s="50"/>
      <c r="DV80" s="50"/>
      <c r="DW80" s="50"/>
      <c r="DX80" s="50"/>
      <c r="DY80" s="50"/>
      <c r="DZ80" s="59"/>
      <c r="EA80" s="60"/>
      <c r="EB80" s="17"/>
      <c r="EC80" s="17"/>
      <c r="ED80" s="58"/>
      <c r="EE80" s="50"/>
      <c r="EF80" s="50"/>
      <c r="EG80" s="50"/>
      <c r="EH80" s="50"/>
      <c r="EI80" s="50"/>
      <c r="EJ80" s="50"/>
      <c r="EK80" s="59"/>
      <c r="EL80" s="60"/>
      <c r="EM80" s="17"/>
      <c r="EN80" s="17"/>
      <c r="EO80" s="58"/>
      <c r="EP80" s="50"/>
      <c r="EQ80" s="50"/>
      <c r="ER80" s="50"/>
      <c r="ES80" s="50"/>
      <c r="ET80" s="50"/>
      <c r="EU80" s="50"/>
      <c r="EV80" s="59"/>
      <c r="EW80" s="60"/>
      <c r="EX80" s="17"/>
      <c r="EY80" s="17"/>
      <c r="EZ80" s="58"/>
      <c r="FA80" s="50"/>
      <c r="FB80" s="50"/>
      <c r="FC80" s="50"/>
      <c r="FD80" s="50"/>
      <c r="FE80" s="50"/>
      <c r="FF80" s="50"/>
      <c r="FG80" s="59"/>
      <c r="FH80" s="60"/>
      <c r="FI80" s="17"/>
      <c r="FJ80" s="17"/>
      <c r="FK80" s="58"/>
      <c r="FL80" s="50"/>
      <c r="FM80" s="50"/>
      <c r="FN80" s="50"/>
      <c r="FO80" s="50"/>
      <c r="FP80" s="50"/>
      <c r="FQ80" s="50"/>
      <c r="FR80" s="59"/>
      <c r="FS80" s="60"/>
      <c r="FT80" s="17"/>
      <c r="FU80" s="17"/>
      <c r="FV80" s="58"/>
      <c r="FW80" s="50"/>
      <c r="FX80" s="50"/>
      <c r="FY80" s="50"/>
      <c r="FZ80" s="50"/>
      <c r="GA80" s="50"/>
      <c r="GB80" s="50"/>
      <c r="GC80" s="59"/>
      <c r="GD80" s="60"/>
      <c r="GE80" s="17"/>
      <c r="GF80" s="17"/>
      <c r="GG80" s="58"/>
      <c r="GH80" s="50"/>
      <c r="GI80" s="50"/>
      <c r="GJ80" s="50"/>
      <c r="GK80" s="50"/>
      <c r="GL80" s="50"/>
      <c r="GM80" s="50"/>
      <c r="GN80" s="59"/>
      <c r="GO80" s="60"/>
      <c r="GP80" s="17"/>
      <c r="GQ80" s="17"/>
      <c r="GR80" s="58"/>
      <c r="GS80" s="50"/>
      <c r="GT80" s="50"/>
      <c r="GU80" s="50"/>
      <c r="GV80" s="50"/>
      <c r="GW80" s="50"/>
      <c r="GX80" s="50"/>
      <c r="GY80" s="59"/>
      <c r="GZ80" s="60"/>
      <c r="HA80" s="17"/>
      <c r="HB80" s="17"/>
      <c r="HC80" s="58"/>
      <c r="HD80" s="50"/>
      <c r="HE80" s="50"/>
      <c r="HF80" s="50"/>
      <c r="HG80" s="50"/>
      <c r="HH80" s="50"/>
      <c r="HI80" s="50"/>
      <c r="HJ80" s="59"/>
      <c r="HK80" s="60"/>
      <c r="HL80" s="17"/>
      <c r="HM80" s="17"/>
      <c r="HN80" s="58"/>
      <c r="HO80" s="50"/>
      <c r="HP80" s="50"/>
      <c r="HQ80" s="50"/>
      <c r="HR80" s="50"/>
      <c r="HS80" s="50"/>
      <c r="HT80" s="50"/>
      <c r="HU80" s="59"/>
      <c r="HV80" s="60"/>
      <c r="HW80" s="17"/>
      <c r="HX80" s="17"/>
    </row>
    <row r="81" spans="1:232" x14ac:dyDescent="0.3">
      <c r="A81" s="64"/>
      <c r="B81" s="65"/>
      <c r="C81" s="66"/>
      <c r="D81" s="67"/>
      <c r="E81" s="67"/>
      <c r="F81" s="67"/>
      <c r="G81" s="68"/>
      <c r="H81" s="50"/>
      <c r="I81" s="59"/>
      <c r="J81" s="60"/>
      <c r="K81" s="17"/>
      <c r="L81" s="17"/>
      <c r="M81" s="58"/>
      <c r="N81" s="50"/>
      <c r="O81" s="50"/>
      <c r="P81" s="50"/>
      <c r="Q81" s="50"/>
      <c r="R81" s="50"/>
      <c r="S81" s="50"/>
      <c r="T81" s="59"/>
      <c r="U81" s="60"/>
      <c r="V81" s="17"/>
      <c r="W81" s="17"/>
      <c r="X81" s="58"/>
      <c r="Y81" s="50"/>
      <c r="Z81" s="50"/>
      <c r="AA81" s="50"/>
      <c r="AB81" s="50"/>
      <c r="AC81" s="50"/>
      <c r="AD81" s="50"/>
      <c r="AE81" s="59"/>
      <c r="AF81" s="60"/>
      <c r="AG81" s="17"/>
      <c r="AH81" s="17"/>
      <c r="AI81" s="58"/>
      <c r="AJ81" s="50"/>
      <c r="AK81" s="50"/>
      <c r="AL81" s="50"/>
      <c r="AM81" s="50"/>
      <c r="AN81" s="50"/>
      <c r="AO81" s="50"/>
      <c r="AP81" s="59"/>
      <c r="AQ81" s="60"/>
      <c r="AR81" s="17"/>
      <c r="AS81" s="17"/>
      <c r="AT81" s="58"/>
      <c r="AU81" s="50"/>
      <c r="AV81" s="50"/>
      <c r="AW81" s="50"/>
      <c r="AX81" s="50"/>
      <c r="AY81" s="50"/>
      <c r="AZ81" s="50"/>
      <c r="BA81" s="59"/>
      <c r="BB81" s="60"/>
      <c r="BC81" s="17"/>
      <c r="BD81" s="17"/>
      <c r="BE81" s="58"/>
      <c r="BF81" s="50"/>
      <c r="BG81" s="50"/>
      <c r="BH81" s="50"/>
      <c r="BI81" s="50"/>
      <c r="BJ81" s="50"/>
      <c r="BK81" s="50"/>
      <c r="BL81" s="59"/>
      <c r="BM81" s="60"/>
      <c r="BN81" s="17"/>
      <c r="BO81" s="17"/>
      <c r="BP81" s="58"/>
      <c r="BQ81" s="50"/>
      <c r="BR81" s="50"/>
      <c r="BS81" s="50"/>
      <c r="BT81" s="50"/>
      <c r="BU81" s="50"/>
      <c r="BV81" s="50"/>
      <c r="BW81" s="59"/>
      <c r="BX81" s="60"/>
      <c r="BY81" s="17"/>
      <c r="BZ81" s="17"/>
      <c r="CA81" s="58"/>
      <c r="CB81" s="50"/>
      <c r="CC81" s="50"/>
      <c r="CD81" s="50"/>
      <c r="CE81" s="50"/>
      <c r="CF81" s="50"/>
      <c r="CG81" s="50"/>
      <c r="CH81" s="59"/>
      <c r="CI81" s="60"/>
      <c r="CJ81" s="17"/>
      <c r="CK81" s="17"/>
      <c r="CL81" s="58"/>
      <c r="CM81" s="50"/>
      <c r="CN81" s="50"/>
      <c r="CO81" s="50"/>
      <c r="CP81" s="50"/>
      <c r="CQ81" s="50"/>
      <c r="CR81" s="50"/>
      <c r="CS81" s="59"/>
      <c r="CT81" s="60"/>
      <c r="CU81" s="17"/>
      <c r="CV81" s="17"/>
      <c r="CW81" s="58"/>
      <c r="CX81" s="50"/>
      <c r="CY81" s="50"/>
      <c r="CZ81" s="50"/>
      <c r="DA81" s="50"/>
      <c r="DB81" s="50"/>
      <c r="DC81" s="50"/>
      <c r="DD81" s="59"/>
      <c r="DE81" s="60"/>
      <c r="DF81" s="17"/>
      <c r="DG81" s="17"/>
      <c r="DH81" s="58"/>
      <c r="DI81" s="50"/>
      <c r="DJ81" s="50"/>
      <c r="DK81" s="50"/>
      <c r="DL81" s="50"/>
      <c r="DM81" s="50"/>
      <c r="DN81" s="50"/>
      <c r="DO81" s="59"/>
      <c r="DP81" s="60"/>
      <c r="DQ81" s="17"/>
      <c r="DR81" s="17"/>
      <c r="DS81" s="58"/>
      <c r="DT81" s="50"/>
      <c r="DU81" s="50"/>
      <c r="DV81" s="50"/>
      <c r="DW81" s="50"/>
      <c r="DX81" s="50"/>
      <c r="DY81" s="50"/>
      <c r="DZ81" s="59"/>
      <c r="EA81" s="60"/>
      <c r="EB81" s="17"/>
      <c r="EC81" s="17"/>
      <c r="ED81" s="58"/>
      <c r="EE81" s="50"/>
      <c r="EF81" s="50"/>
      <c r="EG81" s="50"/>
      <c r="EH81" s="50"/>
      <c r="EI81" s="50"/>
      <c r="EJ81" s="50"/>
      <c r="EK81" s="59"/>
      <c r="EL81" s="60"/>
      <c r="EM81" s="17"/>
      <c r="EN81" s="17"/>
      <c r="EO81" s="58"/>
      <c r="EP81" s="50"/>
      <c r="EQ81" s="50"/>
      <c r="ER81" s="50"/>
      <c r="ES81" s="50"/>
      <c r="ET81" s="50"/>
      <c r="EU81" s="50"/>
      <c r="EV81" s="59"/>
      <c r="EW81" s="60"/>
      <c r="EX81" s="17"/>
      <c r="EY81" s="17"/>
      <c r="EZ81" s="58"/>
      <c r="FA81" s="50"/>
      <c r="FB81" s="50"/>
      <c r="FC81" s="50"/>
      <c r="FD81" s="50"/>
      <c r="FE81" s="50"/>
      <c r="FF81" s="50"/>
      <c r="FG81" s="59"/>
      <c r="FH81" s="60"/>
      <c r="FI81" s="17"/>
      <c r="FJ81" s="17"/>
      <c r="FK81" s="58"/>
      <c r="FL81" s="50"/>
      <c r="FM81" s="50"/>
      <c r="FN81" s="50"/>
      <c r="FO81" s="50"/>
      <c r="FP81" s="50"/>
      <c r="FQ81" s="50"/>
      <c r="FR81" s="59"/>
      <c r="FS81" s="60"/>
      <c r="FT81" s="17"/>
      <c r="FU81" s="17"/>
      <c r="FV81" s="58"/>
      <c r="FW81" s="50"/>
      <c r="FX81" s="50"/>
      <c r="FY81" s="50"/>
      <c r="FZ81" s="50"/>
      <c r="GA81" s="50"/>
      <c r="GB81" s="50"/>
      <c r="GC81" s="59"/>
      <c r="GD81" s="60"/>
      <c r="GE81" s="17"/>
      <c r="GF81" s="17"/>
      <c r="GG81" s="58"/>
      <c r="GH81" s="50"/>
      <c r="GI81" s="50"/>
      <c r="GJ81" s="50"/>
      <c r="GK81" s="50"/>
      <c r="GL81" s="50"/>
      <c r="GM81" s="50"/>
      <c r="GN81" s="59"/>
      <c r="GO81" s="60"/>
      <c r="GP81" s="17"/>
      <c r="GQ81" s="17"/>
      <c r="GR81" s="58"/>
      <c r="GS81" s="50"/>
      <c r="GT81" s="50"/>
      <c r="GU81" s="50"/>
      <c r="GV81" s="50"/>
      <c r="GW81" s="50"/>
      <c r="GX81" s="50"/>
      <c r="GY81" s="59"/>
      <c r="GZ81" s="60"/>
      <c r="HA81" s="17"/>
      <c r="HB81" s="17"/>
      <c r="HC81" s="58"/>
      <c r="HD81" s="50"/>
      <c r="HE81" s="50"/>
      <c r="HF81" s="50"/>
      <c r="HG81" s="50"/>
      <c r="HH81" s="50"/>
      <c r="HI81" s="50"/>
      <c r="HJ81" s="59"/>
      <c r="HK81" s="60"/>
      <c r="HL81" s="17"/>
      <c r="HM81" s="17"/>
      <c r="HN81" s="58"/>
      <c r="HO81" s="50"/>
      <c r="HP81" s="50"/>
      <c r="HQ81" s="50"/>
      <c r="HR81" s="50"/>
      <c r="HS81" s="50"/>
      <c r="HT81" s="50"/>
      <c r="HU81" s="59"/>
      <c r="HV81" s="60"/>
      <c r="HW81" s="17"/>
      <c r="HX81" s="17"/>
    </row>
    <row r="82" spans="1:232" x14ac:dyDescent="0.3">
      <c r="A82" s="64"/>
      <c r="B82" s="65"/>
      <c r="C82" s="66"/>
      <c r="D82" s="67"/>
      <c r="E82" s="67"/>
      <c r="F82" s="67"/>
      <c r="G82" s="68"/>
      <c r="H82" s="50"/>
      <c r="I82" s="59"/>
      <c r="J82" s="60"/>
      <c r="K82" s="17"/>
      <c r="L82" s="17"/>
      <c r="M82" s="58"/>
      <c r="N82" s="50"/>
      <c r="O82" s="50"/>
      <c r="P82" s="50"/>
      <c r="Q82" s="50"/>
      <c r="R82" s="50"/>
      <c r="S82" s="50"/>
      <c r="T82" s="59"/>
      <c r="U82" s="60"/>
      <c r="V82" s="17"/>
      <c r="W82" s="17"/>
      <c r="X82" s="58"/>
      <c r="Y82" s="50"/>
      <c r="Z82" s="50"/>
      <c r="AA82" s="50"/>
      <c r="AB82" s="50"/>
      <c r="AC82" s="50"/>
      <c r="AD82" s="50"/>
      <c r="AE82" s="59"/>
      <c r="AF82" s="60"/>
      <c r="AG82" s="17"/>
      <c r="AH82" s="17"/>
      <c r="AI82" s="58"/>
      <c r="AJ82" s="50"/>
      <c r="AK82" s="50"/>
      <c r="AL82" s="50"/>
      <c r="AM82" s="50"/>
      <c r="AN82" s="50"/>
      <c r="AO82" s="50"/>
      <c r="AP82" s="59"/>
      <c r="AQ82" s="60"/>
      <c r="AR82" s="17"/>
      <c r="AS82" s="17"/>
      <c r="AT82" s="58"/>
      <c r="AU82" s="50"/>
      <c r="AV82" s="50"/>
      <c r="AW82" s="50"/>
      <c r="AX82" s="50"/>
      <c r="AY82" s="50"/>
      <c r="AZ82" s="50"/>
      <c r="BA82" s="59"/>
      <c r="BB82" s="60"/>
      <c r="BC82" s="17"/>
      <c r="BD82" s="17"/>
      <c r="BE82" s="58"/>
      <c r="BF82" s="50"/>
      <c r="BG82" s="50"/>
      <c r="BH82" s="50"/>
      <c r="BI82" s="50"/>
      <c r="BJ82" s="50"/>
      <c r="BK82" s="50"/>
      <c r="BL82" s="59"/>
      <c r="BM82" s="60"/>
      <c r="BN82" s="17"/>
      <c r="BO82" s="17"/>
      <c r="BP82" s="58"/>
      <c r="BQ82" s="50"/>
      <c r="BR82" s="50"/>
      <c r="BS82" s="50"/>
      <c r="BT82" s="50"/>
      <c r="BU82" s="50"/>
      <c r="BV82" s="50"/>
      <c r="BW82" s="59"/>
      <c r="BX82" s="60"/>
      <c r="BY82" s="17"/>
      <c r="BZ82" s="17"/>
      <c r="CA82" s="58"/>
      <c r="CB82" s="50"/>
      <c r="CC82" s="50"/>
      <c r="CD82" s="50"/>
      <c r="CE82" s="50"/>
      <c r="CF82" s="50"/>
      <c r="CG82" s="50"/>
      <c r="CH82" s="59"/>
      <c r="CI82" s="60"/>
      <c r="CJ82" s="17"/>
      <c r="CK82" s="17"/>
      <c r="CL82" s="58"/>
      <c r="CM82" s="50"/>
      <c r="CN82" s="50"/>
      <c r="CO82" s="50"/>
      <c r="CP82" s="50"/>
      <c r="CQ82" s="50"/>
      <c r="CR82" s="50"/>
      <c r="CS82" s="59"/>
      <c r="CT82" s="60"/>
      <c r="CU82" s="17"/>
      <c r="CV82" s="17"/>
      <c r="CW82" s="58"/>
      <c r="CX82" s="50"/>
      <c r="CY82" s="50"/>
      <c r="CZ82" s="50"/>
      <c r="DA82" s="50"/>
      <c r="DB82" s="50"/>
      <c r="DC82" s="50"/>
      <c r="DD82" s="59"/>
      <c r="DE82" s="60"/>
      <c r="DF82" s="17"/>
      <c r="DG82" s="17"/>
      <c r="DH82" s="58"/>
      <c r="DI82" s="50"/>
      <c r="DJ82" s="50"/>
      <c r="DK82" s="50"/>
      <c r="DL82" s="50"/>
      <c r="DM82" s="50"/>
      <c r="DN82" s="50"/>
      <c r="DO82" s="59"/>
      <c r="DP82" s="60"/>
      <c r="DQ82" s="17"/>
      <c r="DR82" s="17"/>
      <c r="DS82" s="58"/>
      <c r="DT82" s="50"/>
      <c r="DU82" s="50"/>
      <c r="DV82" s="50"/>
      <c r="DW82" s="50"/>
      <c r="DX82" s="50"/>
      <c r="DY82" s="50"/>
      <c r="DZ82" s="59"/>
      <c r="EA82" s="60"/>
      <c r="EB82" s="17"/>
      <c r="EC82" s="17"/>
      <c r="ED82" s="58"/>
      <c r="EE82" s="50"/>
      <c r="EF82" s="50"/>
      <c r="EG82" s="50"/>
      <c r="EH82" s="50"/>
      <c r="EI82" s="50"/>
      <c r="EJ82" s="50"/>
      <c r="EK82" s="59"/>
      <c r="EL82" s="60"/>
      <c r="EM82" s="17"/>
      <c r="EN82" s="17"/>
      <c r="EO82" s="58"/>
      <c r="EP82" s="50"/>
      <c r="EQ82" s="50"/>
      <c r="ER82" s="50"/>
      <c r="ES82" s="50"/>
      <c r="ET82" s="50"/>
      <c r="EU82" s="50"/>
      <c r="EV82" s="59"/>
      <c r="EW82" s="60"/>
      <c r="EX82" s="17"/>
      <c r="EY82" s="17"/>
      <c r="EZ82" s="58"/>
      <c r="FA82" s="50"/>
      <c r="FB82" s="50"/>
      <c r="FC82" s="50"/>
      <c r="FD82" s="50"/>
      <c r="FE82" s="50"/>
      <c r="FF82" s="50"/>
      <c r="FG82" s="59"/>
      <c r="FH82" s="60"/>
      <c r="FI82" s="17"/>
      <c r="FJ82" s="17"/>
      <c r="FK82" s="58"/>
      <c r="FL82" s="50"/>
      <c r="FM82" s="50"/>
      <c r="FN82" s="50"/>
      <c r="FO82" s="50"/>
      <c r="FP82" s="50"/>
      <c r="FQ82" s="50"/>
      <c r="FR82" s="59"/>
      <c r="FS82" s="60"/>
      <c r="FT82" s="17"/>
      <c r="FU82" s="17"/>
      <c r="FV82" s="58"/>
      <c r="FW82" s="50"/>
      <c r="FX82" s="50"/>
      <c r="FY82" s="50"/>
      <c r="FZ82" s="50"/>
      <c r="GA82" s="50"/>
      <c r="GB82" s="50"/>
      <c r="GC82" s="59"/>
      <c r="GD82" s="60"/>
      <c r="GE82" s="17"/>
      <c r="GF82" s="17"/>
      <c r="GG82" s="58"/>
      <c r="GH82" s="50"/>
      <c r="GI82" s="50"/>
      <c r="GJ82" s="50"/>
      <c r="GK82" s="50"/>
      <c r="GL82" s="50"/>
      <c r="GM82" s="50"/>
      <c r="GN82" s="59"/>
      <c r="GO82" s="60"/>
      <c r="GP82" s="17"/>
      <c r="GQ82" s="17"/>
      <c r="GR82" s="58"/>
      <c r="GS82" s="50"/>
      <c r="GT82" s="50"/>
      <c r="GU82" s="50"/>
      <c r="GV82" s="50"/>
      <c r="GW82" s="50"/>
      <c r="GX82" s="50"/>
      <c r="GY82" s="59"/>
      <c r="GZ82" s="60"/>
      <c r="HA82" s="17"/>
      <c r="HB82" s="17"/>
      <c r="HC82" s="58"/>
      <c r="HD82" s="50"/>
      <c r="HE82" s="50"/>
      <c r="HF82" s="50"/>
      <c r="HG82" s="50"/>
      <c r="HH82" s="50"/>
      <c r="HI82" s="50"/>
      <c r="HJ82" s="59"/>
      <c r="HK82" s="60"/>
      <c r="HL82" s="17"/>
      <c r="HM82" s="17"/>
      <c r="HN82" s="58"/>
      <c r="HO82" s="50"/>
      <c r="HP82" s="50"/>
      <c r="HQ82" s="50"/>
      <c r="HR82" s="50"/>
      <c r="HS82" s="50"/>
      <c r="HT82" s="50"/>
      <c r="HU82" s="59"/>
      <c r="HV82" s="60"/>
      <c r="HW82" s="17"/>
      <c r="HX82" s="17"/>
    </row>
    <row r="83" spans="1:232" x14ac:dyDescent="0.3">
      <c r="A83" s="64"/>
      <c r="B83" s="65"/>
      <c r="C83" s="66"/>
      <c r="D83" s="67"/>
      <c r="E83" s="67"/>
      <c r="F83" s="67"/>
      <c r="G83" s="68"/>
      <c r="H83" s="50"/>
      <c r="I83" s="59"/>
      <c r="J83" s="60"/>
      <c r="K83" s="17"/>
      <c r="L83" s="17"/>
      <c r="M83" s="58"/>
      <c r="N83" s="50"/>
      <c r="O83" s="50"/>
      <c r="P83" s="50"/>
      <c r="Q83" s="50"/>
      <c r="R83" s="50"/>
      <c r="S83" s="50"/>
      <c r="T83" s="59"/>
      <c r="U83" s="60"/>
      <c r="V83" s="17"/>
      <c r="W83" s="17"/>
      <c r="X83" s="58"/>
      <c r="Y83" s="50"/>
      <c r="Z83" s="50"/>
      <c r="AA83" s="50"/>
      <c r="AB83" s="50"/>
      <c r="AC83" s="50"/>
      <c r="AD83" s="50"/>
      <c r="AE83" s="59"/>
      <c r="AF83" s="60"/>
      <c r="AG83" s="17"/>
      <c r="AH83" s="17"/>
      <c r="AI83" s="58"/>
      <c r="AJ83" s="50"/>
      <c r="AK83" s="50"/>
      <c r="AL83" s="50"/>
      <c r="AM83" s="50"/>
      <c r="AN83" s="50"/>
      <c r="AO83" s="50"/>
      <c r="AP83" s="59"/>
      <c r="AQ83" s="60"/>
      <c r="AR83" s="17"/>
      <c r="AS83" s="17"/>
      <c r="AT83" s="58"/>
      <c r="AU83" s="50"/>
      <c r="AV83" s="50"/>
      <c r="AW83" s="50"/>
      <c r="AX83" s="50"/>
      <c r="AY83" s="50"/>
      <c r="AZ83" s="50"/>
      <c r="BA83" s="59"/>
      <c r="BB83" s="60"/>
      <c r="BC83" s="17"/>
      <c r="BD83" s="17"/>
      <c r="BE83" s="58"/>
      <c r="BF83" s="50"/>
      <c r="BG83" s="50"/>
      <c r="BH83" s="50"/>
      <c r="BI83" s="50"/>
      <c r="BJ83" s="50"/>
      <c r="BK83" s="50"/>
      <c r="BL83" s="59"/>
      <c r="BM83" s="60"/>
      <c r="BN83" s="17"/>
      <c r="BO83" s="17"/>
      <c r="BP83" s="58"/>
      <c r="BQ83" s="50"/>
      <c r="BR83" s="50"/>
      <c r="BS83" s="50"/>
      <c r="BT83" s="50"/>
      <c r="BU83" s="50"/>
      <c r="BV83" s="50"/>
      <c r="BW83" s="59"/>
      <c r="BX83" s="60"/>
      <c r="BY83" s="17"/>
      <c r="BZ83" s="17"/>
      <c r="CA83" s="58"/>
      <c r="CB83" s="50"/>
      <c r="CC83" s="50"/>
      <c r="CD83" s="50"/>
      <c r="CE83" s="50"/>
      <c r="CF83" s="50"/>
      <c r="CG83" s="50"/>
      <c r="CH83" s="59"/>
      <c r="CI83" s="60"/>
      <c r="CJ83" s="17"/>
      <c r="CK83" s="17"/>
      <c r="CL83" s="58"/>
      <c r="CM83" s="50"/>
      <c r="CN83" s="50"/>
      <c r="CO83" s="50"/>
      <c r="CP83" s="50"/>
      <c r="CQ83" s="50"/>
      <c r="CR83" s="50"/>
      <c r="CS83" s="59"/>
      <c r="CT83" s="60"/>
      <c r="CU83" s="17"/>
      <c r="CV83" s="17"/>
      <c r="CW83" s="58"/>
      <c r="CX83" s="50"/>
      <c r="CY83" s="50"/>
      <c r="CZ83" s="50"/>
      <c r="DA83" s="50"/>
      <c r="DB83" s="50"/>
      <c r="DC83" s="50"/>
      <c r="DD83" s="59"/>
      <c r="DE83" s="60"/>
      <c r="DF83" s="17"/>
      <c r="DG83" s="17"/>
      <c r="DH83" s="58"/>
      <c r="DI83" s="50"/>
      <c r="DJ83" s="50"/>
      <c r="DK83" s="50"/>
      <c r="DL83" s="50"/>
      <c r="DM83" s="50"/>
      <c r="DN83" s="50"/>
      <c r="DO83" s="59"/>
      <c r="DP83" s="60"/>
      <c r="DQ83" s="17"/>
      <c r="DR83" s="17"/>
      <c r="DS83" s="58"/>
      <c r="DT83" s="50"/>
      <c r="DU83" s="50"/>
      <c r="DV83" s="50"/>
      <c r="DW83" s="50"/>
      <c r="DX83" s="50"/>
      <c r="DY83" s="50"/>
      <c r="DZ83" s="59"/>
      <c r="EA83" s="60"/>
      <c r="EB83" s="17"/>
      <c r="EC83" s="17"/>
      <c r="ED83" s="58"/>
      <c r="EE83" s="50"/>
      <c r="EF83" s="50"/>
      <c r="EG83" s="50"/>
      <c r="EH83" s="50"/>
      <c r="EI83" s="50"/>
      <c r="EJ83" s="50"/>
      <c r="EK83" s="59"/>
      <c r="EL83" s="60"/>
      <c r="EM83" s="17"/>
      <c r="EN83" s="17"/>
      <c r="EO83" s="58"/>
      <c r="EP83" s="50"/>
      <c r="EQ83" s="50"/>
      <c r="ER83" s="50"/>
      <c r="ES83" s="50"/>
      <c r="ET83" s="50"/>
      <c r="EU83" s="50"/>
      <c r="EV83" s="59"/>
      <c r="EW83" s="60"/>
      <c r="EX83" s="17"/>
      <c r="EY83" s="17"/>
      <c r="EZ83" s="58"/>
      <c r="FA83" s="50"/>
      <c r="FB83" s="50"/>
      <c r="FC83" s="50"/>
      <c r="FD83" s="50"/>
      <c r="FE83" s="50"/>
      <c r="FF83" s="50"/>
      <c r="FG83" s="59"/>
      <c r="FH83" s="60"/>
      <c r="FI83" s="17"/>
      <c r="FJ83" s="17"/>
      <c r="FK83" s="58"/>
      <c r="FL83" s="50"/>
      <c r="FM83" s="50"/>
      <c r="FN83" s="50"/>
      <c r="FO83" s="50"/>
      <c r="FP83" s="50"/>
      <c r="FQ83" s="50"/>
      <c r="FR83" s="59"/>
      <c r="FS83" s="60"/>
      <c r="FT83" s="17"/>
      <c r="FU83" s="17"/>
      <c r="FV83" s="58"/>
      <c r="FW83" s="50"/>
      <c r="FX83" s="50"/>
      <c r="FY83" s="50"/>
      <c r="FZ83" s="50"/>
      <c r="GA83" s="50"/>
      <c r="GB83" s="50"/>
      <c r="GC83" s="59"/>
      <c r="GD83" s="60"/>
      <c r="GE83" s="17"/>
      <c r="GF83" s="17"/>
      <c r="GG83" s="58"/>
      <c r="GH83" s="50"/>
      <c r="GI83" s="50"/>
      <c r="GJ83" s="50"/>
      <c r="GK83" s="50"/>
      <c r="GL83" s="50"/>
      <c r="GM83" s="50"/>
      <c r="GN83" s="59"/>
      <c r="GO83" s="60"/>
      <c r="GP83" s="17"/>
      <c r="GQ83" s="17"/>
      <c r="GR83" s="58"/>
      <c r="GS83" s="50"/>
      <c r="GT83" s="50"/>
      <c r="GU83" s="50"/>
      <c r="GV83" s="50"/>
      <c r="GW83" s="50"/>
      <c r="GX83" s="50"/>
      <c r="GY83" s="59"/>
      <c r="GZ83" s="60"/>
      <c r="HA83" s="17"/>
      <c r="HB83" s="17"/>
      <c r="HC83" s="58"/>
      <c r="HD83" s="50"/>
      <c r="HE83" s="50"/>
      <c r="HF83" s="50"/>
      <c r="HG83" s="50"/>
      <c r="HH83" s="50"/>
      <c r="HI83" s="50"/>
      <c r="HJ83" s="59"/>
      <c r="HK83" s="60"/>
      <c r="HL83" s="17"/>
      <c r="HM83" s="17"/>
      <c r="HN83" s="58"/>
      <c r="HO83" s="50"/>
      <c r="HP83" s="50"/>
      <c r="HQ83" s="50"/>
      <c r="HR83" s="50"/>
      <c r="HS83" s="50"/>
      <c r="HT83" s="50"/>
      <c r="HU83" s="59"/>
      <c r="HV83" s="60"/>
      <c r="HW83" s="17"/>
      <c r="HX83" s="17"/>
    </row>
    <row r="84" spans="1:232" x14ac:dyDescent="0.3">
      <c r="A84" s="64"/>
      <c r="B84" s="65"/>
      <c r="C84" s="66"/>
      <c r="D84" s="67"/>
      <c r="E84" s="67"/>
      <c r="F84" s="67"/>
      <c r="G84" s="68"/>
      <c r="H84" s="50"/>
      <c r="I84" s="59"/>
      <c r="J84" s="60"/>
      <c r="K84" s="17"/>
      <c r="L84" s="17"/>
      <c r="M84" s="58"/>
      <c r="N84" s="50"/>
      <c r="O84" s="50"/>
      <c r="P84" s="50"/>
      <c r="Q84" s="50"/>
      <c r="R84" s="50"/>
      <c r="S84" s="50"/>
      <c r="T84" s="59"/>
      <c r="U84" s="60"/>
      <c r="V84" s="17"/>
      <c r="W84" s="17"/>
      <c r="X84" s="58"/>
      <c r="Y84" s="50"/>
      <c r="Z84" s="50"/>
      <c r="AA84" s="50"/>
      <c r="AB84" s="50"/>
      <c r="AC84" s="50"/>
      <c r="AD84" s="50"/>
      <c r="AE84" s="59"/>
      <c r="AF84" s="60"/>
      <c r="AG84" s="17"/>
      <c r="AH84" s="17"/>
      <c r="AI84" s="58"/>
      <c r="AJ84" s="50"/>
      <c r="AK84" s="50"/>
      <c r="AL84" s="50"/>
      <c r="AM84" s="50"/>
      <c r="AN84" s="50"/>
      <c r="AO84" s="50"/>
      <c r="AP84" s="59"/>
      <c r="AQ84" s="60"/>
      <c r="AR84" s="17"/>
      <c r="AS84" s="17"/>
      <c r="AT84" s="58"/>
      <c r="AU84" s="50"/>
      <c r="AV84" s="50"/>
      <c r="AW84" s="50"/>
      <c r="AX84" s="50"/>
      <c r="AY84" s="50"/>
      <c r="AZ84" s="50"/>
      <c r="BA84" s="59"/>
      <c r="BB84" s="60"/>
      <c r="BC84" s="17"/>
      <c r="BD84" s="17"/>
      <c r="BE84" s="58"/>
      <c r="BF84" s="50"/>
      <c r="BG84" s="50"/>
      <c r="BH84" s="50"/>
      <c r="BI84" s="50"/>
      <c r="BJ84" s="50"/>
      <c r="BK84" s="50"/>
      <c r="BL84" s="59"/>
      <c r="BM84" s="60"/>
      <c r="BN84" s="17"/>
      <c r="BO84" s="17"/>
      <c r="BP84" s="58"/>
      <c r="BQ84" s="50"/>
      <c r="BR84" s="50"/>
      <c r="BS84" s="50"/>
      <c r="BT84" s="50"/>
      <c r="BU84" s="50"/>
      <c r="BV84" s="50"/>
      <c r="BW84" s="59"/>
      <c r="BX84" s="60"/>
      <c r="BY84" s="17"/>
      <c r="BZ84" s="17"/>
      <c r="CA84" s="58"/>
      <c r="CB84" s="50"/>
      <c r="CC84" s="50"/>
      <c r="CD84" s="50"/>
      <c r="CE84" s="50"/>
      <c r="CF84" s="50"/>
      <c r="CG84" s="50"/>
      <c r="CH84" s="59"/>
      <c r="CI84" s="60"/>
      <c r="CJ84" s="17"/>
      <c r="CK84" s="17"/>
      <c r="CL84" s="58"/>
      <c r="CM84" s="50"/>
      <c r="CN84" s="50"/>
      <c r="CO84" s="50"/>
      <c r="CP84" s="50"/>
      <c r="CQ84" s="50"/>
      <c r="CR84" s="50"/>
      <c r="CS84" s="59"/>
      <c r="CT84" s="60"/>
      <c r="CU84" s="17"/>
      <c r="CV84" s="17"/>
      <c r="CW84" s="58"/>
      <c r="CX84" s="50"/>
      <c r="CY84" s="50"/>
      <c r="CZ84" s="50"/>
      <c r="DA84" s="50"/>
      <c r="DB84" s="50"/>
      <c r="DC84" s="50"/>
      <c r="DD84" s="59"/>
      <c r="DE84" s="60"/>
      <c r="DF84" s="17"/>
      <c r="DG84" s="17"/>
      <c r="DH84" s="58"/>
      <c r="DI84" s="50"/>
      <c r="DJ84" s="50"/>
      <c r="DK84" s="50"/>
      <c r="DL84" s="50"/>
      <c r="DM84" s="50"/>
      <c r="DN84" s="50"/>
      <c r="DO84" s="59"/>
      <c r="DP84" s="60"/>
      <c r="DQ84" s="17"/>
      <c r="DR84" s="17"/>
      <c r="DS84" s="58"/>
      <c r="DT84" s="50"/>
      <c r="DU84" s="50"/>
      <c r="DV84" s="50"/>
      <c r="DW84" s="50"/>
      <c r="DX84" s="50"/>
      <c r="DY84" s="50"/>
      <c r="DZ84" s="59"/>
      <c r="EA84" s="60"/>
      <c r="EB84" s="17"/>
      <c r="EC84" s="17"/>
      <c r="ED84" s="58"/>
      <c r="EE84" s="50"/>
      <c r="EF84" s="50"/>
      <c r="EG84" s="50"/>
      <c r="EH84" s="50"/>
      <c r="EI84" s="50"/>
      <c r="EJ84" s="50"/>
      <c r="EK84" s="59"/>
      <c r="EL84" s="60"/>
      <c r="EM84" s="17"/>
      <c r="EN84" s="17"/>
      <c r="EO84" s="58"/>
      <c r="EP84" s="50"/>
      <c r="EQ84" s="50"/>
      <c r="ER84" s="50"/>
      <c r="ES84" s="50"/>
      <c r="ET84" s="50"/>
      <c r="EU84" s="50"/>
      <c r="EV84" s="59"/>
      <c r="EW84" s="60"/>
      <c r="EX84" s="17"/>
      <c r="EY84" s="17"/>
      <c r="EZ84" s="58"/>
      <c r="FA84" s="50"/>
      <c r="FB84" s="50"/>
      <c r="FC84" s="50"/>
      <c r="FD84" s="50"/>
      <c r="FE84" s="50"/>
      <c r="FF84" s="50"/>
      <c r="FG84" s="59"/>
      <c r="FH84" s="60"/>
      <c r="FI84" s="17"/>
      <c r="FJ84" s="17"/>
      <c r="FK84" s="58"/>
      <c r="FL84" s="50"/>
      <c r="FM84" s="50"/>
      <c r="FN84" s="50"/>
      <c r="FO84" s="50"/>
      <c r="FP84" s="50"/>
      <c r="FQ84" s="50"/>
      <c r="FR84" s="59"/>
      <c r="FS84" s="60"/>
      <c r="FT84" s="17"/>
      <c r="FU84" s="17"/>
      <c r="FV84" s="58"/>
      <c r="FW84" s="50"/>
      <c r="FX84" s="50"/>
      <c r="FY84" s="50"/>
      <c r="FZ84" s="50"/>
      <c r="GA84" s="50"/>
      <c r="GB84" s="50"/>
      <c r="GC84" s="59"/>
      <c r="GD84" s="60"/>
      <c r="GE84" s="17"/>
      <c r="GF84" s="17"/>
      <c r="GG84" s="58"/>
      <c r="GH84" s="50"/>
      <c r="GI84" s="50"/>
      <c r="GJ84" s="50"/>
      <c r="GK84" s="50"/>
      <c r="GL84" s="50"/>
      <c r="GM84" s="50"/>
      <c r="GN84" s="59"/>
      <c r="GO84" s="60"/>
      <c r="GP84" s="17"/>
      <c r="GQ84" s="17"/>
      <c r="GR84" s="58"/>
      <c r="GS84" s="50"/>
      <c r="GT84" s="50"/>
      <c r="GU84" s="50"/>
      <c r="GV84" s="50"/>
      <c r="GW84" s="50"/>
      <c r="GX84" s="50"/>
      <c r="GY84" s="59"/>
      <c r="GZ84" s="60"/>
      <c r="HA84" s="17"/>
      <c r="HB84" s="17"/>
      <c r="HC84" s="58"/>
      <c r="HD84" s="50"/>
      <c r="HE84" s="50"/>
      <c r="HF84" s="50"/>
      <c r="HG84" s="50"/>
      <c r="HH84" s="50"/>
      <c r="HI84" s="50"/>
      <c r="HJ84" s="59"/>
      <c r="HK84" s="60"/>
      <c r="HL84" s="17"/>
      <c r="HM84" s="17"/>
      <c r="HN84" s="58"/>
      <c r="HO84" s="50"/>
      <c r="HP84" s="50"/>
      <c r="HQ84" s="50"/>
      <c r="HR84" s="50"/>
      <c r="HS84" s="50"/>
      <c r="HT84" s="50"/>
      <c r="HU84" s="59"/>
      <c r="HV84" s="60"/>
      <c r="HW84" s="17"/>
      <c r="HX84" s="17"/>
    </row>
    <row r="85" spans="1:232" x14ac:dyDescent="0.3">
      <c r="A85" s="64"/>
      <c r="B85" s="65"/>
      <c r="C85" s="66"/>
      <c r="D85" s="67"/>
      <c r="E85" s="67"/>
      <c r="F85" s="67"/>
      <c r="G85" s="68"/>
      <c r="H85" s="50"/>
      <c r="I85" s="59"/>
      <c r="J85" s="60"/>
      <c r="K85" s="17"/>
      <c r="L85" s="17"/>
      <c r="M85" s="58"/>
      <c r="N85" s="50"/>
      <c r="O85" s="50"/>
      <c r="P85" s="50"/>
      <c r="Q85" s="50"/>
      <c r="R85" s="50"/>
      <c r="S85" s="50"/>
      <c r="T85" s="59"/>
      <c r="U85" s="60"/>
      <c r="V85" s="17"/>
      <c r="W85" s="17"/>
      <c r="X85" s="58"/>
      <c r="Y85" s="50"/>
      <c r="Z85" s="50"/>
      <c r="AA85" s="50"/>
      <c r="AB85" s="50"/>
      <c r="AC85" s="50"/>
      <c r="AD85" s="50"/>
      <c r="AE85" s="59"/>
      <c r="AF85" s="60"/>
      <c r="AG85" s="17"/>
      <c r="AH85" s="17"/>
      <c r="AI85" s="58"/>
      <c r="AJ85" s="50"/>
      <c r="AK85" s="50"/>
      <c r="AL85" s="50"/>
      <c r="AM85" s="50"/>
      <c r="AN85" s="50"/>
      <c r="AO85" s="50"/>
      <c r="AP85" s="59"/>
      <c r="AQ85" s="60"/>
      <c r="AR85" s="17"/>
      <c r="AS85" s="17"/>
      <c r="AT85" s="58"/>
      <c r="AU85" s="50"/>
      <c r="AV85" s="50"/>
      <c r="AW85" s="50"/>
      <c r="AX85" s="50"/>
      <c r="AY85" s="50"/>
      <c r="AZ85" s="50"/>
      <c r="BA85" s="59"/>
      <c r="BB85" s="60"/>
      <c r="BC85" s="17"/>
      <c r="BD85" s="17"/>
      <c r="BE85" s="58"/>
      <c r="BF85" s="50"/>
      <c r="BG85" s="50"/>
      <c r="BH85" s="50"/>
      <c r="BI85" s="50"/>
      <c r="BJ85" s="50"/>
      <c r="BK85" s="50"/>
      <c r="BL85" s="59"/>
      <c r="BM85" s="60"/>
      <c r="BN85" s="17"/>
      <c r="BO85" s="17"/>
      <c r="BP85" s="58"/>
      <c r="BQ85" s="50"/>
      <c r="BR85" s="50"/>
      <c r="BS85" s="50"/>
      <c r="BT85" s="50"/>
      <c r="BU85" s="50"/>
      <c r="BV85" s="50"/>
      <c r="BW85" s="59"/>
      <c r="BX85" s="60"/>
      <c r="BY85" s="17"/>
      <c r="BZ85" s="17"/>
      <c r="CA85" s="58"/>
      <c r="CB85" s="50"/>
      <c r="CC85" s="50"/>
      <c r="CD85" s="50"/>
      <c r="CE85" s="50"/>
      <c r="CF85" s="50"/>
      <c r="CG85" s="50"/>
      <c r="CH85" s="59"/>
      <c r="CI85" s="60"/>
      <c r="CJ85" s="17"/>
      <c r="CK85" s="17"/>
      <c r="CL85" s="58"/>
      <c r="CM85" s="50"/>
      <c r="CN85" s="50"/>
      <c r="CO85" s="50"/>
      <c r="CP85" s="50"/>
      <c r="CQ85" s="50"/>
      <c r="CR85" s="50"/>
      <c r="CS85" s="59"/>
      <c r="CT85" s="60"/>
      <c r="CU85" s="17"/>
      <c r="CV85" s="17"/>
      <c r="CW85" s="58"/>
      <c r="CX85" s="50"/>
      <c r="CY85" s="50"/>
      <c r="CZ85" s="50"/>
      <c r="DA85" s="50"/>
      <c r="DB85" s="50"/>
      <c r="DC85" s="50"/>
      <c r="DD85" s="59"/>
      <c r="DE85" s="60"/>
      <c r="DF85" s="17"/>
      <c r="DG85" s="17"/>
      <c r="DH85" s="58"/>
      <c r="DI85" s="50"/>
      <c r="DJ85" s="50"/>
      <c r="DK85" s="50"/>
      <c r="DL85" s="50"/>
      <c r="DM85" s="50"/>
      <c r="DN85" s="50"/>
      <c r="DO85" s="59"/>
      <c r="DP85" s="60"/>
      <c r="DQ85" s="17"/>
      <c r="DR85" s="17"/>
      <c r="DS85" s="58"/>
      <c r="DT85" s="50"/>
      <c r="DU85" s="50"/>
      <c r="DV85" s="50"/>
      <c r="DW85" s="50"/>
      <c r="DX85" s="50"/>
      <c r="DY85" s="50"/>
      <c r="DZ85" s="59"/>
      <c r="EA85" s="60"/>
      <c r="EB85" s="17"/>
      <c r="EC85" s="17"/>
      <c r="ED85" s="58"/>
      <c r="EE85" s="50"/>
      <c r="EF85" s="50"/>
      <c r="EG85" s="50"/>
      <c r="EH85" s="50"/>
      <c r="EI85" s="50"/>
      <c r="EJ85" s="50"/>
      <c r="EK85" s="59"/>
      <c r="EL85" s="60"/>
      <c r="EM85" s="17"/>
      <c r="EN85" s="17"/>
      <c r="EO85" s="58"/>
      <c r="EP85" s="50"/>
      <c r="EQ85" s="50"/>
      <c r="ER85" s="50"/>
      <c r="ES85" s="50"/>
      <c r="ET85" s="50"/>
      <c r="EU85" s="50"/>
      <c r="EV85" s="59"/>
      <c r="EW85" s="60"/>
      <c r="EX85" s="17"/>
      <c r="EY85" s="17"/>
      <c r="EZ85" s="58"/>
      <c r="FA85" s="50"/>
      <c r="FB85" s="50"/>
      <c r="FC85" s="50"/>
      <c r="FD85" s="50"/>
      <c r="FE85" s="50"/>
      <c r="FF85" s="50"/>
      <c r="FG85" s="59"/>
      <c r="FH85" s="60"/>
      <c r="FI85" s="17"/>
      <c r="FJ85" s="17"/>
      <c r="FK85" s="58"/>
      <c r="FL85" s="50"/>
      <c r="FM85" s="50"/>
      <c r="FN85" s="50"/>
      <c r="FO85" s="50"/>
      <c r="FP85" s="50"/>
      <c r="FQ85" s="50"/>
      <c r="FR85" s="59"/>
      <c r="FS85" s="60"/>
      <c r="FT85" s="17"/>
      <c r="FU85" s="17"/>
      <c r="FV85" s="58"/>
      <c r="FW85" s="50"/>
      <c r="FX85" s="50"/>
      <c r="FY85" s="50"/>
      <c r="FZ85" s="50"/>
      <c r="GA85" s="50"/>
      <c r="GB85" s="50"/>
      <c r="GC85" s="59"/>
      <c r="GD85" s="60"/>
      <c r="GE85" s="17"/>
      <c r="GF85" s="17"/>
      <c r="GG85" s="58"/>
      <c r="GH85" s="50"/>
      <c r="GI85" s="50"/>
      <c r="GJ85" s="50"/>
      <c r="GK85" s="50"/>
      <c r="GL85" s="50"/>
      <c r="GM85" s="50"/>
      <c r="GN85" s="59"/>
      <c r="GO85" s="60"/>
      <c r="GP85" s="17"/>
      <c r="GQ85" s="17"/>
      <c r="GR85" s="58"/>
      <c r="GS85" s="50"/>
      <c r="GT85" s="50"/>
      <c r="GU85" s="50"/>
      <c r="GV85" s="50"/>
      <c r="GW85" s="50"/>
      <c r="GX85" s="50"/>
      <c r="GY85" s="59"/>
      <c r="GZ85" s="60"/>
      <c r="HA85" s="17"/>
      <c r="HB85" s="17"/>
      <c r="HC85" s="58"/>
      <c r="HD85" s="50"/>
      <c r="HE85" s="50"/>
      <c r="HF85" s="50"/>
      <c r="HG85" s="50"/>
      <c r="HH85" s="50"/>
      <c r="HI85" s="50"/>
      <c r="HJ85" s="59"/>
      <c r="HK85" s="60"/>
      <c r="HL85" s="17"/>
      <c r="HM85" s="17"/>
      <c r="HN85" s="58"/>
      <c r="HO85" s="50"/>
      <c r="HP85" s="50"/>
      <c r="HQ85" s="50"/>
      <c r="HR85" s="50"/>
      <c r="HS85" s="50"/>
      <c r="HT85" s="50"/>
      <c r="HU85" s="59"/>
      <c r="HV85" s="60"/>
      <c r="HW85" s="17"/>
      <c r="HX85" s="17"/>
    </row>
    <row r="86" spans="1:232" x14ac:dyDescent="0.3">
      <c r="A86" s="64"/>
      <c r="B86" s="65"/>
      <c r="C86" s="66"/>
      <c r="D86" s="67"/>
      <c r="E86" s="67"/>
      <c r="F86" s="67"/>
      <c r="G86" s="68"/>
      <c r="H86" s="50"/>
      <c r="I86" s="59"/>
      <c r="J86" s="60"/>
      <c r="K86" s="17"/>
      <c r="L86" s="17"/>
      <c r="M86" s="58"/>
      <c r="N86" s="50"/>
      <c r="O86" s="50"/>
      <c r="P86" s="50"/>
      <c r="Q86" s="50"/>
      <c r="R86" s="50"/>
      <c r="S86" s="50"/>
      <c r="T86" s="59"/>
      <c r="U86" s="60"/>
      <c r="V86" s="17"/>
      <c r="W86" s="17"/>
      <c r="X86" s="58"/>
      <c r="Y86" s="50"/>
      <c r="Z86" s="50"/>
      <c r="AA86" s="50"/>
      <c r="AB86" s="50"/>
      <c r="AC86" s="50"/>
      <c r="AD86" s="50"/>
      <c r="AE86" s="59"/>
      <c r="AF86" s="60"/>
      <c r="AG86" s="17"/>
      <c r="AH86" s="17"/>
      <c r="AI86" s="58"/>
      <c r="AJ86" s="50"/>
      <c r="AK86" s="50"/>
      <c r="AL86" s="50"/>
      <c r="AM86" s="50"/>
      <c r="AN86" s="50"/>
      <c r="AO86" s="50"/>
      <c r="AP86" s="59"/>
      <c r="AQ86" s="60"/>
      <c r="AR86" s="17"/>
      <c r="AS86" s="17"/>
      <c r="AT86" s="58"/>
      <c r="AU86" s="50"/>
      <c r="AV86" s="50"/>
      <c r="AW86" s="50"/>
      <c r="AX86" s="50"/>
      <c r="AY86" s="50"/>
      <c r="AZ86" s="50"/>
      <c r="BA86" s="59"/>
      <c r="BB86" s="60"/>
      <c r="BC86" s="17"/>
      <c r="BD86" s="17"/>
      <c r="BE86" s="58"/>
      <c r="BF86" s="50"/>
      <c r="BG86" s="50"/>
      <c r="BH86" s="50"/>
      <c r="BI86" s="50"/>
      <c r="BJ86" s="50"/>
      <c r="BK86" s="50"/>
      <c r="BL86" s="59"/>
      <c r="BM86" s="60"/>
      <c r="BN86" s="17"/>
      <c r="BO86" s="17"/>
      <c r="BP86" s="58"/>
      <c r="BQ86" s="50"/>
      <c r="BR86" s="50"/>
      <c r="BS86" s="50"/>
      <c r="BT86" s="50"/>
      <c r="BU86" s="50"/>
      <c r="BV86" s="50"/>
      <c r="BW86" s="59"/>
      <c r="BX86" s="60"/>
      <c r="BY86" s="17"/>
      <c r="BZ86" s="17"/>
      <c r="CA86" s="58"/>
      <c r="CB86" s="50"/>
      <c r="CC86" s="50"/>
      <c r="CD86" s="50"/>
      <c r="CE86" s="50"/>
      <c r="CF86" s="50"/>
      <c r="CG86" s="50"/>
      <c r="CH86" s="59"/>
      <c r="CI86" s="60"/>
      <c r="CJ86" s="17"/>
      <c r="CK86" s="17"/>
      <c r="CL86" s="58"/>
      <c r="CM86" s="50"/>
      <c r="CN86" s="50"/>
      <c r="CO86" s="50"/>
      <c r="CP86" s="50"/>
      <c r="CQ86" s="50"/>
      <c r="CR86" s="50"/>
      <c r="CS86" s="59"/>
      <c r="CT86" s="60"/>
      <c r="CU86" s="17"/>
      <c r="CV86" s="17"/>
      <c r="CW86" s="58"/>
      <c r="CX86" s="50"/>
      <c r="CY86" s="50"/>
      <c r="CZ86" s="50"/>
      <c r="DA86" s="50"/>
      <c r="DB86" s="50"/>
      <c r="DC86" s="50"/>
      <c r="DD86" s="59"/>
      <c r="DE86" s="60"/>
      <c r="DF86" s="17"/>
      <c r="DG86" s="17"/>
      <c r="DH86" s="58"/>
      <c r="DI86" s="50"/>
      <c r="DJ86" s="50"/>
      <c r="DK86" s="50"/>
      <c r="DL86" s="50"/>
      <c r="DM86" s="50"/>
      <c r="DN86" s="50"/>
      <c r="DO86" s="59"/>
      <c r="DP86" s="60"/>
      <c r="DQ86" s="17"/>
      <c r="DR86" s="17"/>
      <c r="DS86" s="58"/>
      <c r="DT86" s="50"/>
      <c r="DU86" s="50"/>
      <c r="DV86" s="50"/>
      <c r="DW86" s="50"/>
      <c r="DX86" s="50"/>
      <c r="DY86" s="50"/>
      <c r="DZ86" s="59"/>
      <c r="EA86" s="60"/>
      <c r="EB86" s="17"/>
      <c r="EC86" s="17"/>
      <c r="ED86" s="58"/>
      <c r="EE86" s="50"/>
      <c r="EF86" s="50"/>
      <c r="EG86" s="50"/>
      <c r="EH86" s="50"/>
      <c r="EI86" s="50"/>
      <c r="EJ86" s="50"/>
      <c r="EK86" s="59"/>
      <c r="EL86" s="60"/>
      <c r="EM86" s="17"/>
      <c r="EN86" s="17"/>
      <c r="EO86" s="58"/>
      <c r="EP86" s="50"/>
      <c r="EQ86" s="50"/>
      <c r="ER86" s="50"/>
      <c r="ES86" s="50"/>
      <c r="ET86" s="50"/>
      <c r="EU86" s="50"/>
      <c r="EV86" s="59"/>
      <c r="EW86" s="60"/>
      <c r="EX86" s="17"/>
      <c r="EY86" s="17"/>
      <c r="EZ86" s="58"/>
      <c r="FA86" s="50"/>
      <c r="FB86" s="50"/>
      <c r="FC86" s="50"/>
      <c r="FD86" s="50"/>
      <c r="FE86" s="50"/>
      <c r="FF86" s="50"/>
      <c r="FG86" s="59"/>
      <c r="FH86" s="60"/>
      <c r="FI86" s="17"/>
      <c r="FJ86" s="17"/>
      <c r="FK86" s="58"/>
      <c r="FL86" s="50"/>
      <c r="FM86" s="50"/>
      <c r="FN86" s="50"/>
      <c r="FO86" s="50"/>
      <c r="FP86" s="50"/>
      <c r="FQ86" s="50"/>
      <c r="FR86" s="59"/>
      <c r="FS86" s="60"/>
      <c r="FT86" s="17"/>
      <c r="FU86" s="17"/>
      <c r="FV86" s="58"/>
      <c r="FW86" s="50"/>
      <c r="FX86" s="50"/>
      <c r="FY86" s="50"/>
      <c r="FZ86" s="50"/>
      <c r="GA86" s="50"/>
      <c r="GB86" s="50"/>
      <c r="GC86" s="59"/>
      <c r="GD86" s="60"/>
      <c r="GE86" s="17"/>
      <c r="GF86" s="17"/>
      <c r="GG86" s="58"/>
      <c r="GH86" s="50"/>
      <c r="GI86" s="50"/>
      <c r="GJ86" s="50"/>
      <c r="GK86" s="50"/>
      <c r="GL86" s="50"/>
      <c r="GM86" s="50"/>
      <c r="GN86" s="59"/>
      <c r="GO86" s="60"/>
      <c r="GP86" s="17"/>
      <c r="GQ86" s="17"/>
      <c r="GR86" s="58"/>
      <c r="GS86" s="50"/>
      <c r="GT86" s="50"/>
      <c r="GU86" s="50"/>
      <c r="GV86" s="50"/>
      <c r="GW86" s="50"/>
      <c r="GX86" s="50"/>
      <c r="GY86" s="59"/>
      <c r="GZ86" s="60"/>
      <c r="HA86" s="17"/>
      <c r="HB86" s="17"/>
      <c r="HC86" s="58"/>
      <c r="HD86" s="50"/>
      <c r="HE86" s="50"/>
      <c r="HF86" s="50"/>
      <c r="HG86" s="50"/>
      <c r="HH86" s="50"/>
      <c r="HI86" s="50"/>
      <c r="HJ86" s="59"/>
      <c r="HK86" s="60"/>
      <c r="HL86" s="17"/>
      <c r="HM86" s="17"/>
      <c r="HN86" s="58"/>
      <c r="HO86" s="50"/>
      <c r="HP86" s="50"/>
      <c r="HQ86" s="50"/>
      <c r="HR86" s="50"/>
      <c r="HS86" s="50"/>
      <c r="HT86" s="50"/>
      <c r="HU86" s="59"/>
      <c r="HV86" s="60"/>
      <c r="HW86" s="17"/>
      <c r="HX86" s="17"/>
    </row>
    <row r="87" spans="1:232" x14ac:dyDescent="0.3">
      <c r="A87" s="64"/>
      <c r="B87" s="65"/>
      <c r="C87" s="66"/>
      <c r="D87" s="67"/>
      <c r="E87" s="67"/>
      <c r="F87" s="67"/>
      <c r="G87" s="68"/>
      <c r="I87" s="59"/>
      <c r="J87" s="60"/>
      <c r="K87" s="17"/>
      <c r="L87" s="17"/>
      <c r="M87" s="58"/>
      <c r="N87" s="50"/>
      <c r="O87" s="50"/>
      <c r="P87" s="50"/>
      <c r="Q87" s="50"/>
      <c r="R87" s="50"/>
      <c r="S87" s="50"/>
      <c r="T87" s="59"/>
      <c r="U87" s="60"/>
      <c r="V87" s="17"/>
      <c r="W87" s="17"/>
      <c r="X87" s="58"/>
      <c r="Y87" s="50"/>
      <c r="Z87" s="50"/>
      <c r="AA87" s="50"/>
      <c r="AB87" s="50"/>
      <c r="AC87" s="50"/>
      <c r="AD87" s="50"/>
      <c r="AE87" s="59"/>
      <c r="AF87" s="60"/>
      <c r="AG87" s="17"/>
      <c r="AH87" s="17"/>
      <c r="AI87" s="58"/>
      <c r="AJ87" s="50"/>
      <c r="AK87" s="50"/>
      <c r="AL87" s="50"/>
      <c r="AM87" s="50"/>
      <c r="AN87" s="50"/>
      <c r="AO87" s="50"/>
      <c r="AP87" s="59"/>
      <c r="AQ87" s="60"/>
      <c r="AR87" s="17"/>
      <c r="AS87" s="17"/>
      <c r="AT87" s="58"/>
      <c r="AU87" s="50"/>
      <c r="AV87" s="50"/>
      <c r="AW87" s="50"/>
      <c r="AX87" s="50"/>
      <c r="AY87" s="50"/>
      <c r="AZ87" s="50"/>
      <c r="BA87" s="59"/>
      <c r="BB87" s="60"/>
      <c r="BC87" s="17"/>
      <c r="BD87" s="17"/>
      <c r="BE87" s="58"/>
      <c r="BF87" s="50"/>
      <c r="BG87" s="50"/>
      <c r="BH87" s="50"/>
      <c r="BI87" s="50"/>
      <c r="BJ87" s="50"/>
      <c r="BK87" s="50"/>
      <c r="BL87" s="59"/>
      <c r="BM87" s="60"/>
      <c r="BN87" s="17"/>
      <c r="BO87" s="17"/>
      <c r="BP87" s="58"/>
      <c r="BQ87" s="50"/>
      <c r="BR87" s="50"/>
      <c r="BS87" s="50"/>
      <c r="BT87" s="50"/>
      <c r="BU87" s="50"/>
      <c r="BV87" s="50"/>
      <c r="BW87" s="59"/>
      <c r="BX87" s="60"/>
      <c r="BY87" s="17"/>
      <c r="BZ87" s="17"/>
      <c r="CA87" s="58"/>
      <c r="CB87" s="50"/>
      <c r="CC87" s="50"/>
      <c r="CD87" s="50"/>
      <c r="CE87" s="50"/>
      <c r="CF87" s="50"/>
      <c r="CG87" s="50"/>
      <c r="CH87" s="59"/>
      <c r="CI87" s="60"/>
      <c r="CJ87" s="17"/>
      <c r="CK87" s="17"/>
      <c r="CL87" s="58"/>
      <c r="CM87" s="50"/>
      <c r="CN87" s="50"/>
      <c r="CO87" s="50"/>
      <c r="CP87" s="50"/>
      <c r="CQ87" s="50"/>
      <c r="CR87" s="50"/>
      <c r="CS87" s="59"/>
      <c r="CT87" s="60"/>
      <c r="CU87" s="17"/>
      <c r="CV87" s="17"/>
      <c r="CW87" s="58"/>
      <c r="CX87" s="50"/>
      <c r="CY87" s="50"/>
      <c r="CZ87" s="50"/>
      <c r="DA87" s="50"/>
      <c r="DB87" s="50"/>
      <c r="DC87" s="50"/>
      <c r="DD87" s="59"/>
      <c r="DE87" s="60"/>
      <c r="DF87" s="17"/>
      <c r="DG87" s="17"/>
      <c r="DH87" s="58"/>
      <c r="DI87" s="50"/>
      <c r="DJ87" s="50"/>
      <c r="DK87" s="50"/>
      <c r="DL87" s="50"/>
      <c r="DM87" s="50"/>
      <c r="DN87" s="50"/>
      <c r="DO87" s="59"/>
      <c r="DP87" s="60"/>
      <c r="DQ87" s="17"/>
      <c r="DR87" s="17"/>
      <c r="DS87" s="58"/>
      <c r="DT87" s="50"/>
      <c r="DU87" s="50"/>
      <c r="DV87" s="50"/>
      <c r="DW87" s="50"/>
      <c r="DX87" s="50"/>
      <c r="DY87" s="50"/>
      <c r="DZ87" s="59"/>
      <c r="EA87" s="60"/>
      <c r="EB87" s="17"/>
      <c r="EC87" s="17"/>
      <c r="ED87" s="58"/>
      <c r="EE87" s="50"/>
      <c r="EF87" s="50"/>
      <c r="EG87" s="50"/>
      <c r="EH87" s="50"/>
      <c r="EI87" s="50"/>
      <c r="EJ87" s="50"/>
      <c r="EK87" s="59"/>
      <c r="EL87" s="60"/>
      <c r="EM87" s="17"/>
      <c r="EN87" s="17"/>
      <c r="EO87" s="58"/>
      <c r="EP87" s="50"/>
      <c r="EQ87" s="50"/>
      <c r="ER87" s="50"/>
      <c r="ES87" s="50"/>
      <c r="ET87" s="50"/>
      <c r="EU87" s="50"/>
      <c r="EV87" s="59"/>
      <c r="EW87" s="60"/>
      <c r="EX87" s="17"/>
      <c r="EY87" s="17"/>
      <c r="EZ87" s="58"/>
      <c r="FA87" s="50"/>
      <c r="FB87" s="50"/>
      <c r="FC87" s="50"/>
      <c r="FD87" s="50"/>
      <c r="FE87" s="50"/>
      <c r="FF87" s="50"/>
      <c r="FG87" s="59"/>
      <c r="FH87" s="60"/>
      <c r="FI87" s="17"/>
      <c r="FJ87" s="17"/>
      <c r="FK87" s="58"/>
      <c r="FL87" s="50"/>
      <c r="FM87" s="50"/>
      <c r="FN87" s="50"/>
      <c r="FO87" s="50"/>
      <c r="FP87" s="50"/>
      <c r="FQ87" s="50"/>
      <c r="FR87" s="59"/>
      <c r="FS87" s="60"/>
      <c r="FT87" s="17"/>
      <c r="FU87" s="17"/>
      <c r="FV87" s="58"/>
      <c r="FW87" s="50"/>
      <c r="FX87" s="50"/>
      <c r="FY87" s="50"/>
      <c r="FZ87" s="50"/>
      <c r="GA87" s="50"/>
      <c r="GB87" s="50"/>
      <c r="GC87" s="59"/>
      <c r="GD87" s="60"/>
      <c r="GE87" s="17"/>
      <c r="GF87" s="17"/>
      <c r="GG87" s="58"/>
      <c r="GH87" s="50"/>
      <c r="GI87" s="50"/>
      <c r="GJ87" s="50"/>
      <c r="GK87" s="50"/>
      <c r="GL87" s="50"/>
      <c r="GM87" s="50"/>
      <c r="GN87" s="59"/>
      <c r="GO87" s="60"/>
      <c r="GP87" s="17"/>
      <c r="GQ87" s="17"/>
      <c r="GR87" s="58"/>
      <c r="GS87" s="50"/>
      <c r="GT87" s="50"/>
      <c r="GU87" s="50"/>
      <c r="GV87" s="50"/>
      <c r="GW87" s="50"/>
      <c r="GX87" s="50"/>
      <c r="GY87" s="59"/>
      <c r="GZ87" s="60"/>
      <c r="HA87" s="17"/>
      <c r="HB87" s="17"/>
      <c r="HC87" s="58"/>
      <c r="HD87" s="50"/>
      <c r="HE87" s="50"/>
      <c r="HF87" s="50"/>
      <c r="HG87" s="50"/>
      <c r="HH87" s="50"/>
      <c r="HI87" s="50"/>
      <c r="HJ87" s="59"/>
      <c r="HK87" s="60"/>
      <c r="HL87" s="17"/>
      <c r="HM87" s="17"/>
      <c r="HN87" s="58"/>
      <c r="HO87" s="50"/>
      <c r="HP87" s="50"/>
      <c r="HQ87" s="50"/>
      <c r="HR87" s="50"/>
      <c r="HS87" s="50"/>
      <c r="HT87" s="50"/>
      <c r="HU87" s="59"/>
      <c r="HV87" s="60"/>
      <c r="HW87" s="17"/>
      <c r="HX87" s="17"/>
    </row>
    <row r="88" spans="1:232" x14ac:dyDescent="0.3">
      <c r="A88" s="64"/>
      <c r="B88" s="65"/>
      <c r="C88" s="66"/>
      <c r="D88" s="67"/>
      <c r="E88" s="67"/>
      <c r="F88" s="67"/>
      <c r="G88" s="68"/>
      <c r="I88" s="59"/>
      <c r="J88" s="60"/>
      <c r="K88" s="17"/>
      <c r="L88" s="17"/>
      <c r="M88" s="58"/>
      <c r="N88" s="50"/>
      <c r="O88" s="50"/>
      <c r="P88" s="50"/>
      <c r="Q88" s="50"/>
      <c r="R88" s="50"/>
      <c r="S88" s="50"/>
      <c r="T88" s="59"/>
      <c r="U88" s="60"/>
      <c r="V88" s="17"/>
      <c r="W88" s="17"/>
      <c r="X88" s="58"/>
      <c r="Y88" s="50"/>
      <c r="Z88" s="50"/>
      <c r="AA88" s="50"/>
      <c r="AB88" s="50"/>
      <c r="AC88" s="50"/>
      <c r="AD88" s="50"/>
      <c r="AE88" s="59"/>
      <c r="AF88" s="60"/>
      <c r="AG88" s="17"/>
      <c r="AH88" s="17"/>
      <c r="AI88" s="58"/>
      <c r="AJ88" s="50"/>
      <c r="AK88" s="50"/>
      <c r="AL88" s="50"/>
      <c r="AM88" s="50"/>
      <c r="AN88" s="50"/>
      <c r="AO88" s="50"/>
      <c r="AP88" s="59"/>
      <c r="AQ88" s="60"/>
      <c r="AR88" s="17"/>
      <c r="AS88" s="17"/>
      <c r="AT88" s="58"/>
      <c r="AU88" s="50"/>
      <c r="AV88" s="50"/>
      <c r="AW88" s="50"/>
      <c r="AX88" s="50"/>
      <c r="AY88" s="50"/>
      <c r="AZ88" s="50"/>
      <c r="BA88" s="59"/>
      <c r="BB88" s="60"/>
      <c r="BC88" s="17"/>
      <c r="BD88" s="17"/>
      <c r="BE88" s="58"/>
      <c r="BF88" s="50"/>
      <c r="BG88" s="50"/>
      <c r="BH88" s="50"/>
      <c r="BI88" s="50"/>
      <c r="BJ88" s="50"/>
      <c r="BK88" s="50"/>
      <c r="BL88" s="59"/>
      <c r="BM88" s="60"/>
      <c r="BN88" s="17"/>
      <c r="BO88" s="17"/>
      <c r="BP88" s="58"/>
      <c r="BQ88" s="50"/>
      <c r="BR88" s="50"/>
      <c r="BS88" s="50"/>
      <c r="BT88" s="50"/>
      <c r="BU88" s="50"/>
      <c r="BV88" s="50"/>
      <c r="BW88" s="59"/>
      <c r="BX88" s="60"/>
      <c r="BY88" s="17"/>
      <c r="BZ88" s="17"/>
      <c r="CA88" s="58"/>
      <c r="CB88" s="50"/>
      <c r="CC88" s="50"/>
      <c r="CD88" s="50"/>
      <c r="CE88" s="50"/>
      <c r="CF88" s="50"/>
      <c r="CG88" s="50"/>
      <c r="CH88" s="59"/>
      <c r="CI88" s="60"/>
      <c r="CJ88" s="17"/>
      <c r="CK88" s="17"/>
      <c r="CL88" s="58"/>
      <c r="CM88" s="50"/>
      <c r="CN88" s="50"/>
      <c r="CO88" s="50"/>
      <c r="CP88" s="50"/>
      <c r="CQ88" s="50"/>
      <c r="CR88" s="50"/>
      <c r="CS88" s="59"/>
      <c r="CT88" s="60"/>
      <c r="CU88" s="17"/>
      <c r="CV88" s="17"/>
      <c r="CW88" s="58"/>
      <c r="CX88" s="50"/>
      <c r="CY88" s="50"/>
      <c r="CZ88" s="50"/>
      <c r="DA88" s="50"/>
      <c r="DB88" s="50"/>
      <c r="DC88" s="50"/>
      <c r="DD88" s="59"/>
      <c r="DE88" s="60"/>
      <c r="DF88" s="17"/>
      <c r="DG88" s="17"/>
      <c r="DH88" s="58"/>
      <c r="DI88" s="50"/>
      <c r="DJ88" s="50"/>
      <c r="DK88" s="50"/>
      <c r="DL88" s="50"/>
      <c r="DM88" s="50"/>
      <c r="DN88" s="50"/>
      <c r="DO88" s="59"/>
      <c r="DP88" s="60"/>
      <c r="DQ88" s="17"/>
      <c r="DR88" s="17"/>
      <c r="DS88" s="58"/>
      <c r="DT88" s="50"/>
      <c r="DU88" s="50"/>
      <c r="DV88" s="50"/>
      <c r="DW88" s="50"/>
      <c r="DX88" s="50"/>
      <c r="DY88" s="50"/>
      <c r="DZ88" s="59"/>
      <c r="EA88" s="60"/>
      <c r="EB88" s="17"/>
      <c r="EC88" s="17"/>
      <c r="ED88" s="58"/>
      <c r="EE88" s="50"/>
      <c r="EF88" s="50"/>
      <c r="EG88" s="50"/>
      <c r="EH88" s="50"/>
      <c r="EI88" s="50"/>
      <c r="EJ88" s="50"/>
      <c r="EK88" s="59"/>
      <c r="EL88" s="60"/>
      <c r="EM88" s="17"/>
      <c r="EN88" s="17"/>
      <c r="EO88" s="58"/>
      <c r="EP88" s="50"/>
      <c r="EQ88" s="50"/>
      <c r="ER88" s="50"/>
      <c r="ES88" s="50"/>
      <c r="ET88" s="50"/>
      <c r="EU88" s="50"/>
      <c r="EV88" s="59"/>
      <c r="EW88" s="60"/>
      <c r="EX88" s="17"/>
      <c r="EY88" s="17"/>
      <c r="EZ88" s="58"/>
      <c r="FA88" s="50"/>
      <c r="FB88" s="50"/>
      <c r="FC88" s="50"/>
      <c r="FD88" s="50"/>
      <c r="FE88" s="50"/>
      <c r="FF88" s="50"/>
      <c r="FG88" s="59"/>
      <c r="FH88" s="60"/>
      <c r="FI88" s="17"/>
      <c r="FJ88" s="17"/>
      <c r="FK88" s="58"/>
      <c r="FL88" s="50"/>
      <c r="FM88" s="50"/>
      <c r="FN88" s="50"/>
      <c r="FO88" s="50"/>
      <c r="FP88" s="50"/>
      <c r="FQ88" s="50"/>
      <c r="FR88" s="59"/>
      <c r="FS88" s="60"/>
      <c r="FT88" s="17"/>
      <c r="FU88" s="17"/>
      <c r="FV88" s="58"/>
      <c r="FW88" s="50"/>
      <c r="FX88" s="50"/>
      <c r="FY88" s="50"/>
      <c r="FZ88" s="50"/>
      <c r="GA88" s="50"/>
      <c r="GB88" s="50"/>
      <c r="GC88" s="59"/>
      <c r="GD88" s="60"/>
      <c r="GE88" s="17"/>
      <c r="GF88" s="17"/>
      <c r="GG88" s="58"/>
      <c r="GH88" s="50"/>
      <c r="GI88" s="50"/>
      <c r="GJ88" s="50"/>
      <c r="GK88" s="50"/>
      <c r="GL88" s="50"/>
      <c r="GM88" s="50"/>
      <c r="GN88" s="59"/>
      <c r="GO88" s="60"/>
      <c r="GP88" s="17"/>
      <c r="GQ88" s="17"/>
      <c r="GR88" s="58"/>
      <c r="GS88" s="50"/>
      <c r="GT88" s="50"/>
      <c r="GU88" s="50"/>
      <c r="GV88" s="50"/>
      <c r="GW88" s="50"/>
      <c r="GX88" s="50"/>
      <c r="GY88" s="59"/>
      <c r="GZ88" s="60"/>
      <c r="HA88" s="17"/>
      <c r="HB88" s="17"/>
      <c r="HC88" s="58"/>
      <c r="HD88" s="50"/>
      <c r="HE88" s="50"/>
      <c r="HF88" s="50"/>
      <c r="HG88" s="50"/>
      <c r="HH88" s="50"/>
      <c r="HI88" s="50"/>
      <c r="HJ88" s="59"/>
      <c r="HK88" s="60"/>
      <c r="HL88" s="17"/>
      <c r="HM88" s="17"/>
      <c r="HN88" s="58"/>
      <c r="HO88" s="50"/>
      <c r="HP88" s="50"/>
      <c r="HQ88" s="50"/>
      <c r="HR88" s="50"/>
      <c r="HS88" s="50"/>
      <c r="HT88" s="50"/>
      <c r="HU88" s="59"/>
      <c r="HV88" s="60"/>
      <c r="HW88" s="17"/>
      <c r="HX88" s="17"/>
    </row>
    <row r="89" spans="1:232" x14ac:dyDescent="0.3">
      <c r="A89" s="64"/>
      <c r="B89" s="65"/>
      <c r="C89" s="66"/>
      <c r="D89" s="67"/>
      <c r="E89" s="67"/>
      <c r="F89" s="67"/>
      <c r="G89" s="68"/>
      <c r="I89" s="59"/>
      <c r="J89" s="60"/>
      <c r="K89" s="17"/>
      <c r="L89" s="17"/>
      <c r="M89" s="58"/>
      <c r="N89" s="50"/>
      <c r="O89" s="50"/>
      <c r="P89" s="50"/>
      <c r="Q89" s="50"/>
      <c r="R89" s="50"/>
      <c r="S89" s="50"/>
      <c r="T89" s="59"/>
      <c r="U89" s="60"/>
      <c r="V89" s="17"/>
      <c r="W89" s="17"/>
      <c r="X89" s="58"/>
      <c r="Y89" s="50"/>
      <c r="Z89" s="50"/>
      <c r="AA89" s="50"/>
      <c r="AB89" s="50"/>
      <c r="AC89" s="50"/>
      <c r="AD89" s="50"/>
      <c r="AE89" s="59"/>
      <c r="AF89" s="60"/>
      <c r="AG89" s="17"/>
      <c r="AH89" s="17"/>
      <c r="AI89" s="58"/>
      <c r="AJ89" s="50"/>
      <c r="AK89" s="50"/>
      <c r="AL89" s="50"/>
      <c r="AM89" s="50"/>
      <c r="AN89" s="50"/>
      <c r="AO89" s="50"/>
      <c r="AP89" s="59"/>
      <c r="AQ89" s="60"/>
      <c r="AR89" s="17"/>
      <c r="AS89" s="17"/>
      <c r="AT89" s="58"/>
      <c r="AU89" s="50"/>
      <c r="AV89" s="50"/>
      <c r="AW89" s="50"/>
      <c r="AX89" s="50"/>
      <c r="AY89" s="50"/>
      <c r="AZ89" s="50"/>
      <c r="BA89" s="59"/>
      <c r="BB89" s="60"/>
      <c r="BC89" s="17"/>
      <c r="BD89" s="17"/>
      <c r="BE89" s="58"/>
      <c r="BF89" s="50"/>
      <c r="BG89" s="50"/>
      <c r="BH89" s="50"/>
      <c r="BI89" s="50"/>
      <c r="BJ89" s="50"/>
      <c r="BK89" s="50"/>
      <c r="BL89" s="59"/>
      <c r="BM89" s="60"/>
      <c r="BN89" s="17"/>
      <c r="BO89" s="17"/>
      <c r="BP89" s="58"/>
      <c r="BQ89" s="50"/>
      <c r="BR89" s="50"/>
      <c r="BS89" s="50"/>
      <c r="BT89" s="50"/>
      <c r="BU89" s="50"/>
      <c r="BV89" s="50"/>
      <c r="BW89" s="59"/>
      <c r="BX89" s="60"/>
      <c r="BY89" s="17"/>
      <c r="BZ89" s="17"/>
      <c r="CA89" s="58"/>
      <c r="CB89" s="50"/>
      <c r="CC89" s="50"/>
      <c r="CD89" s="50"/>
      <c r="CE89" s="50"/>
      <c r="CF89" s="50"/>
      <c r="CG89" s="50"/>
      <c r="CH89" s="59"/>
      <c r="CI89" s="60"/>
      <c r="CJ89" s="17"/>
      <c r="CK89" s="17"/>
      <c r="CL89" s="58"/>
      <c r="CM89" s="50"/>
      <c r="CN89" s="50"/>
      <c r="CO89" s="50"/>
      <c r="CP89" s="50"/>
      <c r="CQ89" s="50"/>
      <c r="CR89" s="50"/>
      <c r="CS89" s="59"/>
      <c r="CT89" s="60"/>
      <c r="CU89" s="17"/>
      <c r="CV89" s="17"/>
      <c r="CW89" s="58"/>
      <c r="CX89" s="50"/>
      <c r="CY89" s="50"/>
      <c r="CZ89" s="50"/>
      <c r="DA89" s="50"/>
      <c r="DB89" s="50"/>
      <c r="DC89" s="50"/>
      <c r="DD89" s="59"/>
      <c r="DE89" s="60"/>
      <c r="DF89" s="17"/>
      <c r="DG89" s="17"/>
      <c r="DH89" s="58"/>
      <c r="DI89" s="50"/>
      <c r="DJ89" s="50"/>
      <c r="DK89" s="50"/>
      <c r="DL89" s="50"/>
      <c r="DM89" s="50"/>
      <c r="DN89" s="50"/>
      <c r="DO89" s="59"/>
      <c r="DP89" s="60"/>
      <c r="DQ89" s="17"/>
      <c r="DR89" s="17"/>
      <c r="DS89" s="58"/>
      <c r="DT89" s="50"/>
      <c r="DU89" s="50"/>
      <c r="DV89" s="50"/>
      <c r="DW89" s="50"/>
      <c r="DX89" s="50"/>
      <c r="DY89" s="50"/>
      <c r="DZ89" s="59"/>
      <c r="EA89" s="60"/>
      <c r="EB89" s="17"/>
      <c r="EC89" s="17"/>
      <c r="ED89" s="58"/>
      <c r="EE89" s="50"/>
      <c r="EF89" s="50"/>
      <c r="EG89" s="50"/>
      <c r="EH89" s="50"/>
      <c r="EI89" s="50"/>
      <c r="EJ89" s="50"/>
      <c r="EK89" s="59"/>
      <c r="EL89" s="60"/>
      <c r="EM89" s="17"/>
      <c r="EN89" s="17"/>
      <c r="EO89" s="58"/>
      <c r="EP89" s="50"/>
      <c r="EQ89" s="50"/>
      <c r="ER89" s="50"/>
      <c r="ES89" s="50"/>
      <c r="ET89" s="50"/>
      <c r="EU89" s="50"/>
      <c r="EV89" s="59"/>
      <c r="EW89" s="60"/>
      <c r="EX89" s="17"/>
      <c r="EY89" s="17"/>
      <c r="EZ89" s="58"/>
      <c r="FA89" s="50"/>
      <c r="FB89" s="50"/>
      <c r="FC89" s="50"/>
      <c r="FD89" s="50"/>
      <c r="FE89" s="50"/>
      <c r="FF89" s="50"/>
      <c r="FG89" s="59"/>
      <c r="FH89" s="60"/>
      <c r="FI89" s="17"/>
      <c r="FJ89" s="17"/>
      <c r="FK89" s="58"/>
      <c r="FL89" s="50"/>
      <c r="FM89" s="50"/>
      <c r="FN89" s="50"/>
      <c r="FO89" s="50"/>
      <c r="FP89" s="50"/>
      <c r="FQ89" s="50"/>
      <c r="FR89" s="59"/>
      <c r="FS89" s="60"/>
      <c r="FT89" s="17"/>
      <c r="FU89" s="17"/>
      <c r="FV89" s="58"/>
      <c r="FW89" s="50"/>
      <c r="FX89" s="50"/>
      <c r="FY89" s="50"/>
      <c r="FZ89" s="50"/>
      <c r="GA89" s="50"/>
      <c r="GB89" s="50"/>
      <c r="GC89" s="59"/>
      <c r="GD89" s="60"/>
      <c r="GE89" s="17"/>
      <c r="GF89" s="17"/>
      <c r="GG89" s="58"/>
      <c r="GH89" s="50"/>
      <c r="GI89" s="50"/>
      <c r="GJ89" s="50"/>
      <c r="GK89" s="50"/>
      <c r="GL89" s="50"/>
      <c r="GM89" s="50"/>
      <c r="GN89" s="59"/>
      <c r="GO89" s="60"/>
      <c r="GP89" s="17"/>
      <c r="GQ89" s="17"/>
      <c r="GR89" s="58"/>
      <c r="GS89" s="50"/>
      <c r="GT89" s="50"/>
      <c r="GU89" s="50"/>
      <c r="GV89" s="50"/>
      <c r="GW89" s="50"/>
      <c r="GX89" s="50"/>
      <c r="GY89" s="59"/>
      <c r="GZ89" s="60"/>
      <c r="HA89" s="17"/>
      <c r="HB89" s="17"/>
      <c r="HC89" s="58"/>
      <c r="HD89" s="50"/>
      <c r="HE89" s="50"/>
      <c r="HF89" s="50"/>
      <c r="HG89" s="50"/>
      <c r="HH89" s="50"/>
      <c r="HI89" s="50"/>
      <c r="HJ89" s="59"/>
      <c r="HK89" s="60"/>
      <c r="HL89" s="17"/>
      <c r="HM89" s="17"/>
      <c r="HN89" s="58"/>
      <c r="HO89" s="50"/>
      <c r="HP89" s="50"/>
      <c r="HQ89" s="50"/>
      <c r="HR89" s="50"/>
      <c r="HS89" s="50"/>
      <c r="HT89" s="50"/>
      <c r="HU89" s="59"/>
      <c r="HV89" s="60"/>
      <c r="HW89" s="17"/>
      <c r="HX89" s="17"/>
    </row>
    <row r="90" spans="1:232" x14ac:dyDescent="0.3">
      <c r="A90" s="64"/>
      <c r="B90" s="65"/>
      <c r="C90" s="66"/>
      <c r="D90" s="67"/>
      <c r="E90" s="67"/>
      <c r="F90" s="67"/>
      <c r="G90" s="68"/>
      <c r="I90" s="59"/>
      <c r="J90" s="60"/>
      <c r="K90" s="17"/>
      <c r="L90" s="17"/>
      <c r="M90" s="58"/>
      <c r="N90" s="50"/>
      <c r="O90" s="50"/>
      <c r="P90" s="50"/>
      <c r="Q90" s="50"/>
      <c r="R90" s="50"/>
      <c r="S90" s="50"/>
      <c r="T90" s="59"/>
      <c r="U90" s="60"/>
      <c r="V90" s="17"/>
      <c r="W90" s="17"/>
      <c r="X90" s="58"/>
      <c r="Y90" s="50"/>
      <c r="Z90" s="50"/>
      <c r="AA90" s="50"/>
      <c r="AB90" s="50"/>
      <c r="AC90" s="50"/>
      <c r="AD90" s="50"/>
      <c r="AE90" s="59"/>
      <c r="AF90" s="60"/>
      <c r="AG90" s="17"/>
      <c r="AH90" s="17"/>
      <c r="AI90" s="58"/>
      <c r="AJ90" s="50"/>
      <c r="AK90" s="50"/>
      <c r="AL90" s="50"/>
      <c r="AM90" s="50"/>
      <c r="AN90" s="50"/>
      <c r="AO90" s="50"/>
      <c r="AP90" s="59"/>
      <c r="AQ90" s="60"/>
      <c r="AR90" s="17"/>
      <c r="AS90" s="17"/>
      <c r="AT90" s="58"/>
      <c r="AU90" s="50"/>
      <c r="AV90" s="50"/>
      <c r="AW90" s="50"/>
      <c r="AX90" s="50"/>
      <c r="AY90" s="50"/>
      <c r="AZ90" s="50"/>
      <c r="BA90" s="59"/>
      <c r="BB90" s="60"/>
      <c r="BC90" s="17"/>
      <c r="BD90" s="17"/>
      <c r="BE90" s="58"/>
      <c r="BF90" s="50"/>
      <c r="BG90" s="50"/>
      <c r="BH90" s="50"/>
      <c r="BI90" s="50"/>
      <c r="BJ90" s="50"/>
      <c r="BK90" s="50"/>
      <c r="BL90" s="59"/>
      <c r="BM90" s="60"/>
      <c r="BN90" s="17"/>
      <c r="BO90" s="17"/>
      <c r="BP90" s="58"/>
      <c r="BQ90" s="50"/>
      <c r="BR90" s="50"/>
      <c r="BS90" s="50"/>
      <c r="BT90" s="50"/>
      <c r="BU90" s="50"/>
      <c r="BV90" s="50"/>
      <c r="BW90" s="59"/>
      <c r="BX90" s="60"/>
      <c r="BY90" s="17"/>
      <c r="BZ90" s="17"/>
      <c r="CA90" s="58"/>
      <c r="CB90" s="50"/>
      <c r="CC90" s="50"/>
      <c r="CD90" s="50"/>
      <c r="CE90" s="50"/>
      <c r="CF90" s="50"/>
      <c r="CG90" s="50"/>
      <c r="CH90" s="59"/>
      <c r="CI90" s="60"/>
      <c r="CJ90" s="17"/>
      <c r="CK90" s="17"/>
      <c r="CL90" s="58"/>
      <c r="CM90" s="50"/>
      <c r="CN90" s="50"/>
      <c r="CO90" s="50"/>
      <c r="CP90" s="50"/>
      <c r="CQ90" s="50"/>
      <c r="CR90" s="50"/>
      <c r="CS90" s="59"/>
      <c r="CT90" s="60"/>
      <c r="CU90" s="17"/>
      <c r="CV90" s="17"/>
      <c r="CW90" s="58"/>
      <c r="CX90" s="50"/>
      <c r="CY90" s="50"/>
      <c r="CZ90" s="50"/>
      <c r="DA90" s="50"/>
      <c r="DB90" s="50"/>
      <c r="DC90" s="50"/>
      <c r="DD90" s="59"/>
      <c r="DE90" s="60"/>
      <c r="DF90" s="17"/>
      <c r="DG90" s="17"/>
      <c r="DH90" s="58"/>
      <c r="DI90" s="50"/>
      <c r="DJ90" s="50"/>
      <c r="DK90" s="50"/>
      <c r="DL90" s="50"/>
      <c r="DM90" s="50"/>
      <c r="DN90" s="50"/>
      <c r="DO90" s="59"/>
      <c r="DP90" s="60"/>
      <c r="DQ90" s="17"/>
      <c r="DR90" s="17"/>
      <c r="DS90" s="58"/>
      <c r="DT90" s="50"/>
      <c r="DU90" s="50"/>
      <c r="DV90" s="50"/>
      <c r="DW90" s="50"/>
      <c r="DX90" s="50"/>
      <c r="DY90" s="50"/>
      <c r="DZ90" s="59"/>
      <c r="EA90" s="60"/>
      <c r="EB90" s="17"/>
      <c r="EC90" s="17"/>
      <c r="ED90" s="58"/>
      <c r="EE90" s="50"/>
      <c r="EF90" s="50"/>
      <c r="EG90" s="50"/>
      <c r="EH90" s="50"/>
      <c r="EI90" s="50"/>
      <c r="EJ90" s="50"/>
      <c r="EK90" s="59"/>
      <c r="EL90" s="60"/>
      <c r="EM90" s="17"/>
      <c r="EN90" s="17"/>
      <c r="EO90" s="58"/>
      <c r="EP90" s="50"/>
      <c r="EQ90" s="50"/>
      <c r="ER90" s="50"/>
      <c r="ES90" s="50"/>
      <c r="ET90" s="50"/>
      <c r="EU90" s="50"/>
      <c r="EV90" s="59"/>
      <c r="EW90" s="60"/>
      <c r="EX90" s="17"/>
      <c r="EY90" s="17"/>
      <c r="EZ90" s="58"/>
      <c r="FA90" s="50"/>
      <c r="FB90" s="50"/>
      <c r="FC90" s="50"/>
      <c r="FD90" s="50"/>
      <c r="FE90" s="50"/>
      <c r="FF90" s="50"/>
      <c r="FG90" s="59"/>
      <c r="FH90" s="60"/>
      <c r="FI90" s="17"/>
      <c r="FJ90" s="17"/>
      <c r="FK90" s="58"/>
      <c r="FL90" s="50"/>
      <c r="FM90" s="50"/>
      <c r="FN90" s="50"/>
      <c r="FO90" s="50"/>
      <c r="FP90" s="50"/>
      <c r="FQ90" s="50"/>
      <c r="FR90" s="59"/>
      <c r="FS90" s="60"/>
      <c r="FT90" s="17"/>
      <c r="FU90" s="17"/>
      <c r="FV90" s="58"/>
      <c r="FW90" s="50"/>
      <c r="FX90" s="50"/>
      <c r="FY90" s="50"/>
      <c r="FZ90" s="50"/>
      <c r="GA90" s="50"/>
      <c r="GB90" s="50"/>
      <c r="GC90" s="59"/>
      <c r="GD90" s="60"/>
      <c r="GE90" s="17"/>
      <c r="GF90" s="17"/>
      <c r="GG90" s="58"/>
      <c r="GH90" s="50"/>
      <c r="GI90" s="50"/>
      <c r="GJ90" s="50"/>
      <c r="GK90" s="50"/>
      <c r="GL90" s="50"/>
      <c r="GM90" s="50"/>
      <c r="GN90" s="59"/>
      <c r="GO90" s="60"/>
      <c r="GP90" s="17"/>
      <c r="GQ90" s="17"/>
      <c r="GR90" s="58"/>
      <c r="GS90" s="50"/>
      <c r="GT90" s="50"/>
      <c r="GU90" s="50"/>
      <c r="GV90" s="50"/>
      <c r="GW90" s="50"/>
      <c r="GX90" s="50"/>
      <c r="GY90" s="59"/>
      <c r="GZ90" s="60"/>
      <c r="HA90" s="17"/>
      <c r="HB90" s="17"/>
      <c r="HC90" s="58"/>
      <c r="HD90" s="50"/>
      <c r="HE90" s="50"/>
      <c r="HF90" s="50"/>
      <c r="HG90" s="50"/>
      <c r="HH90" s="50"/>
      <c r="HI90" s="50"/>
      <c r="HJ90" s="59"/>
      <c r="HK90" s="60"/>
      <c r="HL90" s="17"/>
      <c r="HM90" s="17"/>
      <c r="HN90" s="58"/>
      <c r="HO90" s="50"/>
      <c r="HP90" s="50"/>
      <c r="HQ90" s="50"/>
      <c r="HR90" s="50"/>
      <c r="HS90" s="50"/>
      <c r="HT90" s="50"/>
      <c r="HU90" s="59"/>
      <c r="HV90" s="60"/>
      <c r="HW90" s="17"/>
      <c r="HX90" s="17"/>
    </row>
    <row r="91" spans="1:232" x14ac:dyDescent="0.3">
      <c r="A91" s="64"/>
      <c r="B91" s="65"/>
      <c r="C91" s="66"/>
      <c r="D91" s="67"/>
      <c r="E91" s="67"/>
      <c r="F91" s="67"/>
      <c r="G91" s="68"/>
      <c r="H91" s="50"/>
    </row>
    <row r="92" spans="1:232" x14ac:dyDescent="0.3">
      <c r="A92" s="64"/>
      <c r="B92" s="65"/>
      <c r="C92" s="66"/>
      <c r="D92" s="67"/>
      <c r="E92" s="67"/>
      <c r="F92" s="67"/>
      <c r="G92" s="68"/>
      <c r="H92" s="50"/>
    </row>
    <row r="93" spans="1:232" x14ac:dyDescent="0.3">
      <c r="A93" s="64"/>
      <c r="B93" s="65"/>
      <c r="C93" s="66"/>
      <c r="D93" s="67"/>
      <c r="E93" s="67"/>
      <c r="F93" s="67"/>
      <c r="G93" s="68"/>
      <c r="H93" s="50"/>
    </row>
    <row r="94" spans="1:232" x14ac:dyDescent="0.3">
      <c r="A94" s="64"/>
      <c r="B94" s="65"/>
      <c r="C94" s="66"/>
      <c r="D94" s="67"/>
      <c r="E94" s="67"/>
      <c r="F94" s="67"/>
      <c r="G94" s="68"/>
      <c r="H94" s="50"/>
    </row>
    <row r="95" spans="1:232" x14ac:dyDescent="0.3">
      <c r="A95" s="64"/>
      <c r="B95" s="65"/>
      <c r="C95" s="66"/>
      <c r="D95" s="67"/>
      <c r="E95" s="67"/>
      <c r="F95" s="67"/>
      <c r="G95" s="68"/>
      <c r="H95" s="50"/>
      <c r="I95" s="59"/>
      <c r="J95" s="60"/>
      <c r="K95" s="17"/>
      <c r="L95" s="17"/>
      <c r="M95" s="58"/>
      <c r="N95" s="50"/>
      <c r="O95" s="50"/>
      <c r="P95" s="50"/>
      <c r="Q95" s="50"/>
      <c r="R95" s="50"/>
      <c r="S95" s="50"/>
      <c r="T95" s="59"/>
      <c r="U95" s="60"/>
      <c r="V95" s="17"/>
      <c r="W95" s="17"/>
      <c r="X95" s="58"/>
      <c r="Y95" s="50"/>
      <c r="Z95" s="50"/>
      <c r="AA95" s="50"/>
      <c r="AB95" s="50"/>
      <c r="AC95" s="50"/>
      <c r="AD95" s="50"/>
      <c r="AE95" s="59"/>
      <c r="AF95" s="60"/>
      <c r="AG95" s="17"/>
      <c r="AH95" s="17"/>
      <c r="AI95" s="58"/>
      <c r="AJ95" s="50"/>
      <c r="AK95" s="50"/>
      <c r="AL95" s="50"/>
      <c r="AM95" s="50"/>
      <c r="AN95" s="50"/>
      <c r="AO95" s="50"/>
      <c r="AP95" s="59"/>
      <c r="AQ95" s="60"/>
      <c r="AR95" s="17"/>
      <c r="AS95" s="17"/>
      <c r="AT95" s="58"/>
      <c r="AU95" s="50"/>
      <c r="AV95" s="50"/>
      <c r="AW95" s="50"/>
      <c r="AX95" s="50"/>
      <c r="AY95" s="50"/>
      <c r="AZ95" s="50"/>
      <c r="BA95" s="59"/>
      <c r="BB95" s="60"/>
      <c r="BC95" s="17"/>
      <c r="BD95" s="17"/>
      <c r="BE95" s="58"/>
      <c r="BF95" s="50"/>
      <c r="BG95" s="50"/>
      <c r="BH95" s="50"/>
      <c r="BI95" s="50"/>
      <c r="BJ95" s="50"/>
      <c r="BK95" s="50"/>
      <c r="BL95" s="59"/>
      <c r="BM95" s="60"/>
      <c r="BN95" s="17"/>
      <c r="BO95" s="17"/>
      <c r="BP95" s="58"/>
      <c r="BQ95" s="50"/>
      <c r="BR95" s="50"/>
      <c r="BS95" s="50"/>
      <c r="BT95" s="50"/>
      <c r="BU95" s="50"/>
      <c r="BV95" s="50"/>
      <c r="BW95" s="59"/>
      <c r="BX95" s="60"/>
      <c r="BY95" s="17"/>
      <c r="BZ95" s="17"/>
      <c r="CA95" s="58"/>
      <c r="CB95" s="50"/>
      <c r="CC95" s="50"/>
      <c r="CD95" s="50"/>
      <c r="CE95" s="50"/>
      <c r="CF95" s="50"/>
      <c r="CG95" s="50"/>
      <c r="CH95" s="59"/>
      <c r="CI95" s="60"/>
      <c r="CJ95" s="17"/>
      <c r="CK95" s="17"/>
      <c r="CL95" s="58"/>
      <c r="CM95" s="50"/>
      <c r="CN95" s="50"/>
      <c r="CO95" s="50"/>
      <c r="CP95" s="50"/>
      <c r="CQ95" s="50"/>
      <c r="CR95" s="50"/>
      <c r="CS95" s="59"/>
      <c r="CT95" s="60"/>
      <c r="CU95" s="17"/>
      <c r="CV95" s="17"/>
      <c r="CW95" s="58"/>
      <c r="CX95" s="50"/>
      <c r="CY95" s="50"/>
      <c r="CZ95" s="50"/>
      <c r="DA95" s="50"/>
      <c r="DB95" s="50"/>
      <c r="DC95" s="50"/>
      <c r="DD95" s="59"/>
      <c r="DE95" s="60"/>
      <c r="DF95" s="17"/>
      <c r="DG95" s="17"/>
      <c r="DH95" s="58"/>
      <c r="DI95" s="50"/>
      <c r="DJ95" s="50"/>
      <c r="DK95" s="50"/>
      <c r="DL95" s="50"/>
      <c r="DM95" s="50"/>
      <c r="DN95" s="50"/>
      <c r="DO95" s="59"/>
      <c r="DP95" s="60"/>
      <c r="DQ95" s="17"/>
      <c r="DR95" s="17"/>
      <c r="DS95" s="58"/>
      <c r="DT95" s="50"/>
      <c r="DU95" s="50"/>
      <c r="DV95" s="50"/>
      <c r="DW95" s="50"/>
      <c r="DX95" s="50"/>
      <c r="DY95" s="50"/>
      <c r="DZ95" s="59"/>
      <c r="EA95" s="60"/>
      <c r="EB95" s="17"/>
      <c r="EC95" s="17"/>
      <c r="ED95" s="58"/>
      <c r="EE95" s="50"/>
      <c r="EF95" s="50"/>
      <c r="EG95" s="50"/>
      <c r="EH95" s="50"/>
      <c r="EI95" s="50"/>
      <c r="EJ95" s="50"/>
      <c r="EK95" s="59"/>
      <c r="EL95" s="60"/>
      <c r="EM95" s="17"/>
      <c r="EN95" s="17"/>
      <c r="EO95" s="58"/>
      <c r="EP95" s="50"/>
      <c r="EQ95" s="50"/>
      <c r="ER95" s="50"/>
      <c r="ES95" s="50"/>
      <c r="ET95" s="50"/>
      <c r="EU95" s="50"/>
      <c r="EV95" s="59"/>
      <c r="EW95" s="60"/>
      <c r="EX95" s="17"/>
      <c r="EY95" s="17"/>
      <c r="EZ95" s="58"/>
      <c r="FA95" s="50"/>
      <c r="FB95" s="50"/>
      <c r="FC95" s="50"/>
      <c r="FD95" s="50"/>
      <c r="FE95" s="50"/>
      <c r="FF95" s="50"/>
      <c r="FG95" s="59"/>
      <c r="FH95" s="60"/>
      <c r="FI95" s="17"/>
      <c r="FJ95" s="17"/>
      <c r="FK95" s="58"/>
      <c r="FL95" s="50"/>
      <c r="FM95" s="50"/>
      <c r="FN95" s="50"/>
      <c r="FO95" s="50"/>
      <c r="FP95" s="50"/>
      <c r="FQ95" s="50"/>
      <c r="FR95" s="59"/>
      <c r="FS95" s="60"/>
      <c r="FT95" s="17"/>
      <c r="FU95" s="17"/>
      <c r="FV95" s="58"/>
      <c r="FW95" s="50"/>
      <c r="FX95" s="50"/>
      <c r="FY95" s="50"/>
      <c r="FZ95" s="50"/>
      <c r="GA95" s="50"/>
      <c r="GB95" s="50"/>
      <c r="GC95" s="59"/>
      <c r="GD95" s="60"/>
      <c r="GE95" s="17"/>
      <c r="GF95" s="17"/>
      <c r="GG95" s="58"/>
      <c r="GH95" s="50"/>
      <c r="GI95" s="50"/>
      <c r="GJ95" s="50"/>
      <c r="GK95" s="50"/>
      <c r="GL95" s="50"/>
      <c r="GM95" s="50"/>
      <c r="GN95" s="59"/>
      <c r="GO95" s="60"/>
      <c r="GP95" s="17"/>
      <c r="GQ95" s="17"/>
      <c r="GR95" s="58"/>
      <c r="GS95" s="50"/>
      <c r="GT95" s="50"/>
      <c r="GU95" s="50"/>
      <c r="GV95" s="50"/>
      <c r="GW95" s="50"/>
      <c r="GX95" s="50"/>
      <c r="GY95" s="59"/>
      <c r="GZ95" s="60"/>
      <c r="HA95" s="17"/>
      <c r="HB95" s="17"/>
      <c r="HC95" s="58"/>
      <c r="HD95" s="50"/>
      <c r="HE95" s="50"/>
      <c r="HF95" s="50"/>
      <c r="HG95" s="50"/>
      <c r="HH95" s="50"/>
      <c r="HI95" s="50"/>
      <c r="HJ95" s="59"/>
      <c r="HK95" s="60"/>
      <c r="HL95" s="17"/>
      <c r="HM95" s="17"/>
      <c r="HN95" s="58"/>
      <c r="HO95" s="50"/>
      <c r="HP95" s="50"/>
      <c r="HQ95" s="50"/>
      <c r="HR95" s="50"/>
      <c r="HS95" s="50"/>
      <c r="HT95" s="50"/>
      <c r="HU95" s="59"/>
      <c r="HV95" s="60"/>
      <c r="HW95" s="17"/>
      <c r="HX95" s="17"/>
    </row>
    <row r="96" spans="1:232" x14ac:dyDescent="0.3">
      <c r="A96" s="64"/>
      <c r="B96" s="65"/>
      <c r="C96" s="66"/>
      <c r="D96" s="67"/>
      <c r="E96" s="67"/>
      <c r="F96" s="67"/>
      <c r="G96" s="68"/>
      <c r="H96" s="50"/>
      <c r="I96" s="59"/>
      <c r="J96" s="60"/>
      <c r="K96" s="17"/>
      <c r="L96" s="17"/>
      <c r="M96" s="58"/>
      <c r="N96" s="50"/>
      <c r="O96" s="50"/>
      <c r="P96" s="50"/>
      <c r="Q96" s="50"/>
      <c r="R96" s="50"/>
      <c r="S96" s="50"/>
      <c r="T96" s="59"/>
      <c r="U96" s="60"/>
      <c r="V96" s="17"/>
      <c r="W96" s="17"/>
      <c r="X96" s="58"/>
      <c r="Y96" s="50"/>
      <c r="Z96" s="50"/>
      <c r="AA96" s="50"/>
      <c r="AB96" s="50"/>
      <c r="AC96" s="50"/>
      <c r="AD96" s="50"/>
      <c r="AE96" s="59"/>
      <c r="AF96" s="60"/>
      <c r="AG96" s="17"/>
      <c r="AH96" s="17"/>
      <c r="AI96" s="58"/>
      <c r="AJ96" s="50"/>
      <c r="AK96" s="50"/>
      <c r="AL96" s="50"/>
      <c r="AM96" s="50"/>
      <c r="AN96" s="50"/>
      <c r="AO96" s="50"/>
      <c r="AP96" s="59"/>
      <c r="AQ96" s="60"/>
      <c r="AR96" s="17"/>
      <c r="AS96" s="17"/>
      <c r="AT96" s="58"/>
      <c r="AU96" s="50"/>
      <c r="AV96" s="50"/>
      <c r="AW96" s="50"/>
      <c r="AX96" s="50"/>
      <c r="AY96" s="50"/>
      <c r="AZ96" s="50"/>
      <c r="BA96" s="59"/>
      <c r="BB96" s="60"/>
      <c r="BC96" s="17"/>
      <c r="BD96" s="17"/>
      <c r="BE96" s="58"/>
      <c r="BF96" s="50"/>
      <c r="BG96" s="50"/>
      <c r="BH96" s="50"/>
      <c r="BI96" s="50"/>
      <c r="BJ96" s="50"/>
      <c r="BK96" s="50"/>
      <c r="BL96" s="59"/>
      <c r="BM96" s="60"/>
      <c r="BN96" s="17"/>
      <c r="BO96" s="17"/>
      <c r="BP96" s="58"/>
      <c r="BQ96" s="50"/>
      <c r="BR96" s="50"/>
      <c r="BS96" s="50"/>
      <c r="BT96" s="50"/>
      <c r="BU96" s="50"/>
      <c r="BV96" s="50"/>
      <c r="BW96" s="59"/>
      <c r="BX96" s="60"/>
      <c r="BY96" s="17"/>
      <c r="BZ96" s="17"/>
      <c r="CA96" s="58"/>
      <c r="CB96" s="50"/>
      <c r="CC96" s="50"/>
      <c r="CD96" s="50"/>
      <c r="CE96" s="50"/>
      <c r="CF96" s="50"/>
      <c r="CG96" s="50"/>
      <c r="CH96" s="59"/>
      <c r="CI96" s="60"/>
      <c r="CJ96" s="17"/>
      <c r="CK96" s="17"/>
      <c r="CL96" s="58"/>
      <c r="CM96" s="50"/>
      <c r="CN96" s="50"/>
      <c r="CO96" s="50"/>
      <c r="CP96" s="50"/>
      <c r="CQ96" s="50"/>
      <c r="CR96" s="50"/>
      <c r="CS96" s="59"/>
      <c r="CT96" s="60"/>
      <c r="CU96" s="17"/>
      <c r="CV96" s="17"/>
      <c r="CW96" s="58"/>
      <c r="CX96" s="50"/>
      <c r="CY96" s="50"/>
      <c r="CZ96" s="50"/>
      <c r="DA96" s="50"/>
      <c r="DB96" s="50"/>
      <c r="DC96" s="50"/>
      <c r="DD96" s="59"/>
      <c r="DE96" s="60"/>
      <c r="DF96" s="17"/>
      <c r="DG96" s="17"/>
      <c r="DH96" s="58"/>
      <c r="DI96" s="50"/>
      <c r="DJ96" s="50"/>
      <c r="DK96" s="50"/>
      <c r="DL96" s="50"/>
      <c r="DM96" s="50"/>
      <c r="DN96" s="50"/>
      <c r="DO96" s="59"/>
      <c r="DP96" s="60"/>
      <c r="DQ96" s="17"/>
      <c r="DR96" s="17"/>
      <c r="DS96" s="58"/>
      <c r="DT96" s="50"/>
      <c r="DU96" s="50"/>
      <c r="DV96" s="50"/>
      <c r="DW96" s="50"/>
      <c r="DX96" s="50"/>
      <c r="DY96" s="50"/>
      <c r="DZ96" s="59"/>
      <c r="EA96" s="60"/>
      <c r="EB96" s="17"/>
      <c r="EC96" s="17"/>
      <c r="ED96" s="58"/>
      <c r="EE96" s="50"/>
      <c r="EF96" s="50"/>
      <c r="EG96" s="50"/>
      <c r="EH96" s="50"/>
      <c r="EI96" s="50"/>
      <c r="EJ96" s="50"/>
      <c r="EK96" s="59"/>
      <c r="EL96" s="60"/>
      <c r="EM96" s="17"/>
      <c r="EN96" s="17"/>
      <c r="EO96" s="58"/>
      <c r="EP96" s="50"/>
      <c r="EQ96" s="50"/>
      <c r="ER96" s="50"/>
      <c r="ES96" s="50"/>
      <c r="ET96" s="50"/>
      <c r="EU96" s="50"/>
      <c r="EV96" s="59"/>
      <c r="EW96" s="60"/>
      <c r="EX96" s="17"/>
      <c r="EY96" s="17"/>
      <c r="EZ96" s="58"/>
      <c r="FA96" s="50"/>
      <c r="FB96" s="50"/>
      <c r="FC96" s="50"/>
      <c r="FD96" s="50"/>
      <c r="FE96" s="50"/>
      <c r="FF96" s="50"/>
      <c r="FG96" s="59"/>
      <c r="FH96" s="60"/>
      <c r="FI96" s="17"/>
      <c r="FJ96" s="17"/>
      <c r="FK96" s="58"/>
      <c r="FL96" s="50"/>
      <c r="FM96" s="50"/>
      <c r="FN96" s="50"/>
      <c r="FO96" s="50"/>
      <c r="FP96" s="50"/>
      <c r="FQ96" s="50"/>
      <c r="FR96" s="59"/>
      <c r="FS96" s="60"/>
      <c r="FT96" s="17"/>
      <c r="FU96" s="17"/>
      <c r="FV96" s="58"/>
      <c r="FW96" s="50"/>
      <c r="FX96" s="50"/>
      <c r="FY96" s="50"/>
      <c r="FZ96" s="50"/>
      <c r="GA96" s="50"/>
      <c r="GB96" s="50"/>
      <c r="GC96" s="59"/>
      <c r="GD96" s="60"/>
      <c r="GE96" s="17"/>
      <c r="GF96" s="17"/>
      <c r="GG96" s="58"/>
      <c r="GH96" s="50"/>
      <c r="GI96" s="50"/>
      <c r="GJ96" s="50"/>
      <c r="GK96" s="50"/>
      <c r="GL96" s="50"/>
      <c r="GM96" s="50"/>
      <c r="GN96" s="59"/>
      <c r="GO96" s="60"/>
      <c r="GP96" s="17"/>
      <c r="GQ96" s="17"/>
      <c r="GR96" s="58"/>
      <c r="GS96" s="50"/>
      <c r="GT96" s="50"/>
      <c r="GU96" s="50"/>
      <c r="GV96" s="50"/>
      <c r="GW96" s="50"/>
      <c r="GX96" s="50"/>
      <c r="GY96" s="59"/>
      <c r="GZ96" s="60"/>
      <c r="HA96" s="17"/>
      <c r="HB96" s="17"/>
      <c r="HC96" s="58"/>
      <c r="HD96" s="50"/>
      <c r="HE96" s="50"/>
      <c r="HF96" s="50"/>
      <c r="HG96" s="50"/>
      <c r="HH96" s="50"/>
      <c r="HI96" s="50"/>
      <c r="HJ96" s="59"/>
      <c r="HK96" s="60"/>
      <c r="HL96" s="17"/>
      <c r="HM96" s="17"/>
      <c r="HN96" s="58"/>
      <c r="HO96" s="50"/>
      <c r="HP96" s="50"/>
      <c r="HQ96" s="50"/>
      <c r="HR96" s="50"/>
      <c r="HS96" s="50"/>
      <c r="HT96" s="50"/>
      <c r="HU96" s="59"/>
      <c r="HV96" s="60"/>
      <c r="HW96" s="17"/>
      <c r="HX96" s="17"/>
    </row>
    <row r="97" spans="1:232" x14ac:dyDescent="0.3">
      <c r="A97" s="64"/>
      <c r="B97" s="65"/>
      <c r="C97" s="66"/>
      <c r="D97" s="67"/>
      <c r="E97" s="67"/>
      <c r="F97" s="67"/>
      <c r="G97" s="68"/>
      <c r="H97" s="50"/>
      <c r="I97" s="59"/>
      <c r="J97" s="60"/>
      <c r="K97" s="17"/>
      <c r="L97" s="17"/>
      <c r="M97" s="58"/>
      <c r="N97" s="50"/>
      <c r="O97" s="50"/>
      <c r="P97" s="50"/>
      <c r="Q97" s="50"/>
      <c r="R97" s="50"/>
      <c r="S97" s="50"/>
      <c r="T97" s="59"/>
      <c r="U97" s="60"/>
      <c r="V97" s="17"/>
      <c r="W97" s="17"/>
      <c r="X97" s="58"/>
      <c r="Y97" s="50"/>
      <c r="Z97" s="50"/>
      <c r="AA97" s="50"/>
      <c r="AB97" s="50"/>
      <c r="AC97" s="50"/>
      <c r="AD97" s="50"/>
      <c r="AE97" s="59"/>
      <c r="AF97" s="60"/>
      <c r="AG97" s="17"/>
      <c r="AH97" s="17"/>
      <c r="AI97" s="58"/>
      <c r="AJ97" s="50"/>
      <c r="AK97" s="50"/>
      <c r="AL97" s="50"/>
      <c r="AM97" s="50"/>
      <c r="AN97" s="50"/>
      <c r="AO97" s="50"/>
      <c r="AP97" s="59"/>
      <c r="AQ97" s="60"/>
      <c r="AR97" s="17"/>
      <c r="AS97" s="17"/>
      <c r="AT97" s="58"/>
      <c r="AU97" s="50"/>
      <c r="AV97" s="50"/>
      <c r="AW97" s="50"/>
      <c r="AX97" s="50"/>
      <c r="AY97" s="50"/>
      <c r="AZ97" s="50"/>
      <c r="BA97" s="59"/>
      <c r="BB97" s="60"/>
      <c r="BC97" s="17"/>
      <c r="BD97" s="17"/>
      <c r="BE97" s="58"/>
      <c r="BF97" s="50"/>
      <c r="BG97" s="50"/>
      <c r="BH97" s="50"/>
      <c r="BI97" s="50"/>
      <c r="BJ97" s="50"/>
      <c r="BK97" s="50"/>
      <c r="BL97" s="59"/>
      <c r="BM97" s="60"/>
      <c r="BN97" s="17"/>
      <c r="BO97" s="17"/>
      <c r="BP97" s="58"/>
      <c r="BQ97" s="50"/>
      <c r="BR97" s="50"/>
      <c r="BS97" s="50"/>
      <c r="BT97" s="50"/>
      <c r="BU97" s="50"/>
      <c r="BV97" s="50"/>
      <c r="BW97" s="59"/>
      <c r="BX97" s="60"/>
      <c r="BY97" s="17"/>
      <c r="BZ97" s="17"/>
      <c r="CA97" s="58"/>
      <c r="CB97" s="50"/>
      <c r="CC97" s="50"/>
      <c r="CD97" s="50"/>
      <c r="CE97" s="50"/>
      <c r="CF97" s="50"/>
      <c r="CG97" s="50"/>
      <c r="CH97" s="59"/>
      <c r="CI97" s="60"/>
      <c r="CJ97" s="17"/>
      <c r="CK97" s="17"/>
      <c r="CL97" s="58"/>
      <c r="CM97" s="50"/>
      <c r="CN97" s="50"/>
      <c r="CO97" s="50"/>
      <c r="CP97" s="50"/>
      <c r="CQ97" s="50"/>
      <c r="CR97" s="50"/>
      <c r="CS97" s="59"/>
      <c r="CT97" s="60"/>
      <c r="CU97" s="17"/>
      <c r="CV97" s="17"/>
      <c r="CW97" s="58"/>
      <c r="CX97" s="50"/>
      <c r="CY97" s="50"/>
      <c r="CZ97" s="50"/>
      <c r="DA97" s="50"/>
      <c r="DB97" s="50"/>
      <c r="DC97" s="50"/>
      <c r="DD97" s="59"/>
      <c r="DE97" s="60"/>
      <c r="DF97" s="17"/>
      <c r="DG97" s="17"/>
      <c r="DH97" s="58"/>
      <c r="DI97" s="50"/>
      <c r="DJ97" s="50"/>
      <c r="DK97" s="50"/>
      <c r="DL97" s="50"/>
      <c r="DM97" s="50"/>
      <c r="DN97" s="50"/>
      <c r="DO97" s="59"/>
      <c r="DP97" s="60"/>
      <c r="DQ97" s="17"/>
      <c r="DR97" s="17"/>
      <c r="DS97" s="58"/>
      <c r="DT97" s="50"/>
      <c r="DU97" s="50"/>
      <c r="DV97" s="50"/>
      <c r="DW97" s="50"/>
      <c r="DX97" s="50"/>
      <c r="DY97" s="50"/>
      <c r="DZ97" s="59"/>
      <c r="EA97" s="60"/>
      <c r="EB97" s="17"/>
      <c r="EC97" s="17"/>
      <c r="ED97" s="58"/>
      <c r="EE97" s="50"/>
      <c r="EF97" s="50"/>
      <c r="EG97" s="50"/>
      <c r="EH97" s="50"/>
      <c r="EI97" s="50"/>
      <c r="EJ97" s="50"/>
      <c r="EK97" s="59"/>
      <c r="EL97" s="60"/>
      <c r="EM97" s="17"/>
      <c r="EN97" s="17"/>
      <c r="EO97" s="58"/>
      <c r="EP97" s="50"/>
      <c r="EQ97" s="50"/>
      <c r="ER97" s="50"/>
      <c r="ES97" s="50"/>
      <c r="ET97" s="50"/>
      <c r="EU97" s="50"/>
      <c r="EV97" s="59"/>
      <c r="EW97" s="60"/>
      <c r="EX97" s="17"/>
      <c r="EY97" s="17"/>
      <c r="EZ97" s="58"/>
      <c r="FA97" s="50"/>
      <c r="FB97" s="50"/>
      <c r="FC97" s="50"/>
      <c r="FD97" s="50"/>
      <c r="FE97" s="50"/>
      <c r="FF97" s="50"/>
      <c r="FG97" s="59"/>
      <c r="FH97" s="60"/>
      <c r="FI97" s="17"/>
      <c r="FJ97" s="17"/>
      <c r="FK97" s="58"/>
      <c r="FL97" s="50"/>
      <c r="FM97" s="50"/>
      <c r="FN97" s="50"/>
      <c r="FO97" s="50"/>
      <c r="FP97" s="50"/>
      <c r="FQ97" s="50"/>
      <c r="FR97" s="59"/>
      <c r="FS97" s="60"/>
      <c r="FT97" s="17"/>
      <c r="FU97" s="17"/>
      <c r="FV97" s="58"/>
      <c r="FW97" s="50"/>
      <c r="FX97" s="50"/>
      <c r="FY97" s="50"/>
      <c r="FZ97" s="50"/>
      <c r="GA97" s="50"/>
      <c r="GB97" s="50"/>
      <c r="GC97" s="59"/>
      <c r="GD97" s="60"/>
      <c r="GE97" s="17"/>
      <c r="GF97" s="17"/>
      <c r="GG97" s="58"/>
      <c r="GH97" s="50"/>
      <c r="GI97" s="50"/>
      <c r="GJ97" s="50"/>
      <c r="GK97" s="50"/>
      <c r="GL97" s="50"/>
      <c r="GM97" s="50"/>
      <c r="GN97" s="59"/>
      <c r="GO97" s="60"/>
      <c r="GP97" s="17"/>
      <c r="GQ97" s="17"/>
      <c r="GR97" s="58"/>
      <c r="GS97" s="50"/>
      <c r="GT97" s="50"/>
      <c r="GU97" s="50"/>
      <c r="GV97" s="50"/>
      <c r="GW97" s="50"/>
      <c r="GX97" s="50"/>
      <c r="GY97" s="59"/>
      <c r="GZ97" s="60"/>
      <c r="HA97" s="17"/>
      <c r="HB97" s="17"/>
      <c r="HC97" s="58"/>
      <c r="HD97" s="50"/>
      <c r="HE97" s="50"/>
      <c r="HF97" s="50"/>
      <c r="HG97" s="50"/>
      <c r="HH97" s="50"/>
      <c r="HI97" s="50"/>
      <c r="HJ97" s="59"/>
      <c r="HK97" s="60"/>
      <c r="HL97" s="17"/>
      <c r="HM97" s="17"/>
      <c r="HN97" s="58"/>
      <c r="HO97" s="50"/>
      <c r="HP97" s="50"/>
      <c r="HQ97" s="50"/>
      <c r="HR97" s="50"/>
      <c r="HS97" s="50"/>
      <c r="HT97" s="50"/>
      <c r="HU97" s="59"/>
      <c r="HV97" s="60"/>
      <c r="HW97" s="17"/>
      <c r="HX97" s="17"/>
    </row>
    <row r="98" spans="1:232" x14ac:dyDescent="0.3">
      <c r="A98" s="64"/>
      <c r="B98" s="65"/>
      <c r="C98" s="66"/>
      <c r="D98" s="67"/>
      <c r="E98" s="67"/>
      <c r="F98" s="67"/>
      <c r="G98" s="68"/>
      <c r="H98" s="50"/>
      <c r="I98" s="59"/>
      <c r="J98" s="60"/>
      <c r="K98" s="17"/>
      <c r="L98" s="17"/>
      <c r="M98" s="58"/>
      <c r="N98" s="50"/>
      <c r="O98" s="50"/>
      <c r="P98" s="50"/>
      <c r="Q98" s="50"/>
      <c r="R98" s="50"/>
      <c r="S98" s="50"/>
      <c r="T98" s="59"/>
      <c r="U98" s="60"/>
      <c r="V98" s="17"/>
      <c r="W98" s="17"/>
      <c r="X98" s="58"/>
      <c r="Y98" s="50"/>
      <c r="Z98" s="50"/>
      <c r="AA98" s="50"/>
      <c r="AB98" s="50"/>
      <c r="AC98" s="50"/>
      <c r="AD98" s="50"/>
      <c r="AE98" s="59"/>
      <c r="AF98" s="60"/>
      <c r="AG98" s="17"/>
      <c r="AH98" s="17"/>
      <c r="AI98" s="58"/>
      <c r="AJ98" s="50"/>
      <c r="AK98" s="50"/>
      <c r="AL98" s="50"/>
      <c r="AM98" s="50"/>
      <c r="AN98" s="50"/>
      <c r="AO98" s="50"/>
      <c r="AP98" s="59"/>
      <c r="AQ98" s="60"/>
      <c r="AR98" s="17"/>
      <c r="AS98" s="17"/>
      <c r="AT98" s="58"/>
      <c r="AU98" s="50"/>
      <c r="AV98" s="50"/>
      <c r="AW98" s="50"/>
      <c r="AX98" s="50"/>
      <c r="AY98" s="50"/>
      <c r="AZ98" s="50"/>
      <c r="BA98" s="59"/>
      <c r="BB98" s="60"/>
      <c r="BC98" s="17"/>
      <c r="BD98" s="17"/>
      <c r="BE98" s="58"/>
      <c r="BF98" s="50"/>
      <c r="BG98" s="50"/>
      <c r="BH98" s="50"/>
      <c r="BI98" s="50"/>
      <c r="BJ98" s="50"/>
      <c r="BK98" s="50"/>
      <c r="BL98" s="59"/>
      <c r="BM98" s="60"/>
      <c r="BN98" s="17"/>
      <c r="BO98" s="17"/>
      <c r="BP98" s="58"/>
      <c r="BQ98" s="50"/>
      <c r="BR98" s="50"/>
      <c r="BS98" s="50"/>
      <c r="BT98" s="50"/>
      <c r="BU98" s="50"/>
      <c r="BV98" s="50"/>
      <c r="BW98" s="59"/>
      <c r="BX98" s="60"/>
      <c r="BY98" s="17"/>
      <c r="BZ98" s="17"/>
      <c r="CA98" s="58"/>
      <c r="CB98" s="50"/>
      <c r="CC98" s="50"/>
      <c r="CD98" s="50"/>
      <c r="CE98" s="50"/>
      <c r="CF98" s="50"/>
      <c r="CG98" s="50"/>
      <c r="CH98" s="59"/>
      <c r="CI98" s="60"/>
      <c r="CJ98" s="17"/>
      <c r="CK98" s="17"/>
      <c r="CL98" s="58"/>
      <c r="CM98" s="50"/>
      <c r="CN98" s="50"/>
      <c r="CO98" s="50"/>
      <c r="CP98" s="50"/>
      <c r="CQ98" s="50"/>
      <c r="CR98" s="50"/>
      <c r="CS98" s="59"/>
      <c r="CT98" s="60"/>
      <c r="CU98" s="17"/>
      <c r="CV98" s="17"/>
      <c r="CW98" s="58"/>
      <c r="CX98" s="50"/>
      <c r="CY98" s="50"/>
      <c r="CZ98" s="50"/>
      <c r="DA98" s="50"/>
      <c r="DB98" s="50"/>
      <c r="DC98" s="50"/>
      <c r="DD98" s="59"/>
      <c r="DE98" s="60"/>
      <c r="DF98" s="17"/>
      <c r="DG98" s="17"/>
      <c r="DH98" s="58"/>
      <c r="DI98" s="50"/>
      <c r="DJ98" s="50"/>
      <c r="DK98" s="50"/>
      <c r="DL98" s="50"/>
      <c r="DM98" s="50"/>
      <c r="DN98" s="50"/>
      <c r="DO98" s="59"/>
      <c r="DP98" s="60"/>
      <c r="DQ98" s="17"/>
      <c r="DR98" s="17"/>
      <c r="DS98" s="58"/>
      <c r="DT98" s="50"/>
      <c r="DU98" s="50"/>
      <c r="DV98" s="50"/>
      <c r="DW98" s="50"/>
      <c r="DX98" s="50"/>
      <c r="DY98" s="50"/>
      <c r="DZ98" s="59"/>
      <c r="EA98" s="60"/>
      <c r="EB98" s="17"/>
      <c r="EC98" s="17"/>
      <c r="ED98" s="58"/>
      <c r="EE98" s="50"/>
      <c r="EF98" s="50"/>
      <c r="EG98" s="50"/>
      <c r="EH98" s="50"/>
      <c r="EI98" s="50"/>
      <c r="EJ98" s="50"/>
      <c r="EK98" s="59"/>
      <c r="EL98" s="60"/>
      <c r="EM98" s="17"/>
      <c r="EN98" s="17"/>
      <c r="EO98" s="58"/>
      <c r="EP98" s="50"/>
      <c r="EQ98" s="50"/>
      <c r="ER98" s="50"/>
      <c r="ES98" s="50"/>
      <c r="ET98" s="50"/>
      <c r="EU98" s="50"/>
      <c r="EV98" s="59"/>
      <c r="EW98" s="60"/>
      <c r="EX98" s="17"/>
      <c r="EY98" s="17"/>
      <c r="EZ98" s="58"/>
      <c r="FA98" s="50"/>
      <c r="FB98" s="50"/>
      <c r="FC98" s="50"/>
      <c r="FD98" s="50"/>
      <c r="FE98" s="50"/>
      <c r="FF98" s="50"/>
      <c r="FG98" s="59"/>
      <c r="FH98" s="60"/>
      <c r="FI98" s="17"/>
      <c r="FJ98" s="17"/>
      <c r="FK98" s="58"/>
      <c r="FL98" s="50"/>
      <c r="FM98" s="50"/>
      <c r="FN98" s="50"/>
      <c r="FO98" s="50"/>
      <c r="FP98" s="50"/>
      <c r="FQ98" s="50"/>
      <c r="FR98" s="59"/>
      <c r="FS98" s="60"/>
      <c r="FT98" s="17"/>
      <c r="FU98" s="17"/>
      <c r="FV98" s="58"/>
      <c r="FW98" s="50"/>
      <c r="FX98" s="50"/>
      <c r="FY98" s="50"/>
      <c r="FZ98" s="50"/>
      <c r="GA98" s="50"/>
      <c r="GB98" s="50"/>
      <c r="GC98" s="59"/>
      <c r="GD98" s="60"/>
      <c r="GE98" s="17"/>
      <c r="GF98" s="17"/>
      <c r="GG98" s="58"/>
      <c r="GH98" s="50"/>
      <c r="GI98" s="50"/>
      <c r="GJ98" s="50"/>
      <c r="GK98" s="50"/>
      <c r="GL98" s="50"/>
      <c r="GM98" s="50"/>
      <c r="GN98" s="59"/>
      <c r="GO98" s="60"/>
      <c r="GP98" s="17"/>
      <c r="GQ98" s="17"/>
      <c r="GR98" s="58"/>
      <c r="GS98" s="50"/>
      <c r="GT98" s="50"/>
      <c r="GU98" s="50"/>
      <c r="GV98" s="50"/>
      <c r="GW98" s="50"/>
      <c r="GX98" s="50"/>
      <c r="GY98" s="59"/>
      <c r="GZ98" s="60"/>
      <c r="HA98" s="17"/>
      <c r="HB98" s="17"/>
      <c r="HC98" s="58"/>
      <c r="HD98" s="50"/>
      <c r="HE98" s="50"/>
      <c r="HF98" s="50"/>
      <c r="HG98" s="50"/>
      <c r="HH98" s="50"/>
      <c r="HI98" s="50"/>
      <c r="HJ98" s="59"/>
      <c r="HK98" s="60"/>
      <c r="HL98" s="17"/>
      <c r="HM98" s="17"/>
      <c r="HN98" s="58"/>
      <c r="HO98" s="50"/>
      <c r="HP98" s="50"/>
      <c r="HQ98" s="50"/>
      <c r="HR98" s="50"/>
      <c r="HS98" s="50"/>
      <c r="HT98" s="50"/>
      <c r="HU98" s="59"/>
      <c r="HV98" s="60"/>
      <c r="HW98" s="17"/>
      <c r="HX98" s="17"/>
    </row>
    <row r="99" spans="1:232" x14ac:dyDescent="0.3">
      <c r="A99" s="64"/>
      <c r="B99" s="65"/>
      <c r="C99" s="70"/>
      <c r="D99" s="71"/>
      <c r="E99" s="71"/>
      <c r="F99" s="71"/>
      <c r="G99" s="68"/>
      <c r="H99" s="50"/>
      <c r="I99" s="59"/>
      <c r="J99" s="60"/>
      <c r="K99" s="17"/>
      <c r="L99" s="17"/>
      <c r="M99" s="58"/>
      <c r="N99" s="50"/>
      <c r="O99" s="50"/>
      <c r="P99" s="50"/>
      <c r="Q99" s="50"/>
      <c r="R99" s="50"/>
      <c r="S99" s="50"/>
      <c r="T99" s="59"/>
      <c r="U99" s="60"/>
      <c r="V99" s="17"/>
      <c r="W99" s="17"/>
      <c r="X99" s="58"/>
      <c r="Y99" s="50"/>
      <c r="Z99" s="50"/>
      <c r="AA99" s="50"/>
      <c r="AB99" s="50"/>
      <c r="AC99" s="50"/>
      <c r="AD99" s="50"/>
      <c r="AE99" s="59"/>
      <c r="AF99" s="60"/>
      <c r="AG99" s="17"/>
      <c r="AH99" s="17"/>
      <c r="AI99" s="58"/>
      <c r="AJ99" s="50"/>
      <c r="AK99" s="50"/>
      <c r="AL99" s="50"/>
      <c r="AM99" s="50"/>
      <c r="AN99" s="50"/>
      <c r="AO99" s="50"/>
      <c r="AP99" s="59"/>
      <c r="AQ99" s="60"/>
      <c r="AR99" s="17"/>
      <c r="AS99" s="17"/>
      <c r="AT99" s="58"/>
      <c r="AU99" s="50"/>
      <c r="AV99" s="50"/>
      <c r="AW99" s="50"/>
      <c r="AX99" s="50"/>
      <c r="AY99" s="50"/>
      <c r="AZ99" s="50"/>
      <c r="BA99" s="59"/>
      <c r="BB99" s="60"/>
      <c r="BC99" s="17"/>
      <c r="BD99" s="17"/>
      <c r="BE99" s="58"/>
      <c r="BF99" s="50"/>
      <c r="BG99" s="50"/>
      <c r="BH99" s="50"/>
      <c r="BI99" s="50"/>
      <c r="BJ99" s="50"/>
      <c r="BK99" s="50"/>
      <c r="BL99" s="59"/>
      <c r="BM99" s="60"/>
      <c r="BN99" s="17"/>
      <c r="BO99" s="17"/>
      <c r="BP99" s="58"/>
      <c r="BQ99" s="50"/>
      <c r="BR99" s="50"/>
      <c r="BS99" s="50"/>
      <c r="BT99" s="50"/>
      <c r="BU99" s="50"/>
      <c r="BV99" s="50"/>
      <c r="BW99" s="59"/>
      <c r="BX99" s="60"/>
      <c r="BY99" s="17"/>
      <c r="BZ99" s="17"/>
      <c r="CA99" s="58"/>
      <c r="CB99" s="50"/>
      <c r="CC99" s="50"/>
      <c r="CD99" s="50"/>
      <c r="CE99" s="50"/>
      <c r="CF99" s="50"/>
      <c r="CG99" s="50"/>
      <c r="CH99" s="59"/>
      <c r="CI99" s="60"/>
      <c r="CJ99" s="17"/>
      <c r="CK99" s="17"/>
      <c r="CL99" s="58"/>
      <c r="CM99" s="50"/>
      <c r="CN99" s="50"/>
      <c r="CO99" s="50"/>
      <c r="CP99" s="50"/>
      <c r="CQ99" s="50"/>
      <c r="CR99" s="50"/>
      <c r="CS99" s="59"/>
      <c r="CT99" s="60"/>
      <c r="CU99" s="17"/>
      <c r="CV99" s="17"/>
      <c r="CW99" s="58"/>
      <c r="CX99" s="50"/>
      <c r="CY99" s="50"/>
      <c r="CZ99" s="50"/>
      <c r="DA99" s="50"/>
      <c r="DB99" s="50"/>
      <c r="DC99" s="50"/>
      <c r="DD99" s="59"/>
      <c r="DE99" s="60"/>
      <c r="DF99" s="17"/>
      <c r="DG99" s="17"/>
      <c r="DH99" s="58"/>
      <c r="DI99" s="50"/>
      <c r="DJ99" s="50"/>
      <c r="DK99" s="50"/>
      <c r="DL99" s="50"/>
      <c r="DM99" s="50"/>
      <c r="DN99" s="50"/>
      <c r="DO99" s="59"/>
      <c r="DP99" s="60"/>
      <c r="DQ99" s="17"/>
      <c r="DR99" s="17"/>
      <c r="DS99" s="58"/>
      <c r="DT99" s="50"/>
      <c r="DU99" s="50"/>
      <c r="DV99" s="50"/>
      <c r="DW99" s="50"/>
      <c r="DX99" s="50"/>
      <c r="DY99" s="50"/>
      <c r="DZ99" s="59"/>
      <c r="EA99" s="60"/>
      <c r="EB99" s="17"/>
      <c r="EC99" s="17"/>
      <c r="ED99" s="58"/>
      <c r="EE99" s="50"/>
      <c r="EF99" s="50"/>
      <c r="EG99" s="50"/>
      <c r="EH99" s="50"/>
      <c r="EI99" s="50"/>
      <c r="EJ99" s="50"/>
      <c r="EK99" s="59"/>
      <c r="EL99" s="60"/>
      <c r="EM99" s="17"/>
      <c r="EN99" s="17"/>
      <c r="EO99" s="58"/>
      <c r="EP99" s="50"/>
      <c r="EQ99" s="50"/>
      <c r="ER99" s="50"/>
      <c r="ES99" s="50"/>
      <c r="ET99" s="50"/>
      <c r="EU99" s="50"/>
      <c r="EV99" s="59"/>
      <c r="EW99" s="60"/>
      <c r="EX99" s="17"/>
      <c r="EY99" s="17"/>
      <c r="EZ99" s="58"/>
      <c r="FA99" s="50"/>
      <c r="FB99" s="50"/>
      <c r="FC99" s="50"/>
      <c r="FD99" s="50"/>
      <c r="FE99" s="50"/>
      <c r="FF99" s="50"/>
      <c r="FG99" s="59"/>
      <c r="FH99" s="60"/>
      <c r="FI99" s="17"/>
      <c r="FJ99" s="17"/>
      <c r="FK99" s="58"/>
      <c r="FL99" s="50"/>
      <c r="FM99" s="50"/>
      <c r="FN99" s="50"/>
      <c r="FO99" s="50"/>
      <c r="FP99" s="50"/>
      <c r="FQ99" s="50"/>
      <c r="FR99" s="59"/>
      <c r="FS99" s="60"/>
      <c r="FT99" s="17"/>
      <c r="FU99" s="17"/>
      <c r="FV99" s="58"/>
      <c r="FW99" s="50"/>
      <c r="FX99" s="50"/>
      <c r="FY99" s="50"/>
      <c r="FZ99" s="50"/>
      <c r="GA99" s="50"/>
      <c r="GB99" s="50"/>
      <c r="GC99" s="59"/>
      <c r="GD99" s="60"/>
      <c r="GE99" s="17"/>
      <c r="GF99" s="17"/>
      <c r="GG99" s="58"/>
      <c r="GH99" s="50"/>
      <c r="GI99" s="50"/>
      <c r="GJ99" s="50"/>
      <c r="GK99" s="50"/>
      <c r="GL99" s="50"/>
      <c r="GM99" s="50"/>
      <c r="GN99" s="59"/>
      <c r="GO99" s="60"/>
      <c r="GP99" s="17"/>
      <c r="GQ99" s="17"/>
      <c r="GR99" s="58"/>
      <c r="GS99" s="50"/>
      <c r="GT99" s="50"/>
      <c r="GU99" s="50"/>
      <c r="GV99" s="50"/>
      <c r="GW99" s="50"/>
      <c r="GX99" s="50"/>
      <c r="GY99" s="59"/>
      <c r="GZ99" s="60"/>
      <c r="HA99" s="17"/>
      <c r="HB99" s="17"/>
      <c r="HC99" s="58"/>
      <c r="HD99" s="50"/>
      <c r="HE99" s="50"/>
      <c r="HF99" s="50"/>
      <c r="HG99" s="50"/>
      <c r="HH99" s="50"/>
      <c r="HI99" s="50"/>
      <c r="HJ99" s="59"/>
      <c r="HK99" s="60"/>
      <c r="HL99" s="17"/>
      <c r="HM99" s="17"/>
      <c r="HN99" s="58"/>
      <c r="HO99" s="50"/>
      <c r="HP99" s="50"/>
      <c r="HQ99" s="50"/>
      <c r="HR99" s="50"/>
      <c r="HS99" s="50"/>
      <c r="HT99" s="50"/>
      <c r="HU99" s="59"/>
      <c r="HV99" s="60"/>
      <c r="HW99" s="17"/>
      <c r="HX99" s="17"/>
    </row>
    <row r="100" spans="1:232" x14ac:dyDescent="0.3">
      <c r="A100" s="72"/>
      <c r="B100" s="73"/>
      <c r="C100" s="74"/>
      <c r="D100" s="75"/>
      <c r="E100" s="75"/>
      <c r="F100" s="75"/>
      <c r="G100" s="76"/>
      <c r="I100" s="59"/>
      <c r="J100" s="60"/>
      <c r="K100" s="17"/>
      <c r="L100" s="17"/>
      <c r="M100" s="58"/>
      <c r="N100" s="50"/>
      <c r="O100" s="50"/>
      <c r="P100" s="50"/>
      <c r="Q100" s="50"/>
      <c r="R100" s="50"/>
      <c r="S100" s="50"/>
      <c r="T100" s="59"/>
      <c r="U100" s="60"/>
      <c r="V100" s="17"/>
      <c r="W100" s="17"/>
      <c r="X100" s="58"/>
      <c r="Y100" s="50"/>
      <c r="Z100" s="50"/>
      <c r="AA100" s="50"/>
      <c r="AB100" s="50"/>
      <c r="AC100" s="50"/>
      <c r="AD100" s="50"/>
      <c r="AE100" s="59"/>
      <c r="AF100" s="60"/>
      <c r="AG100" s="17"/>
      <c r="AH100" s="17"/>
      <c r="AI100" s="58"/>
      <c r="AJ100" s="50"/>
      <c r="AK100" s="50"/>
      <c r="AL100" s="50"/>
      <c r="AM100" s="50"/>
      <c r="AN100" s="50"/>
      <c r="AO100" s="50"/>
      <c r="AP100" s="59"/>
      <c r="AQ100" s="60"/>
      <c r="AR100" s="17"/>
      <c r="AS100" s="17"/>
      <c r="AT100" s="58"/>
      <c r="AU100" s="50"/>
      <c r="AV100" s="50"/>
      <c r="AW100" s="50"/>
      <c r="AX100" s="50"/>
      <c r="AY100" s="50"/>
      <c r="AZ100" s="50"/>
      <c r="BA100" s="59"/>
      <c r="BB100" s="60"/>
      <c r="BC100" s="17"/>
      <c r="BD100" s="17"/>
      <c r="BE100" s="58"/>
      <c r="BF100" s="50"/>
      <c r="BG100" s="50"/>
      <c r="BH100" s="50"/>
      <c r="BI100" s="50"/>
      <c r="BJ100" s="50"/>
      <c r="BK100" s="50"/>
      <c r="BL100" s="59"/>
      <c r="BM100" s="60"/>
      <c r="BN100" s="17"/>
      <c r="BO100" s="17"/>
      <c r="BP100" s="58"/>
      <c r="BQ100" s="50"/>
      <c r="BR100" s="50"/>
      <c r="BS100" s="50"/>
      <c r="BT100" s="50"/>
      <c r="BU100" s="50"/>
      <c r="BV100" s="50"/>
      <c r="BW100" s="59"/>
      <c r="BX100" s="60"/>
      <c r="BY100" s="17"/>
      <c r="BZ100" s="17"/>
      <c r="CA100" s="58"/>
      <c r="CB100" s="50"/>
      <c r="CC100" s="50"/>
      <c r="CD100" s="50"/>
      <c r="CE100" s="50"/>
      <c r="CF100" s="50"/>
      <c r="CG100" s="50"/>
      <c r="CH100" s="59"/>
      <c r="CI100" s="60"/>
      <c r="CJ100" s="17"/>
      <c r="CK100" s="17"/>
      <c r="CL100" s="58"/>
      <c r="CM100" s="50"/>
      <c r="CN100" s="50"/>
      <c r="CO100" s="50"/>
      <c r="CP100" s="50"/>
      <c r="CQ100" s="50"/>
      <c r="CR100" s="50"/>
      <c r="CS100" s="59"/>
      <c r="CT100" s="60"/>
      <c r="CU100" s="17"/>
      <c r="CV100" s="17"/>
      <c r="CW100" s="58"/>
      <c r="CX100" s="50"/>
      <c r="CY100" s="50"/>
      <c r="CZ100" s="50"/>
      <c r="DA100" s="50"/>
      <c r="DB100" s="50"/>
      <c r="DC100" s="50"/>
      <c r="DD100" s="59"/>
      <c r="DE100" s="60"/>
      <c r="DF100" s="17"/>
      <c r="DG100" s="17"/>
      <c r="DH100" s="58"/>
      <c r="DI100" s="50"/>
      <c r="DJ100" s="50"/>
      <c r="DK100" s="50"/>
      <c r="DL100" s="50"/>
      <c r="DM100" s="50"/>
      <c r="DN100" s="50"/>
      <c r="DO100" s="59"/>
      <c r="DP100" s="60"/>
      <c r="DQ100" s="17"/>
      <c r="DR100" s="17"/>
      <c r="DS100" s="58"/>
      <c r="DT100" s="50"/>
      <c r="DU100" s="50"/>
      <c r="DV100" s="50"/>
      <c r="DW100" s="50"/>
      <c r="DX100" s="50"/>
      <c r="DY100" s="50"/>
      <c r="DZ100" s="59"/>
      <c r="EA100" s="60"/>
      <c r="EB100" s="17"/>
      <c r="EC100" s="17"/>
      <c r="ED100" s="58"/>
      <c r="EE100" s="50"/>
      <c r="EF100" s="50"/>
      <c r="EG100" s="50"/>
      <c r="EH100" s="50"/>
      <c r="EI100" s="50"/>
      <c r="EJ100" s="50"/>
      <c r="EK100" s="59"/>
      <c r="EL100" s="60"/>
      <c r="EM100" s="17"/>
      <c r="EN100" s="17"/>
      <c r="EO100" s="58"/>
      <c r="EP100" s="50"/>
      <c r="EQ100" s="50"/>
      <c r="ER100" s="50"/>
      <c r="ES100" s="50"/>
      <c r="ET100" s="50"/>
      <c r="EU100" s="50"/>
      <c r="EV100" s="59"/>
      <c r="EW100" s="60"/>
      <c r="EX100" s="17"/>
      <c r="EY100" s="17"/>
      <c r="EZ100" s="58"/>
      <c r="FA100" s="50"/>
      <c r="FB100" s="50"/>
      <c r="FC100" s="50"/>
      <c r="FD100" s="50"/>
      <c r="FE100" s="50"/>
      <c r="FF100" s="50"/>
      <c r="FG100" s="59"/>
      <c r="FH100" s="60"/>
      <c r="FI100" s="17"/>
      <c r="FJ100" s="17"/>
      <c r="FK100" s="58"/>
      <c r="FL100" s="50"/>
      <c r="FM100" s="50"/>
      <c r="FN100" s="50"/>
      <c r="FO100" s="50"/>
      <c r="FP100" s="50"/>
      <c r="FQ100" s="50"/>
      <c r="FR100" s="59"/>
      <c r="FS100" s="60"/>
      <c r="FT100" s="17"/>
      <c r="FU100" s="17"/>
      <c r="FV100" s="58"/>
      <c r="FW100" s="50"/>
      <c r="FX100" s="50"/>
      <c r="FY100" s="50"/>
      <c r="FZ100" s="50"/>
      <c r="GA100" s="50"/>
      <c r="GB100" s="50"/>
      <c r="GC100" s="59"/>
      <c r="GD100" s="60"/>
      <c r="GE100" s="17"/>
      <c r="GF100" s="17"/>
      <c r="GG100" s="58"/>
      <c r="GH100" s="50"/>
      <c r="GI100" s="50"/>
      <c r="GJ100" s="50"/>
      <c r="GK100" s="50"/>
      <c r="GL100" s="50"/>
      <c r="GM100" s="50"/>
      <c r="GN100" s="59"/>
      <c r="GO100" s="60"/>
      <c r="GP100" s="17"/>
      <c r="GQ100" s="17"/>
      <c r="GR100" s="58"/>
      <c r="GS100" s="50"/>
      <c r="GT100" s="50"/>
      <c r="GU100" s="50"/>
      <c r="GV100" s="50"/>
      <c r="GW100" s="50"/>
      <c r="GX100" s="50"/>
      <c r="GY100" s="59"/>
      <c r="GZ100" s="60"/>
      <c r="HA100" s="17"/>
      <c r="HB100" s="17"/>
      <c r="HC100" s="58"/>
      <c r="HD100" s="50"/>
      <c r="HE100" s="50"/>
      <c r="HF100" s="50"/>
      <c r="HG100" s="50"/>
      <c r="HH100" s="50"/>
      <c r="HI100" s="50"/>
      <c r="HJ100" s="59"/>
      <c r="HK100" s="60"/>
      <c r="HL100" s="17"/>
      <c r="HM100" s="17"/>
      <c r="HN100" s="58"/>
      <c r="HO100" s="50"/>
      <c r="HP100" s="50"/>
      <c r="HQ100" s="50"/>
      <c r="HR100" s="50"/>
      <c r="HS100" s="50"/>
      <c r="HT100" s="50"/>
      <c r="HU100" s="59"/>
      <c r="HV100" s="60"/>
      <c r="HW100" s="17"/>
      <c r="HX100" s="17"/>
    </row>
    <row r="101" spans="1:232" x14ac:dyDescent="0.3">
      <c r="C101" s="17"/>
      <c r="D101" s="17"/>
      <c r="E101" s="60"/>
      <c r="F101" s="60"/>
      <c r="G101" s="17"/>
      <c r="I101" s="59"/>
      <c r="J101" s="60"/>
      <c r="K101" s="17"/>
      <c r="L101" s="17"/>
      <c r="M101" s="58"/>
      <c r="N101" s="50"/>
      <c r="O101" s="50"/>
      <c r="P101" s="50"/>
      <c r="Q101" s="50"/>
      <c r="R101" s="50"/>
      <c r="S101" s="50"/>
      <c r="T101" s="59"/>
      <c r="U101" s="60"/>
      <c r="V101" s="17"/>
      <c r="W101" s="17"/>
      <c r="X101" s="58"/>
      <c r="Y101" s="50"/>
      <c r="Z101" s="50"/>
      <c r="AA101" s="50"/>
      <c r="AB101" s="50"/>
      <c r="AC101" s="50"/>
      <c r="AD101" s="50"/>
      <c r="AE101" s="59"/>
      <c r="AF101" s="60"/>
      <c r="AG101" s="17"/>
      <c r="AH101" s="17"/>
      <c r="AI101" s="58"/>
      <c r="AJ101" s="50"/>
      <c r="AK101" s="50"/>
      <c r="AL101" s="50"/>
      <c r="AM101" s="50"/>
      <c r="AN101" s="50"/>
      <c r="AO101" s="50"/>
      <c r="AP101" s="59"/>
      <c r="AQ101" s="60"/>
      <c r="AR101" s="17"/>
      <c r="AS101" s="17"/>
      <c r="AT101" s="58"/>
      <c r="AU101" s="50"/>
      <c r="AV101" s="50"/>
      <c r="AW101" s="50"/>
      <c r="AX101" s="50"/>
      <c r="AY101" s="50"/>
      <c r="AZ101" s="50"/>
      <c r="BA101" s="59"/>
      <c r="BB101" s="60"/>
      <c r="BC101" s="17"/>
      <c r="BD101" s="17"/>
      <c r="BE101" s="58"/>
      <c r="BF101" s="50"/>
      <c r="BG101" s="50"/>
      <c r="BH101" s="50"/>
      <c r="BI101" s="50"/>
      <c r="BJ101" s="50"/>
      <c r="BK101" s="50"/>
      <c r="BL101" s="59"/>
      <c r="BM101" s="60"/>
      <c r="BN101" s="17"/>
      <c r="BO101" s="17"/>
      <c r="BP101" s="58"/>
      <c r="BQ101" s="50"/>
      <c r="BR101" s="50"/>
      <c r="BS101" s="50"/>
      <c r="BT101" s="50"/>
      <c r="BU101" s="50"/>
      <c r="BV101" s="50"/>
      <c r="BW101" s="59"/>
      <c r="BX101" s="60"/>
      <c r="BY101" s="17"/>
      <c r="BZ101" s="17"/>
      <c r="CA101" s="58"/>
      <c r="CB101" s="50"/>
      <c r="CC101" s="50"/>
      <c r="CD101" s="50"/>
      <c r="CE101" s="50"/>
      <c r="CF101" s="50"/>
      <c r="CG101" s="50"/>
      <c r="CH101" s="59"/>
      <c r="CI101" s="60"/>
      <c r="CJ101" s="17"/>
      <c r="CK101" s="17"/>
      <c r="CL101" s="58"/>
      <c r="CM101" s="50"/>
      <c r="CN101" s="50"/>
      <c r="CO101" s="50"/>
      <c r="CP101" s="50"/>
      <c r="CQ101" s="50"/>
      <c r="CR101" s="50"/>
      <c r="CS101" s="59"/>
      <c r="CT101" s="60"/>
      <c r="CU101" s="17"/>
      <c r="CV101" s="17"/>
      <c r="CW101" s="58"/>
      <c r="CX101" s="50"/>
      <c r="CY101" s="50"/>
      <c r="CZ101" s="50"/>
      <c r="DA101" s="50"/>
      <c r="DB101" s="50"/>
      <c r="DC101" s="50"/>
      <c r="DD101" s="59"/>
      <c r="DE101" s="60"/>
      <c r="DF101" s="17"/>
      <c r="DG101" s="17"/>
      <c r="DH101" s="58"/>
      <c r="DI101" s="50"/>
      <c r="DJ101" s="50"/>
      <c r="DK101" s="50"/>
      <c r="DL101" s="50"/>
      <c r="DM101" s="50"/>
      <c r="DN101" s="50"/>
      <c r="DO101" s="59"/>
      <c r="DP101" s="60"/>
      <c r="DQ101" s="17"/>
      <c r="DR101" s="17"/>
      <c r="DS101" s="58"/>
      <c r="DT101" s="50"/>
      <c r="DU101" s="50"/>
      <c r="DV101" s="50"/>
      <c r="DW101" s="50"/>
      <c r="DX101" s="50"/>
      <c r="DY101" s="50"/>
      <c r="DZ101" s="59"/>
      <c r="EA101" s="60"/>
      <c r="EB101" s="17"/>
      <c r="EC101" s="17"/>
      <c r="ED101" s="58"/>
      <c r="EE101" s="50"/>
      <c r="EF101" s="50"/>
      <c r="EG101" s="50"/>
      <c r="EH101" s="50"/>
      <c r="EI101" s="50"/>
      <c r="EJ101" s="50"/>
      <c r="EK101" s="59"/>
      <c r="EL101" s="60"/>
      <c r="EM101" s="17"/>
      <c r="EN101" s="17"/>
      <c r="EO101" s="58"/>
      <c r="EP101" s="50"/>
      <c r="EQ101" s="50"/>
      <c r="ER101" s="50"/>
      <c r="ES101" s="50"/>
      <c r="ET101" s="50"/>
      <c r="EU101" s="50"/>
      <c r="EV101" s="59"/>
      <c r="EW101" s="60"/>
      <c r="EX101" s="17"/>
      <c r="EY101" s="17"/>
      <c r="EZ101" s="58"/>
      <c r="FA101" s="50"/>
      <c r="FB101" s="50"/>
      <c r="FC101" s="50"/>
      <c r="FD101" s="50"/>
      <c r="FE101" s="50"/>
      <c r="FF101" s="50"/>
      <c r="FG101" s="59"/>
      <c r="FH101" s="60"/>
      <c r="FI101" s="17"/>
      <c r="FJ101" s="17"/>
      <c r="FK101" s="58"/>
      <c r="FL101" s="50"/>
      <c r="FM101" s="50"/>
      <c r="FN101" s="50"/>
      <c r="FO101" s="50"/>
      <c r="FP101" s="50"/>
      <c r="FQ101" s="50"/>
      <c r="FR101" s="59"/>
      <c r="FS101" s="60"/>
      <c r="FT101" s="17"/>
      <c r="FU101" s="17"/>
      <c r="FV101" s="58"/>
      <c r="FW101" s="50"/>
      <c r="FX101" s="50"/>
      <c r="FY101" s="50"/>
      <c r="FZ101" s="50"/>
      <c r="GA101" s="50"/>
      <c r="GB101" s="50"/>
      <c r="GC101" s="59"/>
      <c r="GD101" s="60"/>
      <c r="GE101" s="17"/>
      <c r="GF101" s="17"/>
      <c r="GG101" s="58"/>
      <c r="GH101" s="50"/>
      <c r="GI101" s="50"/>
      <c r="GJ101" s="50"/>
      <c r="GK101" s="50"/>
      <c r="GL101" s="50"/>
      <c r="GM101" s="50"/>
      <c r="GN101" s="59"/>
      <c r="GO101" s="60"/>
      <c r="GP101" s="17"/>
      <c r="GQ101" s="17"/>
      <c r="GR101" s="58"/>
      <c r="GS101" s="50"/>
      <c r="GT101" s="50"/>
      <c r="GU101" s="50"/>
      <c r="GV101" s="50"/>
      <c r="GW101" s="50"/>
      <c r="GX101" s="50"/>
      <c r="GY101" s="59"/>
      <c r="GZ101" s="60"/>
      <c r="HA101" s="17"/>
      <c r="HB101" s="17"/>
      <c r="HC101" s="58"/>
      <c r="HD101" s="50"/>
      <c r="HE101" s="50"/>
      <c r="HF101" s="50"/>
      <c r="HG101" s="50"/>
      <c r="HH101" s="50"/>
      <c r="HI101" s="50"/>
      <c r="HJ101" s="59"/>
      <c r="HK101" s="60"/>
      <c r="HL101" s="17"/>
      <c r="HM101" s="17"/>
      <c r="HN101" s="58"/>
      <c r="HO101" s="50"/>
      <c r="HP101" s="50"/>
      <c r="HQ101" s="50"/>
      <c r="HR101" s="50"/>
      <c r="HS101" s="50"/>
      <c r="HT101" s="50"/>
      <c r="HU101" s="59"/>
      <c r="HV101" s="60"/>
      <c r="HW101" s="17"/>
      <c r="HX101" s="17"/>
    </row>
    <row r="102" spans="1:232" x14ac:dyDescent="0.3">
      <c r="I102" s="59"/>
      <c r="J102" s="60"/>
      <c r="K102" s="17"/>
      <c r="L102" s="17"/>
      <c r="M102" s="58"/>
      <c r="N102" s="50"/>
      <c r="O102" s="50"/>
      <c r="P102" s="50"/>
      <c r="Q102" s="50"/>
      <c r="R102" s="50"/>
      <c r="S102" s="50"/>
      <c r="T102" s="59"/>
      <c r="U102" s="60"/>
      <c r="V102" s="17"/>
      <c r="W102" s="17"/>
      <c r="X102" s="58"/>
      <c r="Y102" s="50"/>
      <c r="Z102" s="50"/>
      <c r="AA102" s="50"/>
      <c r="AB102" s="50"/>
      <c r="AC102" s="50"/>
      <c r="AD102" s="50"/>
      <c r="AE102" s="59"/>
      <c r="AF102" s="60"/>
      <c r="AG102" s="17"/>
      <c r="AH102" s="17"/>
      <c r="AI102" s="58"/>
      <c r="AJ102" s="50"/>
      <c r="AK102" s="50"/>
      <c r="AL102" s="50"/>
      <c r="AM102" s="50"/>
      <c r="AN102" s="50"/>
      <c r="AO102" s="50"/>
      <c r="AP102" s="59"/>
      <c r="AQ102" s="60"/>
      <c r="AR102" s="17"/>
      <c r="AS102" s="17"/>
      <c r="AT102" s="58"/>
      <c r="AU102" s="50"/>
      <c r="AV102" s="50"/>
      <c r="AW102" s="50"/>
      <c r="AX102" s="50"/>
      <c r="AY102" s="50"/>
      <c r="AZ102" s="50"/>
      <c r="BA102" s="59"/>
      <c r="BB102" s="60"/>
      <c r="BC102" s="17"/>
      <c r="BD102" s="17"/>
      <c r="BE102" s="58"/>
      <c r="BF102" s="50"/>
      <c r="BG102" s="50"/>
      <c r="BH102" s="50"/>
      <c r="BI102" s="50"/>
      <c r="BJ102" s="50"/>
      <c r="BK102" s="50"/>
      <c r="BL102" s="59"/>
      <c r="BM102" s="60"/>
      <c r="BN102" s="17"/>
      <c r="BO102" s="17"/>
      <c r="BP102" s="58"/>
      <c r="BQ102" s="50"/>
      <c r="BR102" s="50"/>
      <c r="BS102" s="50"/>
      <c r="BT102" s="50"/>
      <c r="BU102" s="50"/>
      <c r="BV102" s="50"/>
      <c r="BW102" s="59"/>
      <c r="BX102" s="60"/>
      <c r="BY102" s="17"/>
      <c r="BZ102" s="17"/>
      <c r="CA102" s="58"/>
      <c r="CB102" s="50"/>
      <c r="CC102" s="50"/>
      <c r="CD102" s="50"/>
      <c r="CE102" s="50"/>
      <c r="CF102" s="50"/>
      <c r="CG102" s="50"/>
      <c r="CH102" s="59"/>
      <c r="CI102" s="60"/>
      <c r="CJ102" s="17"/>
      <c r="CK102" s="17"/>
      <c r="CL102" s="58"/>
      <c r="CM102" s="50"/>
      <c r="CN102" s="50"/>
      <c r="CO102" s="50"/>
      <c r="CP102" s="50"/>
      <c r="CQ102" s="50"/>
      <c r="CR102" s="50"/>
      <c r="CS102" s="59"/>
      <c r="CT102" s="60"/>
      <c r="CU102" s="17"/>
      <c r="CV102" s="17"/>
      <c r="CW102" s="58"/>
      <c r="CX102" s="50"/>
      <c r="CY102" s="50"/>
      <c r="CZ102" s="50"/>
      <c r="DA102" s="50"/>
      <c r="DB102" s="50"/>
      <c r="DC102" s="50"/>
      <c r="DD102" s="59"/>
      <c r="DE102" s="60"/>
      <c r="DF102" s="17"/>
      <c r="DG102" s="17"/>
      <c r="DH102" s="58"/>
      <c r="DI102" s="50"/>
      <c r="DJ102" s="50"/>
      <c r="DK102" s="50"/>
      <c r="DL102" s="50"/>
      <c r="DM102" s="50"/>
      <c r="DN102" s="50"/>
      <c r="DO102" s="59"/>
      <c r="DP102" s="60"/>
      <c r="DQ102" s="17"/>
      <c r="DR102" s="17"/>
      <c r="DS102" s="58"/>
      <c r="DT102" s="50"/>
      <c r="DU102" s="50"/>
      <c r="DV102" s="50"/>
      <c r="DW102" s="50"/>
      <c r="DX102" s="50"/>
      <c r="DY102" s="50"/>
      <c r="DZ102" s="59"/>
      <c r="EA102" s="60"/>
      <c r="EB102" s="17"/>
      <c r="EC102" s="17"/>
      <c r="ED102" s="58"/>
      <c r="EE102" s="50"/>
      <c r="EF102" s="50"/>
      <c r="EG102" s="50"/>
      <c r="EH102" s="50"/>
      <c r="EI102" s="50"/>
      <c r="EJ102" s="50"/>
      <c r="EK102" s="59"/>
      <c r="EL102" s="60"/>
      <c r="EM102" s="17"/>
      <c r="EN102" s="17"/>
      <c r="EO102" s="58"/>
      <c r="EP102" s="50"/>
      <c r="EQ102" s="50"/>
      <c r="ER102" s="50"/>
      <c r="ES102" s="50"/>
      <c r="ET102" s="50"/>
      <c r="EU102" s="50"/>
      <c r="EV102" s="59"/>
      <c r="EW102" s="60"/>
      <c r="EX102" s="17"/>
      <c r="EY102" s="17"/>
      <c r="EZ102" s="58"/>
      <c r="FA102" s="50"/>
      <c r="FB102" s="50"/>
      <c r="FC102" s="50"/>
      <c r="FD102" s="50"/>
      <c r="FE102" s="50"/>
      <c r="FF102" s="50"/>
      <c r="FG102" s="59"/>
      <c r="FH102" s="60"/>
      <c r="FI102" s="17"/>
      <c r="FJ102" s="17"/>
      <c r="FK102" s="58"/>
      <c r="FL102" s="50"/>
      <c r="FM102" s="50"/>
      <c r="FN102" s="50"/>
      <c r="FO102" s="50"/>
      <c r="FP102" s="50"/>
      <c r="FQ102" s="50"/>
      <c r="FR102" s="59"/>
      <c r="FS102" s="60"/>
      <c r="FT102" s="17"/>
      <c r="FU102" s="17"/>
      <c r="FV102" s="58"/>
      <c r="FW102" s="50"/>
      <c r="FX102" s="50"/>
      <c r="FY102" s="50"/>
      <c r="FZ102" s="50"/>
      <c r="GA102" s="50"/>
      <c r="GB102" s="50"/>
      <c r="GC102" s="59"/>
      <c r="GD102" s="60"/>
      <c r="GE102" s="17"/>
      <c r="GF102" s="17"/>
      <c r="GG102" s="58"/>
      <c r="GH102" s="50"/>
      <c r="GI102" s="50"/>
      <c r="GJ102" s="50"/>
      <c r="GK102" s="50"/>
      <c r="GL102" s="50"/>
      <c r="GM102" s="50"/>
      <c r="GN102" s="59"/>
      <c r="GO102" s="60"/>
      <c r="GP102" s="17"/>
      <c r="GQ102" s="17"/>
      <c r="GR102" s="58"/>
      <c r="GS102" s="50"/>
      <c r="GT102" s="50"/>
      <c r="GU102" s="50"/>
      <c r="GV102" s="50"/>
      <c r="GW102" s="50"/>
      <c r="GX102" s="50"/>
      <c r="GY102" s="59"/>
      <c r="GZ102" s="60"/>
      <c r="HA102" s="17"/>
      <c r="HB102" s="17"/>
      <c r="HC102" s="58"/>
      <c r="HD102" s="50"/>
      <c r="HE102" s="50"/>
      <c r="HF102" s="50"/>
      <c r="HG102" s="50"/>
      <c r="HH102" s="50"/>
      <c r="HI102" s="50"/>
      <c r="HJ102" s="59"/>
      <c r="HK102" s="60"/>
      <c r="HL102" s="17"/>
      <c r="HM102" s="17"/>
      <c r="HN102" s="58"/>
      <c r="HO102" s="50"/>
      <c r="HP102" s="50"/>
      <c r="HQ102" s="50"/>
      <c r="HR102" s="50"/>
      <c r="HS102" s="50"/>
      <c r="HT102" s="50"/>
      <c r="HU102" s="59"/>
      <c r="HV102" s="60"/>
      <c r="HW102" s="17"/>
      <c r="HX102" s="17"/>
    </row>
    <row r="103" spans="1:232" x14ac:dyDescent="0.3">
      <c r="I103" s="59"/>
      <c r="J103" s="60"/>
      <c r="K103" s="17"/>
      <c r="L103" s="17"/>
      <c r="M103" s="58"/>
      <c r="N103" s="50"/>
      <c r="O103" s="50"/>
      <c r="P103" s="50"/>
      <c r="Q103" s="50"/>
      <c r="R103" s="50"/>
      <c r="S103" s="50"/>
      <c r="T103" s="59"/>
      <c r="U103" s="60"/>
      <c r="V103" s="17"/>
      <c r="W103" s="17"/>
      <c r="X103" s="58"/>
      <c r="Y103" s="50"/>
      <c r="Z103" s="50"/>
      <c r="AA103" s="50"/>
      <c r="AB103" s="50"/>
      <c r="AC103" s="50"/>
      <c r="AD103" s="50"/>
      <c r="AE103" s="59"/>
      <c r="AF103" s="60"/>
      <c r="AG103" s="17"/>
      <c r="AH103" s="17"/>
      <c r="AI103" s="58"/>
      <c r="AJ103" s="50"/>
      <c r="AK103" s="50"/>
      <c r="AL103" s="50"/>
      <c r="AM103" s="50"/>
      <c r="AN103" s="50"/>
      <c r="AO103" s="50"/>
      <c r="AP103" s="59"/>
      <c r="AQ103" s="60"/>
      <c r="AR103" s="17"/>
      <c r="AS103" s="17"/>
      <c r="AT103" s="58"/>
      <c r="AU103" s="50"/>
      <c r="AV103" s="50"/>
      <c r="AW103" s="50"/>
      <c r="AX103" s="50"/>
      <c r="AY103" s="50"/>
      <c r="AZ103" s="50"/>
      <c r="BA103" s="59"/>
      <c r="BB103" s="60"/>
      <c r="BC103" s="17"/>
      <c r="BD103" s="17"/>
      <c r="BE103" s="58"/>
      <c r="BF103" s="50"/>
      <c r="BG103" s="50"/>
      <c r="BH103" s="50"/>
      <c r="BI103" s="50"/>
      <c r="BJ103" s="50"/>
      <c r="BK103" s="50"/>
      <c r="BL103" s="59"/>
      <c r="BM103" s="60"/>
      <c r="BN103" s="17"/>
      <c r="BO103" s="17"/>
      <c r="BP103" s="58"/>
      <c r="BQ103" s="50"/>
      <c r="BR103" s="50"/>
      <c r="BS103" s="50"/>
      <c r="BT103" s="50"/>
      <c r="BU103" s="50"/>
      <c r="BV103" s="50"/>
      <c r="BW103" s="59"/>
      <c r="BX103" s="60"/>
      <c r="BY103" s="17"/>
      <c r="BZ103" s="17"/>
      <c r="CA103" s="58"/>
      <c r="CB103" s="50"/>
      <c r="CC103" s="50"/>
      <c r="CD103" s="50"/>
      <c r="CE103" s="50"/>
      <c r="CF103" s="50"/>
      <c r="CG103" s="50"/>
      <c r="CH103" s="59"/>
      <c r="CI103" s="60"/>
      <c r="CJ103" s="17"/>
      <c r="CK103" s="17"/>
      <c r="CL103" s="58"/>
      <c r="CM103" s="50"/>
      <c r="CN103" s="50"/>
      <c r="CO103" s="50"/>
      <c r="CP103" s="50"/>
      <c r="CQ103" s="50"/>
      <c r="CR103" s="50"/>
      <c r="CS103" s="59"/>
      <c r="CT103" s="60"/>
      <c r="CU103" s="17"/>
      <c r="CV103" s="17"/>
      <c r="CW103" s="58"/>
      <c r="CX103" s="50"/>
      <c r="CY103" s="50"/>
      <c r="CZ103" s="50"/>
      <c r="DA103" s="50"/>
      <c r="DB103" s="50"/>
      <c r="DC103" s="50"/>
      <c r="DD103" s="59"/>
      <c r="DE103" s="60"/>
      <c r="DF103" s="17"/>
      <c r="DG103" s="17"/>
      <c r="DH103" s="58"/>
      <c r="DI103" s="50"/>
      <c r="DJ103" s="50"/>
      <c r="DK103" s="50"/>
      <c r="DL103" s="50"/>
      <c r="DM103" s="50"/>
      <c r="DN103" s="50"/>
      <c r="DO103" s="59"/>
      <c r="DP103" s="60"/>
      <c r="DQ103" s="17"/>
      <c r="DR103" s="17"/>
      <c r="DS103" s="58"/>
      <c r="DT103" s="50"/>
      <c r="DU103" s="50"/>
      <c r="DV103" s="50"/>
      <c r="DW103" s="50"/>
      <c r="DX103" s="50"/>
      <c r="DY103" s="50"/>
      <c r="DZ103" s="59"/>
      <c r="EA103" s="60"/>
      <c r="EB103" s="17"/>
      <c r="EC103" s="17"/>
      <c r="ED103" s="58"/>
      <c r="EE103" s="50"/>
      <c r="EF103" s="50"/>
      <c r="EG103" s="50"/>
      <c r="EH103" s="50"/>
      <c r="EI103" s="50"/>
      <c r="EJ103" s="50"/>
      <c r="EK103" s="59"/>
      <c r="EL103" s="60"/>
      <c r="EM103" s="17"/>
      <c r="EN103" s="17"/>
      <c r="EO103" s="58"/>
      <c r="EP103" s="50"/>
      <c r="EQ103" s="50"/>
      <c r="ER103" s="50"/>
      <c r="ES103" s="50"/>
      <c r="ET103" s="50"/>
      <c r="EU103" s="50"/>
      <c r="EV103" s="59"/>
      <c r="EW103" s="60"/>
      <c r="EX103" s="17"/>
      <c r="EY103" s="17"/>
      <c r="EZ103" s="58"/>
      <c r="FA103" s="50"/>
      <c r="FB103" s="50"/>
      <c r="FC103" s="50"/>
      <c r="FD103" s="50"/>
      <c r="FE103" s="50"/>
      <c r="FF103" s="50"/>
      <c r="FG103" s="59"/>
      <c r="FH103" s="60"/>
      <c r="FI103" s="17"/>
      <c r="FJ103" s="17"/>
      <c r="FK103" s="58"/>
      <c r="FL103" s="50"/>
      <c r="FM103" s="50"/>
      <c r="FN103" s="50"/>
      <c r="FO103" s="50"/>
      <c r="FP103" s="50"/>
      <c r="FQ103" s="50"/>
      <c r="FR103" s="59"/>
      <c r="FS103" s="60"/>
      <c r="FT103" s="17"/>
      <c r="FU103" s="17"/>
      <c r="FV103" s="58"/>
      <c r="FW103" s="50"/>
      <c r="FX103" s="50"/>
      <c r="FY103" s="50"/>
      <c r="FZ103" s="50"/>
      <c r="GA103" s="50"/>
      <c r="GB103" s="50"/>
      <c r="GC103" s="59"/>
      <c r="GD103" s="60"/>
      <c r="GE103" s="17"/>
      <c r="GF103" s="17"/>
      <c r="GG103" s="58"/>
      <c r="GH103" s="50"/>
      <c r="GI103" s="50"/>
      <c r="GJ103" s="50"/>
      <c r="GK103" s="50"/>
      <c r="GL103" s="50"/>
      <c r="GM103" s="50"/>
      <c r="GN103" s="59"/>
      <c r="GO103" s="60"/>
      <c r="GP103" s="17"/>
      <c r="GQ103" s="17"/>
      <c r="GR103" s="58"/>
      <c r="GS103" s="50"/>
      <c r="GT103" s="50"/>
      <c r="GU103" s="50"/>
      <c r="GV103" s="50"/>
      <c r="GW103" s="50"/>
      <c r="GX103" s="50"/>
      <c r="GY103" s="59"/>
      <c r="GZ103" s="60"/>
      <c r="HA103" s="17"/>
      <c r="HB103" s="17"/>
      <c r="HC103" s="58"/>
      <c r="HD103" s="50"/>
      <c r="HE103" s="50"/>
      <c r="HF103" s="50"/>
      <c r="HG103" s="50"/>
      <c r="HH103" s="50"/>
      <c r="HI103" s="50"/>
      <c r="HJ103" s="59"/>
      <c r="HK103" s="60"/>
      <c r="HL103" s="17"/>
      <c r="HM103" s="17"/>
      <c r="HN103" s="58"/>
      <c r="HO103" s="50"/>
      <c r="HP103" s="50"/>
      <c r="HQ103" s="50"/>
      <c r="HR103" s="50"/>
      <c r="HS103" s="50"/>
      <c r="HT103" s="50"/>
      <c r="HU103" s="59"/>
      <c r="HV103" s="60"/>
      <c r="HW103" s="17"/>
      <c r="HX103" s="17"/>
    </row>
    <row r="110" spans="1:232" s="77" customFormat="1" x14ac:dyDescent="0.3">
      <c r="A110" s="32"/>
      <c r="C110" s="32"/>
      <c r="D110" s="79"/>
      <c r="E110" s="78"/>
      <c r="F110" s="78"/>
      <c r="G110" s="79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  <c r="DC110" s="32"/>
      <c r="DD110" s="32"/>
      <c r="DE110" s="32"/>
      <c r="DF110" s="32"/>
      <c r="DG110" s="32"/>
      <c r="DH110" s="32"/>
      <c r="DI110" s="32"/>
      <c r="DJ110" s="32"/>
      <c r="DK110" s="32"/>
      <c r="DL110" s="32"/>
      <c r="DM110" s="32"/>
      <c r="DN110" s="32"/>
      <c r="DO110" s="32"/>
      <c r="DP110" s="32"/>
      <c r="DQ110" s="32"/>
      <c r="DR110" s="32"/>
      <c r="DS110" s="32"/>
      <c r="DT110" s="32"/>
      <c r="DU110" s="32"/>
      <c r="DV110" s="32"/>
      <c r="DW110" s="32"/>
      <c r="DX110" s="32"/>
      <c r="DY110" s="32"/>
      <c r="DZ110" s="32"/>
      <c r="EA110" s="32"/>
      <c r="EB110" s="32"/>
      <c r="EC110" s="32"/>
      <c r="ED110" s="32"/>
      <c r="EE110" s="32"/>
      <c r="EF110" s="32"/>
      <c r="EG110" s="32"/>
      <c r="EH110" s="32"/>
      <c r="EI110" s="32"/>
      <c r="EJ110" s="32"/>
      <c r="EK110" s="32"/>
      <c r="EL110" s="32"/>
      <c r="EM110" s="32"/>
      <c r="EN110" s="32"/>
      <c r="EO110" s="32"/>
      <c r="EP110" s="32"/>
      <c r="EQ110" s="32"/>
      <c r="ER110" s="32"/>
      <c r="ES110" s="32"/>
      <c r="ET110" s="32"/>
      <c r="EU110" s="32"/>
      <c r="EV110" s="32"/>
      <c r="EW110" s="32"/>
      <c r="EX110" s="32"/>
      <c r="EY110" s="32"/>
      <c r="EZ110" s="32"/>
      <c r="FA110" s="32"/>
      <c r="FB110" s="32"/>
      <c r="FC110" s="32"/>
      <c r="FD110" s="32"/>
      <c r="FE110" s="32"/>
      <c r="FF110" s="32"/>
      <c r="FG110" s="32"/>
      <c r="FH110" s="32"/>
      <c r="FI110" s="32"/>
      <c r="FJ110" s="32"/>
      <c r="FK110" s="32"/>
      <c r="FL110" s="32"/>
      <c r="FM110" s="32"/>
      <c r="FN110" s="32"/>
      <c r="FO110" s="32"/>
      <c r="FP110" s="32"/>
      <c r="FQ110" s="32"/>
      <c r="FR110" s="32"/>
      <c r="FS110" s="32"/>
      <c r="FT110" s="32"/>
      <c r="FU110" s="32"/>
      <c r="FV110" s="32"/>
      <c r="FW110" s="32"/>
      <c r="FX110" s="32"/>
      <c r="FY110" s="32"/>
      <c r="FZ110" s="32"/>
      <c r="GA110" s="32"/>
      <c r="GB110" s="32"/>
      <c r="GC110" s="32"/>
      <c r="GD110" s="32"/>
      <c r="GE110" s="32"/>
      <c r="GF110" s="32"/>
      <c r="GG110" s="32"/>
      <c r="GH110" s="32"/>
      <c r="GI110" s="32"/>
      <c r="GJ110" s="32"/>
      <c r="GK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</row>
    <row r="111" spans="1:232" s="77" customFormat="1" x14ac:dyDescent="0.3">
      <c r="A111" s="32"/>
      <c r="C111" s="32"/>
      <c r="D111" s="79"/>
      <c r="E111" s="78"/>
      <c r="F111" s="78"/>
      <c r="G111" s="79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  <c r="DC111" s="32"/>
      <c r="DD111" s="32"/>
      <c r="DE111" s="32"/>
      <c r="DF111" s="32"/>
      <c r="DG111" s="32"/>
      <c r="DH111" s="32"/>
      <c r="DI111" s="32"/>
      <c r="DJ111" s="32"/>
      <c r="DK111" s="32"/>
      <c r="DL111" s="32"/>
      <c r="DM111" s="32"/>
      <c r="DN111" s="32"/>
      <c r="DO111" s="32"/>
      <c r="DP111" s="32"/>
      <c r="DQ111" s="32"/>
      <c r="DR111" s="32"/>
      <c r="DS111" s="32"/>
      <c r="DT111" s="32"/>
      <c r="DU111" s="32"/>
      <c r="DV111" s="32"/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32"/>
      <c r="EZ111" s="32"/>
      <c r="FA111" s="32"/>
      <c r="FB111" s="32"/>
      <c r="FC111" s="32"/>
      <c r="FD111" s="32"/>
      <c r="FE111" s="32"/>
      <c r="FF111" s="32"/>
      <c r="FG111" s="32"/>
      <c r="FH111" s="32"/>
      <c r="FI111" s="32"/>
      <c r="FJ111" s="32"/>
      <c r="FK111" s="32"/>
      <c r="FL111" s="32"/>
      <c r="FM111" s="32"/>
      <c r="FN111" s="32"/>
      <c r="FO111" s="32"/>
      <c r="FP111" s="32"/>
      <c r="FQ111" s="32"/>
      <c r="FR111" s="32"/>
      <c r="FS111" s="32"/>
      <c r="FT111" s="32"/>
      <c r="FU111" s="32"/>
      <c r="FV111" s="32"/>
      <c r="FW111" s="32"/>
      <c r="FX111" s="32"/>
      <c r="FY111" s="32"/>
      <c r="FZ111" s="32"/>
      <c r="GA111" s="32"/>
      <c r="GB111" s="32"/>
      <c r="GC111" s="32"/>
      <c r="GD111" s="32"/>
      <c r="GE111" s="32"/>
      <c r="GF111" s="32"/>
      <c r="GG111" s="32"/>
      <c r="GH111" s="32"/>
      <c r="GI111" s="32"/>
      <c r="GJ111" s="32"/>
      <c r="GK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</row>
    <row r="112" spans="1:232" s="77" customFormat="1" x14ac:dyDescent="0.3">
      <c r="A112" s="32"/>
      <c r="C112" s="32"/>
      <c r="D112" s="79"/>
      <c r="E112" s="78"/>
      <c r="F112" s="78"/>
      <c r="G112" s="79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</row>
    <row r="113" spans="1:232" s="77" customFormat="1" x14ac:dyDescent="0.3">
      <c r="A113" s="32"/>
      <c r="C113" s="32"/>
      <c r="D113" s="79"/>
      <c r="E113" s="78"/>
      <c r="F113" s="78"/>
      <c r="G113" s="79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</row>
    <row r="114" spans="1:232" s="77" customFormat="1" x14ac:dyDescent="0.3">
      <c r="A114" s="32"/>
      <c r="C114" s="32"/>
      <c r="D114" s="79"/>
      <c r="E114" s="78"/>
      <c r="F114" s="78"/>
      <c r="G114" s="79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32"/>
      <c r="DU114" s="32"/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32"/>
      <c r="EZ114" s="32"/>
      <c r="FA114" s="32"/>
      <c r="FB114" s="32"/>
      <c r="FC114" s="32"/>
      <c r="FD114" s="32"/>
      <c r="FE114" s="32"/>
      <c r="FF114" s="32"/>
      <c r="FG114" s="32"/>
      <c r="FH114" s="32"/>
      <c r="FI114" s="32"/>
      <c r="FJ114" s="32"/>
      <c r="FK114" s="32"/>
      <c r="FL114" s="32"/>
      <c r="FM114" s="32"/>
      <c r="FN114" s="32"/>
      <c r="FO114" s="32"/>
      <c r="FP114" s="32"/>
      <c r="FQ114" s="32"/>
      <c r="FR114" s="32"/>
      <c r="FS114" s="32"/>
      <c r="FT114" s="32"/>
      <c r="FU114" s="32"/>
      <c r="FV114" s="32"/>
      <c r="FW114" s="32"/>
      <c r="FX114" s="32"/>
      <c r="FY114" s="32"/>
      <c r="FZ114" s="32"/>
      <c r="GA114" s="32"/>
      <c r="GB114" s="32"/>
      <c r="GC114" s="32"/>
      <c r="GD114" s="32"/>
      <c r="GE114" s="32"/>
      <c r="GF114" s="32"/>
      <c r="GG114" s="32"/>
      <c r="GH114" s="32"/>
      <c r="GI114" s="32"/>
      <c r="GJ114" s="32"/>
      <c r="GK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</row>
    <row r="115" spans="1:232" s="77" customFormat="1" x14ac:dyDescent="0.3">
      <c r="A115" s="32"/>
      <c r="C115" s="32"/>
      <c r="D115" s="79"/>
      <c r="E115" s="78"/>
      <c r="F115" s="78"/>
      <c r="G115" s="79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</row>
    <row r="116" spans="1:232" s="77" customFormat="1" x14ac:dyDescent="0.3">
      <c r="A116" s="32"/>
      <c r="C116" s="32"/>
      <c r="D116" s="79"/>
      <c r="E116" s="78"/>
      <c r="F116" s="78"/>
      <c r="G116" s="79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</row>
    <row r="117" spans="1:232" s="77" customFormat="1" x14ac:dyDescent="0.3">
      <c r="A117" s="32"/>
      <c r="C117" s="32"/>
      <c r="D117" s="79"/>
      <c r="E117" s="78"/>
      <c r="F117" s="78"/>
      <c r="G117" s="79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</row>
    <row r="118" spans="1:232" s="77" customFormat="1" x14ac:dyDescent="0.3">
      <c r="A118" s="32"/>
      <c r="C118" s="32"/>
      <c r="D118" s="79"/>
      <c r="E118" s="78"/>
      <c r="F118" s="78"/>
      <c r="G118" s="79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</row>
    <row r="119" spans="1:232" s="77" customFormat="1" x14ac:dyDescent="0.3">
      <c r="A119" s="32"/>
      <c r="C119" s="32"/>
      <c r="D119" s="79"/>
      <c r="E119" s="78"/>
      <c r="F119" s="78"/>
      <c r="G119" s="79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</row>
    <row r="120" spans="1:232" s="77" customFormat="1" x14ac:dyDescent="0.3">
      <c r="A120" s="32"/>
      <c r="C120" s="32"/>
      <c r="D120" s="79"/>
      <c r="E120" s="78"/>
      <c r="F120" s="78"/>
      <c r="G120" s="79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</row>
    <row r="121" spans="1:232" s="77" customFormat="1" x14ac:dyDescent="0.3">
      <c r="A121" s="32"/>
      <c r="C121" s="32"/>
      <c r="D121" s="79"/>
      <c r="E121" s="78"/>
      <c r="F121" s="78"/>
      <c r="G121" s="79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</row>
    <row r="122" spans="1:232" s="77" customFormat="1" x14ac:dyDescent="0.3">
      <c r="A122" s="32"/>
      <c r="C122" s="32"/>
      <c r="D122" s="79"/>
      <c r="E122" s="78"/>
      <c r="F122" s="78"/>
      <c r="G122" s="79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</row>
    <row r="123" spans="1:232" s="77" customFormat="1" x14ac:dyDescent="0.3">
      <c r="A123" s="32"/>
      <c r="C123" s="32"/>
      <c r="D123" s="79"/>
      <c r="E123" s="78"/>
      <c r="F123" s="78"/>
      <c r="G123" s="79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</row>
    <row r="124" spans="1:232" s="77" customFormat="1" x14ac:dyDescent="0.3">
      <c r="A124" s="32"/>
      <c r="C124" s="32"/>
      <c r="D124" s="79"/>
      <c r="E124" s="78"/>
      <c r="F124" s="78"/>
      <c r="G124" s="79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</row>
    <row r="125" spans="1:232" s="77" customFormat="1" x14ac:dyDescent="0.3">
      <c r="A125" s="32"/>
      <c r="C125" s="32"/>
      <c r="D125" s="79"/>
      <c r="E125" s="78"/>
      <c r="F125" s="78"/>
      <c r="G125" s="79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</row>
    <row r="126" spans="1:232" s="78" customFormat="1" x14ac:dyDescent="0.3">
      <c r="A126" s="32"/>
      <c r="B126" s="77"/>
      <c r="C126" s="32"/>
      <c r="D126" s="79"/>
      <c r="G126" s="79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</row>
    <row r="127" spans="1:232" s="78" customFormat="1" x14ac:dyDescent="0.3">
      <c r="A127" s="32"/>
      <c r="B127" s="77"/>
      <c r="C127" s="32"/>
      <c r="D127" s="79"/>
      <c r="G127" s="79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</row>
    <row r="128" spans="1:232" s="78" customFormat="1" x14ac:dyDescent="0.3">
      <c r="A128" s="32"/>
      <c r="B128" s="77"/>
      <c r="C128" s="32"/>
      <c r="D128" s="79"/>
      <c r="G128" s="79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  <c r="DN128" s="32"/>
      <c r="DO128" s="32"/>
      <c r="DP128" s="32"/>
      <c r="DQ128" s="32"/>
      <c r="DR128" s="32"/>
      <c r="DS128" s="32"/>
      <c r="DT128" s="32"/>
      <c r="DU128" s="32"/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32"/>
      <c r="EZ128" s="32"/>
      <c r="FA128" s="32"/>
      <c r="FB128" s="32"/>
      <c r="FC128" s="32"/>
      <c r="FD128" s="32"/>
      <c r="FE128" s="32"/>
      <c r="FF128" s="32"/>
      <c r="FG128" s="32"/>
      <c r="FH128" s="32"/>
      <c r="FI128" s="32"/>
      <c r="FJ128" s="32"/>
      <c r="FK128" s="32"/>
      <c r="FL128" s="32"/>
      <c r="FM128" s="32"/>
      <c r="FN128" s="32"/>
      <c r="FO128" s="32"/>
      <c r="FP128" s="32"/>
      <c r="FQ128" s="32"/>
      <c r="FR128" s="32"/>
      <c r="FS128" s="32"/>
      <c r="FT128" s="32"/>
      <c r="FU128" s="32"/>
      <c r="FV128" s="32"/>
      <c r="FW128" s="32"/>
      <c r="FX128" s="32"/>
      <c r="FY128" s="32"/>
      <c r="FZ128" s="32"/>
      <c r="GA128" s="32"/>
      <c r="GB128" s="32"/>
      <c r="GC128" s="32"/>
      <c r="GD128" s="32"/>
      <c r="GE128" s="32"/>
      <c r="GF128" s="32"/>
      <c r="GG128" s="32"/>
      <c r="GH128" s="32"/>
      <c r="GI128" s="32"/>
      <c r="GJ128" s="32"/>
      <c r="GK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</row>
    <row r="129" spans="1:232" s="78" customFormat="1" x14ac:dyDescent="0.3">
      <c r="A129" s="32"/>
      <c r="B129" s="77"/>
      <c r="C129" s="32"/>
      <c r="D129" s="79"/>
      <c r="G129" s="79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32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32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32"/>
      <c r="GI129" s="32"/>
      <c r="GJ129" s="32"/>
      <c r="GK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</row>
    <row r="130" spans="1:232" s="78" customFormat="1" x14ac:dyDescent="0.3">
      <c r="A130" s="32"/>
      <c r="B130" s="77"/>
      <c r="C130" s="32"/>
      <c r="D130" s="79"/>
      <c r="G130" s="79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  <c r="DC130" s="32"/>
      <c r="DD130" s="32"/>
      <c r="DE130" s="32"/>
      <c r="DF130" s="32"/>
      <c r="DG130" s="32"/>
      <c r="DH130" s="32"/>
      <c r="DI130" s="32"/>
      <c r="DJ130" s="32"/>
      <c r="DK130" s="32"/>
      <c r="DL130" s="32"/>
      <c r="DM130" s="32"/>
      <c r="DN130" s="32"/>
      <c r="DO130" s="32"/>
      <c r="DP130" s="32"/>
      <c r="DQ130" s="32"/>
      <c r="DR130" s="32"/>
      <c r="DS130" s="32"/>
      <c r="DT130" s="32"/>
      <c r="DU130" s="32"/>
      <c r="DV130" s="32"/>
      <c r="DW130" s="32"/>
      <c r="DX130" s="32"/>
      <c r="DY130" s="32"/>
      <c r="DZ130" s="32"/>
      <c r="EA130" s="32"/>
      <c r="EB130" s="32"/>
      <c r="EC130" s="32"/>
      <c r="ED130" s="32"/>
      <c r="EE130" s="32"/>
      <c r="EF130" s="32"/>
      <c r="EG130" s="32"/>
      <c r="EH130" s="32"/>
      <c r="EI130" s="32"/>
      <c r="EJ130" s="32"/>
      <c r="EK130" s="32"/>
      <c r="EL130" s="32"/>
      <c r="EM130" s="32"/>
      <c r="EN130" s="32"/>
      <c r="EO130" s="32"/>
      <c r="EP130" s="32"/>
      <c r="EQ130" s="32"/>
      <c r="ER130" s="32"/>
      <c r="ES130" s="32"/>
      <c r="ET130" s="32"/>
      <c r="EU130" s="32"/>
      <c r="EV130" s="32"/>
      <c r="EW130" s="32"/>
      <c r="EX130" s="32"/>
      <c r="EY130" s="32"/>
      <c r="EZ130" s="32"/>
      <c r="FA130" s="32"/>
      <c r="FB130" s="32"/>
      <c r="FC130" s="32"/>
      <c r="FD130" s="32"/>
      <c r="FE130" s="32"/>
      <c r="FF130" s="32"/>
      <c r="FG130" s="32"/>
      <c r="FH130" s="32"/>
      <c r="FI130" s="32"/>
      <c r="FJ130" s="32"/>
      <c r="FK130" s="32"/>
      <c r="FL130" s="32"/>
      <c r="FM130" s="32"/>
      <c r="FN130" s="32"/>
      <c r="FO130" s="32"/>
      <c r="FP130" s="32"/>
      <c r="FQ130" s="32"/>
      <c r="FR130" s="32"/>
      <c r="FS130" s="32"/>
      <c r="FT130" s="32"/>
      <c r="FU130" s="32"/>
      <c r="FV130" s="32"/>
      <c r="FW130" s="32"/>
      <c r="FX130" s="32"/>
      <c r="FY130" s="32"/>
      <c r="FZ130" s="32"/>
      <c r="GA130" s="32"/>
      <c r="GB130" s="32"/>
      <c r="GC130" s="32"/>
      <c r="GD130" s="32"/>
      <c r="GE130" s="32"/>
      <c r="GF130" s="32"/>
      <c r="GG130" s="32"/>
      <c r="GH130" s="32"/>
      <c r="GI130" s="32"/>
      <c r="GJ130" s="32"/>
      <c r="GK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</row>
    <row r="131" spans="1:232" s="78" customFormat="1" x14ac:dyDescent="0.3">
      <c r="A131" s="32"/>
      <c r="B131" s="77"/>
      <c r="C131" s="32"/>
      <c r="D131" s="79"/>
      <c r="G131" s="79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  <c r="DN131" s="32"/>
      <c r="DO131" s="32"/>
      <c r="DP131" s="32"/>
      <c r="DQ131" s="32"/>
      <c r="DR131" s="32"/>
      <c r="DS131" s="32"/>
      <c r="DT131" s="32"/>
      <c r="DU131" s="32"/>
      <c r="DV131" s="32"/>
      <c r="DW131" s="32"/>
      <c r="DX131" s="32"/>
      <c r="DY131" s="32"/>
      <c r="DZ131" s="32"/>
      <c r="EA131" s="32"/>
      <c r="EB131" s="32"/>
      <c r="EC131" s="32"/>
      <c r="ED131" s="32"/>
      <c r="EE131" s="32"/>
      <c r="EF131" s="32"/>
      <c r="EG131" s="32"/>
      <c r="EH131" s="32"/>
      <c r="EI131" s="32"/>
      <c r="EJ131" s="32"/>
      <c r="EK131" s="32"/>
      <c r="EL131" s="32"/>
      <c r="EM131" s="32"/>
      <c r="EN131" s="32"/>
      <c r="EO131" s="32"/>
      <c r="EP131" s="32"/>
      <c r="EQ131" s="32"/>
      <c r="ER131" s="32"/>
      <c r="ES131" s="32"/>
      <c r="ET131" s="32"/>
      <c r="EU131" s="32"/>
      <c r="EV131" s="32"/>
      <c r="EW131" s="32"/>
      <c r="EX131" s="32"/>
      <c r="EY131" s="32"/>
      <c r="EZ131" s="32"/>
      <c r="FA131" s="32"/>
      <c r="FB131" s="32"/>
      <c r="FC131" s="32"/>
      <c r="FD131" s="32"/>
      <c r="FE131" s="32"/>
      <c r="FF131" s="32"/>
      <c r="FG131" s="32"/>
      <c r="FH131" s="32"/>
      <c r="FI131" s="32"/>
      <c r="FJ131" s="32"/>
      <c r="FK131" s="32"/>
      <c r="FL131" s="32"/>
      <c r="FM131" s="32"/>
      <c r="FN131" s="32"/>
      <c r="FO131" s="32"/>
      <c r="FP131" s="32"/>
      <c r="FQ131" s="32"/>
      <c r="FR131" s="32"/>
      <c r="FS131" s="32"/>
      <c r="FT131" s="32"/>
      <c r="FU131" s="32"/>
      <c r="FV131" s="32"/>
      <c r="FW131" s="32"/>
      <c r="FX131" s="32"/>
      <c r="FY131" s="32"/>
      <c r="FZ131" s="32"/>
      <c r="GA131" s="32"/>
      <c r="GB131" s="32"/>
      <c r="GC131" s="32"/>
      <c r="GD131" s="32"/>
      <c r="GE131" s="32"/>
      <c r="GF131" s="32"/>
      <c r="GG131" s="32"/>
      <c r="GH131" s="32"/>
      <c r="GI131" s="32"/>
      <c r="GJ131" s="32"/>
      <c r="GK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</row>
    <row r="132" spans="1:232" s="78" customFormat="1" x14ac:dyDescent="0.3">
      <c r="A132" s="32"/>
      <c r="B132" s="77"/>
      <c r="C132" s="32"/>
      <c r="D132" s="79"/>
      <c r="G132" s="79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  <c r="DC132" s="32"/>
      <c r="DD132" s="32"/>
      <c r="DE132" s="32"/>
      <c r="DF132" s="32"/>
      <c r="DG132" s="32"/>
      <c r="DH132" s="32"/>
      <c r="DI132" s="32"/>
      <c r="DJ132" s="32"/>
      <c r="DK132" s="32"/>
      <c r="DL132" s="32"/>
      <c r="DM132" s="32"/>
      <c r="DN132" s="32"/>
      <c r="DO132" s="32"/>
      <c r="DP132" s="32"/>
      <c r="DQ132" s="32"/>
      <c r="DR132" s="32"/>
      <c r="DS132" s="32"/>
      <c r="DT132" s="32"/>
      <c r="DU132" s="32"/>
      <c r="DV132" s="32"/>
      <c r="DW132" s="32"/>
      <c r="DX132" s="32"/>
      <c r="DY132" s="32"/>
      <c r="DZ132" s="32"/>
      <c r="EA132" s="32"/>
      <c r="EB132" s="32"/>
      <c r="EC132" s="32"/>
      <c r="ED132" s="32"/>
      <c r="EE132" s="32"/>
      <c r="EF132" s="32"/>
      <c r="EG132" s="32"/>
      <c r="EH132" s="32"/>
      <c r="EI132" s="32"/>
      <c r="EJ132" s="32"/>
      <c r="EK132" s="32"/>
      <c r="EL132" s="32"/>
      <c r="EM132" s="32"/>
      <c r="EN132" s="32"/>
      <c r="EO132" s="32"/>
      <c r="EP132" s="32"/>
      <c r="EQ132" s="32"/>
      <c r="ER132" s="32"/>
      <c r="ES132" s="32"/>
      <c r="ET132" s="32"/>
      <c r="EU132" s="32"/>
      <c r="EV132" s="32"/>
      <c r="EW132" s="32"/>
      <c r="EX132" s="32"/>
      <c r="EY132" s="32"/>
      <c r="EZ132" s="32"/>
      <c r="FA132" s="32"/>
      <c r="FB132" s="32"/>
      <c r="FC132" s="32"/>
      <c r="FD132" s="32"/>
      <c r="FE132" s="32"/>
      <c r="FF132" s="32"/>
      <c r="FG132" s="32"/>
      <c r="FH132" s="32"/>
      <c r="FI132" s="32"/>
      <c r="FJ132" s="32"/>
      <c r="FK132" s="32"/>
      <c r="FL132" s="32"/>
      <c r="FM132" s="32"/>
      <c r="FN132" s="32"/>
      <c r="FO132" s="32"/>
      <c r="FP132" s="32"/>
      <c r="FQ132" s="32"/>
      <c r="FR132" s="32"/>
      <c r="FS132" s="32"/>
      <c r="FT132" s="32"/>
      <c r="FU132" s="32"/>
      <c r="FV132" s="32"/>
      <c r="FW132" s="32"/>
      <c r="FX132" s="32"/>
      <c r="FY132" s="32"/>
      <c r="FZ132" s="32"/>
      <c r="GA132" s="32"/>
      <c r="GB132" s="32"/>
      <c r="GC132" s="32"/>
      <c r="GD132" s="32"/>
      <c r="GE132" s="32"/>
      <c r="GF132" s="32"/>
      <c r="GG132" s="32"/>
      <c r="GH132" s="32"/>
      <c r="GI132" s="32"/>
      <c r="GJ132" s="32"/>
      <c r="GK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</row>
    <row r="133" spans="1:232" s="78" customFormat="1" x14ac:dyDescent="0.3">
      <c r="A133" s="32"/>
      <c r="B133" s="77"/>
      <c r="C133" s="80"/>
      <c r="D133" s="79"/>
      <c r="G133" s="79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  <c r="DM133" s="32"/>
      <c r="DN133" s="32"/>
      <c r="DO133" s="32"/>
      <c r="DP133" s="32"/>
      <c r="DQ133" s="32"/>
      <c r="DR133" s="32"/>
      <c r="DS133" s="32"/>
      <c r="DT133" s="32"/>
      <c r="DU133" s="32"/>
      <c r="DV133" s="32"/>
      <c r="DW133" s="32"/>
      <c r="DX133" s="32"/>
      <c r="DY133" s="32"/>
      <c r="DZ133" s="32"/>
      <c r="EA133" s="32"/>
      <c r="EB133" s="32"/>
      <c r="EC133" s="32"/>
      <c r="ED133" s="32"/>
      <c r="EE133" s="32"/>
      <c r="EF133" s="32"/>
      <c r="EG133" s="32"/>
      <c r="EH133" s="32"/>
      <c r="EI133" s="32"/>
      <c r="EJ133" s="32"/>
      <c r="EK133" s="32"/>
      <c r="EL133" s="32"/>
      <c r="EM133" s="32"/>
      <c r="EN133" s="32"/>
      <c r="EO133" s="32"/>
      <c r="EP133" s="32"/>
      <c r="EQ133" s="32"/>
      <c r="ER133" s="32"/>
      <c r="ES133" s="32"/>
      <c r="ET133" s="32"/>
      <c r="EU133" s="32"/>
      <c r="EV133" s="32"/>
      <c r="EW133" s="32"/>
      <c r="EX133" s="32"/>
      <c r="EY133" s="32"/>
      <c r="EZ133" s="32"/>
      <c r="FA133" s="32"/>
      <c r="FB133" s="32"/>
      <c r="FC133" s="32"/>
      <c r="FD133" s="32"/>
      <c r="FE133" s="32"/>
      <c r="FF133" s="32"/>
      <c r="FG133" s="32"/>
      <c r="FH133" s="32"/>
      <c r="FI133" s="32"/>
      <c r="FJ133" s="32"/>
      <c r="FK133" s="32"/>
      <c r="FL133" s="32"/>
      <c r="FM133" s="32"/>
      <c r="FN133" s="32"/>
      <c r="FO133" s="32"/>
      <c r="FP133" s="32"/>
      <c r="FQ133" s="32"/>
      <c r="FR133" s="32"/>
      <c r="FS133" s="32"/>
      <c r="FT133" s="32"/>
      <c r="FU133" s="32"/>
      <c r="FV133" s="32"/>
      <c r="FW133" s="32"/>
      <c r="FX133" s="32"/>
      <c r="FY133" s="32"/>
      <c r="FZ133" s="32"/>
      <c r="GA133" s="32"/>
      <c r="GB133" s="32"/>
      <c r="GC133" s="32"/>
      <c r="GD133" s="32"/>
      <c r="GE133" s="32"/>
      <c r="GF133" s="32"/>
      <c r="GG133" s="32"/>
      <c r="GH133" s="32"/>
      <c r="GI133" s="32"/>
      <c r="GJ133" s="32"/>
      <c r="GK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</row>
  </sheetData>
  <mergeCells count="10">
    <mergeCell ref="K11:M11"/>
    <mergeCell ref="A1:H1"/>
    <mergeCell ref="A2:H2"/>
    <mergeCell ref="B42:C42"/>
    <mergeCell ref="B43:C43"/>
    <mergeCell ref="B44:C44"/>
    <mergeCell ref="B40:C40"/>
    <mergeCell ref="B41:C41"/>
    <mergeCell ref="B39:C39"/>
    <mergeCell ref="F4:G4"/>
  </mergeCells>
  <pageMargins left="0.25" right="0.25" top="0.75" bottom="0.75" header="0.3" footer="0.3"/>
  <pageSetup paperSize="5" scale="85" orientation="landscape" useFirstPageNumber="1" r:id="rId1"/>
  <headerFooter alignWithMargins="0">
    <oddFooter>&amp;L&amp;"Century Gothic,Regular"&amp;A
&amp;R&amp;"Century Gothic,Regular"Page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4D255-1419-4E5C-B888-DFF3A0173C43}">
  <dimension ref="A1:AB238"/>
  <sheetViews>
    <sheetView zoomScale="90" zoomScaleNormal="90" zoomScaleSheetLayoutView="100" workbookViewId="0">
      <pane xSplit="3" ySplit="7" topLeftCell="D8" activePane="bottomRight" state="frozen"/>
      <selection pane="topRight" activeCell="H6" sqref="H6"/>
      <selection pane="bottomLeft" activeCell="H6" sqref="H6"/>
      <selection pane="bottomRight" activeCell="A2" sqref="A2:S2"/>
    </sheetView>
  </sheetViews>
  <sheetFormatPr defaultColWidth="9.140625" defaultRowHeight="13.5" x14ac:dyDescent="0.3"/>
  <cols>
    <col min="1" max="1" width="6.5703125" style="1067" customWidth="1"/>
    <col min="2" max="2" width="35.7109375" style="1066" customWidth="1"/>
    <col min="3" max="3" width="20.7109375" style="1146" customWidth="1"/>
    <col min="4" max="4" width="12.7109375" style="1146" customWidth="1"/>
    <col min="5" max="5" width="12.7109375" style="1147" customWidth="1"/>
    <col min="6" max="17" width="10.28515625" style="1131" customWidth="1"/>
    <col min="18" max="18" width="13.7109375" style="1131" customWidth="1"/>
    <col min="19" max="19" width="16.7109375" style="916" customWidth="1"/>
    <col min="20" max="20" width="6" style="1066" customWidth="1"/>
    <col min="21" max="21" width="10.7109375" style="1066" customWidth="1"/>
    <col min="22" max="22" width="5.28515625" style="1066" customWidth="1"/>
    <col min="23" max="24" width="10.7109375" style="1066" customWidth="1"/>
    <col min="25" max="25" width="5.5703125" style="1066" customWidth="1"/>
    <col min="26" max="27" width="10.7109375" style="1066" customWidth="1"/>
    <col min="28" max="28" width="10.7109375" style="770" customWidth="1"/>
    <col min="29" max="16384" width="9.140625" style="1066"/>
  </cols>
  <sheetData>
    <row r="1" spans="1:28" ht="18.75" x14ac:dyDescent="0.3">
      <c r="A1" s="1299" t="s">
        <v>1214</v>
      </c>
      <c r="B1" s="1299"/>
      <c r="C1" s="1299"/>
      <c r="D1" s="1299"/>
      <c r="E1" s="1299"/>
      <c r="F1" s="1299"/>
      <c r="G1" s="1299"/>
      <c r="H1" s="1299"/>
      <c r="I1" s="1299"/>
      <c r="J1" s="1299"/>
      <c r="K1" s="1299"/>
      <c r="L1" s="1299"/>
      <c r="M1" s="1299"/>
      <c r="N1" s="1299"/>
      <c r="O1" s="1299"/>
      <c r="P1" s="1299"/>
      <c r="Q1" s="1299"/>
      <c r="R1" s="1299"/>
      <c r="S1" s="1299"/>
    </row>
    <row r="2" spans="1:28" ht="18.75" x14ac:dyDescent="0.3">
      <c r="A2" s="1299" t="s">
        <v>1215</v>
      </c>
      <c r="B2" s="1299"/>
      <c r="C2" s="1299"/>
      <c r="D2" s="1299"/>
      <c r="E2" s="1299"/>
      <c r="F2" s="1299"/>
      <c r="G2" s="1299"/>
      <c r="H2" s="1299"/>
      <c r="I2" s="1299"/>
      <c r="J2" s="1299"/>
      <c r="K2" s="1299"/>
      <c r="L2" s="1299"/>
      <c r="M2" s="1299"/>
      <c r="N2" s="1299"/>
      <c r="O2" s="1299"/>
      <c r="P2" s="1299"/>
      <c r="Q2" s="1299"/>
      <c r="R2" s="1299"/>
      <c r="S2" s="1299"/>
    </row>
    <row r="3" spans="1:28" ht="20.100000000000001" customHeight="1" x14ac:dyDescent="0.3">
      <c r="A3" s="1411"/>
      <c r="B3" s="1411"/>
      <c r="C3" s="1411"/>
      <c r="D3" s="1411"/>
      <c r="E3" s="1411"/>
      <c r="F3" s="1411"/>
      <c r="G3" s="1411"/>
      <c r="H3" s="1411"/>
      <c r="I3" s="1411"/>
      <c r="J3" s="1411"/>
      <c r="K3" s="1411"/>
      <c r="L3" s="1411"/>
      <c r="M3" s="1411"/>
      <c r="N3" s="1411"/>
      <c r="O3" s="1411"/>
      <c r="P3" s="1411"/>
      <c r="Q3" s="1411"/>
      <c r="R3" s="1411"/>
      <c r="S3" s="1411"/>
      <c r="U3" s="1412" t="s">
        <v>128</v>
      </c>
    </row>
    <row r="4" spans="1:28" ht="20.100000000000001" customHeight="1" x14ac:dyDescent="0.3">
      <c r="B4" s="1067"/>
      <c r="C4" s="1067"/>
      <c r="D4" s="1067"/>
      <c r="E4" s="1338" t="s">
        <v>1216</v>
      </c>
      <c r="F4" s="1306" t="s">
        <v>125</v>
      </c>
      <c r="G4" s="1334"/>
      <c r="H4" s="1334"/>
      <c r="I4" s="1334"/>
      <c r="J4" s="1334"/>
      <c r="K4" s="1334"/>
      <c r="L4" s="1334"/>
      <c r="M4" s="1334"/>
      <c r="N4" s="1334"/>
      <c r="O4" s="1334"/>
      <c r="P4" s="1334"/>
      <c r="Q4" s="1335"/>
      <c r="R4" s="1414"/>
      <c r="S4" s="1415"/>
      <c r="U4" s="1412"/>
      <c r="W4" s="1067"/>
      <c r="X4" s="1067"/>
      <c r="Z4" s="1067"/>
      <c r="AA4" s="1067"/>
      <c r="AB4" s="772"/>
    </row>
    <row r="5" spans="1:28" s="1068" customFormat="1" ht="18" customHeight="1" x14ac:dyDescent="0.25">
      <c r="A5" s="1288" t="s">
        <v>129</v>
      </c>
      <c r="B5" s="1288" t="s">
        <v>130</v>
      </c>
      <c r="C5" s="1288" t="s">
        <v>1148</v>
      </c>
      <c r="D5" s="1288" t="s">
        <v>1217</v>
      </c>
      <c r="E5" s="1339"/>
      <c r="F5" s="131">
        <v>1</v>
      </c>
      <c r="G5" s="131">
        <v>2</v>
      </c>
      <c r="H5" s="131">
        <v>3</v>
      </c>
      <c r="I5" s="131">
        <v>4</v>
      </c>
      <c r="J5" s="131">
        <v>5</v>
      </c>
      <c r="K5" s="131">
        <v>6</v>
      </c>
      <c r="L5" s="131">
        <v>7</v>
      </c>
      <c r="M5" s="131">
        <v>8</v>
      </c>
      <c r="N5" s="131">
        <v>9</v>
      </c>
      <c r="O5" s="131">
        <v>10</v>
      </c>
      <c r="P5" s="131">
        <v>11</v>
      </c>
      <c r="Q5" s="131">
        <v>12</v>
      </c>
      <c r="R5" s="1406" t="s">
        <v>1218</v>
      </c>
      <c r="S5" s="1408" t="s">
        <v>1219</v>
      </c>
      <c r="U5" s="1412"/>
      <c r="W5" s="1288" t="s">
        <v>134</v>
      </c>
      <c r="X5" s="1288" t="s">
        <v>135</v>
      </c>
      <c r="Z5" s="1288" t="s">
        <v>136</v>
      </c>
      <c r="AA5" s="1288" t="s">
        <v>137</v>
      </c>
      <c r="AB5" s="1399" t="s">
        <v>1220</v>
      </c>
    </row>
    <row r="6" spans="1:28" ht="15.95" customHeight="1" x14ac:dyDescent="0.3">
      <c r="A6" s="1289"/>
      <c r="B6" s="1289"/>
      <c r="C6" s="1289"/>
      <c r="D6" s="1289"/>
      <c r="E6" s="1339"/>
      <c r="F6" s="1069" t="s">
        <v>1221</v>
      </c>
      <c r="G6" s="1069" t="s">
        <v>1222</v>
      </c>
      <c r="H6" s="1069" t="s">
        <v>1223</v>
      </c>
      <c r="I6" s="1069" t="s">
        <v>1224</v>
      </c>
      <c r="J6" s="1069" t="s">
        <v>1225</v>
      </c>
      <c r="K6" s="1069" t="s">
        <v>1226</v>
      </c>
      <c r="L6" s="1069" t="s">
        <v>1227</v>
      </c>
      <c r="M6" s="1069" t="s">
        <v>1228</v>
      </c>
      <c r="N6" s="1069" t="s">
        <v>1229</v>
      </c>
      <c r="O6" s="1069" t="s">
        <v>1230</v>
      </c>
      <c r="P6" s="1069" t="s">
        <v>1231</v>
      </c>
      <c r="Q6" s="1069" t="s">
        <v>1232</v>
      </c>
      <c r="R6" s="1407"/>
      <c r="S6" s="1409"/>
      <c r="U6" s="1413"/>
      <c r="W6" s="1289"/>
      <c r="X6" s="1289"/>
      <c r="Z6" s="1289"/>
      <c r="AA6" s="1289"/>
      <c r="AB6" s="1400"/>
    </row>
    <row r="7" spans="1:28" ht="20.25" customHeight="1" x14ac:dyDescent="0.3">
      <c r="A7" s="1290"/>
      <c r="B7" s="1290"/>
      <c r="C7" s="1290"/>
      <c r="D7" s="1290"/>
      <c r="E7" s="1340"/>
      <c r="F7" s="451">
        <f>('24.1 Base Year 1 Staff Loading'!F7+'24.2 Base Year 2 Staff Loading'!F7+'24.3 Base Year 3 Staff Loading'!F7+'24.4 Base Year 4 Staff Loading'!F7+'24.5 Base Year 5 Staff Loading'!F7+'24.6 Base Year 6 Staff Loading'!F7)/6</f>
        <v>176</v>
      </c>
      <c r="G7" s="451">
        <f>('24.1 Base Year 1 Staff Loading'!G7+'24.2 Base Year 2 Staff Loading'!G7+'24.3 Base Year 3 Staff Loading'!G7+'24.4 Base Year 4 Staff Loading'!G7+'24.5 Base Year 5 Staff Loading'!G7+'24.6 Base Year 6 Staff Loading'!G7)/6</f>
        <v>162.66666666666666</v>
      </c>
      <c r="H7" s="451">
        <f>('24.1 Base Year 1 Staff Loading'!H7+'24.2 Base Year 2 Staff Loading'!H7+'24.3 Base Year 3 Staff Loading'!H7+'24.4 Base Year 4 Staff Loading'!H7+'24.5 Base Year 5 Staff Loading'!H7+'24.6 Base Year 6 Staff Loading'!H7)/6</f>
        <v>170.66666666666666</v>
      </c>
      <c r="I7" s="451">
        <f>('24.1 Base Year 1 Staff Loading'!I7+'24.2 Base Year 2 Staff Loading'!I7+'24.3 Base Year 3 Staff Loading'!I7+'24.4 Base Year 4 Staff Loading'!I7+'24.5 Base Year 5 Staff Loading'!I7+'24.6 Base Year 6 Staff Loading'!I7)/6</f>
        <v>146.66666666666666</v>
      </c>
      <c r="J7" s="451">
        <f>('24.1 Base Year 1 Staff Loading'!J7+'24.2 Base Year 2 Staff Loading'!J7+'24.3 Base Year 3 Staff Loading'!J7+'24.4 Base Year 4 Staff Loading'!J7+'24.5 Base Year 5 Staff Loading'!J7+'24.6 Base Year 6 Staff Loading'!J7)/6</f>
        <v>168</v>
      </c>
      <c r="K7" s="451">
        <f>('24.1 Base Year 1 Staff Loading'!K7+'24.2 Base Year 2 Staff Loading'!K7+'24.3 Base Year 3 Staff Loading'!K7+'24.4 Base Year 4 Staff Loading'!K7+'24.5 Base Year 5 Staff Loading'!K7+'24.6 Base Year 6 Staff Loading'!K7)/6</f>
        <v>162.66666666666666</v>
      </c>
      <c r="L7" s="451">
        <f>('24.1 Base Year 1 Staff Loading'!L7+'24.2 Base Year 2 Staff Loading'!L7+'24.3 Base Year 3 Staff Loading'!L7+'24.4 Base Year 4 Staff Loading'!L7+'24.5 Base Year 5 Staff Loading'!L7+'24.6 Base Year 6 Staff Loading'!L7)/6</f>
        <v>153.33333333333334</v>
      </c>
      <c r="M7" s="451">
        <f>('24.1 Base Year 1 Staff Loading'!M7+'24.2 Base Year 2 Staff Loading'!M7+'24.3 Base Year 3 Staff Loading'!M7+'24.4 Base Year 4 Staff Loading'!M7+'24.5 Base Year 5 Staff Loading'!M7+'24.6 Base Year 6 Staff Loading'!M7)/6</f>
        <v>176</v>
      </c>
      <c r="N7" s="451">
        <f>('24.1 Base Year 1 Staff Loading'!N7+'24.2 Base Year 2 Staff Loading'!N7+'24.3 Base Year 3 Staff Loading'!N7+'24.4 Base Year 4 Staff Loading'!N7+'24.5 Base Year 5 Staff Loading'!N7+'24.6 Base Year 6 Staff Loading'!N7)/6</f>
        <v>172</v>
      </c>
      <c r="O7" s="451">
        <f>('24.1 Base Year 1 Staff Loading'!O7+'24.2 Base Year 2 Staff Loading'!O7+'24.3 Base Year 3 Staff Loading'!O7+'24.4 Base Year 4 Staff Loading'!O7+'24.5 Base Year 5 Staff Loading'!O7+'24.6 Base Year 6 Staff Loading'!O7)/6</f>
        <v>169.33333333333334</v>
      </c>
      <c r="P7" s="451">
        <f>('24.1 Base Year 1 Staff Loading'!P7+'24.2 Base Year 2 Staff Loading'!P7+'24.3 Base Year 3 Staff Loading'!P7+'24.4 Base Year 4 Staff Loading'!P7+'24.5 Base Year 5 Staff Loading'!P7+'24.6 Base Year 6 Staff Loading'!P7)/6</f>
        <v>166.66666666666666</v>
      </c>
      <c r="Q7" s="451">
        <f>('24.1 Base Year 1 Staff Loading'!Q7+'24.2 Base Year 2 Staff Loading'!Q7+'24.3 Base Year 3 Staff Loading'!Q7+'24.4 Base Year 4 Staff Loading'!Q7+'24.5 Base Year 5 Staff Loading'!Q7+'24.6 Base Year 6 Staff Loading'!Q7)/6</f>
        <v>170.66666666666666</v>
      </c>
      <c r="R7" s="907">
        <f>SUM(F7:Q7)</f>
        <v>1994.6666666666665</v>
      </c>
      <c r="S7" s="1410"/>
      <c r="U7" s="336">
        <f>AVERAGE(F7:Q7)</f>
        <v>166.2222222222222</v>
      </c>
      <c r="W7" s="1290"/>
      <c r="X7" s="1290"/>
      <c r="Z7" s="1290"/>
      <c r="AA7" s="1290"/>
      <c r="AB7" s="1401"/>
    </row>
    <row r="8" spans="1:28" s="1068" customFormat="1" ht="13.5" customHeight="1" x14ac:dyDescent="0.25">
      <c r="A8" s="1070">
        <v>1</v>
      </c>
      <c r="B8" s="1071" t="s">
        <v>139</v>
      </c>
      <c r="C8" s="1072"/>
      <c r="D8" s="1072"/>
      <c r="E8" s="1073"/>
      <c r="F8" s="1074"/>
      <c r="G8" s="1074"/>
      <c r="H8" s="1074"/>
      <c r="I8" s="1074"/>
      <c r="J8" s="1074"/>
      <c r="K8" s="1074"/>
      <c r="L8" s="1074"/>
      <c r="M8" s="1074"/>
      <c r="N8" s="1074"/>
      <c r="O8" s="1074"/>
      <c r="P8" s="1074"/>
      <c r="Q8" s="1074"/>
      <c r="R8" s="1074"/>
      <c r="S8" s="780"/>
      <c r="W8" s="1072"/>
      <c r="X8" s="1072"/>
      <c r="Z8" s="1072"/>
      <c r="AA8" s="1072"/>
      <c r="AB8" s="781"/>
    </row>
    <row r="9" spans="1:28" ht="14.25" x14ac:dyDescent="0.3">
      <c r="A9" s="1075">
        <v>1.1000000000000001</v>
      </c>
      <c r="B9" s="1076" t="s">
        <v>139</v>
      </c>
      <c r="C9" s="1077"/>
      <c r="D9" s="1078"/>
      <c r="E9" s="1079"/>
      <c r="F9" s="1080">
        <f>('24.1 Base Year 1 Staff Loading'!F9+'24.2 Base Year 2 Staff Loading'!F9+'24.3 Base Year 3 Staff Loading'!F9+'24.4 Base Year 4 Staff Loading'!F9+'24.5 Base Year 5 Staff Loading'!F9+'24.6 Base Year 6 Staff Loading'!F9)/6</f>
        <v>0</v>
      </c>
      <c r="G9" s="1080">
        <f>('24.1 Base Year 1 Staff Loading'!G9+'24.2 Base Year 2 Staff Loading'!G9+'24.3 Base Year 3 Staff Loading'!G9+'24.4 Base Year 4 Staff Loading'!G9+'24.5 Base Year 5 Staff Loading'!G9+'24.6 Base Year 6 Staff Loading'!G9)/6</f>
        <v>0</v>
      </c>
      <c r="H9" s="1080">
        <f>('24.1 Base Year 1 Staff Loading'!H9+'24.2 Base Year 2 Staff Loading'!H9+'24.3 Base Year 3 Staff Loading'!H9+'24.4 Base Year 4 Staff Loading'!H9+'24.5 Base Year 5 Staff Loading'!H9+'24.6 Base Year 6 Staff Loading'!H9)/6</f>
        <v>0</v>
      </c>
      <c r="I9" s="1080">
        <f>('24.1 Base Year 1 Staff Loading'!I9+'24.2 Base Year 2 Staff Loading'!I9+'24.3 Base Year 3 Staff Loading'!I9+'24.4 Base Year 4 Staff Loading'!I9+'24.5 Base Year 5 Staff Loading'!I9+'24.6 Base Year 6 Staff Loading'!I9)/6</f>
        <v>0</v>
      </c>
      <c r="J9" s="1080">
        <f>('24.1 Base Year 1 Staff Loading'!J9+'24.2 Base Year 2 Staff Loading'!J9+'24.3 Base Year 3 Staff Loading'!J9+'24.4 Base Year 4 Staff Loading'!J9+'24.5 Base Year 5 Staff Loading'!J9+'24.6 Base Year 6 Staff Loading'!J9)/6</f>
        <v>0</v>
      </c>
      <c r="K9" s="1080">
        <f>('24.1 Base Year 1 Staff Loading'!K9+'24.2 Base Year 2 Staff Loading'!K9+'24.3 Base Year 3 Staff Loading'!K9+'24.4 Base Year 4 Staff Loading'!K9+'24.5 Base Year 5 Staff Loading'!K9+'24.6 Base Year 6 Staff Loading'!K9)/6</f>
        <v>0</v>
      </c>
      <c r="L9" s="1080">
        <f>('24.1 Base Year 1 Staff Loading'!L9+'24.2 Base Year 2 Staff Loading'!L9+'24.3 Base Year 3 Staff Loading'!L9+'24.4 Base Year 4 Staff Loading'!L9+'24.5 Base Year 5 Staff Loading'!L9+'24.6 Base Year 6 Staff Loading'!L9)/6</f>
        <v>0</v>
      </c>
      <c r="M9" s="1080">
        <f>('24.1 Base Year 1 Staff Loading'!M9+'24.2 Base Year 2 Staff Loading'!M9+'24.3 Base Year 3 Staff Loading'!M9+'24.4 Base Year 4 Staff Loading'!M9+'24.5 Base Year 5 Staff Loading'!M9+'24.6 Base Year 6 Staff Loading'!M9)/6</f>
        <v>0</v>
      </c>
      <c r="N9" s="1080">
        <f>('24.1 Base Year 1 Staff Loading'!N9+'24.2 Base Year 2 Staff Loading'!N9+'24.3 Base Year 3 Staff Loading'!N9+'24.4 Base Year 4 Staff Loading'!N9+'24.5 Base Year 5 Staff Loading'!N9+'24.6 Base Year 6 Staff Loading'!N9)/6</f>
        <v>0</v>
      </c>
      <c r="O9" s="1080">
        <f>('24.1 Base Year 1 Staff Loading'!O9+'24.2 Base Year 2 Staff Loading'!O9+'24.3 Base Year 3 Staff Loading'!O9+'24.4 Base Year 4 Staff Loading'!O9+'24.5 Base Year 5 Staff Loading'!O9+'24.6 Base Year 6 Staff Loading'!O9)/6</f>
        <v>0</v>
      </c>
      <c r="P9" s="1080">
        <f>('24.1 Base Year 1 Staff Loading'!P9+'24.2 Base Year 2 Staff Loading'!P9+'24.3 Base Year 3 Staff Loading'!P9+'24.4 Base Year 4 Staff Loading'!P9+'24.5 Base Year 5 Staff Loading'!P9+'24.6 Base Year 6 Staff Loading'!P9)/6</f>
        <v>0</v>
      </c>
      <c r="Q9" s="1080">
        <f>('24.1 Base Year 1 Staff Loading'!Q9+'24.2 Base Year 2 Staff Loading'!Q9+'24.3 Base Year 3 Staff Loading'!Q9+'24.4 Base Year 4 Staff Loading'!Q9+'24.5 Base Year 5 Staff Loading'!Q9+'24.6 Base Year 6 Staff Loading'!Q9)/6</f>
        <v>0</v>
      </c>
      <c r="R9" s="1080">
        <f>SUM(F9:Q9)</f>
        <v>0</v>
      </c>
      <c r="S9" s="788">
        <f>D9*R9</f>
        <v>0</v>
      </c>
      <c r="W9" s="1081">
        <f>X9/$U$7</f>
        <v>0</v>
      </c>
      <c r="X9" s="1081">
        <f>R9/12</f>
        <v>0</v>
      </c>
      <c r="Z9" s="1081">
        <f>IF($E9="Y",$R9,0)</f>
        <v>0</v>
      </c>
      <c r="AA9" s="1081">
        <f>IF($E9="N",$R9,0)</f>
        <v>0</v>
      </c>
      <c r="AB9" s="909" t="e">
        <f>Z9/(AA9+Z9)</f>
        <v>#DIV/0!</v>
      </c>
    </row>
    <row r="10" spans="1:28" ht="14.25" x14ac:dyDescent="0.3">
      <c r="A10" s="1075"/>
      <c r="B10" s="1076"/>
      <c r="C10" s="1077"/>
      <c r="D10" s="1078"/>
      <c r="E10" s="1079"/>
      <c r="F10" s="1080">
        <f>('24.1 Base Year 1 Staff Loading'!F10+'24.2 Base Year 2 Staff Loading'!F10+'24.3 Base Year 3 Staff Loading'!F10+'24.4 Base Year 4 Staff Loading'!F10+'24.5 Base Year 5 Staff Loading'!F10+'24.6 Base Year 6 Staff Loading'!F10)/6</f>
        <v>0</v>
      </c>
      <c r="G10" s="1080">
        <f>('24.1 Base Year 1 Staff Loading'!G10+'24.2 Base Year 2 Staff Loading'!G10+'24.3 Base Year 3 Staff Loading'!G10+'24.4 Base Year 4 Staff Loading'!G10+'24.5 Base Year 5 Staff Loading'!G10+'24.6 Base Year 6 Staff Loading'!G10)/6</f>
        <v>0</v>
      </c>
      <c r="H10" s="1080">
        <f>('24.1 Base Year 1 Staff Loading'!H10+'24.2 Base Year 2 Staff Loading'!H10+'24.3 Base Year 3 Staff Loading'!H10+'24.4 Base Year 4 Staff Loading'!H10+'24.5 Base Year 5 Staff Loading'!H10+'24.6 Base Year 6 Staff Loading'!H10)/6</f>
        <v>0</v>
      </c>
      <c r="I10" s="1080">
        <f>('24.1 Base Year 1 Staff Loading'!I10+'24.2 Base Year 2 Staff Loading'!I10+'24.3 Base Year 3 Staff Loading'!I10+'24.4 Base Year 4 Staff Loading'!I10+'24.5 Base Year 5 Staff Loading'!I10+'24.6 Base Year 6 Staff Loading'!I10)/6</f>
        <v>0</v>
      </c>
      <c r="J10" s="1080">
        <f>('24.1 Base Year 1 Staff Loading'!J10+'24.2 Base Year 2 Staff Loading'!J10+'24.3 Base Year 3 Staff Loading'!J10+'24.4 Base Year 4 Staff Loading'!J10+'24.5 Base Year 5 Staff Loading'!J10+'24.6 Base Year 6 Staff Loading'!J10)/6</f>
        <v>0</v>
      </c>
      <c r="K10" s="1080">
        <f>('24.1 Base Year 1 Staff Loading'!K10+'24.2 Base Year 2 Staff Loading'!K10+'24.3 Base Year 3 Staff Loading'!K10+'24.4 Base Year 4 Staff Loading'!K10+'24.5 Base Year 5 Staff Loading'!K10+'24.6 Base Year 6 Staff Loading'!K10)/6</f>
        <v>0</v>
      </c>
      <c r="L10" s="1080">
        <f>('24.1 Base Year 1 Staff Loading'!L10+'24.2 Base Year 2 Staff Loading'!L10+'24.3 Base Year 3 Staff Loading'!L10+'24.4 Base Year 4 Staff Loading'!L10+'24.5 Base Year 5 Staff Loading'!L10+'24.6 Base Year 6 Staff Loading'!L10)/6</f>
        <v>0</v>
      </c>
      <c r="M10" s="1080">
        <f>('24.1 Base Year 1 Staff Loading'!M10+'24.2 Base Year 2 Staff Loading'!M10+'24.3 Base Year 3 Staff Loading'!M10+'24.4 Base Year 4 Staff Loading'!M10+'24.5 Base Year 5 Staff Loading'!M10+'24.6 Base Year 6 Staff Loading'!M10)/6</f>
        <v>0</v>
      </c>
      <c r="N10" s="1080">
        <f>('24.1 Base Year 1 Staff Loading'!N10+'24.2 Base Year 2 Staff Loading'!N10+'24.3 Base Year 3 Staff Loading'!N10+'24.4 Base Year 4 Staff Loading'!N10+'24.5 Base Year 5 Staff Loading'!N10+'24.6 Base Year 6 Staff Loading'!N10)/6</f>
        <v>0</v>
      </c>
      <c r="O10" s="1080">
        <f>('24.1 Base Year 1 Staff Loading'!O10+'24.2 Base Year 2 Staff Loading'!O10+'24.3 Base Year 3 Staff Loading'!O10+'24.4 Base Year 4 Staff Loading'!O10+'24.5 Base Year 5 Staff Loading'!O10+'24.6 Base Year 6 Staff Loading'!O10)/6</f>
        <v>0</v>
      </c>
      <c r="P10" s="1080">
        <f>('24.1 Base Year 1 Staff Loading'!P10+'24.2 Base Year 2 Staff Loading'!P10+'24.3 Base Year 3 Staff Loading'!P10+'24.4 Base Year 4 Staff Loading'!P10+'24.5 Base Year 5 Staff Loading'!P10+'24.6 Base Year 6 Staff Loading'!P10)/6</f>
        <v>0</v>
      </c>
      <c r="Q10" s="1080">
        <f>('24.1 Base Year 1 Staff Loading'!Q10+'24.2 Base Year 2 Staff Loading'!Q10+'24.3 Base Year 3 Staff Loading'!Q10+'24.4 Base Year 4 Staff Loading'!Q10+'24.5 Base Year 5 Staff Loading'!Q10+'24.6 Base Year 6 Staff Loading'!Q10)/6</f>
        <v>0</v>
      </c>
      <c r="R10" s="1080">
        <f t="shared" ref="R10:R13" si="0">SUM(F10:Q10)</f>
        <v>0</v>
      </c>
      <c r="S10" s="788">
        <f t="shared" ref="S10:S13" si="1">D10*R10</f>
        <v>0</v>
      </c>
      <c r="W10" s="1081">
        <f t="shared" ref="W10:W13" si="2">X10/$U$7</f>
        <v>0</v>
      </c>
      <c r="X10" s="1081">
        <f t="shared" ref="X10:X13" si="3">R10/12</f>
        <v>0</v>
      </c>
      <c r="Z10" s="1081">
        <f t="shared" ref="Z10:Z13" si="4">IF($E10="Y",$R10,0)</f>
        <v>0</v>
      </c>
      <c r="AA10" s="1081">
        <f t="shared" ref="AA10:AA13" si="5">IF($E10="N",$R10,0)</f>
        <v>0</v>
      </c>
      <c r="AB10" s="909" t="e">
        <f t="shared" ref="AB10:AB14" si="6">Z10/(AA10+Z10)</f>
        <v>#DIV/0!</v>
      </c>
    </row>
    <row r="11" spans="1:28" ht="14.25" x14ac:dyDescent="0.3">
      <c r="A11" s="1075"/>
      <c r="B11" s="1076"/>
      <c r="C11" s="1077"/>
      <c r="D11" s="1078"/>
      <c r="E11" s="1079"/>
      <c r="F11" s="1080">
        <f>('24.1 Base Year 1 Staff Loading'!F11+'24.2 Base Year 2 Staff Loading'!F11+'24.3 Base Year 3 Staff Loading'!F11+'24.4 Base Year 4 Staff Loading'!F11+'24.5 Base Year 5 Staff Loading'!F11+'24.6 Base Year 6 Staff Loading'!F11)/6</f>
        <v>0</v>
      </c>
      <c r="G11" s="1080">
        <f>('24.1 Base Year 1 Staff Loading'!G11+'24.2 Base Year 2 Staff Loading'!G11+'24.3 Base Year 3 Staff Loading'!G11+'24.4 Base Year 4 Staff Loading'!G11+'24.5 Base Year 5 Staff Loading'!G11+'24.6 Base Year 6 Staff Loading'!G11)/6</f>
        <v>0</v>
      </c>
      <c r="H11" s="1080">
        <f>('24.1 Base Year 1 Staff Loading'!H11+'24.2 Base Year 2 Staff Loading'!H11+'24.3 Base Year 3 Staff Loading'!H11+'24.4 Base Year 4 Staff Loading'!H11+'24.5 Base Year 5 Staff Loading'!H11+'24.6 Base Year 6 Staff Loading'!H11)/6</f>
        <v>0</v>
      </c>
      <c r="I11" s="1080">
        <f>('24.1 Base Year 1 Staff Loading'!I11+'24.2 Base Year 2 Staff Loading'!I11+'24.3 Base Year 3 Staff Loading'!I11+'24.4 Base Year 4 Staff Loading'!I11+'24.5 Base Year 5 Staff Loading'!I11+'24.6 Base Year 6 Staff Loading'!I11)/6</f>
        <v>0</v>
      </c>
      <c r="J11" s="1080">
        <f>('24.1 Base Year 1 Staff Loading'!J11+'24.2 Base Year 2 Staff Loading'!J11+'24.3 Base Year 3 Staff Loading'!J11+'24.4 Base Year 4 Staff Loading'!J11+'24.5 Base Year 5 Staff Loading'!J11+'24.6 Base Year 6 Staff Loading'!J11)/6</f>
        <v>0</v>
      </c>
      <c r="K11" s="1080">
        <f>('24.1 Base Year 1 Staff Loading'!K11+'24.2 Base Year 2 Staff Loading'!K11+'24.3 Base Year 3 Staff Loading'!K11+'24.4 Base Year 4 Staff Loading'!K11+'24.5 Base Year 5 Staff Loading'!K11+'24.6 Base Year 6 Staff Loading'!K11)/6</f>
        <v>0</v>
      </c>
      <c r="L11" s="1080">
        <f>('24.1 Base Year 1 Staff Loading'!L11+'24.2 Base Year 2 Staff Loading'!L11+'24.3 Base Year 3 Staff Loading'!L11+'24.4 Base Year 4 Staff Loading'!L11+'24.5 Base Year 5 Staff Loading'!L11+'24.6 Base Year 6 Staff Loading'!L11)/6</f>
        <v>0</v>
      </c>
      <c r="M11" s="1080">
        <f>('24.1 Base Year 1 Staff Loading'!M11+'24.2 Base Year 2 Staff Loading'!M11+'24.3 Base Year 3 Staff Loading'!M11+'24.4 Base Year 4 Staff Loading'!M11+'24.5 Base Year 5 Staff Loading'!M11+'24.6 Base Year 6 Staff Loading'!M11)/6</f>
        <v>0</v>
      </c>
      <c r="N11" s="1080">
        <f>('24.1 Base Year 1 Staff Loading'!N11+'24.2 Base Year 2 Staff Loading'!N11+'24.3 Base Year 3 Staff Loading'!N11+'24.4 Base Year 4 Staff Loading'!N11+'24.5 Base Year 5 Staff Loading'!N11+'24.6 Base Year 6 Staff Loading'!N11)/6</f>
        <v>0</v>
      </c>
      <c r="O11" s="1080">
        <f>('24.1 Base Year 1 Staff Loading'!O11+'24.2 Base Year 2 Staff Loading'!O11+'24.3 Base Year 3 Staff Loading'!O11+'24.4 Base Year 4 Staff Loading'!O11+'24.5 Base Year 5 Staff Loading'!O11+'24.6 Base Year 6 Staff Loading'!O11)/6</f>
        <v>0</v>
      </c>
      <c r="P11" s="1080">
        <f>('24.1 Base Year 1 Staff Loading'!P11+'24.2 Base Year 2 Staff Loading'!P11+'24.3 Base Year 3 Staff Loading'!P11+'24.4 Base Year 4 Staff Loading'!P11+'24.5 Base Year 5 Staff Loading'!P11+'24.6 Base Year 6 Staff Loading'!P11)/6</f>
        <v>0</v>
      </c>
      <c r="Q11" s="1080">
        <f>('24.1 Base Year 1 Staff Loading'!Q11+'24.2 Base Year 2 Staff Loading'!Q11+'24.3 Base Year 3 Staff Loading'!Q11+'24.4 Base Year 4 Staff Loading'!Q11+'24.5 Base Year 5 Staff Loading'!Q11+'24.6 Base Year 6 Staff Loading'!Q11)/6</f>
        <v>0</v>
      </c>
      <c r="R11" s="1080">
        <f t="shared" si="0"/>
        <v>0</v>
      </c>
      <c r="S11" s="788">
        <f t="shared" si="1"/>
        <v>0</v>
      </c>
      <c r="W11" s="1081">
        <f t="shared" si="2"/>
        <v>0</v>
      </c>
      <c r="X11" s="1081">
        <f t="shared" si="3"/>
        <v>0</v>
      </c>
      <c r="Z11" s="1081">
        <f t="shared" si="4"/>
        <v>0</v>
      </c>
      <c r="AA11" s="1081">
        <f t="shared" si="5"/>
        <v>0</v>
      </c>
      <c r="AB11" s="909" t="e">
        <f t="shared" si="6"/>
        <v>#DIV/0!</v>
      </c>
    </row>
    <row r="12" spans="1:28" ht="14.25" x14ac:dyDescent="0.3">
      <c r="A12" s="1075"/>
      <c r="B12" s="1076"/>
      <c r="C12" s="1077"/>
      <c r="D12" s="1078"/>
      <c r="E12" s="1079"/>
      <c r="F12" s="1080">
        <f>('24.1 Base Year 1 Staff Loading'!F12+'24.2 Base Year 2 Staff Loading'!F12+'24.3 Base Year 3 Staff Loading'!F12+'24.4 Base Year 4 Staff Loading'!F12+'24.5 Base Year 5 Staff Loading'!F12+'24.6 Base Year 6 Staff Loading'!F12)/6</f>
        <v>0</v>
      </c>
      <c r="G12" s="1080">
        <f>('24.1 Base Year 1 Staff Loading'!G12+'24.2 Base Year 2 Staff Loading'!G12+'24.3 Base Year 3 Staff Loading'!G12+'24.4 Base Year 4 Staff Loading'!G12+'24.5 Base Year 5 Staff Loading'!G12+'24.6 Base Year 6 Staff Loading'!G12)/6</f>
        <v>0</v>
      </c>
      <c r="H12" s="1080">
        <f>('24.1 Base Year 1 Staff Loading'!H12+'24.2 Base Year 2 Staff Loading'!H12+'24.3 Base Year 3 Staff Loading'!H12+'24.4 Base Year 4 Staff Loading'!H12+'24.5 Base Year 5 Staff Loading'!H12+'24.6 Base Year 6 Staff Loading'!H12)/6</f>
        <v>0</v>
      </c>
      <c r="I12" s="1080">
        <f>('24.1 Base Year 1 Staff Loading'!I12+'24.2 Base Year 2 Staff Loading'!I12+'24.3 Base Year 3 Staff Loading'!I12+'24.4 Base Year 4 Staff Loading'!I12+'24.5 Base Year 5 Staff Loading'!I12+'24.6 Base Year 6 Staff Loading'!I12)/6</f>
        <v>0</v>
      </c>
      <c r="J12" s="1080">
        <f>('24.1 Base Year 1 Staff Loading'!J12+'24.2 Base Year 2 Staff Loading'!J12+'24.3 Base Year 3 Staff Loading'!J12+'24.4 Base Year 4 Staff Loading'!J12+'24.5 Base Year 5 Staff Loading'!J12+'24.6 Base Year 6 Staff Loading'!J12)/6</f>
        <v>0</v>
      </c>
      <c r="K12" s="1080">
        <f>('24.1 Base Year 1 Staff Loading'!K12+'24.2 Base Year 2 Staff Loading'!K12+'24.3 Base Year 3 Staff Loading'!K12+'24.4 Base Year 4 Staff Loading'!K12+'24.5 Base Year 5 Staff Loading'!K12+'24.6 Base Year 6 Staff Loading'!K12)/6</f>
        <v>0</v>
      </c>
      <c r="L12" s="1080">
        <f>('24.1 Base Year 1 Staff Loading'!L12+'24.2 Base Year 2 Staff Loading'!L12+'24.3 Base Year 3 Staff Loading'!L12+'24.4 Base Year 4 Staff Loading'!L12+'24.5 Base Year 5 Staff Loading'!L12+'24.6 Base Year 6 Staff Loading'!L12)/6</f>
        <v>0</v>
      </c>
      <c r="M12" s="1080">
        <f>('24.1 Base Year 1 Staff Loading'!M12+'24.2 Base Year 2 Staff Loading'!M12+'24.3 Base Year 3 Staff Loading'!M12+'24.4 Base Year 4 Staff Loading'!M12+'24.5 Base Year 5 Staff Loading'!M12+'24.6 Base Year 6 Staff Loading'!M12)/6</f>
        <v>0</v>
      </c>
      <c r="N12" s="1080">
        <f>('24.1 Base Year 1 Staff Loading'!N12+'24.2 Base Year 2 Staff Loading'!N12+'24.3 Base Year 3 Staff Loading'!N12+'24.4 Base Year 4 Staff Loading'!N12+'24.5 Base Year 5 Staff Loading'!N12+'24.6 Base Year 6 Staff Loading'!N12)/6</f>
        <v>0</v>
      </c>
      <c r="O12" s="1080">
        <f>('24.1 Base Year 1 Staff Loading'!O12+'24.2 Base Year 2 Staff Loading'!O12+'24.3 Base Year 3 Staff Loading'!O12+'24.4 Base Year 4 Staff Loading'!O12+'24.5 Base Year 5 Staff Loading'!O12+'24.6 Base Year 6 Staff Loading'!O12)/6</f>
        <v>0</v>
      </c>
      <c r="P12" s="1080">
        <f>('24.1 Base Year 1 Staff Loading'!P12+'24.2 Base Year 2 Staff Loading'!P12+'24.3 Base Year 3 Staff Loading'!P12+'24.4 Base Year 4 Staff Loading'!P12+'24.5 Base Year 5 Staff Loading'!P12+'24.6 Base Year 6 Staff Loading'!P12)/6</f>
        <v>0</v>
      </c>
      <c r="Q12" s="1080">
        <f>('24.1 Base Year 1 Staff Loading'!Q12+'24.2 Base Year 2 Staff Loading'!Q12+'24.3 Base Year 3 Staff Loading'!Q12+'24.4 Base Year 4 Staff Loading'!Q12+'24.5 Base Year 5 Staff Loading'!Q12+'24.6 Base Year 6 Staff Loading'!Q12)/6</f>
        <v>0</v>
      </c>
      <c r="R12" s="1080">
        <f t="shared" si="0"/>
        <v>0</v>
      </c>
      <c r="S12" s="788">
        <f t="shared" si="1"/>
        <v>0</v>
      </c>
      <c r="W12" s="1081">
        <f t="shared" si="2"/>
        <v>0</v>
      </c>
      <c r="X12" s="1081">
        <f t="shared" si="3"/>
        <v>0</v>
      </c>
      <c r="Z12" s="1081">
        <f t="shared" si="4"/>
        <v>0</v>
      </c>
      <c r="AA12" s="1081">
        <f t="shared" si="5"/>
        <v>0</v>
      </c>
      <c r="AB12" s="909" t="e">
        <f t="shared" si="6"/>
        <v>#DIV/0!</v>
      </c>
    </row>
    <row r="13" spans="1:28" ht="14.25" x14ac:dyDescent="0.3">
      <c r="A13" s="1075"/>
      <c r="B13" s="1076"/>
      <c r="C13" s="1077"/>
      <c r="D13" s="1078"/>
      <c r="E13" s="1079"/>
      <c r="F13" s="1080">
        <f>('24.1 Base Year 1 Staff Loading'!F13+'24.2 Base Year 2 Staff Loading'!F13+'24.3 Base Year 3 Staff Loading'!F13+'24.4 Base Year 4 Staff Loading'!F13+'24.5 Base Year 5 Staff Loading'!F13+'24.6 Base Year 6 Staff Loading'!F13)/6</f>
        <v>0</v>
      </c>
      <c r="G13" s="1080">
        <f>('24.1 Base Year 1 Staff Loading'!G13+'24.2 Base Year 2 Staff Loading'!G13+'24.3 Base Year 3 Staff Loading'!G13+'24.4 Base Year 4 Staff Loading'!G13+'24.5 Base Year 5 Staff Loading'!G13+'24.6 Base Year 6 Staff Loading'!G13)/6</f>
        <v>0</v>
      </c>
      <c r="H13" s="1080">
        <f>('24.1 Base Year 1 Staff Loading'!H13+'24.2 Base Year 2 Staff Loading'!H13+'24.3 Base Year 3 Staff Loading'!H13+'24.4 Base Year 4 Staff Loading'!H13+'24.5 Base Year 5 Staff Loading'!H13+'24.6 Base Year 6 Staff Loading'!H13)/6</f>
        <v>0</v>
      </c>
      <c r="I13" s="1080">
        <f>('24.1 Base Year 1 Staff Loading'!I13+'24.2 Base Year 2 Staff Loading'!I13+'24.3 Base Year 3 Staff Loading'!I13+'24.4 Base Year 4 Staff Loading'!I13+'24.5 Base Year 5 Staff Loading'!I13+'24.6 Base Year 6 Staff Loading'!I13)/6</f>
        <v>0</v>
      </c>
      <c r="J13" s="1080">
        <f>('24.1 Base Year 1 Staff Loading'!J13+'24.2 Base Year 2 Staff Loading'!J13+'24.3 Base Year 3 Staff Loading'!J13+'24.4 Base Year 4 Staff Loading'!J13+'24.5 Base Year 5 Staff Loading'!J13+'24.6 Base Year 6 Staff Loading'!J13)/6</f>
        <v>0</v>
      </c>
      <c r="K13" s="1080">
        <f>('24.1 Base Year 1 Staff Loading'!K13+'24.2 Base Year 2 Staff Loading'!K13+'24.3 Base Year 3 Staff Loading'!K13+'24.4 Base Year 4 Staff Loading'!K13+'24.5 Base Year 5 Staff Loading'!K13+'24.6 Base Year 6 Staff Loading'!K13)/6</f>
        <v>0</v>
      </c>
      <c r="L13" s="1080">
        <f>('24.1 Base Year 1 Staff Loading'!L13+'24.2 Base Year 2 Staff Loading'!L13+'24.3 Base Year 3 Staff Loading'!L13+'24.4 Base Year 4 Staff Loading'!L13+'24.5 Base Year 5 Staff Loading'!L13+'24.6 Base Year 6 Staff Loading'!L13)/6</f>
        <v>0</v>
      </c>
      <c r="M13" s="1080">
        <f>('24.1 Base Year 1 Staff Loading'!M13+'24.2 Base Year 2 Staff Loading'!M13+'24.3 Base Year 3 Staff Loading'!M13+'24.4 Base Year 4 Staff Loading'!M13+'24.5 Base Year 5 Staff Loading'!M13+'24.6 Base Year 6 Staff Loading'!M13)/6</f>
        <v>0</v>
      </c>
      <c r="N13" s="1080">
        <f>('24.1 Base Year 1 Staff Loading'!N13+'24.2 Base Year 2 Staff Loading'!N13+'24.3 Base Year 3 Staff Loading'!N13+'24.4 Base Year 4 Staff Loading'!N13+'24.5 Base Year 5 Staff Loading'!N13+'24.6 Base Year 6 Staff Loading'!N13)/6</f>
        <v>0</v>
      </c>
      <c r="O13" s="1080">
        <f>('24.1 Base Year 1 Staff Loading'!O13+'24.2 Base Year 2 Staff Loading'!O13+'24.3 Base Year 3 Staff Loading'!O13+'24.4 Base Year 4 Staff Loading'!O13+'24.5 Base Year 5 Staff Loading'!O13+'24.6 Base Year 6 Staff Loading'!O13)/6</f>
        <v>0</v>
      </c>
      <c r="P13" s="1080">
        <f>('24.1 Base Year 1 Staff Loading'!P13+'24.2 Base Year 2 Staff Loading'!P13+'24.3 Base Year 3 Staff Loading'!P13+'24.4 Base Year 4 Staff Loading'!P13+'24.5 Base Year 5 Staff Loading'!P13+'24.6 Base Year 6 Staff Loading'!P13)/6</f>
        <v>0</v>
      </c>
      <c r="Q13" s="1080">
        <f>('24.1 Base Year 1 Staff Loading'!Q13+'24.2 Base Year 2 Staff Loading'!Q13+'24.3 Base Year 3 Staff Loading'!Q13+'24.4 Base Year 4 Staff Loading'!Q13+'24.5 Base Year 5 Staff Loading'!Q13+'24.6 Base Year 6 Staff Loading'!Q13)/6</f>
        <v>0</v>
      </c>
      <c r="R13" s="1080">
        <f t="shared" si="0"/>
        <v>0</v>
      </c>
      <c r="S13" s="788">
        <f t="shared" si="1"/>
        <v>0</v>
      </c>
      <c r="W13" s="1081">
        <f t="shared" si="2"/>
        <v>0</v>
      </c>
      <c r="X13" s="1081">
        <f t="shared" si="3"/>
        <v>0</v>
      </c>
      <c r="Z13" s="1081">
        <f t="shared" si="4"/>
        <v>0</v>
      </c>
      <c r="AA13" s="1081">
        <f t="shared" si="5"/>
        <v>0</v>
      </c>
      <c r="AB13" s="909" t="e">
        <f t="shared" si="6"/>
        <v>#DIV/0!</v>
      </c>
    </row>
    <row r="14" spans="1:28" s="1088" customFormat="1" ht="14.25" thickBot="1" x14ac:dyDescent="0.3">
      <c r="A14" s="1082"/>
      <c r="B14" s="1083" t="s">
        <v>140</v>
      </c>
      <c r="C14" s="1084"/>
      <c r="D14" s="1085"/>
      <c r="E14" s="1086"/>
      <c r="F14" s="1087">
        <f>SUM(F9:F13)</f>
        <v>0</v>
      </c>
      <c r="G14" s="1087">
        <f t="shared" ref="G14:R14" si="7">SUM(G9:G13)</f>
        <v>0</v>
      </c>
      <c r="H14" s="1087">
        <f t="shared" si="7"/>
        <v>0</v>
      </c>
      <c r="I14" s="1087">
        <f t="shared" si="7"/>
        <v>0</v>
      </c>
      <c r="J14" s="1087">
        <f t="shared" si="7"/>
        <v>0</v>
      </c>
      <c r="K14" s="1087">
        <f t="shared" si="7"/>
        <v>0</v>
      </c>
      <c r="L14" s="1087">
        <f t="shared" si="7"/>
        <v>0</v>
      </c>
      <c r="M14" s="1087">
        <f t="shared" si="7"/>
        <v>0</v>
      </c>
      <c r="N14" s="1087">
        <f t="shared" si="7"/>
        <v>0</v>
      </c>
      <c r="O14" s="1087">
        <f t="shared" si="7"/>
        <v>0</v>
      </c>
      <c r="P14" s="1087">
        <f t="shared" si="7"/>
        <v>0</v>
      </c>
      <c r="Q14" s="1087">
        <f t="shared" si="7"/>
        <v>0</v>
      </c>
      <c r="R14" s="1087">
        <f t="shared" si="7"/>
        <v>0</v>
      </c>
      <c r="S14" s="796">
        <f>SUM(S9:S13)</f>
        <v>0</v>
      </c>
      <c r="W14" s="1089">
        <f>SUM(W9:W13)</f>
        <v>0</v>
      </c>
      <c r="X14" s="1089">
        <f>SUM(X9:X13)</f>
        <v>0</v>
      </c>
      <c r="Z14" s="1089">
        <f>SUM(Z9:Z13)</f>
        <v>0</v>
      </c>
      <c r="AA14" s="1089">
        <f>SUM(AA9:AA13)</f>
        <v>0</v>
      </c>
      <c r="AB14" s="798" t="e">
        <f t="shared" si="6"/>
        <v>#DIV/0!</v>
      </c>
    </row>
    <row r="15" spans="1:28" ht="14.25" customHeight="1" x14ac:dyDescent="0.3">
      <c r="A15" s="1090">
        <v>1.2</v>
      </c>
      <c r="B15" s="1091" t="s">
        <v>141</v>
      </c>
      <c r="C15" s="1092"/>
      <c r="D15" s="1093"/>
      <c r="E15" s="1094"/>
      <c r="F15" s="1080">
        <f>('24.1 Base Year 1 Staff Loading'!F15+'24.2 Base Year 2 Staff Loading'!F15+'24.3 Base Year 3 Staff Loading'!F15+'24.4 Base Year 4 Staff Loading'!F15+'24.5 Base Year 5 Staff Loading'!F15+'24.6 Base Year 6 Staff Loading'!F15)/6</f>
        <v>0</v>
      </c>
      <c r="G15" s="1080">
        <f>('24.1 Base Year 1 Staff Loading'!G15+'24.2 Base Year 2 Staff Loading'!G15+'24.3 Base Year 3 Staff Loading'!G15+'24.4 Base Year 4 Staff Loading'!G15+'24.5 Base Year 5 Staff Loading'!G15+'24.6 Base Year 6 Staff Loading'!G15)/6</f>
        <v>0</v>
      </c>
      <c r="H15" s="1080">
        <f>('24.1 Base Year 1 Staff Loading'!H15+'24.2 Base Year 2 Staff Loading'!H15+'24.3 Base Year 3 Staff Loading'!H15+'24.4 Base Year 4 Staff Loading'!H15+'24.5 Base Year 5 Staff Loading'!H15+'24.6 Base Year 6 Staff Loading'!H15)/6</f>
        <v>0</v>
      </c>
      <c r="I15" s="1080">
        <f>('24.1 Base Year 1 Staff Loading'!I15+'24.2 Base Year 2 Staff Loading'!I15+'24.3 Base Year 3 Staff Loading'!I15+'24.4 Base Year 4 Staff Loading'!I15+'24.5 Base Year 5 Staff Loading'!I15+'24.6 Base Year 6 Staff Loading'!I15)/6</f>
        <v>0</v>
      </c>
      <c r="J15" s="1080">
        <f>('24.1 Base Year 1 Staff Loading'!J15+'24.2 Base Year 2 Staff Loading'!J15+'24.3 Base Year 3 Staff Loading'!J15+'24.4 Base Year 4 Staff Loading'!J15+'24.5 Base Year 5 Staff Loading'!J15+'24.6 Base Year 6 Staff Loading'!J15)/6</f>
        <v>0</v>
      </c>
      <c r="K15" s="1080">
        <f>('24.1 Base Year 1 Staff Loading'!K15+'24.2 Base Year 2 Staff Loading'!K15+'24.3 Base Year 3 Staff Loading'!K15+'24.4 Base Year 4 Staff Loading'!K15+'24.5 Base Year 5 Staff Loading'!K15+'24.6 Base Year 6 Staff Loading'!K15)/6</f>
        <v>0</v>
      </c>
      <c r="L15" s="1080">
        <f>('24.1 Base Year 1 Staff Loading'!L15+'24.2 Base Year 2 Staff Loading'!L15+'24.3 Base Year 3 Staff Loading'!L15+'24.4 Base Year 4 Staff Loading'!L15+'24.5 Base Year 5 Staff Loading'!L15+'24.6 Base Year 6 Staff Loading'!L15)/6</f>
        <v>0</v>
      </c>
      <c r="M15" s="1080">
        <f>('24.1 Base Year 1 Staff Loading'!M15+'24.2 Base Year 2 Staff Loading'!M15+'24.3 Base Year 3 Staff Loading'!M15+'24.4 Base Year 4 Staff Loading'!M15+'24.5 Base Year 5 Staff Loading'!M15+'24.6 Base Year 6 Staff Loading'!M15)/6</f>
        <v>0</v>
      </c>
      <c r="N15" s="1080">
        <f>('24.1 Base Year 1 Staff Loading'!N15+'24.2 Base Year 2 Staff Loading'!N15+'24.3 Base Year 3 Staff Loading'!N15+'24.4 Base Year 4 Staff Loading'!N15+'24.5 Base Year 5 Staff Loading'!N15+'24.6 Base Year 6 Staff Loading'!N15)/6</f>
        <v>0</v>
      </c>
      <c r="O15" s="1080">
        <f>('24.1 Base Year 1 Staff Loading'!O15+'24.2 Base Year 2 Staff Loading'!O15+'24.3 Base Year 3 Staff Loading'!O15+'24.4 Base Year 4 Staff Loading'!O15+'24.5 Base Year 5 Staff Loading'!O15+'24.6 Base Year 6 Staff Loading'!O15)/6</f>
        <v>0</v>
      </c>
      <c r="P15" s="1080">
        <f>('24.1 Base Year 1 Staff Loading'!P15+'24.2 Base Year 2 Staff Loading'!P15+'24.3 Base Year 3 Staff Loading'!P15+'24.4 Base Year 4 Staff Loading'!P15+'24.5 Base Year 5 Staff Loading'!P15+'24.6 Base Year 6 Staff Loading'!P15)/6</f>
        <v>0</v>
      </c>
      <c r="Q15" s="1080">
        <f>('24.1 Base Year 1 Staff Loading'!Q15+'24.2 Base Year 2 Staff Loading'!Q15+'24.3 Base Year 3 Staff Loading'!Q15+'24.4 Base Year 4 Staff Loading'!Q15+'24.5 Base Year 5 Staff Loading'!Q15+'24.6 Base Year 6 Staff Loading'!Q15)/6</f>
        <v>0</v>
      </c>
      <c r="R15" s="1080">
        <f>SUM(F15:Q15)</f>
        <v>0</v>
      </c>
      <c r="S15" s="788">
        <f>D15*R15</f>
        <v>0</v>
      </c>
      <c r="W15" s="1081">
        <f>X15/$U$7</f>
        <v>0</v>
      </c>
      <c r="X15" s="1081">
        <f>R15/12</f>
        <v>0</v>
      </c>
      <c r="Z15" s="1081">
        <f>IF($E15="Y",$R15,0)</f>
        <v>0</v>
      </c>
      <c r="AA15" s="1081">
        <f>IF($E15="N",$R15,0)</f>
        <v>0</v>
      </c>
      <c r="AB15" s="909" t="e">
        <f>Z15/(AA15+Z15)</f>
        <v>#DIV/0!</v>
      </c>
    </row>
    <row r="16" spans="1:28" ht="12.75" customHeight="1" x14ac:dyDescent="0.3">
      <c r="A16" s="1075"/>
      <c r="B16" s="1095"/>
      <c r="C16" s="1092"/>
      <c r="D16" s="1078"/>
      <c r="E16" s="1079"/>
      <c r="F16" s="1080">
        <f>('24.1 Base Year 1 Staff Loading'!F16+'24.2 Base Year 2 Staff Loading'!F16+'24.3 Base Year 3 Staff Loading'!F16+'24.4 Base Year 4 Staff Loading'!F16+'24.5 Base Year 5 Staff Loading'!F16+'24.6 Base Year 6 Staff Loading'!F16)/6</f>
        <v>0</v>
      </c>
      <c r="G16" s="1080">
        <f>('24.1 Base Year 1 Staff Loading'!G16+'24.2 Base Year 2 Staff Loading'!G16+'24.3 Base Year 3 Staff Loading'!G16+'24.4 Base Year 4 Staff Loading'!G16+'24.5 Base Year 5 Staff Loading'!G16+'24.6 Base Year 6 Staff Loading'!G16)/6</f>
        <v>0</v>
      </c>
      <c r="H16" s="1080">
        <f>('24.1 Base Year 1 Staff Loading'!H16+'24.2 Base Year 2 Staff Loading'!H16+'24.3 Base Year 3 Staff Loading'!H16+'24.4 Base Year 4 Staff Loading'!H16+'24.5 Base Year 5 Staff Loading'!H16+'24.6 Base Year 6 Staff Loading'!H16)/6</f>
        <v>0</v>
      </c>
      <c r="I16" s="1080">
        <f>('24.1 Base Year 1 Staff Loading'!I16+'24.2 Base Year 2 Staff Loading'!I16+'24.3 Base Year 3 Staff Loading'!I16+'24.4 Base Year 4 Staff Loading'!I16+'24.5 Base Year 5 Staff Loading'!I16+'24.6 Base Year 6 Staff Loading'!I16)/6</f>
        <v>0</v>
      </c>
      <c r="J16" s="1080">
        <f>('24.1 Base Year 1 Staff Loading'!J16+'24.2 Base Year 2 Staff Loading'!J16+'24.3 Base Year 3 Staff Loading'!J16+'24.4 Base Year 4 Staff Loading'!J16+'24.5 Base Year 5 Staff Loading'!J16+'24.6 Base Year 6 Staff Loading'!J16)/6</f>
        <v>0</v>
      </c>
      <c r="K16" s="1080">
        <f>('24.1 Base Year 1 Staff Loading'!K16+'24.2 Base Year 2 Staff Loading'!K16+'24.3 Base Year 3 Staff Loading'!K16+'24.4 Base Year 4 Staff Loading'!K16+'24.5 Base Year 5 Staff Loading'!K16+'24.6 Base Year 6 Staff Loading'!K16)/6</f>
        <v>0</v>
      </c>
      <c r="L16" s="1080">
        <f>('24.1 Base Year 1 Staff Loading'!L16+'24.2 Base Year 2 Staff Loading'!L16+'24.3 Base Year 3 Staff Loading'!L16+'24.4 Base Year 4 Staff Loading'!L16+'24.5 Base Year 5 Staff Loading'!L16+'24.6 Base Year 6 Staff Loading'!L16)/6</f>
        <v>0</v>
      </c>
      <c r="M16" s="1080">
        <f>('24.1 Base Year 1 Staff Loading'!M16+'24.2 Base Year 2 Staff Loading'!M16+'24.3 Base Year 3 Staff Loading'!M16+'24.4 Base Year 4 Staff Loading'!M16+'24.5 Base Year 5 Staff Loading'!M16+'24.6 Base Year 6 Staff Loading'!M16)/6</f>
        <v>0</v>
      </c>
      <c r="N16" s="1080">
        <f>('24.1 Base Year 1 Staff Loading'!N16+'24.2 Base Year 2 Staff Loading'!N16+'24.3 Base Year 3 Staff Loading'!N16+'24.4 Base Year 4 Staff Loading'!N16+'24.5 Base Year 5 Staff Loading'!N16+'24.6 Base Year 6 Staff Loading'!N16)/6</f>
        <v>0</v>
      </c>
      <c r="O16" s="1080">
        <f>('24.1 Base Year 1 Staff Loading'!O16+'24.2 Base Year 2 Staff Loading'!O16+'24.3 Base Year 3 Staff Loading'!O16+'24.4 Base Year 4 Staff Loading'!O16+'24.5 Base Year 5 Staff Loading'!O16+'24.6 Base Year 6 Staff Loading'!O16)/6</f>
        <v>0</v>
      </c>
      <c r="P16" s="1080">
        <f>('24.1 Base Year 1 Staff Loading'!P16+'24.2 Base Year 2 Staff Loading'!P16+'24.3 Base Year 3 Staff Loading'!P16+'24.4 Base Year 4 Staff Loading'!P16+'24.5 Base Year 5 Staff Loading'!P16+'24.6 Base Year 6 Staff Loading'!P16)/6</f>
        <v>0</v>
      </c>
      <c r="Q16" s="1080">
        <f>('24.1 Base Year 1 Staff Loading'!Q16+'24.2 Base Year 2 Staff Loading'!Q16+'24.3 Base Year 3 Staff Loading'!Q16+'24.4 Base Year 4 Staff Loading'!Q16+'24.5 Base Year 5 Staff Loading'!Q16+'24.6 Base Year 6 Staff Loading'!Q16)/6</f>
        <v>0</v>
      </c>
      <c r="R16" s="1080">
        <f t="shared" ref="R16:R19" si="8">SUM(F16:Q16)</f>
        <v>0</v>
      </c>
      <c r="S16" s="788">
        <f t="shared" ref="S16:S19" si="9">D16*R16</f>
        <v>0</v>
      </c>
      <c r="W16" s="1081">
        <f t="shared" ref="W16:W19" si="10">X16/$U$7</f>
        <v>0</v>
      </c>
      <c r="X16" s="1081">
        <f t="shared" ref="X16:X19" si="11">R16/12</f>
        <v>0</v>
      </c>
      <c r="Z16" s="1081">
        <f t="shared" ref="Z16:Z19" si="12">IF($E16="Y",$R16,0)</f>
        <v>0</v>
      </c>
      <c r="AA16" s="1081">
        <f t="shared" ref="AA16:AA19" si="13">IF($E16="N",$R16,0)</f>
        <v>0</v>
      </c>
      <c r="AB16" s="909" t="e">
        <f t="shared" ref="AB16:AB19" si="14">Z16/(AA16+Z16)</f>
        <v>#DIV/0!</v>
      </c>
    </row>
    <row r="17" spans="1:28" ht="12.75" customHeight="1" x14ac:dyDescent="0.3">
      <c r="A17" s="1075"/>
      <c r="B17" s="1095"/>
      <c r="C17" s="1092"/>
      <c r="D17" s="1078"/>
      <c r="E17" s="1079"/>
      <c r="F17" s="1080">
        <f>('24.1 Base Year 1 Staff Loading'!F17+'24.2 Base Year 2 Staff Loading'!F17+'24.3 Base Year 3 Staff Loading'!F17+'24.4 Base Year 4 Staff Loading'!F17+'24.5 Base Year 5 Staff Loading'!F17+'24.6 Base Year 6 Staff Loading'!F17)/6</f>
        <v>0</v>
      </c>
      <c r="G17" s="1080">
        <f>('24.1 Base Year 1 Staff Loading'!G17+'24.2 Base Year 2 Staff Loading'!G17+'24.3 Base Year 3 Staff Loading'!G17+'24.4 Base Year 4 Staff Loading'!G17+'24.5 Base Year 5 Staff Loading'!G17+'24.6 Base Year 6 Staff Loading'!G17)/6</f>
        <v>0</v>
      </c>
      <c r="H17" s="1080">
        <f>('24.1 Base Year 1 Staff Loading'!H17+'24.2 Base Year 2 Staff Loading'!H17+'24.3 Base Year 3 Staff Loading'!H17+'24.4 Base Year 4 Staff Loading'!H17+'24.5 Base Year 5 Staff Loading'!H17+'24.6 Base Year 6 Staff Loading'!H17)/6</f>
        <v>0</v>
      </c>
      <c r="I17" s="1080">
        <f>('24.1 Base Year 1 Staff Loading'!I17+'24.2 Base Year 2 Staff Loading'!I17+'24.3 Base Year 3 Staff Loading'!I17+'24.4 Base Year 4 Staff Loading'!I17+'24.5 Base Year 5 Staff Loading'!I17+'24.6 Base Year 6 Staff Loading'!I17)/6</f>
        <v>0</v>
      </c>
      <c r="J17" s="1080">
        <f>('24.1 Base Year 1 Staff Loading'!J17+'24.2 Base Year 2 Staff Loading'!J17+'24.3 Base Year 3 Staff Loading'!J17+'24.4 Base Year 4 Staff Loading'!J17+'24.5 Base Year 5 Staff Loading'!J17+'24.6 Base Year 6 Staff Loading'!J17)/6</f>
        <v>0</v>
      </c>
      <c r="K17" s="1080">
        <f>('24.1 Base Year 1 Staff Loading'!K17+'24.2 Base Year 2 Staff Loading'!K17+'24.3 Base Year 3 Staff Loading'!K17+'24.4 Base Year 4 Staff Loading'!K17+'24.5 Base Year 5 Staff Loading'!K17+'24.6 Base Year 6 Staff Loading'!K17)/6</f>
        <v>0</v>
      </c>
      <c r="L17" s="1080">
        <f>('24.1 Base Year 1 Staff Loading'!L17+'24.2 Base Year 2 Staff Loading'!L17+'24.3 Base Year 3 Staff Loading'!L17+'24.4 Base Year 4 Staff Loading'!L17+'24.5 Base Year 5 Staff Loading'!L17+'24.6 Base Year 6 Staff Loading'!L17)/6</f>
        <v>0</v>
      </c>
      <c r="M17" s="1080">
        <f>('24.1 Base Year 1 Staff Loading'!M17+'24.2 Base Year 2 Staff Loading'!M17+'24.3 Base Year 3 Staff Loading'!M17+'24.4 Base Year 4 Staff Loading'!M17+'24.5 Base Year 5 Staff Loading'!M17+'24.6 Base Year 6 Staff Loading'!M17)/6</f>
        <v>0</v>
      </c>
      <c r="N17" s="1080">
        <f>('24.1 Base Year 1 Staff Loading'!N17+'24.2 Base Year 2 Staff Loading'!N17+'24.3 Base Year 3 Staff Loading'!N17+'24.4 Base Year 4 Staff Loading'!N17+'24.5 Base Year 5 Staff Loading'!N17+'24.6 Base Year 6 Staff Loading'!N17)/6</f>
        <v>0</v>
      </c>
      <c r="O17" s="1080">
        <f>('24.1 Base Year 1 Staff Loading'!O17+'24.2 Base Year 2 Staff Loading'!O17+'24.3 Base Year 3 Staff Loading'!O17+'24.4 Base Year 4 Staff Loading'!O17+'24.5 Base Year 5 Staff Loading'!O17+'24.6 Base Year 6 Staff Loading'!O17)/6</f>
        <v>0</v>
      </c>
      <c r="P17" s="1080">
        <f>('24.1 Base Year 1 Staff Loading'!P17+'24.2 Base Year 2 Staff Loading'!P17+'24.3 Base Year 3 Staff Loading'!P17+'24.4 Base Year 4 Staff Loading'!P17+'24.5 Base Year 5 Staff Loading'!P17+'24.6 Base Year 6 Staff Loading'!P17)/6</f>
        <v>0</v>
      </c>
      <c r="Q17" s="1080">
        <f>('24.1 Base Year 1 Staff Loading'!Q17+'24.2 Base Year 2 Staff Loading'!Q17+'24.3 Base Year 3 Staff Loading'!Q17+'24.4 Base Year 4 Staff Loading'!Q17+'24.5 Base Year 5 Staff Loading'!Q17+'24.6 Base Year 6 Staff Loading'!Q17)/6</f>
        <v>0</v>
      </c>
      <c r="R17" s="1080">
        <f t="shared" si="8"/>
        <v>0</v>
      </c>
      <c r="S17" s="788">
        <f t="shared" si="9"/>
        <v>0</v>
      </c>
      <c r="W17" s="1081">
        <f t="shared" si="10"/>
        <v>0</v>
      </c>
      <c r="X17" s="1081">
        <f t="shared" si="11"/>
        <v>0</v>
      </c>
      <c r="Z17" s="1081">
        <f t="shared" si="12"/>
        <v>0</v>
      </c>
      <c r="AA17" s="1081">
        <f t="shared" si="13"/>
        <v>0</v>
      </c>
      <c r="AB17" s="909" t="e">
        <f t="shared" si="14"/>
        <v>#DIV/0!</v>
      </c>
    </row>
    <row r="18" spans="1:28" ht="12.75" customHeight="1" x14ac:dyDescent="0.3">
      <c r="A18" s="1075"/>
      <c r="B18" s="1095"/>
      <c r="C18" s="1092"/>
      <c r="D18" s="1078"/>
      <c r="E18" s="1079"/>
      <c r="F18" s="1080">
        <f>('24.1 Base Year 1 Staff Loading'!F18+'24.2 Base Year 2 Staff Loading'!F18+'24.3 Base Year 3 Staff Loading'!F18+'24.4 Base Year 4 Staff Loading'!F18+'24.5 Base Year 5 Staff Loading'!F18+'24.6 Base Year 6 Staff Loading'!F18)/6</f>
        <v>0</v>
      </c>
      <c r="G18" s="1080">
        <f>('24.1 Base Year 1 Staff Loading'!G18+'24.2 Base Year 2 Staff Loading'!G18+'24.3 Base Year 3 Staff Loading'!G18+'24.4 Base Year 4 Staff Loading'!G18+'24.5 Base Year 5 Staff Loading'!G18+'24.6 Base Year 6 Staff Loading'!G18)/6</f>
        <v>0</v>
      </c>
      <c r="H18" s="1080">
        <f>('24.1 Base Year 1 Staff Loading'!H18+'24.2 Base Year 2 Staff Loading'!H18+'24.3 Base Year 3 Staff Loading'!H18+'24.4 Base Year 4 Staff Loading'!H18+'24.5 Base Year 5 Staff Loading'!H18+'24.6 Base Year 6 Staff Loading'!H18)/6</f>
        <v>0</v>
      </c>
      <c r="I18" s="1080">
        <f>('24.1 Base Year 1 Staff Loading'!I18+'24.2 Base Year 2 Staff Loading'!I18+'24.3 Base Year 3 Staff Loading'!I18+'24.4 Base Year 4 Staff Loading'!I18+'24.5 Base Year 5 Staff Loading'!I18+'24.6 Base Year 6 Staff Loading'!I18)/6</f>
        <v>0</v>
      </c>
      <c r="J18" s="1080">
        <f>('24.1 Base Year 1 Staff Loading'!J18+'24.2 Base Year 2 Staff Loading'!J18+'24.3 Base Year 3 Staff Loading'!J18+'24.4 Base Year 4 Staff Loading'!J18+'24.5 Base Year 5 Staff Loading'!J18+'24.6 Base Year 6 Staff Loading'!J18)/6</f>
        <v>0</v>
      </c>
      <c r="K18" s="1080">
        <f>('24.1 Base Year 1 Staff Loading'!K18+'24.2 Base Year 2 Staff Loading'!K18+'24.3 Base Year 3 Staff Loading'!K18+'24.4 Base Year 4 Staff Loading'!K18+'24.5 Base Year 5 Staff Loading'!K18+'24.6 Base Year 6 Staff Loading'!K18)/6</f>
        <v>0</v>
      </c>
      <c r="L18" s="1080">
        <f>('24.1 Base Year 1 Staff Loading'!L18+'24.2 Base Year 2 Staff Loading'!L18+'24.3 Base Year 3 Staff Loading'!L18+'24.4 Base Year 4 Staff Loading'!L18+'24.5 Base Year 5 Staff Loading'!L18+'24.6 Base Year 6 Staff Loading'!L18)/6</f>
        <v>0</v>
      </c>
      <c r="M18" s="1080">
        <f>('24.1 Base Year 1 Staff Loading'!M18+'24.2 Base Year 2 Staff Loading'!M18+'24.3 Base Year 3 Staff Loading'!M18+'24.4 Base Year 4 Staff Loading'!M18+'24.5 Base Year 5 Staff Loading'!M18+'24.6 Base Year 6 Staff Loading'!M18)/6</f>
        <v>0</v>
      </c>
      <c r="N18" s="1080">
        <f>('24.1 Base Year 1 Staff Loading'!N18+'24.2 Base Year 2 Staff Loading'!N18+'24.3 Base Year 3 Staff Loading'!N18+'24.4 Base Year 4 Staff Loading'!N18+'24.5 Base Year 5 Staff Loading'!N18+'24.6 Base Year 6 Staff Loading'!N18)/6</f>
        <v>0</v>
      </c>
      <c r="O18" s="1080">
        <f>('24.1 Base Year 1 Staff Loading'!O18+'24.2 Base Year 2 Staff Loading'!O18+'24.3 Base Year 3 Staff Loading'!O18+'24.4 Base Year 4 Staff Loading'!O18+'24.5 Base Year 5 Staff Loading'!O18+'24.6 Base Year 6 Staff Loading'!O18)/6</f>
        <v>0</v>
      </c>
      <c r="P18" s="1080">
        <f>('24.1 Base Year 1 Staff Loading'!P18+'24.2 Base Year 2 Staff Loading'!P18+'24.3 Base Year 3 Staff Loading'!P18+'24.4 Base Year 4 Staff Loading'!P18+'24.5 Base Year 5 Staff Loading'!P18+'24.6 Base Year 6 Staff Loading'!P18)/6</f>
        <v>0</v>
      </c>
      <c r="Q18" s="1080">
        <f>('24.1 Base Year 1 Staff Loading'!Q18+'24.2 Base Year 2 Staff Loading'!Q18+'24.3 Base Year 3 Staff Loading'!Q18+'24.4 Base Year 4 Staff Loading'!Q18+'24.5 Base Year 5 Staff Loading'!Q18+'24.6 Base Year 6 Staff Loading'!Q18)/6</f>
        <v>0</v>
      </c>
      <c r="R18" s="1080">
        <f t="shared" si="8"/>
        <v>0</v>
      </c>
      <c r="S18" s="788">
        <f t="shared" si="9"/>
        <v>0</v>
      </c>
      <c r="W18" s="1081">
        <f t="shared" si="10"/>
        <v>0</v>
      </c>
      <c r="X18" s="1081">
        <f t="shared" si="11"/>
        <v>0</v>
      </c>
      <c r="Z18" s="1081">
        <f t="shared" si="12"/>
        <v>0</v>
      </c>
      <c r="AA18" s="1081">
        <f t="shared" si="13"/>
        <v>0</v>
      </c>
      <c r="AB18" s="909" t="e">
        <f t="shared" si="14"/>
        <v>#DIV/0!</v>
      </c>
    </row>
    <row r="19" spans="1:28" ht="12.75" customHeight="1" x14ac:dyDescent="0.3">
      <c r="A19" s="1075"/>
      <c r="B19" s="1095"/>
      <c r="C19" s="1092"/>
      <c r="D19" s="1078"/>
      <c r="E19" s="1079"/>
      <c r="F19" s="1080">
        <f>('24.1 Base Year 1 Staff Loading'!F19+'24.2 Base Year 2 Staff Loading'!F19+'24.3 Base Year 3 Staff Loading'!F19+'24.4 Base Year 4 Staff Loading'!F19+'24.5 Base Year 5 Staff Loading'!F19+'24.6 Base Year 6 Staff Loading'!F19)/6</f>
        <v>0</v>
      </c>
      <c r="G19" s="1080">
        <f>('24.1 Base Year 1 Staff Loading'!G19+'24.2 Base Year 2 Staff Loading'!G19+'24.3 Base Year 3 Staff Loading'!G19+'24.4 Base Year 4 Staff Loading'!G19+'24.5 Base Year 5 Staff Loading'!G19+'24.6 Base Year 6 Staff Loading'!G19)/6</f>
        <v>0</v>
      </c>
      <c r="H19" s="1080">
        <f>('24.1 Base Year 1 Staff Loading'!H19+'24.2 Base Year 2 Staff Loading'!H19+'24.3 Base Year 3 Staff Loading'!H19+'24.4 Base Year 4 Staff Loading'!H19+'24.5 Base Year 5 Staff Loading'!H19+'24.6 Base Year 6 Staff Loading'!H19)/6</f>
        <v>0</v>
      </c>
      <c r="I19" s="1080">
        <f>('24.1 Base Year 1 Staff Loading'!I19+'24.2 Base Year 2 Staff Loading'!I19+'24.3 Base Year 3 Staff Loading'!I19+'24.4 Base Year 4 Staff Loading'!I19+'24.5 Base Year 5 Staff Loading'!I19+'24.6 Base Year 6 Staff Loading'!I19)/6</f>
        <v>0</v>
      </c>
      <c r="J19" s="1080">
        <f>('24.1 Base Year 1 Staff Loading'!J19+'24.2 Base Year 2 Staff Loading'!J19+'24.3 Base Year 3 Staff Loading'!J19+'24.4 Base Year 4 Staff Loading'!J19+'24.5 Base Year 5 Staff Loading'!J19+'24.6 Base Year 6 Staff Loading'!J19)/6</f>
        <v>0</v>
      </c>
      <c r="K19" s="1080">
        <f>('24.1 Base Year 1 Staff Loading'!K19+'24.2 Base Year 2 Staff Loading'!K19+'24.3 Base Year 3 Staff Loading'!K19+'24.4 Base Year 4 Staff Loading'!K19+'24.5 Base Year 5 Staff Loading'!K19+'24.6 Base Year 6 Staff Loading'!K19)/6</f>
        <v>0</v>
      </c>
      <c r="L19" s="1080">
        <f>('24.1 Base Year 1 Staff Loading'!L19+'24.2 Base Year 2 Staff Loading'!L19+'24.3 Base Year 3 Staff Loading'!L19+'24.4 Base Year 4 Staff Loading'!L19+'24.5 Base Year 5 Staff Loading'!L19+'24.6 Base Year 6 Staff Loading'!L19)/6</f>
        <v>0</v>
      </c>
      <c r="M19" s="1080">
        <f>('24.1 Base Year 1 Staff Loading'!M19+'24.2 Base Year 2 Staff Loading'!M19+'24.3 Base Year 3 Staff Loading'!M19+'24.4 Base Year 4 Staff Loading'!M19+'24.5 Base Year 5 Staff Loading'!M19+'24.6 Base Year 6 Staff Loading'!M19)/6</f>
        <v>0</v>
      </c>
      <c r="N19" s="1080">
        <f>('24.1 Base Year 1 Staff Loading'!N19+'24.2 Base Year 2 Staff Loading'!N19+'24.3 Base Year 3 Staff Loading'!N19+'24.4 Base Year 4 Staff Loading'!N19+'24.5 Base Year 5 Staff Loading'!N19+'24.6 Base Year 6 Staff Loading'!N19)/6</f>
        <v>0</v>
      </c>
      <c r="O19" s="1080">
        <f>('24.1 Base Year 1 Staff Loading'!O19+'24.2 Base Year 2 Staff Loading'!O19+'24.3 Base Year 3 Staff Loading'!O19+'24.4 Base Year 4 Staff Loading'!O19+'24.5 Base Year 5 Staff Loading'!O19+'24.6 Base Year 6 Staff Loading'!O19)/6</f>
        <v>0</v>
      </c>
      <c r="P19" s="1080">
        <f>('24.1 Base Year 1 Staff Loading'!P19+'24.2 Base Year 2 Staff Loading'!P19+'24.3 Base Year 3 Staff Loading'!P19+'24.4 Base Year 4 Staff Loading'!P19+'24.5 Base Year 5 Staff Loading'!P19+'24.6 Base Year 6 Staff Loading'!P19)/6</f>
        <v>0</v>
      </c>
      <c r="Q19" s="1080">
        <f>('24.1 Base Year 1 Staff Loading'!Q19+'24.2 Base Year 2 Staff Loading'!Q19+'24.3 Base Year 3 Staff Loading'!Q19+'24.4 Base Year 4 Staff Loading'!Q19+'24.5 Base Year 5 Staff Loading'!Q19+'24.6 Base Year 6 Staff Loading'!Q19)/6</f>
        <v>0</v>
      </c>
      <c r="R19" s="1080">
        <f t="shared" si="8"/>
        <v>0</v>
      </c>
      <c r="S19" s="788">
        <f t="shared" si="9"/>
        <v>0</v>
      </c>
      <c r="W19" s="1081">
        <f t="shared" si="10"/>
        <v>0</v>
      </c>
      <c r="X19" s="1081">
        <f t="shared" si="11"/>
        <v>0</v>
      </c>
      <c r="Z19" s="1081">
        <f t="shared" si="12"/>
        <v>0</v>
      </c>
      <c r="AA19" s="1081">
        <f t="shared" si="13"/>
        <v>0</v>
      </c>
      <c r="AB19" s="909" t="e">
        <f t="shared" si="14"/>
        <v>#DIV/0!</v>
      </c>
    </row>
    <row r="20" spans="1:28" ht="14.25" customHeight="1" thickBot="1" x14ac:dyDescent="0.35">
      <c r="A20" s="1082"/>
      <c r="B20" s="1083" t="s">
        <v>142</v>
      </c>
      <c r="C20" s="1096"/>
      <c r="D20" s="1097"/>
      <c r="E20" s="1098"/>
      <c r="F20" s="1087">
        <f>SUM(F15:F19)</f>
        <v>0</v>
      </c>
      <c r="G20" s="1087">
        <f t="shared" ref="G20:S20" si="15">SUM(G15:G19)</f>
        <v>0</v>
      </c>
      <c r="H20" s="1087">
        <f t="shared" si="15"/>
        <v>0</v>
      </c>
      <c r="I20" s="1087">
        <f t="shared" si="15"/>
        <v>0</v>
      </c>
      <c r="J20" s="1087">
        <f t="shared" si="15"/>
        <v>0</v>
      </c>
      <c r="K20" s="1087">
        <f t="shared" si="15"/>
        <v>0</v>
      </c>
      <c r="L20" s="1087">
        <f t="shared" si="15"/>
        <v>0</v>
      </c>
      <c r="M20" s="1087">
        <f t="shared" si="15"/>
        <v>0</v>
      </c>
      <c r="N20" s="1087">
        <f t="shared" si="15"/>
        <v>0</v>
      </c>
      <c r="O20" s="1087">
        <f t="shared" si="15"/>
        <v>0</v>
      </c>
      <c r="P20" s="1087">
        <f t="shared" si="15"/>
        <v>0</v>
      </c>
      <c r="Q20" s="1087">
        <f t="shared" si="15"/>
        <v>0</v>
      </c>
      <c r="R20" s="1087">
        <f t="shared" si="15"/>
        <v>0</v>
      </c>
      <c r="S20" s="796">
        <f t="shared" si="15"/>
        <v>0</v>
      </c>
      <c r="W20" s="1099">
        <f>SUM(W15:W19)</f>
        <v>0</v>
      </c>
      <c r="X20" s="1099">
        <f>SUM(X15:X19)</f>
        <v>0</v>
      </c>
      <c r="Z20" s="1089">
        <f>SUM(Z15:Z19)</f>
        <v>0</v>
      </c>
      <c r="AA20" s="1089">
        <f>SUM(AA15:AA19)</f>
        <v>0</v>
      </c>
      <c r="AB20" s="798" t="e">
        <f>Z20/(Z20+AA20)</f>
        <v>#DIV/0!</v>
      </c>
    </row>
    <row r="21" spans="1:28" ht="14.25" x14ac:dyDescent="0.3">
      <c r="A21" s="1090">
        <v>1.3</v>
      </c>
      <c r="B21" s="1091" t="s">
        <v>143</v>
      </c>
      <c r="C21" s="1092"/>
      <c r="D21" s="1093"/>
      <c r="E21" s="1094"/>
      <c r="F21" s="1080">
        <f>('24.1 Base Year 1 Staff Loading'!F21+'24.2 Base Year 2 Staff Loading'!F21+'24.3 Base Year 3 Staff Loading'!F21+'24.4 Base Year 4 Staff Loading'!F21+'24.5 Base Year 5 Staff Loading'!F21+'24.6 Base Year 6 Staff Loading'!F21)/6</f>
        <v>0</v>
      </c>
      <c r="G21" s="1080">
        <f>('24.1 Base Year 1 Staff Loading'!G21+'24.2 Base Year 2 Staff Loading'!G21+'24.3 Base Year 3 Staff Loading'!G21+'24.4 Base Year 4 Staff Loading'!G21+'24.5 Base Year 5 Staff Loading'!G21+'24.6 Base Year 6 Staff Loading'!G21)/6</f>
        <v>0</v>
      </c>
      <c r="H21" s="1080">
        <f>('24.1 Base Year 1 Staff Loading'!H21+'24.2 Base Year 2 Staff Loading'!H21+'24.3 Base Year 3 Staff Loading'!H21+'24.4 Base Year 4 Staff Loading'!H21+'24.5 Base Year 5 Staff Loading'!H21+'24.6 Base Year 6 Staff Loading'!H21)/6</f>
        <v>0</v>
      </c>
      <c r="I21" s="1080">
        <f>('24.1 Base Year 1 Staff Loading'!I21+'24.2 Base Year 2 Staff Loading'!I21+'24.3 Base Year 3 Staff Loading'!I21+'24.4 Base Year 4 Staff Loading'!I21+'24.5 Base Year 5 Staff Loading'!I21+'24.6 Base Year 6 Staff Loading'!I21)/6</f>
        <v>0</v>
      </c>
      <c r="J21" s="1080">
        <f>('24.1 Base Year 1 Staff Loading'!J21+'24.2 Base Year 2 Staff Loading'!J21+'24.3 Base Year 3 Staff Loading'!J21+'24.4 Base Year 4 Staff Loading'!J21+'24.5 Base Year 5 Staff Loading'!J21+'24.6 Base Year 6 Staff Loading'!J21)/6</f>
        <v>0</v>
      </c>
      <c r="K21" s="1080">
        <f>('24.1 Base Year 1 Staff Loading'!K21+'24.2 Base Year 2 Staff Loading'!K21+'24.3 Base Year 3 Staff Loading'!K21+'24.4 Base Year 4 Staff Loading'!K21+'24.5 Base Year 5 Staff Loading'!K21+'24.6 Base Year 6 Staff Loading'!K21)/6</f>
        <v>0</v>
      </c>
      <c r="L21" s="1080">
        <f>('24.1 Base Year 1 Staff Loading'!L21+'24.2 Base Year 2 Staff Loading'!L21+'24.3 Base Year 3 Staff Loading'!L21+'24.4 Base Year 4 Staff Loading'!L21+'24.5 Base Year 5 Staff Loading'!L21+'24.6 Base Year 6 Staff Loading'!L21)/6</f>
        <v>0</v>
      </c>
      <c r="M21" s="1080">
        <f>('24.1 Base Year 1 Staff Loading'!M21+'24.2 Base Year 2 Staff Loading'!M21+'24.3 Base Year 3 Staff Loading'!M21+'24.4 Base Year 4 Staff Loading'!M21+'24.5 Base Year 5 Staff Loading'!M21+'24.6 Base Year 6 Staff Loading'!M21)/6</f>
        <v>0</v>
      </c>
      <c r="N21" s="1080">
        <f>('24.1 Base Year 1 Staff Loading'!N21+'24.2 Base Year 2 Staff Loading'!N21+'24.3 Base Year 3 Staff Loading'!N21+'24.4 Base Year 4 Staff Loading'!N21+'24.5 Base Year 5 Staff Loading'!N21+'24.6 Base Year 6 Staff Loading'!N21)/6</f>
        <v>0</v>
      </c>
      <c r="O21" s="1080">
        <f>('24.1 Base Year 1 Staff Loading'!O21+'24.2 Base Year 2 Staff Loading'!O21+'24.3 Base Year 3 Staff Loading'!O21+'24.4 Base Year 4 Staff Loading'!O21+'24.5 Base Year 5 Staff Loading'!O21+'24.6 Base Year 6 Staff Loading'!O21)/6</f>
        <v>0</v>
      </c>
      <c r="P21" s="1080">
        <f>('24.1 Base Year 1 Staff Loading'!P21+'24.2 Base Year 2 Staff Loading'!P21+'24.3 Base Year 3 Staff Loading'!P21+'24.4 Base Year 4 Staff Loading'!P21+'24.5 Base Year 5 Staff Loading'!P21+'24.6 Base Year 6 Staff Loading'!P21)/6</f>
        <v>0</v>
      </c>
      <c r="Q21" s="1080">
        <f>('24.1 Base Year 1 Staff Loading'!Q21+'24.2 Base Year 2 Staff Loading'!Q21+'24.3 Base Year 3 Staff Loading'!Q21+'24.4 Base Year 4 Staff Loading'!Q21+'24.5 Base Year 5 Staff Loading'!Q21+'24.6 Base Year 6 Staff Loading'!Q21)/6</f>
        <v>0</v>
      </c>
      <c r="R21" s="1080">
        <f>SUM(F21:Q21)</f>
        <v>0</v>
      </c>
      <c r="S21" s="788">
        <f>D21*R21</f>
        <v>0</v>
      </c>
      <c r="W21" s="1081">
        <f>X21/$U$7</f>
        <v>0</v>
      </c>
      <c r="X21" s="1081">
        <f>R21/12</f>
        <v>0</v>
      </c>
      <c r="Z21" s="1081">
        <f>IF($E21="Y",$R21,0)</f>
        <v>0</v>
      </c>
      <c r="AA21" s="1081">
        <f>IF($E21="N",$R21,0)</f>
        <v>0</v>
      </c>
      <c r="AB21" s="909" t="e">
        <f>Z21/(AA21+Z21)</f>
        <v>#DIV/0!</v>
      </c>
    </row>
    <row r="22" spans="1:28" ht="14.25" x14ac:dyDescent="0.3">
      <c r="A22" s="1075"/>
      <c r="B22" s="1095"/>
      <c r="C22" s="1092"/>
      <c r="D22" s="1078"/>
      <c r="E22" s="1079"/>
      <c r="F22" s="1080">
        <f>('24.1 Base Year 1 Staff Loading'!F22+'24.2 Base Year 2 Staff Loading'!F22+'24.3 Base Year 3 Staff Loading'!F22+'24.4 Base Year 4 Staff Loading'!F22+'24.5 Base Year 5 Staff Loading'!F22+'24.6 Base Year 6 Staff Loading'!F22)/6</f>
        <v>0</v>
      </c>
      <c r="G22" s="1080">
        <f>('24.1 Base Year 1 Staff Loading'!G22+'24.2 Base Year 2 Staff Loading'!G22+'24.3 Base Year 3 Staff Loading'!G22+'24.4 Base Year 4 Staff Loading'!G22+'24.5 Base Year 5 Staff Loading'!G22+'24.6 Base Year 6 Staff Loading'!G22)/6</f>
        <v>0</v>
      </c>
      <c r="H22" s="1080">
        <f>('24.1 Base Year 1 Staff Loading'!H22+'24.2 Base Year 2 Staff Loading'!H22+'24.3 Base Year 3 Staff Loading'!H22+'24.4 Base Year 4 Staff Loading'!H22+'24.5 Base Year 5 Staff Loading'!H22+'24.6 Base Year 6 Staff Loading'!H22)/6</f>
        <v>0</v>
      </c>
      <c r="I22" s="1080">
        <f>('24.1 Base Year 1 Staff Loading'!I22+'24.2 Base Year 2 Staff Loading'!I22+'24.3 Base Year 3 Staff Loading'!I22+'24.4 Base Year 4 Staff Loading'!I22+'24.5 Base Year 5 Staff Loading'!I22+'24.6 Base Year 6 Staff Loading'!I22)/6</f>
        <v>0</v>
      </c>
      <c r="J22" s="1080">
        <f>('24.1 Base Year 1 Staff Loading'!J22+'24.2 Base Year 2 Staff Loading'!J22+'24.3 Base Year 3 Staff Loading'!J22+'24.4 Base Year 4 Staff Loading'!J22+'24.5 Base Year 5 Staff Loading'!J22+'24.6 Base Year 6 Staff Loading'!J22)/6</f>
        <v>0</v>
      </c>
      <c r="K22" s="1080">
        <f>('24.1 Base Year 1 Staff Loading'!K22+'24.2 Base Year 2 Staff Loading'!K22+'24.3 Base Year 3 Staff Loading'!K22+'24.4 Base Year 4 Staff Loading'!K22+'24.5 Base Year 5 Staff Loading'!K22+'24.6 Base Year 6 Staff Loading'!K22)/6</f>
        <v>0</v>
      </c>
      <c r="L22" s="1080">
        <f>('24.1 Base Year 1 Staff Loading'!L22+'24.2 Base Year 2 Staff Loading'!L22+'24.3 Base Year 3 Staff Loading'!L22+'24.4 Base Year 4 Staff Loading'!L22+'24.5 Base Year 5 Staff Loading'!L22+'24.6 Base Year 6 Staff Loading'!L22)/6</f>
        <v>0</v>
      </c>
      <c r="M22" s="1080">
        <f>('24.1 Base Year 1 Staff Loading'!M22+'24.2 Base Year 2 Staff Loading'!M22+'24.3 Base Year 3 Staff Loading'!M22+'24.4 Base Year 4 Staff Loading'!M22+'24.5 Base Year 5 Staff Loading'!M22+'24.6 Base Year 6 Staff Loading'!M22)/6</f>
        <v>0</v>
      </c>
      <c r="N22" s="1080">
        <f>('24.1 Base Year 1 Staff Loading'!N22+'24.2 Base Year 2 Staff Loading'!N22+'24.3 Base Year 3 Staff Loading'!N22+'24.4 Base Year 4 Staff Loading'!N22+'24.5 Base Year 5 Staff Loading'!N22+'24.6 Base Year 6 Staff Loading'!N22)/6</f>
        <v>0</v>
      </c>
      <c r="O22" s="1080">
        <f>('24.1 Base Year 1 Staff Loading'!O22+'24.2 Base Year 2 Staff Loading'!O22+'24.3 Base Year 3 Staff Loading'!O22+'24.4 Base Year 4 Staff Loading'!O22+'24.5 Base Year 5 Staff Loading'!O22+'24.6 Base Year 6 Staff Loading'!O22)/6</f>
        <v>0</v>
      </c>
      <c r="P22" s="1080">
        <f>('24.1 Base Year 1 Staff Loading'!P22+'24.2 Base Year 2 Staff Loading'!P22+'24.3 Base Year 3 Staff Loading'!P22+'24.4 Base Year 4 Staff Loading'!P22+'24.5 Base Year 5 Staff Loading'!P22+'24.6 Base Year 6 Staff Loading'!P22)/6</f>
        <v>0</v>
      </c>
      <c r="Q22" s="1080">
        <f>('24.1 Base Year 1 Staff Loading'!Q22+'24.2 Base Year 2 Staff Loading'!Q22+'24.3 Base Year 3 Staff Loading'!Q22+'24.4 Base Year 4 Staff Loading'!Q22+'24.5 Base Year 5 Staff Loading'!Q22+'24.6 Base Year 6 Staff Loading'!Q22)/6</f>
        <v>0</v>
      </c>
      <c r="R22" s="1080">
        <f t="shared" ref="R22:R25" si="16">SUM(F22:Q22)</f>
        <v>0</v>
      </c>
      <c r="S22" s="788">
        <f t="shared" ref="S22:S25" si="17">D22*R22</f>
        <v>0</v>
      </c>
      <c r="W22" s="1081">
        <f t="shared" ref="W22:W25" si="18">X22/$U$7</f>
        <v>0</v>
      </c>
      <c r="X22" s="1081">
        <f t="shared" ref="X22:X25" si="19">R22/12</f>
        <v>0</v>
      </c>
      <c r="Z22" s="1081">
        <f t="shared" ref="Z22:Z25" si="20">IF($E22="Y",$R22,0)</f>
        <v>0</v>
      </c>
      <c r="AA22" s="1081">
        <f t="shared" ref="AA22:AA25" si="21">IF($E22="N",$R22,0)</f>
        <v>0</v>
      </c>
      <c r="AB22" s="909" t="e">
        <f t="shared" ref="AB22:AB25" si="22">Z22/(AA22+Z22)</f>
        <v>#DIV/0!</v>
      </c>
    </row>
    <row r="23" spans="1:28" ht="14.25" x14ac:dyDescent="0.3">
      <c r="A23" s="1075"/>
      <c r="B23" s="1095"/>
      <c r="C23" s="1092"/>
      <c r="D23" s="1078"/>
      <c r="E23" s="1079"/>
      <c r="F23" s="1080">
        <f>('24.1 Base Year 1 Staff Loading'!F23+'24.2 Base Year 2 Staff Loading'!F23+'24.3 Base Year 3 Staff Loading'!F23+'24.4 Base Year 4 Staff Loading'!F23+'24.5 Base Year 5 Staff Loading'!F23+'24.6 Base Year 6 Staff Loading'!F23)/6</f>
        <v>0</v>
      </c>
      <c r="G23" s="1080">
        <f>('24.1 Base Year 1 Staff Loading'!G23+'24.2 Base Year 2 Staff Loading'!G23+'24.3 Base Year 3 Staff Loading'!G23+'24.4 Base Year 4 Staff Loading'!G23+'24.5 Base Year 5 Staff Loading'!G23+'24.6 Base Year 6 Staff Loading'!G23)/6</f>
        <v>0</v>
      </c>
      <c r="H23" s="1080">
        <f>('24.1 Base Year 1 Staff Loading'!H23+'24.2 Base Year 2 Staff Loading'!H23+'24.3 Base Year 3 Staff Loading'!H23+'24.4 Base Year 4 Staff Loading'!H23+'24.5 Base Year 5 Staff Loading'!H23+'24.6 Base Year 6 Staff Loading'!H23)/6</f>
        <v>0</v>
      </c>
      <c r="I23" s="1080">
        <f>('24.1 Base Year 1 Staff Loading'!I23+'24.2 Base Year 2 Staff Loading'!I23+'24.3 Base Year 3 Staff Loading'!I23+'24.4 Base Year 4 Staff Loading'!I23+'24.5 Base Year 5 Staff Loading'!I23+'24.6 Base Year 6 Staff Loading'!I23)/6</f>
        <v>0</v>
      </c>
      <c r="J23" s="1080">
        <f>('24.1 Base Year 1 Staff Loading'!J23+'24.2 Base Year 2 Staff Loading'!J23+'24.3 Base Year 3 Staff Loading'!J23+'24.4 Base Year 4 Staff Loading'!J23+'24.5 Base Year 5 Staff Loading'!J23+'24.6 Base Year 6 Staff Loading'!J23)/6</f>
        <v>0</v>
      </c>
      <c r="K23" s="1080">
        <f>('24.1 Base Year 1 Staff Loading'!K23+'24.2 Base Year 2 Staff Loading'!K23+'24.3 Base Year 3 Staff Loading'!K23+'24.4 Base Year 4 Staff Loading'!K23+'24.5 Base Year 5 Staff Loading'!K23+'24.6 Base Year 6 Staff Loading'!K23)/6</f>
        <v>0</v>
      </c>
      <c r="L23" s="1080">
        <f>('24.1 Base Year 1 Staff Loading'!L23+'24.2 Base Year 2 Staff Loading'!L23+'24.3 Base Year 3 Staff Loading'!L23+'24.4 Base Year 4 Staff Loading'!L23+'24.5 Base Year 5 Staff Loading'!L23+'24.6 Base Year 6 Staff Loading'!L23)/6</f>
        <v>0</v>
      </c>
      <c r="M23" s="1080">
        <f>('24.1 Base Year 1 Staff Loading'!M23+'24.2 Base Year 2 Staff Loading'!M23+'24.3 Base Year 3 Staff Loading'!M23+'24.4 Base Year 4 Staff Loading'!M23+'24.5 Base Year 5 Staff Loading'!M23+'24.6 Base Year 6 Staff Loading'!M23)/6</f>
        <v>0</v>
      </c>
      <c r="N23" s="1080">
        <f>('24.1 Base Year 1 Staff Loading'!N23+'24.2 Base Year 2 Staff Loading'!N23+'24.3 Base Year 3 Staff Loading'!N23+'24.4 Base Year 4 Staff Loading'!N23+'24.5 Base Year 5 Staff Loading'!N23+'24.6 Base Year 6 Staff Loading'!N23)/6</f>
        <v>0</v>
      </c>
      <c r="O23" s="1080">
        <f>('24.1 Base Year 1 Staff Loading'!O23+'24.2 Base Year 2 Staff Loading'!O23+'24.3 Base Year 3 Staff Loading'!O23+'24.4 Base Year 4 Staff Loading'!O23+'24.5 Base Year 5 Staff Loading'!O23+'24.6 Base Year 6 Staff Loading'!O23)/6</f>
        <v>0</v>
      </c>
      <c r="P23" s="1080">
        <f>('24.1 Base Year 1 Staff Loading'!P23+'24.2 Base Year 2 Staff Loading'!P23+'24.3 Base Year 3 Staff Loading'!P23+'24.4 Base Year 4 Staff Loading'!P23+'24.5 Base Year 5 Staff Loading'!P23+'24.6 Base Year 6 Staff Loading'!P23)/6</f>
        <v>0</v>
      </c>
      <c r="Q23" s="1080">
        <f>('24.1 Base Year 1 Staff Loading'!Q23+'24.2 Base Year 2 Staff Loading'!Q23+'24.3 Base Year 3 Staff Loading'!Q23+'24.4 Base Year 4 Staff Loading'!Q23+'24.5 Base Year 5 Staff Loading'!Q23+'24.6 Base Year 6 Staff Loading'!Q23)/6</f>
        <v>0</v>
      </c>
      <c r="R23" s="1080">
        <f t="shared" si="16"/>
        <v>0</v>
      </c>
      <c r="S23" s="788">
        <f t="shared" si="17"/>
        <v>0</v>
      </c>
      <c r="W23" s="1081">
        <f t="shared" si="18"/>
        <v>0</v>
      </c>
      <c r="X23" s="1081">
        <f t="shared" si="19"/>
        <v>0</v>
      </c>
      <c r="Z23" s="1081">
        <f t="shared" si="20"/>
        <v>0</v>
      </c>
      <c r="AA23" s="1081">
        <f t="shared" si="21"/>
        <v>0</v>
      </c>
      <c r="AB23" s="909" t="e">
        <f t="shared" si="22"/>
        <v>#DIV/0!</v>
      </c>
    </row>
    <row r="24" spans="1:28" ht="14.25" x14ac:dyDescent="0.3">
      <c r="A24" s="1075"/>
      <c r="B24" s="1095"/>
      <c r="C24" s="1092"/>
      <c r="D24" s="1078"/>
      <c r="E24" s="1079"/>
      <c r="F24" s="1080">
        <f>('24.1 Base Year 1 Staff Loading'!F24+'24.2 Base Year 2 Staff Loading'!F24+'24.3 Base Year 3 Staff Loading'!F24+'24.4 Base Year 4 Staff Loading'!F24+'24.5 Base Year 5 Staff Loading'!F24+'24.6 Base Year 6 Staff Loading'!F24)/6</f>
        <v>0</v>
      </c>
      <c r="G24" s="1080">
        <f>('24.1 Base Year 1 Staff Loading'!G24+'24.2 Base Year 2 Staff Loading'!G24+'24.3 Base Year 3 Staff Loading'!G24+'24.4 Base Year 4 Staff Loading'!G24+'24.5 Base Year 5 Staff Loading'!G24+'24.6 Base Year 6 Staff Loading'!G24)/6</f>
        <v>0</v>
      </c>
      <c r="H24" s="1080">
        <f>('24.1 Base Year 1 Staff Loading'!H24+'24.2 Base Year 2 Staff Loading'!H24+'24.3 Base Year 3 Staff Loading'!H24+'24.4 Base Year 4 Staff Loading'!H24+'24.5 Base Year 5 Staff Loading'!H24+'24.6 Base Year 6 Staff Loading'!H24)/6</f>
        <v>0</v>
      </c>
      <c r="I24" s="1080">
        <f>('24.1 Base Year 1 Staff Loading'!I24+'24.2 Base Year 2 Staff Loading'!I24+'24.3 Base Year 3 Staff Loading'!I24+'24.4 Base Year 4 Staff Loading'!I24+'24.5 Base Year 5 Staff Loading'!I24+'24.6 Base Year 6 Staff Loading'!I24)/6</f>
        <v>0</v>
      </c>
      <c r="J24" s="1080">
        <f>('24.1 Base Year 1 Staff Loading'!J24+'24.2 Base Year 2 Staff Loading'!J24+'24.3 Base Year 3 Staff Loading'!J24+'24.4 Base Year 4 Staff Loading'!J24+'24.5 Base Year 5 Staff Loading'!J24+'24.6 Base Year 6 Staff Loading'!J24)/6</f>
        <v>0</v>
      </c>
      <c r="K24" s="1080">
        <f>('24.1 Base Year 1 Staff Loading'!K24+'24.2 Base Year 2 Staff Loading'!K24+'24.3 Base Year 3 Staff Loading'!K24+'24.4 Base Year 4 Staff Loading'!K24+'24.5 Base Year 5 Staff Loading'!K24+'24.6 Base Year 6 Staff Loading'!K24)/6</f>
        <v>0</v>
      </c>
      <c r="L24" s="1080">
        <f>('24.1 Base Year 1 Staff Loading'!L24+'24.2 Base Year 2 Staff Loading'!L24+'24.3 Base Year 3 Staff Loading'!L24+'24.4 Base Year 4 Staff Loading'!L24+'24.5 Base Year 5 Staff Loading'!L24+'24.6 Base Year 6 Staff Loading'!L24)/6</f>
        <v>0</v>
      </c>
      <c r="M24" s="1080">
        <f>('24.1 Base Year 1 Staff Loading'!M24+'24.2 Base Year 2 Staff Loading'!M24+'24.3 Base Year 3 Staff Loading'!M24+'24.4 Base Year 4 Staff Loading'!M24+'24.5 Base Year 5 Staff Loading'!M24+'24.6 Base Year 6 Staff Loading'!M24)/6</f>
        <v>0</v>
      </c>
      <c r="N24" s="1080">
        <f>('24.1 Base Year 1 Staff Loading'!N24+'24.2 Base Year 2 Staff Loading'!N24+'24.3 Base Year 3 Staff Loading'!N24+'24.4 Base Year 4 Staff Loading'!N24+'24.5 Base Year 5 Staff Loading'!N24+'24.6 Base Year 6 Staff Loading'!N24)/6</f>
        <v>0</v>
      </c>
      <c r="O24" s="1080">
        <f>('24.1 Base Year 1 Staff Loading'!O24+'24.2 Base Year 2 Staff Loading'!O24+'24.3 Base Year 3 Staff Loading'!O24+'24.4 Base Year 4 Staff Loading'!O24+'24.5 Base Year 5 Staff Loading'!O24+'24.6 Base Year 6 Staff Loading'!O24)/6</f>
        <v>0</v>
      </c>
      <c r="P24" s="1080">
        <f>('24.1 Base Year 1 Staff Loading'!P24+'24.2 Base Year 2 Staff Loading'!P24+'24.3 Base Year 3 Staff Loading'!P24+'24.4 Base Year 4 Staff Loading'!P24+'24.5 Base Year 5 Staff Loading'!P24+'24.6 Base Year 6 Staff Loading'!P24)/6</f>
        <v>0</v>
      </c>
      <c r="Q24" s="1080">
        <f>('24.1 Base Year 1 Staff Loading'!Q24+'24.2 Base Year 2 Staff Loading'!Q24+'24.3 Base Year 3 Staff Loading'!Q24+'24.4 Base Year 4 Staff Loading'!Q24+'24.5 Base Year 5 Staff Loading'!Q24+'24.6 Base Year 6 Staff Loading'!Q24)/6</f>
        <v>0</v>
      </c>
      <c r="R24" s="1080">
        <f t="shared" si="16"/>
        <v>0</v>
      </c>
      <c r="S24" s="788">
        <f t="shared" si="17"/>
        <v>0</v>
      </c>
      <c r="W24" s="1081">
        <f t="shared" si="18"/>
        <v>0</v>
      </c>
      <c r="X24" s="1081">
        <f t="shared" si="19"/>
        <v>0</v>
      </c>
      <c r="Z24" s="1081">
        <f t="shared" si="20"/>
        <v>0</v>
      </c>
      <c r="AA24" s="1081">
        <f t="shared" si="21"/>
        <v>0</v>
      </c>
      <c r="AB24" s="909" t="e">
        <f t="shared" si="22"/>
        <v>#DIV/0!</v>
      </c>
    </row>
    <row r="25" spans="1:28" ht="14.25" x14ac:dyDescent="0.3">
      <c r="A25" s="1075"/>
      <c r="B25" s="1095"/>
      <c r="C25" s="1092"/>
      <c r="D25" s="1078"/>
      <c r="E25" s="1079"/>
      <c r="F25" s="1080">
        <f>('24.1 Base Year 1 Staff Loading'!F25+'24.2 Base Year 2 Staff Loading'!F25+'24.3 Base Year 3 Staff Loading'!F25+'24.4 Base Year 4 Staff Loading'!F25+'24.5 Base Year 5 Staff Loading'!F25+'24.6 Base Year 6 Staff Loading'!F25)/6</f>
        <v>0</v>
      </c>
      <c r="G25" s="1080">
        <f>('24.1 Base Year 1 Staff Loading'!G25+'24.2 Base Year 2 Staff Loading'!G25+'24.3 Base Year 3 Staff Loading'!G25+'24.4 Base Year 4 Staff Loading'!G25+'24.5 Base Year 5 Staff Loading'!G25+'24.6 Base Year 6 Staff Loading'!G25)/6</f>
        <v>0</v>
      </c>
      <c r="H25" s="1080">
        <f>('24.1 Base Year 1 Staff Loading'!H25+'24.2 Base Year 2 Staff Loading'!H25+'24.3 Base Year 3 Staff Loading'!H25+'24.4 Base Year 4 Staff Loading'!H25+'24.5 Base Year 5 Staff Loading'!H25+'24.6 Base Year 6 Staff Loading'!H25)/6</f>
        <v>0</v>
      </c>
      <c r="I25" s="1080">
        <f>('24.1 Base Year 1 Staff Loading'!I25+'24.2 Base Year 2 Staff Loading'!I25+'24.3 Base Year 3 Staff Loading'!I25+'24.4 Base Year 4 Staff Loading'!I25+'24.5 Base Year 5 Staff Loading'!I25+'24.6 Base Year 6 Staff Loading'!I25)/6</f>
        <v>0</v>
      </c>
      <c r="J25" s="1080">
        <f>('24.1 Base Year 1 Staff Loading'!J25+'24.2 Base Year 2 Staff Loading'!J25+'24.3 Base Year 3 Staff Loading'!J25+'24.4 Base Year 4 Staff Loading'!J25+'24.5 Base Year 5 Staff Loading'!J25+'24.6 Base Year 6 Staff Loading'!J25)/6</f>
        <v>0</v>
      </c>
      <c r="K25" s="1080">
        <f>('24.1 Base Year 1 Staff Loading'!K25+'24.2 Base Year 2 Staff Loading'!K25+'24.3 Base Year 3 Staff Loading'!K25+'24.4 Base Year 4 Staff Loading'!K25+'24.5 Base Year 5 Staff Loading'!K25+'24.6 Base Year 6 Staff Loading'!K25)/6</f>
        <v>0</v>
      </c>
      <c r="L25" s="1080">
        <f>('24.1 Base Year 1 Staff Loading'!L25+'24.2 Base Year 2 Staff Loading'!L25+'24.3 Base Year 3 Staff Loading'!L25+'24.4 Base Year 4 Staff Loading'!L25+'24.5 Base Year 5 Staff Loading'!L25+'24.6 Base Year 6 Staff Loading'!L25)/6</f>
        <v>0</v>
      </c>
      <c r="M25" s="1080">
        <f>('24.1 Base Year 1 Staff Loading'!M25+'24.2 Base Year 2 Staff Loading'!M25+'24.3 Base Year 3 Staff Loading'!M25+'24.4 Base Year 4 Staff Loading'!M25+'24.5 Base Year 5 Staff Loading'!M25+'24.6 Base Year 6 Staff Loading'!M25)/6</f>
        <v>0</v>
      </c>
      <c r="N25" s="1080">
        <f>('24.1 Base Year 1 Staff Loading'!N25+'24.2 Base Year 2 Staff Loading'!N25+'24.3 Base Year 3 Staff Loading'!N25+'24.4 Base Year 4 Staff Loading'!N25+'24.5 Base Year 5 Staff Loading'!N25+'24.6 Base Year 6 Staff Loading'!N25)/6</f>
        <v>0</v>
      </c>
      <c r="O25" s="1080">
        <f>('24.1 Base Year 1 Staff Loading'!O25+'24.2 Base Year 2 Staff Loading'!O25+'24.3 Base Year 3 Staff Loading'!O25+'24.4 Base Year 4 Staff Loading'!O25+'24.5 Base Year 5 Staff Loading'!O25+'24.6 Base Year 6 Staff Loading'!O25)/6</f>
        <v>0</v>
      </c>
      <c r="P25" s="1080">
        <f>('24.1 Base Year 1 Staff Loading'!P25+'24.2 Base Year 2 Staff Loading'!P25+'24.3 Base Year 3 Staff Loading'!P25+'24.4 Base Year 4 Staff Loading'!P25+'24.5 Base Year 5 Staff Loading'!P25+'24.6 Base Year 6 Staff Loading'!P25)/6</f>
        <v>0</v>
      </c>
      <c r="Q25" s="1080">
        <f>('24.1 Base Year 1 Staff Loading'!Q25+'24.2 Base Year 2 Staff Loading'!Q25+'24.3 Base Year 3 Staff Loading'!Q25+'24.4 Base Year 4 Staff Loading'!Q25+'24.5 Base Year 5 Staff Loading'!Q25+'24.6 Base Year 6 Staff Loading'!Q25)/6</f>
        <v>0</v>
      </c>
      <c r="R25" s="1080">
        <f t="shared" si="16"/>
        <v>0</v>
      </c>
      <c r="S25" s="788">
        <f t="shared" si="17"/>
        <v>0</v>
      </c>
      <c r="W25" s="1081">
        <f t="shared" si="18"/>
        <v>0</v>
      </c>
      <c r="X25" s="1081">
        <f t="shared" si="19"/>
        <v>0</v>
      </c>
      <c r="Z25" s="1081">
        <f t="shared" si="20"/>
        <v>0</v>
      </c>
      <c r="AA25" s="1081">
        <f t="shared" si="21"/>
        <v>0</v>
      </c>
      <c r="AB25" s="909" t="e">
        <f t="shared" si="22"/>
        <v>#DIV/0!</v>
      </c>
    </row>
    <row r="26" spans="1:28" ht="15" thickBot="1" x14ac:dyDescent="0.35">
      <c r="A26" s="1082"/>
      <c r="B26" s="1083" t="s">
        <v>144</v>
      </c>
      <c r="C26" s="1096"/>
      <c r="D26" s="1097"/>
      <c r="E26" s="1098"/>
      <c r="F26" s="1087">
        <f>SUM(F21:F25)</f>
        <v>0</v>
      </c>
      <c r="G26" s="1087">
        <f t="shared" ref="G26:S26" si="23">SUM(G21:G25)</f>
        <v>0</v>
      </c>
      <c r="H26" s="1087">
        <f t="shared" si="23"/>
        <v>0</v>
      </c>
      <c r="I26" s="1087">
        <f t="shared" si="23"/>
        <v>0</v>
      </c>
      <c r="J26" s="1087">
        <f t="shared" si="23"/>
        <v>0</v>
      </c>
      <c r="K26" s="1087">
        <f t="shared" si="23"/>
        <v>0</v>
      </c>
      <c r="L26" s="1087">
        <f t="shared" si="23"/>
        <v>0</v>
      </c>
      <c r="M26" s="1087">
        <f t="shared" si="23"/>
        <v>0</v>
      </c>
      <c r="N26" s="1087">
        <f t="shared" si="23"/>
        <v>0</v>
      </c>
      <c r="O26" s="1087">
        <f t="shared" si="23"/>
        <v>0</v>
      </c>
      <c r="P26" s="1087">
        <f t="shared" si="23"/>
        <v>0</v>
      </c>
      <c r="Q26" s="1087">
        <f t="shared" si="23"/>
        <v>0</v>
      </c>
      <c r="R26" s="1087">
        <f t="shared" si="23"/>
        <v>0</v>
      </c>
      <c r="S26" s="796">
        <f t="shared" si="23"/>
        <v>0</v>
      </c>
      <c r="W26" s="1099">
        <f>SUM(W21:W25)</f>
        <v>0</v>
      </c>
      <c r="X26" s="1099">
        <f>SUM(X21:X25)</f>
        <v>0</v>
      </c>
      <c r="Z26" s="1089">
        <f>SUM(Z21:Z25)</f>
        <v>0</v>
      </c>
      <c r="AA26" s="1089">
        <f>SUM(AA21:AA25)</f>
        <v>0</v>
      </c>
      <c r="AB26" s="798" t="e">
        <f>Z26/(Z26+AA26)</f>
        <v>#DIV/0!</v>
      </c>
    </row>
    <row r="27" spans="1:28" ht="9.9499999999999993" customHeight="1" thickBot="1" x14ac:dyDescent="0.35">
      <c r="A27" s="1100"/>
      <c r="B27" s="1101"/>
      <c r="C27" s="1077"/>
      <c r="D27" s="1078"/>
      <c r="E27" s="1079"/>
      <c r="F27" s="1102"/>
      <c r="G27" s="1102"/>
      <c r="H27" s="1102"/>
      <c r="I27" s="1102"/>
      <c r="J27" s="1102"/>
      <c r="K27" s="1102"/>
      <c r="L27" s="1102"/>
      <c r="M27" s="1102"/>
      <c r="N27" s="1102"/>
      <c r="O27" s="1102"/>
      <c r="P27" s="1102"/>
      <c r="Q27" s="1102"/>
      <c r="R27" s="1102"/>
      <c r="S27" s="834"/>
      <c r="W27" s="1103"/>
      <c r="X27" s="1103"/>
      <c r="Z27" s="1103"/>
      <c r="AA27" s="1103"/>
      <c r="AB27" s="910"/>
    </row>
    <row r="28" spans="1:28" s="1088" customFormat="1" ht="14.25" thickBot="1" x14ac:dyDescent="0.3">
      <c r="A28" s="1104"/>
      <c r="B28" s="1105" t="s">
        <v>140</v>
      </c>
      <c r="C28" s="1106"/>
      <c r="D28" s="1107"/>
      <c r="E28" s="1108"/>
      <c r="F28" s="1107">
        <f t="shared" ref="F28:S28" si="24">SUM(F14,F20,F26)</f>
        <v>0</v>
      </c>
      <c r="G28" s="1107">
        <f t="shared" si="24"/>
        <v>0</v>
      </c>
      <c r="H28" s="1107">
        <f t="shared" si="24"/>
        <v>0</v>
      </c>
      <c r="I28" s="1107">
        <f t="shared" si="24"/>
        <v>0</v>
      </c>
      <c r="J28" s="1107">
        <f t="shared" si="24"/>
        <v>0</v>
      </c>
      <c r="K28" s="1107">
        <f t="shared" si="24"/>
        <v>0</v>
      </c>
      <c r="L28" s="1107">
        <f t="shared" si="24"/>
        <v>0</v>
      </c>
      <c r="M28" s="1107">
        <f t="shared" si="24"/>
        <v>0</v>
      </c>
      <c r="N28" s="1107">
        <f t="shared" si="24"/>
        <v>0</v>
      </c>
      <c r="O28" s="1107">
        <f t="shared" si="24"/>
        <v>0</v>
      </c>
      <c r="P28" s="1107">
        <f t="shared" si="24"/>
        <v>0</v>
      </c>
      <c r="Q28" s="1107">
        <f t="shared" si="24"/>
        <v>0</v>
      </c>
      <c r="R28" s="1107">
        <f t="shared" si="24"/>
        <v>0</v>
      </c>
      <c r="S28" s="814">
        <f t="shared" si="24"/>
        <v>0</v>
      </c>
      <c r="W28" s="1107">
        <f>SUM(W14,W20,W26)</f>
        <v>0</v>
      </c>
      <c r="X28" s="1107">
        <f>SUM(X14,X20,X26)</f>
        <v>0</v>
      </c>
      <c r="Z28" s="1107">
        <f>SUM(Z14,Z20,Z26)</f>
        <v>0</v>
      </c>
      <c r="AA28" s="1107">
        <f>SUM(AA14,AA20,AA26)</f>
        <v>0</v>
      </c>
      <c r="AB28" s="815" t="e">
        <f t="shared" ref="AB28" si="25">Z28/(AA28+Z28)</f>
        <v>#DIV/0!</v>
      </c>
    </row>
    <row r="29" spans="1:28" ht="9.9499999999999993" customHeight="1" x14ac:dyDescent="0.3">
      <c r="A29" s="1109"/>
      <c r="B29" s="1110"/>
      <c r="C29" s="1092"/>
      <c r="D29" s="1092"/>
      <c r="E29" s="1111"/>
      <c r="F29" s="1112"/>
      <c r="G29" s="1112"/>
      <c r="H29" s="1112"/>
      <c r="I29" s="1112"/>
      <c r="J29" s="1112"/>
      <c r="K29" s="1112"/>
      <c r="L29" s="1112"/>
      <c r="M29" s="1112"/>
      <c r="N29" s="1112"/>
      <c r="O29" s="1112"/>
      <c r="P29" s="1112"/>
      <c r="Q29" s="1112"/>
      <c r="R29" s="1112"/>
      <c r="S29" s="819"/>
      <c r="W29" s="1092"/>
      <c r="X29" s="1092"/>
      <c r="Z29" s="1092"/>
      <c r="AA29" s="1092"/>
      <c r="AB29" s="820"/>
    </row>
    <row r="30" spans="1:28" s="1068" customFormat="1" ht="13.5" customHeight="1" x14ac:dyDescent="0.3">
      <c r="A30" s="1113">
        <v>2</v>
      </c>
      <c r="B30" s="1114" t="s">
        <v>1151</v>
      </c>
      <c r="C30" s="1115"/>
      <c r="D30" s="1072"/>
      <c r="E30" s="1073"/>
      <c r="F30" s="1116"/>
      <c r="G30" s="1116"/>
      <c r="H30" s="1116"/>
      <c r="I30" s="1116"/>
      <c r="J30" s="1116"/>
      <c r="K30" s="1116"/>
      <c r="L30" s="1116"/>
      <c r="M30" s="1116"/>
      <c r="N30" s="1116"/>
      <c r="O30" s="1116"/>
      <c r="P30" s="1116"/>
      <c r="Q30" s="1116"/>
      <c r="R30" s="1074"/>
      <c r="S30" s="825"/>
      <c r="T30" s="1066"/>
      <c r="U30" s="1066"/>
      <c r="V30" s="1066"/>
      <c r="W30" s="1115"/>
      <c r="X30" s="1115"/>
      <c r="Z30" s="1115"/>
      <c r="AA30" s="1115"/>
      <c r="AB30" s="826"/>
    </row>
    <row r="31" spans="1:28" ht="13.5" customHeight="1" x14ac:dyDescent="0.3">
      <c r="A31" s="1075">
        <v>2.1</v>
      </c>
      <c r="B31" s="1076" t="s">
        <v>1152</v>
      </c>
      <c r="C31" s="1077"/>
      <c r="D31" s="1078"/>
      <c r="E31" s="1079"/>
      <c r="F31" s="1080">
        <f>('24.1 Base Year 1 Staff Loading'!F31+'24.2 Base Year 2 Staff Loading'!F31+'24.3 Base Year 3 Staff Loading'!F31+'24.4 Base Year 4 Staff Loading'!F31+'24.5 Base Year 5 Staff Loading'!F31+'24.6 Base Year 6 Staff Loading'!F31)/6</f>
        <v>0</v>
      </c>
      <c r="G31" s="1080">
        <f>('24.1 Base Year 1 Staff Loading'!G31+'24.2 Base Year 2 Staff Loading'!G31+'24.3 Base Year 3 Staff Loading'!G31+'24.4 Base Year 4 Staff Loading'!G31+'24.5 Base Year 5 Staff Loading'!G31+'24.6 Base Year 6 Staff Loading'!G31)/6</f>
        <v>0</v>
      </c>
      <c r="H31" s="1080">
        <f>('24.1 Base Year 1 Staff Loading'!H31+'24.2 Base Year 2 Staff Loading'!H31+'24.3 Base Year 3 Staff Loading'!H31+'24.4 Base Year 4 Staff Loading'!H31+'24.5 Base Year 5 Staff Loading'!H31+'24.6 Base Year 6 Staff Loading'!H31)/6</f>
        <v>0</v>
      </c>
      <c r="I31" s="1080">
        <f>('24.1 Base Year 1 Staff Loading'!I31+'24.2 Base Year 2 Staff Loading'!I31+'24.3 Base Year 3 Staff Loading'!I31+'24.4 Base Year 4 Staff Loading'!I31+'24.5 Base Year 5 Staff Loading'!I31+'24.6 Base Year 6 Staff Loading'!I31)/6</f>
        <v>0</v>
      </c>
      <c r="J31" s="1080">
        <f>('24.1 Base Year 1 Staff Loading'!J31+'24.2 Base Year 2 Staff Loading'!J31+'24.3 Base Year 3 Staff Loading'!J31+'24.4 Base Year 4 Staff Loading'!J31+'24.5 Base Year 5 Staff Loading'!J31+'24.6 Base Year 6 Staff Loading'!J31)/6</f>
        <v>0</v>
      </c>
      <c r="K31" s="1080">
        <f>('24.1 Base Year 1 Staff Loading'!K31+'24.2 Base Year 2 Staff Loading'!K31+'24.3 Base Year 3 Staff Loading'!K31+'24.4 Base Year 4 Staff Loading'!K31+'24.5 Base Year 5 Staff Loading'!K31+'24.6 Base Year 6 Staff Loading'!K31)/6</f>
        <v>0</v>
      </c>
      <c r="L31" s="1080">
        <f>('24.1 Base Year 1 Staff Loading'!L31+'24.2 Base Year 2 Staff Loading'!L31+'24.3 Base Year 3 Staff Loading'!L31+'24.4 Base Year 4 Staff Loading'!L31+'24.5 Base Year 5 Staff Loading'!L31+'24.6 Base Year 6 Staff Loading'!L31)/6</f>
        <v>0</v>
      </c>
      <c r="M31" s="1080">
        <f>('24.1 Base Year 1 Staff Loading'!M31+'24.2 Base Year 2 Staff Loading'!M31+'24.3 Base Year 3 Staff Loading'!M31+'24.4 Base Year 4 Staff Loading'!M31+'24.5 Base Year 5 Staff Loading'!M31+'24.6 Base Year 6 Staff Loading'!M31)/6</f>
        <v>0</v>
      </c>
      <c r="N31" s="1080">
        <f>('24.1 Base Year 1 Staff Loading'!N31+'24.2 Base Year 2 Staff Loading'!N31+'24.3 Base Year 3 Staff Loading'!N31+'24.4 Base Year 4 Staff Loading'!N31+'24.5 Base Year 5 Staff Loading'!N31+'24.6 Base Year 6 Staff Loading'!N31)/6</f>
        <v>0</v>
      </c>
      <c r="O31" s="1080">
        <f>('24.1 Base Year 1 Staff Loading'!O31+'24.2 Base Year 2 Staff Loading'!O31+'24.3 Base Year 3 Staff Loading'!O31+'24.4 Base Year 4 Staff Loading'!O31+'24.5 Base Year 5 Staff Loading'!O31+'24.6 Base Year 6 Staff Loading'!O31)/6</f>
        <v>0</v>
      </c>
      <c r="P31" s="1080">
        <f>('24.1 Base Year 1 Staff Loading'!P31+'24.2 Base Year 2 Staff Loading'!P31+'24.3 Base Year 3 Staff Loading'!P31+'24.4 Base Year 4 Staff Loading'!P31+'24.5 Base Year 5 Staff Loading'!P31+'24.6 Base Year 6 Staff Loading'!P31)/6</f>
        <v>0</v>
      </c>
      <c r="Q31" s="1080">
        <f>('24.1 Base Year 1 Staff Loading'!Q31+'24.2 Base Year 2 Staff Loading'!Q31+'24.3 Base Year 3 Staff Loading'!Q31+'24.4 Base Year 4 Staff Loading'!Q31+'24.5 Base Year 5 Staff Loading'!Q31+'24.6 Base Year 6 Staff Loading'!Q31)/6</f>
        <v>0</v>
      </c>
      <c r="R31" s="1080">
        <f>SUM(F31:Q31)</f>
        <v>0</v>
      </c>
      <c r="S31" s="788">
        <f>D31*R31</f>
        <v>0</v>
      </c>
      <c r="W31" s="1081">
        <f>X31/$U$7</f>
        <v>0</v>
      </c>
      <c r="X31" s="1081">
        <f>R31/12</f>
        <v>0</v>
      </c>
      <c r="Z31" s="1081">
        <f>IF($E31="Y",$R31,0)</f>
        <v>0</v>
      </c>
      <c r="AA31" s="1081">
        <f>IF($E31="N",$R31,0)</f>
        <v>0</v>
      </c>
      <c r="AB31" s="909" t="e">
        <f>Z31/(AA31+Z31)</f>
        <v>#DIV/0!</v>
      </c>
    </row>
    <row r="32" spans="1:28" ht="14.25" x14ac:dyDescent="0.3">
      <c r="A32" s="1075"/>
      <c r="B32" s="1076"/>
      <c r="C32" s="1077"/>
      <c r="D32" s="1078"/>
      <c r="E32" s="1079"/>
      <c r="F32" s="1080">
        <f>('24.1 Base Year 1 Staff Loading'!F32+'24.2 Base Year 2 Staff Loading'!F32+'24.3 Base Year 3 Staff Loading'!F32+'24.4 Base Year 4 Staff Loading'!F32+'24.5 Base Year 5 Staff Loading'!F32+'24.6 Base Year 6 Staff Loading'!F32)/6</f>
        <v>0</v>
      </c>
      <c r="G32" s="1080">
        <f>('24.1 Base Year 1 Staff Loading'!G32+'24.2 Base Year 2 Staff Loading'!G32+'24.3 Base Year 3 Staff Loading'!G32+'24.4 Base Year 4 Staff Loading'!G32+'24.5 Base Year 5 Staff Loading'!G32+'24.6 Base Year 6 Staff Loading'!G32)/6</f>
        <v>0</v>
      </c>
      <c r="H32" s="1080">
        <f>('24.1 Base Year 1 Staff Loading'!H32+'24.2 Base Year 2 Staff Loading'!H32+'24.3 Base Year 3 Staff Loading'!H32+'24.4 Base Year 4 Staff Loading'!H32+'24.5 Base Year 5 Staff Loading'!H32+'24.6 Base Year 6 Staff Loading'!H32)/6</f>
        <v>0</v>
      </c>
      <c r="I32" s="1080">
        <f>('24.1 Base Year 1 Staff Loading'!I32+'24.2 Base Year 2 Staff Loading'!I32+'24.3 Base Year 3 Staff Loading'!I32+'24.4 Base Year 4 Staff Loading'!I32+'24.5 Base Year 5 Staff Loading'!I32+'24.6 Base Year 6 Staff Loading'!I32)/6</f>
        <v>0</v>
      </c>
      <c r="J32" s="1080">
        <f>('24.1 Base Year 1 Staff Loading'!J32+'24.2 Base Year 2 Staff Loading'!J32+'24.3 Base Year 3 Staff Loading'!J32+'24.4 Base Year 4 Staff Loading'!J32+'24.5 Base Year 5 Staff Loading'!J32+'24.6 Base Year 6 Staff Loading'!J32)/6</f>
        <v>0</v>
      </c>
      <c r="K32" s="1080">
        <f>('24.1 Base Year 1 Staff Loading'!K32+'24.2 Base Year 2 Staff Loading'!K32+'24.3 Base Year 3 Staff Loading'!K32+'24.4 Base Year 4 Staff Loading'!K32+'24.5 Base Year 5 Staff Loading'!K32+'24.6 Base Year 6 Staff Loading'!K32)/6</f>
        <v>0</v>
      </c>
      <c r="L32" s="1080">
        <f>('24.1 Base Year 1 Staff Loading'!L32+'24.2 Base Year 2 Staff Loading'!L32+'24.3 Base Year 3 Staff Loading'!L32+'24.4 Base Year 4 Staff Loading'!L32+'24.5 Base Year 5 Staff Loading'!L32+'24.6 Base Year 6 Staff Loading'!L32)/6</f>
        <v>0</v>
      </c>
      <c r="M32" s="1080">
        <f>('24.1 Base Year 1 Staff Loading'!M32+'24.2 Base Year 2 Staff Loading'!M32+'24.3 Base Year 3 Staff Loading'!M32+'24.4 Base Year 4 Staff Loading'!M32+'24.5 Base Year 5 Staff Loading'!M32+'24.6 Base Year 6 Staff Loading'!M32)/6</f>
        <v>0</v>
      </c>
      <c r="N32" s="1080">
        <f>('24.1 Base Year 1 Staff Loading'!N32+'24.2 Base Year 2 Staff Loading'!N32+'24.3 Base Year 3 Staff Loading'!N32+'24.4 Base Year 4 Staff Loading'!N32+'24.5 Base Year 5 Staff Loading'!N32+'24.6 Base Year 6 Staff Loading'!N32)/6</f>
        <v>0</v>
      </c>
      <c r="O32" s="1080">
        <f>('24.1 Base Year 1 Staff Loading'!O32+'24.2 Base Year 2 Staff Loading'!O32+'24.3 Base Year 3 Staff Loading'!O32+'24.4 Base Year 4 Staff Loading'!O32+'24.5 Base Year 5 Staff Loading'!O32+'24.6 Base Year 6 Staff Loading'!O32)/6</f>
        <v>0</v>
      </c>
      <c r="P32" s="1080">
        <f>('24.1 Base Year 1 Staff Loading'!P32+'24.2 Base Year 2 Staff Loading'!P32+'24.3 Base Year 3 Staff Loading'!P32+'24.4 Base Year 4 Staff Loading'!P32+'24.5 Base Year 5 Staff Loading'!P32+'24.6 Base Year 6 Staff Loading'!P32)/6</f>
        <v>0</v>
      </c>
      <c r="Q32" s="1080">
        <f>('24.1 Base Year 1 Staff Loading'!Q32+'24.2 Base Year 2 Staff Loading'!Q32+'24.3 Base Year 3 Staff Loading'!Q32+'24.4 Base Year 4 Staff Loading'!Q32+'24.5 Base Year 5 Staff Loading'!Q32+'24.6 Base Year 6 Staff Loading'!Q32)/6</f>
        <v>0</v>
      </c>
      <c r="R32" s="1080">
        <f t="shared" ref="R32:R35" si="26">SUM(F32:Q32)</f>
        <v>0</v>
      </c>
      <c r="S32" s="788">
        <f t="shared" ref="S32:S35" si="27">D32*R32</f>
        <v>0</v>
      </c>
      <c r="W32" s="1081">
        <f t="shared" ref="W32:W35" si="28">X32/$U$7</f>
        <v>0</v>
      </c>
      <c r="X32" s="1081">
        <f t="shared" ref="X32:X35" si="29">R32/12</f>
        <v>0</v>
      </c>
      <c r="Z32" s="1081">
        <f t="shared" ref="Z32:Z35" si="30">IF($E32="Y",$R32,0)</f>
        <v>0</v>
      </c>
      <c r="AA32" s="1081">
        <f t="shared" ref="AA32:AA35" si="31">IF($E32="N",$R32,0)</f>
        <v>0</v>
      </c>
      <c r="AB32" s="909" t="e">
        <f t="shared" ref="AB32:AB35" si="32">Z32/(AA32+Z32)</f>
        <v>#DIV/0!</v>
      </c>
    </row>
    <row r="33" spans="1:28" ht="14.25" x14ac:dyDescent="0.3">
      <c r="A33" s="1075"/>
      <c r="B33" s="1076"/>
      <c r="C33" s="1077"/>
      <c r="D33" s="1078"/>
      <c r="E33" s="1079"/>
      <c r="F33" s="1080">
        <f>('24.1 Base Year 1 Staff Loading'!F33+'24.2 Base Year 2 Staff Loading'!F33+'24.3 Base Year 3 Staff Loading'!F33+'24.4 Base Year 4 Staff Loading'!F33+'24.5 Base Year 5 Staff Loading'!F33+'24.6 Base Year 6 Staff Loading'!F33)/6</f>
        <v>0</v>
      </c>
      <c r="G33" s="1080">
        <f>('24.1 Base Year 1 Staff Loading'!G33+'24.2 Base Year 2 Staff Loading'!G33+'24.3 Base Year 3 Staff Loading'!G33+'24.4 Base Year 4 Staff Loading'!G33+'24.5 Base Year 5 Staff Loading'!G33+'24.6 Base Year 6 Staff Loading'!G33)/6</f>
        <v>0</v>
      </c>
      <c r="H33" s="1080">
        <f>('24.1 Base Year 1 Staff Loading'!H33+'24.2 Base Year 2 Staff Loading'!H33+'24.3 Base Year 3 Staff Loading'!H33+'24.4 Base Year 4 Staff Loading'!H33+'24.5 Base Year 5 Staff Loading'!H33+'24.6 Base Year 6 Staff Loading'!H33)/6</f>
        <v>0</v>
      </c>
      <c r="I33" s="1080">
        <f>('24.1 Base Year 1 Staff Loading'!I33+'24.2 Base Year 2 Staff Loading'!I33+'24.3 Base Year 3 Staff Loading'!I33+'24.4 Base Year 4 Staff Loading'!I33+'24.5 Base Year 5 Staff Loading'!I33+'24.6 Base Year 6 Staff Loading'!I33)/6</f>
        <v>0</v>
      </c>
      <c r="J33" s="1080">
        <f>('24.1 Base Year 1 Staff Loading'!J33+'24.2 Base Year 2 Staff Loading'!J33+'24.3 Base Year 3 Staff Loading'!J33+'24.4 Base Year 4 Staff Loading'!J33+'24.5 Base Year 5 Staff Loading'!J33+'24.6 Base Year 6 Staff Loading'!J33)/6</f>
        <v>0</v>
      </c>
      <c r="K33" s="1080">
        <f>('24.1 Base Year 1 Staff Loading'!K33+'24.2 Base Year 2 Staff Loading'!K33+'24.3 Base Year 3 Staff Loading'!K33+'24.4 Base Year 4 Staff Loading'!K33+'24.5 Base Year 5 Staff Loading'!K33+'24.6 Base Year 6 Staff Loading'!K33)/6</f>
        <v>0</v>
      </c>
      <c r="L33" s="1080">
        <f>('24.1 Base Year 1 Staff Loading'!L33+'24.2 Base Year 2 Staff Loading'!L33+'24.3 Base Year 3 Staff Loading'!L33+'24.4 Base Year 4 Staff Loading'!L33+'24.5 Base Year 5 Staff Loading'!L33+'24.6 Base Year 6 Staff Loading'!L33)/6</f>
        <v>0</v>
      </c>
      <c r="M33" s="1080">
        <f>('24.1 Base Year 1 Staff Loading'!M33+'24.2 Base Year 2 Staff Loading'!M33+'24.3 Base Year 3 Staff Loading'!M33+'24.4 Base Year 4 Staff Loading'!M33+'24.5 Base Year 5 Staff Loading'!M33+'24.6 Base Year 6 Staff Loading'!M33)/6</f>
        <v>0</v>
      </c>
      <c r="N33" s="1080">
        <f>('24.1 Base Year 1 Staff Loading'!N33+'24.2 Base Year 2 Staff Loading'!N33+'24.3 Base Year 3 Staff Loading'!N33+'24.4 Base Year 4 Staff Loading'!N33+'24.5 Base Year 5 Staff Loading'!N33+'24.6 Base Year 6 Staff Loading'!N33)/6</f>
        <v>0</v>
      </c>
      <c r="O33" s="1080">
        <f>('24.1 Base Year 1 Staff Loading'!O33+'24.2 Base Year 2 Staff Loading'!O33+'24.3 Base Year 3 Staff Loading'!O33+'24.4 Base Year 4 Staff Loading'!O33+'24.5 Base Year 5 Staff Loading'!O33+'24.6 Base Year 6 Staff Loading'!O33)/6</f>
        <v>0</v>
      </c>
      <c r="P33" s="1080">
        <f>('24.1 Base Year 1 Staff Loading'!P33+'24.2 Base Year 2 Staff Loading'!P33+'24.3 Base Year 3 Staff Loading'!P33+'24.4 Base Year 4 Staff Loading'!P33+'24.5 Base Year 5 Staff Loading'!P33+'24.6 Base Year 6 Staff Loading'!P33)/6</f>
        <v>0</v>
      </c>
      <c r="Q33" s="1080">
        <f>('24.1 Base Year 1 Staff Loading'!Q33+'24.2 Base Year 2 Staff Loading'!Q33+'24.3 Base Year 3 Staff Loading'!Q33+'24.4 Base Year 4 Staff Loading'!Q33+'24.5 Base Year 5 Staff Loading'!Q33+'24.6 Base Year 6 Staff Loading'!Q33)/6</f>
        <v>0</v>
      </c>
      <c r="R33" s="1080">
        <f t="shared" si="26"/>
        <v>0</v>
      </c>
      <c r="S33" s="788">
        <f t="shared" si="27"/>
        <v>0</v>
      </c>
      <c r="W33" s="1081">
        <f t="shared" si="28"/>
        <v>0</v>
      </c>
      <c r="X33" s="1081">
        <f t="shared" si="29"/>
        <v>0</v>
      </c>
      <c r="Z33" s="1081">
        <f t="shared" si="30"/>
        <v>0</v>
      </c>
      <c r="AA33" s="1081">
        <f t="shared" si="31"/>
        <v>0</v>
      </c>
      <c r="AB33" s="909" t="e">
        <f t="shared" si="32"/>
        <v>#DIV/0!</v>
      </c>
    </row>
    <row r="34" spans="1:28" ht="14.25" x14ac:dyDescent="0.3">
      <c r="A34" s="1075"/>
      <c r="B34" s="1076"/>
      <c r="C34" s="1077"/>
      <c r="D34" s="1078"/>
      <c r="E34" s="1079"/>
      <c r="F34" s="1080">
        <f>('24.1 Base Year 1 Staff Loading'!F34+'24.2 Base Year 2 Staff Loading'!F34+'24.3 Base Year 3 Staff Loading'!F34+'24.4 Base Year 4 Staff Loading'!F34+'24.5 Base Year 5 Staff Loading'!F34+'24.6 Base Year 6 Staff Loading'!F34)/6</f>
        <v>0</v>
      </c>
      <c r="G34" s="1080">
        <f>('24.1 Base Year 1 Staff Loading'!G34+'24.2 Base Year 2 Staff Loading'!G34+'24.3 Base Year 3 Staff Loading'!G34+'24.4 Base Year 4 Staff Loading'!G34+'24.5 Base Year 5 Staff Loading'!G34+'24.6 Base Year 6 Staff Loading'!G34)/6</f>
        <v>0</v>
      </c>
      <c r="H34" s="1080">
        <f>('24.1 Base Year 1 Staff Loading'!H34+'24.2 Base Year 2 Staff Loading'!H34+'24.3 Base Year 3 Staff Loading'!H34+'24.4 Base Year 4 Staff Loading'!H34+'24.5 Base Year 5 Staff Loading'!H34+'24.6 Base Year 6 Staff Loading'!H34)/6</f>
        <v>0</v>
      </c>
      <c r="I34" s="1080">
        <f>('24.1 Base Year 1 Staff Loading'!I34+'24.2 Base Year 2 Staff Loading'!I34+'24.3 Base Year 3 Staff Loading'!I34+'24.4 Base Year 4 Staff Loading'!I34+'24.5 Base Year 5 Staff Loading'!I34+'24.6 Base Year 6 Staff Loading'!I34)/6</f>
        <v>0</v>
      </c>
      <c r="J34" s="1080">
        <f>('24.1 Base Year 1 Staff Loading'!J34+'24.2 Base Year 2 Staff Loading'!J34+'24.3 Base Year 3 Staff Loading'!J34+'24.4 Base Year 4 Staff Loading'!J34+'24.5 Base Year 5 Staff Loading'!J34+'24.6 Base Year 6 Staff Loading'!J34)/6</f>
        <v>0</v>
      </c>
      <c r="K34" s="1080">
        <f>('24.1 Base Year 1 Staff Loading'!K34+'24.2 Base Year 2 Staff Loading'!K34+'24.3 Base Year 3 Staff Loading'!K34+'24.4 Base Year 4 Staff Loading'!K34+'24.5 Base Year 5 Staff Loading'!K34+'24.6 Base Year 6 Staff Loading'!K34)/6</f>
        <v>0</v>
      </c>
      <c r="L34" s="1080">
        <f>('24.1 Base Year 1 Staff Loading'!L34+'24.2 Base Year 2 Staff Loading'!L34+'24.3 Base Year 3 Staff Loading'!L34+'24.4 Base Year 4 Staff Loading'!L34+'24.5 Base Year 5 Staff Loading'!L34+'24.6 Base Year 6 Staff Loading'!L34)/6</f>
        <v>0</v>
      </c>
      <c r="M34" s="1080">
        <f>('24.1 Base Year 1 Staff Loading'!M34+'24.2 Base Year 2 Staff Loading'!M34+'24.3 Base Year 3 Staff Loading'!M34+'24.4 Base Year 4 Staff Loading'!M34+'24.5 Base Year 5 Staff Loading'!M34+'24.6 Base Year 6 Staff Loading'!M34)/6</f>
        <v>0</v>
      </c>
      <c r="N34" s="1080">
        <f>('24.1 Base Year 1 Staff Loading'!N34+'24.2 Base Year 2 Staff Loading'!N34+'24.3 Base Year 3 Staff Loading'!N34+'24.4 Base Year 4 Staff Loading'!N34+'24.5 Base Year 5 Staff Loading'!N34+'24.6 Base Year 6 Staff Loading'!N34)/6</f>
        <v>0</v>
      </c>
      <c r="O34" s="1080">
        <f>('24.1 Base Year 1 Staff Loading'!O34+'24.2 Base Year 2 Staff Loading'!O34+'24.3 Base Year 3 Staff Loading'!O34+'24.4 Base Year 4 Staff Loading'!O34+'24.5 Base Year 5 Staff Loading'!O34+'24.6 Base Year 6 Staff Loading'!O34)/6</f>
        <v>0</v>
      </c>
      <c r="P34" s="1080">
        <f>('24.1 Base Year 1 Staff Loading'!P34+'24.2 Base Year 2 Staff Loading'!P34+'24.3 Base Year 3 Staff Loading'!P34+'24.4 Base Year 4 Staff Loading'!P34+'24.5 Base Year 5 Staff Loading'!P34+'24.6 Base Year 6 Staff Loading'!P34)/6</f>
        <v>0</v>
      </c>
      <c r="Q34" s="1080">
        <f>('24.1 Base Year 1 Staff Loading'!Q34+'24.2 Base Year 2 Staff Loading'!Q34+'24.3 Base Year 3 Staff Loading'!Q34+'24.4 Base Year 4 Staff Loading'!Q34+'24.5 Base Year 5 Staff Loading'!Q34+'24.6 Base Year 6 Staff Loading'!Q34)/6</f>
        <v>0</v>
      </c>
      <c r="R34" s="1080">
        <f t="shared" si="26"/>
        <v>0</v>
      </c>
      <c r="S34" s="788">
        <f t="shared" si="27"/>
        <v>0</v>
      </c>
      <c r="W34" s="1081">
        <f t="shared" si="28"/>
        <v>0</v>
      </c>
      <c r="X34" s="1081">
        <f t="shared" si="29"/>
        <v>0</v>
      </c>
      <c r="Z34" s="1081">
        <f t="shared" si="30"/>
        <v>0</v>
      </c>
      <c r="AA34" s="1081">
        <f t="shared" si="31"/>
        <v>0</v>
      </c>
      <c r="AB34" s="909" t="e">
        <f t="shared" si="32"/>
        <v>#DIV/0!</v>
      </c>
    </row>
    <row r="35" spans="1:28" ht="14.25" x14ac:dyDescent="0.3">
      <c r="A35" s="1075"/>
      <c r="B35" s="1076"/>
      <c r="C35" s="1077"/>
      <c r="D35" s="1078"/>
      <c r="E35" s="1079"/>
      <c r="F35" s="1080">
        <f>('24.1 Base Year 1 Staff Loading'!F35+'24.2 Base Year 2 Staff Loading'!F35+'24.3 Base Year 3 Staff Loading'!F35+'24.4 Base Year 4 Staff Loading'!F35+'24.5 Base Year 5 Staff Loading'!F35+'24.6 Base Year 6 Staff Loading'!F35)/6</f>
        <v>0</v>
      </c>
      <c r="G35" s="1080">
        <f>('24.1 Base Year 1 Staff Loading'!G35+'24.2 Base Year 2 Staff Loading'!G35+'24.3 Base Year 3 Staff Loading'!G35+'24.4 Base Year 4 Staff Loading'!G35+'24.5 Base Year 5 Staff Loading'!G35+'24.6 Base Year 6 Staff Loading'!G35)/6</f>
        <v>0</v>
      </c>
      <c r="H35" s="1080">
        <f>('24.1 Base Year 1 Staff Loading'!H35+'24.2 Base Year 2 Staff Loading'!H35+'24.3 Base Year 3 Staff Loading'!H35+'24.4 Base Year 4 Staff Loading'!H35+'24.5 Base Year 5 Staff Loading'!H35+'24.6 Base Year 6 Staff Loading'!H35)/6</f>
        <v>0</v>
      </c>
      <c r="I35" s="1080">
        <f>('24.1 Base Year 1 Staff Loading'!I35+'24.2 Base Year 2 Staff Loading'!I35+'24.3 Base Year 3 Staff Loading'!I35+'24.4 Base Year 4 Staff Loading'!I35+'24.5 Base Year 5 Staff Loading'!I35+'24.6 Base Year 6 Staff Loading'!I35)/6</f>
        <v>0</v>
      </c>
      <c r="J35" s="1080">
        <f>('24.1 Base Year 1 Staff Loading'!J35+'24.2 Base Year 2 Staff Loading'!J35+'24.3 Base Year 3 Staff Loading'!J35+'24.4 Base Year 4 Staff Loading'!J35+'24.5 Base Year 5 Staff Loading'!J35+'24.6 Base Year 6 Staff Loading'!J35)/6</f>
        <v>0</v>
      </c>
      <c r="K35" s="1080">
        <f>('24.1 Base Year 1 Staff Loading'!K35+'24.2 Base Year 2 Staff Loading'!K35+'24.3 Base Year 3 Staff Loading'!K35+'24.4 Base Year 4 Staff Loading'!K35+'24.5 Base Year 5 Staff Loading'!K35+'24.6 Base Year 6 Staff Loading'!K35)/6</f>
        <v>0</v>
      </c>
      <c r="L35" s="1080">
        <f>('24.1 Base Year 1 Staff Loading'!L35+'24.2 Base Year 2 Staff Loading'!L35+'24.3 Base Year 3 Staff Loading'!L35+'24.4 Base Year 4 Staff Loading'!L35+'24.5 Base Year 5 Staff Loading'!L35+'24.6 Base Year 6 Staff Loading'!L35)/6</f>
        <v>0</v>
      </c>
      <c r="M35" s="1080">
        <f>('24.1 Base Year 1 Staff Loading'!M35+'24.2 Base Year 2 Staff Loading'!M35+'24.3 Base Year 3 Staff Loading'!M35+'24.4 Base Year 4 Staff Loading'!M35+'24.5 Base Year 5 Staff Loading'!M35+'24.6 Base Year 6 Staff Loading'!M35)/6</f>
        <v>0</v>
      </c>
      <c r="N35" s="1080">
        <f>('24.1 Base Year 1 Staff Loading'!N35+'24.2 Base Year 2 Staff Loading'!N35+'24.3 Base Year 3 Staff Loading'!N35+'24.4 Base Year 4 Staff Loading'!N35+'24.5 Base Year 5 Staff Loading'!N35+'24.6 Base Year 6 Staff Loading'!N35)/6</f>
        <v>0</v>
      </c>
      <c r="O35" s="1080">
        <f>('24.1 Base Year 1 Staff Loading'!O35+'24.2 Base Year 2 Staff Loading'!O35+'24.3 Base Year 3 Staff Loading'!O35+'24.4 Base Year 4 Staff Loading'!O35+'24.5 Base Year 5 Staff Loading'!O35+'24.6 Base Year 6 Staff Loading'!O35)/6</f>
        <v>0</v>
      </c>
      <c r="P35" s="1080">
        <f>('24.1 Base Year 1 Staff Loading'!P35+'24.2 Base Year 2 Staff Loading'!P35+'24.3 Base Year 3 Staff Loading'!P35+'24.4 Base Year 4 Staff Loading'!P35+'24.5 Base Year 5 Staff Loading'!P35+'24.6 Base Year 6 Staff Loading'!P35)/6</f>
        <v>0</v>
      </c>
      <c r="Q35" s="1080">
        <f>('24.1 Base Year 1 Staff Loading'!Q35+'24.2 Base Year 2 Staff Loading'!Q35+'24.3 Base Year 3 Staff Loading'!Q35+'24.4 Base Year 4 Staff Loading'!Q35+'24.5 Base Year 5 Staff Loading'!Q35+'24.6 Base Year 6 Staff Loading'!Q35)/6</f>
        <v>0</v>
      </c>
      <c r="R35" s="1080">
        <f t="shared" si="26"/>
        <v>0</v>
      </c>
      <c r="S35" s="788">
        <f t="shared" si="27"/>
        <v>0</v>
      </c>
      <c r="T35" s="1088"/>
      <c r="U35" s="1088"/>
      <c r="V35" s="1088"/>
      <c r="W35" s="1081">
        <f t="shared" si="28"/>
        <v>0</v>
      </c>
      <c r="X35" s="1081">
        <f t="shared" si="29"/>
        <v>0</v>
      </c>
      <c r="Z35" s="1081">
        <f t="shared" si="30"/>
        <v>0</v>
      </c>
      <c r="AA35" s="1081">
        <f t="shared" si="31"/>
        <v>0</v>
      </c>
      <c r="AB35" s="909" t="e">
        <f t="shared" si="32"/>
        <v>#DIV/0!</v>
      </c>
    </row>
    <row r="36" spans="1:28" s="1088" customFormat="1" ht="15" thickBot="1" x14ac:dyDescent="0.35">
      <c r="A36" s="1082"/>
      <c r="B36" s="1083" t="s">
        <v>1233</v>
      </c>
      <c r="C36" s="1084"/>
      <c r="D36" s="1085"/>
      <c r="E36" s="1086"/>
      <c r="F36" s="1087">
        <f>SUM(F31:F35)</f>
        <v>0</v>
      </c>
      <c r="G36" s="1087">
        <f t="shared" ref="G36:R36" si="33">SUM(G31:G35)</f>
        <v>0</v>
      </c>
      <c r="H36" s="1087">
        <f t="shared" si="33"/>
        <v>0</v>
      </c>
      <c r="I36" s="1087">
        <f t="shared" si="33"/>
        <v>0</v>
      </c>
      <c r="J36" s="1087">
        <f t="shared" si="33"/>
        <v>0</v>
      </c>
      <c r="K36" s="1087">
        <f t="shared" si="33"/>
        <v>0</v>
      </c>
      <c r="L36" s="1087">
        <f t="shared" si="33"/>
        <v>0</v>
      </c>
      <c r="M36" s="1087">
        <f t="shared" si="33"/>
        <v>0</v>
      </c>
      <c r="N36" s="1087">
        <f t="shared" si="33"/>
        <v>0</v>
      </c>
      <c r="O36" s="1087">
        <f t="shared" si="33"/>
        <v>0</v>
      </c>
      <c r="P36" s="1087">
        <f t="shared" si="33"/>
        <v>0</v>
      </c>
      <c r="Q36" s="1087">
        <f t="shared" si="33"/>
        <v>0</v>
      </c>
      <c r="R36" s="1087">
        <f t="shared" si="33"/>
        <v>0</v>
      </c>
      <c r="S36" s="796">
        <f>SUM(S31:S35)</f>
        <v>0</v>
      </c>
      <c r="W36" s="1099">
        <f>SUM(W31:W35)</f>
        <v>0</v>
      </c>
      <c r="X36" s="1099">
        <f>SUM(X31:X35)</f>
        <v>0</v>
      </c>
      <c r="Z36" s="1089">
        <f>SUM(Z31:Z35)</f>
        <v>0</v>
      </c>
      <c r="AA36" s="1089">
        <f>SUM(AA31:AA35)</f>
        <v>0</v>
      </c>
      <c r="AB36" s="798" t="e">
        <f>Z36/(Z36+AA36)</f>
        <v>#DIV/0!</v>
      </c>
    </row>
    <row r="37" spans="1:28" ht="14.25" x14ac:dyDescent="0.3">
      <c r="A37" s="1075">
        <v>2.2000000000000002</v>
      </c>
      <c r="B37" s="1076" t="s">
        <v>1154</v>
      </c>
      <c r="C37" s="1077"/>
      <c r="D37" s="1078"/>
      <c r="E37" s="1079"/>
      <c r="F37" s="1080">
        <f>('24.1 Base Year 1 Staff Loading'!F37+'24.2 Base Year 2 Staff Loading'!F37+'24.3 Base Year 3 Staff Loading'!F37+'24.4 Base Year 4 Staff Loading'!F37+'24.5 Base Year 5 Staff Loading'!F37+'24.6 Base Year 6 Staff Loading'!F37)/6</f>
        <v>0</v>
      </c>
      <c r="G37" s="1080">
        <f>('24.1 Base Year 1 Staff Loading'!G37+'24.2 Base Year 2 Staff Loading'!G37+'24.3 Base Year 3 Staff Loading'!G37+'24.4 Base Year 4 Staff Loading'!G37+'24.5 Base Year 5 Staff Loading'!G37+'24.6 Base Year 6 Staff Loading'!G37)/6</f>
        <v>0</v>
      </c>
      <c r="H37" s="1080">
        <f>('24.1 Base Year 1 Staff Loading'!H37+'24.2 Base Year 2 Staff Loading'!H37+'24.3 Base Year 3 Staff Loading'!H37+'24.4 Base Year 4 Staff Loading'!H37+'24.5 Base Year 5 Staff Loading'!H37+'24.6 Base Year 6 Staff Loading'!H37)/6</f>
        <v>0</v>
      </c>
      <c r="I37" s="1080">
        <f>('24.1 Base Year 1 Staff Loading'!I37+'24.2 Base Year 2 Staff Loading'!I37+'24.3 Base Year 3 Staff Loading'!I37+'24.4 Base Year 4 Staff Loading'!I37+'24.5 Base Year 5 Staff Loading'!I37+'24.6 Base Year 6 Staff Loading'!I37)/6</f>
        <v>0</v>
      </c>
      <c r="J37" s="1080">
        <f>('24.1 Base Year 1 Staff Loading'!J37+'24.2 Base Year 2 Staff Loading'!J37+'24.3 Base Year 3 Staff Loading'!J37+'24.4 Base Year 4 Staff Loading'!J37+'24.5 Base Year 5 Staff Loading'!J37+'24.6 Base Year 6 Staff Loading'!J37)/6</f>
        <v>0</v>
      </c>
      <c r="K37" s="1080">
        <f>('24.1 Base Year 1 Staff Loading'!K37+'24.2 Base Year 2 Staff Loading'!K37+'24.3 Base Year 3 Staff Loading'!K37+'24.4 Base Year 4 Staff Loading'!K37+'24.5 Base Year 5 Staff Loading'!K37+'24.6 Base Year 6 Staff Loading'!K37)/6</f>
        <v>0</v>
      </c>
      <c r="L37" s="1080">
        <f>('24.1 Base Year 1 Staff Loading'!L37+'24.2 Base Year 2 Staff Loading'!L37+'24.3 Base Year 3 Staff Loading'!L37+'24.4 Base Year 4 Staff Loading'!L37+'24.5 Base Year 5 Staff Loading'!L37+'24.6 Base Year 6 Staff Loading'!L37)/6</f>
        <v>0</v>
      </c>
      <c r="M37" s="1080">
        <f>('24.1 Base Year 1 Staff Loading'!M37+'24.2 Base Year 2 Staff Loading'!M37+'24.3 Base Year 3 Staff Loading'!M37+'24.4 Base Year 4 Staff Loading'!M37+'24.5 Base Year 5 Staff Loading'!M37+'24.6 Base Year 6 Staff Loading'!M37)/6</f>
        <v>0</v>
      </c>
      <c r="N37" s="1080">
        <f>('24.1 Base Year 1 Staff Loading'!N37+'24.2 Base Year 2 Staff Loading'!N37+'24.3 Base Year 3 Staff Loading'!N37+'24.4 Base Year 4 Staff Loading'!N37+'24.5 Base Year 5 Staff Loading'!N37+'24.6 Base Year 6 Staff Loading'!N37)/6</f>
        <v>0</v>
      </c>
      <c r="O37" s="1080">
        <f>('24.1 Base Year 1 Staff Loading'!O37+'24.2 Base Year 2 Staff Loading'!O37+'24.3 Base Year 3 Staff Loading'!O37+'24.4 Base Year 4 Staff Loading'!O37+'24.5 Base Year 5 Staff Loading'!O37+'24.6 Base Year 6 Staff Loading'!O37)/6</f>
        <v>0</v>
      </c>
      <c r="P37" s="1080">
        <f>('24.1 Base Year 1 Staff Loading'!P37+'24.2 Base Year 2 Staff Loading'!P37+'24.3 Base Year 3 Staff Loading'!P37+'24.4 Base Year 4 Staff Loading'!P37+'24.5 Base Year 5 Staff Loading'!P37+'24.6 Base Year 6 Staff Loading'!P37)/6</f>
        <v>0</v>
      </c>
      <c r="Q37" s="1080">
        <f>('24.1 Base Year 1 Staff Loading'!Q37+'24.2 Base Year 2 Staff Loading'!Q37+'24.3 Base Year 3 Staff Loading'!Q37+'24.4 Base Year 4 Staff Loading'!Q37+'24.5 Base Year 5 Staff Loading'!Q37+'24.6 Base Year 6 Staff Loading'!Q37)/6</f>
        <v>0</v>
      </c>
      <c r="R37" s="1080">
        <f>SUM(F37:Q37)</f>
        <v>0</v>
      </c>
      <c r="S37" s="788">
        <f>D37*R37</f>
        <v>0</v>
      </c>
      <c r="T37" s="1088"/>
      <c r="U37" s="1088"/>
      <c r="V37" s="1088"/>
      <c r="W37" s="1081">
        <f>X37/$U$7</f>
        <v>0</v>
      </c>
      <c r="X37" s="1081">
        <f>R37/12</f>
        <v>0</v>
      </c>
      <c r="Z37" s="1081">
        <f>IF($E37="Y",$R37,0)</f>
        <v>0</v>
      </c>
      <c r="AA37" s="1081">
        <f>IF($E37="N",$R37,0)</f>
        <v>0</v>
      </c>
      <c r="AB37" s="909" t="e">
        <f>Z37/(AA37+Z37)</f>
        <v>#DIV/0!</v>
      </c>
    </row>
    <row r="38" spans="1:28" ht="14.25" x14ac:dyDescent="0.3">
      <c r="A38" s="1075"/>
      <c r="B38" s="1076"/>
      <c r="C38" s="1077"/>
      <c r="D38" s="1078"/>
      <c r="E38" s="1079"/>
      <c r="F38" s="1080">
        <f>('24.1 Base Year 1 Staff Loading'!F38+'24.2 Base Year 2 Staff Loading'!F38+'24.3 Base Year 3 Staff Loading'!F38+'24.4 Base Year 4 Staff Loading'!F38+'24.5 Base Year 5 Staff Loading'!F38+'24.6 Base Year 6 Staff Loading'!F38)/6</f>
        <v>0</v>
      </c>
      <c r="G38" s="1080">
        <f>('24.1 Base Year 1 Staff Loading'!G38+'24.2 Base Year 2 Staff Loading'!G38+'24.3 Base Year 3 Staff Loading'!G38+'24.4 Base Year 4 Staff Loading'!G38+'24.5 Base Year 5 Staff Loading'!G38+'24.6 Base Year 6 Staff Loading'!G38)/6</f>
        <v>0</v>
      </c>
      <c r="H38" s="1080">
        <f>('24.1 Base Year 1 Staff Loading'!H38+'24.2 Base Year 2 Staff Loading'!H38+'24.3 Base Year 3 Staff Loading'!H38+'24.4 Base Year 4 Staff Loading'!H38+'24.5 Base Year 5 Staff Loading'!H38+'24.6 Base Year 6 Staff Loading'!H38)/6</f>
        <v>0</v>
      </c>
      <c r="I38" s="1080">
        <f>('24.1 Base Year 1 Staff Loading'!I38+'24.2 Base Year 2 Staff Loading'!I38+'24.3 Base Year 3 Staff Loading'!I38+'24.4 Base Year 4 Staff Loading'!I38+'24.5 Base Year 5 Staff Loading'!I38+'24.6 Base Year 6 Staff Loading'!I38)/6</f>
        <v>0</v>
      </c>
      <c r="J38" s="1080">
        <f>('24.1 Base Year 1 Staff Loading'!J38+'24.2 Base Year 2 Staff Loading'!J38+'24.3 Base Year 3 Staff Loading'!J38+'24.4 Base Year 4 Staff Loading'!J38+'24.5 Base Year 5 Staff Loading'!J38+'24.6 Base Year 6 Staff Loading'!J38)/6</f>
        <v>0</v>
      </c>
      <c r="K38" s="1080">
        <f>('24.1 Base Year 1 Staff Loading'!K38+'24.2 Base Year 2 Staff Loading'!K38+'24.3 Base Year 3 Staff Loading'!K38+'24.4 Base Year 4 Staff Loading'!K38+'24.5 Base Year 5 Staff Loading'!K38+'24.6 Base Year 6 Staff Loading'!K38)/6</f>
        <v>0</v>
      </c>
      <c r="L38" s="1080">
        <f>('24.1 Base Year 1 Staff Loading'!L38+'24.2 Base Year 2 Staff Loading'!L38+'24.3 Base Year 3 Staff Loading'!L38+'24.4 Base Year 4 Staff Loading'!L38+'24.5 Base Year 5 Staff Loading'!L38+'24.6 Base Year 6 Staff Loading'!L38)/6</f>
        <v>0</v>
      </c>
      <c r="M38" s="1080">
        <f>('24.1 Base Year 1 Staff Loading'!M38+'24.2 Base Year 2 Staff Loading'!M38+'24.3 Base Year 3 Staff Loading'!M38+'24.4 Base Year 4 Staff Loading'!M38+'24.5 Base Year 5 Staff Loading'!M38+'24.6 Base Year 6 Staff Loading'!M38)/6</f>
        <v>0</v>
      </c>
      <c r="N38" s="1080">
        <f>('24.1 Base Year 1 Staff Loading'!N38+'24.2 Base Year 2 Staff Loading'!N38+'24.3 Base Year 3 Staff Loading'!N38+'24.4 Base Year 4 Staff Loading'!N38+'24.5 Base Year 5 Staff Loading'!N38+'24.6 Base Year 6 Staff Loading'!N38)/6</f>
        <v>0</v>
      </c>
      <c r="O38" s="1080">
        <f>('24.1 Base Year 1 Staff Loading'!O38+'24.2 Base Year 2 Staff Loading'!O38+'24.3 Base Year 3 Staff Loading'!O38+'24.4 Base Year 4 Staff Loading'!O38+'24.5 Base Year 5 Staff Loading'!O38+'24.6 Base Year 6 Staff Loading'!O38)/6</f>
        <v>0</v>
      </c>
      <c r="P38" s="1080">
        <f>('24.1 Base Year 1 Staff Loading'!P38+'24.2 Base Year 2 Staff Loading'!P38+'24.3 Base Year 3 Staff Loading'!P38+'24.4 Base Year 4 Staff Loading'!P38+'24.5 Base Year 5 Staff Loading'!P38+'24.6 Base Year 6 Staff Loading'!P38)/6</f>
        <v>0</v>
      </c>
      <c r="Q38" s="1080">
        <f>('24.1 Base Year 1 Staff Loading'!Q38+'24.2 Base Year 2 Staff Loading'!Q38+'24.3 Base Year 3 Staff Loading'!Q38+'24.4 Base Year 4 Staff Loading'!Q38+'24.5 Base Year 5 Staff Loading'!Q38+'24.6 Base Year 6 Staff Loading'!Q38)/6</f>
        <v>0</v>
      </c>
      <c r="R38" s="1080">
        <f t="shared" ref="R38:R41" si="34">SUM(F38:Q38)</f>
        <v>0</v>
      </c>
      <c r="S38" s="788">
        <f t="shared" ref="S38:S41" si="35">D38*R38</f>
        <v>0</v>
      </c>
      <c r="T38" s="1088"/>
      <c r="U38" s="1088"/>
      <c r="V38" s="1088"/>
      <c r="W38" s="1081">
        <f t="shared" ref="W38:W41" si="36">X38/$U$7</f>
        <v>0</v>
      </c>
      <c r="X38" s="1081">
        <f t="shared" ref="X38:X41" si="37">R38/12</f>
        <v>0</v>
      </c>
      <c r="Z38" s="1081">
        <f t="shared" ref="Z38:Z41" si="38">IF($E38="Y",$R38,0)</f>
        <v>0</v>
      </c>
      <c r="AA38" s="1081">
        <f t="shared" ref="AA38:AA41" si="39">IF($E38="N",$R38,0)</f>
        <v>0</v>
      </c>
      <c r="AB38" s="909" t="e">
        <f t="shared" ref="AB38:AB41" si="40">Z38/(AA38+Z38)</f>
        <v>#DIV/0!</v>
      </c>
    </row>
    <row r="39" spans="1:28" ht="14.25" x14ac:dyDescent="0.3">
      <c r="A39" s="1075"/>
      <c r="B39" s="1076"/>
      <c r="C39" s="1077"/>
      <c r="D39" s="1078"/>
      <c r="E39" s="1079"/>
      <c r="F39" s="1080">
        <f>('24.1 Base Year 1 Staff Loading'!F39+'24.2 Base Year 2 Staff Loading'!F39+'24.3 Base Year 3 Staff Loading'!F39+'24.4 Base Year 4 Staff Loading'!F39+'24.5 Base Year 5 Staff Loading'!F39+'24.6 Base Year 6 Staff Loading'!F39)/6</f>
        <v>0</v>
      </c>
      <c r="G39" s="1080">
        <f>('24.1 Base Year 1 Staff Loading'!G39+'24.2 Base Year 2 Staff Loading'!G39+'24.3 Base Year 3 Staff Loading'!G39+'24.4 Base Year 4 Staff Loading'!G39+'24.5 Base Year 5 Staff Loading'!G39+'24.6 Base Year 6 Staff Loading'!G39)/6</f>
        <v>0</v>
      </c>
      <c r="H39" s="1080">
        <f>('24.1 Base Year 1 Staff Loading'!H39+'24.2 Base Year 2 Staff Loading'!H39+'24.3 Base Year 3 Staff Loading'!H39+'24.4 Base Year 4 Staff Loading'!H39+'24.5 Base Year 5 Staff Loading'!H39+'24.6 Base Year 6 Staff Loading'!H39)/6</f>
        <v>0</v>
      </c>
      <c r="I39" s="1080">
        <f>('24.1 Base Year 1 Staff Loading'!I39+'24.2 Base Year 2 Staff Loading'!I39+'24.3 Base Year 3 Staff Loading'!I39+'24.4 Base Year 4 Staff Loading'!I39+'24.5 Base Year 5 Staff Loading'!I39+'24.6 Base Year 6 Staff Loading'!I39)/6</f>
        <v>0</v>
      </c>
      <c r="J39" s="1080">
        <f>('24.1 Base Year 1 Staff Loading'!J39+'24.2 Base Year 2 Staff Loading'!J39+'24.3 Base Year 3 Staff Loading'!J39+'24.4 Base Year 4 Staff Loading'!J39+'24.5 Base Year 5 Staff Loading'!J39+'24.6 Base Year 6 Staff Loading'!J39)/6</f>
        <v>0</v>
      </c>
      <c r="K39" s="1080">
        <f>('24.1 Base Year 1 Staff Loading'!K39+'24.2 Base Year 2 Staff Loading'!K39+'24.3 Base Year 3 Staff Loading'!K39+'24.4 Base Year 4 Staff Loading'!K39+'24.5 Base Year 5 Staff Loading'!K39+'24.6 Base Year 6 Staff Loading'!K39)/6</f>
        <v>0</v>
      </c>
      <c r="L39" s="1080">
        <f>('24.1 Base Year 1 Staff Loading'!L39+'24.2 Base Year 2 Staff Loading'!L39+'24.3 Base Year 3 Staff Loading'!L39+'24.4 Base Year 4 Staff Loading'!L39+'24.5 Base Year 5 Staff Loading'!L39+'24.6 Base Year 6 Staff Loading'!L39)/6</f>
        <v>0</v>
      </c>
      <c r="M39" s="1080">
        <f>('24.1 Base Year 1 Staff Loading'!M39+'24.2 Base Year 2 Staff Loading'!M39+'24.3 Base Year 3 Staff Loading'!M39+'24.4 Base Year 4 Staff Loading'!M39+'24.5 Base Year 5 Staff Loading'!M39+'24.6 Base Year 6 Staff Loading'!M39)/6</f>
        <v>0</v>
      </c>
      <c r="N39" s="1080">
        <f>('24.1 Base Year 1 Staff Loading'!N39+'24.2 Base Year 2 Staff Loading'!N39+'24.3 Base Year 3 Staff Loading'!N39+'24.4 Base Year 4 Staff Loading'!N39+'24.5 Base Year 5 Staff Loading'!N39+'24.6 Base Year 6 Staff Loading'!N39)/6</f>
        <v>0</v>
      </c>
      <c r="O39" s="1080">
        <f>('24.1 Base Year 1 Staff Loading'!O39+'24.2 Base Year 2 Staff Loading'!O39+'24.3 Base Year 3 Staff Loading'!O39+'24.4 Base Year 4 Staff Loading'!O39+'24.5 Base Year 5 Staff Loading'!O39+'24.6 Base Year 6 Staff Loading'!O39)/6</f>
        <v>0</v>
      </c>
      <c r="P39" s="1080">
        <f>('24.1 Base Year 1 Staff Loading'!P39+'24.2 Base Year 2 Staff Loading'!P39+'24.3 Base Year 3 Staff Loading'!P39+'24.4 Base Year 4 Staff Loading'!P39+'24.5 Base Year 5 Staff Loading'!P39+'24.6 Base Year 6 Staff Loading'!P39)/6</f>
        <v>0</v>
      </c>
      <c r="Q39" s="1080">
        <f>('24.1 Base Year 1 Staff Loading'!Q39+'24.2 Base Year 2 Staff Loading'!Q39+'24.3 Base Year 3 Staff Loading'!Q39+'24.4 Base Year 4 Staff Loading'!Q39+'24.5 Base Year 5 Staff Loading'!Q39+'24.6 Base Year 6 Staff Loading'!Q39)/6</f>
        <v>0</v>
      </c>
      <c r="R39" s="1080">
        <f t="shared" si="34"/>
        <v>0</v>
      </c>
      <c r="S39" s="788">
        <f t="shared" si="35"/>
        <v>0</v>
      </c>
      <c r="T39" s="1088"/>
      <c r="U39" s="1088"/>
      <c r="V39" s="1088"/>
      <c r="W39" s="1081">
        <f t="shared" si="36"/>
        <v>0</v>
      </c>
      <c r="X39" s="1081">
        <f t="shared" si="37"/>
        <v>0</v>
      </c>
      <c r="Z39" s="1081">
        <f t="shared" si="38"/>
        <v>0</v>
      </c>
      <c r="AA39" s="1081">
        <f t="shared" si="39"/>
        <v>0</v>
      </c>
      <c r="AB39" s="909" t="e">
        <f t="shared" si="40"/>
        <v>#DIV/0!</v>
      </c>
    </row>
    <row r="40" spans="1:28" ht="14.25" x14ac:dyDescent="0.3">
      <c r="A40" s="1075"/>
      <c r="B40" s="1076"/>
      <c r="C40" s="1077"/>
      <c r="D40" s="1078"/>
      <c r="E40" s="1079"/>
      <c r="F40" s="1080">
        <f>('24.1 Base Year 1 Staff Loading'!F40+'24.2 Base Year 2 Staff Loading'!F40+'24.3 Base Year 3 Staff Loading'!F40+'24.4 Base Year 4 Staff Loading'!F40+'24.5 Base Year 5 Staff Loading'!F40+'24.6 Base Year 6 Staff Loading'!F40)/6</f>
        <v>0</v>
      </c>
      <c r="G40" s="1080">
        <f>('24.1 Base Year 1 Staff Loading'!G40+'24.2 Base Year 2 Staff Loading'!G40+'24.3 Base Year 3 Staff Loading'!G40+'24.4 Base Year 4 Staff Loading'!G40+'24.5 Base Year 5 Staff Loading'!G40+'24.6 Base Year 6 Staff Loading'!G40)/6</f>
        <v>0</v>
      </c>
      <c r="H40" s="1080">
        <f>('24.1 Base Year 1 Staff Loading'!H40+'24.2 Base Year 2 Staff Loading'!H40+'24.3 Base Year 3 Staff Loading'!H40+'24.4 Base Year 4 Staff Loading'!H40+'24.5 Base Year 5 Staff Loading'!H40+'24.6 Base Year 6 Staff Loading'!H40)/6</f>
        <v>0</v>
      </c>
      <c r="I40" s="1080">
        <f>('24.1 Base Year 1 Staff Loading'!I40+'24.2 Base Year 2 Staff Loading'!I40+'24.3 Base Year 3 Staff Loading'!I40+'24.4 Base Year 4 Staff Loading'!I40+'24.5 Base Year 5 Staff Loading'!I40+'24.6 Base Year 6 Staff Loading'!I40)/6</f>
        <v>0</v>
      </c>
      <c r="J40" s="1080">
        <f>('24.1 Base Year 1 Staff Loading'!J40+'24.2 Base Year 2 Staff Loading'!J40+'24.3 Base Year 3 Staff Loading'!J40+'24.4 Base Year 4 Staff Loading'!J40+'24.5 Base Year 5 Staff Loading'!J40+'24.6 Base Year 6 Staff Loading'!J40)/6</f>
        <v>0</v>
      </c>
      <c r="K40" s="1080">
        <f>('24.1 Base Year 1 Staff Loading'!K40+'24.2 Base Year 2 Staff Loading'!K40+'24.3 Base Year 3 Staff Loading'!K40+'24.4 Base Year 4 Staff Loading'!K40+'24.5 Base Year 5 Staff Loading'!K40+'24.6 Base Year 6 Staff Loading'!K40)/6</f>
        <v>0</v>
      </c>
      <c r="L40" s="1080">
        <f>('24.1 Base Year 1 Staff Loading'!L40+'24.2 Base Year 2 Staff Loading'!L40+'24.3 Base Year 3 Staff Loading'!L40+'24.4 Base Year 4 Staff Loading'!L40+'24.5 Base Year 5 Staff Loading'!L40+'24.6 Base Year 6 Staff Loading'!L40)/6</f>
        <v>0</v>
      </c>
      <c r="M40" s="1080">
        <f>('24.1 Base Year 1 Staff Loading'!M40+'24.2 Base Year 2 Staff Loading'!M40+'24.3 Base Year 3 Staff Loading'!M40+'24.4 Base Year 4 Staff Loading'!M40+'24.5 Base Year 5 Staff Loading'!M40+'24.6 Base Year 6 Staff Loading'!M40)/6</f>
        <v>0</v>
      </c>
      <c r="N40" s="1080">
        <f>('24.1 Base Year 1 Staff Loading'!N40+'24.2 Base Year 2 Staff Loading'!N40+'24.3 Base Year 3 Staff Loading'!N40+'24.4 Base Year 4 Staff Loading'!N40+'24.5 Base Year 5 Staff Loading'!N40+'24.6 Base Year 6 Staff Loading'!N40)/6</f>
        <v>0</v>
      </c>
      <c r="O40" s="1080">
        <f>('24.1 Base Year 1 Staff Loading'!O40+'24.2 Base Year 2 Staff Loading'!O40+'24.3 Base Year 3 Staff Loading'!O40+'24.4 Base Year 4 Staff Loading'!O40+'24.5 Base Year 5 Staff Loading'!O40+'24.6 Base Year 6 Staff Loading'!O40)/6</f>
        <v>0</v>
      </c>
      <c r="P40" s="1080">
        <f>('24.1 Base Year 1 Staff Loading'!P40+'24.2 Base Year 2 Staff Loading'!P40+'24.3 Base Year 3 Staff Loading'!P40+'24.4 Base Year 4 Staff Loading'!P40+'24.5 Base Year 5 Staff Loading'!P40+'24.6 Base Year 6 Staff Loading'!P40)/6</f>
        <v>0</v>
      </c>
      <c r="Q40" s="1080">
        <f>('24.1 Base Year 1 Staff Loading'!Q40+'24.2 Base Year 2 Staff Loading'!Q40+'24.3 Base Year 3 Staff Loading'!Q40+'24.4 Base Year 4 Staff Loading'!Q40+'24.5 Base Year 5 Staff Loading'!Q40+'24.6 Base Year 6 Staff Loading'!Q40)/6</f>
        <v>0</v>
      </c>
      <c r="R40" s="1080">
        <f t="shared" si="34"/>
        <v>0</v>
      </c>
      <c r="S40" s="788">
        <f t="shared" si="35"/>
        <v>0</v>
      </c>
      <c r="T40" s="1088"/>
      <c r="U40" s="1088"/>
      <c r="V40" s="1088"/>
      <c r="W40" s="1081">
        <f t="shared" si="36"/>
        <v>0</v>
      </c>
      <c r="X40" s="1081">
        <f t="shared" si="37"/>
        <v>0</v>
      </c>
      <c r="Z40" s="1081">
        <f t="shared" si="38"/>
        <v>0</v>
      </c>
      <c r="AA40" s="1081">
        <f t="shared" si="39"/>
        <v>0</v>
      </c>
      <c r="AB40" s="909" t="e">
        <f t="shared" si="40"/>
        <v>#DIV/0!</v>
      </c>
    </row>
    <row r="41" spans="1:28" ht="14.25" x14ac:dyDescent="0.3">
      <c r="A41" s="1075"/>
      <c r="B41" s="1076"/>
      <c r="C41" s="1077"/>
      <c r="D41" s="1078"/>
      <c r="E41" s="1079"/>
      <c r="F41" s="1080">
        <f>('24.1 Base Year 1 Staff Loading'!F41+'24.2 Base Year 2 Staff Loading'!F41+'24.3 Base Year 3 Staff Loading'!F41+'24.4 Base Year 4 Staff Loading'!F41+'24.5 Base Year 5 Staff Loading'!F41+'24.6 Base Year 6 Staff Loading'!F41)/6</f>
        <v>0</v>
      </c>
      <c r="G41" s="1080">
        <f>('24.1 Base Year 1 Staff Loading'!G41+'24.2 Base Year 2 Staff Loading'!G41+'24.3 Base Year 3 Staff Loading'!G41+'24.4 Base Year 4 Staff Loading'!G41+'24.5 Base Year 5 Staff Loading'!G41+'24.6 Base Year 6 Staff Loading'!G41)/6</f>
        <v>0</v>
      </c>
      <c r="H41" s="1080">
        <f>('24.1 Base Year 1 Staff Loading'!H41+'24.2 Base Year 2 Staff Loading'!H41+'24.3 Base Year 3 Staff Loading'!H41+'24.4 Base Year 4 Staff Loading'!H41+'24.5 Base Year 5 Staff Loading'!H41+'24.6 Base Year 6 Staff Loading'!H41)/6</f>
        <v>0</v>
      </c>
      <c r="I41" s="1080">
        <f>('24.1 Base Year 1 Staff Loading'!I41+'24.2 Base Year 2 Staff Loading'!I41+'24.3 Base Year 3 Staff Loading'!I41+'24.4 Base Year 4 Staff Loading'!I41+'24.5 Base Year 5 Staff Loading'!I41+'24.6 Base Year 6 Staff Loading'!I41)/6</f>
        <v>0</v>
      </c>
      <c r="J41" s="1080">
        <f>('24.1 Base Year 1 Staff Loading'!J41+'24.2 Base Year 2 Staff Loading'!J41+'24.3 Base Year 3 Staff Loading'!J41+'24.4 Base Year 4 Staff Loading'!J41+'24.5 Base Year 5 Staff Loading'!J41+'24.6 Base Year 6 Staff Loading'!J41)/6</f>
        <v>0</v>
      </c>
      <c r="K41" s="1080">
        <f>('24.1 Base Year 1 Staff Loading'!K41+'24.2 Base Year 2 Staff Loading'!K41+'24.3 Base Year 3 Staff Loading'!K41+'24.4 Base Year 4 Staff Loading'!K41+'24.5 Base Year 5 Staff Loading'!K41+'24.6 Base Year 6 Staff Loading'!K41)/6</f>
        <v>0</v>
      </c>
      <c r="L41" s="1080">
        <f>('24.1 Base Year 1 Staff Loading'!L41+'24.2 Base Year 2 Staff Loading'!L41+'24.3 Base Year 3 Staff Loading'!L41+'24.4 Base Year 4 Staff Loading'!L41+'24.5 Base Year 5 Staff Loading'!L41+'24.6 Base Year 6 Staff Loading'!L41)/6</f>
        <v>0</v>
      </c>
      <c r="M41" s="1080">
        <f>('24.1 Base Year 1 Staff Loading'!M41+'24.2 Base Year 2 Staff Loading'!M41+'24.3 Base Year 3 Staff Loading'!M41+'24.4 Base Year 4 Staff Loading'!M41+'24.5 Base Year 5 Staff Loading'!M41+'24.6 Base Year 6 Staff Loading'!M41)/6</f>
        <v>0</v>
      </c>
      <c r="N41" s="1080">
        <f>('24.1 Base Year 1 Staff Loading'!N41+'24.2 Base Year 2 Staff Loading'!N41+'24.3 Base Year 3 Staff Loading'!N41+'24.4 Base Year 4 Staff Loading'!N41+'24.5 Base Year 5 Staff Loading'!N41+'24.6 Base Year 6 Staff Loading'!N41)/6</f>
        <v>0</v>
      </c>
      <c r="O41" s="1080">
        <f>('24.1 Base Year 1 Staff Loading'!O41+'24.2 Base Year 2 Staff Loading'!O41+'24.3 Base Year 3 Staff Loading'!O41+'24.4 Base Year 4 Staff Loading'!O41+'24.5 Base Year 5 Staff Loading'!O41+'24.6 Base Year 6 Staff Loading'!O41)/6</f>
        <v>0</v>
      </c>
      <c r="P41" s="1080">
        <f>('24.1 Base Year 1 Staff Loading'!P41+'24.2 Base Year 2 Staff Loading'!P41+'24.3 Base Year 3 Staff Loading'!P41+'24.4 Base Year 4 Staff Loading'!P41+'24.5 Base Year 5 Staff Loading'!P41+'24.6 Base Year 6 Staff Loading'!P41)/6</f>
        <v>0</v>
      </c>
      <c r="Q41" s="1080">
        <f>('24.1 Base Year 1 Staff Loading'!Q41+'24.2 Base Year 2 Staff Loading'!Q41+'24.3 Base Year 3 Staff Loading'!Q41+'24.4 Base Year 4 Staff Loading'!Q41+'24.5 Base Year 5 Staff Loading'!Q41+'24.6 Base Year 6 Staff Loading'!Q41)/6</f>
        <v>0</v>
      </c>
      <c r="R41" s="1080">
        <f t="shared" si="34"/>
        <v>0</v>
      </c>
      <c r="S41" s="788">
        <f t="shared" si="35"/>
        <v>0</v>
      </c>
      <c r="T41" s="1117"/>
      <c r="U41" s="1088"/>
      <c r="V41" s="1088"/>
      <c r="W41" s="1081">
        <f t="shared" si="36"/>
        <v>0</v>
      </c>
      <c r="X41" s="1081">
        <f t="shared" si="37"/>
        <v>0</v>
      </c>
      <c r="Z41" s="1081">
        <f t="shared" si="38"/>
        <v>0</v>
      </c>
      <c r="AA41" s="1081">
        <f t="shared" si="39"/>
        <v>0</v>
      </c>
      <c r="AB41" s="909" t="e">
        <f t="shared" si="40"/>
        <v>#DIV/0!</v>
      </c>
    </row>
    <row r="42" spans="1:28" s="1088" customFormat="1" ht="15" thickBot="1" x14ac:dyDescent="0.35">
      <c r="A42" s="1082"/>
      <c r="B42" s="1083" t="s">
        <v>1155</v>
      </c>
      <c r="C42" s="1084"/>
      <c r="D42" s="1085"/>
      <c r="E42" s="1086"/>
      <c r="F42" s="1087">
        <f>SUM(F37:F41)</f>
        <v>0</v>
      </c>
      <c r="G42" s="1087">
        <f t="shared" ref="G42:R42" si="41">SUM(G37:G41)</f>
        <v>0</v>
      </c>
      <c r="H42" s="1087">
        <f t="shared" si="41"/>
        <v>0</v>
      </c>
      <c r="I42" s="1087">
        <f t="shared" si="41"/>
        <v>0</v>
      </c>
      <c r="J42" s="1087">
        <f t="shared" si="41"/>
        <v>0</v>
      </c>
      <c r="K42" s="1087">
        <f t="shared" si="41"/>
        <v>0</v>
      </c>
      <c r="L42" s="1087">
        <f t="shared" si="41"/>
        <v>0</v>
      </c>
      <c r="M42" s="1087">
        <f t="shared" si="41"/>
        <v>0</v>
      </c>
      <c r="N42" s="1087">
        <f t="shared" si="41"/>
        <v>0</v>
      </c>
      <c r="O42" s="1087">
        <f t="shared" si="41"/>
        <v>0</v>
      </c>
      <c r="P42" s="1087">
        <f t="shared" si="41"/>
        <v>0</v>
      </c>
      <c r="Q42" s="1087">
        <f t="shared" si="41"/>
        <v>0</v>
      </c>
      <c r="R42" s="1087">
        <f t="shared" si="41"/>
        <v>0</v>
      </c>
      <c r="S42" s="796">
        <f>SUM(S37:S41)</f>
        <v>0</v>
      </c>
      <c r="T42" s="1066"/>
      <c r="U42" s="1066"/>
      <c r="V42" s="1066"/>
      <c r="W42" s="1099">
        <f>SUM(W37:W41)</f>
        <v>0</v>
      </c>
      <c r="X42" s="1099">
        <f>SUM(X37:X41)</f>
        <v>0</v>
      </c>
      <c r="Z42" s="1089">
        <f>SUM(Z37:Z41)</f>
        <v>0</v>
      </c>
      <c r="AA42" s="1089">
        <f>SUM(AA37:AA41)</f>
        <v>0</v>
      </c>
      <c r="AB42" s="798" t="e">
        <f>Z42/(Z42+AA42)</f>
        <v>#DIV/0!</v>
      </c>
    </row>
    <row r="43" spans="1:28" ht="14.25" x14ac:dyDescent="0.3">
      <c r="A43" s="1075">
        <v>2.2999999999999998</v>
      </c>
      <c r="B43" s="1076" t="s">
        <v>1156</v>
      </c>
      <c r="C43" s="1077"/>
      <c r="D43" s="1078"/>
      <c r="E43" s="1079"/>
      <c r="F43" s="1080">
        <f>('24.1 Base Year 1 Staff Loading'!F43+'24.2 Base Year 2 Staff Loading'!F43+'24.3 Base Year 3 Staff Loading'!F43+'24.4 Base Year 4 Staff Loading'!F43+'24.5 Base Year 5 Staff Loading'!F43+'24.6 Base Year 6 Staff Loading'!F43)/6</f>
        <v>0</v>
      </c>
      <c r="G43" s="1080">
        <f>('24.1 Base Year 1 Staff Loading'!G43+'24.2 Base Year 2 Staff Loading'!G43+'24.3 Base Year 3 Staff Loading'!G43+'24.4 Base Year 4 Staff Loading'!G43+'24.5 Base Year 5 Staff Loading'!G43+'24.6 Base Year 6 Staff Loading'!G43)/6</f>
        <v>0</v>
      </c>
      <c r="H43" s="1080">
        <f>('24.1 Base Year 1 Staff Loading'!H43+'24.2 Base Year 2 Staff Loading'!H43+'24.3 Base Year 3 Staff Loading'!H43+'24.4 Base Year 4 Staff Loading'!H43+'24.5 Base Year 5 Staff Loading'!H43+'24.6 Base Year 6 Staff Loading'!H43)/6</f>
        <v>0</v>
      </c>
      <c r="I43" s="1080">
        <f>('24.1 Base Year 1 Staff Loading'!I43+'24.2 Base Year 2 Staff Loading'!I43+'24.3 Base Year 3 Staff Loading'!I43+'24.4 Base Year 4 Staff Loading'!I43+'24.5 Base Year 5 Staff Loading'!I43+'24.6 Base Year 6 Staff Loading'!I43)/6</f>
        <v>0</v>
      </c>
      <c r="J43" s="1080">
        <f>('24.1 Base Year 1 Staff Loading'!J43+'24.2 Base Year 2 Staff Loading'!J43+'24.3 Base Year 3 Staff Loading'!J43+'24.4 Base Year 4 Staff Loading'!J43+'24.5 Base Year 5 Staff Loading'!J43+'24.6 Base Year 6 Staff Loading'!J43)/6</f>
        <v>0</v>
      </c>
      <c r="K43" s="1080">
        <f>('24.1 Base Year 1 Staff Loading'!K43+'24.2 Base Year 2 Staff Loading'!K43+'24.3 Base Year 3 Staff Loading'!K43+'24.4 Base Year 4 Staff Loading'!K43+'24.5 Base Year 5 Staff Loading'!K43+'24.6 Base Year 6 Staff Loading'!K43)/6</f>
        <v>0</v>
      </c>
      <c r="L43" s="1080">
        <f>('24.1 Base Year 1 Staff Loading'!L43+'24.2 Base Year 2 Staff Loading'!L43+'24.3 Base Year 3 Staff Loading'!L43+'24.4 Base Year 4 Staff Loading'!L43+'24.5 Base Year 5 Staff Loading'!L43+'24.6 Base Year 6 Staff Loading'!L43)/6</f>
        <v>0</v>
      </c>
      <c r="M43" s="1080">
        <f>('24.1 Base Year 1 Staff Loading'!M43+'24.2 Base Year 2 Staff Loading'!M43+'24.3 Base Year 3 Staff Loading'!M43+'24.4 Base Year 4 Staff Loading'!M43+'24.5 Base Year 5 Staff Loading'!M43+'24.6 Base Year 6 Staff Loading'!M43)/6</f>
        <v>0</v>
      </c>
      <c r="N43" s="1080">
        <f>('24.1 Base Year 1 Staff Loading'!N43+'24.2 Base Year 2 Staff Loading'!N43+'24.3 Base Year 3 Staff Loading'!N43+'24.4 Base Year 4 Staff Loading'!N43+'24.5 Base Year 5 Staff Loading'!N43+'24.6 Base Year 6 Staff Loading'!N43)/6</f>
        <v>0</v>
      </c>
      <c r="O43" s="1080">
        <f>('24.1 Base Year 1 Staff Loading'!O43+'24.2 Base Year 2 Staff Loading'!O43+'24.3 Base Year 3 Staff Loading'!O43+'24.4 Base Year 4 Staff Loading'!O43+'24.5 Base Year 5 Staff Loading'!O43+'24.6 Base Year 6 Staff Loading'!O43)/6</f>
        <v>0</v>
      </c>
      <c r="P43" s="1080">
        <f>('24.1 Base Year 1 Staff Loading'!P43+'24.2 Base Year 2 Staff Loading'!P43+'24.3 Base Year 3 Staff Loading'!P43+'24.4 Base Year 4 Staff Loading'!P43+'24.5 Base Year 5 Staff Loading'!P43+'24.6 Base Year 6 Staff Loading'!P43)/6</f>
        <v>0</v>
      </c>
      <c r="Q43" s="1080">
        <f>('24.1 Base Year 1 Staff Loading'!Q43+'24.2 Base Year 2 Staff Loading'!Q43+'24.3 Base Year 3 Staff Loading'!Q43+'24.4 Base Year 4 Staff Loading'!Q43+'24.5 Base Year 5 Staff Loading'!Q43+'24.6 Base Year 6 Staff Loading'!Q43)/6</f>
        <v>0</v>
      </c>
      <c r="R43" s="1080">
        <f>SUM(F43:Q43)</f>
        <v>0</v>
      </c>
      <c r="S43" s="788">
        <f>D43*R43</f>
        <v>0</v>
      </c>
      <c r="W43" s="1081">
        <f>X43/$U$7</f>
        <v>0</v>
      </c>
      <c r="X43" s="1081">
        <f>R43/12</f>
        <v>0</v>
      </c>
      <c r="Z43" s="1081">
        <f>IF($E43="Y",$R43,0)</f>
        <v>0</v>
      </c>
      <c r="AA43" s="1081">
        <f>IF($E43="N",$R43,0)</f>
        <v>0</v>
      </c>
      <c r="AB43" s="909" t="e">
        <f>Z43/(AA43+Z43)</f>
        <v>#DIV/0!</v>
      </c>
    </row>
    <row r="44" spans="1:28" ht="14.25" x14ac:dyDescent="0.3">
      <c r="A44" s="1075"/>
      <c r="B44" s="1076"/>
      <c r="C44" s="1077"/>
      <c r="D44" s="1078"/>
      <c r="E44" s="1079"/>
      <c r="F44" s="1080">
        <f>('24.1 Base Year 1 Staff Loading'!F44+'24.2 Base Year 2 Staff Loading'!F44+'24.3 Base Year 3 Staff Loading'!F44+'24.4 Base Year 4 Staff Loading'!F44+'24.5 Base Year 5 Staff Loading'!F44+'24.6 Base Year 6 Staff Loading'!F44)/6</f>
        <v>0</v>
      </c>
      <c r="G44" s="1080">
        <f>('24.1 Base Year 1 Staff Loading'!G44+'24.2 Base Year 2 Staff Loading'!G44+'24.3 Base Year 3 Staff Loading'!G44+'24.4 Base Year 4 Staff Loading'!G44+'24.5 Base Year 5 Staff Loading'!G44+'24.6 Base Year 6 Staff Loading'!G44)/6</f>
        <v>0</v>
      </c>
      <c r="H44" s="1080">
        <f>('24.1 Base Year 1 Staff Loading'!H44+'24.2 Base Year 2 Staff Loading'!H44+'24.3 Base Year 3 Staff Loading'!H44+'24.4 Base Year 4 Staff Loading'!H44+'24.5 Base Year 5 Staff Loading'!H44+'24.6 Base Year 6 Staff Loading'!H44)/6</f>
        <v>0</v>
      </c>
      <c r="I44" s="1080">
        <f>('24.1 Base Year 1 Staff Loading'!I44+'24.2 Base Year 2 Staff Loading'!I44+'24.3 Base Year 3 Staff Loading'!I44+'24.4 Base Year 4 Staff Loading'!I44+'24.5 Base Year 5 Staff Loading'!I44+'24.6 Base Year 6 Staff Loading'!I44)/6</f>
        <v>0</v>
      </c>
      <c r="J44" s="1080">
        <f>('24.1 Base Year 1 Staff Loading'!J44+'24.2 Base Year 2 Staff Loading'!J44+'24.3 Base Year 3 Staff Loading'!J44+'24.4 Base Year 4 Staff Loading'!J44+'24.5 Base Year 5 Staff Loading'!J44+'24.6 Base Year 6 Staff Loading'!J44)/6</f>
        <v>0</v>
      </c>
      <c r="K44" s="1080">
        <f>('24.1 Base Year 1 Staff Loading'!K44+'24.2 Base Year 2 Staff Loading'!K44+'24.3 Base Year 3 Staff Loading'!K44+'24.4 Base Year 4 Staff Loading'!K44+'24.5 Base Year 5 Staff Loading'!K44+'24.6 Base Year 6 Staff Loading'!K44)/6</f>
        <v>0</v>
      </c>
      <c r="L44" s="1080">
        <f>('24.1 Base Year 1 Staff Loading'!L44+'24.2 Base Year 2 Staff Loading'!L44+'24.3 Base Year 3 Staff Loading'!L44+'24.4 Base Year 4 Staff Loading'!L44+'24.5 Base Year 5 Staff Loading'!L44+'24.6 Base Year 6 Staff Loading'!L44)/6</f>
        <v>0</v>
      </c>
      <c r="M44" s="1080">
        <f>('24.1 Base Year 1 Staff Loading'!M44+'24.2 Base Year 2 Staff Loading'!M44+'24.3 Base Year 3 Staff Loading'!M44+'24.4 Base Year 4 Staff Loading'!M44+'24.5 Base Year 5 Staff Loading'!M44+'24.6 Base Year 6 Staff Loading'!M44)/6</f>
        <v>0</v>
      </c>
      <c r="N44" s="1080">
        <f>('24.1 Base Year 1 Staff Loading'!N44+'24.2 Base Year 2 Staff Loading'!N44+'24.3 Base Year 3 Staff Loading'!N44+'24.4 Base Year 4 Staff Loading'!N44+'24.5 Base Year 5 Staff Loading'!N44+'24.6 Base Year 6 Staff Loading'!N44)/6</f>
        <v>0</v>
      </c>
      <c r="O44" s="1080">
        <f>('24.1 Base Year 1 Staff Loading'!O44+'24.2 Base Year 2 Staff Loading'!O44+'24.3 Base Year 3 Staff Loading'!O44+'24.4 Base Year 4 Staff Loading'!O44+'24.5 Base Year 5 Staff Loading'!O44+'24.6 Base Year 6 Staff Loading'!O44)/6</f>
        <v>0</v>
      </c>
      <c r="P44" s="1080">
        <f>('24.1 Base Year 1 Staff Loading'!P44+'24.2 Base Year 2 Staff Loading'!P44+'24.3 Base Year 3 Staff Loading'!P44+'24.4 Base Year 4 Staff Loading'!P44+'24.5 Base Year 5 Staff Loading'!P44+'24.6 Base Year 6 Staff Loading'!P44)/6</f>
        <v>0</v>
      </c>
      <c r="Q44" s="1080">
        <f>('24.1 Base Year 1 Staff Loading'!Q44+'24.2 Base Year 2 Staff Loading'!Q44+'24.3 Base Year 3 Staff Loading'!Q44+'24.4 Base Year 4 Staff Loading'!Q44+'24.5 Base Year 5 Staff Loading'!Q44+'24.6 Base Year 6 Staff Loading'!Q44)/6</f>
        <v>0</v>
      </c>
      <c r="R44" s="1080">
        <f t="shared" ref="R44:R47" si="42">SUM(F44:Q44)</f>
        <v>0</v>
      </c>
      <c r="S44" s="788">
        <f t="shared" ref="S44:S47" si="43">D44*R44</f>
        <v>0</v>
      </c>
      <c r="W44" s="1081">
        <f t="shared" ref="W44:W47" si="44">X44/$U$7</f>
        <v>0</v>
      </c>
      <c r="X44" s="1081">
        <f t="shared" ref="X44:X47" si="45">R44/12</f>
        <v>0</v>
      </c>
      <c r="Z44" s="1081">
        <f t="shared" ref="Z44:Z47" si="46">IF($E44="Y",$R44,0)</f>
        <v>0</v>
      </c>
      <c r="AA44" s="1081">
        <f t="shared" ref="AA44:AA47" si="47">IF($E44="N",$R44,0)</f>
        <v>0</v>
      </c>
      <c r="AB44" s="909" t="e">
        <f t="shared" ref="AB44:AB47" si="48">Z44/(AA44+Z44)</f>
        <v>#DIV/0!</v>
      </c>
    </row>
    <row r="45" spans="1:28" ht="14.25" x14ac:dyDescent="0.3">
      <c r="A45" s="1075"/>
      <c r="B45" s="1076"/>
      <c r="C45" s="1077"/>
      <c r="D45" s="1078"/>
      <c r="E45" s="1079"/>
      <c r="F45" s="1080">
        <f>('24.1 Base Year 1 Staff Loading'!F45+'24.2 Base Year 2 Staff Loading'!F45+'24.3 Base Year 3 Staff Loading'!F45+'24.4 Base Year 4 Staff Loading'!F45+'24.5 Base Year 5 Staff Loading'!F45+'24.6 Base Year 6 Staff Loading'!F45)/6</f>
        <v>0</v>
      </c>
      <c r="G45" s="1080">
        <f>('24.1 Base Year 1 Staff Loading'!G45+'24.2 Base Year 2 Staff Loading'!G45+'24.3 Base Year 3 Staff Loading'!G45+'24.4 Base Year 4 Staff Loading'!G45+'24.5 Base Year 5 Staff Loading'!G45+'24.6 Base Year 6 Staff Loading'!G45)/6</f>
        <v>0</v>
      </c>
      <c r="H45" s="1080">
        <f>('24.1 Base Year 1 Staff Loading'!H45+'24.2 Base Year 2 Staff Loading'!H45+'24.3 Base Year 3 Staff Loading'!H45+'24.4 Base Year 4 Staff Loading'!H45+'24.5 Base Year 5 Staff Loading'!H45+'24.6 Base Year 6 Staff Loading'!H45)/6</f>
        <v>0</v>
      </c>
      <c r="I45" s="1080">
        <f>('24.1 Base Year 1 Staff Loading'!I45+'24.2 Base Year 2 Staff Loading'!I45+'24.3 Base Year 3 Staff Loading'!I45+'24.4 Base Year 4 Staff Loading'!I45+'24.5 Base Year 5 Staff Loading'!I45+'24.6 Base Year 6 Staff Loading'!I45)/6</f>
        <v>0</v>
      </c>
      <c r="J45" s="1080">
        <f>('24.1 Base Year 1 Staff Loading'!J45+'24.2 Base Year 2 Staff Loading'!J45+'24.3 Base Year 3 Staff Loading'!J45+'24.4 Base Year 4 Staff Loading'!J45+'24.5 Base Year 5 Staff Loading'!J45+'24.6 Base Year 6 Staff Loading'!J45)/6</f>
        <v>0</v>
      </c>
      <c r="K45" s="1080">
        <f>('24.1 Base Year 1 Staff Loading'!K45+'24.2 Base Year 2 Staff Loading'!K45+'24.3 Base Year 3 Staff Loading'!K45+'24.4 Base Year 4 Staff Loading'!K45+'24.5 Base Year 5 Staff Loading'!K45+'24.6 Base Year 6 Staff Loading'!K45)/6</f>
        <v>0</v>
      </c>
      <c r="L45" s="1080">
        <f>('24.1 Base Year 1 Staff Loading'!L45+'24.2 Base Year 2 Staff Loading'!L45+'24.3 Base Year 3 Staff Loading'!L45+'24.4 Base Year 4 Staff Loading'!L45+'24.5 Base Year 5 Staff Loading'!L45+'24.6 Base Year 6 Staff Loading'!L45)/6</f>
        <v>0</v>
      </c>
      <c r="M45" s="1080">
        <f>('24.1 Base Year 1 Staff Loading'!M45+'24.2 Base Year 2 Staff Loading'!M45+'24.3 Base Year 3 Staff Loading'!M45+'24.4 Base Year 4 Staff Loading'!M45+'24.5 Base Year 5 Staff Loading'!M45+'24.6 Base Year 6 Staff Loading'!M45)/6</f>
        <v>0</v>
      </c>
      <c r="N45" s="1080">
        <f>('24.1 Base Year 1 Staff Loading'!N45+'24.2 Base Year 2 Staff Loading'!N45+'24.3 Base Year 3 Staff Loading'!N45+'24.4 Base Year 4 Staff Loading'!N45+'24.5 Base Year 5 Staff Loading'!N45+'24.6 Base Year 6 Staff Loading'!N45)/6</f>
        <v>0</v>
      </c>
      <c r="O45" s="1080">
        <f>('24.1 Base Year 1 Staff Loading'!O45+'24.2 Base Year 2 Staff Loading'!O45+'24.3 Base Year 3 Staff Loading'!O45+'24.4 Base Year 4 Staff Loading'!O45+'24.5 Base Year 5 Staff Loading'!O45+'24.6 Base Year 6 Staff Loading'!O45)/6</f>
        <v>0</v>
      </c>
      <c r="P45" s="1080">
        <f>('24.1 Base Year 1 Staff Loading'!P45+'24.2 Base Year 2 Staff Loading'!P45+'24.3 Base Year 3 Staff Loading'!P45+'24.4 Base Year 4 Staff Loading'!P45+'24.5 Base Year 5 Staff Loading'!P45+'24.6 Base Year 6 Staff Loading'!P45)/6</f>
        <v>0</v>
      </c>
      <c r="Q45" s="1080">
        <f>('24.1 Base Year 1 Staff Loading'!Q45+'24.2 Base Year 2 Staff Loading'!Q45+'24.3 Base Year 3 Staff Loading'!Q45+'24.4 Base Year 4 Staff Loading'!Q45+'24.5 Base Year 5 Staff Loading'!Q45+'24.6 Base Year 6 Staff Loading'!Q45)/6</f>
        <v>0</v>
      </c>
      <c r="R45" s="1080">
        <f t="shared" si="42"/>
        <v>0</v>
      </c>
      <c r="S45" s="788">
        <f t="shared" si="43"/>
        <v>0</v>
      </c>
      <c r="T45" s="1088"/>
      <c r="U45" s="1088"/>
      <c r="V45" s="1088"/>
      <c r="W45" s="1081">
        <f t="shared" si="44"/>
        <v>0</v>
      </c>
      <c r="X45" s="1081">
        <f t="shared" si="45"/>
        <v>0</v>
      </c>
      <c r="Z45" s="1081">
        <f t="shared" si="46"/>
        <v>0</v>
      </c>
      <c r="AA45" s="1081">
        <f t="shared" si="47"/>
        <v>0</v>
      </c>
      <c r="AB45" s="909" t="e">
        <f t="shared" si="48"/>
        <v>#DIV/0!</v>
      </c>
    </row>
    <row r="46" spans="1:28" ht="14.25" x14ac:dyDescent="0.3">
      <c r="A46" s="1075"/>
      <c r="B46" s="1076"/>
      <c r="C46" s="1077"/>
      <c r="D46" s="1078"/>
      <c r="E46" s="1079"/>
      <c r="F46" s="1080">
        <f>('24.1 Base Year 1 Staff Loading'!F46+'24.2 Base Year 2 Staff Loading'!F46+'24.3 Base Year 3 Staff Loading'!F46+'24.4 Base Year 4 Staff Loading'!F46+'24.5 Base Year 5 Staff Loading'!F46+'24.6 Base Year 6 Staff Loading'!F46)/6</f>
        <v>0</v>
      </c>
      <c r="G46" s="1080">
        <f>('24.1 Base Year 1 Staff Loading'!G46+'24.2 Base Year 2 Staff Loading'!G46+'24.3 Base Year 3 Staff Loading'!G46+'24.4 Base Year 4 Staff Loading'!G46+'24.5 Base Year 5 Staff Loading'!G46+'24.6 Base Year 6 Staff Loading'!G46)/6</f>
        <v>0</v>
      </c>
      <c r="H46" s="1080">
        <f>('24.1 Base Year 1 Staff Loading'!H46+'24.2 Base Year 2 Staff Loading'!H46+'24.3 Base Year 3 Staff Loading'!H46+'24.4 Base Year 4 Staff Loading'!H46+'24.5 Base Year 5 Staff Loading'!H46+'24.6 Base Year 6 Staff Loading'!H46)/6</f>
        <v>0</v>
      </c>
      <c r="I46" s="1080">
        <f>('24.1 Base Year 1 Staff Loading'!I46+'24.2 Base Year 2 Staff Loading'!I46+'24.3 Base Year 3 Staff Loading'!I46+'24.4 Base Year 4 Staff Loading'!I46+'24.5 Base Year 5 Staff Loading'!I46+'24.6 Base Year 6 Staff Loading'!I46)/6</f>
        <v>0</v>
      </c>
      <c r="J46" s="1080">
        <f>('24.1 Base Year 1 Staff Loading'!J46+'24.2 Base Year 2 Staff Loading'!J46+'24.3 Base Year 3 Staff Loading'!J46+'24.4 Base Year 4 Staff Loading'!J46+'24.5 Base Year 5 Staff Loading'!J46+'24.6 Base Year 6 Staff Loading'!J46)/6</f>
        <v>0</v>
      </c>
      <c r="K46" s="1080">
        <f>('24.1 Base Year 1 Staff Loading'!K46+'24.2 Base Year 2 Staff Loading'!K46+'24.3 Base Year 3 Staff Loading'!K46+'24.4 Base Year 4 Staff Loading'!K46+'24.5 Base Year 5 Staff Loading'!K46+'24.6 Base Year 6 Staff Loading'!K46)/6</f>
        <v>0</v>
      </c>
      <c r="L46" s="1080">
        <f>('24.1 Base Year 1 Staff Loading'!L46+'24.2 Base Year 2 Staff Loading'!L46+'24.3 Base Year 3 Staff Loading'!L46+'24.4 Base Year 4 Staff Loading'!L46+'24.5 Base Year 5 Staff Loading'!L46+'24.6 Base Year 6 Staff Loading'!L46)/6</f>
        <v>0</v>
      </c>
      <c r="M46" s="1080">
        <f>('24.1 Base Year 1 Staff Loading'!M46+'24.2 Base Year 2 Staff Loading'!M46+'24.3 Base Year 3 Staff Loading'!M46+'24.4 Base Year 4 Staff Loading'!M46+'24.5 Base Year 5 Staff Loading'!M46+'24.6 Base Year 6 Staff Loading'!M46)/6</f>
        <v>0</v>
      </c>
      <c r="N46" s="1080">
        <f>('24.1 Base Year 1 Staff Loading'!N46+'24.2 Base Year 2 Staff Loading'!N46+'24.3 Base Year 3 Staff Loading'!N46+'24.4 Base Year 4 Staff Loading'!N46+'24.5 Base Year 5 Staff Loading'!N46+'24.6 Base Year 6 Staff Loading'!N46)/6</f>
        <v>0</v>
      </c>
      <c r="O46" s="1080">
        <f>('24.1 Base Year 1 Staff Loading'!O46+'24.2 Base Year 2 Staff Loading'!O46+'24.3 Base Year 3 Staff Loading'!O46+'24.4 Base Year 4 Staff Loading'!O46+'24.5 Base Year 5 Staff Loading'!O46+'24.6 Base Year 6 Staff Loading'!O46)/6</f>
        <v>0</v>
      </c>
      <c r="P46" s="1080">
        <f>('24.1 Base Year 1 Staff Loading'!P46+'24.2 Base Year 2 Staff Loading'!P46+'24.3 Base Year 3 Staff Loading'!P46+'24.4 Base Year 4 Staff Loading'!P46+'24.5 Base Year 5 Staff Loading'!P46+'24.6 Base Year 6 Staff Loading'!P46)/6</f>
        <v>0</v>
      </c>
      <c r="Q46" s="1080">
        <f>('24.1 Base Year 1 Staff Loading'!Q46+'24.2 Base Year 2 Staff Loading'!Q46+'24.3 Base Year 3 Staff Loading'!Q46+'24.4 Base Year 4 Staff Loading'!Q46+'24.5 Base Year 5 Staff Loading'!Q46+'24.6 Base Year 6 Staff Loading'!Q46)/6</f>
        <v>0</v>
      </c>
      <c r="R46" s="1080">
        <f t="shared" si="42"/>
        <v>0</v>
      </c>
      <c r="S46" s="788">
        <f t="shared" si="43"/>
        <v>0</v>
      </c>
      <c r="T46" s="1088"/>
      <c r="U46" s="1088"/>
      <c r="V46" s="1088"/>
      <c r="W46" s="1081">
        <f t="shared" si="44"/>
        <v>0</v>
      </c>
      <c r="X46" s="1081">
        <f t="shared" si="45"/>
        <v>0</v>
      </c>
      <c r="Z46" s="1081">
        <f t="shared" si="46"/>
        <v>0</v>
      </c>
      <c r="AA46" s="1081">
        <f t="shared" si="47"/>
        <v>0</v>
      </c>
      <c r="AB46" s="909" t="e">
        <f t="shared" si="48"/>
        <v>#DIV/0!</v>
      </c>
    </row>
    <row r="47" spans="1:28" ht="14.25" x14ac:dyDescent="0.3">
      <c r="A47" s="1075"/>
      <c r="B47" s="1076"/>
      <c r="C47" s="1077"/>
      <c r="D47" s="1078"/>
      <c r="E47" s="1079"/>
      <c r="F47" s="1080">
        <f>('24.1 Base Year 1 Staff Loading'!F47+'24.2 Base Year 2 Staff Loading'!F47+'24.3 Base Year 3 Staff Loading'!F47+'24.4 Base Year 4 Staff Loading'!F47+'24.5 Base Year 5 Staff Loading'!F47+'24.6 Base Year 6 Staff Loading'!F47)/6</f>
        <v>0</v>
      </c>
      <c r="G47" s="1080">
        <f>('24.1 Base Year 1 Staff Loading'!G47+'24.2 Base Year 2 Staff Loading'!G47+'24.3 Base Year 3 Staff Loading'!G47+'24.4 Base Year 4 Staff Loading'!G47+'24.5 Base Year 5 Staff Loading'!G47+'24.6 Base Year 6 Staff Loading'!G47)/6</f>
        <v>0</v>
      </c>
      <c r="H47" s="1080">
        <f>('24.1 Base Year 1 Staff Loading'!H47+'24.2 Base Year 2 Staff Loading'!H47+'24.3 Base Year 3 Staff Loading'!H47+'24.4 Base Year 4 Staff Loading'!H47+'24.5 Base Year 5 Staff Loading'!H47+'24.6 Base Year 6 Staff Loading'!H47)/6</f>
        <v>0</v>
      </c>
      <c r="I47" s="1080">
        <f>('24.1 Base Year 1 Staff Loading'!I47+'24.2 Base Year 2 Staff Loading'!I47+'24.3 Base Year 3 Staff Loading'!I47+'24.4 Base Year 4 Staff Loading'!I47+'24.5 Base Year 5 Staff Loading'!I47+'24.6 Base Year 6 Staff Loading'!I47)/6</f>
        <v>0</v>
      </c>
      <c r="J47" s="1080">
        <f>('24.1 Base Year 1 Staff Loading'!J47+'24.2 Base Year 2 Staff Loading'!J47+'24.3 Base Year 3 Staff Loading'!J47+'24.4 Base Year 4 Staff Loading'!J47+'24.5 Base Year 5 Staff Loading'!J47+'24.6 Base Year 6 Staff Loading'!J47)/6</f>
        <v>0</v>
      </c>
      <c r="K47" s="1080">
        <f>('24.1 Base Year 1 Staff Loading'!K47+'24.2 Base Year 2 Staff Loading'!K47+'24.3 Base Year 3 Staff Loading'!K47+'24.4 Base Year 4 Staff Loading'!K47+'24.5 Base Year 5 Staff Loading'!K47+'24.6 Base Year 6 Staff Loading'!K47)/6</f>
        <v>0</v>
      </c>
      <c r="L47" s="1080">
        <f>('24.1 Base Year 1 Staff Loading'!L47+'24.2 Base Year 2 Staff Loading'!L47+'24.3 Base Year 3 Staff Loading'!L47+'24.4 Base Year 4 Staff Loading'!L47+'24.5 Base Year 5 Staff Loading'!L47+'24.6 Base Year 6 Staff Loading'!L47)/6</f>
        <v>0</v>
      </c>
      <c r="M47" s="1080">
        <f>('24.1 Base Year 1 Staff Loading'!M47+'24.2 Base Year 2 Staff Loading'!M47+'24.3 Base Year 3 Staff Loading'!M47+'24.4 Base Year 4 Staff Loading'!M47+'24.5 Base Year 5 Staff Loading'!M47+'24.6 Base Year 6 Staff Loading'!M47)/6</f>
        <v>0</v>
      </c>
      <c r="N47" s="1080">
        <f>('24.1 Base Year 1 Staff Loading'!N47+'24.2 Base Year 2 Staff Loading'!N47+'24.3 Base Year 3 Staff Loading'!N47+'24.4 Base Year 4 Staff Loading'!N47+'24.5 Base Year 5 Staff Loading'!N47+'24.6 Base Year 6 Staff Loading'!N47)/6</f>
        <v>0</v>
      </c>
      <c r="O47" s="1080">
        <f>('24.1 Base Year 1 Staff Loading'!O47+'24.2 Base Year 2 Staff Loading'!O47+'24.3 Base Year 3 Staff Loading'!O47+'24.4 Base Year 4 Staff Loading'!O47+'24.5 Base Year 5 Staff Loading'!O47+'24.6 Base Year 6 Staff Loading'!O47)/6</f>
        <v>0</v>
      </c>
      <c r="P47" s="1080">
        <f>('24.1 Base Year 1 Staff Loading'!P47+'24.2 Base Year 2 Staff Loading'!P47+'24.3 Base Year 3 Staff Loading'!P47+'24.4 Base Year 4 Staff Loading'!P47+'24.5 Base Year 5 Staff Loading'!P47+'24.6 Base Year 6 Staff Loading'!P47)/6</f>
        <v>0</v>
      </c>
      <c r="Q47" s="1080">
        <f>('24.1 Base Year 1 Staff Loading'!Q47+'24.2 Base Year 2 Staff Loading'!Q47+'24.3 Base Year 3 Staff Loading'!Q47+'24.4 Base Year 4 Staff Loading'!Q47+'24.5 Base Year 5 Staff Loading'!Q47+'24.6 Base Year 6 Staff Loading'!Q47)/6</f>
        <v>0</v>
      </c>
      <c r="R47" s="1080">
        <f t="shared" si="42"/>
        <v>0</v>
      </c>
      <c r="S47" s="788">
        <f t="shared" si="43"/>
        <v>0</v>
      </c>
      <c r="T47" s="1088"/>
      <c r="U47" s="1088"/>
      <c r="V47" s="1088"/>
      <c r="W47" s="1081">
        <f t="shared" si="44"/>
        <v>0</v>
      </c>
      <c r="X47" s="1081">
        <f t="shared" si="45"/>
        <v>0</v>
      </c>
      <c r="Z47" s="1081">
        <f t="shared" si="46"/>
        <v>0</v>
      </c>
      <c r="AA47" s="1081">
        <f t="shared" si="47"/>
        <v>0</v>
      </c>
      <c r="AB47" s="909" t="e">
        <f t="shared" si="48"/>
        <v>#DIV/0!</v>
      </c>
    </row>
    <row r="48" spans="1:28" s="1088" customFormat="1" ht="15" thickBot="1" x14ac:dyDescent="0.35">
      <c r="A48" s="1082"/>
      <c r="B48" s="1083" t="s">
        <v>1157</v>
      </c>
      <c r="C48" s="1084"/>
      <c r="D48" s="1085"/>
      <c r="E48" s="1086"/>
      <c r="F48" s="1087">
        <f>SUM(F43:F47)</f>
        <v>0</v>
      </c>
      <c r="G48" s="1087">
        <f t="shared" ref="G48:R48" si="49">SUM(G43:G47)</f>
        <v>0</v>
      </c>
      <c r="H48" s="1087">
        <f t="shared" si="49"/>
        <v>0</v>
      </c>
      <c r="I48" s="1087">
        <f t="shared" si="49"/>
        <v>0</v>
      </c>
      <c r="J48" s="1087">
        <f t="shared" si="49"/>
        <v>0</v>
      </c>
      <c r="K48" s="1087">
        <f t="shared" si="49"/>
        <v>0</v>
      </c>
      <c r="L48" s="1087">
        <f t="shared" si="49"/>
        <v>0</v>
      </c>
      <c r="M48" s="1087">
        <f t="shared" si="49"/>
        <v>0</v>
      </c>
      <c r="N48" s="1087">
        <f t="shared" si="49"/>
        <v>0</v>
      </c>
      <c r="O48" s="1087">
        <f t="shared" si="49"/>
        <v>0</v>
      </c>
      <c r="P48" s="1087">
        <f t="shared" si="49"/>
        <v>0</v>
      </c>
      <c r="Q48" s="1087">
        <f t="shared" si="49"/>
        <v>0</v>
      </c>
      <c r="R48" s="1087">
        <f t="shared" si="49"/>
        <v>0</v>
      </c>
      <c r="S48" s="796">
        <f>SUM(S43:S47)</f>
        <v>0</v>
      </c>
      <c r="T48" s="1066"/>
      <c r="U48" s="1066"/>
      <c r="V48" s="1066"/>
      <c r="W48" s="1099">
        <f>SUM(W43:W47)</f>
        <v>0</v>
      </c>
      <c r="X48" s="1099">
        <f>SUM(X43:X47)</f>
        <v>0</v>
      </c>
      <c r="Z48" s="1089">
        <f>SUM(Z43:Z47)</f>
        <v>0</v>
      </c>
      <c r="AA48" s="1089">
        <f>SUM(AA43:AA47)</f>
        <v>0</v>
      </c>
      <c r="AB48" s="798" t="e">
        <f>Z48/(Z48+AA48)</f>
        <v>#DIV/0!</v>
      </c>
    </row>
    <row r="49" spans="1:28" s="1088" customFormat="1" ht="14.25" x14ac:dyDescent="0.3">
      <c r="A49" s="1075">
        <v>2.4</v>
      </c>
      <c r="B49" s="1076" t="s">
        <v>1158</v>
      </c>
      <c r="C49" s="1077"/>
      <c r="D49" s="1078"/>
      <c r="E49" s="1079"/>
      <c r="F49" s="1080">
        <f>('24.1 Base Year 1 Staff Loading'!F49+'24.2 Base Year 2 Staff Loading'!F49+'24.3 Base Year 3 Staff Loading'!F49+'24.4 Base Year 4 Staff Loading'!F49+'24.5 Base Year 5 Staff Loading'!F49+'24.6 Base Year 6 Staff Loading'!F49)/6</f>
        <v>0</v>
      </c>
      <c r="G49" s="1080">
        <f>('24.1 Base Year 1 Staff Loading'!G49+'24.2 Base Year 2 Staff Loading'!G49+'24.3 Base Year 3 Staff Loading'!G49+'24.4 Base Year 4 Staff Loading'!G49+'24.5 Base Year 5 Staff Loading'!G49+'24.6 Base Year 6 Staff Loading'!G49)/6</f>
        <v>0</v>
      </c>
      <c r="H49" s="1080">
        <f>('24.1 Base Year 1 Staff Loading'!H49+'24.2 Base Year 2 Staff Loading'!H49+'24.3 Base Year 3 Staff Loading'!H49+'24.4 Base Year 4 Staff Loading'!H49+'24.5 Base Year 5 Staff Loading'!H49+'24.6 Base Year 6 Staff Loading'!H49)/6</f>
        <v>0</v>
      </c>
      <c r="I49" s="1080">
        <f>('24.1 Base Year 1 Staff Loading'!I49+'24.2 Base Year 2 Staff Loading'!I49+'24.3 Base Year 3 Staff Loading'!I49+'24.4 Base Year 4 Staff Loading'!I49+'24.5 Base Year 5 Staff Loading'!I49+'24.6 Base Year 6 Staff Loading'!I49)/6</f>
        <v>0</v>
      </c>
      <c r="J49" s="1080">
        <f>('24.1 Base Year 1 Staff Loading'!J49+'24.2 Base Year 2 Staff Loading'!J49+'24.3 Base Year 3 Staff Loading'!J49+'24.4 Base Year 4 Staff Loading'!J49+'24.5 Base Year 5 Staff Loading'!J49+'24.6 Base Year 6 Staff Loading'!J49)/6</f>
        <v>0</v>
      </c>
      <c r="K49" s="1080">
        <f>('24.1 Base Year 1 Staff Loading'!K49+'24.2 Base Year 2 Staff Loading'!K49+'24.3 Base Year 3 Staff Loading'!K49+'24.4 Base Year 4 Staff Loading'!K49+'24.5 Base Year 5 Staff Loading'!K49+'24.6 Base Year 6 Staff Loading'!K49)/6</f>
        <v>0</v>
      </c>
      <c r="L49" s="1080">
        <f>('24.1 Base Year 1 Staff Loading'!L49+'24.2 Base Year 2 Staff Loading'!L49+'24.3 Base Year 3 Staff Loading'!L49+'24.4 Base Year 4 Staff Loading'!L49+'24.5 Base Year 5 Staff Loading'!L49+'24.6 Base Year 6 Staff Loading'!L49)/6</f>
        <v>0</v>
      </c>
      <c r="M49" s="1080">
        <f>('24.1 Base Year 1 Staff Loading'!M49+'24.2 Base Year 2 Staff Loading'!M49+'24.3 Base Year 3 Staff Loading'!M49+'24.4 Base Year 4 Staff Loading'!M49+'24.5 Base Year 5 Staff Loading'!M49+'24.6 Base Year 6 Staff Loading'!M49)/6</f>
        <v>0</v>
      </c>
      <c r="N49" s="1080">
        <f>('24.1 Base Year 1 Staff Loading'!N49+'24.2 Base Year 2 Staff Loading'!N49+'24.3 Base Year 3 Staff Loading'!N49+'24.4 Base Year 4 Staff Loading'!N49+'24.5 Base Year 5 Staff Loading'!N49+'24.6 Base Year 6 Staff Loading'!N49)/6</f>
        <v>0</v>
      </c>
      <c r="O49" s="1080">
        <f>('24.1 Base Year 1 Staff Loading'!O49+'24.2 Base Year 2 Staff Loading'!O49+'24.3 Base Year 3 Staff Loading'!O49+'24.4 Base Year 4 Staff Loading'!O49+'24.5 Base Year 5 Staff Loading'!O49+'24.6 Base Year 6 Staff Loading'!O49)/6</f>
        <v>0</v>
      </c>
      <c r="P49" s="1080">
        <f>('24.1 Base Year 1 Staff Loading'!P49+'24.2 Base Year 2 Staff Loading'!P49+'24.3 Base Year 3 Staff Loading'!P49+'24.4 Base Year 4 Staff Loading'!P49+'24.5 Base Year 5 Staff Loading'!P49+'24.6 Base Year 6 Staff Loading'!P49)/6</f>
        <v>0</v>
      </c>
      <c r="Q49" s="1080">
        <f>('24.1 Base Year 1 Staff Loading'!Q49+'24.2 Base Year 2 Staff Loading'!Q49+'24.3 Base Year 3 Staff Loading'!Q49+'24.4 Base Year 4 Staff Loading'!Q49+'24.5 Base Year 5 Staff Loading'!Q49+'24.6 Base Year 6 Staff Loading'!Q49)/6</f>
        <v>0</v>
      </c>
      <c r="R49" s="1080">
        <f>SUM(F49:Q49)</f>
        <v>0</v>
      </c>
      <c r="S49" s="788">
        <f>D49*R49</f>
        <v>0</v>
      </c>
      <c r="T49" s="1066"/>
      <c r="U49" s="1066"/>
      <c r="V49" s="1066"/>
      <c r="W49" s="1081">
        <f>X49/$U$7</f>
        <v>0</v>
      </c>
      <c r="X49" s="1081">
        <f>R49/12</f>
        <v>0</v>
      </c>
      <c r="Y49" s="1066"/>
      <c r="Z49" s="1081">
        <f>IF($E49="Y",$R49,0)</f>
        <v>0</v>
      </c>
      <c r="AA49" s="1081">
        <f>IF($E49="N",$R49,0)</f>
        <v>0</v>
      </c>
      <c r="AB49" s="909" t="e">
        <f>Z49/(AA49+Z49)</f>
        <v>#DIV/0!</v>
      </c>
    </row>
    <row r="50" spans="1:28" s="1088" customFormat="1" ht="14.25" x14ac:dyDescent="0.3">
      <c r="A50" s="1075"/>
      <c r="B50" s="1076"/>
      <c r="C50" s="1077"/>
      <c r="D50" s="1078"/>
      <c r="E50" s="1079"/>
      <c r="F50" s="1080">
        <f>('24.1 Base Year 1 Staff Loading'!F50+'24.2 Base Year 2 Staff Loading'!F50+'24.3 Base Year 3 Staff Loading'!F50+'24.4 Base Year 4 Staff Loading'!F50+'24.5 Base Year 5 Staff Loading'!F50+'24.6 Base Year 6 Staff Loading'!F50)/6</f>
        <v>0</v>
      </c>
      <c r="G50" s="1080">
        <f>('24.1 Base Year 1 Staff Loading'!G50+'24.2 Base Year 2 Staff Loading'!G50+'24.3 Base Year 3 Staff Loading'!G50+'24.4 Base Year 4 Staff Loading'!G50+'24.5 Base Year 5 Staff Loading'!G50+'24.6 Base Year 6 Staff Loading'!G50)/6</f>
        <v>0</v>
      </c>
      <c r="H50" s="1080">
        <f>('24.1 Base Year 1 Staff Loading'!H50+'24.2 Base Year 2 Staff Loading'!H50+'24.3 Base Year 3 Staff Loading'!H50+'24.4 Base Year 4 Staff Loading'!H50+'24.5 Base Year 5 Staff Loading'!H50+'24.6 Base Year 6 Staff Loading'!H50)/6</f>
        <v>0</v>
      </c>
      <c r="I50" s="1080">
        <f>('24.1 Base Year 1 Staff Loading'!I50+'24.2 Base Year 2 Staff Loading'!I50+'24.3 Base Year 3 Staff Loading'!I50+'24.4 Base Year 4 Staff Loading'!I50+'24.5 Base Year 5 Staff Loading'!I50+'24.6 Base Year 6 Staff Loading'!I50)/6</f>
        <v>0</v>
      </c>
      <c r="J50" s="1080">
        <f>('24.1 Base Year 1 Staff Loading'!J50+'24.2 Base Year 2 Staff Loading'!J50+'24.3 Base Year 3 Staff Loading'!J50+'24.4 Base Year 4 Staff Loading'!J50+'24.5 Base Year 5 Staff Loading'!J50+'24.6 Base Year 6 Staff Loading'!J50)/6</f>
        <v>0</v>
      </c>
      <c r="K50" s="1080">
        <f>('24.1 Base Year 1 Staff Loading'!K50+'24.2 Base Year 2 Staff Loading'!K50+'24.3 Base Year 3 Staff Loading'!K50+'24.4 Base Year 4 Staff Loading'!K50+'24.5 Base Year 5 Staff Loading'!K50+'24.6 Base Year 6 Staff Loading'!K50)/6</f>
        <v>0</v>
      </c>
      <c r="L50" s="1080">
        <f>('24.1 Base Year 1 Staff Loading'!L50+'24.2 Base Year 2 Staff Loading'!L50+'24.3 Base Year 3 Staff Loading'!L50+'24.4 Base Year 4 Staff Loading'!L50+'24.5 Base Year 5 Staff Loading'!L50+'24.6 Base Year 6 Staff Loading'!L50)/6</f>
        <v>0</v>
      </c>
      <c r="M50" s="1080">
        <f>('24.1 Base Year 1 Staff Loading'!M50+'24.2 Base Year 2 Staff Loading'!M50+'24.3 Base Year 3 Staff Loading'!M50+'24.4 Base Year 4 Staff Loading'!M50+'24.5 Base Year 5 Staff Loading'!M50+'24.6 Base Year 6 Staff Loading'!M50)/6</f>
        <v>0</v>
      </c>
      <c r="N50" s="1080">
        <f>('24.1 Base Year 1 Staff Loading'!N50+'24.2 Base Year 2 Staff Loading'!N50+'24.3 Base Year 3 Staff Loading'!N50+'24.4 Base Year 4 Staff Loading'!N50+'24.5 Base Year 5 Staff Loading'!N50+'24.6 Base Year 6 Staff Loading'!N50)/6</f>
        <v>0</v>
      </c>
      <c r="O50" s="1080">
        <f>('24.1 Base Year 1 Staff Loading'!O50+'24.2 Base Year 2 Staff Loading'!O50+'24.3 Base Year 3 Staff Loading'!O50+'24.4 Base Year 4 Staff Loading'!O50+'24.5 Base Year 5 Staff Loading'!O50+'24.6 Base Year 6 Staff Loading'!O50)/6</f>
        <v>0</v>
      </c>
      <c r="P50" s="1080">
        <f>('24.1 Base Year 1 Staff Loading'!P50+'24.2 Base Year 2 Staff Loading'!P50+'24.3 Base Year 3 Staff Loading'!P50+'24.4 Base Year 4 Staff Loading'!P50+'24.5 Base Year 5 Staff Loading'!P50+'24.6 Base Year 6 Staff Loading'!P50)/6</f>
        <v>0</v>
      </c>
      <c r="Q50" s="1080">
        <f>('24.1 Base Year 1 Staff Loading'!Q50+'24.2 Base Year 2 Staff Loading'!Q50+'24.3 Base Year 3 Staff Loading'!Q50+'24.4 Base Year 4 Staff Loading'!Q50+'24.5 Base Year 5 Staff Loading'!Q50+'24.6 Base Year 6 Staff Loading'!Q50)/6</f>
        <v>0</v>
      </c>
      <c r="R50" s="1080">
        <f t="shared" ref="R50:R53" si="50">SUM(F50:Q50)</f>
        <v>0</v>
      </c>
      <c r="S50" s="788">
        <f t="shared" ref="S50:S53" si="51">D50*R50</f>
        <v>0</v>
      </c>
      <c r="T50" s="1066"/>
      <c r="U50" s="1066"/>
      <c r="V50" s="1066"/>
      <c r="W50" s="1081">
        <f t="shared" ref="W50:W53" si="52">X50/$U$7</f>
        <v>0</v>
      </c>
      <c r="X50" s="1081">
        <f t="shared" ref="X50:X53" si="53">R50/12</f>
        <v>0</v>
      </c>
      <c r="Y50" s="1066"/>
      <c r="Z50" s="1081">
        <f t="shared" ref="Z50:Z53" si="54">IF($E50="Y",$R50,0)</f>
        <v>0</v>
      </c>
      <c r="AA50" s="1081">
        <f t="shared" ref="AA50:AA53" si="55">IF($E50="N",$R50,0)</f>
        <v>0</v>
      </c>
      <c r="AB50" s="909" t="e">
        <f t="shared" ref="AB50:AB53" si="56">Z50/(AA50+Z50)</f>
        <v>#DIV/0!</v>
      </c>
    </row>
    <row r="51" spans="1:28" s="1088" customFormat="1" ht="14.25" x14ac:dyDescent="0.3">
      <c r="A51" s="1075"/>
      <c r="B51" s="1076"/>
      <c r="C51" s="1077"/>
      <c r="D51" s="1078"/>
      <c r="E51" s="1079"/>
      <c r="F51" s="1080">
        <f>('24.1 Base Year 1 Staff Loading'!F51+'24.2 Base Year 2 Staff Loading'!F51+'24.3 Base Year 3 Staff Loading'!F51+'24.4 Base Year 4 Staff Loading'!F51+'24.5 Base Year 5 Staff Loading'!F51+'24.6 Base Year 6 Staff Loading'!F51)/6</f>
        <v>0</v>
      </c>
      <c r="G51" s="1080">
        <f>('24.1 Base Year 1 Staff Loading'!G51+'24.2 Base Year 2 Staff Loading'!G51+'24.3 Base Year 3 Staff Loading'!G51+'24.4 Base Year 4 Staff Loading'!G51+'24.5 Base Year 5 Staff Loading'!G51+'24.6 Base Year 6 Staff Loading'!G51)/6</f>
        <v>0</v>
      </c>
      <c r="H51" s="1080">
        <f>('24.1 Base Year 1 Staff Loading'!H51+'24.2 Base Year 2 Staff Loading'!H51+'24.3 Base Year 3 Staff Loading'!H51+'24.4 Base Year 4 Staff Loading'!H51+'24.5 Base Year 5 Staff Loading'!H51+'24.6 Base Year 6 Staff Loading'!H51)/6</f>
        <v>0</v>
      </c>
      <c r="I51" s="1080">
        <f>('24.1 Base Year 1 Staff Loading'!I51+'24.2 Base Year 2 Staff Loading'!I51+'24.3 Base Year 3 Staff Loading'!I51+'24.4 Base Year 4 Staff Loading'!I51+'24.5 Base Year 5 Staff Loading'!I51+'24.6 Base Year 6 Staff Loading'!I51)/6</f>
        <v>0</v>
      </c>
      <c r="J51" s="1080">
        <f>('24.1 Base Year 1 Staff Loading'!J51+'24.2 Base Year 2 Staff Loading'!J51+'24.3 Base Year 3 Staff Loading'!J51+'24.4 Base Year 4 Staff Loading'!J51+'24.5 Base Year 5 Staff Loading'!J51+'24.6 Base Year 6 Staff Loading'!J51)/6</f>
        <v>0</v>
      </c>
      <c r="K51" s="1080">
        <f>('24.1 Base Year 1 Staff Loading'!K51+'24.2 Base Year 2 Staff Loading'!K51+'24.3 Base Year 3 Staff Loading'!K51+'24.4 Base Year 4 Staff Loading'!K51+'24.5 Base Year 5 Staff Loading'!K51+'24.6 Base Year 6 Staff Loading'!K51)/6</f>
        <v>0</v>
      </c>
      <c r="L51" s="1080">
        <f>('24.1 Base Year 1 Staff Loading'!L51+'24.2 Base Year 2 Staff Loading'!L51+'24.3 Base Year 3 Staff Loading'!L51+'24.4 Base Year 4 Staff Loading'!L51+'24.5 Base Year 5 Staff Loading'!L51+'24.6 Base Year 6 Staff Loading'!L51)/6</f>
        <v>0</v>
      </c>
      <c r="M51" s="1080">
        <f>('24.1 Base Year 1 Staff Loading'!M51+'24.2 Base Year 2 Staff Loading'!M51+'24.3 Base Year 3 Staff Loading'!M51+'24.4 Base Year 4 Staff Loading'!M51+'24.5 Base Year 5 Staff Loading'!M51+'24.6 Base Year 6 Staff Loading'!M51)/6</f>
        <v>0</v>
      </c>
      <c r="N51" s="1080">
        <f>('24.1 Base Year 1 Staff Loading'!N51+'24.2 Base Year 2 Staff Loading'!N51+'24.3 Base Year 3 Staff Loading'!N51+'24.4 Base Year 4 Staff Loading'!N51+'24.5 Base Year 5 Staff Loading'!N51+'24.6 Base Year 6 Staff Loading'!N51)/6</f>
        <v>0</v>
      </c>
      <c r="O51" s="1080">
        <f>('24.1 Base Year 1 Staff Loading'!O51+'24.2 Base Year 2 Staff Loading'!O51+'24.3 Base Year 3 Staff Loading'!O51+'24.4 Base Year 4 Staff Loading'!O51+'24.5 Base Year 5 Staff Loading'!O51+'24.6 Base Year 6 Staff Loading'!O51)/6</f>
        <v>0</v>
      </c>
      <c r="P51" s="1080">
        <f>('24.1 Base Year 1 Staff Loading'!P51+'24.2 Base Year 2 Staff Loading'!P51+'24.3 Base Year 3 Staff Loading'!P51+'24.4 Base Year 4 Staff Loading'!P51+'24.5 Base Year 5 Staff Loading'!P51+'24.6 Base Year 6 Staff Loading'!P51)/6</f>
        <v>0</v>
      </c>
      <c r="Q51" s="1080">
        <f>('24.1 Base Year 1 Staff Loading'!Q51+'24.2 Base Year 2 Staff Loading'!Q51+'24.3 Base Year 3 Staff Loading'!Q51+'24.4 Base Year 4 Staff Loading'!Q51+'24.5 Base Year 5 Staff Loading'!Q51+'24.6 Base Year 6 Staff Loading'!Q51)/6</f>
        <v>0</v>
      </c>
      <c r="R51" s="1080">
        <f t="shared" si="50"/>
        <v>0</v>
      </c>
      <c r="S51" s="788">
        <f t="shared" si="51"/>
        <v>0</v>
      </c>
      <c r="W51" s="1081">
        <f t="shared" si="52"/>
        <v>0</v>
      </c>
      <c r="X51" s="1081">
        <f t="shared" si="53"/>
        <v>0</v>
      </c>
      <c r="Y51" s="1066"/>
      <c r="Z51" s="1081">
        <f t="shared" si="54"/>
        <v>0</v>
      </c>
      <c r="AA51" s="1081">
        <f t="shared" si="55"/>
        <v>0</v>
      </c>
      <c r="AB51" s="909" t="e">
        <f t="shared" si="56"/>
        <v>#DIV/0!</v>
      </c>
    </row>
    <row r="52" spans="1:28" s="1088" customFormat="1" ht="14.25" x14ac:dyDescent="0.3">
      <c r="A52" s="1075"/>
      <c r="B52" s="1076"/>
      <c r="C52" s="1077"/>
      <c r="D52" s="1078"/>
      <c r="E52" s="1079"/>
      <c r="F52" s="1080">
        <f>('24.1 Base Year 1 Staff Loading'!F52+'24.2 Base Year 2 Staff Loading'!F52+'24.3 Base Year 3 Staff Loading'!F52+'24.4 Base Year 4 Staff Loading'!F52+'24.5 Base Year 5 Staff Loading'!F52+'24.6 Base Year 6 Staff Loading'!F52)/6</f>
        <v>0</v>
      </c>
      <c r="G52" s="1080">
        <f>('24.1 Base Year 1 Staff Loading'!G52+'24.2 Base Year 2 Staff Loading'!G52+'24.3 Base Year 3 Staff Loading'!G52+'24.4 Base Year 4 Staff Loading'!G52+'24.5 Base Year 5 Staff Loading'!G52+'24.6 Base Year 6 Staff Loading'!G52)/6</f>
        <v>0</v>
      </c>
      <c r="H52" s="1080">
        <f>('24.1 Base Year 1 Staff Loading'!H52+'24.2 Base Year 2 Staff Loading'!H52+'24.3 Base Year 3 Staff Loading'!H52+'24.4 Base Year 4 Staff Loading'!H52+'24.5 Base Year 5 Staff Loading'!H52+'24.6 Base Year 6 Staff Loading'!H52)/6</f>
        <v>0</v>
      </c>
      <c r="I52" s="1080">
        <f>('24.1 Base Year 1 Staff Loading'!I52+'24.2 Base Year 2 Staff Loading'!I52+'24.3 Base Year 3 Staff Loading'!I52+'24.4 Base Year 4 Staff Loading'!I52+'24.5 Base Year 5 Staff Loading'!I52+'24.6 Base Year 6 Staff Loading'!I52)/6</f>
        <v>0</v>
      </c>
      <c r="J52" s="1080">
        <f>('24.1 Base Year 1 Staff Loading'!J52+'24.2 Base Year 2 Staff Loading'!J52+'24.3 Base Year 3 Staff Loading'!J52+'24.4 Base Year 4 Staff Loading'!J52+'24.5 Base Year 5 Staff Loading'!J52+'24.6 Base Year 6 Staff Loading'!J52)/6</f>
        <v>0</v>
      </c>
      <c r="K52" s="1080">
        <f>('24.1 Base Year 1 Staff Loading'!K52+'24.2 Base Year 2 Staff Loading'!K52+'24.3 Base Year 3 Staff Loading'!K52+'24.4 Base Year 4 Staff Loading'!K52+'24.5 Base Year 5 Staff Loading'!K52+'24.6 Base Year 6 Staff Loading'!K52)/6</f>
        <v>0</v>
      </c>
      <c r="L52" s="1080">
        <f>('24.1 Base Year 1 Staff Loading'!L52+'24.2 Base Year 2 Staff Loading'!L52+'24.3 Base Year 3 Staff Loading'!L52+'24.4 Base Year 4 Staff Loading'!L52+'24.5 Base Year 5 Staff Loading'!L52+'24.6 Base Year 6 Staff Loading'!L52)/6</f>
        <v>0</v>
      </c>
      <c r="M52" s="1080">
        <f>('24.1 Base Year 1 Staff Loading'!M52+'24.2 Base Year 2 Staff Loading'!M52+'24.3 Base Year 3 Staff Loading'!M52+'24.4 Base Year 4 Staff Loading'!M52+'24.5 Base Year 5 Staff Loading'!M52+'24.6 Base Year 6 Staff Loading'!M52)/6</f>
        <v>0</v>
      </c>
      <c r="N52" s="1080">
        <f>('24.1 Base Year 1 Staff Loading'!N52+'24.2 Base Year 2 Staff Loading'!N52+'24.3 Base Year 3 Staff Loading'!N52+'24.4 Base Year 4 Staff Loading'!N52+'24.5 Base Year 5 Staff Loading'!N52+'24.6 Base Year 6 Staff Loading'!N52)/6</f>
        <v>0</v>
      </c>
      <c r="O52" s="1080">
        <f>('24.1 Base Year 1 Staff Loading'!O52+'24.2 Base Year 2 Staff Loading'!O52+'24.3 Base Year 3 Staff Loading'!O52+'24.4 Base Year 4 Staff Loading'!O52+'24.5 Base Year 5 Staff Loading'!O52+'24.6 Base Year 6 Staff Loading'!O52)/6</f>
        <v>0</v>
      </c>
      <c r="P52" s="1080">
        <f>('24.1 Base Year 1 Staff Loading'!P52+'24.2 Base Year 2 Staff Loading'!P52+'24.3 Base Year 3 Staff Loading'!P52+'24.4 Base Year 4 Staff Loading'!P52+'24.5 Base Year 5 Staff Loading'!P52+'24.6 Base Year 6 Staff Loading'!P52)/6</f>
        <v>0</v>
      </c>
      <c r="Q52" s="1080">
        <f>('24.1 Base Year 1 Staff Loading'!Q52+'24.2 Base Year 2 Staff Loading'!Q52+'24.3 Base Year 3 Staff Loading'!Q52+'24.4 Base Year 4 Staff Loading'!Q52+'24.5 Base Year 5 Staff Loading'!Q52+'24.6 Base Year 6 Staff Loading'!Q52)/6</f>
        <v>0</v>
      </c>
      <c r="R52" s="1080">
        <f t="shared" si="50"/>
        <v>0</v>
      </c>
      <c r="S52" s="788">
        <f t="shared" si="51"/>
        <v>0</v>
      </c>
      <c r="W52" s="1081">
        <f t="shared" si="52"/>
        <v>0</v>
      </c>
      <c r="X52" s="1081">
        <f t="shared" si="53"/>
        <v>0</v>
      </c>
      <c r="Y52" s="1066"/>
      <c r="Z52" s="1081">
        <f t="shared" si="54"/>
        <v>0</v>
      </c>
      <c r="AA52" s="1081">
        <f t="shared" si="55"/>
        <v>0</v>
      </c>
      <c r="AB52" s="909" t="e">
        <f t="shared" si="56"/>
        <v>#DIV/0!</v>
      </c>
    </row>
    <row r="53" spans="1:28" s="1088" customFormat="1" ht="14.25" x14ac:dyDescent="0.3">
      <c r="A53" s="1075"/>
      <c r="B53" s="1076"/>
      <c r="C53" s="1077"/>
      <c r="D53" s="1078"/>
      <c r="E53" s="1079"/>
      <c r="F53" s="1080">
        <f>('24.1 Base Year 1 Staff Loading'!F53+'24.2 Base Year 2 Staff Loading'!F53+'24.3 Base Year 3 Staff Loading'!F53+'24.4 Base Year 4 Staff Loading'!F53+'24.5 Base Year 5 Staff Loading'!F53+'24.6 Base Year 6 Staff Loading'!F53)/6</f>
        <v>0</v>
      </c>
      <c r="G53" s="1080">
        <f>('24.1 Base Year 1 Staff Loading'!G53+'24.2 Base Year 2 Staff Loading'!G53+'24.3 Base Year 3 Staff Loading'!G53+'24.4 Base Year 4 Staff Loading'!G53+'24.5 Base Year 5 Staff Loading'!G53+'24.6 Base Year 6 Staff Loading'!G53)/6</f>
        <v>0</v>
      </c>
      <c r="H53" s="1080">
        <f>('24.1 Base Year 1 Staff Loading'!H53+'24.2 Base Year 2 Staff Loading'!H53+'24.3 Base Year 3 Staff Loading'!H53+'24.4 Base Year 4 Staff Loading'!H53+'24.5 Base Year 5 Staff Loading'!H53+'24.6 Base Year 6 Staff Loading'!H53)/6</f>
        <v>0</v>
      </c>
      <c r="I53" s="1080">
        <f>('24.1 Base Year 1 Staff Loading'!I53+'24.2 Base Year 2 Staff Loading'!I53+'24.3 Base Year 3 Staff Loading'!I53+'24.4 Base Year 4 Staff Loading'!I53+'24.5 Base Year 5 Staff Loading'!I53+'24.6 Base Year 6 Staff Loading'!I53)/6</f>
        <v>0</v>
      </c>
      <c r="J53" s="1080">
        <f>('24.1 Base Year 1 Staff Loading'!J53+'24.2 Base Year 2 Staff Loading'!J53+'24.3 Base Year 3 Staff Loading'!J53+'24.4 Base Year 4 Staff Loading'!J53+'24.5 Base Year 5 Staff Loading'!J53+'24.6 Base Year 6 Staff Loading'!J53)/6</f>
        <v>0</v>
      </c>
      <c r="K53" s="1080">
        <f>('24.1 Base Year 1 Staff Loading'!K53+'24.2 Base Year 2 Staff Loading'!K53+'24.3 Base Year 3 Staff Loading'!K53+'24.4 Base Year 4 Staff Loading'!K53+'24.5 Base Year 5 Staff Loading'!K53+'24.6 Base Year 6 Staff Loading'!K53)/6</f>
        <v>0</v>
      </c>
      <c r="L53" s="1080">
        <f>('24.1 Base Year 1 Staff Loading'!L53+'24.2 Base Year 2 Staff Loading'!L53+'24.3 Base Year 3 Staff Loading'!L53+'24.4 Base Year 4 Staff Loading'!L53+'24.5 Base Year 5 Staff Loading'!L53+'24.6 Base Year 6 Staff Loading'!L53)/6</f>
        <v>0</v>
      </c>
      <c r="M53" s="1080">
        <f>('24.1 Base Year 1 Staff Loading'!M53+'24.2 Base Year 2 Staff Loading'!M53+'24.3 Base Year 3 Staff Loading'!M53+'24.4 Base Year 4 Staff Loading'!M53+'24.5 Base Year 5 Staff Loading'!M53+'24.6 Base Year 6 Staff Loading'!M53)/6</f>
        <v>0</v>
      </c>
      <c r="N53" s="1080">
        <f>('24.1 Base Year 1 Staff Loading'!N53+'24.2 Base Year 2 Staff Loading'!N53+'24.3 Base Year 3 Staff Loading'!N53+'24.4 Base Year 4 Staff Loading'!N53+'24.5 Base Year 5 Staff Loading'!N53+'24.6 Base Year 6 Staff Loading'!N53)/6</f>
        <v>0</v>
      </c>
      <c r="O53" s="1080">
        <f>('24.1 Base Year 1 Staff Loading'!O53+'24.2 Base Year 2 Staff Loading'!O53+'24.3 Base Year 3 Staff Loading'!O53+'24.4 Base Year 4 Staff Loading'!O53+'24.5 Base Year 5 Staff Loading'!O53+'24.6 Base Year 6 Staff Loading'!O53)/6</f>
        <v>0</v>
      </c>
      <c r="P53" s="1080">
        <f>('24.1 Base Year 1 Staff Loading'!P53+'24.2 Base Year 2 Staff Loading'!P53+'24.3 Base Year 3 Staff Loading'!P53+'24.4 Base Year 4 Staff Loading'!P53+'24.5 Base Year 5 Staff Loading'!P53+'24.6 Base Year 6 Staff Loading'!P53)/6</f>
        <v>0</v>
      </c>
      <c r="Q53" s="1080">
        <f>('24.1 Base Year 1 Staff Loading'!Q53+'24.2 Base Year 2 Staff Loading'!Q53+'24.3 Base Year 3 Staff Loading'!Q53+'24.4 Base Year 4 Staff Loading'!Q53+'24.5 Base Year 5 Staff Loading'!Q53+'24.6 Base Year 6 Staff Loading'!Q53)/6</f>
        <v>0</v>
      </c>
      <c r="R53" s="1080">
        <f t="shared" si="50"/>
        <v>0</v>
      </c>
      <c r="S53" s="788">
        <f t="shared" si="51"/>
        <v>0</v>
      </c>
      <c r="W53" s="1081">
        <f t="shared" si="52"/>
        <v>0</v>
      </c>
      <c r="X53" s="1081">
        <f t="shared" si="53"/>
        <v>0</v>
      </c>
      <c r="Y53" s="1066"/>
      <c r="Z53" s="1081">
        <f t="shared" si="54"/>
        <v>0</v>
      </c>
      <c r="AA53" s="1081">
        <f t="shared" si="55"/>
        <v>0</v>
      </c>
      <c r="AB53" s="909" t="e">
        <f t="shared" si="56"/>
        <v>#DIV/0!</v>
      </c>
    </row>
    <row r="54" spans="1:28" s="1088" customFormat="1" ht="15" thickBot="1" x14ac:dyDescent="0.35">
      <c r="A54" s="1082"/>
      <c r="B54" s="1083" t="s">
        <v>1159</v>
      </c>
      <c r="C54" s="1084"/>
      <c r="D54" s="1085"/>
      <c r="E54" s="1086"/>
      <c r="F54" s="1087">
        <f>SUM(F49:F53)</f>
        <v>0</v>
      </c>
      <c r="G54" s="1087">
        <f t="shared" ref="G54:R54" si="57">SUM(G49:G53)</f>
        <v>0</v>
      </c>
      <c r="H54" s="1087">
        <f t="shared" si="57"/>
        <v>0</v>
      </c>
      <c r="I54" s="1087">
        <f t="shared" si="57"/>
        <v>0</v>
      </c>
      <c r="J54" s="1087">
        <f t="shared" si="57"/>
        <v>0</v>
      </c>
      <c r="K54" s="1087">
        <f t="shared" si="57"/>
        <v>0</v>
      </c>
      <c r="L54" s="1087">
        <f t="shared" si="57"/>
        <v>0</v>
      </c>
      <c r="M54" s="1087">
        <f t="shared" si="57"/>
        <v>0</v>
      </c>
      <c r="N54" s="1087">
        <f t="shared" si="57"/>
        <v>0</v>
      </c>
      <c r="O54" s="1087">
        <f t="shared" si="57"/>
        <v>0</v>
      </c>
      <c r="P54" s="1087">
        <f t="shared" si="57"/>
        <v>0</v>
      </c>
      <c r="Q54" s="1087">
        <f t="shared" si="57"/>
        <v>0</v>
      </c>
      <c r="R54" s="1087">
        <f t="shared" si="57"/>
        <v>0</v>
      </c>
      <c r="S54" s="796">
        <f>SUM(S49:S53)</f>
        <v>0</v>
      </c>
      <c r="T54" s="1066"/>
      <c r="U54" s="1066"/>
      <c r="V54" s="1066"/>
      <c r="W54" s="1099">
        <f>SUM(W49:W53)</f>
        <v>0</v>
      </c>
      <c r="X54" s="1099">
        <f>SUM(X49:X53)</f>
        <v>0</v>
      </c>
      <c r="Z54" s="1089">
        <f>SUM(Z49:Z53)</f>
        <v>0</v>
      </c>
      <c r="AA54" s="1089">
        <f>SUM(AA49:AA53)</f>
        <v>0</v>
      </c>
      <c r="AB54" s="798" t="e">
        <f>Z54/(Z54+AA54)</f>
        <v>#DIV/0!</v>
      </c>
    </row>
    <row r="55" spans="1:28" s="1088" customFormat="1" ht="14.25" x14ac:dyDescent="0.3">
      <c r="A55" s="1075">
        <v>2.5</v>
      </c>
      <c r="B55" s="1076" t="s">
        <v>1160</v>
      </c>
      <c r="C55" s="1077"/>
      <c r="D55" s="1078"/>
      <c r="E55" s="1079"/>
      <c r="F55" s="1080">
        <f>('24.1 Base Year 1 Staff Loading'!F55+'24.2 Base Year 2 Staff Loading'!F55+'24.3 Base Year 3 Staff Loading'!F55+'24.4 Base Year 4 Staff Loading'!F55+'24.5 Base Year 5 Staff Loading'!F55+'24.6 Base Year 6 Staff Loading'!F55)/6</f>
        <v>0</v>
      </c>
      <c r="G55" s="1080">
        <f>('24.1 Base Year 1 Staff Loading'!G55+'24.2 Base Year 2 Staff Loading'!G55+'24.3 Base Year 3 Staff Loading'!G55+'24.4 Base Year 4 Staff Loading'!G55+'24.5 Base Year 5 Staff Loading'!G55+'24.6 Base Year 6 Staff Loading'!G55)/6</f>
        <v>0</v>
      </c>
      <c r="H55" s="1080">
        <f>('24.1 Base Year 1 Staff Loading'!H55+'24.2 Base Year 2 Staff Loading'!H55+'24.3 Base Year 3 Staff Loading'!H55+'24.4 Base Year 4 Staff Loading'!H55+'24.5 Base Year 5 Staff Loading'!H55+'24.6 Base Year 6 Staff Loading'!H55)/6</f>
        <v>0</v>
      </c>
      <c r="I55" s="1080">
        <f>('24.1 Base Year 1 Staff Loading'!I55+'24.2 Base Year 2 Staff Loading'!I55+'24.3 Base Year 3 Staff Loading'!I55+'24.4 Base Year 4 Staff Loading'!I55+'24.5 Base Year 5 Staff Loading'!I55+'24.6 Base Year 6 Staff Loading'!I55)/6</f>
        <v>0</v>
      </c>
      <c r="J55" s="1080">
        <f>('24.1 Base Year 1 Staff Loading'!J55+'24.2 Base Year 2 Staff Loading'!J55+'24.3 Base Year 3 Staff Loading'!J55+'24.4 Base Year 4 Staff Loading'!J55+'24.5 Base Year 5 Staff Loading'!J55+'24.6 Base Year 6 Staff Loading'!J55)/6</f>
        <v>0</v>
      </c>
      <c r="K55" s="1080">
        <f>('24.1 Base Year 1 Staff Loading'!K55+'24.2 Base Year 2 Staff Loading'!K55+'24.3 Base Year 3 Staff Loading'!K55+'24.4 Base Year 4 Staff Loading'!K55+'24.5 Base Year 5 Staff Loading'!K55+'24.6 Base Year 6 Staff Loading'!K55)/6</f>
        <v>0</v>
      </c>
      <c r="L55" s="1080">
        <f>('24.1 Base Year 1 Staff Loading'!L55+'24.2 Base Year 2 Staff Loading'!L55+'24.3 Base Year 3 Staff Loading'!L55+'24.4 Base Year 4 Staff Loading'!L55+'24.5 Base Year 5 Staff Loading'!L55+'24.6 Base Year 6 Staff Loading'!L55)/6</f>
        <v>0</v>
      </c>
      <c r="M55" s="1080">
        <f>('24.1 Base Year 1 Staff Loading'!M55+'24.2 Base Year 2 Staff Loading'!M55+'24.3 Base Year 3 Staff Loading'!M55+'24.4 Base Year 4 Staff Loading'!M55+'24.5 Base Year 5 Staff Loading'!M55+'24.6 Base Year 6 Staff Loading'!M55)/6</f>
        <v>0</v>
      </c>
      <c r="N55" s="1080">
        <f>('24.1 Base Year 1 Staff Loading'!N55+'24.2 Base Year 2 Staff Loading'!N55+'24.3 Base Year 3 Staff Loading'!N55+'24.4 Base Year 4 Staff Loading'!N55+'24.5 Base Year 5 Staff Loading'!N55+'24.6 Base Year 6 Staff Loading'!N55)/6</f>
        <v>0</v>
      </c>
      <c r="O55" s="1080">
        <f>('24.1 Base Year 1 Staff Loading'!O55+'24.2 Base Year 2 Staff Loading'!O55+'24.3 Base Year 3 Staff Loading'!O55+'24.4 Base Year 4 Staff Loading'!O55+'24.5 Base Year 5 Staff Loading'!O55+'24.6 Base Year 6 Staff Loading'!O55)/6</f>
        <v>0</v>
      </c>
      <c r="P55" s="1080">
        <f>('24.1 Base Year 1 Staff Loading'!P55+'24.2 Base Year 2 Staff Loading'!P55+'24.3 Base Year 3 Staff Loading'!P55+'24.4 Base Year 4 Staff Loading'!P55+'24.5 Base Year 5 Staff Loading'!P55+'24.6 Base Year 6 Staff Loading'!P55)/6</f>
        <v>0</v>
      </c>
      <c r="Q55" s="1080">
        <f>('24.1 Base Year 1 Staff Loading'!Q55+'24.2 Base Year 2 Staff Loading'!Q55+'24.3 Base Year 3 Staff Loading'!Q55+'24.4 Base Year 4 Staff Loading'!Q55+'24.5 Base Year 5 Staff Loading'!Q55+'24.6 Base Year 6 Staff Loading'!Q55)/6</f>
        <v>0</v>
      </c>
      <c r="R55" s="1080">
        <f>SUM(F55:Q55)</f>
        <v>0</v>
      </c>
      <c r="S55" s="788">
        <f>D55*R55</f>
        <v>0</v>
      </c>
      <c r="T55" s="1066"/>
      <c r="U55" s="1066"/>
      <c r="V55" s="1066"/>
      <c r="W55" s="1081">
        <f>X55/$U$7</f>
        <v>0</v>
      </c>
      <c r="X55" s="1081">
        <f>R55/12</f>
        <v>0</v>
      </c>
      <c r="Y55" s="1066"/>
      <c r="Z55" s="1081">
        <f>IF($E55="Y",$R55,0)</f>
        <v>0</v>
      </c>
      <c r="AA55" s="1081">
        <f>IF($E55="N",$R55,0)</f>
        <v>0</v>
      </c>
      <c r="AB55" s="909" t="e">
        <f>Z55/(AA55+Z55)</f>
        <v>#DIV/0!</v>
      </c>
    </row>
    <row r="56" spans="1:28" s="1088" customFormat="1" ht="14.25" x14ac:dyDescent="0.3">
      <c r="A56" s="1075"/>
      <c r="B56" s="1076"/>
      <c r="C56" s="1077"/>
      <c r="D56" s="1078"/>
      <c r="E56" s="1079"/>
      <c r="F56" s="1080">
        <f>('24.1 Base Year 1 Staff Loading'!F56+'24.2 Base Year 2 Staff Loading'!F56+'24.3 Base Year 3 Staff Loading'!F56+'24.4 Base Year 4 Staff Loading'!F56+'24.5 Base Year 5 Staff Loading'!F56+'24.6 Base Year 6 Staff Loading'!F56)/6</f>
        <v>0</v>
      </c>
      <c r="G56" s="1080">
        <f>('24.1 Base Year 1 Staff Loading'!G56+'24.2 Base Year 2 Staff Loading'!G56+'24.3 Base Year 3 Staff Loading'!G56+'24.4 Base Year 4 Staff Loading'!G56+'24.5 Base Year 5 Staff Loading'!G56+'24.6 Base Year 6 Staff Loading'!G56)/6</f>
        <v>0</v>
      </c>
      <c r="H56" s="1080">
        <f>('24.1 Base Year 1 Staff Loading'!H56+'24.2 Base Year 2 Staff Loading'!H56+'24.3 Base Year 3 Staff Loading'!H56+'24.4 Base Year 4 Staff Loading'!H56+'24.5 Base Year 5 Staff Loading'!H56+'24.6 Base Year 6 Staff Loading'!H56)/6</f>
        <v>0</v>
      </c>
      <c r="I56" s="1080">
        <f>('24.1 Base Year 1 Staff Loading'!I56+'24.2 Base Year 2 Staff Loading'!I56+'24.3 Base Year 3 Staff Loading'!I56+'24.4 Base Year 4 Staff Loading'!I56+'24.5 Base Year 5 Staff Loading'!I56+'24.6 Base Year 6 Staff Loading'!I56)/6</f>
        <v>0</v>
      </c>
      <c r="J56" s="1080">
        <f>('24.1 Base Year 1 Staff Loading'!J56+'24.2 Base Year 2 Staff Loading'!J56+'24.3 Base Year 3 Staff Loading'!J56+'24.4 Base Year 4 Staff Loading'!J56+'24.5 Base Year 5 Staff Loading'!J56+'24.6 Base Year 6 Staff Loading'!J56)/6</f>
        <v>0</v>
      </c>
      <c r="K56" s="1080">
        <f>('24.1 Base Year 1 Staff Loading'!K56+'24.2 Base Year 2 Staff Loading'!K56+'24.3 Base Year 3 Staff Loading'!K56+'24.4 Base Year 4 Staff Loading'!K56+'24.5 Base Year 5 Staff Loading'!K56+'24.6 Base Year 6 Staff Loading'!K56)/6</f>
        <v>0</v>
      </c>
      <c r="L56" s="1080">
        <f>('24.1 Base Year 1 Staff Loading'!L56+'24.2 Base Year 2 Staff Loading'!L56+'24.3 Base Year 3 Staff Loading'!L56+'24.4 Base Year 4 Staff Loading'!L56+'24.5 Base Year 5 Staff Loading'!L56+'24.6 Base Year 6 Staff Loading'!L56)/6</f>
        <v>0</v>
      </c>
      <c r="M56" s="1080">
        <f>('24.1 Base Year 1 Staff Loading'!M56+'24.2 Base Year 2 Staff Loading'!M56+'24.3 Base Year 3 Staff Loading'!M56+'24.4 Base Year 4 Staff Loading'!M56+'24.5 Base Year 5 Staff Loading'!M56+'24.6 Base Year 6 Staff Loading'!M56)/6</f>
        <v>0</v>
      </c>
      <c r="N56" s="1080">
        <f>('24.1 Base Year 1 Staff Loading'!N56+'24.2 Base Year 2 Staff Loading'!N56+'24.3 Base Year 3 Staff Loading'!N56+'24.4 Base Year 4 Staff Loading'!N56+'24.5 Base Year 5 Staff Loading'!N56+'24.6 Base Year 6 Staff Loading'!N56)/6</f>
        <v>0</v>
      </c>
      <c r="O56" s="1080">
        <f>('24.1 Base Year 1 Staff Loading'!O56+'24.2 Base Year 2 Staff Loading'!O56+'24.3 Base Year 3 Staff Loading'!O56+'24.4 Base Year 4 Staff Loading'!O56+'24.5 Base Year 5 Staff Loading'!O56+'24.6 Base Year 6 Staff Loading'!O56)/6</f>
        <v>0</v>
      </c>
      <c r="P56" s="1080">
        <f>('24.1 Base Year 1 Staff Loading'!P56+'24.2 Base Year 2 Staff Loading'!P56+'24.3 Base Year 3 Staff Loading'!P56+'24.4 Base Year 4 Staff Loading'!P56+'24.5 Base Year 5 Staff Loading'!P56+'24.6 Base Year 6 Staff Loading'!P56)/6</f>
        <v>0</v>
      </c>
      <c r="Q56" s="1080">
        <f>('24.1 Base Year 1 Staff Loading'!Q56+'24.2 Base Year 2 Staff Loading'!Q56+'24.3 Base Year 3 Staff Loading'!Q56+'24.4 Base Year 4 Staff Loading'!Q56+'24.5 Base Year 5 Staff Loading'!Q56+'24.6 Base Year 6 Staff Loading'!Q56)/6</f>
        <v>0</v>
      </c>
      <c r="R56" s="1080">
        <f t="shared" ref="R56:R59" si="58">SUM(F56:Q56)</f>
        <v>0</v>
      </c>
      <c r="S56" s="788">
        <f t="shared" ref="S56:S59" si="59">D56*R56</f>
        <v>0</v>
      </c>
      <c r="T56" s="1066"/>
      <c r="U56" s="1066"/>
      <c r="V56" s="1066"/>
      <c r="W56" s="1081">
        <f t="shared" ref="W56:W59" si="60">X56/$U$7</f>
        <v>0</v>
      </c>
      <c r="X56" s="1081">
        <f t="shared" ref="X56:X59" si="61">R56/12</f>
        <v>0</v>
      </c>
      <c r="Y56" s="1066"/>
      <c r="Z56" s="1081">
        <f t="shared" ref="Z56:Z59" si="62">IF($E56="Y",$R56,0)</f>
        <v>0</v>
      </c>
      <c r="AA56" s="1081">
        <f t="shared" ref="AA56:AA59" si="63">IF($E56="N",$R56,0)</f>
        <v>0</v>
      </c>
      <c r="AB56" s="909" t="e">
        <f t="shared" ref="AB56:AB59" si="64">Z56/(AA56+Z56)</f>
        <v>#DIV/0!</v>
      </c>
    </row>
    <row r="57" spans="1:28" s="1088" customFormat="1" ht="14.25" x14ac:dyDescent="0.3">
      <c r="A57" s="1075"/>
      <c r="B57" s="1076"/>
      <c r="C57" s="1077"/>
      <c r="D57" s="1078"/>
      <c r="E57" s="1079"/>
      <c r="F57" s="1080">
        <f>('24.1 Base Year 1 Staff Loading'!F57+'24.2 Base Year 2 Staff Loading'!F57+'24.3 Base Year 3 Staff Loading'!F57+'24.4 Base Year 4 Staff Loading'!F57+'24.5 Base Year 5 Staff Loading'!F57+'24.6 Base Year 6 Staff Loading'!F57)/6</f>
        <v>0</v>
      </c>
      <c r="G57" s="1080">
        <f>('24.1 Base Year 1 Staff Loading'!G57+'24.2 Base Year 2 Staff Loading'!G57+'24.3 Base Year 3 Staff Loading'!G57+'24.4 Base Year 4 Staff Loading'!G57+'24.5 Base Year 5 Staff Loading'!G57+'24.6 Base Year 6 Staff Loading'!G57)/6</f>
        <v>0</v>
      </c>
      <c r="H57" s="1080">
        <f>('24.1 Base Year 1 Staff Loading'!H57+'24.2 Base Year 2 Staff Loading'!H57+'24.3 Base Year 3 Staff Loading'!H57+'24.4 Base Year 4 Staff Loading'!H57+'24.5 Base Year 5 Staff Loading'!H57+'24.6 Base Year 6 Staff Loading'!H57)/6</f>
        <v>0</v>
      </c>
      <c r="I57" s="1080">
        <f>('24.1 Base Year 1 Staff Loading'!I57+'24.2 Base Year 2 Staff Loading'!I57+'24.3 Base Year 3 Staff Loading'!I57+'24.4 Base Year 4 Staff Loading'!I57+'24.5 Base Year 5 Staff Loading'!I57+'24.6 Base Year 6 Staff Loading'!I57)/6</f>
        <v>0</v>
      </c>
      <c r="J57" s="1080">
        <f>('24.1 Base Year 1 Staff Loading'!J57+'24.2 Base Year 2 Staff Loading'!J57+'24.3 Base Year 3 Staff Loading'!J57+'24.4 Base Year 4 Staff Loading'!J57+'24.5 Base Year 5 Staff Loading'!J57+'24.6 Base Year 6 Staff Loading'!J57)/6</f>
        <v>0</v>
      </c>
      <c r="K57" s="1080">
        <f>('24.1 Base Year 1 Staff Loading'!K57+'24.2 Base Year 2 Staff Loading'!K57+'24.3 Base Year 3 Staff Loading'!K57+'24.4 Base Year 4 Staff Loading'!K57+'24.5 Base Year 5 Staff Loading'!K57+'24.6 Base Year 6 Staff Loading'!K57)/6</f>
        <v>0</v>
      </c>
      <c r="L57" s="1080">
        <f>('24.1 Base Year 1 Staff Loading'!L57+'24.2 Base Year 2 Staff Loading'!L57+'24.3 Base Year 3 Staff Loading'!L57+'24.4 Base Year 4 Staff Loading'!L57+'24.5 Base Year 5 Staff Loading'!L57+'24.6 Base Year 6 Staff Loading'!L57)/6</f>
        <v>0</v>
      </c>
      <c r="M57" s="1080">
        <f>('24.1 Base Year 1 Staff Loading'!M57+'24.2 Base Year 2 Staff Loading'!M57+'24.3 Base Year 3 Staff Loading'!M57+'24.4 Base Year 4 Staff Loading'!M57+'24.5 Base Year 5 Staff Loading'!M57+'24.6 Base Year 6 Staff Loading'!M57)/6</f>
        <v>0</v>
      </c>
      <c r="N57" s="1080">
        <f>('24.1 Base Year 1 Staff Loading'!N57+'24.2 Base Year 2 Staff Loading'!N57+'24.3 Base Year 3 Staff Loading'!N57+'24.4 Base Year 4 Staff Loading'!N57+'24.5 Base Year 5 Staff Loading'!N57+'24.6 Base Year 6 Staff Loading'!N57)/6</f>
        <v>0</v>
      </c>
      <c r="O57" s="1080">
        <f>('24.1 Base Year 1 Staff Loading'!O57+'24.2 Base Year 2 Staff Loading'!O57+'24.3 Base Year 3 Staff Loading'!O57+'24.4 Base Year 4 Staff Loading'!O57+'24.5 Base Year 5 Staff Loading'!O57+'24.6 Base Year 6 Staff Loading'!O57)/6</f>
        <v>0</v>
      </c>
      <c r="P57" s="1080">
        <f>('24.1 Base Year 1 Staff Loading'!P57+'24.2 Base Year 2 Staff Loading'!P57+'24.3 Base Year 3 Staff Loading'!P57+'24.4 Base Year 4 Staff Loading'!P57+'24.5 Base Year 5 Staff Loading'!P57+'24.6 Base Year 6 Staff Loading'!P57)/6</f>
        <v>0</v>
      </c>
      <c r="Q57" s="1080">
        <f>('24.1 Base Year 1 Staff Loading'!Q57+'24.2 Base Year 2 Staff Loading'!Q57+'24.3 Base Year 3 Staff Loading'!Q57+'24.4 Base Year 4 Staff Loading'!Q57+'24.5 Base Year 5 Staff Loading'!Q57+'24.6 Base Year 6 Staff Loading'!Q57)/6</f>
        <v>0</v>
      </c>
      <c r="R57" s="1080">
        <f t="shared" si="58"/>
        <v>0</v>
      </c>
      <c r="S57" s="788">
        <f t="shared" si="59"/>
        <v>0</v>
      </c>
      <c r="W57" s="1081">
        <f t="shared" si="60"/>
        <v>0</v>
      </c>
      <c r="X57" s="1081">
        <f t="shared" si="61"/>
        <v>0</v>
      </c>
      <c r="Y57" s="1066"/>
      <c r="Z57" s="1081">
        <f t="shared" si="62"/>
        <v>0</v>
      </c>
      <c r="AA57" s="1081">
        <f t="shared" si="63"/>
        <v>0</v>
      </c>
      <c r="AB57" s="909" t="e">
        <f t="shared" si="64"/>
        <v>#DIV/0!</v>
      </c>
    </row>
    <row r="58" spans="1:28" s="1088" customFormat="1" ht="14.25" x14ac:dyDescent="0.3">
      <c r="A58" s="1075"/>
      <c r="B58" s="1076"/>
      <c r="C58" s="1077"/>
      <c r="D58" s="1078"/>
      <c r="E58" s="1079"/>
      <c r="F58" s="1080">
        <f>('24.1 Base Year 1 Staff Loading'!F58+'24.2 Base Year 2 Staff Loading'!F58+'24.3 Base Year 3 Staff Loading'!F58+'24.4 Base Year 4 Staff Loading'!F58+'24.5 Base Year 5 Staff Loading'!F58+'24.6 Base Year 6 Staff Loading'!F58)/6</f>
        <v>0</v>
      </c>
      <c r="G58" s="1080">
        <f>('24.1 Base Year 1 Staff Loading'!G58+'24.2 Base Year 2 Staff Loading'!G58+'24.3 Base Year 3 Staff Loading'!G58+'24.4 Base Year 4 Staff Loading'!G58+'24.5 Base Year 5 Staff Loading'!G58+'24.6 Base Year 6 Staff Loading'!G58)/6</f>
        <v>0</v>
      </c>
      <c r="H58" s="1080">
        <f>('24.1 Base Year 1 Staff Loading'!H58+'24.2 Base Year 2 Staff Loading'!H58+'24.3 Base Year 3 Staff Loading'!H58+'24.4 Base Year 4 Staff Loading'!H58+'24.5 Base Year 5 Staff Loading'!H58+'24.6 Base Year 6 Staff Loading'!H58)/6</f>
        <v>0</v>
      </c>
      <c r="I58" s="1080">
        <f>('24.1 Base Year 1 Staff Loading'!I58+'24.2 Base Year 2 Staff Loading'!I58+'24.3 Base Year 3 Staff Loading'!I58+'24.4 Base Year 4 Staff Loading'!I58+'24.5 Base Year 5 Staff Loading'!I58+'24.6 Base Year 6 Staff Loading'!I58)/6</f>
        <v>0</v>
      </c>
      <c r="J58" s="1080">
        <f>('24.1 Base Year 1 Staff Loading'!J58+'24.2 Base Year 2 Staff Loading'!J58+'24.3 Base Year 3 Staff Loading'!J58+'24.4 Base Year 4 Staff Loading'!J58+'24.5 Base Year 5 Staff Loading'!J58+'24.6 Base Year 6 Staff Loading'!J58)/6</f>
        <v>0</v>
      </c>
      <c r="K58" s="1080">
        <f>('24.1 Base Year 1 Staff Loading'!K58+'24.2 Base Year 2 Staff Loading'!K58+'24.3 Base Year 3 Staff Loading'!K58+'24.4 Base Year 4 Staff Loading'!K58+'24.5 Base Year 5 Staff Loading'!K58+'24.6 Base Year 6 Staff Loading'!K58)/6</f>
        <v>0</v>
      </c>
      <c r="L58" s="1080">
        <f>('24.1 Base Year 1 Staff Loading'!L58+'24.2 Base Year 2 Staff Loading'!L58+'24.3 Base Year 3 Staff Loading'!L58+'24.4 Base Year 4 Staff Loading'!L58+'24.5 Base Year 5 Staff Loading'!L58+'24.6 Base Year 6 Staff Loading'!L58)/6</f>
        <v>0</v>
      </c>
      <c r="M58" s="1080">
        <f>('24.1 Base Year 1 Staff Loading'!M58+'24.2 Base Year 2 Staff Loading'!M58+'24.3 Base Year 3 Staff Loading'!M58+'24.4 Base Year 4 Staff Loading'!M58+'24.5 Base Year 5 Staff Loading'!M58+'24.6 Base Year 6 Staff Loading'!M58)/6</f>
        <v>0</v>
      </c>
      <c r="N58" s="1080">
        <f>('24.1 Base Year 1 Staff Loading'!N58+'24.2 Base Year 2 Staff Loading'!N58+'24.3 Base Year 3 Staff Loading'!N58+'24.4 Base Year 4 Staff Loading'!N58+'24.5 Base Year 5 Staff Loading'!N58+'24.6 Base Year 6 Staff Loading'!N58)/6</f>
        <v>0</v>
      </c>
      <c r="O58" s="1080">
        <f>('24.1 Base Year 1 Staff Loading'!O58+'24.2 Base Year 2 Staff Loading'!O58+'24.3 Base Year 3 Staff Loading'!O58+'24.4 Base Year 4 Staff Loading'!O58+'24.5 Base Year 5 Staff Loading'!O58+'24.6 Base Year 6 Staff Loading'!O58)/6</f>
        <v>0</v>
      </c>
      <c r="P58" s="1080">
        <f>('24.1 Base Year 1 Staff Loading'!P58+'24.2 Base Year 2 Staff Loading'!P58+'24.3 Base Year 3 Staff Loading'!P58+'24.4 Base Year 4 Staff Loading'!P58+'24.5 Base Year 5 Staff Loading'!P58+'24.6 Base Year 6 Staff Loading'!P58)/6</f>
        <v>0</v>
      </c>
      <c r="Q58" s="1080">
        <f>('24.1 Base Year 1 Staff Loading'!Q58+'24.2 Base Year 2 Staff Loading'!Q58+'24.3 Base Year 3 Staff Loading'!Q58+'24.4 Base Year 4 Staff Loading'!Q58+'24.5 Base Year 5 Staff Loading'!Q58+'24.6 Base Year 6 Staff Loading'!Q58)/6</f>
        <v>0</v>
      </c>
      <c r="R58" s="1080">
        <f t="shared" si="58"/>
        <v>0</v>
      </c>
      <c r="S58" s="788">
        <f t="shared" si="59"/>
        <v>0</v>
      </c>
      <c r="W58" s="1081">
        <f t="shared" si="60"/>
        <v>0</v>
      </c>
      <c r="X58" s="1081">
        <f t="shared" si="61"/>
        <v>0</v>
      </c>
      <c r="Y58" s="1066"/>
      <c r="Z58" s="1081">
        <f t="shared" si="62"/>
        <v>0</v>
      </c>
      <c r="AA58" s="1081">
        <f t="shared" si="63"/>
        <v>0</v>
      </c>
      <c r="AB58" s="909" t="e">
        <f t="shared" si="64"/>
        <v>#DIV/0!</v>
      </c>
    </row>
    <row r="59" spans="1:28" s="1088" customFormat="1" ht="14.25" x14ac:dyDescent="0.3">
      <c r="A59" s="1075"/>
      <c r="B59" s="1076"/>
      <c r="C59" s="1077"/>
      <c r="D59" s="1078"/>
      <c r="E59" s="1079"/>
      <c r="F59" s="1080">
        <f>('24.1 Base Year 1 Staff Loading'!F59+'24.2 Base Year 2 Staff Loading'!F59+'24.3 Base Year 3 Staff Loading'!F59+'24.4 Base Year 4 Staff Loading'!F59+'24.5 Base Year 5 Staff Loading'!F59+'24.6 Base Year 6 Staff Loading'!F59)/6</f>
        <v>0</v>
      </c>
      <c r="G59" s="1080">
        <f>('24.1 Base Year 1 Staff Loading'!G59+'24.2 Base Year 2 Staff Loading'!G59+'24.3 Base Year 3 Staff Loading'!G59+'24.4 Base Year 4 Staff Loading'!G59+'24.5 Base Year 5 Staff Loading'!G59+'24.6 Base Year 6 Staff Loading'!G59)/6</f>
        <v>0</v>
      </c>
      <c r="H59" s="1080">
        <f>('24.1 Base Year 1 Staff Loading'!H59+'24.2 Base Year 2 Staff Loading'!H59+'24.3 Base Year 3 Staff Loading'!H59+'24.4 Base Year 4 Staff Loading'!H59+'24.5 Base Year 5 Staff Loading'!H59+'24.6 Base Year 6 Staff Loading'!H59)/6</f>
        <v>0</v>
      </c>
      <c r="I59" s="1080">
        <f>('24.1 Base Year 1 Staff Loading'!I59+'24.2 Base Year 2 Staff Loading'!I59+'24.3 Base Year 3 Staff Loading'!I59+'24.4 Base Year 4 Staff Loading'!I59+'24.5 Base Year 5 Staff Loading'!I59+'24.6 Base Year 6 Staff Loading'!I59)/6</f>
        <v>0</v>
      </c>
      <c r="J59" s="1080">
        <f>('24.1 Base Year 1 Staff Loading'!J59+'24.2 Base Year 2 Staff Loading'!J59+'24.3 Base Year 3 Staff Loading'!J59+'24.4 Base Year 4 Staff Loading'!J59+'24.5 Base Year 5 Staff Loading'!J59+'24.6 Base Year 6 Staff Loading'!J59)/6</f>
        <v>0</v>
      </c>
      <c r="K59" s="1080">
        <f>('24.1 Base Year 1 Staff Loading'!K59+'24.2 Base Year 2 Staff Loading'!K59+'24.3 Base Year 3 Staff Loading'!K59+'24.4 Base Year 4 Staff Loading'!K59+'24.5 Base Year 5 Staff Loading'!K59+'24.6 Base Year 6 Staff Loading'!K59)/6</f>
        <v>0</v>
      </c>
      <c r="L59" s="1080">
        <f>('24.1 Base Year 1 Staff Loading'!L59+'24.2 Base Year 2 Staff Loading'!L59+'24.3 Base Year 3 Staff Loading'!L59+'24.4 Base Year 4 Staff Loading'!L59+'24.5 Base Year 5 Staff Loading'!L59+'24.6 Base Year 6 Staff Loading'!L59)/6</f>
        <v>0</v>
      </c>
      <c r="M59" s="1080">
        <f>('24.1 Base Year 1 Staff Loading'!M59+'24.2 Base Year 2 Staff Loading'!M59+'24.3 Base Year 3 Staff Loading'!M59+'24.4 Base Year 4 Staff Loading'!M59+'24.5 Base Year 5 Staff Loading'!M59+'24.6 Base Year 6 Staff Loading'!M59)/6</f>
        <v>0</v>
      </c>
      <c r="N59" s="1080">
        <f>('24.1 Base Year 1 Staff Loading'!N59+'24.2 Base Year 2 Staff Loading'!N59+'24.3 Base Year 3 Staff Loading'!N59+'24.4 Base Year 4 Staff Loading'!N59+'24.5 Base Year 5 Staff Loading'!N59+'24.6 Base Year 6 Staff Loading'!N59)/6</f>
        <v>0</v>
      </c>
      <c r="O59" s="1080">
        <f>('24.1 Base Year 1 Staff Loading'!O59+'24.2 Base Year 2 Staff Loading'!O59+'24.3 Base Year 3 Staff Loading'!O59+'24.4 Base Year 4 Staff Loading'!O59+'24.5 Base Year 5 Staff Loading'!O59+'24.6 Base Year 6 Staff Loading'!O59)/6</f>
        <v>0</v>
      </c>
      <c r="P59" s="1080">
        <f>('24.1 Base Year 1 Staff Loading'!P59+'24.2 Base Year 2 Staff Loading'!P59+'24.3 Base Year 3 Staff Loading'!P59+'24.4 Base Year 4 Staff Loading'!P59+'24.5 Base Year 5 Staff Loading'!P59+'24.6 Base Year 6 Staff Loading'!P59)/6</f>
        <v>0</v>
      </c>
      <c r="Q59" s="1080">
        <f>('24.1 Base Year 1 Staff Loading'!Q59+'24.2 Base Year 2 Staff Loading'!Q59+'24.3 Base Year 3 Staff Loading'!Q59+'24.4 Base Year 4 Staff Loading'!Q59+'24.5 Base Year 5 Staff Loading'!Q59+'24.6 Base Year 6 Staff Loading'!Q59)/6</f>
        <v>0</v>
      </c>
      <c r="R59" s="1080">
        <f t="shared" si="58"/>
        <v>0</v>
      </c>
      <c r="S59" s="788">
        <f t="shared" si="59"/>
        <v>0</v>
      </c>
      <c r="W59" s="1081">
        <f t="shared" si="60"/>
        <v>0</v>
      </c>
      <c r="X59" s="1081">
        <f t="shared" si="61"/>
        <v>0</v>
      </c>
      <c r="Y59" s="1066"/>
      <c r="Z59" s="1081">
        <f t="shared" si="62"/>
        <v>0</v>
      </c>
      <c r="AA59" s="1081">
        <f t="shared" si="63"/>
        <v>0</v>
      </c>
      <c r="AB59" s="909" t="e">
        <f t="shared" si="64"/>
        <v>#DIV/0!</v>
      </c>
    </row>
    <row r="60" spans="1:28" s="1088" customFormat="1" ht="15" thickBot="1" x14ac:dyDescent="0.35">
      <c r="A60" s="1082"/>
      <c r="B60" s="1083" t="s">
        <v>1161</v>
      </c>
      <c r="C60" s="1084"/>
      <c r="D60" s="1085"/>
      <c r="E60" s="1086"/>
      <c r="F60" s="1087">
        <f>SUM(F55:F59)</f>
        <v>0</v>
      </c>
      <c r="G60" s="1087">
        <f t="shared" ref="G60:R60" si="65">SUM(G55:G59)</f>
        <v>0</v>
      </c>
      <c r="H60" s="1087">
        <f t="shared" si="65"/>
        <v>0</v>
      </c>
      <c r="I60" s="1087">
        <f t="shared" si="65"/>
        <v>0</v>
      </c>
      <c r="J60" s="1087">
        <f t="shared" si="65"/>
        <v>0</v>
      </c>
      <c r="K60" s="1087">
        <f t="shared" si="65"/>
        <v>0</v>
      </c>
      <c r="L60" s="1087">
        <f t="shared" si="65"/>
        <v>0</v>
      </c>
      <c r="M60" s="1087">
        <f t="shared" si="65"/>
        <v>0</v>
      </c>
      <c r="N60" s="1087">
        <f t="shared" si="65"/>
        <v>0</v>
      </c>
      <c r="O60" s="1087">
        <f t="shared" si="65"/>
        <v>0</v>
      </c>
      <c r="P60" s="1087">
        <f t="shared" si="65"/>
        <v>0</v>
      </c>
      <c r="Q60" s="1087">
        <f t="shared" si="65"/>
        <v>0</v>
      </c>
      <c r="R60" s="1087">
        <f t="shared" si="65"/>
        <v>0</v>
      </c>
      <c r="S60" s="796">
        <f>SUM(S55:S59)</f>
        <v>0</v>
      </c>
      <c r="T60" s="1066"/>
      <c r="U60" s="1066"/>
      <c r="V60" s="1066"/>
      <c r="W60" s="1099">
        <f>SUM(W55:W59)</f>
        <v>0</v>
      </c>
      <c r="X60" s="1099">
        <f>SUM(X55:X59)</f>
        <v>0</v>
      </c>
      <c r="Z60" s="1089">
        <f>SUM(Z55:Z59)</f>
        <v>0</v>
      </c>
      <c r="AA60" s="1089">
        <f>SUM(AA55:AA59)</f>
        <v>0</v>
      </c>
      <c r="AB60" s="798" t="e">
        <f>Z60/(Z60+AA60)</f>
        <v>#DIV/0!</v>
      </c>
    </row>
    <row r="61" spans="1:28" s="1088" customFormat="1" ht="14.25" x14ac:dyDescent="0.3">
      <c r="A61" s="1075">
        <v>2.6</v>
      </c>
      <c r="B61" s="1076" t="s">
        <v>1162</v>
      </c>
      <c r="C61" s="1118"/>
      <c r="D61" s="1078"/>
      <c r="E61" s="1079"/>
      <c r="F61" s="1080">
        <f>('24.1 Base Year 1 Staff Loading'!F61+'24.2 Base Year 2 Staff Loading'!F61+'24.3 Base Year 3 Staff Loading'!F61+'24.4 Base Year 4 Staff Loading'!F61+'24.5 Base Year 5 Staff Loading'!F61+'24.6 Base Year 6 Staff Loading'!F61)/6</f>
        <v>0</v>
      </c>
      <c r="G61" s="1080">
        <f>('24.1 Base Year 1 Staff Loading'!G61+'24.2 Base Year 2 Staff Loading'!G61+'24.3 Base Year 3 Staff Loading'!G61+'24.4 Base Year 4 Staff Loading'!G61+'24.5 Base Year 5 Staff Loading'!G61+'24.6 Base Year 6 Staff Loading'!G61)/6</f>
        <v>0</v>
      </c>
      <c r="H61" s="1080">
        <f>('24.1 Base Year 1 Staff Loading'!H61+'24.2 Base Year 2 Staff Loading'!H61+'24.3 Base Year 3 Staff Loading'!H61+'24.4 Base Year 4 Staff Loading'!H61+'24.5 Base Year 5 Staff Loading'!H61+'24.6 Base Year 6 Staff Loading'!H61)/6</f>
        <v>0</v>
      </c>
      <c r="I61" s="1080">
        <f>('24.1 Base Year 1 Staff Loading'!I61+'24.2 Base Year 2 Staff Loading'!I61+'24.3 Base Year 3 Staff Loading'!I61+'24.4 Base Year 4 Staff Loading'!I61+'24.5 Base Year 5 Staff Loading'!I61+'24.6 Base Year 6 Staff Loading'!I61)/6</f>
        <v>0</v>
      </c>
      <c r="J61" s="1080">
        <f>('24.1 Base Year 1 Staff Loading'!J61+'24.2 Base Year 2 Staff Loading'!J61+'24.3 Base Year 3 Staff Loading'!J61+'24.4 Base Year 4 Staff Loading'!J61+'24.5 Base Year 5 Staff Loading'!J61+'24.6 Base Year 6 Staff Loading'!J61)/6</f>
        <v>0</v>
      </c>
      <c r="K61" s="1080">
        <f>('24.1 Base Year 1 Staff Loading'!K61+'24.2 Base Year 2 Staff Loading'!K61+'24.3 Base Year 3 Staff Loading'!K61+'24.4 Base Year 4 Staff Loading'!K61+'24.5 Base Year 5 Staff Loading'!K61+'24.6 Base Year 6 Staff Loading'!K61)/6</f>
        <v>0</v>
      </c>
      <c r="L61" s="1080">
        <f>('24.1 Base Year 1 Staff Loading'!L61+'24.2 Base Year 2 Staff Loading'!L61+'24.3 Base Year 3 Staff Loading'!L61+'24.4 Base Year 4 Staff Loading'!L61+'24.5 Base Year 5 Staff Loading'!L61+'24.6 Base Year 6 Staff Loading'!L61)/6</f>
        <v>0</v>
      </c>
      <c r="M61" s="1080">
        <f>('24.1 Base Year 1 Staff Loading'!M61+'24.2 Base Year 2 Staff Loading'!M61+'24.3 Base Year 3 Staff Loading'!M61+'24.4 Base Year 4 Staff Loading'!M61+'24.5 Base Year 5 Staff Loading'!M61+'24.6 Base Year 6 Staff Loading'!M61)/6</f>
        <v>0</v>
      </c>
      <c r="N61" s="1080">
        <f>('24.1 Base Year 1 Staff Loading'!N61+'24.2 Base Year 2 Staff Loading'!N61+'24.3 Base Year 3 Staff Loading'!N61+'24.4 Base Year 4 Staff Loading'!N61+'24.5 Base Year 5 Staff Loading'!N61+'24.6 Base Year 6 Staff Loading'!N61)/6</f>
        <v>0</v>
      </c>
      <c r="O61" s="1080">
        <f>('24.1 Base Year 1 Staff Loading'!O61+'24.2 Base Year 2 Staff Loading'!O61+'24.3 Base Year 3 Staff Loading'!O61+'24.4 Base Year 4 Staff Loading'!O61+'24.5 Base Year 5 Staff Loading'!O61+'24.6 Base Year 6 Staff Loading'!O61)/6</f>
        <v>0</v>
      </c>
      <c r="P61" s="1080">
        <f>('24.1 Base Year 1 Staff Loading'!P61+'24.2 Base Year 2 Staff Loading'!P61+'24.3 Base Year 3 Staff Loading'!P61+'24.4 Base Year 4 Staff Loading'!P61+'24.5 Base Year 5 Staff Loading'!P61+'24.6 Base Year 6 Staff Loading'!P61)/6</f>
        <v>0</v>
      </c>
      <c r="Q61" s="1080">
        <f>('24.1 Base Year 1 Staff Loading'!Q61+'24.2 Base Year 2 Staff Loading'!Q61+'24.3 Base Year 3 Staff Loading'!Q61+'24.4 Base Year 4 Staff Loading'!Q61+'24.5 Base Year 5 Staff Loading'!Q61+'24.6 Base Year 6 Staff Loading'!Q61)/6</f>
        <v>0</v>
      </c>
      <c r="R61" s="1080">
        <f>('24.1 Base Year 1 Staff Loading'!R61+'24.2 Base Year 2 Staff Loading'!R61+'24.3 Base Year 3 Staff Loading'!R61+'24.4 Base Year 4 Staff Loading'!R61+'24.5 Base Year 5 Staff Loading'!R61+'24.6 Base Year 6 Staff Loading'!R61)/6</f>
        <v>0</v>
      </c>
      <c r="S61" s="788">
        <f>('24.1 Base Year 1 Staff Loading'!S61+'24.2 Base Year 2 Staff Loading'!S61+'24.3 Base Year 3 Staff Loading'!S61+'24.4 Base Year 4 Staff Loading'!S61+'24.5 Base Year 5 Staff Loading'!S61+'24.6 Base Year 6 Staff Loading'!S61)/6</f>
        <v>0</v>
      </c>
      <c r="T61" s="1066"/>
      <c r="U61" s="1066"/>
      <c r="V61" s="1066"/>
      <c r="W61" s="1081">
        <f>('24.1 Base Year 1 Staff Loading'!W61+'24.2 Base Year 2 Staff Loading'!W61+'24.3 Base Year 3 Staff Loading'!W61+'24.4 Base Year 4 Staff Loading'!W61+'24.5 Base Year 5 Staff Loading'!W61+'24.6 Base Year 6 Staff Loading'!W61)/6</f>
        <v>0</v>
      </c>
      <c r="X61" s="1081">
        <f>('24.1 Base Year 1 Staff Loading'!X61+'24.2 Base Year 2 Staff Loading'!X61+'24.3 Base Year 3 Staff Loading'!X61+'24.4 Base Year 4 Staff Loading'!X61+'24.5 Base Year 5 Staff Loading'!X61+'24.6 Base Year 6 Staff Loading'!X61)/6</f>
        <v>0</v>
      </c>
      <c r="Z61" s="1081">
        <f>IF($E61="Y",$R61,0)</f>
        <v>0</v>
      </c>
      <c r="AA61" s="1081">
        <f>IF($E61="N",$R61,0)</f>
        <v>0</v>
      </c>
      <c r="AB61" s="909" t="e">
        <f>Z61/(AA61+Z61)</f>
        <v>#DIV/0!</v>
      </c>
    </row>
    <row r="62" spans="1:28" ht="14.25" x14ac:dyDescent="0.3">
      <c r="A62" s="1075"/>
      <c r="B62" s="1076"/>
      <c r="C62" s="1118"/>
      <c r="D62" s="1078"/>
      <c r="E62" s="1079"/>
      <c r="F62" s="1080">
        <f>('24.1 Base Year 1 Staff Loading'!F62+'24.2 Base Year 2 Staff Loading'!F62+'24.3 Base Year 3 Staff Loading'!F62+'24.4 Base Year 4 Staff Loading'!F62+'24.5 Base Year 5 Staff Loading'!F62+'24.6 Base Year 6 Staff Loading'!F62)/6</f>
        <v>0</v>
      </c>
      <c r="G62" s="1080">
        <f>('24.1 Base Year 1 Staff Loading'!G62+'24.2 Base Year 2 Staff Loading'!G62+'24.3 Base Year 3 Staff Loading'!G62+'24.4 Base Year 4 Staff Loading'!G62+'24.5 Base Year 5 Staff Loading'!G62+'24.6 Base Year 6 Staff Loading'!G62)/6</f>
        <v>0</v>
      </c>
      <c r="H62" s="1080">
        <f>('24.1 Base Year 1 Staff Loading'!H62+'24.2 Base Year 2 Staff Loading'!H62+'24.3 Base Year 3 Staff Loading'!H62+'24.4 Base Year 4 Staff Loading'!H62+'24.5 Base Year 5 Staff Loading'!H62+'24.6 Base Year 6 Staff Loading'!H62)/6</f>
        <v>0</v>
      </c>
      <c r="I62" s="1080">
        <f>('24.1 Base Year 1 Staff Loading'!I62+'24.2 Base Year 2 Staff Loading'!I62+'24.3 Base Year 3 Staff Loading'!I62+'24.4 Base Year 4 Staff Loading'!I62+'24.5 Base Year 5 Staff Loading'!I62+'24.6 Base Year 6 Staff Loading'!I62)/6</f>
        <v>0</v>
      </c>
      <c r="J62" s="1080">
        <f>('24.1 Base Year 1 Staff Loading'!J62+'24.2 Base Year 2 Staff Loading'!J62+'24.3 Base Year 3 Staff Loading'!J62+'24.4 Base Year 4 Staff Loading'!J62+'24.5 Base Year 5 Staff Loading'!J62+'24.6 Base Year 6 Staff Loading'!J62)/6</f>
        <v>0</v>
      </c>
      <c r="K62" s="1080">
        <f>('24.1 Base Year 1 Staff Loading'!K62+'24.2 Base Year 2 Staff Loading'!K62+'24.3 Base Year 3 Staff Loading'!K62+'24.4 Base Year 4 Staff Loading'!K62+'24.5 Base Year 5 Staff Loading'!K62+'24.6 Base Year 6 Staff Loading'!K62)/6</f>
        <v>0</v>
      </c>
      <c r="L62" s="1080">
        <f>('24.1 Base Year 1 Staff Loading'!L62+'24.2 Base Year 2 Staff Loading'!L62+'24.3 Base Year 3 Staff Loading'!L62+'24.4 Base Year 4 Staff Loading'!L62+'24.5 Base Year 5 Staff Loading'!L62+'24.6 Base Year 6 Staff Loading'!L62)/6</f>
        <v>0</v>
      </c>
      <c r="M62" s="1080">
        <f>('24.1 Base Year 1 Staff Loading'!M62+'24.2 Base Year 2 Staff Loading'!M62+'24.3 Base Year 3 Staff Loading'!M62+'24.4 Base Year 4 Staff Loading'!M62+'24.5 Base Year 5 Staff Loading'!M62+'24.6 Base Year 6 Staff Loading'!M62)/6</f>
        <v>0</v>
      </c>
      <c r="N62" s="1080">
        <f>('24.1 Base Year 1 Staff Loading'!N62+'24.2 Base Year 2 Staff Loading'!N62+'24.3 Base Year 3 Staff Loading'!N62+'24.4 Base Year 4 Staff Loading'!N62+'24.5 Base Year 5 Staff Loading'!N62+'24.6 Base Year 6 Staff Loading'!N62)/6</f>
        <v>0</v>
      </c>
      <c r="O62" s="1080">
        <f>('24.1 Base Year 1 Staff Loading'!O62+'24.2 Base Year 2 Staff Loading'!O62+'24.3 Base Year 3 Staff Loading'!O62+'24.4 Base Year 4 Staff Loading'!O62+'24.5 Base Year 5 Staff Loading'!O62+'24.6 Base Year 6 Staff Loading'!O62)/6</f>
        <v>0</v>
      </c>
      <c r="P62" s="1080">
        <f>('24.1 Base Year 1 Staff Loading'!P62+'24.2 Base Year 2 Staff Loading'!P62+'24.3 Base Year 3 Staff Loading'!P62+'24.4 Base Year 4 Staff Loading'!P62+'24.5 Base Year 5 Staff Loading'!P62+'24.6 Base Year 6 Staff Loading'!P62)/6</f>
        <v>0</v>
      </c>
      <c r="Q62" s="1080">
        <f>('24.1 Base Year 1 Staff Loading'!Q62+'24.2 Base Year 2 Staff Loading'!Q62+'24.3 Base Year 3 Staff Loading'!Q62+'24.4 Base Year 4 Staff Loading'!Q62+'24.5 Base Year 5 Staff Loading'!Q62+'24.6 Base Year 6 Staff Loading'!Q62)/6</f>
        <v>0</v>
      </c>
      <c r="R62" s="1080">
        <f>('24.1 Base Year 1 Staff Loading'!R62+'24.2 Base Year 2 Staff Loading'!R62+'24.3 Base Year 3 Staff Loading'!R62+'24.4 Base Year 4 Staff Loading'!R62+'24.5 Base Year 5 Staff Loading'!R62+'24.6 Base Year 6 Staff Loading'!R62)/6</f>
        <v>0</v>
      </c>
      <c r="S62" s="788">
        <f>('24.1 Base Year 1 Staff Loading'!S62+'24.2 Base Year 2 Staff Loading'!S62+'24.3 Base Year 3 Staff Loading'!S62+'24.4 Base Year 4 Staff Loading'!S62+'24.5 Base Year 5 Staff Loading'!S62+'24.6 Base Year 6 Staff Loading'!S62)/6</f>
        <v>0</v>
      </c>
      <c r="W62" s="1081">
        <f>('24.1 Base Year 1 Staff Loading'!W62+'24.2 Base Year 2 Staff Loading'!W62+'24.3 Base Year 3 Staff Loading'!W62+'24.4 Base Year 4 Staff Loading'!W62+'24.5 Base Year 5 Staff Loading'!W62+'24.6 Base Year 6 Staff Loading'!W62)/6</f>
        <v>0</v>
      </c>
      <c r="X62" s="1081">
        <f>('24.1 Base Year 1 Staff Loading'!X62+'24.2 Base Year 2 Staff Loading'!X62+'24.3 Base Year 3 Staff Loading'!X62+'24.4 Base Year 4 Staff Loading'!X62+'24.5 Base Year 5 Staff Loading'!X62+'24.6 Base Year 6 Staff Loading'!X62)/6</f>
        <v>0</v>
      </c>
      <c r="Z62" s="1081">
        <f t="shared" ref="Z62:Z65" si="66">IF($E62="Y",$R62,0)</f>
        <v>0</v>
      </c>
      <c r="AA62" s="1081">
        <f t="shared" ref="AA62:AA65" si="67">IF($E62="N",$R62,0)</f>
        <v>0</v>
      </c>
      <c r="AB62" s="909" t="e">
        <f t="shared" ref="AB62:AB65" si="68">Z62/(AA62+Z62)</f>
        <v>#DIV/0!</v>
      </c>
    </row>
    <row r="63" spans="1:28" ht="14.25" x14ac:dyDescent="0.3">
      <c r="A63" s="1075"/>
      <c r="B63" s="1076"/>
      <c r="C63" s="1118"/>
      <c r="D63" s="1078"/>
      <c r="E63" s="1079"/>
      <c r="F63" s="1080">
        <f>('24.1 Base Year 1 Staff Loading'!F63+'24.2 Base Year 2 Staff Loading'!F63+'24.3 Base Year 3 Staff Loading'!F63+'24.4 Base Year 4 Staff Loading'!F63+'24.5 Base Year 5 Staff Loading'!F63+'24.6 Base Year 6 Staff Loading'!F63)/6</f>
        <v>0</v>
      </c>
      <c r="G63" s="1080">
        <f>('24.1 Base Year 1 Staff Loading'!G63+'24.2 Base Year 2 Staff Loading'!G63+'24.3 Base Year 3 Staff Loading'!G63+'24.4 Base Year 4 Staff Loading'!G63+'24.5 Base Year 5 Staff Loading'!G63+'24.6 Base Year 6 Staff Loading'!G63)/6</f>
        <v>0</v>
      </c>
      <c r="H63" s="1080">
        <f>('24.1 Base Year 1 Staff Loading'!H63+'24.2 Base Year 2 Staff Loading'!H63+'24.3 Base Year 3 Staff Loading'!H63+'24.4 Base Year 4 Staff Loading'!H63+'24.5 Base Year 5 Staff Loading'!H63+'24.6 Base Year 6 Staff Loading'!H63)/6</f>
        <v>0</v>
      </c>
      <c r="I63" s="1080">
        <f>('24.1 Base Year 1 Staff Loading'!I63+'24.2 Base Year 2 Staff Loading'!I63+'24.3 Base Year 3 Staff Loading'!I63+'24.4 Base Year 4 Staff Loading'!I63+'24.5 Base Year 5 Staff Loading'!I63+'24.6 Base Year 6 Staff Loading'!I63)/6</f>
        <v>0</v>
      </c>
      <c r="J63" s="1080">
        <f>('24.1 Base Year 1 Staff Loading'!J63+'24.2 Base Year 2 Staff Loading'!J63+'24.3 Base Year 3 Staff Loading'!J63+'24.4 Base Year 4 Staff Loading'!J63+'24.5 Base Year 5 Staff Loading'!J63+'24.6 Base Year 6 Staff Loading'!J63)/6</f>
        <v>0</v>
      </c>
      <c r="K63" s="1080">
        <f>('24.1 Base Year 1 Staff Loading'!K63+'24.2 Base Year 2 Staff Loading'!K63+'24.3 Base Year 3 Staff Loading'!K63+'24.4 Base Year 4 Staff Loading'!K63+'24.5 Base Year 5 Staff Loading'!K63+'24.6 Base Year 6 Staff Loading'!K63)/6</f>
        <v>0</v>
      </c>
      <c r="L63" s="1080">
        <f>('24.1 Base Year 1 Staff Loading'!L63+'24.2 Base Year 2 Staff Loading'!L63+'24.3 Base Year 3 Staff Loading'!L63+'24.4 Base Year 4 Staff Loading'!L63+'24.5 Base Year 5 Staff Loading'!L63+'24.6 Base Year 6 Staff Loading'!L63)/6</f>
        <v>0</v>
      </c>
      <c r="M63" s="1080">
        <f>('24.1 Base Year 1 Staff Loading'!M63+'24.2 Base Year 2 Staff Loading'!M63+'24.3 Base Year 3 Staff Loading'!M63+'24.4 Base Year 4 Staff Loading'!M63+'24.5 Base Year 5 Staff Loading'!M63+'24.6 Base Year 6 Staff Loading'!M63)/6</f>
        <v>0</v>
      </c>
      <c r="N63" s="1080">
        <f>('24.1 Base Year 1 Staff Loading'!N63+'24.2 Base Year 2 Staff Loading'!N63+'24.3 Base Year 3 Staff Loading'!N63+'24.4 Base Year 4 Staff Loading'!N63+'24.5 Base Year 5 Staff Loading'!N63+'24.6 Base Year 6 Staff Loading'!N63)/6</f>
        <v>0</v>
      </c>
      <c r="O63" s="1080">
        <f>('24.1 Base Year 1 Staff Loading'!O63+'24.2 Base Year 2 Staff Loading'!O63+'24.3 Base Year 3 Staff Loading'!O63+'24.4 Base Year 4 Staff Loading'!O63+'24.5 Base Year 5 Staff Loading'!O63+'24.6 Base Year 6 Staff Loading'!O63)/6</f>
        <v>0</v>
      </c>
      <c r="P63" s="1080">
        <f>('24.1 Base Year 1 Staff Loading'!P63+'24.2 Base Year 2 Staff Loading'!P63+'24.3 Base Year 3 Staff Loading'!P63+'24.4 Base Year 4 Staff Loading'!P63+'24.5 Base Year 5 Staff Loading'!P63+'24.6 Base Year 6 Staff Loading'!P63)/6</f>
        <v>0</v>
      </c>
      <c r="Q63" s="1080">
        <f>('24.1 Base Year 1 Staff Loading'!Q63+'24.2 Base Year 2 Staff Loading'!Q63+'24.3 Base Year 3 Staff Loading'!Q63+'24.4 Base Year 4 Staff Loading'!Q63+'24.5 Base Year 5 Staff Loading'!Q63+'24.6 Base Year 6 Staff Loading'!Q63)/6</f>
        <v>0</v>
      </c>
      <c r="R63" s="1080">
        <f>('24.1 Base Year 1 Staff Loading'!R63+'24.2 Base Year 2 Staff Loading'!R63+'24.3 Base Year 3 Staff Loading'!R63+'24.4 Base Year 4 Staff Loading'!R63+'24.5 Base Year 5 Staff Loading'!R63+'24.6 Base Year 6 Staff Loading'!R63)/6</f>
        <v>0</v>
      </c>
      <c r="S63" s="788">
        <f>('24.1 Base Year 1 Staff Loading'!S63+'24.2 Base Year 2 Staff Loading'!S63+'24.3 Base Year 3 Staff Loading'!S63+'24.4 Base Year 4 Staff Loading'!S63+'24.5 Base Year 5 Staff Loading'!S63+'24.6 Base Year 6 Staff Loading'!S63)/6</f>
        <v>0</v>
      </c>
      <c r="W63" s="1081">
        <f>('24.1 Base Year 1 Staff Loading'!W63+'24.2 Base Year 2 Staff Loading'!W63+'24.3 Base Year 3 Staff Loading'!W63+'24.4 Base Year 4 Staff Loading'!W63+'24.5 Base Year 5 Staff Loading'!W63+'24.6 Base Year 6 Staff Loading'!W63)/6</f>
        <v>0</v>
      </c>
      <c r="X63" s="1081">
        <f>('24.1 Base Year 1 Staff Loading'!X63+'24.2 Base Year 2 Staff Loading'!X63+'24.3 Base Year 3 Staff Loading'!X63+'24.4 Base Year 4 Staff Loading'!X63+'24.5 Base Year 5 Staff Loading'!X63+'24.6 Base Year 6 Staff Loading'!X63)/6</f>
        <v>0</v>
      </c>
      <c r="Z63" s="1081">
        <f t="shared" si="66"/>
        <v>0</v>
      </c>
      <c r="AA63" s="1081">
        <f t="shared" si="67"/>
        <v>0</v>
      </c>
      <c r="AB63" s="909" t="e">
        <f t="shared" si="68"/>
        <v>#DIV/0!</v>
      </c>
    </row>
    <row r="64" spans="1:28" ht="14.25" x14ac:dyDescent="0.3">
      <c r="A64" s="1075"/>
      <c r="B64" s="1076"/>
      <c r="C64" s="1118"/>
      <c r="D64" s="1078"/>
      <c r="E64" s="1079"/>
      <c r="F64" s="1080">
        <f>('24.1 Base Year 1 Staff Loading'!F64+'24.2 Base Year 2 Staff Loading'!F64+'24.3 Base Year 3 Staff Loading'!F64+'24.4 Base Year 4 Staff Loading'!F64+'24.5 Base Year 5 Staff Loading'!F64+'24.6 Base Year 6 Staff Loading'!F64)/6</f>
        <v>0</v>
      </c>
      <c r="G64" s="1080">
        <f>('24.1 Base Year 1 Staff Loading'!G64+'24.2 Base Year 2 Staff Loading'!G64+'24.3 Base Year 3 Staff Loading'!G64+'24.4 Base Year 4 Staff Loading'!G64+'24.5 Base Year 5 Staff Loading'!G64+'24.6 Base Year 6 Staff Loading'!G64)/6</f>
        <v>0</v>
      </c>
      <c r="H64" s="1080">
        <f>('24.1 Base Year 1 Staff Loading'!H64+'24.2 Base Year 2 Staff Loading'!H64+'24.3 Base Year 3 Staff Loading'!H64+'24.4 Base Year 4 Staff Loading'!H64+'24.5 Base Year 5 Staff Loading'!H64+'24.6 Base Year 6 Staff Loading'!H64)/6</f>
        <v>0</v>
      </c>
      <c r="I64" s="1080">
        <f>('24.1 Base Year 1 Staff Loading'!I64+'24.2 Base Year 2 Staff Loading'!I64+'24.3 Base Year 3 Staff Loading'!I64+'24.4 Base Year 4 Staff Loading'!I64+'24.5 Base Year 5 Staff Loading'!I64+'24.6 Base Year 6 Staff Loading'!I64)/6</f>
        <v>0</v>
      </c>
      <c r="J64" s="1080">
        <f>('24.1 Base Year 1 Staff Loading'!J64+'24.2 Base Year 2 Staff Loading'!J64+'24.3 Base Year 3 Staff Loading'!J64+'24.4 Base Year 4 Staff Loading'!J64+'24.5 Base Year 5 Staff Loading'!J64+'24.6 Base Year 6 Staff Loading'!J64)/6</f>
        <v>0</v>
      </c>
      <c r="K64" s="1080">
        <f>('24.1 Base Year 1 Staff Loading'!K64+'24.2 Base Year 2 Staff Loading'!K64+'24.3 Base Year 3 Staff Loading'!K64+'24.4 Base Year 4 Staff Loading'!K64+'24.5 Base Year 5 Staff Loading'!K64+'24.6 Base Year 6 Staff Loading'!K64)/6</f>
        <v>0</v>
      </c>
      <c r="L64" s="1080">
        <f>('24.1 Base Year 1 Staff Loading'!L64+'24.2 Base Year 2 Staff Loading'!L64+'24.3 Base Year 3 Staff Loading'!L64+'24.4 Base Year 4 Staff Loading'!L64+'24.5 Base Year 5 Staff Loading'!L64+'24.6 Base Year 6 Staff Loading'!L64)/6</f>
        <v>0</v>
      </c>
      <c r="M64" s="1080">
        <f>('24.1 Base Year 1 Staff Loading'!M64+'24.2 Base Year 2 Staff Loading'!M64+'24.3 Base Year 3 Staff Loading'!M64+'24.4 Base Year 4 Staff Loading'!M64+'24.5 Base Year 5 Staff Loading'!M64+'24.6 Base Year 6 Staff Loading'!M64)/6</f>
        <v>0</v>
      </c>
      <c r="N64" s="1080">
        <f>('24.1 Base Year 1 Staff Loading'!N64+'24.2 Base Year 2 Staff Loading'!N64+'24.3 Base Year 3 Staff Loading'!N64+'24.4 Base Year 4 Staff Loading'!N64+'24.5 Base Year 5 Staff Loading'!N64+'24.6 Base Year 6 Staff Loading'!N64)/6</f>
        <v>0</v>
      </c>
      <c r="O64" s="1080">
        <f>('24.1 Base Year 1 Staff Loading'!O64+'24.2 Base Year 2 Staff Loading'!O64+'24.3 Base Year 3 Staff Loading'!O64+'24.4 Base Year 4 Staff Loading'!O64+'24.5 Base Year 5 Staff Loading'!O64+'24.6 Base Year 6 Staff Loading'!O64)/6</f>
        <v>0</v>
      </c>
      <c r="P64" s="1080">
        <f>('24.1 Base Year 1 Staff Loading'!P64+'24.2 Base Year 2 Staff Loading'!P64+'24.3 Base Year 3 Staff Loading'!P64+'24.4 Base Year 4 Staff Loading'!P64+'24.5 Base Year 5 Staff Loading'!P64+'24.6 Base Year 6 Staff Loading'!P64)/6</f>
        <v>0</v>
      </c>
      <c r="Q64" s="1080">
        <f>('24.1 Base Year 1 Staff Loading'!Q64+'24.2 Base Year 2 Staff Loading'!Q64+'24.3 Base Year 3 Staff Loading'!Q64+'24.4 Base Year 4 Staff Loading'!Q64+'24.5 Base Year 5 Staff Loading'!Q64+'24.6 Base Year 6 Staff Loading'!Q64)/6</f>
        <v>0</v>
      </c>
      <c r="R64" s="1080">
        <f>('24.1 Base Year 1 Staff Loading'!R64+'24.2 Base Year 2 Staff Loading'!R64+'24.3 Base Year 3 Staff Loading'!R64+'24.4 Base Year 4 Staff Loading'!R64+'24.5 Base Year 5 Staff Loading'!R64+'24.6 Base Year 6 Staff Loading'!R64)/6</f>
        <v>0</v>
      </c>
      <c r="S64" s="788">
        <f>('24.1 Base Year 1 Staff Loading'!S64+'24.2 Base Year 2 Staff Loading'!S64+'24.3 Base Year 3 Staff Loading'!S64+'24.4 Base Year 4 Staff Loading'!S64+'24.5 Base Year 5 Staff Loading'!S64+'24.6 Base Year 6 Staff Loading'!S64)/6</f>
        <v>0</v>
      </c>
      <c r="T64" s="1088"/>
      <c r="U64" s="1088"/>
      <c r="V64" s="1088"/>
      <c r="W64" s="1081">
        <f>('24.1 Base Year 1 Staff Loading'!W64+'24.2 Base Year 2 Staff Loading'!W64+'24.3 Base Year 3 Staff Loading'!W64+'24.4 Base Year 4 Staff Loading'!W64+'24.5 Base Year 5 Staff Loading'!W64+'24.6 Base Year 6 Staff Loading'!W64)/6</f>
        <v>0</v>
      </c>
      <c r="X64" s="1081">
        <f>('24.1 Base Year 1 Staff Loading'!X64+'24.2 Base Year 2 Staff Loading'!X64+'24.3 Base Year 3 Staff Loading'!X64+'24.4 Base Year 4 Staff Loading'!X64+'24.5 Base Year 5 Staff Loading'!X64+'24.6 Base Year 6 Staff Loading'!X64)/6</f>
        <v>0</v>
      </c>
      <c r="Z64" s="1081">
        <f t="shared" si="66"/>
        <v>0</v>
      </c>
      <c r="AA64" s="1081">
        <f t="shared" si="67"/>
        <v>0</v>
      </c>
      <c r="AB64" s="909" t="e">
        <f t="shared" si="68"/>
        <v>#DIV/0!</v>
      </c>
    </row>
    <row r="65" spans="1:28" ht="14.25" x14ac:dyDescent="0.3">
      <c r="A65" s="1075"/>
      <c r="B65" s="1076"/>
      <c r="C65" s="1118"/>
      <c r="D65" s="1078"/>
      <c r="E65" s="1079"/>
      <c r="F65" s="1080">
        <f>('24.1 Base Year 1 Staff Loading'!F65+'24.2 Base Year 2 Staff Loading'!F65+'24.3 Base Year 3 Staff Loading'!F65+'24.4 Base Year 4 Staff Loading'!F65+'24.5 Base Year 5 Staff Loading'!F65+'24.6 Base Year 6 Staff Loading'!F65)/6</f>
        <v>0</v>
      </c>
      <c r="G65" s="1080">
        <f>('24.1 Base Year 1 Staff Loading'!G65+'24.2 Base Year 2 Staff Loading'!G65+'24.3 Base Year 3 Staff Loading'!G65+'24.4 Base Year 4 Staff Loading'!G65+'24.5 Base Year 5 Staff Loading'!G65+'24.6 Base Year 6 Staff Loading'!G65)/6</f>
        <v>0</v>
      </c>
      <c r="H65" s="1080">
        <f>('24.1 Base Year 1 Staff Loading'!H65+'24.2 Base Year 2 Staff Loading'!H65+'24.3 Base Year 3 Staff Loading'!H65+'24.4 Base Year 4 Staff Loading'!H65+'24.5 Base Year 5 Staff Loading'!H65+'24.6 Base Year 6 Staff Loading'!H65)/6</f>
        <v>0</v>
      </c>
      <c r="I65" s="1080">
        <f>('24.1 Base Year 1 Staff Loading'!I65+'24.2 Base Year 2 Staff Loading'!I65+'24.3 Base Year 3 Staff Loading'!I65+'24.4 Base Year 4 Staff Loading'!I65+'24.5 Base Year 5 Staff Loading'!I65+'24.6 Base Year 6 Staff Loading'!I65)/6</f>
        <v>0</v>
      </c>
      <c r="J65" s="1080">
        <f>('24.1 Base Year 1 Staff Loading'!J65+'24.2 Base Year 2 Staff Loading'!J65+'24.3 Base Year 3 Staff Loading'!J65+'24.4 Base Year 4 Staff Loading'!J65+'24.5 Base Year 5 Staff Loading'!J65+'24.6 Base Year 6 Staff Loading'!J65)/6</f>
        <v>0</v>
      </c>
      <c r="K65" s="1080">
        <f>('24.1 Base Year 1 Staff Loading'!K65+'24.2 Base Year 2 Staff Loading'!K65+'24.3 Base Year 3 Staff Loading'!K65+'24.4 Base Year 4 Staff Loading'!K65+'24.5 Base Year 5 Staff Loading'!K65+'24.6 Base Year 6 Staff Loading'!K65)/6</f>
        <v>0</v>
      </c>
      <c r="L65" s="1080">
        <f>('24.1 Base Year 1 Staff Loading'!L65+'24.2 Base Year 2 Staff Loading'!L65+'24.3 Base Year 3 Staff Loading'!L65+'24.4 Base Year 4 Staff Loading'!L65+'24.5 Base Year 5 Staff Loading'!L65+'24.6 Base Year 6 Staff Loading'!L65)/6</f>
        <v>0</v>
      </c>
      <c r="M65" s="1080">
        <f>('24.1 Base Year 1 Staff Loading'!M65+'24.2 Base Year 2 Staff Loading'!M65+'24.3 Base Year 3 Staff Loading'!M65+'24.4 Base Year 4 Staff Loading'!M65+'24.5 Base Year 5 Staff Loading'!M65+'24.6 Base Year 6 Staff Loading'!M65)/6</f>
        <v>0</v>
      </c>
      <c r="N65" s="1080">
        <f>('24.1 Base Year 1 Staff Loading'!N65+'24.2 Base Year 2 Staff Loading'!N65+'24.3 Base Year 3 Staff Loading'!N65+'24.4 Base Year 4 Staff Loading'!N65+'24.5 Base Year 5 Staff Loading'!N65+'24.6 Base Year 6 Staff Loading'!N65)/6</f>
        <v>0</v>
      </c>
      <c r="O65" s="1080">
        <f>('24.1 Base Year 1 Staff Loading'!O65+'24.2 Base Year 2 Staff Loading'!O65+'24.3 Base Year 3 Staff Loading'!O65+'24.4 Base Year 4 Staff Loading'!O65+'24.5 Base Year 5 Staff Loading'!O65+'24.6 Base Year 6 Staff Loading'!O65)/6</f>
        <v>0</v>
      </c>
      <c r="P65" s="1080">
        <f>('24.1 Base Year 1 Staff Loading'!P65+'24.2 Base Year 2 Staff Loading'!P65+'24.3 Base Year 3 Staff Loading'!P65+'24.4 Base Year 4 Staff Loading'!P65+'24.5 Base Year 5 Staff Loading'!P65+'24.6 Base Year 6 Staff Loading'!P65)/6</f>
        <v>0</v>
      </c>
      <c r="Q65" s="1080">
        <f>('24.1 Base Year 1 Staff Loading'!Q65+'24.2 Base Year 2 Staff Loading'!Q65+'24.3 Base Year 3 Staff Loading'!Q65+'24.4 Base Year 4 Staff Loading'!Q65+'24.5 Base Year 5 Staff Loading'!Q65+'24.6 Base Year 6 Staff Loading'!Q65)/6</f>
        <v>0</v>
      </c>
      <c r="R65" s="1080">
        <f>('24.1 Base Year 1 Staff Loading'!R65+'24.2 Base Year 2 Staff Loading'!R65+'24.3 Base Year 3 Staff Loading'!R65+'24.4 Base Year 4 Staff Loading'!R65+'24.5 Base Year 5 Staff Loading'!R65+'24.6 Base Year 6 Staff Loading'!R65)/6</f>
        <v>0</v>
      </c>
      <c r="S65" s="788">
        <f>('24.1 Base Year 1 Staff Loading'!S65+'24.2 Base Year 2 Staff Loading'!S65+'24.3 Base Year 3 Staff Loading'!S65+'24.4 Base Year 4 Staff Loading'!S65+'24.5 Base Year 5 Staff Loading'!S65+'24.6 Base Year 6 Staff Loading'!S65)/6</f>
        <v>0</v>
      </c>
      <c r="T65" s="1088"/>
      <c r="U65" s="1088"/>
      <c r="V65" s="1088"/>
      <c r="W65" s="1081">
        <f>('24.1 Base Year 1 Staff Loading'!W65+'24.2 Base Year 2 Staff Loading'!W65+'24.3 Base Year 3 Staff Loading'!W65+'24.4 Base Year 4 Staff Loading'!W65+'24.5 Base Year 5 Staff Loading'!W65+'24.6 Base Year 6 Staff Loading'!W65)/6</f>
        <v>0</v>
      </c>
      <c r="X65" s="1081">
        <f>('24.1 Base Year 1 Staff Loading'!X65+'24.2 Base Year 2 Staff Loading'!X65+'24.3 Base Year 3 Staff Loading'!X65+'24.4 Base Year 4 Staff Loading'!X65+'24.5 Base Year 5 Staff Loading'!X65+'24.6 Base Year 6 Staff Loading'!X65)/6</f>
        <v>0</v>
      </c>
      <c r="Z65" s="1081">
        <f t="shared" si="66"/>
        <v>0</v>
      </c>
      <c r="AA65" s="1081">
        <f t="shared" si="67"/>
        <v>0</v>
      </c>
      <c r="AB65" s="909" t="e">
        <f t="shared" si="68"/>
        <v>#DIV/0!</v>
      </c>
    </row>
    <row r="66" spans="1:28" s="1088" customFormat="1" ht="15" thickBot="1" x14ac:dyDescent="0.35">
      <c r="A66" s="1082"/>
      <c r="B66" s="1083" t="s">
        <v>1163</v>
      </c>
      <c r="C66" s="1084"/>
      <c r="D66" s="1085"/>
      <c r="E66" s="1086"/>
      <c r="F66" s="1087">
        <f>SUM(F61:F65)</f>
        <v>0</v>
      </c>
      <c r="G66" s="1087">
        <f t="shared" ref="G66:R66" si="69">SUM(G61:G65)</f>
        <v>0</v>
      </c>
      <c r="H66" s="1087">
        <f t="shared" si="69"/>
        <v>0</v>
      </c>
      <c r="I66" s="1087">
        <f t="shared" si="69"/>
        <v>0</v>
      </c>
      <c r="J66" s="1087">
        <f t="shared" si="69"/>
        <v>0</v>
      </c>
      <c r="K66" s="1087">
        <f t="shared" si="69"/>
        <v>0</v>
      </c>
      <c r="L66" s="1087">
        <f t="shared" si="69"/>
        <v>0</v>
      </c>
      <c r="M66" s="1087">
        <f t="shared" si="69"/>
        <v>0</v>
      </c>
      <c r="N66" s="1087">
        <f t="shared" si="69"/>
        <v>0</v>
      </c>
      <c r="O66" s="1087">
        <f t="shared" si="69"/>
        <v>0</v>
      </c>
      <c r="P66" s="1087">
        <f t="shared" si="69"/>
        <v>0</v>
      </c>
      <c r="Q66" s="1087">
        <f t="shared" si="69"/>
        <v>0</v>
      </c>
      <c r="R66" s="1087">
        <f t="shared" si="69"/>
        <v>0</v>
      </c>
      <c r="S66" s="796">
        <f>SUM(S61:S65)</f>
        <v>0</v>
      </c>
      <c r="W66" s="1099">
        <f>SUM(W61:W65)</f>
        <v>0</v>
      </c>
      <c r="X66" s="1099">
        <f>SUM(X61:X65)</f>
        <v>0</v>
      </c>
      <c r="Z66" s="1089">
        <f>SUM(Z61:Z65)</f>
        <v>0</v>
      </c>
      <c r="AA66" s="1089">
        <f>SUM(AA61:AA65)</f>
        <v>0</v>
      </c>
      <c r="AB66" s="798" t="e">
        <f>Z66/(Z66+AA66)</f>
        <v>#DIV/0!</v>
      </c>
    </row>
    <row r="67" spans="1:28" s="1088" customFormat="1" ht="14.25" x14ac:dyDescent="0.3">
      <c r="A67" s="1075">
        <v>2.7</v>
      </c>
      <c r="B67" s="1076" t="s">
        <v>1164</v>
      </c>
      <c r="C67" s="1077"/>
      <c r="D67" s="1078"/>
      <c r="E67" s="1079"/>
      <c r="F67" s="1080">
        <f>('24.1 Base Year 1 Staff Loading'!F67+'24.2 Base Year 2 Staff Loading'!F67+'24.3 Base Year 3 Staff Loading'!F67+'24.4 Base Year 4 Staff Loading'!F67+'24.5 Base Year 5 Staff Loading'!F67+'24.6 Base Year 6 Staff Loading'!F67)/6</f>
        <v>0</v>
      </c>
      <c r="G67" s="1080">
        <f>('24.1 Base Year 1 Staff Loading'!G67+'24.2 Base Year 2 Staff Loading'!G67+'24.3 Base Year 3 Staff Loading'!G67+'24.4 Base Year 4 Staff Loading'!G67+'24.5 Base Year 5 Staff Loading'!G67+'24.6 Base Year 6 Staff Loading'!G67)/6</f>
        <v>0</v>
      </c>
      <c r="H67" s="1080">
        <f>('24.1 Base Year 1 Staff Loading'!H67+'24.2 Base Year 2 Staff Loading'!H67+'24.3 Base Year 3 Staff Loading'!H67+'24.4 Base Year 4 Staff Loading'!H67+'24.5 Base Year 5 Staff Loading'!H67+'24.6 Base Year 6 Staff Loading'!H67)/6</f>
        <v>0</v>
      </c>
      <c r="I67" s="1080">
        <f>('24.1 Base Year 1 Staff Loading'!I67+'24.2 Base Year 2 Staff Loading'!I67+'24.3 Base Year 3 Staff Loading'!I67+'24.4 Base Year 4 Staff Loading'!I67+'24.5 Base Year 5 Staff Loading'!I67+'24.6 Base Year 6 Staff Loading'!I67)/6</f>
        <v>0</v>
      </c>
      <c r="J67" s="1080">
        <f>('24.1 Base Year 1 Staff Loading'!J67+'24.2 Base Year 2 Staff Loading'!J67+'24.3 Base Year 3 Staff Loading'!J67+'24.4 Base Year 4 Staff Loading'!J67+'24.5 Base Year 5 Staff Loading'!J67+'24.6 Base Year 6 Staff Loading'!J67)/6</f>
        <v>0</v>
      </c>
      <c r="K67" s="1080">
        <f>('24.1 Base Year 1 Staff Loading'!K67+'24.2 Base Year 2 Staff Loading'!K67+'24.3 Base Year 3 Staff Loading'!K67+'24.4 Base Year 4 Staff Loading'!K67+'24.5 Base Year 5 Staff Loading'!K67+'24.6 Base Year 6 Staff Loading'!K67)/6</f>
        <v>0</v>
      </c>
      <c r="L67" s="1080">
        <f>('24.1 Base Year 1 Staff Loading'!L67+'24.2 Base Year 2 Staff Loading'!L67+'24.3 Base Year 3 Staff Loading'!L67+'24.4 Base Year 4 Staff Loading'!L67+'24.5 Base Year 5 Staff Loading'!L67+'24.6 Base Year 6 Staff Loading'!L67)/6</f>
        <v>0</v>
      </c>
      <c r="M67" s="1080">
        <f>('24.1 Base Year 1 Staff Loading'!M67+'24.2 Base Year 2 Staff Loading'!M67+'24.3 Base Year 3 Staff Loading'!M67+'24.4 Base Year 4 Staff Loading'!M67+'24.5 Base Year 5 Staff Loading'!M67+'24.6 Base Year 6 Staff Loading'!M67)/6</f>
        <v>0</v>
      </c>
      <c r="N67" s="1080">
        <f>('24.1 Base Year 1 Staff Loading'!N67+'24.2 Base Year 2 Staff Loading'!N67+'24.3 Base Year 3 Staff Loading'!N67+'24.4 Base Year 4 Staff Loading'!N67+'24.5 Base Year 5 Staff Loading'!N67+'24.6 Base Year 6 Staff Loading'!N67)/6</f>
        <v>0</v>
      </c>
      <c r="O67" s="1080">
        <f>('24.1 Base Year 1 Staff Loading'!O67+'24.2 Base Year 2 Staff Loading'!O67+'24.3 Base Year 3 Staff Loading'!O67+'24.4 Base Year 4 Staff Loading'!O67+'24.5 Base Year 5 Staff Loading'!O67+'24.6 Base Year 6 Staff Loading'!O67)/6</f>
        <v>0</v>
      </c>
      <c r="P67" s="1080">
        <f>('24.1 Base Year 1 Staff Loading'!P67+'24.2 Base Year 2 Staff Loading'!P67+'24.3 Base Year 3 Staff Loading'!P67+'24.4 Base Year 4 Staff Loading'!P67+'24.5 Base Year 5 Staff Loading'!P67+'24.6 Base Year 6 Staff Loading'!P67)/6</f>
        <v>0</v>
      </c>
      <c r="Q67" s="1080">
        <f>('24.1 Base Year 1 Staff Loading'!Q67+'24.2 Base Year 2 Staff Loading'!Q67+'24.3 Base Year 3 Staff Loading'!Q67+'24.4 Base Year 4 Staff Loading'!Q67+'24.5 Base Year 5 Staff Loading'!Q67+'24.6 Base Year 6 Staff Loading'!Q67)/6</f>
        <v>0</v>
      </c>
      <c r="R67" s="1080">
        <f>SUM(F67:Q67)</f>
        <v>0</v>
      </c>
      <c r="S67" s="788">
        <f>D67*R67</f>
        <v>0</v>
      </c>
      <c r="T67" s="1066"/>
      <c r="U67" s="1066"/>
      <c r="V67" s="1066"/>
      <c r="W67" s="1081">
        <f>X67/$U$7</f>
        <v>0</v>
      </c>
      <c r="X67" s="1081">
        <f>R67/12</f>
        <v>0</v>
      </c>
      <c r="Z67" s="1081">
        <f>IF($E67="Y",$R67,0)</f>
        <v>0</v>
      </c>
      <c r="AA67" s="1081">
        <f>IF($E67="N",$R67,0)</f>
        <v>0</v>
      </c>
      <c r="AB67" s="909" t="e">
        <f>Z67/(AA67+Z67)</f>
        <v>#DIV/0!</v>
      </c>
    </row>
    <row r="68" spans="1:28" ht="14.25" x14ac:dyDescent="0.3">
      <c r="A68" s="1075"/>
      <c r="B68" s="1076"/>
      <c r="C68" s="1077"/>
      <c r="D68" s="1078"/>
      <c r="E68" s="1079"/>
      <c r="F68" s="1080">
        <f>('24.1 Base Year 1 Staff Loading'!F68+'24.2 Base Year 2 Staff Loading'!F68+'24.3 Base Year 3 Staff Loading'!F68+'24.4 Base Year 4 Staff Loading'!F68+'24.5 Base Year 5 Staff Loading'!F68+'24.6 Base Year 6 Staff Loading'!F68)/6</f>
        <v>0</v>
      </c>
      <c r="G68" s="1080">
        <f>('24.1 Base Year 1 Staff Loading'!G68+'24.2 Base Year 2 Staff Loading'!G68+'24.3 Base Year 3 Staff Loading'!G68+'24.4 Base Year 4 Staff Loading'!G68+'24.5 Base Year 5 Staff Loading'!G68+'24.6 Base Year 6 Staff Loading'!G68)/6</f>
        <v>0</v>
      </c>
      <c r="H68" s="1080">
        <f>('24.1 Base Year 1 Staff Loading'!H68+'24.2 Base Year 2 Staff Loading'!H68+'24.3 Base Year 3 Staff Loading'!H68+'24.4 Base Year 4 Staff Loading'!H68+'24.5 Base Year 5 Staff Loading'!H68+'24.6 Base Year 6 Staff Loading'!H68)/6</f>
        <v>0</v>
      </c>
      <c r="I68" s="1080">
        <f>('24.1 Base Year 1 Staff Loading'!I68+'24.2 Base Year 2 Staff Loading'!I68+'24.3 Base Year 3 Staff Loading'!I68+'24.4 Base Year 4 Staff Loading'!I68+'24.5 Base Year 5 Staff Loading'!I68+'24.6 Base Year 6 Staff Loading'!I68)/6</f>
        <v>0</v>
      </c>
      <c r="J68" s="1080">
        <f>('24.1 Base Year 1 Staff Loading'!J68+'24.2 Base Year 2 Staff Loading'!J68+'24.3 Base Year 3 Staff Loading'!J68+'24.4 Base Year 4 Staff Loading'!J68+'24.5 Base Year 5 Staff Loading'!J68+'24.6 Base Year 6 Staff Loading'!J68)/6</f>
        <v>0</v>
      </c>
      <c r="K68" s="1080">
        <f>('24.1 Base Year 1 Staff Loading'!K68+'24.2 Base Year 2 Staff Loading'!K68+'24.3 Base Year 3 Staff Loading'!K68+'24.4 Base Year 4 Staff Loading'!K68+'24.5 Base Year 5 Staff Loading'!K68+'24.6 Base Year 6 Staff Loading'!K68)/6</f>
        <v>0</v>
      </c>
      <c r="L68" s="1080">
        <f>('24.1 Base Year 1 Staff Loading'!L68+'24.2 Base Year 2 Staff Loading'!L68+'24.3 Base Year 3 Staff Loading'!L68+'24.4 Base Year 4 Staff Loading'!L68+'24.5 Base Year 5 Staff Loading'!L68+'24.6 Base Year 6 Staff Loading'!L68)/6</f>
        <v>0</v>
      </c>
      <c r="M68" s="1080">
        <f>('24.1 Base Year 1 Staff Loading'!M68+'24.2 Base Year 2 Staff Loading'!M68+'24.3 Base Year 3 Staff Loading'!M68+'24.4 Base Year 4 Staff Loading'!M68+'24.5 Base Year 5 Staff Loading'!M68+'24.6 Base Year 6 Staff Loading'!M68)/6</f>
        <v>0</v>
      </c>
      <c r="N68" s="1080">
        <f>('24.1 Base Year 1 Staff Loading'!N68+'24.2 Base Year 2 Staff Loading'!N68+'24.3 Base Year 3 Staff Loading'!N68+'24.4 Base Year 4 Staff Loading'!N68+'24.5 Base Year 5 Staff Loading'!N68+'24.6 Base Year 6 Staff Loading'!N68)/6</f>
        <v>0</v>
      </c>
      <c r="O68" s="1080">
        <f>('24.1 Base Year 1 Staff Loading'!O68+'24.2 Base Year 2 Staff Loading'!O68+'24.3 Base Year 3 Staff Loading'!O68+'24.4 Base Year 4 Staff Loading'!O68+'24.5 Base Year 5 Staff Loading'!O68+'24.6 Base Year 6 Staff Loading'!O68)/6</f>
        <v>0</v>
      </c>
      <c r="P68" s="1080">
        <f>('24.1 Base Year 1 Staff Loading'!P68+'24.2 Base Year 2 Staff Loading'!P68+'24.3 Base Year 3 Staff Loading'!P68+'24.4 Base Year 4 Staff Loading'!P68+'24.5 Base Year 5 Staff Loading'!P68+'24.6 Base Year 6 Staff Loading'!P68)/6</f>
        <v>0</v>
      </c>
      <c r="Q68" s="1080">
        <f>('24.1 Base Year 1 Staff Loading'!Q68+'24.2 Base Year 2 Staff Loading'!Q68+'24.3 Base Year 3 Staff Loading'!Q68+'24.4 Base Year 4 Staff Loading'!Q68+'24.5 Base Year 5 Staff Loading'!Q68+'24.6 Base Year 6 Staff Loading'!Q68)/6</f>
        <v>0</v>
      </c>
      <c r="R68" s="1080">
        <f t="shared" ref="R68:R71" si="70">SUM(F68:Q68)</f>
        <v>0</v>
      </c>
      <c r="S68" s="788">
        <f t="shared" ref="S68:S71" si="71">D68*R68</f>
        <v>0</v>
      </c>
      <c r="W68" s="1081">
        <f t="shared" ref="W68:W71" si="72">X68/$U$7</f>
        <v>0</v>
      </c>
      <c r="X68" s="1081">
        <f t="shared" ref="X68:X71" si="73">R68/12</f>
        <v>0</v>
      </c>
      <c r="Z68" s="1081">
        <f t="shared" ref="Z68:Z71" si="74">IF($E68="Y",$R68,0)</f>
        <v>0</v>
      </c>
      <c r="AA68" s="1081">
        <f t="shared" ref="AA68:AA71" si="75">IF($E68="N",$R68,0)</f>
        <v>0</v>
      </c>
      <c r="AB68" s="909" t="e">
        <f t="shared" ref="AB68:AB71" si="76">Z68/(AA68+Z68)</f>
        <v>#DIV/0!</v>
      </c>
    </row>
    <row r="69" spans="1:28" ht="14.25" x14ac:dyDescent="0.3">
      <c r="A69" s="1075"/>
      <c r="B69" s="1076"/>
      <c r="C69" s="1077"/>
      <c r="D69" s="1078"/>
      <c r="E69" s="1079"/>
      <c r="F69" s="1080">
        <f>('24.1 Base Year 1 Staff Loading'!F69+'24.2 Base Year 2 Staff Loading'!F69+'24.3 Base Year 3 Staff Loading'!F69+'24.4 Base Year 4 Staff Loading'!F69+'24.5 Base Year 5 Staff Loading'!F69+'24.6 Base Year 6 Staff Loading'!F69)/6</f>
        <v>0</v>
      </c>
      <c r="G69" s="1080">
        <f>('24.1 Base Year 1 Staff Loading'!G69+'24.2 Base Year 2 Staff Loading'!G69+'24.3 Base Year 3 Staff Loading'!G69+'24.4 Base Year 4 Staff Loading'!G69+'24.5 Base Year 5 Staff Loading'!G69+'24.6 Base Year 6 Staff Loading'!G69)/6</f>
        <v>0</v>
      </c>
      <c r="H69" s="1080">
        <f>('24.1 Base Year 1 Staff Loading'!H69+'24.2 Base Year 2 Staff Loading'!H69+'24.3 Base Year 3 Staff Loading'!H69+'24.4 Base Year 4 Staff Loading'!H69+'24.5 Base Year 5 Staff Loading'!H69+'24.6 Base Year 6 Staff Loading'!H69)/6</f>
        <v>0</v>
      </c>
      <c r="I69" s="1080">
        <f>('24.1 Base Year 1 Staff Loading'!I69+'24.2 Base Year 2 Staff Loading'!I69+'24.3 Base Year 3 Staff Loading'!I69+'24.4 Base Year 4 Staff Loading'!I69+'24.5 Base Year 5 Staff Loading'!I69+'24.6 Base Year 6 Staff Loading'!I69)/6</f>
        <v>0</v>
      </c>
      <c r="J69" s="1080">
        <f>('24.1 Base Year 1 Staff Loading'!J69+'24.2 Base Year 2 Staff Loading'!J69+'24.3 Base Year 3 Staff Loading'!J69+'24.4 Base Year 4 Staff Loading'!J69+'24.5 Base Year 5 Staff Loading'!J69+'24.6 Base Year 6 Staff Loading'!J69)/6</f>
        <v>0</v>
      </c>
      <c r="K69" s="1080">
        <f>('24.1 Base Year 1 Staff Loading'!K69+'24.2 Base Year 2 Staff Loading'!K69+'24.3 Base Year 3 Staff Loading'!K69+'24.4 Base Year 4 Staff Loading'!K69+'24.5 Base Year 5 Staff Loading'!K69+'24.6 Base Year 6 Staff Loading'!K69)/6</f>
        <v>0</v>
      </c>
      <c r="L69" s="1080">
        <f>('24.1 Base Year 1 Staff Loading'!L69+'24.2 Base Year 2 Staff Loading'!L69+'24.3 Base Year 3 Staff Loading'!L69+'24.4 Base Year 4 Staff Loading'!L69+'24.5 Base Year 5 Staff Loading'!L69+'24.6 Base Year 6 Staff Loading'!L69)/6</f>
        <v>0</v>
      </c>
      <c r="M69" s="1080">
        <f>('24.1 Base Year 1 Staff Loading'!M69+'24.2 Base Year 2 Staff Loading'!M69+'24.3 Base Year 3 Staff Loading'!M69+'24.4 Base Year 4 Staff Loading'!M69+'24.5 Base Year 5 Staff Loading'!M69+'24.6 Base Year 6 Staff Loading'!M69)/6</f>
        <v>0</v>
      </c>
      <c r="N69" s="1080">
        <f>('24.1 Base Year 1 Staff Loading'!N69+'24.2 Base Year 2 Staff Loading'!N69+'24.3 Base Year 3 Staff Loading'!N69+'24.4 Base Year 4 Staff Loading'!N69+'24.5 Base Year 5 Staff Loading'!N69+'24.6 Base Year 6 Staff Loading'!N69)/6</f>
        <v>0</v>
      </c>
      <c r="O69" s="1080">
        <f>('24.1 Base Year 1 Staff Loading'!O69+'24.2 Base Year 2 Staff Loading'!O69+'24.3 Base Year 3 Staff Loading'!O69+'24.4 Base Year 4 Staff Loading'!O69+'24.5 Base Year 5 Staff Loading'!O69+'24.6 Base Year 6 Staff Loading'!O69)/6</f>
        <v>0</v>
      </c>
      <c r="P69" s="1080">
        <f>('24.1 Base Year 1 Staff Loading'!P69+'24.2 Base Year 2 Staff Loading'!P69+'24.3 Base Year 3 Staff Loading'!P69+'24.4 Base Year 4 Staff Loading'!P69+'24.5 Base Year 5 Staff Loading'!P69+'24.6 Base Year 6 Staff Loading'!P69)/6</f>
        <v>0</v>
      </c>
      <c r="Q69" s="1080">
        <f>('24.1 Base Year 1 Staff Loading'!Q69+'24.2 Base Year 2 Staff Loading'!Q69+'24.3 Base Year 3 Staff Loading'!Q69+'24.4 Base Year 4 Staff Loading'!Q69+'24.5 Base Year 5 Staff Loading'!Q69+'24.6 Base Year 6 Staff Loading'!Q69)/6</f>
        <v>0</v>
      </c>
      <c r="R69" s="1080">
        <f t="shared" si="70"/>
        <v>0</v>
      </c>
      <c r="S69" s="788">
        <f t="shared" si="71"/>
        <v>0</v>
      </c>
      <c r="W69" s="1081">
        <f t="shared" si="72"/>
        <v>0</v>
      </c>
      <c r="X69" s="1081">
        <f t="shared" si="73"/>
        <v>0</v>
      </c>
      <c r="Z69" s="1081">
        <f t="shared" si="74"/>
        <v>0</v>
      </c>
      <c r="AA69" s="1081">
        <f t="shared" si="75"/>
        <v>0</v>
      </c>
      <c r="AB69" s="909" t="e">
        <f t="shared" si="76"/>
        <v>#DIV/0!</v>
      </c>
    </row>
    <row r="70" spans="1:28" ht="14.25" x14ac:dyDescent="0.3">
      <c r="A70" s="1075"/>
      <c r="B70" s="1076"/>
      <c r="C70" s="1077"/>
      <c r="D70" s="1078"/>
      <c r="E70" s="1079"/>
      <c r="F70" s="1080">
        <f>('24.1 Base Year 1 Staff Loading'!F70+'24.2 Base Year 2 Staff Loading'!F70+'24.3 Base Year 3 Staff Loading'!F70+'24.4 Base Year 4 Staff Loading'!F70+'24.5 Base Year 5 Staff Loading'!F70+'24.6 Base Year 6 Staff Loading'!F70)/6</f>
        <v>0</v>
      </c>
      <c r="G70" s="1080">
        <f>('24.1 Base Year 1 Staff Loading'!G70+'24.2 Base Year 2 Staff Loading'!G70+'24.3 Base Year 3 Staff Loading'!G70+'24.4 Base Year 4 Staff Loading'!G70+'24.5 Base Year 5 Staff Loading'!G70+'24.6 Base Year 6 Staff Loading'!G70)/6</f>
        <v>0</v>
      </c>
      <c r="H70" s="1080">
        <f>('24.1 Base Year 1 Staff Loading'!H70+'24.2 Base Year 2 Staff Loading'!H70+'24.3 Base Year 3 Staff Loading'!H70+'24.4 Base Year 4 Staff Loading'!H70+'24.5 Base Year 5 Staff Loading'!H70+'24.6 Base Year 6 Staff Loading'!H70)/6</f>
        <v>0</v>
      </c>
      <c r="I70" s="1080">
        <f>('24.1 Base Year 1 Staff Loading'!I70+'24.2 Base Year 2 Staff Loading'!I70+'24.3 Base Year 3 Staff Loading'!I70+'24.4 Base Year 4 Staff Loading'!I70+'24.5 Base Year 5 Staff Loading'!I70+'24.6 Base Year 6 Staff Loading'!I70)/6</f>
        <v>0</v>
      </c>
      <c r="J70" s="1080">
        <f>('24.1 Base Year 1 Staff Loading'!J70+'24.2 Base Year 2 Staff Loading'!J70+'24.3 Base Year 3 Staff Loading'!J70+'24.4 Base Year 4 Staff Loading'!J70+'24.5 Base Year 5 Staff Loading'!J70+'24.6 Base Year 6 Staff Loading'!J70)/6</f>
        <v>0</v>
      </c>
      <c r="K70" s="1080">
        <f>('24.1 Base Year 1 Staff Loading'!K70+'24.2 Base Year 2 Staff Loading'!K70+'24.3 Base Year 3 Staff Loading'!K70+'24.4 Base Year 4 Staff Loading'!K70+'24.5 Base Year 5 Staff Loading'!K70+'24.6 Base Year 6 Staff Loading'!K70)/6</f>
        <v>0</v>
      </c>
      <c r="L70" s="1080">
        <f>('24.1 Base Year 1 Staff Loading'!L70+'24.2 Base Year 2 Staff Loading'!L70+'24.3 Base Year 3 Staff Loading'!L70+'24.4 Base Year 4 Staff Loading'!L70+'24.5 Base Year 5 Staff Loading'!L70+'24.6 Base Year 6 Staff Loading'!L70)/6</f>
        <v>0</v>
      </c>
      <c r="M70" s="1080">
        <f>('24.1 Base Year 1 Staff Loading'!M70+'24.2 Base Year 2 Staff Loading'!M70+'24.3 Base Year 3 Staff Loading'!M70+'24.4 Base Year 4 Staff Loading'!M70+'24.5 Base Year 5 Staff Loading'!M70+'24.6 Base Year 6 Staff Loading'!M70)/6</f>
        <v>0</v>
      </c>
      <c r="N70" s="1080">
        <f>('24.1 Base Year 1 Staff Loading'!N70+'24.2 Base Year 2 Staff Loading'!N70+'24.3 Base Year 3 Staff Loading'!N70+'24.4 Base Year 4 Staff Loading'!N70+'24.5 Base Year 5 Staff Loading'!N70+'24.6 Base Year 6 Staff Loading'!N70)/6</f>
        <v>0</v>
      </c>
      <c r="O70" s="1080">
        <f>('24.1 Base Year 1 Staff Loading'!O70+'24.2 Base Year 2 Staff Loading'!O70+'24.3 Base Year 3 Staff Loading'!O70+'24.4 Base Year 4 Staff Loading'!O70+'24.5 Base Year 5 Staff Loading'!O70+'24.6 Base Year 6 Staff Loading'!O70)/6</f>
        <v>0</v>
      </c>
      <c r="P70" s="1080">
        <f>('24.1 Base Year 1 Staff Loading'!P70+'24.2 Base Year 2 Staff Loading'!P70+'24.3 Base Year 3 Staff Loading'!P70+'24.4 Base Year 4 Staff Loading'!P70+'24.5 Base Year 5 Staff Loading'!P70+'24.6 Base Year 6 Staff Loading'!P70)/6</f>
        <v>0</v>
      </c>
      <c r="Q70" s="1080">
        <f>('24.1 Base Year 1 Staff Loading'!Q70+'24.2 Base Year 2 Staff Loading'!Q70+'24.3 Base Year 3 Staff Loading'!Q70+'24.4 Base Year 4 Staff Loading'!Q70+'24.5 Base Year 5 Staff Loading'!Q70+'24.6 Base Year 6 Staff Loading'!Q70)/6</f>
        <v>0</v>
      </c>
      <c r="R70" s="1080">
        <f t="shared" si="70"/>
        <v>0</v>
      </c>
      <c r="S70" s="788">
        <f t="shared" si="71"/>
        <v>0</v>
      </c>
      <c r="W70" s="1081">
        <f t="shared" si="72"/>
        <v>0</v>
      </c>
      <c r="X70" s="1081">
        <f t="shared" si="73"/>
        <v>0</v>
      </c>
      <c r="Z70" s="1081">
        <f t="shared" si="74"/>
        <v>0</v>
      </c>
      <c r="AA70" s="1081">
        <f t="shared" si="75"/>
        <v>0</v>
      </c>
      <c r="AB70" s="909" t="e">
        <f t="shared" si="76"/>
        <v>#DIV/0!</v>
      </c>
    </row>
    <row r="71" spans="1:28" ht="14.25" x14ac:dyDescent="0.3">
      <c r="A71" s="1075"/>
      <c r="B71" s="1076"/>
      <c r="C71" s="1077"/>
      <c r="D71" s="1078"/>
      <c r="E71" s="1079"/>
      <c r="F71" s="1080">
        <f>('24.1 Base Year 1 Staff Loading'!F71+'24.2 Base Year 2 Staff Loading'!F71+'24.3 Base Year 3 Staff Loading'!F71+'24.4 Base Year 4 Staff Loading'!F71+'24.5 Base Year 5 Staff Loading'!F71+'24.6 Base Year 6 Staff Loading'!F71)/6</f>
        <v>0</v>
      </c>
      <c r="G71" s="1080">
        <f>('24.1 Base Year 1 Staff Loading'!G71+'24.2 Base Year 2 Staff Loading'!G71+'24.3 Base Year 3 Staff Loading'!G71+'24.4 Base Year 4 Staff Loading'!G71+'24.5 Base Year 5 Staff Loading'!G71+'24.6 Base Year 6 Staff Loading'!G71)/6</f>
        <v>0</v>
      </c>
      <c r="H71" s="1080">
        <f>('24.1 Base Year 1 Staff Loading'!H71+'24.2 Base Year 2 Staff Loading'!H71+'24.3 Base Year 3 Staff Loading'!H71+'24.4 Base Year 4 Staff Loading'!H71+'24.5 Base Year 5 Staff Loading'!H71+'24.6 Base Year 6 Staff Loading'!H71)/6</f>
        <v>0</v>
      </c>
      <c r="I71" s="1080">
        <f>('24.1 Base Year 1 Staff Loading'!I71+'24.2 Base Year 2 Staff Loading'!I71+'24.3 Base Year 3 Staff Loading'!I71+'24.4 Base Year 4 Staff Loading'!I71+'24.5 Base Year 5 Staff Loading'!I71+'24.6 Base Year 6 Staff Loading'!I71)/6</f>
        <v>0</v>
      </c>
      <c r="J71" s="1080">
        <f>('24.1 Base Year 1 Staff Loading'!J71+'24.2 Base Year 2 Staff Loading'!J71+'24.3 Base Year 3 Staff Loading'!J71+'24.4 Base Year 4 Staff Loading'!J71+'24.5 Base Year 5 Staff Loading'!J71+'24.6 Base Year 6 Staff Loading'!J71)/6</f>
        <v>0</v>
      </c>
      <c r="K71" s="1080">
        <f>('24.1 Base Year 1 Staff Loading'!K71+'24.2 Base Year 2 Staff Loading'!K71+'24.3 Base Year 3 Staff Loading'!K71+'24.4 Base Year 4 Staff Loading'!K71+'24.5 Base Year 5 Staff Loading'!K71+'24.6 Base Year 6 Staff Loading'!K71)/6</f>
        <v>0</v>
      </c>
      <c r="L71" s="1080">
        <f>('24.1 Base Year 1 Staff Loading'!L71+'24.2 Base Year 2 Staff Loading'!L71+'24.3 Base Year 3 Staff Loading'!L71+'24.4 Base Year 4 Staff Loading'!L71+'24.5 Base Year 5 Staff Loading'!L71+'24.6 Base Year 6 Staff Loading'!L71)/6</f>
        <v>0</v>
      </c>
      <c r="M71" s="1080">
        <f>('24.1 Base Year 1 Staff Loading'!M71+'24.2 Base Year 2 Staff Loading'!M71+'24.3 Base Year 3 Staff Loading'!M71+'24.4 Base Year 4 Staff Loading'!M71+'24.5 Base Year 5 Staff Loading'!M71+'24.6 Base Year 6 Staff Loading'!M71)/6</f>
        <v>0</v>
      </c>
      <c r="N71" s="1080">
        <f>('24.1 Base Year 1 Staff Loading'!N71+'24.2 Base Year 2 Staff Loading'!N71+'24.3 Base Year 3 Staff Loading'!N71+'24.4 Base Year 4 Staff Loading'!N71+'24.5 Base Year 5 Staff Loading'!N71+'24.6 Base Year 6 Staff Loading'!N71)/6</f>
        <v>0</v>
      </c>
      <c r="O71" s="1080">
        <f>('24.1 Base Year 1 Staff Loading'!O71+'24.2 Base Year 2 Staff Loading'!O71+'24.3 Base Year 3 Staff Loading'!O71+'24.4 Base Year 4 Staff Loading'!O71+'24.5 Base Year 5 Staff Loading'!O71+'24.6 Base Year 6 Staff Loading'!O71)/6</f>
        <v>0</v>
      </c>
      <c r="P71" s="1080">
        <f>('24.1 Base Year 1 Staff Loading'!P71+'24.2 Base Year 2 Staff Loading'!P71+'24.3 Base Year 3 Staff Loading'!P71+'24.4 Base Year 4 Staff Loading'!P71+'24.5 Base Year 5 Staff Loading'!P71+'24.6 Base Year 6 Staff Loading'!P71)/6</f>
        <v>0</v>
      </c>
      <c r="Q71" s="1080">
        <f>('24.1 Base Year 1 Staff Loading'!Q71+'24.2 Base Year 2 Staff Loading'!Q71+'24.3 Base Year 3 Staff Loading'!Q71+'24.4 Base Year 4 Staff Loading'!Q71+'24.5 Base Year 5 Staff Loading'!Q71+'24.6 Base Year 6 Staff Loading'!Q71)/6</f>
        <v>0</v>
      </c>
      <c r="R71" s="1080">
        <f t="shared" si="70"/>
        <v>0</v>
      </c>
      <c r="S71" s="788">
        <f t="shared" si="71"/>
        <v>0</v>
      </c>
      <c r="W71" s="1081">
        <f t="shared" si="72"/>
        <v>0</v>
      </c>
      <c r="X71" s="1081">
        <f t="shared" si="73"/>
        <v>0</v>
      </c>
      <c r="Z71" s="1081">
        <f t="shared" si="74"/>
        <v>0</v>
      </c>
      <c r="AA71" s="1081">
        <f t="shared" si="75"/>
        <v>0</v>
      </c>
      <c r="AB71" s="909" t="e">
        <f t="shared" si="76"/>
        <v>#DIV/0!</v>
      </c>
    </row>
    <row r="72" spans="1:28" s="1088" customFormat="1" ht="15" thickBot="1" x14ac:dyDescent="0.35">
      <c r="A72" s="1082"/>
      <c r="B72" s="1083" t="s">
        <v>1165</v>
      </c>
      <c r="C72" s="1084"/>
      <c r="D72" s="1085"/>
      <c r="E72" s="1086"/>
      <c r="F72" s="1087">
        <f>SUM(F67:F71)</f>
        <v>0</v>
      </c>
      <c r="G72" s="1087">
        <f t="shared" ref="G72:R72" si="77">SUM(G67:G71)</f>
        <v>0</v>
      </c>
      <c r="H72" s="1087">
        <f t="shared" si="77"/>
        <v>0</v>
      </c>
      <c r="I72" s="1087">
        <f t="shared" si="77"/>
        <v>0</v>
      </c>
      <c r="J72" s="1087">
        <f t="shared" si="77"/>
        <v>0</v>
      </c>
      <c r="K72" s="1087">
        <f t="shared" si="77"/>
        <v>0</v>
      </c>
      <c r="L72" s="1087">
        <f t="shared" si="77"/>
        <v>0</v>
      </c>
      <c r="M72" s="1087">
        <f t="shared" si="77"/>
        <v>0</v>
      </c>
      <c r="N72" s="1087">
        <f t="shared" si="77"/>
        <v>0</v>
      </c>
      <c r="O72" s="1087">
        <f t="shared" si="77"/>
        <v>0</v>
      </c>
      <c r="P72" s="1087">
        <f t="shared" si="77"/>
        <v>0</v>
      </c>
      <c r="Q72" s="1087">
        <f t="shared" si="77"/>
        <v>0</v>
      </c>
      <c r="R72" s="1087">
        <f t="shared" si="77"/>
        <v>0</v>
      </c>
      <c r="S72" s="796">
        <f>SUM(S67:S71)</f>
        <v>0</v>
      </c>
      <c r="T72" s="1066"/>
      <c r="U72" s="1066"/>
      <c r="V72" s="1066"/>
      <c r="W72" s="1099">
        <f>SUM(W67:W71)</f>
        <v>0</v>
      </c>
      <c r="X72" s="1099">
        <f>SUM(X67:X71)</f>
        <v>0</v>
      </c>
      <c r="Z72" s="1089">
        <f>SUM(Z67:Z71)</f>
        <v>0</v>
      </c>
      <c r="AA72" s="1089">
        <f>SUM(AA67:AA71)</f>
        <v>0</v>
      </c>
      <c r="AB72" s="798" t="e">
        <f>Z72/(Z72+AA72)</f>
        <v>#DIV/0!</v>
      </c>
    </row>
    <row r="73" spans="1:28" s="1088" customFormat="1" ht="9.9499999999999993" customHeight="1" thickBot="1" x14ac:dyDescent="0.35">
      <c r="A73" s="1100"/>
      <c r="B73" s="1101"/>
      <c r="C73" s="1077"/>
      <c r="D73" s="1078"/>
      <c r="E73" s="1079"/>
      <c r="F73" s="1102"/>
      <c r="G73" s="1102"/>
      <c r="H73" s="1102"/>
      <c r="I73" s="1102"/>
      <c r="J73" s="1102"/>
      <c r="K73" s="1102"/>
      <c r="L73" s="1102"/>
      <c r="M73" s="1102"/>
      <c r="N73" s="1102"/>
      <c r="O73" s="1102"/>
      <c r="P73" s="1102"/>
      <c r="Q73" s="1102"/>
      <c r="R73" s="1102"/>
      <c r="S73" s="834"/>
      <c r="T73" s="1066"/>
      <c r="U73" s="1066"/>
      <c r="V73" s="1066"/>
      <c r="W73" s="1099"/>
      <c r="X73" s="1099"/>
      <c r="Z73" s="1099"/>
      <c r="AA73" s="1099"/>
      <c r="AB73" s="911"/>
    </row>
    <row r="74" spans="1:28" s="1088" customFormat="1" ht="14.25" thickBot="1" x14ac:dyDescent="0.3">
      <c r="A74" s="1104"/>
      <c r="B74" s="1105" t="s">
        <v>1166</v>
      </c>
      <c r="C74" s="1106"/>
      <c r="D74" s="1107"/>
      <c r="E74" s="1108"/>
      <c r="F74" s="1107">
        <f>SUM(F36,F42,F48,F66,F72)</f>
        <v>0</v>
      </c>
      <c r="G74" s="1107">
        <f t="shared" ref="G74" si="78">SUM(G36,G42,G48,G66,G72)</f>
        <v>0</v>
      </c>
      <c r="H74" s="1107">
        <f>SUM(H36,H42,H48,H54,H60,H66,H72)</f>
        <v>0</v>
      </c>
      <c r="I74" s="1107">
        <f t="shared" ref="I74:S74" si="79">SUM(I36,I42,I48,I54,I60,I66,I72)</f>
        <v>0</v>
      </c>
      <c r="J74" s="1107">
        <f t="shared" si="79"/>
        <v>0</v>
      </c>
      <c r="K74" s="1107">
        <f t="shared" si="79"/>
        <v>0</v>
      </c>
      <c r="L74" s="1107">
        <f t="shared" si="79"/>
        <v>0</v>
      </c>
      <c r="M74" s="1107">
        <f t="shared" si="79"/>
        <v>0</v>
      </c>
      <c r="N74" s="1107">
        <f t="shared" si="79"/>
        <v>0</v>
      </c>
      <c r="O74" s="1107">
        <f t="shared" si="79"/>
        <v>0</v>
      </c>
      <c r="P74" s="1107">
        <f t="shared" si="79"/>
        <v>0</v>
      </c>
      <c r="Q74" s="1107">
        <f t="shared" si="79"/>
        <v>0</v>
      </c>
      <c r="R74" s="1107">
        <f t="shared" si="79"/>
        <v>0</v>
      </c>
      <c r="S74" s="814">
        <f t="shared" si="79"/>
        <v>0</v>
      </c>
      <c r="W74" s="1107">
        <f t="shared" ref="W74:X74" si="80">SUM(W36,W42,W48,W54,W60,W66,W72)</f>
        <v>0</v>
      </c>
      <c r="X74" s="1107">
        <f t="shared" si="80"/>
        <v>0</v>
      </c>
      <c r="Z74" s="1107">
        <f t="shared" ref="Z74:AA74" si="81">SUM(Z36,Z42,Z48,Z54,Z60,Z66,Z72)</f>
        <v>0</v>
      </c>
      <c r="AA74" s="1107">
        <f t="shared" si="81"/>
        <v>0</v>
      </c>
      <c r="AB74" s="815" t="e">
        <f t="shared" ref="AB74" si="82">Z74/(AA74+Z74)</f>
        <v>#DIV/0!</v>
      </c>
    </row>
    <row r="75" spans="1:28" ht="14.25" x14ac:dyDescent="0.3">
      <c r="A75" s="1100"/>
      <c r="B75" s="1119"/>
      <c r="C75" s="1120"/>
      <c r="D75" s="1121"/>
      <c r="E75" s="1122"/>
      <c r="F75" s="1102"/>
      <c r="G75" s="1102"/>
      <c r="H75" s="1102"/>
      <c r="I75" s="1102"/>
      <c r="J75" s="1102"/>
      <c r="K75" s="1102"/>
      <c r="L75" s="1102"/>
      <c r="M75" s="1102"/>
      <c r="N75" s="1102"/>
      <c r="O75" s="1102"/>
      <c r="P75" s="1102"/>
      <c r="Q75" s="1102"/>
      <c r="R75" s="1102"/>
      <c r="S75" s="834"/>
      <c r="T75" s="1088"/>
      <c r="U75" s="1088"/>
      <c r="V75" s="1088"/>
      <c r="W75" s="1123"/>
      <c r="X75" s="1123"/>
      <c r="Z75" s="1123"/>
      <c r="AA75" s="1123"/>
      <c r="AB75" s="836"/>
    </row>
    <row r="76" spans="1:28" ht="14.25" x14ac:dyDescent="0.3">
      <c r="A76" s="1070">
        <v>3</v>
      </c>
      <c r="B76" s="1124" t="s">
        <v>1167</v>
      </c>
      <c r="C76" s="1072"/>
      <c r="D76" s="1072"/>
      <c r="E76" s="1073"/>
      <c r="F76" s="1116"/>
      <c r="G76" s="1116"/>
      <c r="H76" s="1116"/>
      <c r="I76" s="1116"/>
      <c r="J76" s="1116"/>
      <c r="K76" s="1116"/>
      <c r="L76" s="1116"/>
      <c r="M76" s="1116"/>
      <c r="N76" s="1116"/>
      <c r="O76" s="1116"/>
      <c r="P76" s="1116"/>
      <c r="Q76" s="1116"/>
      <c r="R76" s="1074"/>
      <c r="S76" s="838"/>
      <c r="T76" s="1088"/>
      <c r="U76" s="1088"/>
      <c r="V76" s="1088"/>
      <c r="W76" s="1072"/>
      <c r="X76" s="1072"/>
      <c r="Z76" s="1072"/>
      <c r="AA76" s="1072"/>
      <c r="AB76" s="781"/>
    </row>
    <row r="77" spans="1:28" ht="14.25" x14ac:dyDescent="0.3">
      <c r="A77" s="1075">
        <v>3.1</v>
      </c>
      <c r="B77" s="1076" t="s">
        <v>1167</v>
      </c>
      <c r="C77" s="1077"/>
      <c r="D77" s="1078"/>
      <c r="E77" s="1079"/>
      <c r="F77" s="1080">
        <f>('24.1 Base Year 1 Staff Loading'!F77+'24.2 Base Year 2 Staff Loading'!F77+'24.3 Base Year 3 Staff Loading'!F77+'24.4 Base Year 4 Staff Loading'!F77+'24.5 Base Year 5 Staff Loading'!F77+'24.6 Base Year 6 Staff Loading'!F77)/6</f>
        <v>0</v>
      </c>
      <c r="G77" s="1080">
        <f>('24.1 Base Year 1 Staff Loading'!G77+'24.2 Base Year 2 Staff Loading'!G77+'24.3 Base Year 3 Staff Loading'!G77+'24.4 Base Year 4 Staff Loading'!G77+'24.5 Base Year 5 Staff Loading'!G77+'24.6 Base Year 6 Staff Loading'!G77)/6</f>
        <v>0</v>
      </c>
      <c r="H77" s="1080">
        <f>('24.1 Base Year 1 Staff Loading'!H77+'24.2 Base Year 2 Staff Loading'!H77+'24.3 Base Year 3 Staff Loading'!H77+'24.4 Base Year 4 Staff Loading'!H77+'24.5 Base Year 5 Staff Loading'!H77+'24.6 Base Year 6 Staff Loading'!H77)/6</f>
        <v>0</v>
      </c>
      <c r="I77" s="1080">
        <f>('24.1 Base Year 1 Staff Loading'!I77+'24.2 Base Year 2 Staff Loading'!I77+'24.3 Base Year 3 Staff Loading'!I77+'24.4 Base Year 4 Staff Loading'!I77+'24.5 Base Year 5 Staff Loading'!I77+'24.6 Base Year 6 Staff Loading'!I77)/6</f>
        <v>0</v>
      </c>
      <c r="J77" s="1080">
        <f>('24.1 Base Year 1 Staff Loading'!J77+'24.2 Base Year 2 Staff Loading'!J77+'24.3 Base Year 3 Staff Loading'!J77+'24.4 Base Year 4 Staff Loading'!J77+'24.5 Base Year 5 Staff Loading'!J77+'24.6 Base Year 6 Staff Loading'!J77)/6</f>
        <v>0</v>
      </c>
      <c r="K77" s="1080">
        <f>('24.1 Base Year 1 Staff Loading'!K77+'24.2 Base Year 2 Staff Loading'!K77+'24.3 Base Year 3 Staff Loading'!K77+'24.4 Base Year 4 Staff Loading'!K77+'24.5 Base Year 5 Staff Loading'!K77+'24.6 Base Year 6 Staff Loading'!K77)/6</f>
        <v>0</v>
      </c>
      <c r="L77" s="1080">
        <f>('24.1 Base Year 1 Staff Loading'!L77+'24.2 Base Year 2 Staff Loading'!L77+'24.3 Base Year 3 Staff Loading'!L77+'24.4 Base Year 4 Staff Loading'!L77+'24.5 Base Year 5 Staff Loading'!L77+'24.6 Base Year 6 Staff Loading'!L77)/6</f>
        <v>0</v>
      </c>
      <c r="M77" s="1080">
        <f>('24.1 Base Year 1 Staff Loading'!M77+'24.2 Base Year 2 Staff Loading'!M77+'24.3 Base Year 3 Staff Loading'!M77+'24.4 Base Year 4 Staff Loading'!M77+'24.5 Base Year 5 Staff Loading'!M77+'24.6 Base Year 6 Staff Loading'!M77)/6</f>
        <v>0</v>
      </c>
      <c r="N77" s="1080">
        <f>('24.1 Base Year 1 Staff Loading'!N77+'24.2 Base Year 2 Staff Loading'!N77+'24.3 Base Year 3 Staff Loading'!N77+'24.4 Base Year 4 Staff Loading'!N77+'24.5 Base Year 5 Staff Loading'!N77+'24.6 Base Year 6 Staff Loading'!N77)/6</f>
        <v>0</v>
      </c>
      <c r="O77" s="1080">
        <f>('24.1 Base Year 1 Staff Loading'!O77+'24.2 Base Year 2 Staff Loading'!O77+'24.3 Base Year 3 Staff Loading'!O77+'24.4 Base Year 4 Staff Loading'!O77+'24.5 Base Year 5 Staff Loading'!O77+'24.6 Base Year 6 Staff Loading'!O77)/6</f>
        <v>0</v>
      </c>
      <c r="P77" s="1080">
        <f>('24.1 Base Year 1 Staff Loading'!P77+'24.2 Base Year 2 Staff Loading'!P77+'24.3 Base Year 3 Staff Loading'!P77+'24.4 Base Year 4 Staff Loading'!P77+'24.5 Base Year 5 Staff Loading'!P77+'24.6 Base Year 6 Staff Loading'!P77)/6</f>
        <v>0</v>
      </c>
      <c r="Q77" s="1080">
        <f>('24.1 Base Year 1 Staff Loading'!Q77+'24.2 Base Year 2 Staff Loading'!Q77+'24.3 Base Year 3 Staff Loading'!Q77+'24.4 Base Year 4 Staff Loading'!Q77+'24.5 Base Year 5 Staff Loading'!Q77+'24.6 Base Year 6 Staff Loading'!Q77)/6</f>
        <v>0</v>
      </c>
      <c r="R77" s="1080">
        <f>SUM(F77:Q77)</f>
        <v>0</v>
      </c>
      <c r="S77" s="788">
        <f>D77*R77</f>
        <v>0</v>
      </c>
      <c r="W77" s="1081">
        <f>X77/$U$7</f>
        <v>0</v>
      </c>
      <c r="X77" s="1081">
        <f>R77/12</f>
        <v>0</v>
      </c>
      <c r="Z77" s="1081">
        <f>IF($E77="Y",$R77,0)</f>
        <v>0</v>
      </c>
      <c r="AA77" s="1081">
        <f>IF($E77="N",$R77,0)</f>
        <v>0</v>
      </c>
      <c r="AB77" s="909" t="e">
        <f>Z77/(AA77+Z77)</f>
        <v>#DIV/0!</v>
      </c>
    </row>
    <row r="78" spans="1:28" ht="14.25" x14ac:dyDescent="0.3">
      <c r="A78" s="1075"/>
      <c r="B78" s="1076"/>
      <c r="C78" s="1077"/>
      <c r="D78" s="1078"/>
      <c r="E78" s="1079"/>
      <c r="F78" s="1080">
        <f>('24.1 Base Year 1 Staff Loading'!F78+'24.2 Base Year 2 Staff Loading'!F78+'24.3 Base Year 3 Staff Loading'!F78+'24.4 Base Year 4 Staff Loading'!F78+'24.5 Base Year 5 Staff Loading'!F78+'24.6 Base Year 6 Staff Loading'!F78)/6</f>
        <v>0</v>
      </c>
      <c r="G78" s="1080">
        <f>('24.1 Base Year 1 Staff Loading'!G78+'24.2 Base Year 2 Staff Loading'!G78+'24.3 Base Year 3 Staff Loading'!G78+'24.4 Base Year 4 Staff Loading'!G78+'24.5 Base Year 5 Staff Loading'!G78+'24.6 Base Year 6 Staff Loading'!G78)/6</f>
        <v>0</v>
      </c>
      <c r="H78" s="1080">
        <f>('24.1 Base Year 1 Staff Loading'!H78+'24.2 Base Year 2 Staff Loading'!H78+'24.3 Base Year 3 Staff Loading'!H78+'24.4 Base Year 4 Staff Loading'!H78+'24.5 Base Year 5 Staff Loading'!H78+'24.6 Base Year 6 Staff Loading'!H78)/6</f>
        <v>0</v>
      </c>
      <c r="I78" s="1080">
        <f>('24.1 Base Year 1 Staff Loading'!I78+'24.2 Base Year 2 Staff Loading'!I78+'24.3 Base Year 3 Staff Loading'!I78+'24.4 Base Year 4 Staff Loading'!I78+'24.5 Base Year 5 Staff Loading'!I78+'24.6 Base Year 6 Staff Loading'!I78)/6</f>
        <v>0</v>
      </c>
      <c r="J78" s="1080">
        <f>('24.1 Base Year 1 Staff Loading'!J78+'24.2 Base Year 2 Staff Loading'!J78+'24.3 Base Year 3 Staff Loading'!J78+'24.4 Base Year 4 Staff Loading'!J78+'24.5 Base Year 5 Staff Loading'!J78+'24.6 Base Year 6 Staff Loading'!J78)/6</f>
        <v>0</v>
      </c>
      <c r="K78" s="1080">
        <f>('24.1 Base Year 1 Staff Loading'!K78+'24.2 Base Year 2 Staff Loading'!K78+'24.3 Base Year 3 Staff Loading'!K78+'24.4 Base Year 4 Staff Loading'!K78+'24.5 Base Year 5 Staff Loading'!K78+'24.6 Base Year 6 Staff Loading'!K78)/6</f>
        <v>0</v>
      </c>
      <c r="L78" s="1080">
        <f>('24.1 Base Year 1 Staff Loading'!L78+'24.2 Base Year 2 Staff Loading'!L78+'24.3 Base Year 3 Staff Loading'!L78+'24.4 Base Year 4 Staff Loading'!L78+'24.5 Base Year 5 Staff Loading'!L78+'24.6 Base Year 6 Staff Loading'!L78)/6</f>
        <v>0</v>
      </c>
      <c r="M78" s="1080">
        <f>('24.1 Base Year 1 Staff Loading'!M78+'24.2 Base Year 2 Staff Loading'!M78+'24.3 Base Year 3 Staff Loading'!M78+'24.4 Base Year 4 Staff Loading'!M78+'24.5 Base Year 5 Staff Loading'!M78+'24.6 Base Year 6 Staff Loading'!M78)/6</f>
        <v>0</v>
      </c>
      <c r="N78" s="1080">
        <f>('24.1 Base Year 1 Staff Loading'!N78+'24.2 Base Year 2 Staff Loading'!N78+'24.3 Base Year 3 Staff Loading'!N78+'24.4 Base Year 4 Staff Loading'!N78+'24.5 Base Year 5 Staff Loading'!N78+'24.6 Base Year 6 Staff Loading'!N78)/6</f>
        <v>0</v>
      </c>
      <c r="O78" s="1080">
        <f>('24.1 Base Year 1 Staff Loading'!O78+'24.2 Base Year 2 Staff Loading'!O78+'24.3 Base Year 3 Staff Loading'!O78+'24.4 Base Year 4 Staff Loading'!O78+'24.5 Base Year 5 Staff Loading'!O78+'24.6 Base Year 6 Staff Loading'!O78)/6</f>
        <v>0</v>
      </c>
      <c r="P78" s="1080">
        <f>('24.1 Base Year 1 Staff Loading'!P78+'24.2 Base Year 2 Staff Loading'!P78+'24.3 Base Year 3 Staff Loading'!P78+'24.4 Base Year 4 Staff Loading'!P78+'24.5 Base Year 5 Staff Loading'!P78+'24.6 Base Year 6 Staff Loading'!P78)/6</f>
        <v>0</v>
      </c>
      <c r="Q78" s="1080">
        <f>('24.1 Base Year 1 Staff Loading'!Q78+'24.2 Base Year 2 Staff Loading'!Q78+'24.3 Base Year 3 Staff Loading'!Q78+'24.4 Base Year 4 Staff Loading'!Q78+'24.5 Base Year 5 Staff Loading'!Q78+'24.6 Base Year 6 Staff Loading'!Q78)/6</f>
        <v>0</v>
      </c>
      <c r="R78" s="1080">
        <f t="shared" ref="R78:R81" si="83">SUM(F78:Q78)</f>
        <v>0</v>
      </c>
      <c r="S78" s="788">
        <f t="shared" ref="S78:S81" si="84">D78*R78</f>
        <v>0</v>
      </c>
      <c r="W78" s="1081">
        <f t="shared" ref="W78:W81" si="85">X78/$U$7</f>
        <v>0</v>
      </c>
      <c r="X78" s="1081">
        <f t="shared" ref="X78:X81" si="86">R78/12</f>
        <v>0</v>
      </c>
      <c r="Z78" s="1081">
        <f t="shared" ref="Z78:Z81" si="87">IF($E78="Y",$R78,0)</f>
        <v>0</v>
      </c>
      <c r="AA78" s="1081">
        <f t="shared" ref="AA78:AA81" si="88">IF($E78="N",$R78,0)</f>
        <v>0</v>
      </c>
      <c r="AB78" s="909" t="e">
        <f t="shared" ref="AB78:AB81" si="89">Z78/(AA78+Z78)</f>
        <v>#DIV/0!</v>
      </c>
    </row>
    <row r="79" spans="1:28" s="1088" customFormat="1" ht="14.25" x14ac:dyDescent="0.3">
      <c r="A79" s="1075"/>
      <c r="B79" s="1076"/>
      <c r="C79" s="1077"/>
      <c r="D79" s="1078"/>
      <c r="E79" s="1079"/>
      <c r="F79" s="1080">
        <f>('24.1 Base Year 1 Staff Loading'!F79+'24.2 Base Year 2 Staff Loading'!F79+'24.3 Base Year 3 Staff Loading'!F79+'24.4 Base Year 4 Staff Loading'!F79+'24.5 Base Year 5 Staff Loading'!F79+'24.6 Base Year 6 Staff Loading'!F79)/6</f>
        <v>0</v>
      </c>
      <c r="G79" s="1080">
        <f>('24.1 Base Year 1 Staff Loading'!G79+'24.2 Base Year 2 Staff Loading'!G79+'24.3 Base Year 3 Staff Loading'!G79+'24.4 Base Year 4 Staff Loading'!G79+'24.5 Base Year 5 Staff Loading'!G79+'24.6 Base Year 6 Staff Loading'!G79)/6</f>
        <v>0</v>
      </c>
      <c r="H79" s="1080">
        <f>('24.1 Base Year 1 Staff Loading'!H79+'24.2 Base Year 2 Staff Loading'!H79+'24.3 Base Year 3 Staff Loading'!H79+'24.4 Base Year 4 Staff Loading'!H79+'24.5 Base Year 5 Staff Loading'!H79+'24.6 Base Year 6 Staff Loading'!H79)/6</f>
        <v>0</v>
      </c>
      <c r="I79" s="1080">
        <f>('24.1 Base Year 1 Staff Loading'!I79+'24.2 Base Year 2 Staff Loading'!I79+'24.3 Base Year 3 Staff Loading'!I79+'24.4 Base Year 4 Staff Loading'!I79+'24.5 Base Year 5 Staff Loading'!I79+'24.6 Base Year 6 Staff Loading'!I79)/6</f>
        <v>0</v>
      </c>
      <c r="J79" s="1080">
        <f>('24.1 Base Year 1 Staff Loading'!J79+'24.2 Base Year 2 Staff Loading'!J79+'24.3 Base Year 3 Staff Loading'!J79+'24.4 Base Year 4 Staff Loading'!J79+'24.5 Base Year 5 Staff Loading'!J79+'24.6 Base Year 6 Staff Loading'!J79)/6</f>
        <v>0</v>
      </c>
      <c r="K79" s="1080">
        <f>('24.1 Base Year 1 Staff Loading'!K79+'24.2 Base Year 2 Staff Loading'!K79+'24.3 Base Year 3 Staff Loading'!K79+'24.4 Base Year 4 Staff Loading'!K79+'24.5 Base Year 5 Staff Loading'!K79+'24.6 Base Year 6 Staff Loading'!K79)/6</f>
        <v>0</v>
      </c>
      <c r="L79" s="1080">
        <f>('24.1 Base Year 1 Staff Loading'!L79+'24.2 Base Year 2 Staff Loading'!L79+'24.3 Base Year 3 Staff Loading'!L79+'24.4 Base Year 4 Staff Loading'!L79+'24.5 Base Year 5 Staff Loading'!L79+'24.6 Base Year 6 Staff Loading'!L79)/6</f>
        <v>0</v>
      </c>
      <c r="M79" s="1080">
        <f>('24.1 Base Year 1 Staff Loading'!M79+'24.2 Base Year 2 Staff Loading'!M79+'24.3 Base Year 3 Staff Loading'!M79+'24.4 Base Year 4 Staff Loading'!M79+'24.5 Base Year 5 Staff Loading'!M79+'24.6 Base Year 6 Staff Loading'!M79)/6</f>
        <v>0</v>
      </c>
      <c r="N79" s="1080">
        <f>('24.1 Base Year 1 Staff Loading'!N79+'24.2 Base Year 2 Staff Loading'!N79+'24.3 Base Year 3 Staff Loading'!N79+'24.4 Base Year 4 Staff Loading'!N79+'24.5 Base Year 5 Staff Loading'!N79+'24.6 Base Year 6 Staff Loading'!N79)/6</f>
        <v>0</v>
      </c>
      <c r="O79" s="1080">
        <f>('24.1 Base Year 1 Staff Loading'!O79+'24.2 Base Year 2 Staff Loading'!O79+'24.3 Base Year 3 Staff Loading'!O79+'24.4 Base Year 4 Staff Loading'!O79+'24.5 Base Year 5 Staff Loading'!O79+'24.6 Base Year 6 Staff Loading'!O79)/6</f>
        <v>0</v>
      </c>
      <c r="P79" s="1080">
        <f>('24.1 Base Year 1 Staff Loading'!P79+'24.2 Base Year 2 Staff Loading'!P79+'24.3 Base Year 3 Staff Loading'!P79+'24.4 Base Year 4 Staff Loading'!P79+'24.5 Base Year 5 Staff Loading'!P79+'24.6 Base Year 6 Staff Loading'!P79)/6</f>
        <v>0</v>
      </c>
      <c r="Q79" s="1080">
        <f>('24.1 Base Year 1 Staff Loading'!Q79+'24.2 Base Year 2 Staff Loading'!Q79+'24.3 Base Year 3 Staff Loading'!Q79+'24.4 Base Year 4 Staff Loading'!Q79+'24.5 Base Year 5 Staff Loading'!Q79+'24.6 Base Year 6 Staff Loading'!Q79)/6</f>
        <v>0</v>
      </c>
      <c r="R79" s="1080">
        <f t="shared" si="83"/>
        <v>0</v>
      </c>
      <c r="S79" s="788">
        <f t="shared" si="84"/>
        <v>0</v>
      </c>
      <c r="T79" s="1066"/>
      <c r="U79" s="1066"/>
      <c r="V79" s="1066"/>
      <c r="W79" s="1081">
        <f t="shared" si="85"/>
        <v>0</v>
      </c>
      <c r="X79" s="1081">
        <f t="shared" si="86"/>
        <v>0</v>
      </c>
      <c r="Z79" s="1081">
        <f t="shared" si="87"/>
        <v>0</v>
      </c>
      <c r="AA79" s="1081">
        <f t="shared" si="88"/>
        <v>0</v>
      </c>
      <c r="AB79" s="909" t="e">
        <f t="shared" si="89"/>
        <v>#DIV/0!</v>
      </c>
    </row>
    <row r="80" spans="1:28" s="1088" customFormat="1" ht="14.25" x14ac:dyDescent="0.3">
      <c r="A80" s="1075"/>
      <c r="B80" s="1076"/>
      <c r="C80" s="1077"/>
      <c r="D80" s="1078"/>
      <c r="E80" s="1079"/>
      <c r="F80" s="1080">
        <f>('24.1 Base Year 1 Staff Loading'!F80+'24.2 Base Year 2 Staff Loading'!F80+'24.3 Base Year 3 Staff Loading'!F80+'24.4 Base Year 4 Staff Loading'!F80+'24.5 Base Year 5 Staff Loading'!F80+'24.6 Base Year 6 Staff Loading'!F80)/6</f>
        <v>0</v>
      </c>
      <c r="G80" s="1080">
        <f>('24.1 Base Year 1 Staff Loading'!G80+'24.2 Base Year 2 Staff Loading'!G80+'24.3 Base Year 3 Staff Loading'!G80+'24.4 Base Year 4 Staff Loading'!G80+'24.5 Base Year 5 Staff Loading'!G80+'24.6 Base Year 6 Staff Loading'!G80)/6</f>
        <v>0</v>
      </c>
      <c r="H80" s="1080">
        <f>('24.1 Base Year 1 Staff Loading'!H80+'24.2 Base Year 2 Staff Loading'!H80+'24.3 Base Year 3 Staff Loading'!H80+'24.4 Base Year 4 Staff Loading'!H80+'24.5 Base Year 5 Staff Loading'!H80+'24.6 Base Year 6 Staff Loading'!H80)/6</f>
        <v>0</v>
      </c>
      <c r="I80" s="1080">
        <f>('24.1 Base Year 1 Staff Loading'!I80+'24.2 Base Year 2 Staff Loading'!I80+'24.3 Base Year 3 Staff Loading'!I80+'24.4 Base Year 4 Staff Loading'!I80+'24.5 Base Year 5 Staff Loading'!I80+'24.6 Base Year 6 Staff Loading'!I80)/6</f>
        <v>0</v>
      </c>
      <c r="J80" s="1080">
        <f>('24.1 Base Year 1 Staff Loading'!J80+'24.2 Base Year 2 Staff Loading'!J80+'24.3 Base Year 3 Staff Loading'!J80+'24.4 Base Year 4 Staff Loading'!J80+'24.5 Base Year 5 Staff Loading'!J80+'24.6 Base Year 6 Staff Loading'!J80)/6</f>
        <v>0</v>
      </c>
      <c r="K80" s="1080">
        <f>('24.1 Base Year 1 Staff Loading'!K80+'24.2 Base Year 2 Staff Loading'!K80+'24.3 Base Year 3 Staff Loading'!K80+'24.4 Base Year 4 Staff Loading'!K80+'24.5 Base Year 5 Staff Loading'!K80+'24.6 Base Year 6 Staff Loading'!K80)/6</f>
        <v>0</v>
      </c>
      <c r="L80" s="1080">
        <f>('24.1 Base Year 1 Staff Loading'!L80+'24.2 Base Year 2 Staff Loading'!L80+'24.3 Base Year 3 Staff Loading'!L80+'24.4 Base Year 4 Staff Loading'!L80+'24.5 Base Year 5 Staff Loading'!L80+'24.6 Base Year 6 Staff Loading'!L80)/6</f>
        <v>0</v>
      </c>
      <c r="M80" s="1080">
        <f>('24.1 Base Year 1 Staff Loading'!M80+'24.2 Base Year 2 Staff Loading'!M80+'24.3 Base Year 3 Staff Loading'!M80+'24.4 Base Year 4 Staff Loading'!M80+'24.5 Base Year 5 Staff Loading'!M80+'24.6 Base Year 6 Staff Loading'!M80)/6</f>
        <v>0</v>
      </c>
      <c r="N80" s="1080">
        <f>('24.1 Base Year 1 Staff Loading'!N80+'24.2 Base Year 2 Staff Loading'!N80+'24.3 Base Year 3 Staff Loading'!N80+'24.4 Base Year 4 Staff Loading'!N80+'24.5 Base Year 5 Staff Loading'!N80+'24.6 Base Year 6 Staff Loading'!N80)/6</f>
        <v>0</v>
      </c>
      <c r="O80" s="1080">
        <f>('24.1 Base Year 1 Staff Loading'!O80+'24.2 Base Year 2 Staff Loading'!O80+'24.3 Base Year 3 Staff Loading'!O80+'24.4 Base Year 4 Staff Loading'!O80+'24.5 Base Year 5 Staff Loading'!O80+'24.6 Base Year 6 Staff Loading'!O80)/6</f>
        <v>0</v>
      </c>
      <c r="P80" s="1080">
        <f>('24.1 Base Year 1 Staff Loading'!P80+'24.2 Base Year 2 Staff Loading'!P80+'24.3 Base Year 3 Staff Loading'!P80+'24.4 Base Year 4 Staff Loading'!P80+'24.5 Base Year 5 Staff Loading'!P80+'24.6 Base Year 6 Staff Loading'!P80)/6</f>
        <v>0</v>
      </c>
      <c r="Q80" s="1080">
        <f>('24.1 Base Year 1 Staff Loading'!Q80+'24.2 Base Year 2 Staff Loading'!Q80+'24.3 Base Year 3 Staff Loading'!Q80+'24.4 Base Year 4 Staff Loading'!Q80+'24.5 Base Year 5 Staff Loading'!Q80+'24.6 Base Year 6 Staff Loading'!Q80)/6</f>
        <v>0</v>
      </c>
      <c r="R80" s="1080">
        <f t="shared" si="83"/>
        <v>0</v>
      </c>
      <c r="S80" s="788">
        <f t="shared" si="84"/>
        <v>0</v>
      </c>
      <c r="T80" s="1066"/>
      <c r="U80" s="1066"/>
      <c r="V80" s="1066"/>
      <c r="W80" s="1081">
        <f t="shared" si="85"/>
        <v>0</v>
      </c>
      <c r="X80" s="1081">
        <f t="shared" si="86"/>
        <v>0</v>
      </c>
      <c r="Z80" s="1081">
        <f t="shared" si="87"/>
        <v>0</v>
      </c>
      <c r="AA80" s="1081">
        <f t="shared" si="88"/>
        <v>0</v>
      </c>
      <c r="AB80" s="909" t="e">
        <f t="shared" si="89"/>
        <v>#DIV/0!</v>
      </c>
    </row>
    <row r="81" spans="1:28" ht="14.25" customHeight="1" x14ac:dyDescent="0.3">
      <c r="A81" s="1075"/>
      <c r="B81" s="1076"/>
      <c r="C81" s="1077"/>
      <c r="D81" s="1078"/>
      <c r="E81" s="1079"/>
      <c r="F81" s="1080">
        <f>('24.1 Base Year 1 Staff Loading'!F81+'24.2 Base Year 2 Staff Loading'!F81+'24.3 Base Year 3 Staff Loading'!F81+'24.4 Base Year 4 Staff Loading'!F81+'24.5 Base Year 5 Staff Loading'!F81+'24.6 Base Year 6 Staff Loading'!F81)/6</f>
        <v>0</v>
      </c>
      <c r="G81" s="1080">
        <f>('24.1 Base Year 1 Staff Loading'!G81+'24.2 Base Year 2 Staff Loading'!G81+'24.3 Base Year 3 Staff Loading'!G81+'24.4 Base Year 4 Staff Loading'!G81+'24.5 Base Year 5 Staff Loading'!G81+'24.6 Base Year 6 Staff Loading'!G81)/6</f>
        <v>0</v>
      </c>
      <c r="H81" s="1080">
        <f>('24.1 Base Year 1 Staff Loading'!H81+'24.2 Base Year 2 Staff Loading'!H81+'24.3 Base Year 3 Staff Loading'!H81+'24.4 Base Year 4 Staff Loading'!H81+'24.5 Base Year 5 Staff Loading'!H81+'24.6 Base Year 6 Staff Loading'!H81)/6</f>
        <v>0</v>
      </c>
      <c r="I81" s="1080">
        <f>('24.1 Base Year 1 Staff Loading'!I81+'24.2 Base Year 2 Staff Loading'!I81+'24.3 Base Year 3 Staff Loading'!I81+'24.4 Base Year 4 Staff Loading'!I81+'24.5 Base Year 5 Staff Loading'!I81+'24.6 Base Year 6 Staff Loading'!I81)/6</f>
        <v>0</v>
      </c>
      <c r="J81" s="1080">
        <f>('24.1 Base Year 1 Staff Loading'!J81+'24.2 Base Year 2 Staff Loading'!J81+'24.3 Base Year 3 Staff Loading'!J81+'24.4 Base Year 4 Staff Loading'!J81+'24.5 Base Year 5 Staff Loading'!J81+'24.6 Base Year 6 Staff Loading'!J81)/6</f>
        <v>0</v>
      </c>
      <c r="K81" s="1080">
        <f>('24.1 Base Year 1 Staff Loading'!K81+'24.2 Base Year 2 Staff Loading'!K81+'24.3 Base Year 3 Staff Loading'!K81+'24.4 Base Year 4 Staff Loading'!K81+'24.5 Base Year 5 Staff Loading'!K81+'24.6 Base Year 6 Staff Loading'!K81)/6</f>
        <v>0</v>
      </c>
      <c r="L81" s="1080">
        <f>('24.1 Base Year 1 Staff Loading'!L81+'24.2 Base Year 2 Staff Loading'!L81+'24.3 Base Year 3 Staff Loading'!L81+'24.4 Base Year 4 Staff Loading'!L81+'24.5 Base Year 5 Staff Loading'!L81+'24.6 Base Year 6 Staff Loading'!L81)/6</f>
        <v>0</v>
      </c>
      <c r="M81" s="1080">
        <f>('24.1 Base Year 1 Staff Loading'!M81+'24.2 Base Year 2 Staff Loading'!M81+'24.3 Base Year 3 Staff Loading'!M81+'24.4 Base Year 4 Staff Loading'!M81+'24.5 Base Year 5 Staff Loading'!M81+'24.6 Base Year 6 Staff Loading'!M81)/6</f>
        <v>0</v>
      </c>
      <c r="N81" s="1080">
        <f>('24.1 Base Year 1 Staff Loading'!N81+'24.2 Base Year 2 Staff Loading'!N81+'24.3 Base Year 3 Staff Loading'!N81+'24.4 Base Year 4 Staff Loading'!N81+'24.5 Base Year 5 Staff Loading'!N81+'24.6 Base Year 6 Staff Loading'!N81)/6</f>
        <v>0</v>
      </c>
      <c r="O81" s="1080">
        <f>('24.1 Base Year 1 Staff Loading'!O81+'24.2 Base Year 2 Staff Loading'!O81+'24.3 Base Year 3 Staff Loading'!O81+'24.4 Base Year 4 Staff Loading'!O81+'24.5 Base Year 5 Staff Loading'!O81+'24.6 Base Year 6 Staff Loading'!O81)/6</f>
        <v>0</v>
      </c>
      <c r="P81" s="1080">
        <f>('24.1 Base Year 1 Staff Loading'!P81+'24.2 Base Year 2 Staff Loading'!P81+'24.3 Base Year 3 Staff Loading'!P81+'24.4 Base Year 4 Staff Loading'!P81+'24.5 Base Year 5 Staff Loading'!P81+'24.6 Base Year 6 Staff Loading'!P81)/6</f>
        <v>0</v>
      </c>
      <c r="Q81" s="1080">
        <f>('24.1 Base Year 1 Staff Loading'!Q81+'24.2 Base Year 2 Staff Loading'!Q81+'24.3 Base Year 3 Staff Loading'!Q81+'24.4 Base Year 4 Staff Loading'!Q81+'24.5 Base Year 5 Staff Loading'!Q81+'24.6 Base Year 6 Staff Loading'!Q81)/6</f>
        <v>0</v>
      </c>
      <c r="R81" s="1080">
        <f t="shared" si="83"/>
        <v>0</v>
      </c>
      <c r="S81" s="788">
        <f t="shared" si="84"/>
        <v>0</v>
      </c>
      <c r="W81" s="1081">
        <f t="shared" si="85"/>
        <v>0</v>
      </c>
      <c r="X81" s="1081">
        <f t="shared" si="86"/>
        <v>0</v>
      </c>
      <c r="Z81" s="1081">
        <f t="shared" si="87"/>
        <v>0</v>
      </c>
      <c r="AA81" s="1081">
        <f t="shared" si="88"/>
        <v>0</v>
      </c>
      <c r="AB81" s="909" t="e">
        <f t="shared" si="89"/>
        <v>#DIV/0!</v>
      </c>
    </row>
    <row r="82" spans="1:28" s="1068" customFormat="1" ht="15" thickBot="1" x14ac:dyDescent="0.35">
      <c r="A82" s="1082"/>
      <c r="B82" s="1083" t="s">
        <v>1168</v>
      </c>
      <c r="C82" s="1084"/>
      <c r="D82" s="1085"/>
      <c r="E82" s="1086"/>
      <c r="F82" s="1087">
        <f>SUM(F77:F81)</f>
        <v>0</v>
      </c>
      <c r="G82" s="1087">
        <f t="shared" ref="G82:R82" si="90">SUM(G77:G81)</f>
        <v>0</v>
      </c>
      <c r="H82" s="1087">
        <f t="shared" si="90"/>
        <v>0</v>
      </c>
      <c r="I82" s="1087">
        <f t="shared" si="90"/>
        <v>0</v>
      </c>
      <c r="J82" s="1087">
        <f t="shared" si="90"/>
        <v>0</v>
      </c>
      <c r="K82" s="1087">
        <f t="shared" si="90"/>
        <v>0</v>
      </c>
      <c r="L82" s="1087">
        <f t="shared" si="90"/>
        <v>0</v>
      </c>
      <c r="M82" s="1087">
        <f t="shared" si="90"/>
        <v>0</v>
      </c>
      <c r="N82" s="1087">
        <f t="shared" si="90"/>
        <v>0</v>
      </c>
      <c r="O82" s="1087">
        <f t="shared" si="90"/>
        <v>0</v>
      </c>
      <c r="P82" s="1087">
        <f t="shared" si="90"/>
        <v>0</v>
      </c>
      <c r="Q82" s="1087">
        <f t="shared" si="90"/>
        <v>0</v>
      </c>
      <c r="R82" s="1087">
        <f t="shared" si="90"/>
        <v>0</v>
      </c>
      <c r="S82" s="796">
        <f>SUM(S77:S81)</f>
        <v>0</v>
      </c>
      <c r="T82" s="1066"/>
      <c r="U82" s="1066"/>
      <c r="V82" s="1066"/>
      <c r="W82" s="1099">
        <f>SUM(W77:W81)</f>
        <v>0</v>
      </c>
      <c r="X82" s="1099">
        <f>SUM(X77:X81)</f>
        <v>0</v>
      </c>
      <c r="Z82" s="1089">
        <f>SUM(Z77:Z81)</f>
        <v>0</v>
      </c>
      <c r="AA82" s="1089">
        <f>SUM(AA77:AA81)</f>
        <v>0</v>
      </c>
      <c r="AB82" s="798" t="e">
        <f>Z82/(Z82+AA82)</f>
        <v>#DIV/0!</v>
      </c>
    </row>
    <row r="83" spans="1:28" ht="9.9499999999999993" customHeight="1" x14ac:dyDescent="0.3">
      <c r="A83" s="1100"/>
      <c r="B83" s="1101"/>
      <c r="C83" s="1077"/>
      <c r="D83" s="1078"/>
      <c r="E83" s="1079"/>
      <c r="F83" s="1102"/>
      <c r="G83" s="1102"/>
      <c r="H83" s="1102"/>
      <c r="I83" s="1102"/>
      <c r="J83" s="1102"/>
      <c r="K83" s="1102"/>
      <c r="L83" s="1102"/>
      <c r="M83" s="1102"/>
      <c r="N83" s="1102"/>
      <c r="O83" s="1102"/>
      <c r="P83" s="1102"/>
      <c r="Q83" s="1102"/>
      <c r="R83" s="1102"/>
      <c r="S83" s="834"/>
      <c r="T83" s="1088"/>
      <c r="U83" s="1088"/>
      <c r="V83" s="1088"/>
      <c r="W83" s="1125"/>
      <c r="X83" s="1125"/>
      <c r="Z83" s="1125"/>
      <c r="AA83" s="1125"/>
      <c r="AB83" s="790"/>
    </row>
    <row r="84" spans="1:28" ht="15" thickBot="1" x14ac:dyDescent="0.35">
      <c r="A84" s="1104"/>
      <c r="B84" s="1105" t="s">
        <v>1168</v>
      </c>
      <c r="C84" s="1106"/>
      <c r="D84" s="1107"/>
      <c r="E84" s="1108"/>
      <c r="F84" s="1107">
        <f t="shared" ref="F84:S84" si="91">SUM(F82,)</f>
        <v>0</v>
      </c>
      <c r="G84" s="1107">
        <f t="shared" si="91"/>
        <v>0</v>
      </c>
      <c r="H84" s="1107">
        <f t="shared" si="91"/>
        <v>0</v>
      </c>
      <c r="I84" s="1107">
        <f t="shared" si="91"/>
        <v>0</v>
      </c>
      <c r="J84" s="1107">
        <f t="shared" si="91"/>
        <v>0</v>
      </c>
      <c r="K84" s="1107">
        <f t="shared" si="91"/>
        <v>0</v>
      </c>
      <c r="L84" s="1107">
        <f t="shared" si="91"/>
        <v>0</v>
      </c>
      <c r="M84" s="1107">
        <f t="shared" si="91"/>
        <v>0</v>
      </c>
      <c r="N84" s="1107">
        <f t="shared" si="91"/>
        <v>0</v>
      </c>
      <c r="O84" s="1107">
        <f t="shared" si="91"/>
        <v>0</v>
      </c>
      <c r="P84" s="1107">
        <f t="shared" si="91"/>
        <v>0</v>
      </c>
      <c r="Q84" s="1107">
        <f t="shared" si="91"/>
        <v>0</v>
      </c>
      <c r="R84" s="1107">
        <f t="shared" si="91"/>
        <v>0</v>
      </c>
      <c r="S84" s="814">
        <f t="shared" si="91"/>
        <v>0</v>
      </c>
      <c r="W84" s="1107">
        <f>SUM(W82,)</f>
        <v>0</v>
      </c>
      <c r="X84" s="1107">
        <f>SUM(X82,)</f>
        <v>0</v>
      </c>
      <c r="Z84" s="1107">
        <f>SUM(Z82,)</f>
        <v>0</v>
      </c>
      <c r="AA84" s="1107">
        <f>SUM(AA82,)</f>
        <v>0</v>
      </c>
      <c r="AB84" s="815" t="e">
        <f t="shared" ref="AB84" si="92">Z84/(AA84+Z84)</f>
        <v>#DIV/0!</v>
      </c>
    </row>
    <row r="85" spans="1:28" ht="14.25" x14ac:dyDescent="0.3">
      <c r="A85" s="1100"/>
      <c r="B85" s="1119"/>
      <c r="C85" s="1120"/>
      <c r="D85" s="1121"/>
      <c r="E85" s="1122"/>
      <c r="F85" s="1102"/>
      <c r="G85" s="1102"/>
      <c r="H85" s="1102"/>
      <c r="I85" s="1102"/>
      <c r="J85" s="1102"/>
      <c r="K85" s="1102"/>
      <c r="L85" s="1102"/>
      <c r="M85" s="1102"/>
      <c r="N85" s="1102"/>
      <c r="O85" s="1102"/>
      <c r="P85" s="1102"/>
      <c r="Q85" s="1102"/>
      <c r="R85" s="1102"/>
      <c r="S85" s="834"/>
      <c r="T85" s="1088"/>
      <c r="U85" s="1088"/>
      <c r="V85" s="1088"/>
      <c r="W85" s="1123"/>
      <c r="X85" s="1123"/>
      <c r="Z85" s="1123"/>
      <c r="AA85" s="1123"/>
      <c r="AB85" s="836"/>
    </row>
    <row r="86" spans="1:28" ht="14.25" x14ac:dyDescent="0.3">
      <c r="A86" s="1070">
        <v>4</v>
      </c>
      <c r="B86" s="1124" t="s">
        <v>1170</v>
      </c>
      <c r="C86" s="1072"/>
      <c r="D86" s="1072"/>
      <c r="E86" s="1073"/>
      <c r="F86" s="1116"/>
      <c r="G86" s="1116"/>
      <c r="H86" s="1116"/>
      <c r="I86" s="1116"/>
      <c r="J86" s="1116"/>
      <c r="K86" s="1116"/>
      <c r="L86" s="1116"/>
      <c r="M86" s="1116"/>
      <c r="N86" s="1116"/>
      <c r="O86" s="1116"/>
      <c r="P86" s="1116"/>
      <c r="Q86" s="1116"/>
      <c r="R86" s="1074"/>
      <c r="S86" s="838"/>
      <c r="T86" s="1088"/>
      <c r="U86" s="1088"/>
      <c r="V86" s="1088"/>
      <c r="W86" s="1072"/>
      <c r="X86" s="1072"/>
      <c r="Z86" s="1072"/>
      <c r="AA86" s="1072"/>
      <c r="AB86" s="781"/>
    </row>
    <row r="87" spans="1:28" ht="14.25" x14ac:dyDescent="0.3">
      <c r="A87" s="1075">
        <v>4.0999999999999996</v>
      </c>
      <c r="B87" s="1076" t="s">
        <v>1170</v>
      </c>
      <c r="C87" s="1077"/>
      <c r="D87" s="1078"/>
      <c r="E87" s="1079"/>
      <c r="F87" s="1080">
        <f>('24.1 Base Year 1 Staff Loading'!F87+'24.2 Base Year 2 Staff Loading'!F87+'24.3 Base Year 3 Staff Loading'!F87+'24.4 Base Year 4 Staff Loading'!F87+'24.5 Base Year 5 Staff Loading'!F87+'24.6 Base Year 6 Staff Loading'!F87)/6</f>
        <v>0</v>
      </c>
      <c r="G87" s="1080">
        <f>('24.1 Base Year 1 Staff Loading'!G87+'24.2 Base Year 2 Staff Loading'!G87+'24.3 Base Year 3 Staff Loading'!G87+'24.4 Base Year 4 Staff Loading'!G87+'24.5 Base Year 5 Staff Loading'!G87+'24.6 Base Year 6 Staff Loading'!G87)/6</f>
        <v>0</v>
      </c>
      <c r="H87" s="1080">
        <f>('24.1 Base Year 1 Staff Loading'!H87+'24.2 Base Year 2 Staff Loading'!H87+'24.3 Base Year 3 Staff Loading'!H87+'24.4 Base Year 4 Staff Loading'!H87+'24.5 Base Year 5 Staff Loading'!H87+'24.6 Base Year 6 Staff Loading'!H87)/6</f>
        <v>0</v>
      </c>
      <c r="I87" s="1080">
        <f>('24.1 Base Year 1 Staff Loading'!I87+'24.2 Base Year 2 Staff Loading'!I87+'24.3 Base Year 3 Staff Loading'!I87+'24.4 Base Year 4 Staff Loading'!I87+'24.5 Base Year 5 Staff Loading'!I87+'24.6 Base Year 6 Staff Loading'!I87)/6</f>
        <v>0</v>
      </c>
      <c r="J87" s="1080">
        <f>('24.1 Base Year 1 Staff Loading'!J87+'24.2 Base Year 2 Staff Loading'!J87+'24.3 Base Year 3 Staff Loading'!J87+'24.4 Base Year 4 Staff Loading'!J87+'24.5 Base Year 5 Staff Loading'!J87+'24.6 Base Year 6 Staff Loading'!J87)/6</f>
        <v>0</v>
      </c>
      <c r="K87" s="1080">
        <f>('24.1 Base Year 1 Staff Loading'!K87+'24.2 Base Year 2 Staff Loading'!K87+'24.3 Base Year 3 Staff Loading'!K87+'24.4 Base Year 4 Staff Loading'!K87+'24.5 Base Year 5 Staff Loading'!K87+'24.6 Base Year 6 Staff Loading'!K87)/6</f>
        <v>0</v>
      </c>
      <c r="L87" s="1080">
        <f>('24.1 Base Year 1 Staff Loading'!L87+'24.2 Base Year 2 Staff Loading'!L87+'24.3 Base Year 3 Staff Loading'!L87+'24.4 Base Year 4 Staff Loading'!L87+'24.5 Base Year 5 Staff Loading'!L87+'24.6 Base Year 6 Staff Loading'!L87)/6</f>
        <v>0</v>
      </c>
      <c r="M87" s="1080">
        <f>('24.1 Base Year 1 Staff Loading'!M87+'24.2 Base Year 2 Staff Loading'!M87+'24.3 Base Year 3 Staff Loading'!M87+'24.4 Base Year 4 Staff Loading'!M87+'24.5 Base Year 5 Staff Loading'!M87+'24.6 Base Year 6 Staff Loading'!M87)/6</f>
        <v>0</v>
      </c>
      <c r="N87" s="1080">
        <f>('24.1 Base Year 1 Staff Loading'!N87+'24.2 Base Year 2 Staff Loading'!N87+'24.3 Base Year 3 Staff Loading'!N87+'24.4 Base Year 4 Staff Loading'!N87+'24.5 Base Year 5 Staff Loading'!N87+'24.6 Base Year 6 Staff Loading'!N87)/6</f>
        <v>0</v>
      </c>
      <c r="O87" s="1080">
        <f>('24.1 Base Year 1 Staff Loading'!O87+'24.2 Base Year 2 Staff Loading'!O87+'24.3 Base Year 3 Staff Loading'!O87+'24.4 Base Year 4 Staff Loading'!O87+'24.5 Base Year 5 Staff Loading'!O87+'24.6 Base Year 6 Staff Loading'!O87)/6</f>
        <v>0</v>
      </c>
      <c r="P87" s="1080">
        <f>('24.1 Base Year 1 Staff Loading'!P87+'24.2 Base Year 2 Staff Loading'!P87+'24.3 Base Year 3 Staff Loading'!P87+'24.4 Base Year 4 Staff Loading'!P87+'24.5 Base Year 5 Staff Loading'!P87+'24.6 Base Year 6 Staff Loading'!P87)/6</f>
        <v>0</v>
      </c>
      <c r="Q87" s="1080">
        <f>('24.1 Base Year 1 Staff Loading'!Q87+'24.2 Base Year 2 Staff Loading'!Q87+'24.3 Base Year 3 Staff Loading'!Q87+'24.4 Base Year 4 Staff Loading'!Q87+'24.5 Base Year 5 Staff Loading'!Q87+'24.6 Base Year 6 Staff Loading'!Q87)/6</f>
        <v>0</v>
      </c>
      <c r="R87" s="1080">
        <f>SUM(F87:Q87)</f>
        <v>0</v>
      </c>
      <c r="S87" s="788">
        <f>D87*R87</f>
        <v>0</v>
      </c>
      <c r="W87" s="1081">
        <f>X87/$U$7</f>
        <v>0</v>
      </c>
      <c r="X87" s="1081">
        <f>R87/12</f>
        <v>0</v>
      </c>
      <c r="Z87" s="1081">
        <f>IF($E87="Y",$R87,0)</f>
        <v>0</v>
      </c>
      <c r="AA87" s="1081">
        <f>IF($E87="N",$R87,0)</f>
        <v>0</v>
      </c>
      <c r="AB87" s="909" t="e">
        <f>Z87/(AA87+Z87)</f>
        <v>#DIV/0!</v>
      </c>
    </row>
    <row r="88" spans="1:28" s="1088" customFormat="1" ht="14.25" x14ac:dyDescent="0.3">
      <c r="A88" s="1075"/>
      <c r="B88" s="1076"/>
      <c r="C88" s="1077"/>
      <c r="D88" s="1078"/>
      <c r="E88" s="1079"/>
      <c r="F88" s="1080">
        <f>('24.1 Base Year 1 Staff Loading'!F88+'24.2 Base Year 2 Staff Loading'!F88+'24.3 Base Year 3 Staff Loading'!F88+'24.4 Base Year 4 Staff Loading'!F88+'24.5 Base Year 5 Staff Loading'!F88+'24.6 Base Year 6 Staff Loading'!F88)/6</f>
        <v>0</v>
      </c>
      <c r="G88" s="1080">
        <f>('24.1 Base Year 1 Staff Loading'!G88+'24.2 Base Year 2 Staff Loading'!G88+'24.3 Base Year 3 Staff Loading'!G88+'24.4 Base Year 4 Staff Loading'!G88+'24.5 Base Year 5 Staff Loading'!G88+'24.6 Base Year 6 Staff Loading'!G88)/6</f>
        <v>0</v>
      </c>
      <c r="H88" s="1080">
        <f>('24.1 Base Year 1 Staff Loading'!H88+'24.2 Base Year 2 Staff Loading'!H88+'24.3 Base Year 3 Staff Loading'!H88+'24.4 Base Year 4 Staff Loading'!H88+'24.5 Base Year 5 Staff Loading'!H88+'24.6 Base Year 6 Staff Loading'!H88)/6</f>
        <v>0</v>
      </c>
      <c r="I88" s="1080">
        <f>('24.1 Base Year 1 Staff Loading'!I88+'24.2 Base Year 2 Staff Loading'!I88+'24.3 Base Year 3 Staff Loading'!I88+'24.4 Base Year 4 Staff Loading'!I88+'24.5 Base Year 5 Staff Loading'!I88+'24.6 Base Year 6 Staff Loading'!I88)/6</f>
        <v>0</v>
      </c>
      <c r="J88" s="1080">
        <f>('24.1 Base Year 1 Staff Loading'!J88+'24.2 Base Year 2 Staff Loading'!J88+'24.3 Base Year 3 Staff Loading'!J88+'24.4 Base Year 4 Staff Loading'!J88+'24.5 Base Year 5 Staff Loading'!J88+'24.6 Base Year 6 Staff Loading'!J88)/6</f>
        <v>0</v>
      </c>
      <c r="K88" s="1080">
        <f>('24.1 Base Year 1 Staff Loading'!K88+'24.2 Base Year 2 Staff Loading'!K88+'24.3 Base Year 3 Staff Loading'!K88+'24.4 Base Year 4 Staff Loading'!K88+'24.5 Base Year 5 Staff Loading'!K88+'24.6 Base Year 6 Staff Loading'!K88)/6</f>
        <v>0</v>
      </c>
      <c r="L88" s="1080">
        <f>('24.1 Base Year 1 Staff Loading'!L88+'24.2 Base Year 2 Staff Loading'!L88+'24.3 Base Year 3 Staff Loading'!L88+'24.4 Base Year 4 Staff Loading'!L88+'24.5 Base Year 5 Staff Loading'!L88+'24.6 Base Year 6 Staff Loading'!L88)/6</f>
        <v>0</v>
      </c>
      <c r="M88" s="1080">
        <f>('24.1 Base Year 1 Staff Loading'!M88+'24.2 Base Year 2 Staff Loading'!M88+'24.3 Base Year 3 Staff Loading'!M88+'24.4 Base Year 4 Staff Loading'!M88+'24.5 Base Year 5 Staff Loading'!M88+'24.6 Base Year 6 Staff Loading'!M88)/6</f>
        <v>0</v>
      </c>
      <c r="N88" s="1080">
        <f>('24.1 Base Year 1 Staff Loading'!N88+'24.2 Base Year 2 Staff Loading'!N88+'24.3 Base Year 3 Staff Loading'!N88+'24.4 Base Year 4 Staff Loading'!N88+'24.5 Base Year 5 Staff Loading'!N88+'24.6 Base Year 6 Staff Loading'!N88)/6</f>
        <v>0</v>
      </c>
      <c r="O88" s="1080">
        <f>('24.1 Base Year 1 Staff Loading'!O88+'24.2 Base Year 2 Staff Loading'!O88+'24.3 Base Year 3 Staff Loading'!O88+'24.4 Base Year 4 Staff Loading'!O88+'24.5 Base Year 5 Staff Loading'!O88+'24.6 Base Year 6 Staff Loading'!O88)/6</f>
        <v>0</v>
      </c>
      <c r="P88" s="1080">
        <f>('24.1 Base Year 1 Staff Loading'!P88+'24.2 Base Year 2 Staff Loading'!P88+'24.3 Base Year 3 Staff Loading'!P88+'24.4 Base Year 4 Staff Loading'!P88+'24.5 Base Year 5 Staff Loading'!P88+'24.6 Base Year 6 Staff Loading'!P88)/6</f>
        <v>0</v>
      </c>
      <c r="Q88" s="1080">
        <f>('24.1 Base Year 1 Staff Loading'!Q88+'24.2 Base Year 2 Staff Loading'!Q88+'24.3 Base Year 3 Staff Loading'!Q88+'24.4 Base Year 4 Staff Loading'!Q88+'24.5 Base Year 5 Staff Loading'!Q88+'24.6 Base Year 6 Staff Loading'!Q88)/6</f>
        <v>0</v>
      </c>
      <c r="R88" s="1080">
        <f t="shared" ref="R88:R91" si="93">SUM(F88:Q88)</f>
        <v>0</v>
      </c>
      <c r="S88" s="788">
        <f t="shared" ref="S88:S91" si="94">D88*R88</f>
        <v>0</v>
      </c>
      <c r="T88" s="1066"/>
      <c r="U88" s="1066"/>
      <c r="V88" s="1066"/>
      <c r="W88" s="1081">
        <f t="shared" ref="W88:W91" si="95">X88/$U$7</f>
        <v>0</v>
      </c>
      <c r="X88" s="1081">
        <f t="shared" ref="X88:X91" si="96">R88/12</f>
        <v>0</v>
      </c>
      <c r="Z88" s="1081">
        <f t="shared" ref="Z88:Z91" si="97">IF($E88="Y",$R88,0)</f>
        <v>0</v>
      </c>
      <c r="AA88" s="1081">
        <f t="shared" ref="AA88:AA91" si="98">IF($E88="N",$R88,0)</f>
        <v>0</v>
      </c>
      <c r="AB88" s="909" t="e">
        <f t="shared" ref="AB88:AB91" si="99">Z88/(AA88+Z88)</f>
        <v>#DIV/0!</v>
      </c>
    </row>
    <row r="89" spans="1:28" ht="14.25" x14ac:dyDescent="0.3">
      <c r="A89" s="1075"/>
      <c r="B89" s="1076"/>
      <c r="C89" s="1077"/>
      <c r="D89" s="1078"/>
      <c r="E89" s="1079"/>
      <c r="F89" s="1080">
        <f>('24.1 Base Year 1 Staff Loading'!F89+'24.2 Base Year 2 Staff Loading'!F89+'24.3 Base Year 3 Staff Loading'!F89+'24.4 Base Year 4 Staff Loading'!F89+'24.5 Base Year 5 Staff Loading'!F89+'24.6 Base Year 6 Staff Loading'!F89)/6</f>
        <v>0</v>
      </c>
      <c r="G89" s="1080">
        <f>('24.1 Base Year 1 Staff Loading'!G89+'24.2 Base Year 2 Staff Loading'!G89+'24.3 Base Year 3 Staff Loading'!G89+'24.4 Base Year 4 Staff Loading'!G89+'24.5 Base Year 5 Staff Loading'!G89+'24.6 Base Year 6 Staff Loading'!G89)/6</f>
        <v>0</v>
      </c>
      <c r="H89" s="1080">
        <f>('24.1 Base Year 1 Staff Loading'!H89+'24.2 Base Year 2 Staff Loading'!H89+'24.3 Base Year 3 Staff Loading'!H89+'24.4 Base Year 4 Staff Loading'!H89+'24.5 Base Year 5 Staff Loading'!H89+'24.6 Base Year 6 Staff Loading'!H89)/6</f>
        <v>0</v>
      </c>
      <c r="I89" s="1080">
        <f>('24.1 Base Year 1 Staff Loading'!I89+'24.2 Base Year 2 Staff Loading'!I89+'24.3 Base Year 3 Staff Loading'!I89+'24.4 Base Year 4 Staff Loading'!I89+'24.5 Base Year 5 Staff Loading'!I89+'24.6 Base Year 6 Staff Loading'!I89)/6</f>
        <v>0</v>
      </c>
      <c r="J89" s="1080">
        <f>('24.1 Base Year 1 Staff Loading'!J89+'24.2 Base Year 2 Staff Loading'!J89+'24.3 Base Year 3 Staff Loading'!J89+'24.4 Base Year 4 Staff Loading'!J89+'24.5 Base Year 5 Staff Loading'!J89+'24.6 Base Year 6 Staff Loading'!J89)/6</f>
        <v>0</v>
      </c>
      <c r="K89" s="1080">
        <f>('24.1 Base Year 1 Staff Loading'!K89+'24.2 Base Year 2 Staff Loading'!K89+'24.3 Base Year 3 Staff Loading'!K89+'24.4 Base Year 4 Staff Loading'!K89+'24.5 Base Year 5 Staff Loading'!K89+'24.6 Base Year 6 Staff Loading'!K89)/6</f>
        <v>0</v>
      </c>
      <c r="L89" s="1080">
        <f>('24.1 Base Year 1 Staff Loading'!L89+'24.2 Base Year 2 Staff Loading'!L89+'24.3 Base Year 3 Staff Loading'!L89+'24.4 Base Year 4 Staff Loading'!L89+'24.5 Base Year 5 Staff Loading'!L89+'24.6 Base Year 6 Staff Loading'!L89)/6</f>
        <v>0</v>
      </c>
      <c r="M89" s="1080">
        <f>('24.1 Base Year 1 Staff Loading'!M89+'24.2 Base Year 2 Staff Loading'!M89+'24.3 Base Year 3 Staff Loading'!M89+'24.4 Base Year 4 Staff Loading'!M89+'24.5 Base Year 5 Staff Loading'!M89+'24.6 Base Year 6 Staff Loading'!M89)/6</f>
        <v>0</v>
      </c>
      <c r="N89" s="1080">
        <f>('24.1 Base Year 1 Staff Loading'!N89+'24.2 Base Year 2 Staff Loading'!N89+'24.3 Base Year 3 Staff Loading'!N89+'24.4 Base Year 4 Staff Loading'!N89+'24.5 Base Year 5 Staff Loading'!N89+'24.6 Base Year 6 Staff Loading'!N89)/6</f>
        <v>0</v>
      </c>
      <c r="O89" s="1080">
        <f>('24.1 Base Year 1 Staff Loading'!O89+'24.2 Base Year 2 Staff Loading'!O89+'24.3 Base Year 3 Staff Loading'!O89+'24.4 Base Year 4 Staff Loading'!O89+'24.5 Base Year 5 Staff Loading'!O89+'24.6 Base Year 6 Staff Loading'!O89)/6</f>
        <v>0</v>
      </c>
      <c r="P89" s="1080">
        <f>('24.1 Base Year 1 Staff Loading'!P89+'24.2 Base Year 2 Staff Loading'!P89+'24.3 Base Year 3 Staff Loading'!P89+'24.4 Base Year 4 Staff Loading'!P89+'24.5 Base Year 5 Staff Loading'!P89+'24.6 Base Year 6 Staff Loading'!P89)/6</f>
        <v>0</v>
      </c>
      <c r="Q89" s="1080">
        <f>('24.1 Base Year 1 Staff Loading'!Q89+'24.2 Base Year 2 Staff Loading'!Q89+'24.3 Base Year 3 Staff Loading'!Q89+'24.4 Base Year 4 Staff Loading'!Q89+'24.5 Base Year 5 Staff Loading'!Q89+'24.6 Base Year 6 Staff Loading'!Q89)/6</f>
        <v>0</v>
      </c>
      <c r="R89" s="1080">
        <f t="shared" si="93"/>
        <v>0</v>
      </c>
      <c r="S89" s="788">
        <f t="shared" si="94"/>
        <v>0</v>
      </c>
      <c r="W89" s="1081">
        <f t="shared" si="95"/>
        <v>0</v>
      </c>
      <c r="X89" s="1081">
        <f t="shared" si="96"/>
        <v>0</v>
      </c>
      <c r="Z89" s="1081">
        <f t="shared" si="97"/>
        <v>0</v>
      </c>
      <c r="AA89" s="1081">
        <f t="shared" si="98"/>
        <v>0</v>
      </c>
      <c r="AB89" s="909" t="e">
        <f t="shared" si="99"/>
        <v>#DIV/0!</v>
      </c>
    </row>
    <row r="90" spans="1:28" s="1088" customFormat="1" ht="14.25" x14ac:dyDescent="0.3">
      <c r="A90" s="1075"/>
      <c r="B90" s="1076"/>
      <c r="C90" s="1077"/>
      <c r="D90" s="1078"/>
      <c r="E90" s="1079"/>
      <c r="F90" s="1080">
        <f>('24.1 Base Year 1 Staff Loading'!F90+'24.2 Base Year 2 Staff Loading'!F90+'24.3 Base Year 3 Staff Loading'!F90+'24.4 Base Year 4 Staff Loading'!F90+'24.5 Base Year 5 Staff Loading'!F90+'24.6 Base Year 6 Staff Loading'!F90)/6</f>
        <v>0</v>
      </c>
      <c r="G90" s="1080">
        <f>('24.1 Base Year 1 Staff Loading'!G90+'24.2 Base Year 2 Staff Loading'!G90+'24.3 Base Year 3 Staff Loading'!G90+'24.4 Base Year 4 Staff Loading'!G90+'24.5 Base Year 5 Staff Loading'!G90+'24.6 Base Year 6 Staff Loading'!G90)/6</f>
        <v>0</v>
      </c>
      <c r="H90" s="1080">
        <f>('24.1 Base Year 1 Staff Loading'!H90+'24.2 Base Year 2 Staff Loading'!H90+'24.3 Base Year 3 Staff Loading'!H90+'24.4 Base Year 4 Staff Loading'!H90+'24.5 Base Year 5 Staff Loading'!H90+'24.6 Base Year 6 Staff Loading'!H90)/6</f>
        <v>0</v>
      </c>
      <c r="I90" s="1080">
        <f>('24.1 Base Year 1 Staff Loading'!I90+'24.2 Base Year 2 Staff Loading'!I90+'24.3 Base Year 3 Staff Loading'!I90+'24.4 Base Year 4 Staff Loading'!I90+'24.5 Base Year 5 Staff Loading'!I90+'24.6 Base Year 6 Staff Loading'!I90)/6</f>
        <v>0</v>
      </c>
      <c r="J90" s="1080">
        <f>('24.1 Base Year 1 Staff Loading'!J90+'24.2 Base Year 2 Staff Loading'!J90+'24.3 Base Year 3 Staff Loading'!J90+'24.4 Base Year 4 Staff Loading'!J90+'24.5 Base Year 5 Staff Loading'!J90+'24.6 Base Year 6 Staff Loading'!J90)/6</f>
        <v>0</v>
      </c>
      <c r="K90" s="1080">
        <f>('24.1 Base Year 1 Staff Loading'!K90+'24.2 Base Year 2 Staff Loading'!K90+'24.3 Base Year 3 Staff Loading'!K90+'24.4 Base Year 4 Staff Loading'!K90+'24.5 Base Year 5 Staff Loading'!K90+'24.6 Base Year 6 Staff Loading'!K90)/6</f>
        <v>0</v>
      </c>
      <c r="L90" s="1080">
        <f>('24.1 Base Year 1 Staff Loading'!L90+'24.2 Base Year 2 Staff Loading'!L90+'24.3 Base Year 3 Staff Loading'!L90+'24.4 Base Year 4 Staff Loading'!L90+'24.5 Base Year 5 Staff Loading'!L90+'24.6 Base Year 6 Staff Loading'!L90)/6</f>
        <v>0</v>
      </c>
      <c r="M90" s="1080">
        <f>('24.1 Base Year 1 Staff Loading'!M90+'24.2 Base Year 2 Staff Loading'!M90+'24.3 Base Year 3 Staff Loading'!M90+'24.4 Base Year 4 Staff Loading'!M90+'24.5 Base Year 5 Staff Loading'!M90+'24.6 Base Year 6 Staff Loading'!M90)/6</f>
        <v>0</v>
      </c>
      <c r="N90" s="1080">
        <f>('24.1 Base Year 1 Staff Loading'!N90+'24.2 Base Year 2 Staff Loading'!N90+'24.3 Base Year 3 Staff Loading'!N90+'24.4 Base Year 4 Staff Loading'!N90+'24.5 Base Year 5 Staff Loading'!N90+'24.6 Base Year 6 Staff Loading'!N90)/6</f>
        <v>0</v>
      </c>
      <c r="O90" s="1080">
        <f>('24.1 Base Year 1 Staff Loading'!O90+'24.2 Base Year 2 Staff Loading'!O90+'24.3 Base Year 3 Staff Loading'!O90+'24.4 Base Year 4 Staff Loading'!O90+'24.5 Base Year 5 Staff Loading'!O90+'24.6 Base Year 6 Staff Loading'!O90)/6</f>
        <v>0</v>
      </c>
      <c r="P90" s="1080">
        <f>('24.1 Base Year 1 Staff Loading'!P90+'24.2 Base Year 2 Staff Loading'!P90+'24.3 Base Year 3 Staff Loading'!P90+'24.4 Base Year 4 Staff Loading'!P90+'24.5 Base Year 5 Staff Loading'!P90+'24.6 Base Year 6 Staff Loading'!P90)/6</f>
        <v>0</v>
      </c>
      <c r="Q90" s="1080">
        <f>('24.1 Base Year 1 Staff Loading'!Q90+'24.2 Base Year 2 Staff Loading'!Q90+'24.3 Base Year 3 Staff Loading'!Q90+'24.4 Base Year 4 Staff Loading'!Q90+'24.5 Base Year 5 Staff Loading'!Q90+'24.6 Base Year 6 Staff Loading'!Q90)/6</f>
        <v>0</v>
      </c>
      <c r="R90" s="1080">
        <f t="shared" si="93"/>
        <v>0</v>
      </c>
      <c r="S90" s="788">
        <f t="shared" si="94"/>
        <v>0</v>
      </c>
      <c r="T90" s="1066"/>
      <c r="U90" s="1066"/>
      <c r="V90" s="1066"/>
      <c r="W90" s="1081">
        <f t="shared" si="95"/>
        <v>0</v>
      </c>
      <c r="X90" s="1081">
        <f t="shared" si="96"/>
        <v>0</v>
      </c>
      <c r="Z90" s="1081">
        <f t="shared" si="97"/>
        <v>0</v>
      </c>
      <c r="AA90" s="1081">
        <f t="shared" si="98"/>
        <v>0</v>
      </c>
      <c r="AB90" s="909" t="e">
        <f t="shared" si="99"/>
        <v>#DIV/0!</v>
      </c>
    </row>
    <row r="91" spans="1:28" ht="14.25" customHeight="1" x14ac:dyDescent="0.3">
      <c r="A91" s="1075"/>
      <c r="B91" s="1076"/>
      <c r="C91" s="1077"/>
      <c r="D91" s="1078"/>
      <c r="E91" s="1079"/>
      <c r="F91" s="1080">
        <f>('24.1 Base Year 1 Staff Loading'!F91+'24.2 Base Year 2 Staff Loading'!F91+'24.3 Base Year 3 Staff Loading'!F91+'24.4 Base Year 4 Staff Loading'!F91+'24.5 Base Year 5 Staff Loading'!F91+'24.6 Base Year 6 Staff Loading'!F91)/6</f>
        <v>0</v>
      </c>
      <c r="G91" s="1080">
        <f>('24.1 Base Year 1 Staff Loading'!G91+'24.2 Base Year 2 Staff Loading'!G91+'24.3 Base Year 3 Staff Loading'!G91+'24.4 Base Year 4 Staff Loading'!G91+'24.5 Base Year 5 Staff Loading'!G91+'24.6 Base Year 6 Staff Loading'!G91)/6</f>
        <v>0</v>
      </c>
      <c r="H91" s="1080">
        <f>('24.1 Base Year 1 Staff Loading'!H91+'24.2 Base Year 2 Staff Loading'!H91+'24.3 Base Year 3 Staff Loading'!H91+'24.4 Base Year 4 Staff Loading'!H91+'24.5 Base Year 5 Staff Loading'!H91+'24.6 Base Year 6 Staff Loading'!H91)/6</f>
        <v>0</v>
      </c>
      <c r="I91" s="1080">
        <f>('24.1 Base Year 1 Staff Loading'!I91+'24.2 Base Year 2 Staff Loading'!I91+'24.3 Base Year 3 Staff Loading'!I91+'24.4 Base Year 4 Staff Loading'!I91+'24.5 Base Year 5 Staff Loading'!I91+'24.6 Base Year 6 Staff Loading'!I91)/6</f>
        <v>0</v>
      </c>
      <c r="J91" s="1080">
        <f>('24.1 Base Year 1 Staff Loading'!J91+'24.2 Base Year 2 Staff Loading'!J91+'24.3 Base Year 3 Staff Loading'!J91+'24.4 Base Year 4 Staff Loading'!J91+'24.5 Base Year 5 Staff Loading'!J91+'24.6 Base Year 6 Staff Loading'!J91)/6</f>
        <v>0</v>
      </c>
      <c r="K91" s="1080">
        <f>('24.1 Base Year 1 Staff Loading'!K91+'24.2 Base Year 2 Staff Loading'!K91+'24.3 Base Year 3 Staff Loading'!K91+'24.4 Base Year 4 Staff Loading'!K91+'24.5 Base Year 5 Staff Loading'!K91+'24.6 Base Year 6 Staff Loading'!K91)/6</f>
        <v>0</v>
      </c>
      <c r="L91" s="1080">
        <f>('24.1 Base Year 1 Staff Loading'!L91+'24.2 Base Year 2 Staff Loading'!L91+'24.3 Base Year 3 Staff Loading'!L91+'24.4 Base Year 4 Staff Loading'!L91+'24.5 Base Year 5 Staff Loading'!L91+'24.6 Base Year 6 Staff Loading'!L91)/6</f>
        <v>0</v>
      </c>
      <c r="M91" s="1080">
        <f>('24.1 Base Year 1 Staff Loading'!M91+'24.2 Base Year 2 Staff Loading'!M91+'24.3 Base Year 3 Staff Loading'!M91+'24.4 Base Year 4 Staff Loading'!M91+'24.5 Base Year 5 Staff Loading'!M91+'24.6 Base Year 6 Staff Loading'!M91)/6</f>
        <v>0</v>
      </c>
      <c r="N91" s="1080">
        <f>('24.1 Base Year 1 Staff Loading'!N91+'24.2 Base Year 2 Staff Loading'!N91+'24.3 Base Year 3 Staff Loading'!N91+'24.4 Base Year 4 Staff Loading'!N91+'24.5 Base Year 5 Staff Loading'!N91+'24.6 Base Year 6 Staff Loading'!N91)/6</f>
        <v>0</v>
      </c>
      <c r="O91" s="1080">
        <f>('24.1 Base Year 1 Staff Loading'!O91+'24.2 Base Year 2 Staff Loading'!O91+'24.3 Base Year 3 Staff Loading'!O91+'24.4 Base Year 4 Staff Loading'!O91+'24.5 Base Year 5 Staff Loading'!O91+'24.6 Base Year 6 Staff Loading'!O91)/6</f>
        <v>0</v>
      </c>
      <c r="P91" s="1080">
        <f>('24.1 Base Year 1 Staff Loading'!P91+'24.2 Base Year 2 Staff Loading'!P91+'24.3 Base Year 3 Staff Loading'!P91+'24.4 Base Year 4 Staff Loading'!P91+'24.5 Base Year 5 Staff Loading'!P91+'24.6 Base Year 6 Staff Loading'!P91)/6</f>
        <v>0</v>
      </c>
      <c r="Q91" s="1080">
        <f>('24.1 Base Year 1 Staff Loading'!Q91+'24.2 Base Year 2 Staff Loading'!Q91+'24.3 Base Year 3 Staff Loading'!Q91+'24.4 Base Year 4 Staff Loading'!Q91+'24.5 Base Year 5 Staff Loading'!Q91+'24.6 Base Year 6 Staff Loading'!Q91)/6</f>
        <v>0</v>
      </c>
      <c r="R91" s="1080">
        <f t="shared" si="93"/>
        <v>0</v>
      </c>
      <c r="S91" s="788">
        <f t="shared" si="94"/>
        <v>0</v>
      </c>
      <c r="W91" s="1081">
        <f t="shared" si="95"/>
        <v>0</v>
      </c>
      <c r="X91" s="1081">
        <f t="shared" si="96"/>
        <v>0</v>
      </c>
      <c r="Z91" s="1081">
        <f t="shared" si="97"/>
        <v>0</v>
      </c>
      <c r="AA91" s="1081">
        <f t="shared" si="98"/>
        <v>0</v>
      </c>
      <c r="AB91" s="909" t="e">
        <f t="shared" si="99"/>
        <v>#DIV/0!</v>
      </c>
    </row>
    <row r="92" spans="1:28" s="1068" customFormat="1" ht="15" thickBot="1" x14ac:dyDescent="0.35">
      <c r="A92" s="1082"/>
      <c r="B92" s="1083" t="s">
        <v>1171</v>
      </c>
      <c r="C92" s="1084"/>
      <c r="D92" s="1085"/>
      <c r="E92" s="1086"/>
      <c r="F92" s="1087">
        <f>SUM(F87:F91)</f>
        <v>0</v>
      </c>
      <c r="G92" s="1087">
        <f t="shared" ref="G92:R92" si="100">SUM(G87:G91)</f>
        <v>0</v>
      </c>
      <c r="H92" s="1087">
        <f t="shared" si="100"/>
        <v>0</v>
      </c>
      <c r="I92" s="1087">
        <f t="shared" si="100"/>
        <v>0</v>
      </c>
      <c r="J92" s="1087">
        <f t="shared" si="100"/>
        <v>0</v>
      </c>
      <c r="K92" s="1087">
        <f t="shared" si="100"/>
        <v>0</v>
      </c>
      <c r="L92" s="1087">
        <f t="shared" si="100"/>
        <v>0</v>
      </c>
      <c r="M92" s="1087">
        <f t="shared" si="100"/>
        <v>0</v>
      </c>
      <c r="N92" s="1087">
        <f t="shared" si="100"/>
        <v>0</v>
      </c>
      <c r="O92" s="1087">
        <f t="shared" si="100"/>
        <v>0</v>
      </c>
      <c r="P92" s="1087">
        <f t="shared" si="100"/>
        <v>0</v>
      </c>
      <c r="Q92" s="1087">
        <f t="shared" si="100"/>
        <v>0</v>
      </c>
      <c r="R92" s="1087">
        <f t="shared" si="100"/>
        <v>0</v>
      </c>
      <c r="S92" s="796">
        <f>SUM(S87:S91)</f>
        <v>0</v>
      </c>
      <c r="T92" s="1066"/>
      <c r="U92" s="1066"/>
      <c r="V92" s="1066"/>
      <c r="W92" s="1099">
        <f>SUM(W87:W91)</f>
        <v>0</v>
      </c>
      <c r="X92" s="1099">
        <f>SUM(X87:X91)</f>
        <v>0</v>
      </c>
      <c r="Z92" s="1089">
        <f>SUM(Z87:Z91)</f>
        <v>0</v>
      </c>
      <c r="AA92" s="1089">
        <f>SUM(AA87:AA91)</f>
        <v>0</v>
      </c>
      <c r="AB92" s="798" t="e">
        <f>Z92/(Z92+AA92)</f>
        <v>#DIV/0!</v>
      </c>
    </row>
    <row r="93" spans="1:28" ht="9.9499999999999993" customHeight="1" x14ac:dyDescent="0.3">
      <c r="A93" s="1100"/>
      <c r="B93" s="1101"/>
      <c r="C93" s="1077"/>
      <c r="D93" s="1078"/>
      <c r="E93" s="1079"/>
      <c r="F93" s="1102"/>
      <c r="G93" s="1102"/>
      <c r="H93" s="1102"/>
      <c r="I93" s="1102"/>
      <c r="J93" s="1102"/>
      <c r="K93" s="1102"/>
      <c r="L93" s="1102"/>
      <c r="M93" s="1102"/>
      <c r="N93" s="1102"/>
      <c r="O93" s="1102"/>
      <c r="P93" s="1102"/>
      <c r="Q93" s="1102"/>
      <c r="R93" s="1102"/>
      <c r="S93" s="834"/>
      <c r="T93" s="1088"/>
      <c r="U93" s="1088"/>
      <c r="V93" s="1088"/>
      <c r="W93" s="1125"/>
      <c r="X93" s="1125"/>
      <c r="Z93" s="1125"/>
      <c r="AA93" s="1125"/>
      <c r="AB93" s="790"/>
    </row>
    <row r="94" spans="1:28" ht="15" thickBot="1" x14ac:dyDescent="0.35">
      <c r="A94" s="1104"/>
      <c r="B94" s="1105" t="s">
        <v>1171</v>
      </c>
      <c r="C94" s="1106"/>
      <c r="D94" s="1107"/>
      <c r="E94" s="1108"/>
      <c r="F94" s="1107">
        <f t="shared" ref="F94:S94" si="101">SUM(F92,)</f>
        <v>0</v>
      </c>
      <c r="G94" s="1107">
        <f t="shared" si="101"/>
        <v>0</v>
      </c>
      <c r="H94" s="1107">
        <f t="shared" si="101"/>
        <v>0</v>
      </c>
      <c r="I94" s="1107">
        <f t="shared" si="101"/>
        <v>0</v>
      </c>
      <c r="J94" s="1107">
        <f t="shared" si="101"/>
        <v>0</v>
      </c>
      <c r="K94" s="1107">
        <f t="shared" si="101"/>
        <v>0</v>
      </c>
      <c r="L94" s="1107">
        <f t="shared" si="101"/>
        <v>0</v>
      </c>
      <c r="M94" s="1107">
        <f t="shared" si="101"/>
        <v>0</v>
      </c>
      <c r="N94" s="1107">
        <f t="shared" si="101"/>
        <v>0</v>
      </c>
      <c r="O94" s="1107">
        <f t="shared" si="101"/>
        <v>0</v>
      </c>
      <c r="P94" s="1107">
        <f t="shared" si="101"/>
        <v>0</v>
      </c>
      <c r="Q94" s="1107">
        <f t="shared" si="101"/>
        <v>0</v>
      </c>
      <c r="R94" s="1107">
        <f t="shared" si="101"/>
        <v>0</v>
      </c>
      <c r="S94" s="814">
        <f t="shared" si="101"/>
        <v>0</v>
      </c>
      <c r="W94" s="1107">
        <f>SUM(W92,)</f>
        <v>0</v>
      </c>
      <c r="X94" s="1107">
        <f>SUM(X92,)</f>
        <v>0</v>
      </c>
      <c r="Z94" s="1107">
        <f>SUM(Z92,)</f>
        <v>0</v>
      </c>
      <c r="AA94" s="1107">
        <f>SUM(AA92,)</f>
        <v>0</v>
      </c>
      <c r="AB94" s="815" t="e">
        <f t="shared" ref="AB94" si="102">Z94/(AA94+Z94)</f>
        <v>#DIV/0!</v>
      </c>
    </row>
    <row r="95" spans="1:28" ht="14.25" x14ac:dyDescent="0.3">
      <c r="A95" s="1126"/>
      <c r="B95" s="1101"/>
      <c r="C95" s="1077"/>
      <c r="D95" s="1127"/>
      <c r="E95" s="1128"/>
      <c r="F95" s="1102"/>
      <c r="G95" s="1102"/>
      <c r="H95" s="1102"/>
      <c r="I95" s="1102"/>
      <c r="J95" s="1102"/>
      <c r="K95" s="1102"/>
      <c r="L95" s="1102"/>
      <c r="M95" s="1102"/>
      <c r="N95" s="1102"/>
      <c r="O95" s="1102"/>
      <c r="P95" s="1102"/>
      <c r="Q95" s="1102"/>
      <c r="R95" s="1102"/>
      <c r="S95" s="834"/>
      <c r="W95" s="1077"/>
      <c r="X95" s="1077"/>
      <c r="Z95" s="1077"/>
      <c r="AA95" s="1077"/>
      <c r="AB95" s="790"/>
    </row>
    <row r="96" spans="1:28" ht="14.25" x14ac:dyDescent="0.3">
      <c r="A96" s="1070">
        <v>5</v>
      </c>
      <c r="B96" s="1124" t="s">
        <v>1172</v>
      </c>
      <c r="C96" s="1072"/>
      <c r="D96" s="1072"/>
      <c r="E96" s="1073"/>
      <c r="F96" s="1116"/>
      <c r="G96" s="1116"/>
      <c r="H96" s="1116"/>
      <c r="I96" s="1116"/>
      <c r="J96" s="1116"/>
      <c r="K96" s="1116"/>
      <c r="L96" s="1116"/>
      <c r="M96" s="1116"/>
      <c r="N96" s="1116"/>
      <c r="O96" s="1116"/>
      <c r="P96" s="1116"/>
      <c r="Q96" s="1116"/>
      <c r="R96" s="1074"/>
      <c r="S96" s="838"/>
      <c r="T96" s="1088"/>
      <c r="U96" s="1088"/>
      <c r="V96" s="1088"/>
      <c r="W96" s="1072"/>
      <c r="X96" s="1072"/>
      <c r="Z96" s="1072"/>
      <c r="AA96" s="1072"/>
      <c r="AB96" s="781"/>
    </row>
    <row r="97" spans="1:28" ht="14.25" x14ac:dyDescent="0.3">
      <c r="A97" s="1075">
        <v>5.0999999999999996</v>
      </c>
      <c r="B97" s="1076" t="s">
        <v>1172</v>
      </c>
      <c r="C97" s="1077"/>
      <c r="D97" s="1078"/>
      <c r="E97" s="1079"/>
      <c r="F97" s="1080">
        <f>('24.1 Base Year 1 Staff Loading'!F97+'24.2 Base Year 2 Staff Loading'!F97+'24.3 Base Year 3 Staff Loading'!F97+'24.4 Base Year 4 Staff Loading'!F97+'24.5 Base Year 5 Staff Loading'!F97+'24.6 Base Year 6 Staff Loading'!F97)/6</f>
        <v>0</v>
      </c>
      <c r="G97" s="1080">
        <f>('24.1 Base Year 1 Staff Loading'!G97+'24.2 Base Year 2 Staff Loading'!G97+'24.3 Base Year 3 Staff Loading'!G97+'24.4 Base Year 4 Staff Loading'!G97+'24.5 Base Year 5 Staff Loading'!G97+'24.6 Base Year 6 Staff Loading'!G97)/6</f>
        <v>0</v>
      </c>
      <c r="H97" s="1080">
        <f>('24.1 Base Year 1 Staff Loading'!H97+'24.2 Base Year 2 Staff Loading'!H97+'24.3 Base Year 3 Staff Loading'!H97+'24.4 Base Year 4 Staff Loading'!H97+'24.5 Base Year 5 Staff Loading'!H97+'24.6 Base Year 6 Staff Loading'!H97)/6</f>
        <v>0</v>
      </c>
      <c r="I97" s="1080">
        <f>('24.1 Base Year 1 Staff Loading'!I97+'24.2 Base Year 2 Staff Loading'!I97+'24.3 Base Year 3 Staff Loading'!I97+'24.4 Base Year 4 Staff Loading'!I97+'24.5 Base Year 5 Staff Loading'!I97+'24.6 Base Year 6 Staff Loading'!I97)/6</f>
        <v>0</v>
      </c>
      <c r="J97" s="1080">
        <f>('24.1 Base Year 1 Staff Loading'!J97+'24.2 Base Year 2 Staff Loading'!J97+'24.3 Base Year 3 Staff Loading'!J97+'24.4 Base Year 4 Staff Loading'!J97+'24.5 Base Year 5 Staff Loading'!J97+'24.6 Base Year 6 Staff Loading'!J97)/6</f>
        <v>0</v>
      </c>
      <c r="K97" s="1080">
        <f>('24.1 Base Year 1 Staff Loading'!K97+'24.2 Base Year 2 Staff Loading'!K97+'24.3 Base Year 3 Staff Loading'!K97+'24.4 Base Year 4 Staff Loading'!K97+'24.5 Base Year 5 Staff Loading'!K97+'24.6 Base Year 6 Staff Loading'!K97)/6</f>
        <v>0</v>
      </c>
      <c r="L97" s="1080">
        <f>('24.1 Base Year 1 Staff Loading'!L97+'24.2 Base Year 2 Staff Loading'!L97+'24.3 Base Year 3 Staff Loading'!L97+'24.4 Base Year 4 Staff Loading'!L97+'24.5 Base Year 5 Staff Loading'!L97+'24.6 Base Year 6 Staff Loading'!L97)/6</f>
        <v>0</v>
      </c>
      <c r="M97" s="1080">
        <f>('24.1 Base Year 1 Staff Loading'!M97+'24.2 Base Year 2 Staff Loading'!M97+'24.3 Base Year 3 Staff Loading'!M97+'24.4 Base Year 4 Staff Loading'!M97+'24.5 Base Year 5 Staff Loading'!M97+'24.6 Base Year 6 Staff Loading'!M97)/6</f>
        <v>0</v>
      </c>
      <c r="N97" s="1080">
        <f>('24.1 Base Year 1 Staff Loading'!N97+'24.2 Base Year 2 Staff Loading'!N97+'24.3 Base Year 3 Staff Loading'!N97+'24.4 Base Year 4 Staff Loading'!N97+'24.5 Base Year 5 Staff Loading'!N97+'24.6 Base Year 6 Staff Loading'!N97)/6</f>
        <v>0</v>
      </c>
      <c r="O97" s="1080">
        <f>('24.1 Base Year 1 Staff Loading'!O97+'24.2 Base Year 2 Staff Loading'!O97+'24.3 Base Year 3 Staff Loading'!O97+'24.4 Base Year 4 Staff Loading'!O97+'24.5 Base Year 5 Staff Loading'!O97+'24.6 Base Year 6 Staff Loading'!O97)/6</f>
        <v>0</v>
      </c>
      <c r="P97" s="1080">
        <f>('24.1 Base Year 1 Staff Loading'!P97+'24.2 Base Year 2 Staff Loading'!P97+'24.3 Base Year 3 Staff Loading'!P97+'24.4 Base Year 4 Staff Loading'!P97+'24.5 Base Year 5 Staff Loading'!P97+'24.6 Base Year 6 Staff Loading'!P97)/6</f>
        <v>0</v>
      </c>
      <c r="Q97" s="1080">
        <f>('24.1 Base Year 1 Staff Loading'!Q97+'24.2 Base Year 2 Staff Loading'!Q97+'24.3 Base Year 3 Staff Loading'!Q97+'24.4 Base Year 4 Staff Loading'!Q97+'24.5 Base Year 5 Staff Loading'!Q97+'24.6 Base Year 6 Staff Loading'!Q97)/6</f>
        <v>0</v>
      </c>
      <c r="R97" s="1080">
        <f>SUM(F97:Q97)</f>
        <v>0</v>
      </c>
      <c r="S97" s="788">
        <f>D97*R97</f>
        <v>0</v>
      </c>
      <c r="T97" s="1088"/>
      <c r="U97" s="1088"/>
      <c r="V97" s="1088"/>
      <c r="W97" s="1081">
        <f>X97/$U$7</f>
        <v>0</v>
      </c>
      <c r="X97" s="1081">
        <f>R97/12</f>
        <v>0</v>
      </c>
      <c r="Z97" s="1081">
        <f>IF($E97="Y",$R97,0)</f>
        <v>0</v>
      </c>
      <c r="AA97" s="1081">
        <f>IF($E97="N",$R97,0)</f>
        <v>0</v>
      </c>
      <c r="AB97" s="909" t="e">
        <f>Z97/(AA97+Z97)</f>
        <v>#DIV/0!</v>
      </c>
    </row>
    <row r="98" spans="1:28" s="1088" customFormat="1" ht="14.25" x14ac:dyDescent="0.3">
      <c r="A98" s="1075"/>
      <c r="B98" s="1076"/>
      <c r="C98" s="1077"/>
      <c r="D98" s="1078"/>
      <c r="E98" s="1079"/>
      <c r="F98" s="1080">
        <f>('24.1 Base Year 1 Staff Loading'!F98+'24.2 Base Year 2 Staff Loading'!F98+'24.3 Base Year 3 Staff Loading'!F98+'24.4 Base Year 4 Staff Loading'!F98+'24.5 Base Year 5 Staff Loading'!F98+'24.6 Base Year 6 Staff Loading'!F98)/6</f>
        <v>0</v>
      </c>
      <c r="G98" s="1080">
        <f>('24.1 Base Year 1 Staff Loading'!G98+'24.2 Base Year 2 Staff Loading'!G98+'24.3 Base Year 3 Staff Loading'!G98+'24.4 Base Year 4 Staff Loading'!G98+'24.5 Base Year 5 Staff Loading'!G98+'24.6 Base Year 6 Staff Loading'!G98)/6</f>
        <v>0</v>
      </c>
      <c r="H98" s="1080">
        <f>('24.1 Base Year 1 Staff Loading'!H98+'24.2 Base Year 2 Staff Loading'!H98+'24.3 Base Year 3 Staff Loading'!H98+'24.4 Base Year 4 Staff Loading'!H98+'24.5 Base Year 5 Staff Loading'!H98+'24.6 Base Year 6 Staff Loading'!H98)/6</f>
        <v>0</v>
      </c>
      <c r="I98" s="1080">
        <f>('24.1 Base Year 1 Staff Loading'!I98+'24.2 Base Year 2 Staff Loading'!I98+'24.3 Base Year 3 Staff Loading'!I98+'24.4 Base Year 4 Staff Loading'!I98+'24.5 Base Year 5 Staff Loading'!I98+'24.6 Base Year 6 Staff Loading'!I98)/6</f>
        <v>0</v>
      </c>
      <c r="J98" s="1080">
        <f>('24.1 Base Year 1 Staff Loading'!J98+'24.2 Base Year 2 Staff Loading'!J98+'24.3 Base Year 3 Staff Loading'!J98+'24.4 Base Year 4 Staff Loading'!J98+'24.5 Base Year 5 Staff Loading'!J98+'24.6 Base Year 6 Staff Loading'!J98)/6</f>
        <v>0</v>
      </c>
      <c r="K98" s="1080">
        <f>('24.1 Base Year 1 Staff Loading'!K98+'24.2 Base Year 2 Staff Loading'!K98+'24.3 Base Year 3 Staff Loading'!K98+'24.4 Base Year 4 Staff Loading'!K98+'24.5 Base Year 5 Staff Loading'!K98+'24.6 Base Year 6 Staff Loading'!K98)/6</f>
        <v>0</v>
      </c>
      <c r="L98" s="1080">
        <f>('24.1 Base Year 1 Staff Loading'!L98+'24.2 Base Year 2 Staff Loading'!L98+'24.3 Base Year 3 Staff Loading'!L98+'24.4 Base Year 4 Staff Loading'!L98+'24.5 Base Year 5 Staff Loading'!L98+'24.6 Base Year 6 Staff Loading'!L98)/6</f>
        <v>0</v>
      </c>
      <c r="M98" s="1080">
        <f>('24.1 Base Year 1 Staff Loading'!M98+'24.2 Base Year 2 Staff Loading'!M98+'24.3 Base Year 3 Staff Loading'!M98+'24.4 Base Year 4 Staff Loading'!M98+'24.5 Base Year 5 Staff Loading'!M98+'24.6 Base Year 6 Staff Loading'!M98)/6</f>
        <v>0</v>
      </c>
      <c r="N98" s="1080">
        <f>('24.1 Base Year 1 Staff Loading'!N98+'24.2 Base Year 2 Staff Loading'!N98+'24.3 Base Year 3 Staff Loading'!N98+'24.4 Base Year 4 Staff Loading'!N98+'24.5 Base Year 5 Staff Loading'!N98+'24.6 Base Year 6 Staff Loading'!N98)/6</f>
        <v>0</v>
      </c>
      <c r="O98" s="1080">
        <f>('24.1 Base Year 1 Staff Loading'!O98+'24.2 Base Year 2 Staff Loading'!O98+'24.3 Base Year 3 Staff Loading'!O98+'24.4 Base Year 4 Staff Loading'!O98+'24.5 Base Year 5 Staff Loading'!O98+'24.6 Base Year 6 Staff Loading'!O98)/6</f>
        <v>0</v>
      </c>
      <c r="P98" s="1080">
        <f>('24.1 Base Year 1 Staff Loading'!P98+'24.2 Base Year 2 Staff Loading'!P98+'24.3 Base Year 3 Staff Loading'!P98+'24.4 Base Year 4 Staff Loading'!P98+'24.5 Base Year 5 Staff Loading'!P98+'24.6 Base Year 6 Staff Loading'!P98)/6</f>
        <v>0</v>
      </c>
      <c r="Q98" s="1080">
        <f>('24.1 Base Year 1 Staff Loading'!Q98+'24.2 Base Year 2 Staff Loading'!Q98+'24.3 Base Year 3 Staff Loading'!Q98+'24.4 Base Year 4 Staff Loading'!Q98+'24.5 Base Year 5 Staff Loading'!Q98+'24.6 Base Year 6 Staff Loading'!Q98)/6</f>
        <v>0</v>
      </c>
      <c r="R98" s="1080">
        <f t="shared" ref="R98:R101" si="103">SUM(F98:Q98)</f>
        <v>0</v>
      </c>
      <c r="S98" s="788">
        <f t="shared" ref="S98:S101" si="104">D98*R98</f>
        <v>0</v>
      </c>
      <c r="W98" s="1081">
        <f t="shared" ref="W98:W101" si="105">X98/$U$7</f>
        <v>0</v>
      </c>
      <c r="X98" s="1081">
        <f t="shared" ref="X98:X101" si="106">R98/12</f>
        <v>0</v>
      </c>
      <c r="Z98" s="1081">
        <f t="shared" ref="Z98:Z101" si="107">IF($E98="Y",$R98,0)</f>
        <v>0</v>
      </c>
      <c r="AA98" s="1081">
        <f t="shared" ref="AA98:AA101" si="108">IF($E98="N",$R98,0)</f>
        <v>0</v>
      </c>
      <c r="AB98" s="909" t="e">
        <f t="shared" ref="AB98:AB101" si="109">Z98/(AA98+Z98)</f>
        <v>#DIV/0!</v>
      </c>
    </row>
    <row r="99" spans="1:28" ht="14.25" customHeight="1" x14ac:dyDescent="0.3">
      <c r="A99" s="1075"/>
      <c r="B99" s="1076"/>
      <c r="C99" s="1077"/>
      <c r="D99" s="1078"/>
      <c r="E99" s="1079"/>
      <c r="F99" s="1080">
        <f>('24.1 Base Year 1 Staff Loading'!F99+'24.2 Base Year 2 Staff Loading'!F99+'24.3 Base Year 3 Staff Loading'!F99+'24.4 Base Year 4 Staff Loading'!F99+'24.5 Base Year 5 Staff Loading'!F99+'24.6 Base Year 6 Staff Loading'!F99)/6</f>
        <v>0</v>
      </c>
      <c r="G99" s="1080">
        <f>('24.1 Base Year 1 Staff Loading'!G99+'24.2 Base Year 2 Staff Loading'!G99+'24.3 Base Year 3 Staff Loading'!G99+'24.4 Base Year 4 Staff Loading'!G99+'24.5 Base Year 5 Staff Loading'!G99+'24.6 Base Year 6 Staff Loading'!G99)/6</f>
        <v>0</v>
      </c>
      <c r="H99" s="1080">
        <f>('24.1 Base Year 1 Staff Loading'!H99+'24.2 Base Year 2 Staff Loading'!H99+'24.3 Base Year 3 Staff Loading'!H99+'24.4 Base Year 4 Staff Loading'!H99+'24.5 Base Year 5 Staff Loading'!H99+'24.6 Base Year 6 Staff Loading'!H99)/6</f>
        <v>0</v>
      </c>
      <c r="I99" s="1080">
        <f>('24.1 Base Year 1 Staff Loading'!I99+'24.2 Base Year 2 Staff Loading'!I99+'24.3 Base Year 3 Staff Loading'!I99+'24.4 Base Year 4 Staff Loading'!I99+'24.5 Base Year 5 Staff Loading'!I99+'24.6 Base Year 6 Staff Loading'!I99)/6</f>
        <v>0</v>
      </c>
      <c r="J99" s="1080">
        <f>('24.1 Base Year 1 Staff Loading'!J99+'24.2 Base Year 2 Staff Loading'!J99+'24.3 Base Year 3 Staff Loading'!J99+'24.4 Base Year 4 Staff Loading'!J99+'24.5 Base Year 5 Staff Loading'!J99+'24.6 Base Year 6 Staff Loading'!J99)/6</f>
        <v>0</v>
      </c>
      <c r="K99" s="1080">
        <f>('24.1 Base Year 1 Staff Loading'!K99+'24.2 Base Year 2 Staff Loading'!K99+'24.3 Base Year 3 Staff Loading'!K99+'24.4 Base Year 4 Staff Loading'!K99+'24.5 Base Year 5 Staff Loading'!K99+'24.6 Base Year 6 Staff Loading'!K99)/6</f>
        <v>0</v>
      </c>
      <c r="L99" s="1080">
        <f>('24.1 Base Year 1 Staff Loading'!L99+'24.2 Base Year 2 Staff Loading'!L99+'24.3 Base Year 3 Staff Loading'!L99+'24.4 Base Year 4 Staff Loading'!L99+'24.5 Base Year 5 Staff Loading'!L99+'24.6 Base Year 6 Staff Loading'!L99)/6</f>
        <v>0</v>
      </c>
      <c r="M99" s="1080">
        <f>('24.1 Base Year 1 Staff Loading'!M99+'24.2 Base Year 2 Staff Loading'!M99+'24.3 Base Year 3 Staff Loading'!M99+'24.4 Base Year 4 Staff Loading'!M99+'24.5 Base Year 5 Staff Loading'!M99+'24.6 Base Year 6 Staff Loading'!M99)/6</f>
        <v>0</v>
      </c>
      <c r="N99" s="1080">
        <f>('24.1 Base Year 1 Staff Loading'!N99+'24.2 Base Year 2 Staff Loading'!N99+'24.3 Base Year 3 Staff Loading'!N99+'24.4 Base Year 4 Staff Loading'!N99+'24.5 Base Year 5 Staff Loading'!N99+'24.6 Base Year 6 Staff Loading'!N99)/6</f>
        <v>0</v>
      </c>
      <c r="O99" s="1080">
        <f>('24.1 Base Year 1 Staff Loading'!O99+'24.2 Base Year 2 Staff Loading'!O99+'24.3 Base Year 3 Staff Loading'!O99+'24.4 Base Year 4 Staff Loading'!O99+'24.5 Base Year 5 Staff Loading'!O99+'24.6 Base Year 6 Staff Loading'!O99)/6</f>
        <v>0</v>
      </c>
      <c r="P99" s="1080">
        <f>('24.1 Base Year 1 Staff Loading'!P99+'24.2 Base Year 2 Staff Loading'!P99+'24.3 Base Year 3 Staff Loading'!P99+'24.4 Base Year 4 Staff Loading'!P99+'24.5 Base Year 5 Staff Loading'!P99+'24.6 Base Year 6 Staff Loading'!P99)/6</f>
        <v>0</v>
      </c>
      <c r="Q99" s="1080">
        <f>('24.1 Base Year 1 Staff Loading'!Q99+'24.2 Base Year 2 Staff Loading'!Q99+'24.3 Base Year 3 Staff Loading'!Q99+'24.4 Base Year 4 Staff Loading'!Q99+'24.5 Base Year 5 Staff Loading'!Q99+'24.6 Base Year 6 Staff Loading'!Q99)/6</f>
        <v>0</v>
      </c>
      <c r="R99" s="1080">
        <f t="shared" si="103"/>
        <v>0</v>
      </c>
      <c r="S99" s="788">
        <f t="shared" si="104"/>
        <v>0</v>
      </c>
      <c r="T99" s="1088"/>
      <c r="U99" s="1088"/>
      <c r="V99" s="1088"/>
      <c r="W99" s="1081">
        <f t="shared" si="105"/>
        <v>0</v>
      </c>
      <c r="X99" s="1081">
        <f t="shared" si="106"/>
        <v>0</v>
      </c>
      <c r="Z99" s="1081">
        <f t="shared" si="107"/>
        <v>0</v>
      </c>
      <c r="AA99" s="1081">
        <f t="shared" si="108"/>
        <v>0</v>
      </c>
      <c r="AB99" s="909" t="e">
        <f t="shared" si="109"/>
        <v>#DIV/0!</v>
      </c>
    </row>
    <row r="100" spans="1:28" s="1088" customFormat="1" ht="14.25" x14ac:dyDescent="0.3">
      <c r="A100" s="1075"/>
      <c r="B100" s="1076"/>
      <c r="C100" s="1077"/>
      <c r="D100" s="1078"/>
      <c r="E100" s="1079"/>
      <c r="F100" s="1080">
        <f>('24.1 Base Year 1 Staff Loading'!F100+'24.2 Base Year 2 Staff Loading'!F100+'24.3 Base Year 3 Staff Loading'!F100+'24.4 Base Year 4 Staff Loading'!F100+'24.5 Base Year 5 Staff Loading'!F100+'24.6 Base Year 6 Staff Loading'!F100)/6</f>
        <v>0</v>
      </c>
      <c r="G100" s="1080">
        <f>('24.1 Base Year 1 Staff Loading'!G100+'24.2 Base Year 2 Staff Loading'!G100+'24.3 Base Year 3 Staff Loading'!G100+'24.4 Base Year 4 Staff Loading'!G100+'24.5 Base Year 5 Staff Loading'!G100+'24.6 Base Year 6 Staff Loading'!G100)/6</f>
        <v>0</v>
      </c>
      <c r="H100" s="1080">
        <f>('24.1 Base Year 1 Staff Loading'!H100+'24.2 Base Year 2 Staff Loading'!H100+'24.3 Base Year 3 Staff Loading'!H100+'24.4 Base Year 4 Staff Loading'!H100+'24.5 Base Year 5 Staff Loading'!H100+'24.6 Base Year 6 Staff Loading'!H100)/6</f>
        <v>0</v>
      </c>
      <c r="I100" s="1080">
        <f>('24.1 Base Year 1 Staff Loading'!I100+'24.2 Base Year 2 Staff Loading'!I100+'24.3 Base Year 3 Staff Loading'!I100+'24.4 Base Year 4 Staff Loading'!I100+'24.5 Base Year 5 Staff Loading'!I100+'24.6 Base Year 6 Staff Loading'!I100)/6</f>
        <v>0</v>
      </c>
      <c r="J100" s="1080">
        <f>('24.1 Base Year 1 Staff Loading'!J100+'24.2 Base Year 2 Staff Loading'!J100+'24.3 Base Year 3 Staff Loading'!J100+'24.4 Base Year 4 Staff Loading'!J100+'24.5 Base Year 5 Staff Loading'!J100+'24.6 Base Year 6 Staff Loading'!J100)/6</f>
        <v>0</v>
      </c>
      <c r="K100" s="1080">
        <f>('24.1 Base Year 1 Staff Loading'!K100+'24.2 Base Year 2 Staff Loading'!K100+'24.3 Base Year 3 Staff Loading'!K100+'24.4 Base Year 4 Staff Loading'!K100+'24.5 Base Year 5 Staff Loading'!K100+'24.6 Base Year 6 Staff Loading'!K100)/6</f>
        <v>0</v>
      </c>
      <c r="L100" s="1080">
        <f>('24.1 Base Year 1 Staff Loading'!L100+'24.2 Base Year 2 Staff Loading'!L100+'24.3 Base Year 3 Staff Loading'!L100+'24.4 Base Year 4 Staff Loading'!L100+'24.5 Base Year 5 Staff Loading'!L100+'24.6 Base Year 6 Staff Loading'!L100)/6</f>
        <v>0</v>
      </c>
      <c r="M100" s="1080">
        <f>('24.1 Base Year 1 Staff Loading'!M100+'24.2 Base Year 2 Staff Loading'!M100+'24.3 Base Year 3 Staff Loading'!M100+'24.4 Base Year 4 Staff Loading'!M100+'24.5 Base Year 5 Staff Loading'!M100+'24.6 Base Year 6 Staff Loading'!M100)/6</f>
        <v>0</v>
      </c>
      <c r="N100" s="1080">
        <f>('24.1 Base Year 1 Staff Loading'!N100+'24.2 Base Year 2 Staff Loading'!N100+'24.3 Base Year 3 Staff Loading'!N100+'24.4 Base Year 4 Staff Loading'!N100+'24.5 Base Year 5 Staff Loading'!N100+'24.6 Base Year 6 Staff Loading'!N100)/6</f>
        <v>0</v>
      </c>
      <c r="O100" s="1080">
        <f>('24.1 Base Year 1 Staff Loading'!O100+'24.2 Base Year 2 Staff Loading'!O100+'24.3 Base Year 3 Staff Loading'!O100+'24.4 Base Year 4 Staff Loading'!O100+'24.5 Base Year 5 Staff Loading'!O100+'24.6 Base Year 6 Staff Loading'!O100)/6</f>
        <v>0</v>
      </c>
      <c r="P100" s="1080">
        <f>('24.1 Base Year 1 Staff Loading'!P100+'24.2 Base Year 2 Staff Loading'!P100+'24.3 Base Year 3 Staff Loading'!P100+'24.4 Base Year 4 Staff Loading'!P100+'24.5 Base Year 5 Staff Loading'!P100+'24.6 Base Year 6 Staff Loading'!P100)/6</f>
        <v>0</v>
      </c>
      <c r="Q100" s="1080">
        <f>('24.1 Base Year 1 Staff Loading'!Q100+'24.2 Base Year 2 Staff Loading'!Q100+'24.3 Base Year 3 Staff Loading'!Q100+'24.4 Base Year 4 Staff Loading'!Q100+'24.5 Base Year 5 Staff Loading'!Q100+'24.6 Base Year 6 Staff Loading'!Q100)/6</f>
        <v>0</v>
      </c>
      <c r="R100" s="1080">
        <f t="shared" si="103"/>
        <v>0</v>
      </c>
      <c r="S100" s="788">
        <f t="shared" si="104"/>
        <v>0</v>
      </c>
      <c r="W100" s="1081">
        <f t="shared" si="105"/>
        <v>0</v>
      </c>
      <c r="X100" s="1081">
        <f t="shared" si="106"/>
        <v>0</v>
      </c>
      <c r="Z100" s="1081">
        <f t="shared" si="107"/>
        <v>0</v>
      </c>
      <c r="AA100" s="1081">
        <f t="shared" si="108"/>
        <v>0</v>
      </c>
      <c r="AB100" s="909" t="e">
        <f t="shared" si="109"/>
        <v>#DIV/0!</v>
      </c>
    </row>
    <row r="101" spans="1:28" ht="14.25" customHeight="1" x14ac:dyDescent="0.3">
      <c r="A101" s="1075"/>
      <c r="B101" s="1076"/>
      <c r="C101" s="1077"/>
      <c r="D101" s="1078"/>
      <c r="E101" s="1079"/>
      <c r="F101" s="1080">
        <f>('24.1 Base Year 1 Staff Loading'!F101+'24.2 Base Year 2 Staff Loading'!F101+'24.3 Base Year 3 Staff Loading'!F101+'24.4 Base Year 4 Staff Loading'!F101+'24.5 Base Year 5 Staff Loading'!F101+'24.6 Base Year 6 Staff Loading'!F101)/6</f>
        <v>0</v>
      </c>
      <c r="G101" s="1080">
        <f>('24.1 Base Year 1 Staff Loading'!G101+'24.2 Base Year 2 Staff Loading'!G101+'24.3 Base Year 3 Staff Loading'!G101+'24.4 Base Year 4 Staff Loading'!G101+'24.5 Base Year 5 Staff Loading'!G101+'24.6 Base Year 6 Staff Loading'!G101)/6</f>
        <v>0</v>
      </c>
      <c r="H101" s="1080">
        <f>('24.1 Base Year 1 Staff Loading'!H101+'24.2 Base Year 2 Staff Loading'!H101+'24.3 Base Year 3 Staff Loading'!H101+'24.4 Base Year 4 Staff Loading'!H101+'24.5 Base Year 5 Staff Loading'!H101+'24.6 Base Year 6 Staff Loading'!H101)/6</f>
        <v>0</v>
      </c>
      <c r="I101" s="1080">
        <f>('24.1 Base Year 1 Staff Loading'!I101+'24.2 Base Year 2 Staff Loading'!I101+'24.3 Base Year 3 Staff Loading'!I101+'24.4 Base Year 4 Staff Loading'!I101+'24.5 Base Year 5 Staff Loading'!I101+'24.6 Base Year 6 Staff Loading'!I101)/6</f>
        <v>0</v>
      </c>
      <c r="J101" s="1080">
        <f>('24.1 Base Year 1 Staff Loading'!J101+'24.2 Base Year 2 Staff Loading'!J101+'24.3 Base Year 3 Staff Loading'!J101+'24.4 Base Year 4 Staff Loading'!J101+'24.5 Base Year 5 Staff Loading'!J101+'24.6 Base Year 6 Staff Loading'!J101)/6</f>
        <v>0</v>
      </c>
      <c r="K101" s="1080">
        <f>('24.1 Base Year 1 Staff Loading'!K101+'24.2 Base Year 2 Staff Loading'!K101+'24.3 Base Year 3 Staff Loading'!K101+'24.4 Base Year 4 Staff Loading'!K101+'24.5 Base Year 5 Staff Loading'!K101+'24.6 Base Year 6 Staff Loading'!K101)/6</f>
        <v>0</v>
      </c>
      <c r="L101" s="1080">
        <f>('24.1 Base Year 1 Staff Loading'!L101+'24.2 Base Year 2 Staff Loading'!L101+'24.3 Base Year 3 Staff Loading'!L101+'24.4 Base Year 4 Staff Loading'!L101+'24.5 Base Year 5 Staff Loading'!L101+'24.6 Base Year 6 Staff Loading'!L101)/6</f>
        <v>0</v>
      </c>
      <c r="M101" s="1080">
        <f>('24.1 Base Year 1 Staff Loading'!M101+'24.2 Base Year 2 Staff Loading'!M101+'24.3 Base Year 3 Staff Loading'!M101+'24.4 Base Year 4 Staff Loading'!M101+'24.5 Base Year 5 Staff Loading'!M101+'24.6 Base Year 6 Staff Loading'!M101)/6</f>
        <v>0</v>
      </c>
      <c r="N101" s="1080">
        <f>('24.1 Base Year 1 Staff Loading'!N101+'24.2 Base Year 2 Staff Loading'!N101+'24.3 Base Year 3 Staff Loading'!N101+'24.4 Base Year 4 Staff Loading'!N101+'24.5 Base Year 5 Staff Loading'!N101+'24.6 Base Year 6 Staff Loading'!N101)/6</f>
        <v>0</v>
      </c>
      <c r="O101" s="1080">
        <f>('24.1 Base Year 1 Staff Loading'!O101+'24.2 Base Year 2 Staff Loading'!O101+'24.3 Base Year 3 Staff Loading'!O101+'24.4 Base Year 4 Staff Loading'!O101+'24.5 Base Year 5 Staff Loading'!O101+'24.6 Base Year 6 Staff Loading'!O101)/6</f>
        <v>0</v>
      </c>
      <c r="P101" s="1080">
        <f>('24.1 Base Year 1 Staff Loading'!P101+'24.2 Base Year 2 Staff Loading'!P101+'24.3 Base Year 3 Staff Loading'!P101+'24.4 Base Year 4 Staff Loading'!P101+'24.5 Base Year 5 Staff Loading'!P101+'24.6 Base Year 6 Staff Loading'!P101)/6</f>
        <v>0</v>
      </c>
      <c r="Q101" s="1080">
        <f>('24.1 Base Year 1 Staff Loading'!Q101+'24.2 Base Year 2 Staff Loading'!Q101+'24.3 Base Year 3 Staff Loading'!Q101+'24.4 Base Year 4 Staff Loading'!Q101+'24.5 Base Year 5 Staff Loading'!Q101+'24.6 Base Year 6 Staff Loading'!Q101)/6</f>
        <v>0</v>
      </c>
      <c r="R101" s="1080">
        <f t="shared" si="103"/>
        <v>0</v>
      </c>
      <c r="S101" s="788">
        <f t="shared" si="104"/>
        <v>0</v>
      </c>
      <c r="T101" s="1088"/>
      <c r="U101" s="1088"/>
      <c r="V101" s="1088"/>
      <c r="W101" s="1081">
        <f t="shared" si="105"/>
        <v>0</v>
      </c>
      <c r="X101" s="1081">
        <f t="shared" si="106"/>
        <v>0</v>
      </c>
      <c r="Z101" s="1081">
        <f t="shared" si="107"/>
        <v>0</v>
      </c>
      <c r="AA101" s="1081">
        <f t="shared" si="108"/>
        <v>0</v>
      </c>
      <c r="AB101" s="909" t="e">
        <f t="shared" si="109"/>
        <v>#DIV/0!</v>
      </c>
    </row>
    <row r="102" spans="1:28" s="1068" customFormat="1" ht="15" thickBot="1" x14ac:dyDescent="0.35">
      <c r="A102" s="1082"/>
      <c r="B102" s="1083" t="s">
        <v>1173</v>
      </c>
      <c r="C102" s="1084"/>
      <c r="D102" s="1085"/>
      <c r="E102" s="1086"/>
      <c r="F102" s="1087">
        <f>SUM(F97:F101)</f>
        <v>0</v>
      </c>
      <c r="G102" s="1087">
        <f t="shared" ref="G102:R102" si="110">SUM(G97:G101)</f>
        <v>0</v>
      </c>
      <c r="H102" s="1087">
        <f t="shared" si="110"/>
        <v>0</v>
      </c>
      <c r="I102" s="1087">
        <f t="shared" si="110"/>
        <v>0</v>
      </c>
      <c r="J102" s="1087">
        <f t="shared" si="110"/>
        <v>0</v>
      </c>
      <c r="K102" s="1087">
        <f t="shared" si="110"/>
        <v>0</v>
      </c>
      <c r="L102" s="1087">
        <f t="shared" si="110"/>
        <v>0</v>
      </c>
      <c r="M102" s="1087">
        <f t="shared" si="110"/>
        <v>0</v>
      </c>
      <c r="N102" s="1087">
        <f t="shared" si="110"/>
        <v>0</v>
      </c>
      <c r="O102" s="1087">
        <f t="shared" si="110"/>
        <v>0</v>
      </c>
      <c r="P102" s="1087">
        <f t="shared" si="110"/>
        <v>0</v>
      </c>
      <c r="Q102" s="1087">
        <f t="shared" si="110"/>
        <v>0</v>
      </c>
      <c r="R102" s="1087">
        <f t="shared" si="110"/>
        <v>0</v>
      </c>
      <c r="S102" s="796">
        <f>SUM(S97:S101)</f>
        <v>0</v>
      </c>
      <c r="T102" s="1066"/>
      <c r="U102" s="1066"/>
      <c r="V102" s="1066"/>
      <c r="W102" s="1099">
        <f>SUM(W97:W101)</f>
        <v>0</v>
      </c>
      <c r="X102" s="1099">
        <f>SUM(X97:X101)</f>
        <v>0</v>
      </c>
      <c r="Z102" s="1089">
        <f>SUM(Z97:Z101)</f>
        <v>0</v>
      </c>
      <c r="AA102" s="1089">
        <f>SUM(AA97:AA101)</f>
        <v>0</v>
      </c>
      <c r="AB102" s="798" t="e">
        <f>Z102/(Z102+AA102)</f>
        <v>#DIV/0!</v>
      </c>
    </row>
    <row r="103" spans="1:28" ht="9.9499999999999993" customHeight="1" x14ac:dyDescent="0.3">
      <c r="A103" s="1100"/>
      <c r="B103" s="1101"/>
      <c r="C103" s="1077"/>
      <c r="D103" s="1078"/>
      <c r="E103" s="1079"/>
      <c r="F103" s="1102"/>
      <c r="G103" s="1102"/>
      <c r="H103" s="1102"/>
      <c r="I103" s="1102"/>
      <c r="J103" s="1102"/>
      <c r="K103" s="1102"/>
      <c r="L103" s="1102"/>
      <c r="M103" s="1102"/>
      <c r="N103" s="1102"/>
      <c r="O103" s="1102"/>
      <c r="P103" s="1102"/>
      <c r="Q103" s="1102"/>
      <c r="R103" s="1102"/>
      <c r="S103" s="834"/>
      <c r="W103" s="1125"/>
      <c r="X103" s="1125"/>
      <c r="Z103" s="1125"/>
      <c r="AA103" s="1125"/>
      <c r="AB103" s="790"/>
    </row>
    <row r="104" spans="1:28" ht="15" thickBot="1" x14ac:dyDescent="0.35">
      <c r="A104" s="1104"/>
      <c r="B104" s="1105" t="s">
        <v>1173</v>
      </c>
      <c r="C104" s="1106"/>
      <c r="D104" s="1107"/>
      <c r="E104" s="1108"/>
      <c r="F104" s="1107">
        <f t="shared" ref="F104:S104" si="111">SUM(F102,)</f>
        <v>0</v>
      </c>
      <c r="G104" s="1107">
        <f t="shared" si="111"/>
        <v>0</v>
      </c>
      <c r="H104" s="1107">
        <f t="shared" si="111"/>
        <v>0</v>
      </c>
      <c r="I104" s="1107">
        <f t="shared" si="111"/>
        <v>0</v>
      </c>
      <c r="J104" s="1107">
        <f t="shared" si="111"/>
        <v>0</v>
      </c>
      <c r="K104" s="1107">
        <f t="shared" si="111"/>
        <v>0</v>
      </c>
      <c r="L104" s="1107">
        <f t="shared" si="111"/>
        <v>0</v>
      </c>
      <c r="M104" s="1107">
        <f t="shared" si="111"/>
        <v>0</v>
      </c>
      <c r="N104" s="1107">
        <f t="shared" si="111"/>
        <v>0</v>
      </c>
      <c r="O104" s="1107">
        <f t="shared" si="111"/>
        <v>0</v>
      </c>
      <c r="P104" s="1107">
        <f t="shared" si="111"/>
        <v>0</v>
      </c>
      <c r="Q104" s="1107">
        <f t="shared" si="111"/>
        <v>0</v>
      </c>
      <c r="R104" s="1107">
        <f t="shared" si="111"/>
        <v>0</v>
      </c>
      <c r="S104" s="814">
        <f t="shared" si="111"/>
        <v>0</v>
      </c>
      <c r="W104" s="1107">
        <f>SUM(W102,)</f>
        <v>0</v>
      </c>
      <c r="X104" s="1107">
        <f>SUM(X102,)</f>
        <v>0</v>
      </c>
      <c r="Z104" s="1107">
        <f>SUM(Z102,)</f>
        <v>0</v>
      </c>
      <c r="AA104" s="1107">
        <f>SUM(AA102,)</f>
        <v>0</v>
      </c>
      <c r="AB104" s="815" t="e">
        <f t="shared" ref="AB104" si="112">Z104/(AA104+Z104)</f>
        <v>#DIV/0!</v>
      </c>
    </row>
    <row r="105" spans="1:28" ht="14.25" x14ac:dyDescent="0.3">
      <c r="A105" s="1126"/>
      <c r="B105" s="1101"/>
      <c r="C105" s="1077"/>
      <c r="D105" s="1127"/>
      <c r="E105" s="1128"/>
      <c r="F105" s="1102"/>
      <c r="G105" s="1102"/>
      <c r="H105" s="1102"/>
      <c r="I105" s="1102"/>
      <c r="J105" s="1102"/>
      <c r="K105" s="1102"/>
      <c r="L105" s="1102"/>
      <c r="M105" s="1102"/>
      <c r="N105" s="1102"/>
      <c r="O105" s="1102"/>
      <c r="P105" s="1102"/>
      <c r="Q105" s="1102"/>
      <c r="R105" s="1102"/>
      <c r="S105" s="834"/>
      <c r="W105" s="1077"/>
      <c r="X105" s="1077"/>
      <c r="Z105" s="1077"/>
      <c r="AA105" s="1077"/>
      <c r="AB105" s="790"/>
    </row>
    <row r="106" spans="1:28" ht="14.25" x14ac:dyDescent="0.3">
      <c r="A106" s="1070">
        <v>6</v>
      </c>
      <c r="B106" s="1124" t="s">
        <v>153</v>
      </c>
      <c r="C106" s="1072"/>
      <c r="D106" s="1072"/>
      <c r="E106" s="1073"/>
      <c r="F106" s="1116"/>
      <c r="G106" s="1116"/>
      <c r="H106" s="1116"/>
      <c r="I106" s="1116"/>
      <c r="J106" s="1116"/>
      <c r="K106" s="1116"/>
      <c r="L106" s="1116"/>
      <c r="M106" s="1116"/>
      <c r="N106" s="1116"/>
      <c r="O106" s="1116"/>
      <c r="P106" s="1116"/>
      <c r="Q106" s="1116"/>
      <c r="R106" s="1074"/>
      <c r="S106" s="838"/>
      <c r="W106" s="1072"/>
      <c r="X106" s="1072"/>
      <c r="Z106" s="1072"/>
      <c r="AA106" s="1072"/>
      <c r="AB106" s="781"/>
    </row>
    <row r="107" spans="1:28" ht="14.25" x14ac:dyDescent="0.3">
      <c r="A107" s="1075">
        <v>6.1</v>
      </c>
      <c r="B107" s="1076" t="s">
        <v>154</v>
      </c>
      <c r="C107" s="1077"/>
      <c r="D107" s="1078"/>
      <c r="E107" s="1079"/>
      <c r="F107" s="1080">
        <f>('24.1 Base Year 1 Staff Loading'!F107+'24.2 Base Year 2 Staff Loading'!F107+'24.3 Base Year 3 Staff Loading'!F107+'24.4 Base Year 4 Staff Loading'!F107+'24.5 Base Year 5 Staff Loading'!F107+'24.6 Base Year 6 Staff Loading'!F107)/6</f>
        <v>0</v>
      </c>
      <c r="G107" s="1080">
        <f>('24.1 Base Year 1 Staff Loading'!G107+'24.2 Base Year 2 Staff Loading'!G107+'24.3 Base Year 3 Staff Loading'!G107+'24.4 Base Year 4 Staff Loading'!G107+'24.5 Base Year 5 Staff Loading'!G107+'24.6 Base Year 6 Staff Loading'!G107)/6</f>
        <v>0</v>
      </c>
      <c r="H107" s="1080">
        <f>('24.1 Base Year 1 Staff Loading'!H107+'24.2 Base Year 2 Staff Loading'!H107+'24.3 Base Year 3 Staff Loading'!H107+'24.4 Base Year 4 Staff Loading'!H107+'24.5 Base Year 5 Staff Loading'!H107+'24.6 Base Year 6 Staff Loading'!H107)/6</f>
        <v>0</v>
      </c>
      <c r="I107" s="1080">
        <f>('24.1 Base Year 1 Staff Loading'!I107+'24.2 Base Year 2 Staff Loading'!I107+'24.3 Base Year 3 Staff Loading'!I107+'24.4 Base Year 4 Staff Loading'!I107+'24.5 Base Year 5 Staff Loading'!I107+'24.6 Base Year 6 Staff Loading'!I107)/6</f>
        <v>0</v>
      </c>
      <c r="J107" s="1080">
        <f>('24.1 Base Year 1 Staff Loading'!J107+'24.2 Base Year 2 Staff Loading'!J107+'24.3 Base Year 3 Staff Loading'!J107+'24.4 Base Year 4 Staff Loading'!J107+'24.5 Base Year 5 Staff Loading'!J107+'24.6 Base Year 6 Staff Loading'!J107)/6</f>
        <v>0</v>
      </c>
      <c r="K107" s="1080">
        <f>('24.1 Base Year 1 Staff Loading'!K107+'24.2 Base Year 2 Staff Loading'!K107+'24.3 Base Year 3 Staff Loading'!K107+'24.4 Base Year 4 Staff Loading'!K107+'24.5 Base Year 5 Staff Loading'!K107+'24.6 Base Year 6 Staff Loading'!K107)/6</f>
        <v>0</v>
      </c>
      <c r="L107" s="1080">
        <f>('24.1 Base Year 1 Staff Loading'!L107+'24.2 Base Year 2 Staff Loading'!L107+'24.3 Base Year 3 Staff Loading'!L107+'24.4 Base Year 4 Staff Loading'!L107+'24.5 Base Year 5 Staff Loading'!L107+'24.6 Base Year 6 Staff Loading'!L107)/6</f>
        <v>0</v>
      </c>
      <c r="M107" s="1080">
        <f>('24.1 Base Year 1 Staff Loading'!M107+'24.2 Base Year 2 Staff Loading'!M107+'24.3 Base Year 3 Staff Loading'!M107+'24.4 Base Year 4 Staff Loading'!M107+'24.5 Base Year 5 Staff Loading'!M107+'24.6 Base Year 6 Staff Loading'!M107)/6</f>
        <v>0</v>
      </c>
      <c r="N107" s="1080">
        <f>('24.1 Base Year 1 Staff Loading'!N107+'24.2 Base Year 2 Staff Loading'!N107+'24.3 Base Year 3 Staff Loading'!N107+'24.4 Base Year 4 Staff Loading'!N107+'24.5 Base Year 5 Staff Loading'!N107+'24.6 Base Year 6 Staff Loading'!N107)/6</f>
        <v>0</v>
      </c>
      <c r="O107" s="1080">
        <f>('24.1 Base Year 1 Staff Loading'!O107+'24.2 Base Year 2 Staff Loading'!O107+'24.3 Base Year 3 Staff Loading'!O107+'24.4 Base Year 4 Staff Loading'!O107+'24.5 Base Year 5 Staff Loading'!O107+'24.6 Base Year 6 Staff Loading'!O107)/6</f>
        <v>0</v>
      </c>
      <c r="P107" s="1080">
        <f>('24.1 Base Year 1 Staff Loading'!P107+'24.2 Base Year 2 Staff Loading'!P107+'24.3 Base Year 3 Staff Loading'!P107+'24.4 Base Year 4 Staff Loading'!P107+'24.5 Base Year 5 Staff Loading'!P107+'24.6 Base Year 6 Staff Loading'!P107)/6</f>
        <v>0</v>
      </c>
      <c r="Q107" s="1080">
        <f>('24.1 Base Year 1 Staff Loading'!Q107+'24.2 Base Year 2 Staff Loading'!Q107+'24.3 Base Year 3 Staff Loading'!Q107+'24.4 Base Year 4 Staff Loading'!Q107+'24.5 Base Year 5 Staff Loading'!Q107+'24.6 Base Year 6 Staff Loading'!Q107)/6</f>
        <v>0</v>
      </c>
      <c r="R107" s="1080">
        <f>SUM(F107:Q107)</f>
        <v>0</v>
      </c>
      <c r="S107" s="788">
        <f>D107*R107</f>
        <v>0</v>
      </c>
      <c r="W107" s="1081">
        <f>X107/$U$7</f>
        <v>0</v>
      </c>
      <c r="X107" s="1081">
        <f>R107/12</f>
        <v>0</v>
      </c>
      <c r="Z107" s="1081">
        <f>IF($E107="Y",$R107,0)</f>
        <v>0</v>
      </c>
      <c r="AA107" s="1081">
        <f>IF($E107="N",$R107,0)</f>
        <v>0</v>
      </c>
      <c r="AB107" s="909" t="e">
        <f>Z107/(AA107+Z107)</f>
        <v>#DIV/0!</v>
      </c>
    </row>
    <row r="108" spans="1:28" s="1088" customFormat="1" ht="14.25" x14ac:dyDescent="0.3">
      <c r="A108" s="1075"/>
      <c r="B108" s="1076"/>
      <c r="C108" s="1077"/>
      <c r="D108" s="1078"/>
      <c r="E108" s="1079"/>
      <c r="F108" s="1080">
        <f>('24.1 Base Year 1 Staff Loading'!F108+'24.2 Base Year 2 Staff Loading'!F108+'24.3 Base Year 3 Staff Loading'!F108+'24.4 Base Year 4 Staff Loading'!F108+'24.5 Base Year 5 Staff Loading'!F108+'24.6 Base Year 6 Staff Loading'!F108)/6</f>
        <v>0</v>
      </c>
      <c r="G108" s="1080">
        <f>('24.1 Base Year 1 Staff Loading'!G108+'24.2 Base Year 2 Staff Loading'!G108+'24.3 Base Year 3 Staff Loading'!G108+'24.4 Base Year 4 Staff Loading'!G108+'24.5 Base Year 5 Staff Loading'!G108+'24.6 Base Year 6 Staff Loading'!G108)/6</f>
        <v>0</v>
      </c>
      <c r="H108" s="1080">
        <f>('24.1 Base Year 1 Staff Loading'!H108+'24.2 Base Year 2 Staff Loading'!H108+'24.3 Base Year 3 Staff Loading'!H108+'24.4 Base Year 4 Staff Loading'!H108+'24.5 Base Year 5 Staff Loading'!H108+'24.6 Base Year 6 Staff Loading'!H108)/6</f>
        <v>0</v>
      </c>
      <c r="I108" s="1080">
        <f>('24.1 Base Year 1 Staff Loading'!I108+'24.2 Base Year 2 Staff Loading'!I108+'24.3 Base Year 3 Staff Loading'!I108+'24.4 Base Year 4 Staff Loading'!I108+'24.5 Base Year 5 Staff Loading'!I108+'24.6 Base Year 6 Staff Loading'!I108)/6</f>
        <v>0</v>
      </c>
      <c r="J108" s="1080">
        <f>('24.1 Base Year 1 Staff Loading'!J108+'24.2 Base Year 2 Staff Loading'!J108+'24.3 Base Year 3 Staff Loading'!J108+'24.4 Base Year 4 Staff Loading'!J108+'24.5 Base Year 5 Staff Loading'!J108+'24.6 Base Year 6 Staff Loading'!J108)/6</f>
        <v>0</v>
      </c>
      <c r="K108" s="1080">
        <f>('24.1 Base Year 1 Staff Loading'!K108+'24.2 Base Year 2 Staff Loading'!K108+'24.3 Base Year 3 Staff Loading'!K108+'24.4 Base Year 4 Staff Loading'!K108+'24.5 Base Year 5 Staff Loading'!K108+'24.6 Base Year 6 Staff Loading'!K108)/6</f>
        <v>0</v>
      </c>
      <c r="L108" s="1080">
        <f>('24.1 Base Year 1 Staff Loading'!L108+'24.2 Base Year 2 Staff Loading'!L108+'24.3 Base Year 3 Staff Loading'!L108+'24.4 Base Year 4 Staff Loading'!L108+'24.5 Base Year 5 Staff Loading'!L108+'24.6 Base Year 6 Staff Loading'!L108)/6</f>
        <v>0</v>
      </c>
      <c r="M108" s="1080">
        <f>('24.1 Base Year 1 Staff Loading'!M108+'24.2 Base Year 2 Staff Loading'!M108+'24.3 Base Year 3 Staff Loading'!M108+'24.4 Base Year 4 Staff Loading'!M108+'24.5 Base Year 5 Staff Loading'!M108+'24.6 Base Year 6 Staff Loading'!M108)/6</f>
        <v>0</v>
      </c>
      <c r="N108" s="1080">
        <f>('24.1 Base Year 1 Staff Loading'!N108+'24.2 Base Year 2 Staff Loading'!N108+'24.3 Base Year 3 Staff Loading'!N108+'24.4 Base Year 4 Staff Loading'!N108+'24.5 Base Year 5 Staff Loading'!N108+'24.6 Base Year 6 Staff Loading'!N108)/6</f>
        <v>0</v>
      </c>
      <c r="O108" s="1080">
        <f>('24.1 Base Year 1 Staff Loading'!O108+'24.2 Base Year 2 Staff Loading'!O108+'24.3 Base Year 3 Staff Loading'!O108+'24.4 Base Year 4 Staff Loading'!O108+'24.5 Base Year 5 Staff Loading'!O108+'24.6 Base Year 6 Staff Loading'!O108)/6</f>
        <v>0</v>
      </c>
      <c r="P108" s="1080">
        <f>('24.1 Base Year 1 Staff Loading'!P108+'24.2 Base Year 2 Staff Loading'!P108+'24.3 Base Year 3 Staff Loading'!P108+'24.4 Base Year 4 Staff Loading'!P108+'24.5 Base Year 5 Staff Loading'!P108+'24.6 Base Year 6 Staff Loading'!P108)/6</f>
        <v>0</v>
      </c>
      <c r="Q108" s="1080">
        <f>('24.1 Base Year 1 Staff Loading'!Q108+'24.2 Base Year 2 Staff Loading'!Q108+'24.3 Base Year 3 Staff Loading'!Q108+'24.4 Base Year 4 Staff Loading'!Q108+'24.5 Base Year 5 Staff Loading'!Q108+'24.6 Base Year 6 Staff Loading'!Q108)/6</f>
        <v>0</v>
      </c>
      <c r="R108" s="1080">
        <f t="shared" ref="R108:R111" si="113">SUM(F108:Q108)</f>
        <v>0</v>
      </c>
      <c r="S108" s="788">
        <f t="shared" ref="S108:S111" si="114">D108*R108</f>
        <v>0</v>
      </c>
      <c r="T108" s="1066"/>
      <c r="U108" s="1066"/>
      <c r="V108" s="1066"/>
      <c r="W108" s="1081">
        <f t="shared" ref="W108:W111" si="115">X108/$U$7</f>
        <v>0</v>
      </c>
      <c r="X108" s="1081">
        <f t="shared" ref="X108:X111" si="116">R108/12</f>
        <v>0</v>
      </c>
      <c r="Z108" s="1081">
        <f t="shared" ref="Z108:Z111" si="117">IF($E108="Y",$R108,0)</f>
        <v>0</v>
      </c>
      <c r="AA108" s="1081">
        <f t="shared" ref="AA108:AA111" si="118">IF($E108="N",$R108,0)</f>
        <v>0</v>
      </c>
      <c r="AB108" s="909" t="e">
        <f t="shared" ref="AB108:AB111" si="119">Z108/(AA108+Z108)</f>
        <v>#DIV/0!</v>
      </c>
    </row>
    <row r="109" spans="1:28" ht="14.25" x14ac:dyDescent="0.3">
      <c r="A109" s="1075"/>
      <c r="B109" s="1076"/>
      <c r="C109" s="1077"/>
      <c r="D109" s="1078"/>
      <c r="E109" s="1079"/>
      <c r="F109" s="1080">
        <f>('24.1 Base Year 1 Staff Loading'!F109+'24.2 Base Year 2 Staff Loading'!F109+'24.3 Base Year 3 Staff Loading'!F109+'24.4 Base Year 4 Staff Loading'!F109+'24.5 Base Year 5 Staff Loading'!F109+'24.6 Base Year 6 Staff Loading'!F109)/6</f>
        <v>0</v>
      </c>
      <c r="G109" s="1080">
        <f>('24.1 Base Year 1 Staff Loading'!G109+'24.2 Base Year 2 Staff Loading'!G109+'24.3 Base Year 3 Staff Loading'!G109+'24.4 Base Year 4 Staff Loading'!G109+'24.5 Base Year 5 Staff Loading'!G109+'24.6 Base Year 6 Staff Loading'!G109)/6</f>
        <v>0</v>
      </c>
      <c r="H109" s="1080">
        <f>('24.1 Base Year 1 Staff Loading'!H109+'24.2 Base Year 2 Staff Loading'!H109+'24.3 Base Year 3 Staff Loading'!H109+'24.4 Base Year 4 Staff Loading'!H109+'24.5 Base Year 5 Staff Loading'!H109+'24.6 Base Year 6 Staff Loading'!H109)/6</f>
        <v>0</v>
      </c>
      <c r="I109" s="1080">
        <f>('24.1 Base Year 1 Staff Loading'!I109+'24.2 Base Year 2 Staff Loading'!I109+'24.3 Base Year 3 Staff Loading'!I109+'24.4 Base Year 4 Staff Loading'!I109+'24.5 Base Year 5 Staff Loading'!I109+'24.6 Base Year 6 Staff Loading'!I109)/6</f>
        <v>0</v>
      </c>
      <c r="J109" s="1080">
        <f>('24.1 Base Year 1 Staff Loading'!J109+'24.2 Base Year 2 Staff Loading'!J109+'24.3 Base Year 3 Staff Loading'!J109+'24.4 Base Year 4 Staff Loading'!J109+'24.5 Base Year 5 Staff Loading'!J109+'24.6 Base Year 6 Staff Loading'!J109)/6</f>
        <v>0</v>
      </c>
      <c r="K109" s="1080">
        <f>('24.1 Base Year 1 Staff Loading'!K109+'24.2 Base Year 2 Staff Loading'!K109+'24.3 Base Year 3 Staff Loading'!K109+'24.4 Base Year 4 Staff Loading'!K109+'24.5 Base Year 5 Staff Loading'!K109+'24.6 Base Year 6 Staff Loading'!K109)/6</f>
        <v>0</v>
      </c>
      <c r="L109" s="1080">
        <f>('24.1 Base Year 1 Staff Loading'!L109+'24.2 Base Year 2 Staff Loading'!L109+'24.3 Base Year 3 Staff Loading'!L109+'24.4 Base Year 4 Staff Loading'!L109+'24.5 Base Year 5 Staff Loading'!L109+'24.6 Base Year 6 Staff Loading'!L109)/6</f>
        <v>0</v>
      </c>
      <c r="M109" s="1080">
        <f>('24.1 Base Year 1 Staff Loading'!M109+'24.2 Base Year 2 Staff Loading'!M109+'24.3 Base Year 3 Staff Loading'!M109+'24.4 Base Year 4 Staff Loading'!M109+'24.5 Base Year 5 Staff Loading'!M109+'24.6 Base Year 6 Staff Loading'!M109)/6</f>
        <v>0</v>
      </c>
      <c r="N109" s="1080">
        <f>('24.1 Base Year 1 Staff Loading'!N109+'24.2 Base Year 2 Staff Loading'!N109+'24.3 Base Year 3 Staff Loading'!N109+'24.4 Base Year 4 Staff Loading'!N109+'24.5 Base Year 5 Staff Loading'!N109+'24.6 Base Year 6 Staff Loading'!N109)/6</f>
        <v>0</v>
      </c>
      <c r="O109" s="1080">
        <f>('24.1 Base Year 1 Staff Loading'!O109+'24.2 Base Year 2 Staff Loading'!O109+'24.3 Base Year 3 Staff Loading'!O109+'24.4 Base Year 4 Staff Loading'!O109+'24.5 Base Year 5 Staff Loading'!O109+'24.6 Base Year 6 Staff Loading'!O109)/6</f>
        <v>0</v>
      </c>
      <c r="P109" s="1080">
        <f>('24.1 Base Year 1 Staff Loading'!P109+'24.2 Base Year 2 Staff Loading'!P109+'24.3 Base Year 3 Staff Loading'!P109+'24.4 Base Year 4 Staff Loading'!P109+'24.5 Base Year 5 Staff Loading'!P109+'24.6 Base Year 6 Staff Loading'!P109)/6</f>
        <v>0</v>
      </c>
      <c r="Q109" s="1080">
        <f>('24.1 Base Year 1 Staff Loading'!Q109+'24.2 Base Year 2 Staff Loading'!Q109+'24.3 Base Year 3 Staff Loading'!Q109+'24.4 Base Year 4 Staff Loading'!Q109+'24.5 Base Year 5 Staff Loading'!Q109+'24.6 Base Year 6 Staff Loading'!Q109)/6</f>
        <v>0</v>
      </c>
      <c r="R109" s="1080">
        <f t="shared" si="113"/>
        <v>0</v>
      </c>
      <c r="S109" s="788">
        <f t="shared" si="114"/>
        <v>0</v>
      </c>
      <c r="W109" s="1081">
        <f t="shared" si="115"/>
        <v>0</v>
      </c>
      <c r="X109" s="1081">
        <f t="shared" si="116"/>
        <v>0</v>
      </c>
      <c r="Z109" s="1081">
        <f t="shared" si="117"/>
        <v>0</v>
      </c>
      <c r="AA109" s="1081">
        <f t="shared" si="118"/>
        <v>0</v>
      </c>
      <c r="AB109" s="909" t="e">
        <f t="shared" si="119"/>
        <v>#DIV/0!</v>
      </c>
    </row>
    <row r="110" spans="1:28" s="1088" customFormat="1" ht="14.25" x14ac:dyDescent="0.3">
      <c r="A110" s="1075"/>
      <c r="B110" s="1076"/>
      <c r="C110" s="1077"/>
      <c r="D110" s="1078"/>
      <c r="E110" s="1079"/>
      <c r="F110" s="1080">
        <f>('24.1 Base Year 1 Staff Loading'!F110+'24.2 Base Year 2 Staff Loading'!F110+'24.3 Base Year 3 Staff Loading'!F110+'24.4 Base Year 4 Staff Loading'!F110+'24.5 Base Year 5 Staff Loading'!F110+'24.6 Base Year 6 Staff Loading'!F110)/6</f>
        <v>0</v>
      </c>
      <c r="G110" s="1080">
        <f>('24.1 Base Year 1 Staff Loading'!G110+'24.2 Base Year 2 Staff Loading'!G110+'24.3 Base Year 3 Staff Loading'!G110+'24.4 Base Year 4 Staff Loading'!G110+'24.5 Base Year 5 Staff Loading'!G110+'24.6 Base Year 6 Staff Loading'!G110)/6</f>
        <v>0</v>
      </c>
      <c r="H110" s="1080">
        <f>('24.1 Base Year 1 Staff Loading'!H110+'24.2 Base Year 2 Staff Loading'!H110+'24.3 Base Year 3 Staff Loading'!H110+'24.4 Base Year 4 Staff Loading'!H110+'24.5 Base Year 5 Staff Loading'!H110+'24.6 Base Year 6 Staff Loading'!H110)/6</f>
        <v>0</v>
      </c>
      <c r="I110" s="1080">
        <f>('24.1 Base Year 1 Staff Loading'!I110+'24.2 Base Year 2 Staff Loading'!I110+'24.3 Base Year 3 Staff Loading'!I110+'24.4 Base Year 4 Staff Loading'!I110+'24.5 Base Year 5 Staff Loading'!I110+'24.6 Base Year 6 Staff Loading'!I110)/6</f>
        <v>0</v>
      </c>
      <c r="J110" s="1080">
        <f>('24.1 Base Year 1 Staff Loading'!J110+'24.2 Base Year 2 Staff Loading'!J110+'24.3 Base Year 3 Staff Loading'!J110+'24.4 Base Year 4 Staff Loading'!J110+'24.5 Base Year 5 Staff Loading'!J110+'24.6 Base Year 6 Staff Loading'!J110)/6</f>
        <v>0</v>
      </c>
      <c r="K110" s="1080">
        <f>('24.1 Base Year 1 Staff Loading'!K110+'24.2 Base Year 2 Staff Loading'!K110+'24.3 Base Year 3 Staff Loading'!K110+'24.4 Base Year 4 Staff Loading'!K110+'24.5 Base Year 5 Staff Loading'!K110+'24.6 Base Year 6 Staff Loading'!K110)/6</f>
        <v>0</v>
      </c>
      <c r="L110" s="1080">
        <f>('24.1 Base Year 1 Staff Loading'!L110+'24.2 Base Year 2 Staff Loading'!L110+'24.3 Base Year 3 Staff Loading'!L110+'24.4 Base Year 4 Staff Loading'!L110+'24.5 Base Year 5 Staff Loading'!L110+'24.6 Base Year 6 Staff Loading'!L110)/6</f>
        <v>0</v>
      </c>
      <c r="M110" s="1080">
        <f>('24.1 Base Year 1 Staff Loading'!M110+'24.2 Base Year 2 Staff Loading'!M110+'24.3 Base Year 3 Staff Loading'!M110+'24.4 Base Year 4 Staff Loading'!M110+'24.5 Base Year 5 Staff Loading'!M110+'24.6 Base Year 6 Staff Loading'!M110)/6</f>
        <v>0</v>
      </c>
      <c r="N110" s="1080">
        <f>('24.1 Base Year 1 Staff Loading'!N110+'24.2 Base Year 2 Staff Loading'!N110+'24.3 Base Year 3 Staff Loading'!N110+'24.4 Base Year 4 Staff Loading'!N110+'24.5 Base Year 5 Staff Loading'!N110+'24.6 Base Year 6 Staff Loading'!N110)/6</f>
        <v>0</v>
      </c>
      <c r="O110" s="1080">
        <f>('24.1 Base Year 1 Staff Loading'!O110+'24.2 Base Year 2 Staff Loading'!O110+'24.3 Base Year 3 Staff Loading'!O110+'24.4 Base Year 4 Staff Loading'!O110+'24.5 Base Year 5 Staff Loading'!O110+'24.6 Base Year 6 Staff Loading'!O110)/6</f>
        <v>0</v>
      </c>
      <c r="P110" s="1080">
        <f>('24.1 Base Year 1 Staff Loading'!P110+'24.2 Base Year 2 Staff Loading'!P110+'24.3 Base Year 3 Staff Loading'!P110+'24.4 Base Year 4 Staff Loading'!P110+'24.5 Base Year 5 Staff Loading'!P110+'24.6 Base Year 6 Staff Loading'!P110)/6</f>
        <v>0</v>
      </c>
      <c r="Q110" s="1080">
        <f>('24.1 Base Year 1 Staff Loading'!Q110+'24.2 Base Year 2 Staff Loading'!Q110+'24.3 Base Year 3 Staff Loading'!Q110+'24.4 Base Year 4 Staff Loading'!Q110+'24.5 Base Year 5 Staff Loading'!Q110+'24.6 Base Year 6 Staff Loading'!Q110)/6</f>
        <v>0</v>
      </c>
      <c r="R110" s="1080">
        <f t="shared" si="113"/>
        <v>0</v>
      </c>
      <c r="S110" s="788">
        <f t="shared" si="114"/>
        <v>0</v>
      </c>
      <c r="T110" s="1066"/>
      <c r="U110" s="1066"/>
      <c r="V110" s="1066"/>
      <c r="W110" s="1081">
        <f t="shared" si="115"/>
        <v>0</v>
      </c>
      <c r="X110" s="1081">
        <f t="shared" si="116"/>
        <v>0</v>
      </c>
      <c r="Z110" s="1081">
        <f t="shared" si="117"/>
        <v>0</v>
      </c>
      <c r="AA110" s="1081">
        <f t="shared" si="118"/>
        <v>0</v>
      </c>
      <c r="AB110" s="909" t="e">
        <f t="shared" si="119"/>
        <v>#DIV/0!</v>
      </c>
    </row>
    <row r="111" spans="1:28" ht="14.25" x14ac:dyDescent="0.3">
      <c r="A111" s="1075"/>
      <c r="B111" s="1076"/>
      <c r="C111" s="1077"/>
      <c r="D111" s="1078"/>
      <c r="E111" s="1079"/>
      <c r="F111" s="1080">
        <f>('24.1 Base Year 1 Staff Loading'!F111+'24.2 Base Year 2 Staff Loading'!F111+'24.3 Base Year 3 Staff Loading'!F111+'24.4 Base Year 4 Staff Loading'!F111+'24.5 Base Year 5 Staff Loading'!F111+'24.6 Base Year 6 Staff Loading'!F111)/6</f>
        <v>0</v>
      </c>
      <c r="G111" s="1080">
        <f>('24.1 Base Year 1 Staff Loading'!G111+'24.2 Base Year 2 Staff Loading'!G111+'24.3 Base Year 3 Staff Loading'!G111+'24.4 Base Year 4 Staff Loading'!G111+'24.5 Base Year 5 Staff Loading'!G111+'24.6 Base Year 6 Staff Loading'!G111)/6</f>
        <v>0</v>
      </c>
      <c r="H111" s="1080">
        <f>('24.1 Base Year 1 Staff Loading'!H111+'24.2 Base Year 2 Staff Loading'!H111+'24.3 Base Year 3 Staff Loading'!H111+'24.4 Base Year 4 Staff Loading'!H111+'24.5 Base Year 5 Staff Loading'!H111+'24.6 Base Year 6 Staff Loading'!H111)/6</f>
        <v>0</v>
      </c>
      <c r="I111" s="1080">
        <f>('24.1 Base Year 1 Staff Loading'!I111+'24.2 Base Year 2 Staff Loading'!I111+'24.3 Base Year 3 Staff Loading'!I111+'24.4 Base Year 4 Staff Loading'!I111+'24.5 Base Year 5 Staff Loading'!I111+'24.6 Base Year 6 Staff Loading'!I111)/6</f>
        <v>0</v>
      </c>
      <c r="J111" s="1080">
        <f>('24.1 Base Year 1 Staff Loading'!J111+'24.2 Base Year 2 Staff Loading'!J111+'24.3 Base Year 3 Staff Loading'!J111+'24.4 Base Year 4 Staff Loading'!J111+'24.5 Base Year 5 Staff Loading'!J111+'24.6 Base Year 6 Staff Loading'!J111)/6</f>
        <v>0</v>
      </c>
      <c r="K111" s="1080">
        <f>('24.1 Base Year 1 Staff Loading'!K111+'24.2 Base Year 2 Staff Loading'!K111+'24.3 Base Year 3 Staff Loading'!K111+'24.4 Base Year 4 Staff Loading'!K111+'24.5 Base Year 5 Staff Loading'!K111+'24.6 Base Year 6 Staff Loading'!K111)/6</f>
        <v>0</v>
      </c>
      <c r="L111" s="1080">
        <f>('24.1 Base Year 1 Staff Loading'!L111+'24.2 Base Year 2 Staff Loading'!L111+'24.3 Base Year 3 Staff Loading'!L111+'24.4 Base Year 4 Staff Loading'!L111+'24.5 Base Year 5 Staff Loading'!L111+'24.6 Base Year 6 Staff Loading'!L111)/6</f>
        <v>0</v>
      </c>
      <c r="M111" s="1080">
        <f>('24.1 Base Year 1 Staff Loading'!M111+'24.2 Base Year 2 Staff Loading'!M111+'24.3 Base Year 3 Staff Loading'!M111+'24.4 Base Year 4 Staff Loading'!M111+'24.5 Base Year 5 Staff Loading'!M111+'24.6 Base Year 6 Staff Loading'!M111)/6</f>
        <v>0</v>
      </c>
      <c r="N111" s="1080">
        <f>('24.1 Base Year 1 Staff Loading'!N111+'24.2 Base Year 2 Staff Loading'!N111+'24.3 Base Year 3 Staff Loading'!N111+'24.4 Base Year 4 Staff Loading'!N111+'24.5 Base Year 5 Staff Loading'!N111+'24.6 Base Year 6 Staff Loading'!N111)/6</f>
        <v>0</v>
      </c>
      <c r="O111" s="1080">
        <f>('24.1 Base Year 1 Staff Loading'!O111+'24.2 Base Year 2 Staff Loading'!O111+'24.3 Base Year 3 Staff Loading'!O111+'24.4 Base Year 4 Staff Loading'!O111+'24.5 Base Year 5 Staff Loading'!O111+'24.6 Base Year 6 Staff Loading'!O111)/6</f>
        <v>0</v>
      </c>
      <c r="P111" s="1080">
        <f>('24.1 Base Year 1 Staff Loading'!P111+'24.2 Base Year 2 Staff Loading'!P111+'24.3 Base Year 3 Staff Loading'!P111+'24.4 Base Year 4 Staff Loading'!P111+'24.5 Base Year 5 Staff Loading'!P111+'24.6 Base Year 6 Staff Loading'!P111)/6</f>
        <v>0</v>
      </c>
      <c r="Q111" s="1080">
        <f>('24.1 Base Year 1 Staff Loading'!Q111+'24.2 Base Year 2 Staff Loading'!Q111+'24.3 Base Year 3 Staff Loading'!Q111+'24.4 Base Year 4 Staff Loading'!Q111+'24.5 Base Year 5 Staff Loading'!Q111+'24.6 Base Year 6 Staff Loading'!Q111)/6</f>
        <v>0</v>
      </c>
      <c r="R111" s="1080">
        <f t="shared" si="113"/>
        <v>0</v>
      </c>
      <c r="S111" s="788">
        <f t="shared" si="114"/>
        <v>0</v>
      </c>
      <c r="W111" s="1081">
        <f t="shared" si="115"/>
        <v>0</v>
      </c>
      <c r="X111" s="1081">
        <f t="shared" si="116"/>
        <v>0</v>
      </c>
      <c r="Z111" s="1081">
        <f t="shared" si="117"/>
        <v>0</v>
      </c>
      <c r="AA111" s="1081">
        <f t="shared" si="118"/>
        <v>0</v>
      </c>
      <c r="AB111" s="909" t="e">
        <f t="shared" si="119"/>
        <v>#DIV/0!</v>
      </c>
    </row>
    <row r="112" spans="1:28" ht="15" thickBot="1" x14ac:dyDescent="0.35">
      <c r="A112" s="1082"/>
      <c r="B112" s="1083" t="s">
        <v>1234</v>
      </c>
      <c r="C112" s="1084"/>
      <c r="D112" s="1085"/>
      <c r="E112" s="1086"/>
      <c r="F112" s="1087">
        <f>SUM(F107:F111)</f>
        <v>0</v>
      </c>
      <c r="G112" s="1087">
        <f t="shared" ref="G112:R112" si="120">SUM(G107:G111)</f>
        <v>0</v>
      </c>
      <c r="H112" s="1087">
        <f t="shared" si="120"/>
        <v>0</v>
      </c>
      <c r="I112" s="1087">
        <f t="shared" si="120"/>
        <v>0</v>
      </c>
      <c r="J112" s="1087">
        <f t="shared" si="120"/>
        <v>0</v>
      </c>
      <c r="K112" s="1087">
        <f t="shared" si="120"/>
        <v>0</v>
      </c>
      <c r="L112" s="1087">
        <f t="shared" si="120"/>
        <v>0</v>
      </c>
      <c r="M112" s="1087">
        <f t="shared" si="120"/>
        <v>0</v>
      </c>
      <c r="N112" s="1087">
        <f t="shared" si="120"/>
        <v>0</v>
      </c>
      <c r="O112" s="1087">
        <f t="shared" si="120"/>
        <v>0</v>
      </c>
      <c r="P112" s="1087">
        <f t="shared" si="120"/>
        <v>0</v>
      </c>
      <c r="Q112" s="1087">
        <f t="shared" si="120"/>
        <v>0</v>
      </c>
      <c r="R112" s="1087">
        <f t="shared" si="120"/>
        <v>0</v>
      </c>
      <c r="S112" s="796">
        <f>SUM(S107:S111)</f>
        <v>0</v>
      </c>
      <c r="W112" s="1099">
        <f>SUM(W107:W111)</f>
        <v>0</v>
      </c>
      <c r="X112" s="1099">
        <f>SUM(X107:X111)</f>
        <v>0</v>
      </c>
      <c r="Z112" s="1089">
        <f>SUM(Z107:Z111)</f>
        <v>0</v>
      </c>
      <c r="AA112" s="1089">
        <f>SUM(AA107:AA111)</f>
        <v>0</v>
      </c>
      <c r="AB112" s="798" t="e">
        <f>Z112/(Z112+AA112)</f>
        <v>#DIV/0!</v>
      </c>
    </row>
    <row r="113" spans="1:28" ht="14.25" x14ac:dyDescent="0.3">
      <c r="A113" s="1075">
        <v>6.2</v>
      </c>
      <c r="B113" s="1076" t="s">
        <v>1174</v>
      </c>
      <c r="C113" s="1077"/>
      <c r="D113" s="1078"/>
      <c r="E113" s="1079"/>
      <c r="F113" s="1080">
        <f>('24.1 Base Year 1 Staff Loading'!F113+'24.2 Base Year 2 Staff Loading'!F113+'24.3 Base Year 3 Staff Loading'!F113+'24.4 Base Year 4 Staff Loading'!F113+'24.5 Base Year 5 Staff Loading'!F113+'24.6 Base Year 6 Staff Loading'!F113)/6</f>
        <v>0</v>
      </c>
      <c r="G113" s="1080">
        <f>('24.1 Base Year 1 Staff Loading'!G113+'24.2 Base Year 2 Staff Loading'!G113+'24.3 Base Year 3 Staff Loading'!G113+'24.4 Base Year 4 Staff Loading'!G113+'24.5 Base Year 5 Staff Loading'!G113+'24.6 Base Year 6 Staff Loading'!G113)/6</f>
        <v>0</v>
      </c>
      <c r="H113" s="1080">
        <f>('24.1 Base Year 1 Staff Loading'!H113+'24.2 Base Year 2 Staff Loading'!H113+'24.3 Base Year 3 Staff Loading'!H113+'24.4 Base Year 4 Staff Loading'!H113+'24.5 Base Year 5 Staff Loading'!H113+'24.6 Base Year 6 Staff Loading'!H113)/6</f>
        <v>0</v>
      </c>
      <c r="I113" s="1080">
        <f>('24.1 Base Year 1 Staff Loading'!I113+'24.2 Base Year 2 Staff Loading'!I113+'24.3 Base Year 3 Staff Loading'!I113+'24.4 Base Year 4 Staff Loading'!I113+'24.5 Base Year 5 Staff Loading'!I113+'24.6 Base Year 6 Staff Loading'!I113)/6</f>
        <v>0</v>
      </c>
      <c r="J113" s="1080">
        <f>('24.1 Base Year 1 Staff Loading'!J113+'24.2 Base Year 2 Staff Loading'!J113+'24.3 Base Year 3 Staff Loading'!J113+'24.4 Base Year 4 Staff Loading'!J113+'24.5 Base Year 5 Staff Loading'!J113+'24.6 Base Year 6 Staff Loading'!J113)/6</f>
        <v>0</v>
      </c>
      <c r="K113" s="1080">
        <f>('24.1 Base Year 1 Staff Loading'!K113+'24.2 Base Year 2 Staff Loading'!K113+'24.3 Base Year 3 Staff Loading'!K113+'24.4 Base Year 4 Staff Loading'!K113+'24.5 Base Year 5 Staff Loading'!K113+'24.6 Base Year 6 Staff Loading'!K113)/6</f>
        <v>0</v>
      </c>
      <c r="L113" s="1080">
        <f>('24.1 Base Year 1 Staff Loading'!L113+'24.2 Base Year 2 Staff Loading'!L113+'24.3 Base Year 3 Staff Loading'!L113+'24.4 Base Year 4 Staff Loading'!L113+'24.5 Base Year 5 Staff Loading'!L113+'24.6 Base Year 6 Staff Loading'!L113)/6</f>
        <v>0</v>
      </c>
      <c r="M113" s="1080">
        <f>('24.1 Base Year 1 Staff Loading'!M113+'24.2 Base Year 2 Staff Loading'!M113+'24.3 Base Year 3 Staff Loading'!M113+'24.4 Base Year 4 Staff Loading'!M113+'24.5 Base Year 5 Staff Loading'!M113+'24.6 Base Year 6 Staff Loading'!M113)/6</f>
        <v>0</v>
      </c>
      <c r="N113" s="1080">
        <f>('24.1 Base Year 1 Staff Loading'!N113+'24.2 Base Year 2 Staff Loading'!N113+'24.3 Base Year 3 Staff Loading'!N113+'24.4 Base Year 4 Staff Loading'!N113+'24.5 Base Year 5 Staff Loading'!N113+'24.6 Base Year 6 Staff Loading'!N113)/6</f>
        <v>0</v>
      </c>
      <c r="O113" s="1080">
        <f>('24.1 Base Year 1 Staff Loading'!O113+'24.2 Base Year 2 Staff Loading'!O113+'24.3 Base Year 3 Staff Loading'!O113+'24.4 Base Year 4 Staff Loading'!O113+'24.5 Base Year 5 Staff Loading'!O113+'24.6 Base Year 6 Staff Loading'!O113)/6</f>
        <v>0</v>
      </c>
      <c r="P113" s="1080">
        <f>('24.1 Base Year 1 Staff Loading'!P113+'24.2 Base Year 2 Staff Loading'!P113+'24.3 Base Year 3 Staff Loading'!P113+'24.4 Base Year 4 Staff Loading'!P113+'24.5 Base Year 5 Staff Loading'!P113+'24.6 Base Year 6 Staff Loading'!P113)/6</f>
        <v>0</v>
      </c>
      <c r="Q113" s="1080">
        <f>('24.1 Base Year 1 Staff Loading'!Q113+'24.2 Base Year 2 Staff Loading'!Q113+'24.3 Base Year 3 Staff Loading'!Q113+'24.4 Base Year 4 Staff Loading'!Q113+'24.5 Base Year 5 Staff Loading'!Q113+'24.6 Base Year 6 Staff Loading'!Q113)/6</f>
        <v>0</v>
      </c>
      <c r="R113" s="1080">
        <f>SUM(F113:Q113)</f>
        <v>0</v>
      </c>
      <c r="S113" s="788">
        <f>D113*R113</f>
        <v>0</v>
      </c>
      <c r="T113" s="1088"/>
      <c r="U113" s="1088"/>
      <c r="V113" s="1088"/>
      <c r="W113" s="1081">
        <f>X113/$U$7</f>
        <v>0</v>
      </c>
      <c r="X113" s="1081">
        <f>R113/12</f>
        <v>0</v>
      </c>
      <c r="Z113" s="1081">
        <f>IF($E113="Y",$R113,0)</f>
        <v>0</v>
      </c>
      <c r="AA113" s="1081">
        <f>IF($E113="N",$R113,0)</f>
        <v>0</v>
      </c>
      <c r="AB113" s="909" t="e">
        <f>Z113/(AA113+Z113)</f>
        <v>#DIV/0!</v>
      </c>
    </row>
    <row r="114" spans="1:28" s="1088" customFormat="1" ht="14.25" x14ac:dyDescent="0.3">
      <c r="A114" s="1075"/>
      <c r="B114" s="1076"/>
      <c r="C114" s="1077"/>
      <c r="D114" s="1078"/>
      <c r="E114" s="1079"/>
      <c r="F114" s="1080">
        <f>('24.1 Base Year 1 Staff Loading'!F114+'24.2 Base Year 2 Staff Loading'!F114+'24.3 Base Year 3 Staff Loading'!F114+'24.4 Base Year 4 Staff Loading'!F114+'24.5 Base Year 5 Staff Loading'!F114+'24.6 Base Year 6 Staff Loading'!F114)/6</f>
        <v>0</v>
      </c>
      <c r="G114" s="1080">
        <f>('24.1 Base Year 1 Staff Loading'!G114+'24.2 Base Year 2 Staff Loading'!G114+'24.3 Base Year 3 Staff Loading'!G114+'24.4 Base Year 4 Staff Loading'!G114+'24.5 Base Year 5 Staff Loading'!G114+'24.6 Base Year 6 Staff Loading'!G114)/6</f>
        <v>0</v>
      </c>
      <c r="H114" s="1080">
        <f>('24.1 Base Year 1 Staff Loading'!H114+'24.2 Base Year 2 Staff Loading'!H114+'24.3 Base Year 3 Staff Loading'!H114+'24.4 Base Year 4 Staff Loading'!H114+'24.5 Base Year 5 Staff Loading'!H114+'24.6 Base Year 6 Staff Loading'!H114)/6</f>
        <v>0</v>
      </c>
      <c r="I114" s="1080">
        <f>('24.1 Base Year 1 Staff Loading'!I114+'24.2 Base Year 2 Staff Loading'!I114+'24.3 Base Year 3 Staff Loading'!I114+'24.4 Base Year 4 Staff Loading'!I114+'24.5 Base Year 5 Staff Loading'!I114+'24.6 Base Year 6 Staff Loading'!I114)/6</f>
        <v>0</v>
      </c>
      <c r="J114" s="1080">
        <f>('24.1 Base Year 1 Staff Loading'!J114+'24.2 Base Year 2 Staff Loading'!J114+'24.3 Base Year 3 Staff Loading'!J114+'24.4 Base Year 4 Staff Loading'!J114+'24.5 Base Year 5 Staff Loading'!J114+'24.6 Base Year 6 Staff Loading'!J114)/6</f>
        <v>0</v>
      </c>
      <c r="K114" s="1080">
        <f>('24.1 Base Year 1 Staff Loading'!K114+'24.2 Base Year 2 Staff Loading'!K114+'24.3 Base Year 3 Staff Loading'!K114+'24.4 Base Year 4 Staff Loading'!K114+'24.5 Base Year 5 Staff Loading'!K114+'24.6 Base Year 6 Staff Loading'!K114)/6</f>
        <v>0</v>
      </c>
      <c r="L114" s="1080">
        <f>('24.1 Base Year 1 Staff Loading'!L114+'24.2 Base Year 2 Staff Loading'!L114+'24.3 Base Year 3 Staff Loading'!L114+'24.4 Base Year 4 Staff Loading'!L114+'24.5 Base Year 5 Staff Loading'!L114+'24.6 Base Year 6 Staff Loading'!L114)/6</f>
        <v>0</v>
      </c>
      <c r="M114" s="1080">
        <f>('24.1 Base Year 1 Staff Loading'!M114+'24.2 Base Year 2 Staff Loading'!M114+'24.3 Base Year 3 Staff Loading'!M114+'24.4 Base Year 4 Staff Loading'!M114+'24.5 Base Year 5 Staff Loading'!M114+'24.6 Base Year 6 Staff Loading'!M114)/6</f>
        <v>0</v>
      </c>
      <c r="N114" s="1080">
        <f>('24.1 Base Year 1 Staff Loading'!N114+'24.2 Base Year 2 Staff Loading'!N114+'24.3 Base Year 3 Staff Loading'!N114+'24.4 Base Year 4 Staff Loading'!N114+'24.5 Base Year 5 Staff Loading'!N114+'24.6 Base Year 6 Staff Loading'!N114)/6</f>
        <v>0</v>
      </c>
      <c r="O114" s="1080">
        <f>('24.1 Base Year 1 Staff Loading'!O114+'24.2 Base Year 2 Staff Loading'!O114+'24.3 Base Year 3 Staff Loading'!O114+'24.4 Base Year 4 Staff Loading'!O114+'24.5 Base Year 5 Staff Loading'!O114+'24.6 Base Year 6 Staff Loading'!O114)/6</f>
        <v>0</v>
      </c>
      <c r="P114" s="1080">
        <f>('24.1 Base Year 1 Staff Loading'!P114+'24.2 Base Year 2 Staff Loading'!P114+'24.3 Base Year 3 Staff Loading'!P114+'24.4 Base Year 4 Staff Loading'!P114+'24.5 Base Year 5 Staff Loading'!P114+'24.6 Base Year 6 Staff Loading'!P114)/6</f>
        <v>0</v>
      </c>
      <c r="Q114" s="1080">
        <f>('24.1 Base Year 1 Staff Loading'!Q114+'24.2 Base Year 2 Staff Loading'!Q114+'24.3 Base Year 3 Staff Loading'!Q114+'24.4 Base Year 4 Staff Loading'!Q114+'24.5 Base Year 5 Staff Loading'!Q114+'24.6 Base Year 6 Staff Loading'!Q114)/6</f>
        <v>0</v>
      </c>
      <c r="R114" s="1080">
        <f t="shared" ref="R114:R117" si="121">SUM(F114:Q114)</f>
        <v>0</v>
      </c>
      <c r="S114" s="788">
        <f t="shared" ref="S114:S117" si="122">D114*R114</f>
        <v>0</v>
      </c>
      <c r="W114" s="1081">
        <f t="shared" ref="W114:W117" si="123">X114/$U$7</f>
        <v>0</v>
      </c>
      <c r="X114" s="1081">
        <f t="shared" ref="X114:X117" si="124">R114/12</f>
        <v>0</v>
      </c>
      <c r="Z114" s="1081">
        <f t="shared" ref="Z114:Z117" si="125">IF($E114="Y",$R114,0)</f>
        <v>0</v>
      </c>
      <c r="AA114" s="1081">
        <f t="shared" ref="AA114:AA117" si="126">IF($E114="N",$R114,0)</f>
        <v>0</v>
      </c>
      <c r="AB114" s="909" t="e">
        <f t="shared" ref="AB114:AB117" si="127">Z114/(AA114+Z114)</f>
        <v>#DIV/0!</v>
      </c>
    </row>
    <row r="115" spans="1:28" s="1088" customFormat="1" ht="14.25" x14ac:dyDescent="0.3">
      <c r="A115" s="1075"/>
      <c r="B115" s="1076"/>
      <c r="C115" s="1077"/>
      <c r="D115" s="1078"/>
      <c r="E115" s="1079"/>
      <c r="F115" s="1080">
        <f>('24.1 Base Year 1 Staff Loading'!F115+'24.2 Base Year 2 Staff Loading'!F115+'24.3 Base Year 3 Staff Loading'!F115+'24.4 Base Year 4 Staff Loading'!F115+'24.5 Base Year 5 Staff Loading'!F115+'24.6 Base Year 6 Staff Loading'!F115)/6</f>
        <v>0</v>
      </c>
      <c r="G115" s="1080">
        <f>('24.1 Base Year 1 Staff Loading'!G115+'24.2 Base Year 2 Staff Loading'!G115+'24.3 Base Year 3 Staff Loading'!G115+'24.4 Base Year 4 Staff Loading'!G115+'24.5 Base Year 5 Staff Loading'!G115+'24.6 Base Year 6 Staff Loading'!G115)/6</f>
        <v>0</v>
      </c>
      <c r="H115" s="1080">
        <f>('24.1 Base Year 1 Staff Loading'!H115+'24.2 Base Year 2 Staff Loading'!H115+'24.3 Base Year 3 Staff Loading'!H115+'24.4 Base Year 4 Staff Loading'!H115+'24.5 Base Year 5 Staff Loading'!H115+'24.6 Base Year 6 Staff Loading'!H115)/6</f>
        <v>0</v>
      </c>
      <c r="I115" s="1080">
        <f>('24.1 Base Year 1 Staff Loading'!I115+'24.2 Base Year 2 Staff Loading'!I115+'24.3 Base Year 3 Staff Loading'!I115+'24.4 Base Year 4 Staff Loading'!I115+'24.5 Base Year 5 Staff Loading'!I115+'24.6 Base Year 6 Staff Loading'!I115)/6</f>
        <v>0</v>
      </c>
      <c r="J115" s="1080">
        <f>('24.1 Base Year 1 Staff Loading'!J115+'24.2 Base Year 2 Staff Loading'!J115+'24.3 Base Year 3 Staff Loading'!J115+'24.4 Base Year 4 Staff Loading'!J115+'24.5 Base Year 5 Staff Loading'!J115+'24.6 Base Year 6 Staff Loading'!J115)/6</f>
        <v>0</v>
      </c>
      <c r="K115" s="1080">
        <f>('24.1 Base Year 1 Staff Loading'!K115+'24.2 Base Year 2 Staff Loading'!K115+'24.3 Base Year 3 Staff Loading'!K115+'24.4 Base Year 4 Staff Loading'!K115+'24.5 Base Year 5 Staff Loading'!K115+'24.6 Base Year 6 Staff Loading'!K115)/6</f>
        <v>0</v>
      </c>
      <c r="L115" s="1080">
        <f>('24.1 Base Year 1 Staff Loading'!L115+'24.2 Base Year 2 Staff Loading'!L115+'24.3 Base Year 3 Staff Loading'!L115+'24.4 Base Year 4 Staff Loading'!L115+'24.5 Base Year 5 Staff Loading'!L115+'24.6 Base Year 6 Staff Loading'!L115)/6</f>
        <v>0</v>
      </c>
      <c r="M115" s="1080">
        <f>('24.1 Base Year 1 Staff Loading'!M115+'24.2 Base Year 2 Staff Loading'!M115+'24.3 Base Year 3 Staff Loading'!M115+'24.4 Base Year 4 Staff Loading'!M115+'24.5 Base Year 5 Staff Loading'!M115+'24.6 Base Year 6 Staff Loading'!M115)/6</f>
        <v>0</v>
      </c>
      <c r="N115" s="1080">
        <f>('24.1 Base Year 1 Staff Loading'!N115+'24.2 Base Year 2 Staff Loading'!N115+'24.3 Base Year 3 Staff Loading'!N115+'24.4 Base Year 4 Staff Loading'!N115+'24.5 Base Year 5 Staff Loading'!N115+'24.6 Base Year 6 Staff Loading'!N115)/6</f>
        <v>0</v>
      </c>
      <c r="O115" s="1080">
        <f>('24.1 Base Year 1 Staff Loading'!O115+'24.2 Base Year 2 Staff Loading'!O115+'24.3 Base Year 3 Staff Loading'!O115+'24.4 Base Year 4 Staff Loading'!O115+'24.5 Base Year 5 Staff Loading'!O115+'24.6 Base Year 6 Staff Loading'!O115)/6</f>
        <v>0</v>
      </c>
      <c r="P115" s="1080">
        <f>('24.1 Base Year 1 Staff Loading'!P115+'24.2 Base Year 2 Staff Loading'!P115+'24.3 Base Year 3 Staff Loading'!P115+'24.4 Base Year 4 Staff Loading'!P115+'24.5 Base Year 5 Staff Loading'!P115+'24.6 Base Year 6 Staff Loading'!P115)/6</f>
        <v>0</v>
      </c>
      <c r="Q115" s="1080">
        <f>('24.1 Base Year 1 Staff Loading'!Q115+'24.2 Base Year 2 Staff Loading'!Q115+'24.3 Base Year 3 Staff Loading'!Q115+'24.4 Base Year 4 Staff Loading'!Q115+'24.5 Base Year 5 Staff Loading'!Q115+'24.6 Base Year 6 Staff Loading'!Q115)/6</f>
        <v>0</v>
      </c>
      <c r="R115" s="1080">
        <f t="shared" si="121"/>
        <v>0</v>
      </c>
      <c r="S115" s="788">
        <f t="shared" si="122"/>
        <v>0</v>
      </c>
      <c r="W115" s="1081">
        <f t="shared" si="123"/>
        <v>0</v>
      </c>
      <c r="X115" s="1081">
        <f t="shared" si="124"/>
        <v>0</v>
      </c>
      <c r="Z115" s="1081">
        <f t="shared" si="125"/>
        <v>0</v>
      </c>
      <c r="AA115" s="1081">
        <f t="shared" si="126"/>
        <v>0</v>
      </c>
      <c r="AB115" s="909" t="e">
        <f t="shared" si="127"/>
        <v>#DIV/0!</v>
      </c>
    </row>
    <row r="116" spans="1:28" ht="14.25" x14ac:dyDescent="0.3">
      <c r="A116" s="1075"/>
      <c r="B116" s="1076"/>
      <c r="C116" s="1077"/>
      <c r="D116" s="1078"/>
      <c r="E116" s="1079"/>
      <c r="F116" s="1080">
        <f>('24.1 Base Year 1 Staff Loading'!F116+'24.2 Base Year 2 Staff Loading'!F116+'24.3 Base Year 3 Staff Loading'!F116+'24.4 Base Year 4 Staff Loading'!F116+'24.5 Base Year 5 Staff Loading'!F116+'24.6 Base Year 6 Staff Loading'!F116)/6</f>
        <v>0</v>
      </c>
      <c r="G116" s="1080">
        <f>('24.1 Base Year 1 Staff Loading'!G116+'24.2 Base Year 2 Staff Loading'!G116+'24.3 Base Year 3 Staff Loading'!G116+'24.4 Base Year 4 Staff Loading'!G116+'24.5 Base Year 5 Staff Loading'!G116+'24.6 Base Year 6 Staff Loading'!G116)/6</f>
        <v>0</v>
      </c>
      <c r="H116" s="1080">
        <f>('24.1 Base Year 1 Staff Loading'!H116+'24.2 Base Year 2 Staff Loading'!H116+'24.3 Base Year 3 Staff Loading'!H116+'24.4 Base Year 4 Staff Loading'!H116+'24.5 Base Year 5 Staff Loading'!H116+'24.6 Base Year 6 Staff Loading'!H116)/6</f>
        <v>0</v>
      </c>
      <c r="I116" s="1080">
        <f>('24.1 Base Year 1 Staff Loading'!I116+'24.2 Base Year 2 Staff Loading'!I116+'24.3 Base Year 3 Staff Loading'!I116+'24.4 Base Year 4 Staff Loading'!I116+'24.5 Base Year 5 Staff Loading'!I116+'24.6 Base Year 6 Staff Loading'!I116)/6</f>
        <v>0</v>
      </c>
      <c r="J116" s="1080">
        <f>('24.1 Base Year 1 Staff Loading'!J116+'24.2 Base Year 2 Staff Loading'!J116+'24.3 Base Year 3 Staff Loading'!J116+'24.4 Base Year 4 Staff Loading'!J116+'24.5 Base Year 5 Staff Loading'!J116+'24.6 Base Year 6 Staff Loading'!J116)/6</f>
        <v>0</v>
      </c>
      <c r="K116" s="1080">
        <f>('24.1 Base Year 1 Staff Loading'!K116+'24.2 Base Year 2 Staff Loading'!K116+'24.3 Base Year 3 Staff Loading'!K116+'24.4 Base Year 4 Staff Loading'!K116+'24.5 Base Year 5 Staff Loading'!K116+'24.6 Base Year 6 Staff Loading'!K116)/6</f>
        <v>0</v>
      </c>
      <c r="L116" s="1080">
        <f>('24.1 Base Year 1 Staff Loading'!L116+'24.2 Base Year 2 Staff Loading'!L116+'24.3 Base Year 3 Staff Loading'!L116+'24.4 Base Year 4 Staff Loading'!L116+'24.5 Base Year 5 Staff Loading'!L116+'24.6 Base Year 6 Staff Loading'!L116)/6</f>
        <v>0</v>
      </c>
      <c r="M116" s="1080">
        <f>('24.1 Base Year 1 Staff Loading'!M116+'24.2 Base Year 2 Staff Loading'!M116+'24.3 Base Year 3 Staff Loading'!M116+'24.4 Base Year 4 Staff Loading'!M116+'24.5 Base Year 5 Staff Loading'!M116+'24.6 Base Year 6 Staff Loading'!M116)/6</f>
        <v>0</v>
      </c>
      <c r="N116" s="1080">
        <f>('24.1 Base Year 1 Staff Loading'!N116+'24.2 Base Year 2 Staff Loading'!N116+'24.3 Base Year 3 Staff Loading'!N116+'24.4 Base Year 4 Staff Loading'!N116+'24.5 Base Year 5 Staff Loading'!N116+'24.6 Base Year 6 Staff Loading'!N116)/6</f>
        <v>0</v>
      </c>
      <c r="O116" s="1080">
        <f>('24.1 Base Year 1 Staff Loading'!O116+'24.2 Base Year 2 Staff Loading'!O116+'24.3 Base Year 3 Staff Loading'!O116+'24.4 Base Year 4 Staff Loading'!O116+'24.5 Base Year 5 Staff Loading'!O116+'24.6 Base Year 6 Staff Loading'!O116)/6</f>
        <v>0</v>
      </c>
      <c r="P116" s="1080">
        <f>('24.1 Base Year 1 Staff Loading'!P116+'24.2 Base Year 2 Staff Loading'!P116+'24.3 Base Year 3 Staff Loading'!P116+'24.4 Base Year 4 Staff Loading'!P116+'24.5 Base Year 5 Staff Loading'!P116+'24.6 Base Year 6 Staff Loading'!P116)/6</f>
        <v>0</v>
      </c>
      <c r="Q116" s="1080">
        <f>('24.1 Base Year 1 Staff Loading'!Q116+'24.2 Base Year 2 Staff Loading'!Q116+'24.3 Base Year 3 Staff Loading'!Q116+'24.4 Base Year 4 Staff Loading'!Q116+'24.5 Base Year 5 Staff Loading'!Q116+'24.6 Base Year 6 Staff Loading'!Q116)/6</f>
        <v>0</v>
      </c>
      <c r="R116" s="1080">
        <f t="shared" si="121"/>
        <v>0</v>
      </c>
      <c r="S116" s="788">
        <f t="shared" si="122"/>
        <v>0</v>
      </c>
      <c r="W116" s="1081">
        <f t="shared" si="123"/>
        <v>0</v>
      </c>
      <c r="X116" s="1081">
        <f t="shared" si="124"/>
        <v>0</v>
      </c>
      <c r="Z116" s="1081">
        <f t="shared" si="125"/>
        <v>0</v>
      </c>
      <c r="AA116" s="1081">
        <f t="shared" si="126"/>
        <v>0</v>
      </c>
      <c r="AB116" s="909" t="e">
        <f t="shared" si="127"/>
        <v>#DIV/0!</v>
      </c>
    </row>
    <row r="117" spans="1:28" ht="14.25" x14ac:dyDescent="0.3">
      <c r="A117" s="1075"/>
      <c r="B117" s="1076"/>
      <c r="C117" s="1077"/>
      <c r="D117" s="1078"/>
      <c r="E117" s="1079"/>
      <c r="F117" s="1080">
        <f>('24.1 Base Year 1 Staff Loading'!F117+'24.2 Base Year 2 Staff Loading'!F117+'24.3 Base Year 3 Staff Loading'!F117+'24.4 Base Year 4 Staff Loading'!F117+'24.5 Base Year 5 Staff Loading'!F117+'24.6 Base Year 6 Staff Loading'!F117)/6</f>
        <v>0</v>
      </c>
      <c r="G117" s="1080">
        <f>('24.1 Base Year 1 Staff Loading'!G117+'24.2 Base Year 2 Staff Loading'!G117+'24.3 Base Year 3 Staff Loading'!G117+'24.4 Base Year 4 Staff Loading'!G117+'24.5 Base Year 5 Staff Loading'!G117+'24.6 Base Year 6 Staff Loading'!G117)/6</f>
        <v>0</v>
      </c>
      <c r="H117" s="1080">
        <f>('24.1 Base Year 1 Staff Loading'!H117+'24.2 Base Year 2 Staff Loading'!H117+'24.3 Base Year 3 Staff Loading'!H117+'24.4 Base Year 4 Staff Loading'!H117+'24.5 Base Year 5 Staff Loading'!H117+'24.6 Base Year 6 Staff Loading'!H117)/6</f>
        <v>0</v>
      </c>
      <c r="I117" s="1080">
        <f>('24.1 Base Year 1 Staff Loading'!I117+'24.2 Base Year 2 Staff Loading'!I117+'24.3 Base Year 3 Staff Loading'!I117+'24.4 Base Year 4 Staff Loading'!I117+'24.5 Base Year 5 Staff Loading'!I117+'24.6 Base Year 6 Staff Loading'!I117)/6</f>
        <v>0</v>
      </c>
      <c r="J117" s="1080">
        <f>('24.1 Base Year 1 Staff Loading'!J117+'24.2 Base Year 2 Staff Loading'!J117+'24.3 Base Year 3 Staff Loading'!J117+'24.4 Base Year 4 Staff Loading'!J117+'24.5 Base Year 5 Staff Loading'!J117+'24.6 Base Year 6 Staff Loading'!J117)/6</f>
        <v>0</v>
      </c>
      <c r="K117" s="1080">
        <f>('24.1 Base Year 1 Staff Loading'!K117+'24.2 Base Year 2 Staff Loading'!K117+'24.3 Base Year 3 Staff Loading'!K117+'24.4 Base Year 4 Staff Loading'!K117+'24.5 Base Year 5 Staff Loading'!K117+'24.6 Base Year 6 Staff Loading'!K117)/6</f>
        <v>0</v>
      </c>
      <c r="L117" s="1080">
        <f>('24.1 Base Year 1 Staff Loading'!L117+'24.2 Base Year 2 Staff Loading'!L117+'24.3 Base Year 3 Staff Loading'!L117+'24.4 Base Year 4 Staff Loading'!L117+'24.5 Base Year 5 Staff Loading'!L117+'24.6 Base Year 6 Staff Loading'!L117)/6</f>
        <v>0</v>
      </c>
      <c r="M117" s="1080">
        <f>('24.1 Base Year 1 Staff Loading'!M117+'24.2 Base Year 2 Staff Loading'!M117+'24.3 Base Year 3 Staff Loading'!M117+'24.4 Base Year 4 Staff Loading'!M117+'24.5 Base Year 5 Staff Loading'!M117+'24.6 Base Year 6 Staff Loading'!M117)/6</f>
        <v>0</v>
      </c>
      <c r="N117" s="1080">
        <f>('24.1 Base Year 1 Staff Loading'!N117+'24.2 Base Year 2 Staff Loading'!N117+'24.3 Base Year 3 Staff Loading'!N117+'24.4 Base Year 4 Staff Loading'!N117+'24.5 Base Year 5 Staff Loading'!N117+'24.6 Base Year 6 Staff Loading'!N117)/6</f>
        <v>0</v>
      </c>
      <c r="O117" s="1080">
        <f>('24.1 Base Year 1 Staff Loading'!O117+'24.2 Base Year 2 Staff Loading'!O117+'24.3 Base Year 3 Staff Loading'!O117+'24.4 Base Year 4 Staff Loading'!O117+'24.5 Base Year 5 Staff Loading'!O117+'24.6 Base Year 6 Staff Loading'!O117)/6</f>
        <v>0</v>
      </c>
      <c r="P117" s="1080">
        <f>('24.1 Base Year 1 Staff Loading'!P117+'24.2 Base Year 2 Staff Loading'!P117+'24.3 Base Year 3 Staff Loading'!P117+'24.4 Base Year 4 Staff Loading'!P117+'24.5 Base Year 5 Staff Loading'!P117+'24.6 Base Year 6 Staff Loading'!P117)/6</f>
        <v>0</v>
      </c>
      <c r="Q117" s="1080">
        <f>('24.1 Base Year 1 Staff Loading'!Q117+'24.2 Base Year 2 Staff Loading'!Q117+'24.3 Base Year 3 Staff Loading'!Q117+'24.4 Base Year 4 Staff Loading'!Q117+'24.5 Base Year 5 Staff Loading'!Q117+'24.6 Base Year 6 Staff Loading'!Q117)/6</f>
        <v>0</v>
      </c>
      <c r="R117" s="1080">
        <f t="shared" si="121"/>
        <v>0</v>
      </c>
      <c r="S117" s="788">
        <f t="shared" si="122"/>
        <v>0</v>
      </c>
      <c r="W117" s="1081">
        <f t="shared" si="123"/>
        <v>0</v>
      </c>
      <c r="X117" s="1081">
        <f t="shared" si="124"/>
        <v>0</v>
      </c>
      <c r="Z117" s="1081">
        <f t="shared" si="125"/>
        <v>0</v>
      </c>
      <c r="AA117" s="1081">
        <f t="shared" si="126"/>
        <v>0</v>
      </c>
      <c r="AB117" s="909" t="e">
        <f t="shared" si="127"/>
        <v>#DIV/0!</v>
      </c>
    </row>
    <row r="118" spans="1:28" ht="15" thickBot="1" x14ac:dyDescent="0.35">
      <c r="A118" s="1082"/>
      <c r="B118" s="1083" t="s">
        <v>1175</v>
      </c>
      <c r="C118" s="1084"/>
      <c r="D118" s="1085"/>
      <c r="E118" s="1086"/>
      <c r="F118" s="1087">
        <f>SUM(F113:F117)</f>
        <v>0</v>
      </c>
      <c r="G118" s="1087">
        <f t="shared" ref="G118:R118" si="128">SUM(G113:G117)</f>
        <v>0</v>
      </c>
      <c r="H118" s="1087">
        <f t="shared" si="128"/>
        <v>0</v>
      </c>
      <c r="I118" s="1087">
        <f t="shared" si="128"/>
        <v>0</v>
      </c>
      <c r="J118" s="1087">
        <f t="shared" si="128"/>
        <v>0</v>
      </c>
      <c r="K118" s="1087">
        <f t="shared" si="128"/>
        <v>0</v>
      </c>
      <c r="L118" s="1087">
        <f t="shared" si="128"/>
        <v>0</v>
      </c>
      <c r="M118" s="1087">
        <f t="shared" si="128"/>
        <v>0</v>
      </c>
      <c r="N118" s="1087">
        <f t="shared" si="128"/>
        <v>0</v>
      </c>
      <c r="O118" s="1087">
        <f t="shared" si="128"/>
        <v>0</v>
      </c>
      <c r="P118" s="1087">
        <f t="shared" si="128"/>
        <v>0</v>
      </c>
      <c r="Q118" s="1087">
        <f t="shared" si="128"/>
        <v>0</v>
      </c>
      <c r="R118" s="1087">
        <f t="shared" si="128"/>
        <v>0</v>
      </c>
      <c r="S118" s="796">
        <f>SUM(S113:S117)</f>
        <v>0</v>
      </c>
      <c r="W118" s="1099">
        <f>SUM(W113:W117)</f>
        <v>0</v>
      </c>
      <c r="X118" s="1099">
        <f>SUM(X113:X117)</f>
        <v>0</v>
      </c>
      <c r="Z118" s="1089">
        <f>SUM(Z113:Z117)</f>
        <v>0</v>
      </c>
      <c r="AA118" s="1089">
        <f>SUM(AA113:AA117)</f>
        <v>0</v>
      </c>
      <c r="AB118" s="798" t="e">
        <f>Z118/(Z118+AA118)</f>
        <v>#DIV/0!</v>
      </c>
    </row>
    <row r="119" spans="1:28" ht="14.25" x14ac:dyDescent="0.3">
      <c r="A119" s="1075">
        <v>6.3</v>
      </c>
      <c r="B119" s="1076" t="s">
        <v>158</v>
      </c>
      <c r="C119" s="1077"/>
      <c r="D119" s="1078"/>
      <c r="E119" s="1079"/>
      <c r="F119" s="1080">
        <f>('24.1 Base Year 1 Staff Loading'!F119+'24.2 Base Year 2 Staff Loading'!F119+'24.3 Base Year 3 Staff Loading'!F119+'24.4 Base Year 4 Staff Loading'!F119+'24.5 Base Year 5 Staff Loading'!F119+'24.6 Base Year 6 Staff Loading'!F119)/6</f>
        <v>0</v>
      </c>
      <c r="G119" s="1080">
        <f>('24.1 Base Year 1 Staff Loading'!G119+'24.2 Base Year 2 Staff Loading'!G119+'24.3 Base Year 3 Staff Loading'!G119+'24.4 Base Year 4 Staff Loading'!G119+'24.5 Base Year 5 Staff Loading'!G119+'24.6 Base Year 6 Staff Loading'!G119)/6</f>
        <v>0</v>
      </c>
      <c r="H119" s="1080">
        <f>('24.1 Base Year 1 Staff Loading'!H119+'24.2 Base Year 2 Staff Loading'!H119+'24.3 Base Year 3 Staff Loading'!H119+'24.4 Base Year 4 Staff Loading'!H119+'24.5 Base Year 5 Staff Loading'!H119+'24.6 Base Year 6 Staff Loading'!H119)/6</f>
        <v>0</v>
      </c>
      <c r="I119" s="1080">
        <f>('24.1 Base Year 1 Staff Loading'!I119+'24.2 Base Year 2 Staff Loading'!I119+'24.3 Base Year 3 Staff Loading'!I119+'24.4 Base Year 4 Staff Loading'!I119+'24.5 Base Year 5 Staff Loading'!I119+'24.6 Base Year 6 Staff Loading'!I119)/6</f>
        <v>0</v>
      </c>
      <c r="J119" s="1080">
        <f>('24.1 Base Year 1 Staff Loading'!J119+'24.2 Base Year 2 Staff Loading'!J119+'24.3 Base Year 3 Staff Loading'!J119+'24.4 Base Year 4 Staff Loading'!J119+'24.5 Base Year 5 Staff Loading'!J119+'24.6 Base Year 6 Staff Loading'!J119)/6</f>
        <v>0</v>
      </c>
      <c r="K119" s="1080">
        <f>('24.1 Base Year 1 Staff Loading'!K119+'24.2 Base Year 2 Staff Loading'!K119+'24.3 Base Year 3 Staff Loading'!K119+'24.4 Base Year 4 Staff Loading'!K119+'24.5 Base Year 5 Staff Loading'!K119+'24.6 Base Year 6 Staff Loading'!K119)/6</f>
        <v>0</v>
      </c>
      <c r="L119" s="1080">
        <f>('24.1 Base Year 1 Staff Loading'!L119+'24.2 Base Year 2 Staff Loading'!L119+'24.3 Base Year 3 Staff Loading'!L119+'24.4 Base Year 4 Staff Loading'!L119+'24.5 Base Year 5 Staff Loading'!L119+'24.6 Base Year 6 Staff Loading'!L119)/6</f>
        <v>0</v>
      </c>
      <c r="M119" s="1080">
        <f>('24.1 Base Year 1 Staff Loading'!M119+'24.2 Base Year 2 Staff Loading'!M119+'24.3 Base Year 3 Staff Loading'!M119+'24.4 Base Year 4 Staff Loading'!M119+'24.5 Base Year 5 Staff Loading'!M119+'24.6 Base Year 6 Staff Loading'!M119)/6</f>
        <v>0</v>
      </c>
      <c r="N119" s="1080">
        <f>('24.1 Base Year 1 Staff Loading'!N119+'24.2 Base Year 2 Staff Loading'!N119+'24.3 Base Year 3 Staff Loading'!N119+'24.4 Base Year 4 Staff Loading'!N119+'24.5 Base Year 5 Staff Loading'!N119+'24.6 Base Year 6 Staff Loading'!N119)/6</f>
        <v>0</v>
      </c>
      <c r="O119" s="1080">
        <f>('24.1 Base Year 1 Staff Loading'!O119+'24.2 Base Year 2 Staff Loading'!O119+'24.3 Base Year 3 Staff Loading'!O119+'24.4 Base Year 4 Staff Loading'!O119+'24.5 Base Year 5 Staff Loading'!O119+'24.6 Base Year 6 Staff Loading'!O119)/6</f>
        <v>0</v>
      </c>
      <c r="P119" s="1080">
        <f>('24.1 Base Year 1 Staff Loading'!P119+'24.2 Base Year 2 Staff Loading'!P119+'24.3 Base Year 3 Staff Loading'!P119+'24.4 Base Year 4 Staff Loading'!P119+'24.5 Base Year 5 Staff Loading'!P119+'24.6 Base Year 6 Staff Loading'!P119)/6</f>
        <v>0</v>
      </c>
      <c r="Q119" s="1080">
        <f>('24.1 Base Year 1 Staff Loading'!Q119+'24.2 Base Year 2 Staff Loading'!Q119+'24.3 Base Year 3 Staff Loading'!Q119+'24.4 Base Year 4 Staff Loading'!Q119+'24.5 Base Year 5 Staff Loading'!Q119+'24.6 Base Year 6 Staff Loading'!Q119)/6</f>
        <v>0</v>
      </c>
      <c r="R119" s="1080">
        <f>SUM(F119:Q119)</f>
        <v>0</v>
      </c>
      <c r="S119" s="788">
        <f>D119*R119</f>
        <v>0</v>
      </c>
      <c r="W119" s="1081">
        <f>X119/$U$7</f>
        <v>0</v>
      </c>
      <c r="X119" s="1081">
        <f>R119/12</f>
        <v>0</v>
      </c>
      <c r="Z119" s="1081">
        <f>IF($E119="Y",$R119,0)</f>
        <v>0</v>
      </c>
      <c r="AA119" s="1081">
        <f>IF($E119="N",$R119,0)</f>
        <v>0</v>
      </c>
      <c r="AB119" s="909" t="e">
        <f>Z119/(AA119+Z119)</f>
        <v>#DIV/0!</v>
      </c>
    </row>
    <row r="120" spans="1:28" s="1088" customFormat="1" ht="14.25" x14ac:dyDescent="0.3">
      <c r="A120" s="1075"/>
      <c r="B120" s="1076"/>
      <c r="C120" s="1077"/>
      <c r="D120" s="1078"/>
      <c r="E120" s="1079"/>
      <c r="F120" s="1080">
        <f>('24.1 Base Year 1 Staff Loading'!F120+'24.2 Base Year 2 Staff Loading'!F120+'24.3 Base Year 3 Staff Loading'!F120+'24.4 Base Year 4 Staff Loading'!F120+'24.5 Base Year 5 Staff Loading'!F120+'24.6 Base Year 6 Staff Loading'!F120)/6</f>
        <v>0</v>
      </c>
      <c r="G120" s="1080">
        <f>('24.1 Base Year 1 Staff Loading'!G120+'24.2 Base Year 2 Staff Loading'!G120+'24.3 Base Year 3 Staff Loading'!G120+'24.4 Base Year 4 Staff Loading'!G120+'24.5 Base Year 5 Staff Loading'!G120+'24.6 Base Year 6 Staff Loading'!G120)/6</f>
        <v>0</v>
      </c>
      <c r="H120" s="1080">
        <f>('24.1 Base Year 1 Staff Loading'!H120+'24.2 Base Year 2 Staff Loading'!H120+'24.3 Base Year 3 Staff Loading'!H120+'24.4 Base Year 4 Staff Loading'!H120+'24.5 Base Year 5 Staff Loading'!H120+'24.6 Base Year 6 Staff Loading'!H120)/6</f>
        <v>0</v>
      </c>
      <c r="I120" s="1080">
        <f>('24.1 Base Year 1 Staff Loading'!I120+'24.2 Base Year 2 Staff Loading'!I120+'24.3 Base Year 3 Staff Loading'!I120+'24.4 Base Year 4 Staff Loading'!I120+'24.5 Base Year 5 Staff Loading'!I120+'24.6 Base Year 6 Staff Loading'!I120)/6</f>
        <v>0</v>
      </c>
      <c r="J120" s="1080">
        <f>('24.1 Base Year 1 Staff Loading'!J120+'24.2 Base Year 2 Staff Loading'!J120+'24.3 Base Year 3 Staff Loading'!J120+'24.4 Base Year 4 Staff Loading'!J120+'24.5 Base Year 5 Staff Loading'!J120+'24.6 Base Year 6 Staff Loading'!J120)/6</f>
        <v>0</v>
      </c>
      <c r="K120" s="1080">
        <f>('24.1 Base Year 1 Staff Loading'!K120+'24.2 Base Year 2 Staff Loading'!K120+'24.3 Base Year 3 Staff Loading'!K120+'24.4 Base Year 4 Staff Loading'!K120+'24.5 Base Year 5 Staff Loading'!K120+'24.6 Base Year 6 Staff Loading'!K120)/6</f>
        <v>0</v>
      </c>
      <c r="L120" s="1080">
        <f>('24.1 Base Year 1 Staff Loading'!L120+'24.2 Base Year 2 Staff Loading'!L120+'24.3 Base Year 3 Staff Loading'!L120+'24.4 Base Year 4 Staff Loading'!L120+'24.5 Base Year 5 Staff Loading'!L120+'24.6 Base Year 6 Staff Loading'!L120)/6</f>
        <v>0</v>
      </c>
      <c r="M120" s="1080">
        <f>('24.1 Base Year 1 Staff Loading'!M120+'24.2 Base Year 2 Staff Loading'!M120+'24.3 Base Year 3 Staff Loading'!M120+'24.4 Base Year 4 Staff Loading'!M120+'24.5 Base Year 5 Staff Loading'!M120+'24.6 Base Year 6 Staff Loading'!M120)/6</f>
        <v>0</v>
      </c>
      <c r="N120" s="1080">
        <f>('24.1 Base Year 1 Staff Loading'!N120+'24.2 Base Year 2 Staff Loading'!N120+'24.3 Base Year 3 Staff Loading'!N120+'24.4 Base Year 4 Staff Loading'!N120+'24.5 Base Year 5 Staff Loading'!N120+'24.6 Base Year 6 Staff Loading'!N120)/6</f>
        <v>0</v>
      </c>
      <c r="O120" s="1080">
        <f>('24.1 Base Year 1 Staff Loading'!O120+'24.2 Base Year 2 Staff Loading'!O120+'24.3 Base Year 3 Staff Loading'!O120+'24.4 Base Year 4 Staff Loading'!O120+'24.5 Base Year 5 Staff Loading'!O120+'24.6 Base Year 6 Staff Loading'!O120)/6</f>
        <v>0</v>
      </c>
      <c r="P120" s="1080">
        <f>('24.1 Base Year 1 Staff Loading'!P120+'24.2 Base Year 2 Staff Loading'!P120+'24.3 Base Year 3 Staff Loading'!P120+'24.4 Base Year 4 Staff Loading'!P120+'24.5 Base Year 5 Staff Loading'!P120+'24.6 Base Year 6 Staff Loading'!P120)/6</f>
        <v>0</v>
      </c>
      <c r="Q120" s="1080">
        <f>('24.1 Base Year 1 Staff Loading'!Q120+'24.2 Base Year 2 Staff Loading'!Q120+'24.3 Base Year 3 Staff Loading'!Q120+'24.4 Base Year 4 Staff Loading'!Q120+'24.5 Base Year 5 Staff Loading'!Q120+'24.6 Base Year 6 Staff Loading'!Q120)/6</f>
        <v>0</v>
      </c>
      <c r="R120" s="1080">
        <f t="shared" ref="R120:R123" si="129">SUM(F120:Q120)</f>
        <v>0</v>
      </c>
      <c r="S120" s="788">
        <f t="shared" ref="S120:S123" si="130">D120*R120</f>
        <v>0</v>
      </c>
      <c r="T120" s="1129"/>
      <c r="U120" s="1129"/>
      <c r="V120" s="1129"/>
      <c r="W120" s="1081">
        <f t="shared" ref="W120:W123" si="131">X120/$U$7</f>
        <v>0</v>
      </c>
      <c r="X120" s="1081">
        <f t="shared" ref="X120:X123" si="132">R120/12</f>
        <v>0</v>
      </c>
      <c r="Z120" s="1081">
        <f t="shared" ref="Z120:Z123" si="133">IF($E120="Y",$R120,0)</f>
        <v>0</v>
      </c>
      <c r="AA120" s="1081">
        <f t="shared" ref="AA120:AA123" si="134">IF($E120="N",$R120,0)</f>
        <v>0</v>
      </c>
      <c r="AB120" s="909" t="e">
        <f t="shared" ref="AB120:AB123" si="135">Z120/(AA120+Z120)</f>
        <v>#DIV/0!</v>
      </c>
    </row>
    <row r="121" spans="1:28" ht="14.25" x14ac:dyDescent="0.3">
      <c r="A121" s="1075"/>
      <c r="B121" s="1076"/>
      <c r="C121" s="1077"/>
      <c r="D121" s="1078"/>
      <c r="E121" s="1079"/>
      <c r="F121" s="1080">
        <f>('24.1 Base Year 1 Staff Loading'!F121+'24.2 Base Year 2 Staff Loading'!F121+'24.3 Base Year 3 Staff Loading'!F121+'24.4 Base Year 4 Staff Loading'!F121+'24.5 Base Year 5 Staff Loading'!F121+'24.6 Base Year 6 Staff Loading'!F121)/6</f>
        <v>0</v>
      </c>
      <c r="G121" s="1080">
        <f>('24.1 Base Year 1 Staff Loading'!G121+'24.2 Base Year 2 Staff Loading'!G121+'24.3 Base Year 3 Staff Loading'!G121+'24.4 Base Year 4 Staff Loading'!G121+'24.5 Base Year 5 Staff Loading'!G121+'24.6 Base Year 6 Staff Loading'!G121)/6</f>
        <v>0</v>
      </c>
      <c r="H121" s="1080">
        <f>('24.1 Base Year 1 Staff Loading'!H121+'24.2 Base Year 2 Staff Loading'!H121+'24.3 Base Year 3 Staff Loading'!H121+'24.4 Base Year 4 Staff Loading'!H121+'24.5 Base Year 5 Staff Loading'!H121+'24.6 Base Year 6 Staff Loading'!H121)/6</f>
        <v>0</v>
      </c>
      <c r="I121" s="1080">
        <f>('24.1 Base Year 1 Staff Loading'!I121+'24.2 Base Year 2 Staff Loading'!I121+'24.3 Base Year 3 Staff Loading'!I121+'24.4 Base Year 4 Staff Loading'!I121+'24.5 Base Year 5 Staff Loading'!I121+'24.6 Base Year 6 Staff Loading'!I121)/6</f>
        <v>0</v>
      </c>
      <c r="J121" s="1080">
        <f>('24.1 Base Year 1 Staff Loading'!J121+'24.2 Base Year 2 Staff Loading'!J121+'24.3 Base Year 3 Staff Loading'!J121+'24.4 Base Year 4 Staff Loading'!J121+'24.5 Base Year 5 Staff Loading'!J121+'24.6 Base Year 6 Staff Loading'!J121)/6</f>
        <v>0</v>
      </c>
      <c r="K121" s="1080">
        <f>('24.1 Base Year 1 Staff Loading'!K121+'24.2 Base Year 2 Staff Loading'!K121+'24.3 Base Year 3 Staff Loading'!K121+'24.4 Base Year 4 Staff Loading'!K121+'24.5 Base Year 5 Staff Loading'!K121+'24.6 Base Year 6 Staff Loading'!K121)/6</f>
        <v>0</v>
      </c>
      <c r="L121" s="1080">
        <f>('24.1 Base Year 1 Staff Loading'!L121+'24.2 Base Year 2 Staff Loading'!L121+'24.3 Base Year 3 Staff Loading'!L121+'24.4 Base Year 4 Staff Loading'!L121+'24.5 Base Year 5 Staff Loading'!L121+'24.6 Base Year 6 Staff Loading'!L121)/6</f>
        <v>0</v>
      </c>
      <c r="M121" s="1080">
        <f>('24.1 Base Year 1 Staff Loading'!M121+'24.2 Base Year 2 Staff Loading'!M121+'24.3 Base Year 3 Staff Loading'!M121+'24.4 Base Year 4 Staff Loading'!M121+'24.5 Base Year 5 Staff Loading'!M121+'24.6 Base Year 6 Staff Loading'!M121)/6</f>
        <v>0</v>
      </c>
      <c r="N121" s="1080">
        <f>('24.1 Base Year 1 Staff Loading'!N121+'24.2 Base Year 2 Staff Loading'!N121+'24.3 Base Year 3 Staff Loading'!N121+'24.4 Base Year 4 Staff Loading'!N121+'24.5 Base Year 5 Staff Loading'!N121+'24.6 Base Year 6 Staff Loading'!N121)/6</f>
        <v>0</v>
      </c>
      <c r="O121" s="1080">
        <f>('24.1 Base Year 1 Staff Loading'!O121+'24.2 Base Year 2 Staff Loading'!O121+'24.3 Base Year 3 Staff Loading'!O121+'24.4 Base Year 4 Staff Loading'!O121+'24.5 Base Year 5 Staff Loading'!O121+'24.6 Base Year 6 Staff Loading'!O121)/6</f>
        <v>0</v>
      </c>
      <c r="P121" s="1080">
        <f>('24.1 Base Year 1 Staff Loading'!P121+'24.2 Base Year 2 Staff Loading'!P121+'24.3 Base Year 3 Staff Loading'!P121+'24.4 Base Year 4 Staff Loading'!P121+'24.5 Base Year 5 Staff Loading'!P121+'24.6 Base Year 6 Staff Loading'!P121)/6</f>
        <v>0</v>
      </c>
      <c r="Q121" s="1080">
        <f>('24.1 Base Year 1 Staff Loading'!Q121+'24.2 Base Year 2 Staff Loading'!Q121+'24.3 Base Year 3 Staff Loading'!Q121+'24.4 Base Year 4 Staff Loading'!Q121+'24.5 Base Year 5 Staff Loading'!Q121+'24.6 Base Year 6 Staff Loading'!Q121)/6</f>
        <v>0</v>
      </c>
      <c r="R121" s="1080">
        <f t="shared" si="129"/>
        <v>0</v>
      </c>
      <c r="S121" s="788">
        <f t="shared" si="130"/>
        <v>0</v>
      </c>
      <c r="W121" s="1081">
        <f t="shared" si="131"/>
        <v>0</v>
      </c>
      <c r="X121" s="1081">
        <f t="shared" si="132"/>
        <v>0</v>
      </c>
      <c r="Z121" s="1081">
        <f t="shared" si="133"/>
        <v>0</v>
      </c>
      <c r="AA121" s="1081">
        <f t="shared" si="134"/>
        <v>0</v>
      </c>
      <c r="AB121" s="909" t="e">
        <f t="shared" si="135"/>
        <v>#DIV/0!</v>
      </c>
    </row>
    <row r="122" spans="1:28" s="1088" customFormat="1" ht="14.25" x14ac:dyDescent="0.3">
      <c r="A122" s="1075"/>
      <c r="B122" s="1076"/>
      <c r="C122" s="1077"/>
      <c r="D122" s="1078"/>
      <c r="E122" s="1079"/>
      <c r="F122" s="1080">
        <f>('24.1 Base Year 1 Staff Loading'!F122+'24.2 Base Year 2 Staff Loading'!F122+'24.3 Base Year 3 Staff Loading'!F122+'24.4 Base Year 4 Staff Loading'!F122+'24.5 Base Year 5 Staff Loading'!F122+'24.6 Base Year 6 Staff Loading'!F122)/6</f>
        <v>0</v>
      </c>
      <c r="G122" s="1080">
        <f>('24.1 Base Year 1 Staff Loading'!G122+'24.2 Base Year 2 Staff Loading'!G122+'24.3 Base Year 3 Staff Loading'!G122+'24.4 Base Year 4 Staff Loading'!G122+'24.5 Base Year 5 Staff Loading'!G122+'24.6 Base Year 6 Staff Loading'!G122)/6</f>
        <v>0</v>
      </c>
      <c r="H122" s="1080">
        <f>('24.1 Base Year 1 Staff Loading'!H122+'24.2 Base Year 2 Staff Loading'!H122+'24.3 Base Year 3 Staff Loading'!H122+'24.4 Base Year 4 Staff Loading'!H122+'24.5 Base Year 5 Staff Loading'!H122+'24.6 Base Year 6 Staff Loading'!H122)/6</f>
        <v>0</v>
      </c>
      <c r="I122" s="1080">
        <f>('24.1 Base Year 1 Staff Loading'!I122+'24.2 Base Year 2 Staff Loading'!I122+'24.3 Base Year 3 Staff Loading'!I122+'24.4 Base Year 4 Staff Loading'!I122+'24.5 Base Year 5 Staff Loading'!I122+'24.6 Base Year 6 Staff Loading'!I122)/6</f>
        <v>0</v>
      </c>
      <c r="J122" s="1080">
        <f>('24.1 Base Year 1 Staff Loading'!J122+'24.2 Base Year 2 Staff Loading'!J122+'24.3 Base Year 3 Staff Loading'!J122+'24.4 Base Year 4 Staff Loading'!J122+'24.5 Base Year 5 Staff Loading'!J122+'24.6 Base Year 6 Staff Loading'!J122)/6</f>
        <v>0</v>
      </c>
      <c r="K122" s="1080">
        <f>('24.1 Base Year 1 Staff Loading'!K122+'24.2 Base Year 2 Staff Loading'!K122+'24.3 Base Year 3 Staff Loading'!K122+'24.4 Base Year 4 Staff Loading'!K122+'24.5 Base Year 5 Staff Loading'!K122+'24.6 Base Year 6 Staff Loading'!K122)/6</f>
        <v>0</v>
      </c>
      <c r="L122" s="1080">
        <f>('24.1 Base Year 1 Staff Loading'!L122+'24.2 Base Year 2 Staff Loading'!L122+'24.3 Base Year 3 Staff Loading'!L122+'24.4 Base Year 4 Staff Loading'!L122+'24.5 Base Year 5 Staff Loading'!L122+'24.6 Base Year 6 Staff Loading'!L122)/6</f>
        <v>0</v>
      </c>
      <c r="M122" s="1080">
        <f>('24.1 Base Year 1 Staff Loading'!M122+'24.2 Base Year 2 Staff Loading'!M122+'24.3 Base Year 3 Staff Loading'!M122+'24.4 Base Year 4 Staff Loading'!M122+'24.5 Base Year 5 Staff Loading'!M122+'24.6 Base Year 6 Staff Loading'!M122)/6</f>
        <v>0</v>
      </c>
      <c r="N122" s="1080">
        <f>('24.1 Base Year 1 Staff Loading'!N122+'24.2 Base Year 2 Staff Loading'!N122+'24.3 Base Year 3 Staff Loading'!N122+'24.4 Base Year 4 Staff Loading'!N122+'24.5 Base Year 5 Staff Loading'!N122+'24.6 Base Year 6 Staff Loading'!N122)/6</f>
        <v>0</v>
      </c>
      <c r="O122" s="1080">
        <f>('24.1 Base Year 1 Staff Loading'!O122+'24.2 Base Year 2 Staff Loading'!O122+'24.3 Base Year 3 Staff Loading'!O122+'24.4 Base Year 4 Staff Loading'!O122+'24.5 Base Year 5 Staff Loading'!O122+'24.6 Base Year 6 Staff Loading'!O122)/6</f>
        <v>0</v>
      </c>
      <c r="P122" s="1080">
        <f>('24.1 Base Year 1 Staff Loading'!P122+'24.2 Base Year 2 Staff Loading'!P122+'24.3 Base Year 3 Staff Loading'!P122+'24.4 Base Year 4 Staff Loading'!P122+'24.5 Base Year 5 Staff Loading'!P122+'24.6 Base Year 6 Staff Loading'!P122)/6</f>
        <v>0</v>
      </c>
      <c r="Q122" s="1080">
        <f>('24.1 Base Year 1 Staff Loading'!Q122+'24.2 Base Year 2 Staff Loading'!Q122+'24.3 Base Year 3 Staff Loading'!Q122+'24.4 Base Year 4 Staff Loading'!Q122+'24.5 Base Year 5 Staff Loading'!Q122+'24.6 Base Year 6 Staff Loading'!Q122)/6</f>
        <v>0</v>
      </c>
      <c r="R122" s="1080">
        <f t="shared" si="129"/>
        <v>0</v>
      </c>
      <c r="S122" s="788">
        <f t="shared" si="130"/>
        <v>0</v>
      </c>
      <c r="T122" s="1066"/>
      <c r="U122" s="1066"/>
      <c r="V122" s="1066"/>
      <c r="W122" s="1081">
        <f t="shared" si="131"/>
        <v>0</v>
      </c>
      <c r="X122" s="1081">
        <f t="shared" si="132"/>
        <v>0</v>
      </c>
      <c r="Z122" s="1081">
        <f t="shared" si="133"/>
        <v>0</v>
      </c>
      <c r="AA122" s="1081">
        <f t="shared" si="134"/>
        <v>0</v>
      </c>
      <c r="AB122" s="909" t="e">
        <f t="shared" si="135"/>
        <v>#DIV/0!</v>
      </c>
    </row>
    <row r="123" spans="1:28" ht="14.25" x14ac:dyDescent="0.3">
      <c r="A123" s="1075"/>
      <c r="B123" s="1076"/>
      <c r="C123" s="1077"/>
      <c r="D123" s="1078"/>
      <c r="E123" s="1079"/>
      <c r="F123" s="1080">
        <f>('24.1 Base Year 1 Staff Loading'!F123+'24.2 Base Year 2 Staff Loading'!F123+'24.3 Base Year 3 Staff Loading'!F123+'24.4 Base Year 4 Staff Loading'!F123+'24.5 Base Year 5 Staff Loading'!F123+'24.6 Base Year 6 Staff Loading'!F123)/6</f>
        <v>0</v>
      </c>
      <c r="G123" s="1080">
        <f>('24.1 Base Year 1 Staff Loading'!G123+'24.2 Base Year 2 Staff Loading'!G123+'24.3 Base Year 3 Staff Loading'!G123+'24.4 Base Year 4 Staff Loading'!G123+'24.5 Base Year 5 Staff Loading'!G123+'24.6 Base Year 6 Staff Loading'!G123)/6</f>
        <v>0</v>
      </c>
      <c r="H123" s="1080">
        <f>('24.1 Base Year 1 Staff Loading'!H123+'24.2 Base Year 2 Staff Loading'!H123+'24.3 Base Year 3 Staff Loading'!H123+'24.4 Base Year 4 Staff Loading'!H123+'24.5 Base Year 5 Staff Loading'!H123+'24.6 Base Year 6 Staff Loading'!H123)/6</f>
        <v>0</v>
      </c>
      <c r="I123" s="1080">
        <f>('24.1 Base Year 1 Staff Loading'!I123+'24.2 Base Year 2 Staff Loading'!I123+'24.3 Base Year 3 Staff Loading'!I123+'24.4 Base Year 4 Staff Loading'!I123+'24.5 Base Year 5 Staff Loading'!I123+'24.6 Base Year 6 Staff Loading'!I123)/6</f>
        <v>0</v>
      </c>
      <c r="J123" s="1080">
        <f>('24.1 Base Year 1 Staff Loading'!J123+'24.2 Base Year 2 Staff Loading'!J123+'24.3 Base Year 3 Staff Loading'!J123+'24.4 Base Year 4 Staff Loading'!J123+'24.5 Base Year 5 Staff Loading'!J123+'24.6 Base Year 6 Staff Loading'!J123)/6</f>
        <v>0</v>
      </c>
      <c r="K123" s="1080">
        <f>('24.1 Base Year 1 Staff Loading'!K123+'24.2 Base Year 2 Staff Loading'!K123+'24.3 Base Year 3 Staff Loading'!K123+'24.4 Base Year 4 Staff Loading'!K123+'24.5 Base Year 5 Staff Loading'!K123+'24.6 Base Year 6 Staff Loading'!K123)/6</f>
        <v>0</v>
      </c>
      <c r="L123" s="1080">
        <f>('24.1 Base Year 1 Staff Loading'!L123+'24.2 Base Year 2 Staff Loading'!L123+'24.3 Base Year 3 Staff Loading'!L123+'24.4 Base Year 4 Staff Loading'!L123+'24.5 Base Year 5 Staff Loading'!L123+'24.6 Base Year 6 Staff Loading'!L123)/6</f>
        <v>0</v>
      </c>
      <c r="M123" s="1080">
        <f>('24.1 Base Year 1 Staff Loading'!M123+'24.2 Base Year 2 Staff Loading'!M123+'24.3 Base Year 3 Staff Loading'!M123+'24.4 Base Year 4 Staff Loading'!M123+'24.5 Base Year 5 Staff Loading'!M123+'24.6 Base Year 6 Staff Loading'!M123)/6</f>
        <v>0</v>
      </c>
      <c r="N123" s="1080">
        <f>('24.1 Base Year 1 Staff Loading'!N123+'24.2 Base Year 2 Staff Loading'!N123+'24.3 Base Year 3 Staff Loading'!N123+'24.4 Base Year 4 Staff Loading'!N123+'24.5 Base Year 5 Staff Loading'!N123+'24.6 Base Year 6 Staff Loading'!N123)/6</f>
        <v>0</v>
      </c>
      <c r="O123" s="1080">
        <f>('24.1 Base Year 1 Staff Loading'!O123+'24.2 Base Year 2 Staff Loading'!O123+'24.3 Base Year 3 Staff Loading'!O123+'24.4 Base Year 4 Staff Loading'!O123+'24.5 Base Year 5 Staff Loading'!O123+'24.6 Base Year 6 Staff Loading'!O123)/6</f>
        <v>0</v>
      </c>
      <c r="P123" s="1080">
        <f>('24.1 Base Year 1 Staff Loading'!P123+'24.2 Base Year 2 Staff Loading'!P123+'24.3 Base Year 3 Staff Loading'!P123+'24.4 Base Year 4 Staff Loading'!P123+'24.5 Base Year 5 Staff Loading'!P123+'24.6 Base Year 6 Staff Loading'!P123)/6</f>
        <v>0</v>
      </c>
      <c r="Q123" s="1080">
        <f>('24.1 Base Year 1 Staff Loading'!Q123+'24.2 Base Year 2 Staff Loading'!Q123+'24.3 Base Year 3 Staff Loading'!Q123+'24.4 Base Year 4 Staff Loading'!Q123+'24.5 Base Year 5 Staff Loading'!Q123+'24.6 Base Year 6 Staff Loading'!Q123)/6</f>
        <v>0</v>
      </c>
      <c r="R123" s="1080">
        <f t="shared" si="129"/>
        <v>0</v>
      </c>
      <c r="S123" s="788">
        <f t="shared" si="130"/>
        <v>0</v>
      </c>
      <c r="W123" s="1081">
        <f t="shared" si="131"/>
        <v>0</v>
      </c>
      <c r="X123" s="1081">
        <f t="shared" si="132"/>
        <v>0</v>
      </c>
      <c r="Z123" s="1081">
        <f t="shared" si="133"/>
        <v>0</v>
      </c>
      <c r="AA123" s="1081">
        <f t="shared" si="134"/>
        <v>0</v>
      </c>
      <c r="AB123" s="909" t="e">
        <f t="shared" si="135"/>
        <v>#DIV/0!</v>
      </c>
    </row>
    <row r="124" spans="1:28" ht="15" thickBot="1" x14ac:dyDescent="0.35">
      <c r="A124" s="1082"/>
      <c r="B124" s="1083" t="s">
        <v>159</v>
      </c>
      <c r="C124" s="1084"/>
      <c r="D124" s="1085"/>
      <c r="E124" s="1086"/>
      <c r="F124" s="1087">
        <f>SUM(F119:F123)</f>
        <v>0</v>
      </c>
      <c r="G124" s="1087">
        <f t="shared" ref="G124:R124" si="136">SUM(G119:G123)</f>
        <v>0</v>
      </c>
      <c r="H124" s="1087">
        <f t="shared" si="136"/>
        <v>0</v>
      </c>
      <c r="I124" s="1087">
        <f t="shared" si="136"/>
        <v>0</v>
      </c>
      <c r="J124" s="1087">
        <f t="shared" si="136"/>
        <v>0</v>
      </c>
      <c r="K124" s="1087">
        <f t="shared" si="136"/>
        <v>0</v>
      </c>
      <c r="L124" s="1087">
        <f t="shared" si="136"/>
        <v>0</v>
      </c>
      <c r="M124" s="1087">
        <f t="shared" si="136"/>
        <v>0</v>
      </c>
      <c r="N124" s="1087">
        <f t="shared" si="136"/>
        <v>0</v>
      </c>
      <c r="O124" s="1087">
        <f t="shared" si="136"/>
        <v>0</v>
      </c>
      <c r="P124" s="1087">
        <f t="shared" si="136"/>
        <v>0</v>
      </c>
      <c r="Q124" s="1087">
        <f t="shared" si="136"/>
        <v>0</v>
      </c>
      <c r="R124" s="1087">
        <f t="shared" si="136"/>
        <v>0</v>
      </c>
      <c r="S124" s="796">
        <f>SUM(S119:S123)</f>
        <v>0</v>
      </c>
      <c r="W124" s="1099">
        <f>SUM(W119:W123)</f>
        <v>0</v>
      </c>
      <c r="X124" s="1099">
        <f>SUM(X119:X123)</f>
        <v>0</v>
      </c>
      <c r="Z124" s="1089">
        <f>SUM(Z119:Z123)</f>
        <v>0</v>
      </c>
      <c r="AA124" s="1089">
        <f>SUM(AA119:AA123)</f>
        <v>0</v>
      </c>
      <c r="AB124" s="798" t="e">
        <f>Z124/(Z124+AA124)</f>
        <v>#DIV/0!</v>
      </c>
    </row>
    <row r="125" spans="1:28" ht="14.25" x14ac:dyDescent="0.3">
      <c r="A125" s="1075">
        <v>6.4</v>
      </c>
      <c r="B125" s="1076" t="s">
        <v>160</v>
      </c>
      <c r="C125" s="1118"/>
      <c r="D125" s="1078"/>
      <c r="E125" s="1079"/>
      <c r="F125" s="1080">
        <f>('24.1 Base Year 1 Staff Loading'!F125+'24.2 Base Year 2 Staff Loading'!F125+'24.3 Base Year 3 Staff Loading'!F125+'24.4 Base Year 4 Staff Loading'!F125+'24.5 Base Year 5 Staff Loading'!F125+'24.6 Base Year 6 Staff Loading'!F125)/6</f>
        <v>0</v>
      </c>
      <c r="G125" s="1080">
        <f>('24.1 Base Year 1 Staff Loading'!G125+'24.2 Base Year 2 Staff Loading'!G125+'24.3 Base Year 3 Staff Loading'!G125+'24.4 Base Year 4 Staff Loading'!G125+'24.5 Base Year 5 Staff Loading'!G125+'24.6 Base Year 6 Staff Loading'!G125)/6</f>
        <v>0</v>
      </c>
      <c r="H125" s="1080">
        <f>('24.1 Base Year 1 Staff Loading'!H125+'24.2 Base Year 2 Staff Loading'!H125+'24.3 Base Year 3 Staff Loading'!H125+'24.4 Base Year 4 Staff Loading'!H125+'24.5 Base Year 5 Staff Loading'!H125+'24.6 Base Year 6 Staff Loading'!H125)/6</f>
        <v>0</v>
      </c>
      <c r="I125" s="1080">
        <f>('24.1 Base Year 1 Staff Loading'!I125+'24.2 Base Year 2 Staff Loading'!I125+'24.3 Base Year 3 Staff Loading'!I125+'24.4 Base Year 4 Staff Loading'!I125+'24.5 Base Year 5 Staff Loading'!I125+'24.6 Base Year 6 Staff Loading'!I125)/6</f>
        <v>0</v>
      </c>
      <c r="J125" s="1080">
        <f>('24.1 Base Year 1 Staff Loading'!J125+'24.2 Base Year 2 Staff Loading'!J125+'24.3 Base Year 3 Staff Loading'!J125+'24.4 Base Year 4 Staff Loading'!J125+'24.5 Base Year 5 Staff Loading'!J125+'24.6 Base Year 6 Staff Loading'!J125)/6</f>
        <v>0</v>
      </c>
      <c r="K125" s="1080">
        <f>('24.1 Base Year 1 Staff Loading'!K125+'24.2 Base Year 2 Staff Loading'!K125+'24.3 Base Year 3 Staff Loading'!K125+'24.4 Base Year 4 Staff Loading'!K125+'24.5 Base Year 5 Staff Loading'!K125+'24.6 Base Year 6 Staff Loading'!K125)/6</f>
        <v>0</v>
      </c>
      <c r="L125" s="1080">
        <f>('24.1 Base Year 1 Staff Loading'!L125+'24.2 Base Year 2 Staff Loading'!L125+'24.3 Base Year 3 Staff Loading'!L125+'24.4 Base Year 4 Staff Loading'!L125+'24.5 Base Year 5 Staff Loading'!L125+'24.6 Base Year 6 Staff Loading'!L125)/6</f>
        <v>0</v>
      </c>
      <c r="M125" s="1080">
        <f>('24.1 Base Year 1 Staff Loading'!M125+'24.2 Base Year 2 Staff Loading'!M125+'24.3 Base Year 3 Staff Loading'!M125+'24.4 Base Year 4 Staff Loading'!M125+'24.5 Base Year 5 Staff Loading'!M125+'24.6 Base Year 6 Staff Loading'!M125)/6</f>
        <v>0</v>
      </c>
      <c r="N125" s="1080">
        <f>('24.1 Base Year 1 Staff Loading'!N125+'24.2 Base Year 2 Staff Loading'!N125+'24.3 Base Year 3 Staff Loading'!N125+'24.4 Base Year 4 Staff Loading'!N125+'24.5 Base Year 5 Staff Loading'!N125+'24.6 Base Year 6 Staff Loading'!N125)/6</f>
        <v>0</v>
      </c>
      <c r="O125" s="1080">
        <f>('24.1 Base Year 1 Staff Loading'!O125+'24.2 Base Year 2 Staff Loading'!O125+'24.3 Base Year 3 Staff Loading'!O125+'24.4 Base Year 4 Staff Loading'!O125+'24.5 Base Year 5 Staff Loading'!O125+'24.6 Base Year 6 Staff Loading'!O125)/6</f>
        <v>0</v>
      </c>
      <c r="P125" s="1080">
        <f>('24.1 Base Year 1 Staff Loading'!P125+'24.2 Base Year 2 Staff Loading'!P125+'24.3 Base Year 3 Staff Loading'!P125+'24.4 Base Year 4 Staff Loading'!P125+'24.5 Base Year 5 Staff Loading'!P125+'24.6 Base Year 6 Staff Loading'!P125)/6</f>
        <v>0</v>
      </c>
      <c r="Q125" s="1080">
        <f>('24.1 Base Year 1 Staff Loading'!Q125+'24.2 Base Year 2 Staff Loading'!Q125+'24.3 Base Year 3 Staff Loading'!Q125+'24.4 Base Year 4 Staff Loading'!Q125+'24.5 Base Year 5 Staff Loading'!Q125+'24.6 Base Year 6 Staff Loading'!Q125)/6</f>
        <v>0</v>
      </c>
      <c r="R125" s="1080">
        <f>SUM(F125:Q125)</f>
        <v>0</v>
      </c>
      <c r="S125" s="788">
        <f>D125*R125</f>
        <v>0</v>
      </c>
      <c r="W125" s="1081">
        <f>X125/$U$7</f>
        <v>0</v>
      </c>
      <c r="X125" s="1081">
        <f>R125/12</f>
        <v>0</v>
      </c>
      <c r="Z125" s="1081">
        <f>IF($E125="Y",$R125,0)</f>
        <v>0</v>
      </c>
      <c r="AA125" s="1081">
        <f>IF($E125="N",$R125,0)</f>
        <v>0</v>
      </c>
      <c r="AB125" s="909" t="e">
        <f>Z125/(AA125+Z125)</f>
        <v>#DIV/0!</v>
      </c>
    </row>
    <row r="126" spans="1:28" s="1088" customFormat="1" ht="14.25" x14ac:dyDescent="0.3">
      <c r="A126" s="1075"/>
      <c r="B126" s="1076"/>
      <c r="C126" s="1118"/>
      <c r="D126" s="1078"/>
      <c r="E126" s="1079"/>
      <c r="F126" s="1080">
        <f>('24.1 Base Year 1 Staff Loading'!F126+'24.2 Base Year 2 Staff Loading'!F126+'24.3 Base Year 3 Staff Loading'!F126+'24.4 Base Year 4 Staff Loading'!F126+'24.5 Base Year 5 Staff Loading'!F126+'24.6 Base Year 6 Staff Loading'!F126)/6</f>
        <v>0</v>
      </c>
      <c r="G126" s="1080">
        <f>('24.1 Base Year 1 Staff Loading'!G126+'24.2 Base Year 2 Staff Loading'!G126+'24.3 Base Year 3 Staff Loading'!G126+'24.4 Base Year 4 Staff Loading'!G126+'24.5 Base Year 5 Staff Loading'!G126+'24.6 Base Year 6 Staff Loading'!G126)/6</f>
        <v>0</v>
      </c>
      <c r="H126" s="1080">
        <f>('24.1 Base Year 1 Staff Loading'!H126+'24.2 Base Year 2 Staff Loading'!H126+'24.3 Base Year 3 Staff Loading'!H126+'24.4 Base Year 4 Staff Loading'!H126+'24.5 Base Year 5 Staff Loading'!H126+'24.6 Base Year 6 Staff Loading'!H126)/6</f>
        <v>0</v>
      </c>
      <c r="I126" s="1080">
        <f>('24.1 Base Year 1 Staff Loading'!I126+'24.2 Base Year 2 Staff Loading'!I126+'24.3 Base Year 3 Staff Loading'!I126+'24.4 Base Year 4 Staff Loading'!I126+'24.5 Base Year 5 Staff Loading'!I126+'24.6 Base Year 6 Staff Loading'!I126)/6</f>
        <v>0</v>
      </c>
      <c r="J126" s="1080">
        <f>('24.1 Base Year 1 Staff Loading'!J126+'24.2 Base Year 2 Staff Loading'!J126+'24.3 Base Year 3 Staff Loading'!J126+'24.4 Base Year 4 Staff Loading'!J126+'24.5 Base Year 5 Staff Loading'!J126+'24.6 Base Year 6 Staff Loading'!J126)/6</f>
        <v>0</v>
      </c>
      <c r="K126" s="1080">
        <f>('24.1 Base Year 1 Staff Loading'!K126+'24.2 Base Year 2 Staff Loading'!K126+'24.3 Base Year 3 Staff Loading'!K126+'24.4 Base Year 4 Staff Loading'!K126+'24.5 Base Year 5 Staff Loading'!K126+'24.6 Base Year 6 Staff Loading'!K126)/6</f>
        <v>0</v>
      </c>
      <c r="L126" s="1080">
        <f>('24.1 Base Year 1 Staff Loading'!L126+'24.2 Base Year 2 Staff Loading'!L126+'24.3 Base Year 3 Staff Loading'!L126+'24.4 Base Year 4 Staff Loading'!L126+'24.5 Base Year 5 Staff Loading'!L126+'24.6 Base Year 6 Staff Loading'!L126)/6</f>
        <v>0</v>
      </c>
      <c r="M126" s="1080">
        <f>('24.1 Base Year 1 Staff Loading'!M126+'24.2 Base Year 2 Staff Loading'!M126+'24.3 Base Year 3 Staff Loading'!M126+'24.4 Base Year 4 Staff Loading'!M126+'24.5 Base Year 5 Staff Loading'!M126+'24.6 Base Year 6 Staff Loading'!M126)/6</f>
        <v>0</v>
      </c>
      <c r="N126" s="1080">
        <f>('24.1 Base Year 1 Staff Loading'!N126+'24.2 Base Year 2 Staff Loading'!N126+'24.3 Base Year 3 Staff Loading'!N126+'24.4 Base Year 4 Staff Loading'!N126+'24.5 Base Year 5 Staff Loading'!N126+'24.6 Base Year 6 Staff Loading'!N126)/6</f>
        <v>0</v>
      </c>
      <c r="O126" s="1080">
        <f>('24.1 Base Year 1 Staff Loading'!O126+'24.2 Base Year 2 Staff Loading'!O126+'24.3 Base Year 3 Staff Loading'!O126+'24.4 Base Year 4 Staff Loading'!O126+'24.5 Base Year 5 Staff Loading'!O126+'24.6 Base Year 6 Staff Loading'!O126)/6</f>
        <v>0</v>
      </c>
      <c r="P126" s="1080">
        <f>('24.1 Base Year 1 Staff Loading'!P126+'24.2 Base Year 2 Staff Loading'!P126+'24.3 Base Year 3 Staff Loading'!P126+'24.4 Base Year 4 Staff Loading'!P126+'24.5 Base Year 5 Staff Loading'!P126+'24.6 Base Year 6 Staff Loading'!P126)/6</f>
        <v>0</v>
      </c>
      <c r="Q126" s="1080">
        <f>('24.1 Base Year 1 Staff Loading'!Q126+'24.2 Base Year 2 Staff Loading'!Q126+'24.3 Base Year 3 Staff Loading'!Q126+'24.4 Base Year 4 Staff Loading'!Q126+'24.5 Base Year 5 Staff Loading'!Q126+'24.6 Base Year 6 Staff Loading'!Q126)/6</f>
        <v>0</v>
      </c>
      <c r="R126" s="1080">
        <f t="shared" ref="R126:R129" si="137">SUM(F126:Q126)</f>
        <v>0</v>
      </c>
      <c r="S126" s="788">
        <f t="shared" ref="S126:S129" si="138">D126*R126</f>
        <v>0</v>
      </c>
      <c r="T126" s="1066"/>
      <c r="U126" s="1066"/>
      <c r="V126" s="1066"/>
      <c r="W126" s="1081">
        <f t="shared" ref="W126:W129" si="139">X126/$U$7</f>
        <v>0</v>
      </c>
      <c r="X126" s="1081">
        <f t="shared" ref="X126:X129" si="140">R126/12</f>
        <v>0</v>
      </c>
      <c r="Z126" s="1081">
        <f t="shared" ref="Z126:Z129" si="141">IF($E126="Y",$R126,0)</f>
        <v>0</v>
      </c>
      <c r="AA126" s="1081">
        <f t="shared" ref="AA126:AA129" si="142">IF($E126="N",$R126,0)</f>
        <v>0</v>
      </c>
      <c r="AB126" s="909" t="e">
        <f t="shared" ref="AB126:AB129" si="143">Z126/(AA126+Z126)</f>
        <v>#DIV/0!</v>
      </c>
    </row>
    <row r="127" spans="1:28" s="1088" customFormat="1" ht="14.25" x14ac:dyDescent="0.3">
      <c r="A127" s="1075"/>
      <c r="B127" s="1076"/>
      <c r="C127" s="1118"/>
      <c r="D127" s="1078"/>
      <c r="E127" s="1079"/>
      <c r="F127" s="1080">
        <f>('24.1 Base Year 1 Staff Loading'!F127+'24.2 Base Year 2 Staff Loading'!F127+'24.3 Base Year 3 Staff Loading'!F127+'24.4 Base Year 4 Staff Loading'!F127+'24.5 Base Year 5 Staff Loading'!F127+'24.6 Base Year 6 Staff Loading'!F127)/6</f>
        <v>0</v>
      </c>
      <c r="G127" s="1080">
        <f>('24.1 Base Year 1 Staff Loading'!G127+'24.2 Base Year 2 Staff Loading'!G127+'24.3 Base Year 3 Staff Loading'!G127+'24.4 Base Year 4 Staff Loading'!G127+'24.5 Base Year 5 Staff Loading'!G127+'24.6 Base Year 6 Staff Loading'!G127)/6</f>
        <v>0</v>
      </c>
      <c r="H127" s="1080">
        <f>('24.1 Base Year 1 Staff Loading'!H127+'24.2 Base Year 2 Staff Loading'!H127+'24.3 Base Year 3 Staff Loading'!H127+'24.4 Base Year 4 Staff Loading'!H127+'24.5 Base Year 5 Staff Loading'!H127+'24.6 Base Year 6 Staff Loading'!H127)/6</f>
        <v>0</v>
      </c>
      <c r="I127" s="1080">
        <f>('24.1 Base Year 1 Staff Loading'!I127+'24.2 Base Year 2 Staff Loading'!I127+'24.3 Base Year 3 Staff Loading'!I127+'24.4 Base Year 4 Staff Loading'!I127+'24.5 Base Year 5 Staff Loading'!I127+'24.6 Base Year 6 Staff Loading'!I127)/6</f>
        <v>0</v>
      </c>
      <c r="J127" s="1080">
        <f>('24.1 Base Year 1 Staff Loading'!J127+'24.2 Base Year 2 Staff Loading'!J127+'24.3 Base Year 3 Staff Loading'!J127+'24.4 Base Year 4 Staff Loading'!J127+'24.5 Base Year 5 Staff Loading'!J127+'24.6 Base Year 6 Staff Loading'!J127)/6</f>
        <v>0</v>
      </c>
      <c r="K127" s="1080">
        <f>('24.1 Base Year 1 Staff Loading'!K127+'24.2 Base Year 2 Staff Loading'!K127+'24.3 Base Year 3 Staff Loading'!K127+'24.4 Base Year 4 Staff Loading'!K127+'24.5 Base Year 5 Staff Loading'!K127+'24.6 Base Year 6 Staff Loading'!K127)/6</f>
        <v>0</v>
      </c>
      <c r="L127" s="1080">
        <f>('24.1 Base Year 1 Staff Loading'!L127+'24.2 Base Year 2 Staff Loading'!L127+'24.3 Base Year 3 Staff Loading'!L127+'24.4 Base Year 4 Staff Loading'!L127+'24.5 Base Year 5 Staff Loading'!L127+'24.6 Base Year 6 Staff Loading'!L127)/6</f>
        <v>0</v>
      </c>
      <c r="M127" s="1080">
        <f>('24.1 Base Year 1 Staff Loading'!M127+'24.2 Base Year 2 Staff Loading'!M127+'24.3 Base Year 3 Staff Loading'!M127+'24.4 Base Year 4 Staff Loading'!M127+'24.5 Base Year 5 Staff Loading'!M127+'24.6 Base Year 6 Staff Loading'!M127)/6</f>
        <v>0</v>
      </c>
      <c r="N127" s="1080">
        <f>('24.1 Base Year 1 Staff Loading'!N127+'24.2 Base Year 2 Staff Loading'!N127+'24.3 Base Year 3 Staff Loading'!N127+'24.4 Base Year 4 Staff Loading'!N127+'24.5 Base Year 5 Staff Loading'!N127+'24.6 Base Year 6 Staff Loading'!N127)/6</f>
        <v>0</v>
      </c>
      <c r="O127" s="1080">
        <f>('24.1 Base Year 1 Staff Loading'!O127+'24.2 Base Year 2 Staff Loading'!O127+'24.3 Base Year 3 Staff Loading'!O127+'24.4 Base Year 4 Staff Loading'!O127+'24.5 Base Year 5 Staff Loading'!O127+'24.6 Base Year 6 Staff Loading'!O127)/6</f>
        <v>0</v>
      </c>
      <c r="P127" s="1080">
        <f>('24.1 Base Year 1 Staff Loading'!P127+'24.2 Base Year 2 Staff Loading'!P127+'24.3 Base Year 3 Staff Loading'!P127+'24.4 Base Year 4 Staff Loading'!P127+'24.5 Base Year 5 Staff Loading'!P127+'24.6 Base Year 6 Staff Loading'!P127)/6</f>
        <v>0</v>
      </c>
      <c r="Q127" s="1080">
        <f>('24.1 Base Year 1 Staff Loading'!Q127+'24.2 Base Year 2 Staff Loading'!Q127+'24.3 Base Year 3 Staff Loading'!Q127+'24.4 Base Year 4 Staff Loading'!Q127+'24.5 Base Year 5 Staff Loading'!Q127+'24.6 Base Year 6 Staff Loading'!Q127)/6</f>
        <v>0</v>
      </c>
      <c r="R127" s="1080">
        <f t="shared" si="137"/>
        <v>0</v>
      </c>
      <c r="S127" s="788">
        <f t="shared" si="138"/>
        <v>0</v>
      </c>
      <c r="T127" s="1066"/>
      <c r="U127" s="1066"/>
      <c r="V127" s="1066"/>
      <c r="W127" s="1081">
        <f t="shared" si="139"/>
        <v>0</v>
      </c>
      <c r="X127" s="1081">
        <f t="shared" si="140"/>
        <v>0</v>
      </c>
      <c r="Z127" s="1081">
        <f t="shared" si="141"/>
        <v>0</v>
      </c>
      <c r="AA127" s="1081">
        <f t="shared" si="142"/>
        <v>0</v>
      </c>
      <c r="AB127" s="909" t="e">
        <f t="shared" si="143"/>
        <v>#DIV/0!</v>
      </c>
    </row>
    <row r="128" spans="1:28" s="1088" customFormat="1" ht="14.25" x14ac:dyDescent="0.3">
      <c r="A128" s="1075"/>
      <c r="B128" s="1076"/>
      <c r="C128" s="1118"/>
      <c r="D128" s="1078"/>
      <c r="E128" s="1079"/>
      <c r="F128" s="1080">
        <f>('24.1 Base Year 1 Staff Loading'!F128+'24.2 Base Year 2 Staff Loading'!F128+'24.3 Base Year 3 Staff Loading'!F128+'24.4 Base Year 4 Staff Loading'!F128+'24.5 Base Year 5 Staff Loading'!F128+'24.6 Base Year 6 Staff Loading'!F128)/6</f>
        <v>0</v>
      </c>
      <c r="G128" s="1080">
        <f>('24.1 Base Year 1 Staff Loading'!G128+'24.2 Base Year 2 Staff Loading'!G128+'24.3 Base Year 3 Staff Loading'!G128+'24.4 Base Year 4 Staff Loading'!G128+'24.5 Base Year 5 Staff Loading'!G128+'24.6 Base Year 6 Staff Loading'!G128)/6</f>
        <v>0</v>
      </c>
      <c r="H128" s="1080">
        <f>('24.1 Base Year 1 Staff Loading'!H128+'24.2 Base Year 2 Staff Loading'!H128+'24.3 Base Year 3 Staff Loading'!H128+'24.4 Base Year 4 Staff Loading'!H128+'24.5 Base Year 5 Staff Loading'!H128+'24.6 Base Year 6 Staff Loading'!H128)/6</f>
        <v>0</v>
      </c>
      <c r="I128" s="1080">
        <f>('24.1 Base Year 1 Staff Loading'!I128+'24.2 Base Year 2 Staff Loading'!I128+'24.3 Base Year 3 Staff Loading'!I128+'24.4 Base Year 4 Staff Loading'!I128+'24.5 Base Year 5 Staff Loading'!I128+'24.6 Base Year 6 Staff Loading'!I128)/6</f>
        <v>0</v>
      </c>
      <c r="J128" s="1080">
        <f>('24.1 Base Year 1 Staff Loading'!J128+'24.2 Base Year 2 Staff Loading'!J128+'24.3 Base Year 3 Staff Loading'!J128+'24.4 Base Year 4 Staff Loading'!J128+'24.5 Base Year 5 Staff Loading'!J128+'24.6 Base Year 6 Staff Loading'!J128)/6</f>
        <v>0</v>
      </c>
      <c r="K128" s="1080">
        <f>('24.1 Base Year 1 Staff Loading'!K128+'24.2 Base Year 2 Staff Loading'!K128+'24.3 Base Year 3 Staff Loading'!K128+'24.4 Base Year 4 Staff Loading'!K128+'24.5 Base Year 5 Staff Loading'!K128+'24.6 Base Year 6 Staff Loading'!K128)/6</f>
        <v>0</v>
      </c>
      <c r="L128" s="1080">
        <f>('24.1 Base Year 1 Staff Loading'!L128+'24.2 Base Year 2 Staff Loading'!L128+'24.3 Base Year 3 Staff Loading'!L128+'24.4 Base Year 4 Staff Loading'!L128+'24.5 Base Year 5 Staff Loading'!L128+'24.6 Base Year 6 Staff Loading'!L128)/6</f>
        <v>0</v>
      </c>
      <c r="M128" s="1080">
        <f>('24.1 Base Year 1 Staff Loading'!M128+'24.2 Base Year 2 Staff Loading'!M128+'24.3 Base Year 3 Staff Loading'!M128+'24.4 Base Year 4 Staff Loading'!M128+'24.5 Base Year 5 Staff Loading'!M128+'24.6 Base Year 6 Staff Loading'!M128)/6</f>
        <v>0</v>
      </c>
      <c r="N128" s="1080">
        <f>('24.1 Base Year 1 Staff Loading'!N128+'24.2 Base Year 2 Staff Loading'!N128+'24.3 Base Year 3 Staff Loading'!N128+'24.4 Base Year 4 Staff Loading'!N128+'24.5 Base Year 5 Staff Loading'!N128+'24.6 Base Year 6 Staff Loading'!N128)/6</f>
        <v>0</v>
      </c>
      <c r="O128" s="1080">
        <f>('24.1 Base Year 1 Staff Loading'!O128+'24.2 Base Year 2 Staff Loading'!O128+'24.3 Base Year 3 Staff Loading'!O128+'24.4 Base Year 4 Staff Loading'!O128+'24.5 Base Year 5 Staff Loading'!O128+'24.6 Base Year 6 Staff Loading'!O128)/6</f>
        <v>0</v>
      </c>
      <c r="P128" s="1080">
        <f>('24.1 Base Year 1 Staff Loading'!P128+'24.2 Base Year 2 Staff Loading'!P128+'24.3 Base Year 3 Staff Loading'!P128+'24.4 Base Year 4 Staff Loading'!P128+'24.5 Base Year 5 Staff Loading'!P128+'24.6 Base Year 6 Staff Loading'!P128)/6</f>
        <v>0</v>
      </c>
      <c r="Q128" s="1080">
        <f>('24.1 Base Year 1 Staff Loading'!Q128+'24.2 Base Year 2 Staff Loading'!Q128+'24.3 Base Year 3 Staff Loading'!Q128+'24.4 Base Year 4 Staff Loading'!Q128+'24.5 Base Year 5 Staff Loading'!Q128+'24.6 Base Year 6 Staff Loading'!Q128)/6</f>
        <v>0</v>
      </c>
      <c r="R128" s="1080">
        <f t="shared" si="137"/>
        <v>0</v>
      </c>
      <c r="S128" s="788">
        <f t="shared" si="138"/>
        <v>0</v>
      </c>
      <c r="T128" s="1066"/>
      <c r="U128" s="1066"/>
      <c r="V128" s="1066"/>
      <c r="W128" s="1081">
        <f t="shared" si="139"/>
        <v>0</v>
      </c>
      <c r="X128" s="1081">
        <f t="shared" si="140"/>
        <v>0</v>
      </c>
      <c r="Z128" s="1081">
        <f t="shared" si="141"/>
        <v>0</v>
      </c>
      <c r="AA128" s="1081">
        <f t="shared" si="142"/>
        <v>0</v>
      </c>
      <c r="AB128" s="909" t="e">
        <f t="shared" si="143"/>
        <v>#DIV/0!</v>
      </c>
    </row>
    <row r="129" spans="1:28" ht="14.25" customHeight="1" x14ac:dyDescent="0.3">
      <c r="A129" s="1075"/>
      <c r="B129" s="1076"/>
      <c r="C129" s="1118"/>
      <c r="D129" s="1078"/>
      <c r="E129" s="1079"/>
      <c r="F129" s="1080">
        <f>('24.1 Base Year 1 Staff Loading'!F129+'24.2 Base Year 2 Staff Loading'!F129+'24.3 Base Year 3 Staff Loading'!F129+'24.4 Base Year 4 Staff Loading'!F129+'24.5 Base Year 5 Staff Loading'!F129+'24.6 Base Year 6 Staff Loading'!F129)/6</f>
        <v>0</v>
      </c>
      <c r="G129" s="1080">
        <f>('24.1 Base Year 1 Staff Loading'!G129+'24.2 Base Year 2 Staff Loading'!G129+'24.3 Base Year 3 Staff Loading'!G129+'24.4 Base Year 4 Staff Loading'!G129+'24.5 Base Year 5 Staff Loading'!G129+'24.6 Base Year 6 Staff Loading'!G129)/6</f>
        <v>0</v>
      </c>
      <c r="H129" s="1080">
        <f>('24.1 Base Year 1 Staff Loading'!H129+'24.2 Base Year 2 Staff Loading'!H129+'24.3 Base Year 3 Staff Loading'!H129+'24.4 Base Year 4 Staff Loading'!H129+'24.5 Base Year 5 Staff Loading'!H129+'24.6 Base Year 6 Staff Loading'!H129)/6</f>
        <v>0</v>
      </c>
      <c r="I129" s="1080">
        <f>('24.1 Base Year 1 Staff Loading'!I129+'24.2 Base Year 2 Staff Loading'!I129+'24.3 Base Year 3 Staff Loading'!I129+'24.4 Base Year 4 Staff Loading'!I129+'24.5 Base Year 5 Staff Loading'!I129+'24.6 Base Year 6 Staff Loading'!I129)/6</f>
        <v>0</v>
      </c>
      <c r="J129" s="1080">
        <f>('24.1 Base Year 1 Staff Loading'!J129+'24.2 Base Year 2 Staff Loading'!J129+'24.3 Base Year 3 Staff Loading'!J129+'24.4 Base Year 4 Staff Loading'!J129+'24.5 Base Year 5 Staff Loading'!J129+'24.6 Base Year 6 Staff Loading'!J129)/6</f>
        <v>0</v>
      </c>
      <c r="K129" s="1080">
        <f>('24.1 Base Year 1 Staff Loading'!K129+'24.2 Base Year 2 Staff Loading'!K129+'24.3 Base Year 3 Staff Loading'!K129+'24.4 Base Year 4 Staff Loading'!K129+'24.5 Base Year 5 Staff Loading'!K129+'24.6 Base Year 6 Staff Loading'!K129)/6</f>
        <v>0</v>
      </c>
      <c r="L129" s="1080">
        <f>('24.1 Base Year 1 Staff Loading'!L129+'24.2 Base Year 2 Staff Loading'!L129+'24.3 Base Year 3 Staff Loading'!L129+'24.4 Base Year 4 Staff Loading'!L129+'24.5 Base Year 5 Staff Loading'!L129+'24.6 Base Year 6 Staff Loading'!L129)/6</f>
        <v>0</v>
      </c>
      <c r="M129" s="1080">
        <f>('24.1 Base Year 1 Staff Loading'!M129+'24.2 Base Year 2 Staff Loading'!M129+'24.3 Base Year 3 Staff Loading'!M129+'24.4 Base Year 4 Staff Loading'!M129+'24.5 Base Year 5 Staff Loading'!M129+'24.6 Base Year 6 Staff Loading'!M129)/6</f>
        <v>0</v>
      </c>
      <c r="N129" s="1080">
        <f>('24.1 Base Year 1 Staff Loading'!N129+'24.2 Base Year 2 Staff Loading'!N129+'24.3 Base Year 3 Staff Loading'!N129+'24.4 Base Year 4 Staff Loading'!N129+'24.5 Base Year 5 Staff Loading'!N129+'24.6 Base Year 6 Staff Loading'!N129)/6</f>
        <v>0</v>
      </c>
      <c r="O129" s="1080">
        <f>('24.1 Base Year 1 Staff Loading'!O129+'24.2 Base Year 2 Staff Loading'!O129+'24.3 Base Year 3 Staff Loading'!O129+'24.4 Base Year 4 Staff Loading'!O129+'24.5 Base Year 5 Staff Loading'!O129+'24.6 Base Year 6 Staff Loading'!O129)/6</f>
        <v>0</v>
      </c>
      <c r="P129" s="1080">
        <f>('24.1 Base Year 1 Staff Loading'!P129+'24.2 Base Year 2 Staff Loading'!P129+'24.3 Base Year 3 Staff Loading'!P129+'24.4 Base Year 4 Staff Loading'!P129+'24.5 Base Year 5 Staff Loading'!P129+'24.6 Base Year 6 Staff Loading'!P129)/6</f>
        <v>0</v>
      </c>
      <c r="Q129" s="1080">
        <f>('24.1 Base Year 1 Staff Loading'!Q129+'24.2 Base Year 2 Staff Loading'!Q129+'24.3 Base Year 3 Staff Loading'!Q129+'24.4 Base Year 4 Staff Loading'!Q129+'24.5 Base Year 5 Staff Loading'!Q129+'24.6 Base Year 6 Staff Loading'!Q129)/6</f>
        <v>0</v>
      </c>
      <c r="R129" s="1080">
        <f t="shared" si="137"/>
        <v>0</v>
      </c>
      <c r="S129" s="788">
        <f t="shared" si="138"/>
        <v>0</v>
      </c>
      <c r="W129" s="1081">
        <f t="shared" si="139"/>
        <v>0</v>
      </c>
      <c r="X129" s="1081">
        <f t="shared" si="140"/>
        <v>0</v>
      </c>
      <c r="Z129" s="1081">
        <f t="shared" si="141"/>
        <v>0</v>
      </c>
      <c r="AA129" s="1081">
        <f t="shared" si="142"/>
        <v>0</v>
      </c>
      <c r="AB129" s="909" t="e">
        <f t="shared" si="143"/>
        <v>#DIV/0!</v>
      </c>
    </row>
    <row r="130" spans="1:28" s="1068" customFormat="1" ht="15" thickBot="1" x14ac:dyDescent="0.35">
      <c r="A130" s="1082"/>
      <c r="B130" s="1083" t="s">
        <v>161</v>
      </c>
      <c r="C130" s="1084"/>
      <c r="D130" s="1085"/>
      <c r="E130" s="1086"/>
      <c r="F130" s="1087">
        <f>SUM(F125:F129)</f>
        <v>0</v>
      </c>
      <c r="G130" s="1087">
        <f t="shared" ref="G130:R130" si="144">SUM(G125:G129)</f>
        <v>0</v>
      </c>
      <c r="H130" s="1087">
        <f t="shared" si="144"/>
        <v>0</v>
      </c>
      <c r="I130" s="1087">
        <f t="shared" si="144"/>
        <v>0</v>
      </c>
      <c r="J130" s="1087">
        <f t="shared" si="144"/>
        <v>0</v>
      </c>
      <c r="K130" s="1087">
        <f t="shared" si="144"/>
        <v>0</v>
      </c>
      <c r="L130" s="1087">
        <f t="shared" si="144"/>
        <v>0</v>
      </c>
      <c r="M130" s="1087">
        <f t="shared" si="144"/>
        <v>0</v>
      </c>
      <c r="N130" s="1087">
        <f t="shared" si="144"/>
        <v>0</v>
      </c>
      <c r="O130" s="1087">
        <f t="shared" si="144"/>
        <v>0</v>
      </c>
      <c r="P130" s="1087">
        <f t="shared" si="144"/>
        <v>0</v>
      </c>
      <c r="Q130" s="1087">
        <f t="shared" si="144"/>
        <v>0</v>
      </c>
      <c r="R130" s="1087">
        <f t="shared" si="144"/>
        <v>0</v>
      </c>
      <c r="S130" s="796">
        <f>SUM(S125:S129)</f>
        <v>0</v>
      </c>
      <c r="T130" s="1066"/>
      <c r="U130" s="1066"/>
      <c r="V130" s="1066"/>
      <c r="W130" s="1099">
        <f>SUM(W125:W129)</f>
        <v>0</v>
      </c>
      <c r="X130" s="1099">
        <f>SUM(X125:X129)</f>
        <v>0</v>
      </c>
      <c r="Z130" s="1089">
        <f>SUM(Z125:Z129)</f>
        <v>0</v>
      </c>
      <c r="AA130" s="1089">
        <f>SUM(AA125:AA129)</f>
        <v>0</v>
      </c>
      <c r="AB130" s="798" t="e">
        <f>Z130/(Z130+AA130)</f>
        <v>#DIV/0!</v>
      </c>
    </row>
    <row r="131" spans="1:28" ht="9.9499999999999993" customHeight="1" x14ac:dyDescent="0.3">
      <c r="A131" s="1100"/>
      <c r="B131" s="1101"/>
      <c r="C131" s="1118"/>
      <c r="D131" s="1078"/>
      <c r="E131" s="1079"/>
      <c r="F131" s="1102"/>
      <c r="G131" s="1102"/>
      <c r="H131" s="1102"/>
      <c r="I131" s="1102"/>
      <c r="J131" s="1102"/>
      <c r="K131" s="1102"/>
      <c r="L131" s="1102"/>
      <c r="M131" s="1102"/>
      <c r="N131" s="1102"/>
      <c r="O131" s="1102"/>
      <c r="P131" s="1102"/>
      <c r="Q131" s="1102"/>
      <c r="R131" s="1102"/>
      <c r="S131" s="834"/>
      <c r="W131" s="1125"/>
      <c r="X131" s="1125"/>
      <c r="Z131" s="1125"/>
      <c r="AA131" s="1125"/>
      <c r="AB131" s="790"/>
    </row>
    <row r="132" spans="1:28" ht="15" thickBot="1" x14ac:dyDescent="0.35">
      <c r="A132" s="1104"/>
      <c r="B132" s="1105" t="s">
        <v>155</v>
      </c>
      <c r="C132" s="1106"/>
      <c r="D132" s="1107"/>
      <c r="E132" s="1108"/>
      <c r="F132" s="1107">
        <f t="shared" ref="F132:S132" si="145">SUM(F112,F118,F124,F130)</f>
        <v>0</v>
      </c>
      <c r="G132" s="1107">
        <f t="shared" si="145"/>
        <v>0</v>
      </c>
      <c r="H132" s="1107">
        <f t="shared" si="145"/>
        <v>0</v>
      </c>
      <c r="I132" s="1107">
        <f t="shared" si="145"/>
        <v>0</v>
      </c>
      <c r="J132" s="1107">
        <f t="shared" si="145"/>
        <v>0</v>
      </c>
      <c r="K132" s="1107">
        <f t="shared" si="145"/>
        <v>0</v>
      </c>
      <c r="L132" s="1107">
        <f t="shared" si="145"/>
        <v>0</v>
      </c>
      <c r="M132" s="1107">
        <f t="shared" si="145"/>
        <v>0</v>
      </c>
      <c r="N132" s="1107">
        <f t="shared" si="145"/>
        <v>0</v>
      </c>
      <c r="O132" s="1107">
        <f t="shared" si="145"/>
        <v>0</v>
      </c>
      <c r="P132" s="1107">
        <f t="shared" si="145"/>
        <v>0</v>
      </c>
      <c r="Q132" s="1107">
        <f t="shared" si="145"/>
        <v>0</v>
      </c>
      <c r="R132" s="1107">
        <f t="shared" si="145"/>
        <v>0</v>
      </c>
      <c r="S132" s="814">
        <f t="shared" si="145"/>
        <v>0</v>
      </c>
      <c r="W132" s="1107">
        <f>SUM(W112,W118,W124,W130)</f>
        <v>0</v>
      </c>
      <c r="X132" s="1107">
        <f>SUM(X112,X118,X124,X130)</f>
        <v>0</v>
      </c>
      <c r="Z132" s="1107">
        <f>SUM(Z112,Z118,Z124,Z130)</f>
        <v>0</v>
      </c>
      <c r="AA132" s="1107">
        <f>SUM(AA112,AA118,AA124,AA130)</f>
        <v>0</v>
      </c>
      <c r="AB132" s="815" t="e">
        <f t="shared" ref="AB132" si="146">Z132/(AA132+Z132)</f>
        <v>#DIV/0!</v>
      </c>
    </row>
    <row r="133" spans="1:28" ht="14.25" x14ac:dyDescent="0.3">
      <c r="A133" s="1126"/>
      <c r="B133" s="1101"/>
      <c r="C133" s="1077"/>
      <c r="D133" s="1127"/>
      <c r="E133" s="1128"/>
      <c r="F133" s="1102"/>
      <c r="G133" s="1102"/>
      <c r="H133" s="1102"/>
      <c r="I133" s="1102"/>
      <c r="J133" s="1102"/>
      <c r="K133" s="1102"/>
      <c r="L133" s="1102"/>
      <c r="M133" s="1102"/>
      <c r="N133" s="1102"/>
      <c r="O133" s="1102"/>
      <c r="P133" s="1102"/>
      <c r="Q133" s="1102"/>
      <c r="R133" s="1102"/>
      <c r="S133" s="834"/>
      <c r="W133" s="1077"/>
      <c r="X133" s="1077"/>
      <c r="Z133" s="1077"/>
      <c r="AA133" s="1077"/>
      <c r="AB133" s="790"/>
    </row>
    <row r="134" spans="1:28" ht="14.25" x14ac:dyDescent="0.3">
      <c r="A134" s="1070">
        <v>7</v>
      </c>
      <c r="B134" s="1124" t="s">
        <v>1176</v>
      </c>
      <c r="C134" s="1072"/>
      <c r="D134" s="1072"/>
      <c r="E134" s="1073"/>
      <c r="F134" s="1116"/>
      <c r="G134" s="1116"/>
      <c r="H134" s="1116"/>
      <c r="I134" s="1116"/>
      <c r="J134" s="1116"/>
      <c r="K134" s="1116"/>
      <c r="L134" s="1116"/>
      <c r="M134" s="1116"/>
      <c r="N134" s="1116"/>
      <c r="O134" s="1116"/>
      <c r="P134" s="1116"/>
      <c r="Q134" s="1116"/>
      <c r="R134" s="1074"/>
      <c r="S134" s="838"/>
      <c r="W134" s="1072"/>
      <c r="X134" s="1072"/>
      <c r="Z134" s="1072"/>
      <c r="AA134" s="1072"/>
      <c r="AB134" s="781"/>
    </row>
    <row r="135" spans="1:28" ht="14.25" x14ac:dyDescent="0.3">
      <c r="A135" s="1075">
        <v>7.1</v>
      </c>
      <c r="B135" s="1076" t="s">
        <v>1177</v>
      </c>
      <c r="C135" s="1077"/>
      <c r="D135" s="1078"/>
      <c r="E135" s="1079"/>
      <c r="F135" s="1080">
        <f>('24.1 Base Year 1 Staff Loading'!F135+'24.2 Base Year 2 Staff Loading'!F135+'24.3 Base Year 3 Staff Loading'!F135+'24.4 Base Year 4 Staff Loading'!F135+'24.5 Base Year 5 Staff Loading'!F135+'24.6 Base Year 6 Staff Loading'!F135)/6</f>
        <v>0</v>
      </c>
      <c r="G135" s="1080">
        <f>('24.1 Base Year 1 Staff Loading'!G135+'24.2 Base Year 2 Staff Loading'!G135+'24.3 Base Year 3 Staff Loading'!G135+'24.4 Base Year 4 Staff Loading'!G135+'24.5 Base Year 5 Staff Loading'!G135+'24.6 Base Year 6 Staff Loading'!G135)/6</f>
        <v>0</v>
      </c>
      <c r="H135" s="1080">
        <f>('24.1 Base Year 1 Staff Loading'!H135+'24.2 Base Year 2 Staff Loading'!H135+'24.3 Base Year 3 Staff Loading'!H135+'24.4 Base Year 4 Staff Loading'!H135+'24.5 Base Year 5 Staff Loading'!H135+'24.6 Base Year 6 Staff Loading'!H135)/6</f>
        <v>0</v>
      </c>
      <c r="I135" s="1080">
        <f>('24.1 Base Year 1 Staff Loading'!I135+'24.2 Base Year 2 Staff Loading'!I135+'24.3 Base Year 3 Staff Loading'!I135+'24.4 Base Year 4 Staff Loading'!I135+'24.5 Base Year 5 Staff Loading'!I135+'24.6 Base Year 6 Staff Loading'!I135)/6</f>
        <v>0</v>
      </c>
      <c r="J135" s="1080">
        <f>('24.1 Base Year 1 Staff Loading'!J135+'24.2 Base Year 2 Staff Loading'!J135+'24.3 Base Year 3 Staff Loading'!J135+'24.4 Base Year 4 Staff Loading'!J135+'24.5 Base Year 5 Staff Loading'!J135+'24.6 Base Year 6 Staff Loading'!J135)/6</f>
        <v>0</v>
      </c>
      <c r="K135" s="1080">
        <f>('24.1 Base Year 1 Staff Loading'!K135+'24.2 Base Year 2 Staff Loading'!K135+'24.3 Base Year 3 Staff Loading'!K135+'24.4 Base Year 4 Staff Loading'!K135+'24.5 Base Year 5 Staff Loading'!K135+'24.6 Base Year 6 Staff Loading'!K135)/6</f>
        <v>0</v>
      </c>
      <c r="L135" s="1080">
        <f>('24.1 Base Year 1 Staff Loading'!L135+'24.2 Base Year 2 Staff Loading'!L135+'24.3 Base Year 3 Staff Loading'!L135+'24.4 Base Year 4 Staff Loading'!L135+'24.5 Base Year 5 Staff Loading'!L135+'24.6 Base Year 6 Staff Loading'!L135)/6</f>
        <v>0</v>
      </c>
      <c r="M135" s="1080">
        <f>('24.1 Base Year 1 Staff Loading'!M135+'24.2 Base Year 2 Staff Loading'!M135+'24.3 Base Year 3 Staff Loading'!M135+'24.4 Base Year 4 Staff Loading'!M135+'24.5 Base Year 5 Staff Loading'!M135+'24.6 Base Year 6 Staff Loading'!M135)/6</f>
        <v>0</v>
      </c>
      <c r="N135" s="1080">
        <f>('24.1 Base Year 1 Staff Loading'!N135+'24.2 Base Year 2 Staff Loading'!N135+'24.3 Base Year 3 Staff Loading'!N135+'24.4 Base Year 4 Staff Loading'!N135+'24.5 Base Year 5 Staff Loading'!N135+'24.6 Base Year 6 Staff Loading'!N135)/6</f>
        <v>0</v>
      </c>
      <c r="O135" s="1080">
        <f>('24.1 Base Year 1 Staff Loading'!O135+'24.2 Base Year 2 Staff Loading'!O135+'24.3 Base Year 3 Staff Loading'!O135+'24.4 Base Year 4 Staff Loading'!O135+'24.5 Base Year 5 Staff Loading'!O135+'24.6 Base Year 6 Staff Loading'!O135)/6</f>
        <v>0</v>
      </c>
      <c r="P135" s="1080">
        <f>('24.1 Base Year 1 Staff Loading'!P135+'24.2 Base Year 2 Staff Loading'!P135+'24.3 Base Year 3 Staff Loading'!P135+'24.4 Base Year 4 Staff Loading'!P135+'24.5 Base Year 5 Staff Loading'!P135+'24.6 Base Year 6 Staff Loading'!P135)/6</f>
        <v>0</v>
      </c>
      <c r="Q135" s="1080">
        <f>('24.1 Base Year 1 Staff Loading'!Q135+'24.2 Base Year 2 Staff Loading'!Q135+'24.3 Base Year 3 Staff Loading'!Q135+'24.4 Base Year 4 Staff Loading'!Q135+'24.5 Base Year 5 Staff Loading'!Q135+'24.6 Base Year 6 Staff Loading'!Q135)/6</f>
        <v>0</v>
      </c>
      <c r="R135" s="1080">
        <f>SUM(F135:Q135)</f>
        <v>0</v>
      </c>
      <c r="S135" s="788">
        <f>D135*R135</f>
        <v>0</v>
      </c>
      <c r="W135" s="1081">
        <f>X135/$U$7</f>
        <v>0</v>
      </c>
      <c r="X135" s="1081">
        <f>R135/12</f>
        <v>0</v>
      </c>
      <c r="Z135" s="1081">
        <f>IF($E135="Y",$R135,0)</f>
        <v>0</v>
      </c>
      <c r="AA135" s="1081">
        <f>IF($E135="N",$R135,0)</f>
        <v>0</v>
      </c>
      <c r="AB135" s="909" t="e">
        <f>Z135/(AA135+Z135)</f>
        <v>#DIV/0!</v>
      </c>
    </row>
    <row r="136" spans="1:28" s="1088" customFormat="1" ht="14.25" x14ac:dyDescent="0.3">
      <c r="A136" s="1075"/>
      <c r="B136" s="1076"/>
      <c r="C136" s="1077"/>
      <c r="D136" s="1078"/>
      <c r="E136" s="1079"/>
      <c r="F136" s="1080">
        <f>('24.1 Base Year 1 Staff Loading'!F136+'24.2 Base Year 2 Staff Loading'!F136+'24.3 Base Year 3 Staff Loading'!F136+'24.4 Base Year 4 Staff Loading'!F136+'24.5 Base Year 5 Staff Loading'!F136+'24.6 Base Year 6 Staff Loading'!F136)/6</f>
        <v>0</v>
      </c>
      <c r="G136" s="1080">
        <f>('24.1 Base Year 1 Staff Loading'!G136+'24.2 Base Year 2 Staff Loading'!G136+'24.3 Base Year 3 Staff Loading'!G136+'24.4 Base Year 4 Staff Loading'!G136+'24.5 Base Year 5 Staff Loading'!G136+'24.6 Base Year 6 Staff Loading'!G136)/6</f>
        <v>0</v>
      </c>
      <c r="H136" s="1080">
        <f>('24.1 Base Year 1 Staff Loading'!H136+'24.2 Base Year 2 Staff Loading'!H136+'24.3 Base Year 3 Staff Loading'!H136+'24.4 Base Year 4 Staff Loading'!H136+'24.5 Base Year 5 Staff Loading'!H136+'24.6 Base Year 6 Staff Loading'!H136)/6</f>
        <v>0</v>
      </c>
      <c r="I136" s="1080">
        <f>('24.1 Base Year 1 Staff Loading'!I136+'24.2 Base Year 2 Staff Loading'!I136+'24.3 Base Year 3 Staff Loading'!I136+'24.4 Base Year 4 Staff Loading'!I136+'24.5 Base Year 5 Staff Loading'!I136+'24.6 Base Year 6 Staff Loading'!I136)/6</f>
        <v>0</v>
      </c>
      <c r="J136" s="1080">
        <f>('24.1 Base Year 1 Staff Loading'!J136+'24.2 Base Year 2 Staff Loading'!J136+'24.3 Base Year 3 Staff Loading'!J136+'24.4 Base Year 4 Staff Loading'!J136+'24.5 Base Year 5 Staff Loading'!J136+'24.6 Base Year 6 Staff Loading'!J136)/6</f>
        <v>0</v>
      </c>
      <c r="K136" s="1080">
        <f>('24.1 Base Year 1 Staff Loading'!K136+'24.2 Base Year 2 Staff Loading'!K136+'24.3 Base Year 3 Staff Loading'!K136+'24.4 Base Year 4 Staff Loading'!K136+'24.5 Base Year 5 Staff Loading'!K136+'24.6 Base Year 6 Staff Loading'!K136)/6</f>
        <v>0</v>
      </c>
      <c r="L136" s="1080">
        <f>('24.1 Base Year 1 Staff Loading'!L136+'24.2 Base Year 2 Staff Loading'!L136+'24.3 Base Year 3 Staff Loading'!L136+'24.4 Base Year 4 Staff Loading'!L136+'24.5 Base Year 5 Staff Loading'!L136+'24.6 Base Year 6 Staff Loading'!L136)/6</f>
        <v>0</v>
      </c>
      <c r="M136" s="1080">
        <f>('24.1 Base Year 1 Staff Loading'!M136+'24.2 Base Year 2 Staff Loading'!M136+'24.3 Base Year 3 Staff Loading'!M136+'24.4 Base Year 4 Staff Loading'!M136+'24.5 Base Year 5 Staff Loading'!M136+'24.6 Base Year 6 Staff Loading'!M136)/6</f>
        <v>0</v>
      </c>
      <c r="N136" s="1080">
        <f>('24.1 Base Year 1 Staff Loading'!N136+'24.2 Base Year 2 Staff Loading'!N136+'24.3 Base Year 3 Staff Loading'!N136+'24.4 Base Year 4 Staff Loading'!N136+'24.5 Base Year 5 Staff Loading'!N136+'24.6 Base Year 6 Staff Loading'!N136)/6</f>
        <v>0</v>
      </c>
      <c r="O136" s="1080">
        <f>('24.1 Base Year 1 Staff Loading'!O136+'24.2 Base Year 2 Staff Loading'!O136+'24.3 Base Year 3 Staff Loading'!O136+'24.4 Base Year 4 Staff Loading'!O136+'24.5 Base Year 5 Staff Loading'!O136+'24.6 Base Year 6 Staff Loading'!O136)/6</f>
        <v>0</v>
      </c>
      <c r="P136" s="1080">
        <f>('24.1 Base Year 1 Staff Loading'!P136+'24.2 Base Year 2 Staff Loading'!P136+'24.3 Base Year 3 Staff Loading'!P136+'24.4 Base Year 4 Staff Loading'!P136+'24.5 Base Year 5 Staff Loading'!P136+'24.6 Base Year 6 Staff Loading'!P136)/6</f>
        <v>0</v>
      </c>
      <c r="Q136" s="1080">
        <f>('24.1 Base Year 1 Staff Loading'!Q136+'24.2 Base Year 2 Staff Loading'!Q136+'24.3 Base Year 3 Staff Loading'!Q136+'24.4 Base Year 4 Staff Loading'!Q136+'24.5 Base Year 5 Staff Loading'!Q136+'24.6 Base Year 6 Staff Loading'!Q136)/6</f>
        <v>0</v>
      </c>
      <c r="R136" s="1080">
        <f t="shared" ref="R136:R139" si="147">SUM(F136:Q136)</f>
        <v>0</v>
      </c>
      <c r="S136" s="788">
        <f t="shared" ref="S136:S139" si="148">D136*R136</f>
        <v>0</v>
      </c>
      <c r="T136" s="1066"/>
      <c r="U136" s="1066"/>
      <c r="V136" s="1066"/>
      <c r="W136" s="1081">
        <f t="shared" ref="W136:W139" si="149">X136/$U$7</f>
        <v>0</v>
      </c>
      <c r="X136" s="1081">
        <f t="shared" ref="X136:X139" si="150">R136/12</f>
        <v>0</v>
      </c>
      <c r="Z136" s="1081">
        <f t="shared" ref="Z136:Z139" si="151">IF($E136="Y",$R136,0)</f>
        <v>0</v>
      </c>
      <c r="AA136" s="1081">
        <f t="shared" ref="AA136:AA139" si="152">IF($E136="N",$R136,0)</f>
        <v>0</v>
      </c>
      <c r="AB136" s="909" t="e">
        <f t="shared" ref="AB136:AB139" si="153">Z136/(AA136+Z136)</f>
        <v>#DIV/0!</v>
      </c>
    </row>
    <row r="137" spans="1:28" ht="14.25" x14ac:dyDescent="0.3">
      <c r="A137" s="1075"/>
      <c r="B137" s="1076"/>
      <c r="C137" s="1077"/>
      <c r="D137" s="1078"/>
      <c r="E137" s="1079"/>
      <c r="F137" s="1080">
        <f>('24.1 Base Year 1 Staff Loading'!F137+'24.2 Base Year 2 Staff Loading'!F137+'24.3 Base Year 3 Staff Loading'!F137+'24.4 Base Year 4 Staff Loading'!F137+'24.5 Base Year 5 Staff Loading'!F137+'24.6 Base Year 6 Staff Loading'!F137)/6</f>
        <v>0</v>
      </c>
      <c r="G137" s="1080">
        <f>('24.1 Base Year 1 Staff Loading'!G137+'24.2 Base Year 2 Staff Loading'!G137+'24.3 Base Year 3 Staff Loading'!G137+'24.4 Base Year 4 Staff Loading'!G137+'24.5 Base Year 5 Staff Loading'!G137+'24.6 Base Year 6 Staff Loading'!G137)/6</f>
        <v>0</v>
      </c>
      <c r="H137" s="1080">
        <f>('24.1 Base Year 1 Staff Loading'!H137+'24.2 Base Year 2 Staff Loading'!H137+'24.3 Base Year 3 Staff Loading'!H137+'24.4 Base Year 4 Staff Loading'!H137+'24.5 Base Year 5 Staff Loading'!H137+'24.6 Base Year 6 Staff Loading'!H137)/6</f>
        <v>0</v>
      </c>
      <c r="I137" s="1080">
        <f>('24.1 Base Year 1 Staff Loading'!I137+'24.2 Base Year 2 Staff Loading'!I137+'24.3 Base Year 3 Staff Loading'!I137+'24.4 Base Year 4 Staff Loading'!I137+'24.5 Base Year 5 Staff Loading'!I137+'24.6 Base Year 6 Staff Loading'!I137)/6</f>
        <v>0</v>
      </c>
      <c r="J137" s="1080">
        <f>('24.1 Base Year 1 Staff Loading'!J137+'24.2 Base Year 2 Staff Loading'!J137+'24.3 Base Year 3 Staff Loading'!J137+'24.4 Base Year 4 Staff Loading'!J137+'24.5 Base Year 5 Staff Loading'!J137+'24.6 Base Year 6 Staff Loading'!J137)/6</f>
        <v>0</v>
      </c>
      <c r="K137" s="1080">
        <f>('24.1 Base Year 1 Staff Loading'!K137+'24.2 Base Year 2 Staff Loading'!K137+'24.3 Base Year 3 Staff Loading'!K137+'24.4 Base Year 4 Staff Loading'!K137+'24.5 Base Year 5 Staff Loading'!K137+'24.6 Base Year 6 Staff Loading'!K137)/6</f>
        <v>0</v>
      </c>
      <c r="L137" s="1080">
        <f>('24.1 Base Year 1 Staff Loading'!L137+'24.2 Base Year 2 Staff Loading'!L137+'24.3 Base Year 3 Staff Loading'!L137+'24.4 Base Year 4 Staff Loading'!L137+'24.5 Base Year 5 Staff Loading'!L137+'24.6 Base Year 6 Staff Loading'!L137)/6</f>
        <v>0</v>
      </c>
      <c r="M137" s="1080">
        <f>('24.1 Base Year 1 Staff Loading'!M137+'24.2 Base Year 2 Staff Loading'!M137+'24.3 Base Year 3 Staff Loading'!M137+'24.4 Base Year 4 Staff Loading'!M137+'24.5 Base Year 5 Staff Loading'!M137+'24.6 Base Year 6 Staff Loading'!M137)/6</f>
        <v>0</v>
      </c>
      <c r="N137" s="1080">
        <f>('24.1 Base Year 1 Staff Loading'!N137+'24.2 Base Year 2 Staff Loading'!N137+'24.3 Base Year 3 Staff Loading'!N137+'24.4 Base Year 4 Staff Loading'!N137+'24.5 Base Year 5 Staff Loading'!N137+'24.6 Base Year 6 Staff Loading'!N137)/6</f>
        <v>0</v>
      </c>
      <c r="O137" s="1080">
        <f>('24.1 Base Year 1 Staff Loading'!O137+'24.2 Base Year 2 Staff Loading'!O137+'24.3 Base Year 3 Staff Loading'!O137+'24.4 Base Year 4 Staff Loading'!O137+'24.5 Base Year 5 Staff Loading'!O137+'24.6 Base Year 6 Staff Loading'!O137)/6</f>
        <v>0</v>
      </c>
      <c r="P137" s="1080">
        <f>('24.1 Base Year 1 Staff Loading'!P137+'24.2 Base Year 2 Staff Loading'!P137+'24.3 Base Year 3 Staff Loading'!P137+'24.4 Base Year 4 Staff Loading'!P137+'24.5 Base Year 5 Staff Loading'!P137+'24.6 Base Year 6 Staff Loading'!P137)/6</f>
        <v>0</v>
      </c>
      <c r="Q137" s="1080">
        <f>('24.1 Base Year 1 Staff Loading'!Q137+'24.2 Base Year 2 Staff Loading'!Q137+'24.3 Base Year 3 Staff Loading'!Q137+'24.4 Base Year 4 Staff Loading'!Q137+'24.5 Base Year 5 Staff Loading'!Q137+'24.6 Base Year 6 Staff Loading'!Q137)/6</f>
        <v>0</v>
      </c>
      <c r="R137" s="1080">
        <f t="shared" si="147"/>
        <v>0</v>
      </c>
      <c r="S137" s="788">
        <f t="shared" si="148"/>
        <v>0</v>
      </c>
      <c r="W137" s="1081">
        <f t="shared" si="149"/>
        <v>0</v>
      </c>
      <c r="X137" s="1081">
        <f t="shared" si="150"/>
        <v>0</v>
      </c>
      <c r="Z137" s="1081">
        <f t="shared" si="151"/>
        <v>0</v>
      </c>
      <c r="AA137" s="1081">
        <f t="shared" si="152"/>
        <v>0</v>
      </c>
      <c r="AB137" s="909" t="e">
        <f t="shared" si="153"/>
        <v>#DIV/0!</v>
      </c>
    </row>
    <row r="138" spans="1:28" ht="14.25" x14ac:dyDescent="0.3">
      <c r="A138" s="1075"/>
      <c r="B138" s="1076"/>
      <c r="C138" s="1077"/>
      <c r="D138" s="1078"/>
      <c r="E138" s="1079"/>
      <c r="F138" s="1080">
        <f>('24.1 Base Year 1 Staff Loading'!F138+'24.2 Base Year 2 Staff Loading'!F138+'24.3 Base Year 3 Staff Loading'!F138+'24.4 Base Year 4 Staff Loading'!F138+'24.5 Base Year 5 Staff Loading'!F138+'24.6 Base Year 6 Staff Loading'!F138)/6</f>
        <v>0</v>
      </c>
      <c r="G138" s="1080">
        <f>('24.1 Base Year 1 Staff Loading'!G138+'24.2 Base Year 2 Staff Loading'!G138+'24.3 Base Year 3 Staff Loading'!G138+'24.4 Base Year 4 Staff Loading'!G138+'24.5 Base Year 5 Staff Loading'!G138+'24.6 Base Year 6 Staff Loading'!G138)/6</f>
        <v>0</v>
      </c>
      <c r="H138" s="1080">
        <f>('24.1 Base Year 1 Staff Loading'!H138+'24.2 Base Year 2 Staff Loading'!H138+'24.3 Base Year 3 Staff Loading'!H138+'24.4 Base Year 4 Staff Loading'!H138+'24.5 Base Year 5 Staff Loading'!H138+'24.6 Base Year 6 Staff Loading'!H138)/6</f>
        <v>0</v>
      </c>
      <c r="I138" s="1080">
        <f>('24.1 Base Year 1 Staff Loading'!I138+'24.2 Base Year 2 Staff Loading'!I138+'24.3 Base Year 3 Staff Loading'!I138+'24.4 Base Year 4 Staff Loading'!I138+'24.5 Base Year 5 Staff Loading'!I138+'24.6 Base Year 6 Staff Loading'!I138)/6</f>
        <v>0</v>
      </c>
      <c r="J138" s="1080">
        <f>('24.1 Base Year 1 Staff Loading'!J138+'24.2 Base Year 2 Staff Loading'!J138+'24.3 Base Year 3 Staff Loading'!J138+'24.4 Base Year 4 Staff Loading'!J138+'24.5 Base Year 5 Staff Loading'!J138+'24.6 Base Year 6 Staff Loading'!J138)/6</f>
        <v>0</v>
      </c>
      <c r="K138" s="1080">
        <f>('24.1 Base Year 1 Staff Loading'!K138+'24.2 Base Year 2 Staff Loading'!K138+'24.3 Base Year 3 Staff Loading'!K138+'24.4 Base Year 4 Staff Loading'!K138+'24.5 Base Year 5 Staff Loading'!K138+'24.6 Base Year 6 Staff Loading'!K138)/6</f>
        <v>0</v>
      </c>
      <c r="L138" s="1080">
        <f>('24.1 Base Year 1 Staff Loading'!L138+'24.2 Base Year 2 Staff Loading'!L138+'24.3 Base Year 3 Staff Loading'!L138+'24.4 Base Year 4 Staff Loading'!L138+'24.5 Base Year 5 Staff Loading'!L138+'24.6 Base Year 6 Staff Loading'!L138)/6</f>
        <v>0</v>
      </c>
      <c r="M138" s="1080">
        <f>('24.1 Base Year 1 Staff Loading'!M138+'24.2 Base Year 2 Staff Loading'!M138+'24.3 Base Year 3 Staff Loading'!M138+'24.4 Base Year 4 Staff Loading'!M138+'24.5 Base Year 5 Staff Loading'!M138+'24.6 Base Year 6 Staff Loading'!M138)/6</f>
        <v>0</v>
      </c>
      <c r="N138" s="1080">
        <f>('24.1 Base Year 1 Staff Loading'!N138+'24.2 Base Year 2 Staff Loading'!N138+'24.3 Base Year 3 Staff Loading'!N138+'24.4 Base Year 4 Staff Loading'!N138+'24.5 Base Year 5 Staff Loading'!N138+'24.6 Base Year 6 Staff Loading'!N138)/6</f>
        <v>0</v>
      </c>
      <c r="O138" s="1080">
        <f>('24.1 Base Year 1 Staff Loading'!O138+'24.2 Base Year 2 Staff Loading'!O138+'24.3 Base Year 3 Staff Loading'!O138+'24.4 Base Year 4 Staff Loading'!O138+'24.5 Base Year 5 Staff Loading'!O138+'24.6 Base Year 6 Staff Loading'!O138)/6</f>
        <v>0</v>
      </c>
      <c r="P138" s="1080">
        <f>('24.1 Base Year 1 Staff Loading'!P138+'24.2 Base Year 2 Staff Loading'!P138+'24.3 Base Year 3 Staff Loading'!P138+'24.4 Base Year 4 Staff Loading'!P138+'24.5 Base Year 5 Staff Loading'!P138+'24.6 Base Year 6 Staff Loading'!P138)/6</f>
        <v>0</v>
      </c>
      <c r="Q138" s="1080">
        <f>('24.1 Base Year 1 Staff Loading'!Q138+'24.2 Base Year 2 Staff Loading'!Q138+'24.3 Base Year 3 Staff Loading'!Q138+'24.4 Base Year 4 Staff Loading'!Q138+'24.5 Base Year 5 Staff Loading'!Q138+'24.6 Base Year 6 Staff Loading'!Q138)/6</f>
        <v>0</v>
      </c>
      <c r="R138" s="1080">
        <f t="shared" si="147"/>
        <v>0</v>
      </c>
      <c r="S138" s="788">
        <f t="shared" si="148"/>
        <v>0</v>
      </c>
      <c r="W138" s="1081">
        <f t="shared" si="149"/>
        <v>0</v>
      </c>
      <c r="X138" s="1081">
        <f t="shared" si="150"/>
        <v>0</v>
      </c>
      <c r="Z138" s="1081">
        <f t="shared" si="151"/>
        <v>0</v>
      </c>
      <c r="AA138" s="1081">
        <f t="shared" si="152"/>
        <v>0</v>
      </c>
      <c r="AB138" s="909" t="e">
        <f t="shared" si="153"/>
        <v>#DIV/0!</v>
      </c>
    </row>
    <row r="139" spans="1:28" ht="14.25" x14ac:dyDescent="0.3">
      <c r="A139" s="1075"/>
      <c r="B139" s="1076"/>
      <c r="C139" s="1077"/>
      <c r="D139" s="1078"/>
      <c r="E139" s="1079"/>
      <c r="F139" s="1080">
        <f>('24.1 Base Year 1 Staff Loading'!F139+'24.2 Base Year 2 Staff Loading'!F139+'24.3 Base Year 3 Staff Loading'!F139+'24.4 Base Year 4 Staff Loading'!F139+'24.5 Base Year 5 Staff Loading'!F139+'24.6 Base Year 6 Staff Loading'!F139)/6</f>
        <v>0</v>
      </c>
      <c r="G139" s="1080">
        <f>('24.1 Base Year 1 Staff Loading'!G139+'24.2 Base Year 2 Staff Loading'!G139+'24.3 Base Year 3 Staff Loading'!G139+'24.4 Base Year 4 Staff Loading'!G139+'24.5 Base Year 5 Staff Loading'!G139+'24.6 Base Year 6 Staff Loading'!G139)/6</f>
        <v>0</v>
      </c>
      <c r="H139" s="1080">
        <f>('24.1 Base Year 1 Staff Loading'!H139+'24.2 Base Year 2 Staff Loading'!H139+'24.3 Base Year 3 Staff Loading'!H139+'24.4 Base Year 4 Staff Loading'!H139+'24.5 Base Year 5 Staff Loading'!H139+'24.6 Base Year 6 Staff Loading'!H139)/6</f>
        <v>0</v>
      </c>
      <c r="I139" s="1080">
        <f>('24.1 Base Year 1 Staff Loading'!I139+'24.2 Base Year 2 Staff Loading'!I139+'24.3 Base Year 3 Staff Loading'!I139+'24.4 Base Year 4 Staff Loading'!I139+'24.5 Base Year 5 Staff Loading'!I139+'24.6 Base Year 6 Staff Loading'!I139)/6</f>
        <v>0</v>
      </c>
      <c r="J139" s="1080">
        <f>('24.1 Base Year 1 Staff Loading'!J139+'24.2 Base Year 2 Staff Loading'!J139+'24.3 Base Year 3 Staff Loading'!J139+'24.4 Base Year 4 Staff Loading'!J139+'24.5 Base Year 5 Staff Loading'!J139+'24.6 Base Year 6 Staff Loading'!J139)/6</f>
        <v>0</v>
      </c>
      <c r="K139" s="1080">
        <f>('24.1 Base Year 1 Staff Loading'!K139+'24.2 Base Year 2 Staff Loading'!K139+'24.3 Base Year 3 Staff Loading'!K139+'24.4 Base Year 4 Staff Loading'!K139+'24.5 Base Year 5 Staff Loading'!K139+'24.6 Base Year 6 Staff Loading'!K139)/6</f>
        <v>0</v>
      </c>
      <c r="L139" s="1080">
        <f>('24.1 Base Year 1 Staff Loading'!L139+'24.2 Base Year 2 Staff Loading'!L139+'24.3 Base Year 3 Staff Loading'!L139+'24.4 Base Year 4 Staff Loading'!L139+'24.5 Base Year 5 Staff Loading'!L139+'24.6 Base Year 6 Staff Loading'!L139)/6</f>
        <v>0</v>
      </c>
      <c r="M139" s="1080">
        <f>('24.1 Base Year 1 Staff Loading'!M139+'24.2 Base Year 2 Staff Loading'!M139+'24.3 Base Year 3 Staff Loading'!M139+'24.4 Base Year 4 Staff Loading'!M139+'24.5 Base Year 5 Staff Loading'!M139+'24.6 Base Year 6 Staff Loading'!M139)/6</f>
        <v>0</v>
      </c>
      <c r="N139" s="1080">
        <f>('24.1 Base Year 1 Staff Loading'!N139+'24.2 Base Year 2 Staff Loading'!N139+'24.3 Base Year 3 Staff Loading'!N139+'24.4 Base Year 4 Staff Loading'!N139+'24.5 Base Year 5 Staff Loading'!N139+'24.6 Base Year 6 Staff Loading'!N139)/6</f>
        <v>0</v>
      </c>
      <c r="O139" s="1080">
        <f>('24.1 Base Year 1 Staff Loading'!O139+'24.2 Base Year 2 Staff Loading'!O139+'24.3 Base Year 3 Staff Loading'!O139+'24.4 Base Year 4 Staff Loading'!O139+'24.5 Base Year 5 Staff Loading'!O139+'24.6 Base Year 6 Staff Loading'!O139)/6</f>
        <v>0</v>
      </c>
      <c r="P139" s="1080">
        <f>('24.1 Base Year 1 Staff Loading'!P139+'24.2 Base Year 2 Staff Loading'!P139+'24.3 Base Year 3 Staff Loading'!P139+'24.4 Base Year 4 Staff Loading'!P139+'24.5 Base Year 5 Staff Loading'!P139+'24.6 Base Year 6 Staff Loading'!P139)/6</f>
        <v>0</v>
      </c>
      <c r="Q139" s="1080">
        <f>('24.1 Base Year 1 Staff Loading'!Q139+'24.2 Base Year 2 Staff Loading'!Q139+'24.3 Base Year 3 Staff Loading'!Q139+'24.4 Base Year 4 Staff Loading'!Q139+'24.5 Base Year 5 Staff Loading'!Q139+'24.6 Base Year 6 Staff Loading'!Q139)/6</f>
        <v>0</v>
      </c>
      <c r="R139" s="1080">
        <f t="shared" si="147"/>
        <v>0</v>
      </c>
      <c r="S139" s="788">
        <f t="shared" si="148"/>
        <v>0</v>
      </c>
      <c r="W139" s="1081">
        <f t="shared" si="149"/>
        <v>0</v>
      </c>
      <c r="X139" s="1081">
        <f t="shared" si="150"/>
        <v>0</v>
      </c>
      <c r="Z139" s="1081">
        <f t="shared" si="151"/>
        <v>0</v>
      </c>
      <c r="AA139" s="1081">
        <f t="shared" si="152"/>
        <v>0</v>
      </c>
      <c r="AB139" s="909" t="e">
        <f t="shared" si="153"/>
        <v>#DIV/0!</v>
      </c>
    </row>
    <row r="140" spans="1:28" ht="15" thickBot="1" x14ac:dyDescent="0.35">
      <c r="A140" s="1082"/>
      <c r="B140" s="1083" t="s">
        <v>1178</v>
      </c>
      <c r="C140" s="1084"/>
      <c r="D140" s="1085"/>
      <c r="E140" s="1086"/>
      <c r="F140" s="1087">
        <f>SUM(F135:F139)</f>
        <v>0</v>
      </c>
      <c r="G140" s="1087">
        <f t="shared" ref="G140:R140" si="154">SUM(G135:G139)</f>
        <v>0</v>
      </c>
      <c r="H140" s="1087">
        <f t="shared" si="154"/>
        <v>0</v>
      </c>
      <c r="I140" s="1087">
        <f t="shared" si="154"/>
        <v>0</v>
      </c>
      <c r="J140" s="1087">
        <f t="shared" si="154"/>
        <v>0</v>
      </c>
      <c r="K140" s="1087">
        <f t="shared" si="154"/>
        <v>0</v>
      </c>
      <c r="L140" s="1087">
        <f t="shared" si="154"/>
        <v>0</v>
      </c>
      <c r="M140" s="1087">
        <f t="shared" si="154"/>
        <v>0</v>
      </c>
      <c r="N140" s="1087">
        <f t="shared" si="154"/>
        <v>0</v>
      </c>
      <c r="O140" s="1087">
        <f t="shared" si="154"/>
        <v>0</v>
      </c>
      <c r="P140" s="1087">
        <f t="shared" si="154"/>
        <v>0</v>
      </c>
      <c r="Q140" s="1087">
        <f t="shared" si="154"/>
        <v>0</v>
      </c>
      <c r="R140" s="1087">
        <f t="shared" si="154"/>
        <v>0</v>
      </c>
      <c r="S140" s="796">
        <f>SUM(S135:S139)</f>
        <v>0</v>
      </c>
      <c r="W140" s="1099">
        <f>SUM(W135:W139)</f>
        <v>0</v>
      </c>
      <c r="X140" s="1099">
        <f>SUM(X135:X139)</f>
        <v>0</v>
      </c>
      <c r="Z140" s="1089">
        <f>SUM(Z135:Z139)</f>
        <v>0</v>
      </c>
      <c r="AA140" s="1089">
        <f>SUM(AA135:AA139)</f>
        <v>0</v>
      </c>
      <c r="AB140" s="798" t="e">
        <f>Z140/(Z140+AA140)</f>
        <v>#DIV/0!</v>
      </c>
    </row>
    <row r="141" spans="1:28" ht="14.25" x14ac:dyDescent="0.3">
      <c r="A141" s="1075">
        <v>7.2</v>
      </c>
      <c r="B141" s="1076" t="s">
        <v>1179</v>
      </c>
      <c r="C141" s="1077"/>
      <c r="D141" s="1078"/>
      <c r="E141" s="1079"/>
      <c r="F141" s="1080">
        <f>('24.1 Base Year 1 Staff Loading'!F141+'24.2 Base Year 2 Staff Loading'!F141+'24.3 Base Year 3 Staff Loading'!F141+'24.4 Base Year 4 Staff Loading'!F141+'24.5 Base Year 5 Staff Loading'!F141+'24.6 Base Year 6 Staff Loading'!F141)/6</f>
        <v>0</v>
      </c>
      <c r="G141" s="1080">
        <f>('24.1 Base Year 1 Staff Loading'!G141+'24.2 Base Year 2 Staff Loading'!G141+'24.3 Base Year 3 Staff Loading'!G141+'24.4 Base Year 4 Staff Loading'!G141+'24.5 Base Year 5 Staff Loading'!G141+'24.6 Base Year 6 Staff Loading'!G141)/6</f>
        <v>0</v>
      </c>
      <c r="H141" s="1080">
        <f>('24.1 Base Year 1 Staff Loading'!H141+'24.2 Base Year 2 Staff Loading'!H141+'24.3 Base Year 3 Staff Loading'!H141+'24.4 Base Year 4 Staff Loading'!H141+'24.5 Base Year 5 Staff Loading'!H141+'24.6 Base Year 6 Staff Loading'!H141)/6</f>
        <v>0</v>
      </c>
      <c r="I141" s="1080">
        <f>('24.1 Base Year 1 Staff Loading'!I141+'24.2 Base Year 2 Staff Loading'!I141+'24.3 Base Year 3 Staff Loading'!I141+'24.4 Base Year 4 Staff Loading'!I141+'24.5 Base Year 5 Staff Loading'!I141+'24.6 Base Year 6 Staff Loading'!I141)/6</f>
        <v>0</v>
      </c>
      <c r="J141" s="1080">
        <f>('24.1 Base Year 1 Staff Loading'!J141+'24.2 Base Year 2 Staff Loading'!J141+'24.3 Base Year 3 Staff Loading'!J141+'24.4 Base Year 4 Staff Loading'!J141+'24.5 Base Year 5 Staff Loading'!J141+'24.6 Base Year 6 Staff Loading'!J141)/6</f>
        <v>0</v>
      </c>
      <c r="K141" s="1080">
        <f>('24.1 Base Year 1 Staff Loading'!K141+'24.2 Base Year 2 Staff Loading'!K141+'24.3 Base Year 3 Staff Loading'!K141+'24.4 Base Year 4 Staff Loading'!K141+'24.5 Base Year 5 Staff Loading'!K141+'24.6 Base Year 6 Staff Loading'!K141)/6</f>
        <v>0</v>
      </c>
      <c r="L141" s="1080">
        <f>('24.1 Base Year 1 Staff Loading'!L141+'24.2 Base Year 2 Staff Loading'!L141+'24.3 Base Year 3 Staff Loading'!L141+'24.4 Base Year 4 Staff Loading'!L141+'24.5 Base Year 5 Staff Loading'!L141+'24.6 Base Year 6 Staff Loading'!L141)/6</f>
        <v>0</v>
      </c>
      <c r="M141" s="1080">
        <f>('24.1 Base Year 1 Staff Loading'!M141+'24.2 Base Year 2 Staff Loading'!M141+'24.3 Base Year 3 Staff Loading'!M141+'24.4 Base Year 4 Staff Loading'!M141+'24.5 Base Year 5 Staff Loading'!M141+'24.6 Base Year 6 Staff Loading'!M141)/6</f>
        <v>0</v>
      </c>
      <c r="N141" s="1080">
        <f>('24.1 Base Year 1 Staff Loading'!N141+'24.2 Base Year 2 Staff Loading'!N141+'24.3 Base Year 3 Staff Loading'!N141+'24.4 Base Year 4 Staff Loading'!N141+'24.5 Base Year 5 Staff Loading'!N141+'24.6 Base Year 6 Staff Loading'!N141)/6</f>
        <v>0</v>
      </c>
      <c r="O141" s="1080">
        <f>('24.1 Base Year 1 Staff Loading'!O141+'24.2 Base Year 2 Staff Loading'!O141+'24.3 Base Year 3 Staff Loading'!O141+'24.4 Base Year 4 Staff Loading'!O141+'24.5 Base Year 5 Staff Loading'!O141+'24.6 Base Year 6 Staff Loading'!O141)/6</f>
        <v>0</v>
      </c>
      <c r="P141" s="1080">
        <f>('24.1 Base Year 1 Staff Loading'!P141+'24.2 Base Year 2 Staff Loading'!P141+'24.3 Base Year 3 Staff Loading'!P141+'24.4 Base Year 4 Staff Loading'!P141+'24.5 Base Year 5 Staff Loading'!P141+'24.6 Base Year 6 Staff Loading'!P141)/6</f>
        <v>0</v>
      </c>
      <c r="Q141" s="1080">
        <f>('24.1 Base Year 1 Staff Loading'!Q141+'24.2 Base Year 2 Staff Loading'!Q141+'24.3 Base Year 3 Staff Loading'!Q141+'24.4 Base Year 4 Staff Loading'!Q141+'24.5 Base Year 5 Staff Loading'!Q141+'24.6 Base Year 6 Staff Loading'!Q141)/6</f>
        <v>0</v>
      </c>
      <c r="R141" s="1080">
        <f>SUM(F141:Q141)</f>
        <v>0</v>
      </c>
      <c r="S141" s="788">
        <f>D141*R141</f>
        <v>0</v>
      </c>
      <c r="W141" s="1081">
        <f>X141/$U$7</f>
        <v>0</v>
      </c>
      <c r="X141" s="1081">
        <f>R141/12</f>
        <v>0</v>
      </c>
      <c r="Z141" s="1081">
        <f>IF($E141="Y",$R141,0)</f>
        <v>0</v>
      </c>
      <c r="AA141" s="1081">
        <f>IF($E141="N",$R141,0)</f>
        <v>0</v>
      </c>
      <c r="AB141" s="909" t="e">
        <f>Z141/(AA141+Z141)</f>
        <v>#DIV/0!</v>
      </c>
    </row>
    <row r="142" spans="1:28" s="1088" customFormat="1" ht="14.25" x14ac:dyDescent="0.3">
      <c r="A142" s="1075"/>
      <c r="B142" s="1076"/>
      <c r="C142" s="1077"/>
      <c r="D142" s="1078"/>
      <c r="E142" s="1079"/>
      <c r="F142" s="1080">
        <f>('24.1 Base Year 1 Staff Loading'!F142+'24.2 Base Year 2 Staff Loading'!F142+'24.3 Base Year 3 Staff Loading'!F142+'24.4 Base Year 4 Staff Loading'!F142+'24.5 Base Year 5 Staff Loading'!F142+'24.6 Base Year 6 Staff Loading'!F142)/6</f>
        <v>0</v>
      </c>
      <c r="G142" s="1080">
        <f>('24.1 Base Year 1 Staff Loading'!G142+'24.2 Base Year 2 Staff Loading'!G142+'24.3 Base Year 3 Staff Loading'!G142+'24.4 Base Year 4 Staff Loading'!G142+'24.5 Base Year 5 Staff Loading'!G142+'24.6 Base Year 6 Staff Loading'!G142)/6</f>
        <v>0</v>
      </c>
      <c r="H142" s="1080">
        <f>('24.1 Base Year 1 Staff Loading'!H142+'24.2 Base Year 2 Staff Loading'!H142+'24.3 Base Year 3 Staff Loading'!H142+'24.4 Base Year 4 Staff Loading'!H142+'24.5 Base Year 5 Staff Loading'!H142+'24.6 Base Year 6 Staff Loading'!H142)/6</f>
        <v>0</v>
      </c>
      <c r="I142" s="1080">
        <f>('24.1 Base Year 1 Staff Loading'!I142+'24.2 Base Year 2 Staff Loading'!I142+'24.3 Base Year 3 Staff Loading'!I142+'24.4 Base Year 4 Staff Loading'!I142+'24.5 Base Year 5 Staff Loading'!I142+'24.6 Base Year 6 Staff Loading'!I142)/6</f>
        <v>0</v>
      </c>
      <c r="J142" s="1080">
        <f>('24.1 Base Year 1 Staff Loading'!J142+'24.2 Base Year 2 Staff Loading'!J142+'24.3 Base Year 3 Staff Loading'!J142+'24.4 Base Year 4 Staff Loading'!J142+'24.5 Base Year 5 Staff Loading'!J142+'24.6 Base Year 6 Staff Loading'!J142)/6</f>
        <v>0</v>
      </c>
      <c r="K142" s="1080">
        <f>('24.1 Base Year 1 Staff Loading'!K142+'24.2 Base Year 2 Staff Loading'!K142+'24.3 Base Year 3 Staff Loading'!K142+'24.4 Base Year 4 Staff Loading'!K142+'24.5 Base Year 5 Staff Loading'!K142+'24.6 Base Year 6 Staff Loading'!K142)/6</f>
        <v>0</v>
      </c>
      <c r="L142" s="1080">
        <f>('24.1 Base Year 1 Staff Loading'!L142+'24.2 Base Year 2 Staff Loading'!L142+'24.3 Base Year 3 Staff Loading'!L142+'24.4 Base Year 4 Staff Loading'!L142+'24.5 Base Year 5 Staff Loading'!L142+'24.6 Base Year 6 Staff Loading'!L142)/6</f>
        <v>0</v>
      </c>
      <c r="M142" s="1080">
        <f>('24.1 Base Year 1 Staff Loading'!M142+'24.2 Base Year 2 Staff Loading'!M142+'24.3 Base Year 3 Staff Loading'!M142+'24.4 Base Year 4 Staff Loading'!M142+'24.5 Base Year 5 Staff Loading'!M142+'24.6 Base Year 6 Staff Loading'!M142)/6</f>
        <v>0</v>
      </c>
      <c r="N142" s="1080">
        <f>('24.1 Base Year 1 Staff Loading'!N142+'24.2 Base Year 2 Staff Loading'!N142+'24.3 Base Year 3 Staff Loading'!N142+'24.4 Base Year 4 Staff Loading'!N142+'24.5 Base Year 5 Staff Loading'!N142+'24.6 Base Year 6 Staff Loading'!N142)/6</f>
        <v>0</v>
      </c>
      <c r="O142" s="1080">
        <f>('24.1 Base Year 1 Staff Loading'!O142+'24.2 Base Year 2 Staff Loading'!O142+'24.3 Base Year 3 Staff Loading'!O142+'24.4 Base Year 4 Staff Loading'!O142+'24.5 Base Year 5 Staff Loading'!O142+'24.6 Base Year 6 Staff Loading'!O142)/6</f>
        <v>0</v>
      </c>
      <c r="P142" s="1080">
        <f>('24.1 Base Year 1 Staff Loading'!P142+'24.2 Base Year 2 Staff Loading'!P142+'24.3 Base Year 3 Staff Loading'!P142+'24.4 Base Year 4 Staff Loading'!P142+'24.5 Base Year 5 Staff Loading'!P142+'24.6 Base Year 6 Staff Loading'!P142)/6</f>
        <v>0</v>
      </c>
      <c r="Q142" s="1080">
        <f>('24.1 Base Year 1 Staff Loading'!Q142+'24.2 Base Year 2 Staff Loading'!Q142+'24.3 Base Year 3 Staff Loading'!Q142+'24.4 Base Year 4 Staff Loading'!Q142+'24.5 Base Year 5 Staff Loading'!Q142+'24.6 Base Year 6 Staff Loading'!Q142)/6</f>
        <v>0</v>
      </c>
      <c r="R142" s="1080">
        <f t="shared" ref="R142:R145" si="155">SUM(F142:Q142)</f>
        <v>0</v>
      </c>
      <c r="S142" s="788">
        <f t="shared" ref="S142:S145" si="156">D142*R142</f>
        <v>0</v>
      </c>
      <c r="T142" s="1066"/>
      <c r="U142" s="1066"/>
      <c r="V142" s="1066"/>
      <c r="W142" s="1081">
        <f t="shared" ref="W142:W145" si="157">X142/$U$7</f>
        <v>0</v>
      </c>
      <c r="X142" s="1081">
        <f t="shared" ref="X142:X145" si="158">R142/12</f>
        <v>0</v>
      </c>
      <c r="Z142" s="1081">
        <f t="shared" ref="Z142:Z145" si="159">IF($E142="Y",$R142,0)</f>
        <v>0</v>
      </c>
      <c r="AA142" s="1081">
        <f t="shared" ref="AA142:AA145" si="160">IF($E142="N",$R142,0)</f>
        <v>0</v>
      </c>
      <c r="AB142" s="909" t="e">
        <f t="shared" ref="AB142:AB145" si="161">Z142/(AA142+Z142)</f>
        <v>#DIV/0!</v>
      </c>
    </row>
    <row r="143" spans="1:28" ht="14.25" x14ac:dyDescent="0.3">
      <c r="A143" s="1075"/>
      <c r="B143" s="1076"/>
      <c r="C143" s="1077"/>
      <c r="D143" s="1078"/>
      <c r="E143" s="1079"/>
      <c r="F143" s="1080">
        <f>('24.1 Base Year 1 Staff Loading'!F143+'24.2 Base Year 2 Staff Loading'!F143+'24.3 Base Year 3 Staff Loading'!F143+'24.4 Base Year 4 Staff Loading'!F143+'24.5 Base Year 5 Staff Loading'!F143+'24.6 Base Year 6 Staff Loading'!F143)/6</f>
        <v>0</v>
      </c>
      <c r="G143" s="1080">
        <f>('24.1 Base Year 1 Staff Loading'!G143+'24.2 Base Year 2 Staff Loading'!G143+'24.3 Base Year 3 Staff Loading'!G143+'24.4 Base Year 4 Staff Loading'!G143+'24.5 Base Year 5 Staff Loading'!G143+'24.6 Base Year 6 Staff Loading'!G143)/6</f>
        <v>0</v>
      </c>
      <c r="H143" s="1080">
        <f>('24.1 Base Year 1 Staff Loading'!H143+'24.2 Base Year 2 Staff Loading'!H143+'24.3 Base Year 3 Staff Loading'!H143+'24.4 Base Year 4 Staff Loading'!H143+'24.5 Base Year 5 Staff Loading'!H143+'24.6 Base Year 6 Staff Loading'!H143)/6</f>
        <v>0</v>
      </c>
      <c r="I143" s="1080">
        <f>('24.1 Base Year 1 Staff Loading'!I143+'24.2 Base Year 2 Staff Loading'!I143+'24.3 Base Year 3 Staff Loading'!I143+'24.4 Base Year 4 Staff Loading'!I143+'24.5 Base Year 5 Staff Loading'!I143+'24.6 Base Year 6 Staff Loading'!I143)/6</f>
        <v>0</v>
      </c>
      <c r="J143" s="1080">
        <f>('24.1 Base Year 1 Staff Loading'!J143+'24.2 Base Year 2 Staff Loading'!J143+'24.3 Base Year 3 Staff Loading'!J143+'24.4 Base Year 4 Staff Loading'!J143+'24.5 Base Year 5 Staff Loading'!J143+'24.6 Base Year 6 Staff Loading'!J143)/6</f>
        <v>0</v>
      </c>
      <c r="K143" s="1080">
        <f>('24.1 Base Year 1 Staff Loading'!K143+'24.2 Base Year 2 Staff Loading'!K143+'24.3 Base Year 3 Staff Loading'!K143+'24.4 Base Year 4 Staff Loading'!K143+'24.5 Base Year 5 Staff Loading'!K143+'24.6 Base Year 6 Staff Loading'!K143)/6</f>
        <v>0</v>
      </c>
      <c r="L143" s="1080">
        <f>('24.1 Base Year 1 Staff Loading'!L143+'24.2 Base Year 2 Staff Loading'!L143+'24.3 Base Year 3 Staff Loading'!L143+'24.4 Base Year 4 Staff Loading'!L143+'24.5 Base Year 5 Staff Loading'!L143+'24.6 Base Year 6 Staff Loading'!L143)/6</f>
        <v>0</v>
      </c>
      <c r="M143" s="1080">
        <f>('24.1 Base Year 1 Staff Loading'!M143+'24.2 Base Year 2 Staff Loading'!M143+'24.3 Base Year 3 Staff Loading'!M143+'24.4 Base Year 4 Staff Loading'!M143+'24.5 Base Year 5 Staff Loading'!M143+'24.6 Base Year 6 Staff Loading'!M143)/6</f>
        <v>0</v>
      </c>
      <c r="N143" s="1080">
        <f>('24.1 Base Year 1 Staff Loading'!N143+'24.2 Base Year 2 Staff Loading'!N143+'24.3 Base Year 3 Staff Loading'!N143+'24.4 Base Year 4 Staff Loading'!N143+'24.5 Base Year 5 Staff Loading'!N143+'24.6 Base Year 6 Staff Loading'!N143)/6</f>
        <v>0</v>
      </c>
      <c r="O143" s="1080">
        <f>('24.1 Base Year 1 Staff Loading'!O143+'24.2 Base Year 2 Staff Loading'!O143+'24.3 Base Year 3 Staff Loading'!O143+'24.4 Base Year 4 Staff Loading'!O143+'24.5 Base Year 5 Staff Loading'!O143+'24.6 Base Year 6 Staff Loading'!O143)/6</f>
        <v>0</v>
      </c>
      <c r="P143" s="1080">
        <f>('24.1 Base Year 1 Staff Loading'!P143+'24.2 Base Year 2 Staff Loading'!P143+'24.3 Base Year 3 Staff Loading'!P143+'24.4 Base Year 4 Staff Loading'!P143+'24.5 Base Year 5 Staff Loading'!P143+'24.6 Base Year 6 Staff Loading'!P143)/6</f>
        <v>0</v>
      </c>
      <c r="Q143" s="1080">
        <f>('24.1 Base Year 1 Staff Loading'!Q143+'24.2 Base Year 2 Staff Loading'!Q143+'24.3 Base Year 3 Staff Loading'!Q143+'24.4 Base Year 4 Staff Loading'!Q143+'24.5 Base Year 5 Staff Loading'!Q143+'24.6 Base Year 6 Staff Loading'!Q143)/6</f>
        <v>0</v>
      </c>
      <c r="R143" s="1080">
        <f t="shared" si="155"/>
        <v>0</v>
      </c>
      <c r="S143" s="788">
        <f t="shared" si="156"/>
        <v>0</v>
      </c>
      <c r="W143" s="1081">
        <f t="shared" si="157"/>
        <v>0</v>
      </c>
      <c r="X143" s="1081">
        <f t="shared" si="158"/>
        <v>0</v>
      </c>
      <c r="Z143" s="1081">
        <f t="shared" si="159"/>
        <v>0</v>
      </c>
      <c r="AA143" s="1081">
        <f t="shared" si="160"/>
        <v>0</v>
      </c>
      <c r="AB143" s="909" t="e">
        <f t="shared" si="161"/>
        <v>#DIV/0!</v>
      </c>
    </row>
    <row r="144" spans="1:28" s="1088" customFormat="1" ht="14.25" x14ac:dyDescent="0.3">
      <c r="A144" s="1075"/>
      <c r="B144" s="1076"/>
      <c r="C144" s="1077"/>
      <c r="D144" s="1078"/>
      <c r="E144" s="1079"/>
      <c r="F144" s="1080">
        <f>('24.1 Base Year 1 Staff Loading'!F144+'24.2 Base Year 2 Staff Loading'!F144+'24.3 Base Year 3 Staff Loading'!F144+'24.4 Base Year 4 Staff Loading'!F144+'24.5 Base Year 5 Staff Loading'!F144+'24.6 Base Year 6 Staff Loading'!F144)/6</f>
        <v>0</v>
      </c>
      <c r="G144" s="1080">
        <f>('24.1 Base Year 1 Staff Loading'!G144+'24.2 Base Year 2 Staff Loading'!G144+'24.3 Base Year 3 Staff Loading'!G144+'24.4 Base Year 4 Staff Loading'!G144+'24.5 Base Year 5 Staff Loading'!G144+'24.6 Base Year 6 Staff Loading'!G144)/6</f>
        <v>0</v>
      </c>
      <c r="H144" s="1080">
        <f>('24.1 Base Year 1 Staff Loading'!H144+'24.2 Base Year 2 Staff Loading'!H144+'24.3 Base Year 3 Staff Loading'!H144+'24.4 Base Year 4 Staff Loading'!H144+'24.5 Base Year 5 Staff Loading'!H144+'24.6 Base Year 6 Staff Loading'!H144)/6</f>
        <v>0</v>
      </c>
      <c r="I144" s="1080">
        <f>('24.1 Base Year 1 Staff Loading'!I144+'24.2 Base Year 2 Staff Loading'!I144+'24.3 Base Year 3 Staff Loading'!I144+'24.4 Base Year 4 Staff Loading'!I144+'24.5 Base Year 5 Staff Loading'!I144+'24.6 Base Year 6 Staff Loading'!I144)/6</f>
        <v>0</v>
      </c>
      <c r="J144" s="1080">
        <f>('24.1 Base Year 1 Staff Loading'!J144+'24.2 Base Year 2 Staff Loading'!J144+'24.3 Base Year 3 Staff Loading'!J144+'24.4 Base Year 4 Staff Loading'!J144+'24.5 Base Year 5 Staff Loading'!J144+'24.6 Base Year 6 Staff Loading'!J144)/6</f>
        <v>0</v>
      </c>
      <c r="K144" s="1080">
        <f>('24.1 Base Year 1 Staff Loading'!K144+'24.2 Base Year 2 Staff Loading'!K144+'24.3 Base Year 3 Staff Loading'!K144+'24.4 Base Year 4 Staff Loading'!K144+'24.5 Base Year 5 Staff Loading'!K144+'24.6 Base Year 6 Staff Loading'!K144)/6</f>
        <v>0</v>
      </c>
      <c r="L144" s="1080">
        <f>('24.1 Base Year 1 Staff Loading'!L144+'24.2 Base Year 2 Staff Loading'!L144+'24.3 Base Year 3 Staff Loading'!L144+'24.4 Base Year 4 Staff Loading'!L144+'24.5 Base Year 5 Staff Loading'!L144+'24.6 Base Year 6 Staff Loading'!L144)/6</f>
        <v>0</v>
      </c>
      <c r="M144" s="1080">
        <f>('24.1 Base Year 1 Staff Loading'!M144+'24.2 Base Year 2 Staff Loading'!M144+'24.3 Base Year 3 Staff Loading'!M144+'24.4 Base Year 4 Staff Loading'!M144+'24.5 Base Year 5 Staff Loading'!M144+'24.6 Base Year 6 Staff Loading'!M144)/6</f>
        <v>0</v>
      </c>
      <c r="N144" s="1080">
        <f>('24.1 Base Year 1 Staff Loading'!N144+'24.2 Base Year 2 Staff Loading'!N144+'24.3 Base Year 3 Staff Loading'!N144+'24.4 Base Year 4 Staff Loading'!N144+'24.5 Base Year 5 Staff Loading'!N144+'24.6 Base Year 6 Staff Loading'!N144)/6</f>
        <v>0</v>
      </c>
      <c r="O144" s="1080">
        <f>('24.1 Base Year 1 Staff Loading'!O144+'24.2 Base Year 2 Staff Loading'!O144+'24.3 Base Year 3 Staff Loading'!O144+'24.4 Base Year 4 Staff Loading'!O144+'24.5 Base Year 5 Staff Loading'!O144+'24.6 Base Year 6 Staff Loading'!O144)/6</f>
        <v>0</v>
      </c>
      <c r="P144" s="1080">
        <f>('24.1 Base Year 1 Staff Loading'!P144+'24.2 Base Year 2 Staff Loading'!P144+'24.3 Base Year 3 Staff Loading'!P144+'24.4 Base Year 4 Staff Loading'!P144+'24.5 Base Year 5 Staff Loading'!P144+'24.6 Base Year 6 Staff Loading'!P144)/6</f>
        <v>0</v>
      </c>
      <c r="Q144" s="1080">
        <f>('24.1 Base Year 1 Staff Loading'!Q144+'24.2 Base Year 2 Staff Loading'!Q144+'24.3 Base Year 3 Staff Loading'!Q144+'24.4 Base Year 4 Staff Loading'!Q144+'24.5 Base Year 5 Staff Loading'!Q144+'24.6 Base Year 6 Staff Loading'!Q144)/6</f>
        <v>0</v>
      </c>
      <c r="R144" s="1080">
        <f t="shared" si="155"/>
        <v>0</v>
      </c>
      <c r="S144" s="788">
        <f t="shared" si="156"/>
        <v>0</v>
      </c>
      <c r="T144" s="1066"/>
      <c r="U144" s="1066"/>
      <c r="V144" s="1066"/>
      <c r="W144" s="1081">
        <f t="shared" si="157"/>
        <v>0</v>
      </c>
      <c r="X144" s="1081">
        <f t="shared" si="158"/>
        <v>0</v>
      </c>
      <c r="Z144" s="1081">
        <f t="shared" si="159"/>
        <v>0</v>
      </c>
      <c r="AA144" s="1081">
        <f t="shared" si="160"/>
        <v>0</v>
      </c>
      <c r="AB144" s="909" t="e">
        <f t="shared" si="161"/>
        <v>#DIV/0!</v>
      </c>
    </row>
    <row r="145" spans="1:28" ht="14.25" x14ac:dyDescent="0.3">
      <c r="A145" s="1075"/>
      <c r="B145" s="1076"/>
      <c r="C145" s="1077"/>
      <c r="D145" s="1078"/>
      <c r="E145" s="1079"/>
      <c r="F145" s="1080">
        <f>('24.1 Base Year 1 Staff Loading'!F145+'24.2 Base Year 2 Staff Loading'!F145+'24.3 Base Year 3 Staff Loading'!F145+'24.4 Base Year 4 Staff Loading'!F145+'24.5 Base Year 5 Staff Loading'!F145+'24.6 Base Year 6 Staff Loading'!F145)/6</f>
        <v>0</v>
      </c>
      <c r="G145" s="1080">
        <f>('24.1 Base Year 1 Staff Loading'!G145+'24.2 Base Year 2 Staff Loading'!G145+'24.3 Base Year 3 Staff Loading'!G145+'24.4 Base Year 4 Staff Loading'!G145+'24.5 Base Year 5 Staff Loading'!G145+'24.6 Base Year 6 Staff Loading'!G145)/6</f>
        <v>0</v>
      </c>
      <c r="H145" s="1080">
        <f>('24.1 Base Year 1 Staff Loading'!H145+'24.2 Base Year 2 Staff Loading'!H145+'24.3 Base Year 3 Staff Loading'!H145+'24.4 Base Year 4 Staff Loading'!H145+'24.5 Base Year 5 Staff Loading'!H145+'24.6 Base Year 6 Staff Loading'!H145)/6</f>
        <v>0</v>
      </c>
      <c r="I145" s="1080">
        <f>('24.1 Base Year 1 Staff Loading'!I145+'24.2 Base Year 2 Staff Loading'!I145+'24.3 Base Year 3 Staff Loading'!I145+'24.4 Base Year 4 Staff Loading'!I145+'24.5 Base Year 5 Staff Loading'!I145+'24.6 Base Year 6 Staff Loading'!I145)/6</f>
        <v>0</v>
      </c>
      <c r="J145" s="1080">
        <f>('24.1 Base Year 1 Staff Loading'!J145+'24.2 Base Year 2 Staff Loading'!J145+'24.3 Base Year 3 Staff Loading'!J145+'24.4 Base Year 4 Staff Loading'!J145+'24.5 Base Year 5 Staff Loading'!J145+'24.6 Base Year 6 Staff Loading'!J145)/6</f>
        <v>0</v>
      </c>
      <c r="K145" s="1080">
        <f>('24.1 Base Year 1 Staff Loading'!K145+'24.2 Base Year 2 Staff Loading'!K145+'24.3 Base Year 3 Staff Loading'!K145+'24.4 Base Year 4 Staff Loading'!K145+'24.5 Base Year 5 Staff Loading'!K145+'24.6 Base Year 6 Staff Loading'!K145)/6</f>
        <v>0</v>
      </c>
      <c r="L145" s="1080">
        <f>('24.1 Base Year 1 Staff Loading'!L145+'24.2 Base Year 2 Staff Loading'!L145+'24.3 Base Year 3 Staff Loading'!L145+'24.4 Base Year 4 Staff Loading'!L145+'24.5 Base Year 5 Staff Loading'!L145+'24.6 Base Year 6 Staff Loading'!L145)/6</f>
        <v>0</v>
      </c>
      <c r="M145" s="1080">
        <f>('24.1 Base Year 1 Staff Loading'!M145+'24.2 Base Year 2 Staff Loading'!M145+'24.3 Base Year 3 Staff Loading'!M145+'24.4 Base Year 4 Staff Loading'!M145+'24.5 Base Year 5 Staff Loading'!M145+'24.6 Base Year 6 Staff Loading'!M145)/6</f>
        <v>0</v>
      </c>
      <c r="N145" s="1080">
        <f>('24.1 Base Year 1 Staff Loading'!N145+'24.2 Base Year 2 Staff Loading'!N145+'24.3 Base Year 3 Staff Loading'!N145+'24.4 Base Year 4 Staff Loading'!N145+'24.5 Base Year 5 Staff Loading'!N145+'24.6 Base Year 6 Staff Loading'!N145)/6</f>
        <v>0</v>
      </c>
      <c r="O145" s="1080">
        <f>('24.1 Base Year 1 Staff Loading'!O145+'24.2 Base Year 2 Staff Loading'!O145+'24.3 Base Year 3 Staff Loading'!O145+'24.4 Base Year 4 Staff Loading'!O145+'24.5 Base Year 5 Staff Loading'!O145+'24.6 Base Year 6 Staff Loading'!O145)/6</f>
        <v>0</v>
      </c>
      <c r="P145" s="1080">
        <f>('24.1 Base Year 1 Staff Loading'!P145+'24.2 Base Year 2 Staff Loading'!P145+'24.3 Base Year 3 Staff Loading'!P145+'24.4 Base Year 4 Staff Loading'!P145+'24.5 Base Year 5 Staff Loading'!P145+'24.6 Base Year 6 Staff Loading'!P145)/6</f>
        <v>0</v>
      </c>
      <c r="Q145" s="1080">
        <f>('24.1 Base Year 1 Staff Loading'!Q145+'24.2 Base Year 2 Staff Loading'!Q145+'24.3 Base Year 3 Staff Loading'!Q145+'24.4 Base Year 4 Staff Loading'!Q145+'24.5 Base Year 5 Staff Loading'!Q145+'24.6 Base Year 6 Staff Loading'!Q145)/6</f>
        <v>0</v>
      </c>
      <c r="R145" s="1080">
        <f t="shared" si="155"/>
        <v>0</v>
      </c>
      <c r="S145" s="788">
        <f t="shared" si="156"/>
        <v>0</v>
      </c>
      <c r="W145" s="1081">
        <f t="shared" si="157"/>
        <v>0</v>
      </c>
      <c r="X145" s="1081">
        <f t="shared" si="158"/>
        <v>0</v>
      </c>
      <c r="Z145" s="1081">
        <f t="shared" si="159"/>
        <v>0</v>
      </c>
      <c r="AA145" s="1081">
        <f t="shared" si="160"/>
        <v>0</v>
      </c>
      <c r="AB145" s="909" t="e">
        <f t="shared" si="161"/>
        <v>#DIV/0!</v>
      </c>
    </row>
    <row r="146" spans="1:28" ht="15" thickBot="1" x14ac:dyDescent="0.35">
      <c r="A146" s="1082"/>
      <c r="B146" s="1083" t="s">
        <v>1180</v>
      </c>
      <c r="C146" s="1084"/>
      <c r="D146" s="1085"/>
      <c r="E146" s="1086"/>
      <c r="F146" s="1087">
        <f>SUM(F141:F145)</f>
        <v>0</v>
      </c>
      <c r="G146" s="1087">
        <f t="shared" ref="G146:R146" si="162">SUM(G141:G145)</f>
        <v>0</v>
      </c>
      <c r="H146" s="1087">
        <f t="shared" si="162"/>
        <v>0</v>
      </c>
      <c r="I146" s="1087">
        <f t="shared" si="162"/>
        <v>0</v>
      </c>
      <c r="J146" s="1087">
        <f t="shared" si="162"/>
        <v>0</v>
      </c>
      <c r="K146" s="1087">
        <f t="shared" si="162"/>
        <v>0</v>
      </c>
      <c r="L146" s="1087">
        <f t="shared" si="162"/>
        <v>0</v>
      </c>
      <c r="M146" s="1087">
        <f t="shared" si="162"/>
        <v>0</v>
      </c>
      <c r="N146" s="1087">
        <f t="shared" si="162"/>
        <v>0</v>
      </c>
      <c r="O146" s="1087">
        <f t="shared" si="162"/>
        <v>0</v>
      </c>
      <c r="P146" s="1087">
        <f t="shared" si="162"/>
        <v>0</v>
      </c>
      <c r="Q146" s="1087">
        <f t="shared" si="162"/>
        <v>0</v>
      </c>
      <c r="R146" s="1087">
        <f t="shared" si="162"/>
        <v>0</v>
      </c>
      <c r="S146" s="796">
        <f>SUM(S141:S145)</f>
        <v>0</v>
      </c>
      <c r="W146" s="1099">
        <f>SUM(W141:W145)</f>
        <v>0</v>
      </c>
      <c r="X146" s="1099">
        <f>SUM(X141:X145)</f>
        <v>0</v>
      </c>
      <c r="Z146" s="1089">
        <f>SUM(Z141:Z145)</f>
        <v>0</v>
      </c>
      <c r="AA146" s="1089">
        <f>SUM(AA141:AA145)</f>
        <v>0</v>
      </c>
      <c r="AB146" s="798" t="e">
        <f>Z146/(Z146+AA146)</f>
        <v>#DIV/0!</v>
      </c>
    </row>
    <row r="147" spans="1:28" ht="14.25" x14ac:dyDescent="0.3">
      <c r="A147" s="1075">
        <v>7.3</v>
      </c>
      <c r="B147" s="1076" t="s">
        <v>1181</v>
      </c>
      <c r="C147" s="1118"/>
      <c r="D147" s="1078"/>
      <c r="E147" s="1079"/>
      <c r="F147" s="1080">
        <f>('24.1 Base Year 1 Staff Loading'!F147+'24.2 Base Year 2 Staff Loading'!F147+'24.3 Base Year 3 Staff Loading'!F147+'24.4 Base Year 4 Staff Loading'!F147+'24.5 Base Year 5 Staff Loading'!F147+'24.6 Base Year 6 Staff Loading'!F147)/6</f>
        <v>0</v>
      </c>
      <c r="G147" s="1080">
        <f>('24.1 Base Year 1 Staff Loading'!G147+'24.2 Base Year 2 Staff Loading'!G147+'24.3 Base Year 3 Staff Loading'!G147+'24.4 Base Year 4 Staff Loading'!G147+'24.5 Base Year 5 Staff Loading'!G147+'24.6 Base Year 6 Staff Loading'!G147)/6</f>
        <v>0</v>
      </c>
      <c r="H147" s="1080">
        <f>('24.1 Base Year 1 Staff Loading'!H147+'24.2 Base Year 2 Staff Loading'!H147+'24.3 Base Year 3 Staff Loading'!H147+'24.4 Base Year 4 Staff Loading'!H147+'24.5 Base Year 5 Staff Loading'!H147+'24.6 Base Year 6 Staff Loading'!H147)/6</f>
        <v>0</v>
      </c>
      <c r="I147" s="1080">
        <f>('24.1 Base Year 1 Staff Loading'!I147+'24.2 Base Year 2 Staff Loading'!I147+'24.3 Base Year 3 Staff Loading'!I147+'24.4 Base Year 4 Staff Loading'!I147+'24.5 Base Year 5 Staff Loading'!I147+'24.6 Base Year 6 Staff Loading'!I147)/6</f>
        <v>0</v>
      </c>
      <c r="J147" s="1080">
        <f>('24.1 Base Year 1 Staff Loading'!J147+'24.2 Base Year 2 Staff Loading'!J147+'24.3 Base Year 3 Staff Loading'!J147+'24.4 Base Year 4 Staff Loading'!J147+'24.5 Base Year 5 Staff Loading'!J147+'24.6 Base Year 6 Staff Loading'!J147)/6</f>
        <v>0</v>
      </c>
      <c r="K147" s="1080">
        <f>('24.1 Base Year 1 Staff Loading'!K147+'24.2 Base Year 2 Staff Loading'!K147+'24.3 Base Year 3 Staff Loading'!K147+'24.4 Base Year 4 Staff Loading'!K147+'24.5 Base Year 5 Staff Loading'!K147+'24.6 Base Year 6 Staff Loading'!K147)/6</f>
        <v>0</v>
      </c>
      <c r="L147" s="1080">
        <f>('24.1 Base Year 1 Staff Loading'!L147+'24.2 Base Year 2 Staff Loading'!L147+'24.3 Base Year 3 Staff Loading'!L147+'24.4 Base Year 4 Staff Loading'!L147+'24.5 Base Year 5 Staff Loading'!L147+'24.6 Base Year 6 Staff Loading'!L147)/6</f>
        <v>0</v>
      </c>
      <c r="M147" s="1080">
        <f>('24.1 Base Year 1 Staff Loading'!M147+'24.2 Base Year 2 Staff Loading'!M147+'24.3 Base Year 3 Staff Loading'!M147+'24.4 Base Year 4 Staff Loading'!M147+'24.5 Base Year 5 Staff Loading'!M147+'24.6 Base Year 6 Staff Loading'!M147)/6</f>
        <v>0</v>
      </c>
      <c r="N147" s="1080">
        <f>('24.1 Base Year 1 Staff Loading'!N147+'24.2 Base Year 2 Staff Loading'!N147+'24.3 Base Year 3 Staff Loading'!N147+'24.4 Base Year 4 Staff Loading'!N147+'24.5 Base Year 5 Staff Loading'!N147+'24.6 Base Year 6 Staff Loading'!N147)/6</f>
        <v>0</v>
      </c>
      <c r="O147" s="1080">
        <f>('24.1 Base Year 1 Staff Loading'!O147+'24.2 Base Year 2 Staff Loading'!O147+'24.3 Base Year 3 Staff Loading'!O147+'24.4 Base Year 4 Staff Loading'!O147+'24.5 Base Year 5 Staff Loading'!O147+'24.6 Base Year 6 Staff Loading'!O147)/6</f>
        <v>0</v>
      </c>
      <c r="P147" s="1080">
        <f>('24.1 Base Year 1 Staff Loading'!P147+'24.2 Base Year 2 Staff Loading'!P147+'24.3 Base Year 3 Staff Loading'!P147+'24.4 Base Year 4 Staff Loading'!P147+'24.5 Base Year 5 Staff Loading'!P147+'24.6 Base Year 6 Staff Loading'!P147)/6</f>
        <v>0</v>
      </c>
      <c r="Q147" s="1080">
        <f>('24.1 Base Year 1 Staff Loading'!Q147+'24.2 Base Year 2 Staff Loading'!Q147+'24.3 Base Year 3 Staff Loading'!Q147+'24.4 Base Year 4 Staff Loading'!Q147+'24.5 Base Year 5 Staff Loading'!Q147+'24.6 Base Year 6 Staff Loading'!Q147)/6</f>
        <v>0</v>
      </c>
      <c r="R147" s="1080">
        <f>SUM(F147:Q147)</f>
        <v>0</v>
      </c>
      <c r="S147" s="788">
        <f>D147*R147</f>
        <v>0</v>
      </c>
      <c r="W147" s="1081">
        <f>X147/$U$7</f>
        <v>0</v>
      </c>
      <c r="X147" s="1081">
        <f>R147/12</f>
        <v>0</v>
      </c>
      <c r="Z147" s="1081">
        <f>IF($E147="Y",$R147,0)</f>
        <v>0</v>
      </c>
      <c r="AA147" s="1081">
        <f>IF($E147="N",$R147,0)</f>
        <v>0</v>
      </c>
      <c r="AB147" s="909" t="e">
        <f>Z147/(AA147+Z147)</f>
        <v>#DIV/0!</v>
      </c>
    </row>
    <row r="148" spans="1:28" s="1088" customFormat="1" ht="14.25" x14ac:dyDescent="0.3">
      <c r="A148" s="1075"/>
      <c r="B148" s="1076"/>
      <c r="C148" s="1118"/>
      <c r="D148" s="1078"/>
      <c r="E148" s="1079"/>
      <c r="F148" s="1080">
        <f>('24.1 Base Year 1 Staff Loading'!F148+'24.2 Base Year 2 Staff Loading'!F148+'24.3 Base Year 3 Staff Loading'!F148+'24.4 Base Year 4 Staff Loading'!F148+'24.5 Base Year 5 Staff Loading'!F148+'24.6 Base Year 6 Staff Loading'!F148)/6</f>
        <v>0</v>
      </c>
      <c r="G148" s="1080">
        <f>('24.1 Base Year 1 Staff Loading'!G148+'24.2 Base Year 2 Staff Loading'!G148+'24.3 Base Year 3 Staff Loading'!G148+'24.4 Base Year 4 Staff Loading'!G148+'24.5 Base Year 5 Staff Loading'!G148+'24.6 Base Year 6 Staff Loading'!G148)/6</f>
        <v>0</v>
      </c>
      <c r="H148" s="1080">
        <f>('24.1 Base Year 1 Staff Loading'!H148+'24.2 Base Year 2 Staff Loading'!H148+'24.3 Base Year 3 Staff Loading'!H148+'24.4 Base Year 4 Staff Loading'!H148+'24.5 Base Year 5 Staff Loading'!H148+'24.6 Base Year 6 Staff Loading'!H148)/6</f>
        <v>0</v>
      </c>
      <c r="I148" s="1080">
        <f>('24.1 Base Year 1 Staff Loading'!I148+'24.2 Base Year 2 Staff Loading'!I148+'24.3 Base Year 3 Staff Loading'!I148+'24.4 Base Year 4 Staff Loading'!I148+'24.5 Base Year 5 Staff Loading'!I148+'24.6 Base Year 6 Staff Loading'!I148)/6</f>
        <v>0</v>
      </c>
      <c r="J148" s="1080">
        <f>('24.1 Base Year 1 Staff Loading'!J148+'24.2 Base Year 2 Staff Loading'!J148+'24.3 Base Year 3 Staff Loading'!J148+'24.4 Base Year 4 Staff Loading'!J148+'24.5 Base Year 5 Staff Loading'!J148+'24.6 Base Year 6 Staff Loading'!J148)/6</f>
        <v>0</v>
      </c>
      <c r="K148" s="1080">
        <f>('24.1 Base Year 1 Staff Loading'!K148+'24.2 Base Year 2 Staff Loading'!K148+'24.3 Base Year 3 Staff Loading'!K148+'24.4 Base Year 4 Staff Loading'!K148+'24.5 Base Year 5 Staff Loading'!K148+'24.6 Base Year 6 Staff Loading'!K148)/6</f>
        <v>0</v>
      </c>
      <c r="L148" s="1080">
        <f>('24.1 Base Year 1 Staff Loading'!L148+'24.2 Base Year 2 Staff Loading'!L148+'24.3 Base Year 3 Staff Loading'!L148+'24.4 Base Year 4 Staff Loading'!L148+'24.5 Base Year 5 Staff Loading'!L148+'24.6 Base Year 6 Staff Loading'!L148)/6</f>
        <v>0</v>
      </c>
      <c r="M148" s="1080">
        <f>('24.1 Base Year 1 Staff Loading'!M148+'24.2 Base Year 2 Staff Loading'!M148+'24.3 Base Year 3 Staff Loading'!M148+'24.4 Base Year 4 Staff Loading'!M148+'24.5 Base Year 5 Staff Loading'!M148+'24.6 Base Year 6 Staff Loading'!M148)/6</f>
        <v>0</v>
      </c>
      <c r="N148" s="1080">
        <f>('24.1 Base Year 1 Staff Loading'!N148+'24.2 Base Year 2 Staff Loading'!N148+'24.3 Base Year 3 Staff Loading'!N148+'24.4 Base Year 4 Staff Loading'!N148+'24.5 Base Year 5 Staff Loading'!N148+'24.6 Base Year 6 Staff Loading'!N148)/6</f>
        <v>0</v>
      </c>
      <c r="O148" s="1080">
        <f>('24.1 Base Year 1 Staff Loading'!O148+'24.2 Base Year 2 Staff Loading'!O148+'24.3 Base Year 3 Staff Loading'!O148+'24.4 Base Year 4 Staff Loading'!O148+'24.5 Base Year 5 Staff Loading'!O148+'24.6 Base Year 6 Staff Loading'!O148)/6</f>
        <v>0</v>
      </c>
      <c r="P148" s="1080">
        <f>('24.1 Base Year 1 Staff Loading'!P148+'24.2 Base Year 2 Staff Loading'!P148+'24.3 Base Year 3 Staff Loading'!P148+'24.4 Base Year 4 Staff Loading'!P148+'24.5 Base Year 5 Staff Loading'!P148+'24.6 Base Year 6 Staff Loading'!P148)/6</f>
        <v>0</v>
      </c>
      <c r="Q148" s="1080">
        <f>('24.1 Base Year 1 Staff Loading'!Q148+'24.2 Base Year 2 Staff Loading'!Q148+'24.3 Base Year 3 Staff Loading'!Q148+'24.4 Base Year 4 Staff Loading'!Q148+'24.5 Base Year 5 Staff Loading'!Q148+'24.6 Base Year 6 Staff Loading'!Q148)/6</f>
        <v>0</v>
      </c>
      <c r="R148" s="1080">
        <f t="shared" ref="R148:R151" si="163">SUM(F148:Q148)</f>
        <v>0</v>
      </c>
      <c r="S148" s="788">
        <f t="shared" ref="S148:S151" si="164">D148*R148</f>
        <v>0</v>
      </c>
      <c r="T148" s="1066"/>
      <c r="U148" s="1066"/>
      <c r="V148" s="1066"/>
      <c r="W148" s="1081">
        <f t="shared" ref="W148:W151" si="165">X148/$U$7</f>
        <v>0</v>
      </c>
      <c r="X148" s="1081">
        <f t="shared" ref="X148:X151" si="166">R148/12</f>
        <v>0</v>
      </c>
      <c r="Z148" s="1081">
        <f t="shared" ref="Z148:Z151" si="167">IF($E148="Y",$R148,0)</f>
        <v>0</v>
      </c>
      <c r="AA148" s="1081">
        <f t="shared" ref="AA148:AA151" si="168">IF($E148="N",$R148,0)</f>
        <v>0</v>
      </c>
      <c r="AB148" s="909" t="e">
        <f t="shared" ref="AB148:AB151" si="169">Z148/(AA148+Z148)</f>
        <v>#DIV/0!</v>
      </c>
    </row>
    <row r="149" spans="1:28" s="1088" customFormat="1" ht="14.25" x14ac:dyDescent="0.3">
      <c r="A149" s="1075"/>
      <c r="B149" s="1076"/>
      <c r="C149" s="1118"/>
      <c r="D149" s="1078"/>
      <c r="E149" s="1079"/>
      <c r="F149" s="1080">
        <f>('24.1 Base Year 1 Staff Loading'!F149+'24.2 Base Year 2 Staff Loading'!F149+'24.3 Base Year 3 Staff Loading'!F149+'24.4 Base Year 4 Staff Loading'!F149+'24.5 Base Year 5 Staff Loading'!F149+'24.6 Base Year 6 Staff Loading'!F149)/6</f>
        <v>0</v>
      </c>
      <c r="G149" s="1080">
        <f>('24.1 Base Year 1 Staff Loading'!G149+'24.2 Base Year 2 Staff Loading'!G149+'24.3 Base Year 3 Staff Loading'!G149+'24.4 Base Year 4 Staff Loading'!G149+'24.5 Base Year 5 Staff Loading'!G149+'24.6 Base Year 6 Staff Loading'!G149)/6</f>
        <v>0</v>
      </c>
      <c r="H149" s="1080">
        <f>('24.1 Base Year 1 Staff Loading'!H149+'24.2 Base Year 2 Staff Loading'!H149+'24.3 Base Year 3 Staff Loading'!H149+'24.4 Base Year 4 Staff Loading'!H149+'24.5 Base Year 5 Staff Loading'!H149+'24.6 Base Year 6 Staff Loading'!H149)/6</f>
        <v>0</v>
      </c>
      <c r="I149" s="1080">
        <f>('24.1 Base Year 1 Staff Loading'!I149+'24.2 Base Year 2 Staff Loading'!I149+'24.3 Base Year 3 Staff Loading'!I149+'24.4 Base Year 4 Staff Loading'!I149+'24.5 Base Year 5 Staff Loading'!I149+'24.6 Base Year 6 Staff Loading'!I149)/6</f>
        <v>0</v>
      </c>
      <c r="J149" s="1080">
        <f>('24.1 Base Year 1 Staff Loading'!J149+'24.2 Base Year 2 Staff Loading'!J149+'24.3 Base Year 3 Staff Loading'!J149+'24.4 Base Year 4 Staff Loading'!J149+'24.5 Base Year 5 Staff Loading'!J149+'24.6 Base Year 6 Staff Loading'!J149)/6</f>
        <v>0</v>
      </c>
      <c r="K149" s="1080">
        <f>('24.1 Base Year 1 Staff Loading'!K149+'24.2 Base Year 2 Staff Loading'!K149+'24.3 Base Year 3 Staff Loading'!K149+'24.4 Base Year 4 Staff Loading'!K149+'24.5 Base Year 5 Staff Loading'!K149+'24.6 Base Year 6 Staff Loading'!K149)/6</f>
        <v>0</v>
      </c>
      <c r="L149" s="1080">
        <f>('24.1 Base Year 1 Staff Loading'!L149+'24.2 Base Year 2 Staff Loading'!L149+'24.3 Base Year 3 Staff Loading'!L149+'24.4 Base Year 4 Staff Loading'!L149+'24.5 Base Year 5 Staff Loading'!L149+'24.6 Base Year 6 Staff Loading'!L149)/6</f>
        <v>0</v>
      </c>
      <c r="M149" s="1080">
        <f>('24.1 Base Year 1 Staff Loading'!M149+'24.2 Base Year 2 Staff Loading'!M149+'24.3 Base Year 3 Staff Loading'!M149+'24.4 Base Year 4 Staff Loading'!M149+'24.5 Base Year 5 Staff Loading'!M149+'24.6 Base Year 6 Staff Loading'!M149)/6</f>
        <v>0</v>
      </c>
      <c r="N149" s="1080">
        <f>('24.1 Base Year 1 Staff Loading'!N149+'24.2 Base Year 2 Staff Loading'!N149+'24.3 Base Year 3 Staff Loading'!N149+'24.4 Base Year 4 Staff Loading'!N149+'24.5 Base Year 5 Staff Loading'!N149+'24.6 Base Year 6 Staff Loading'!N149)/6</f>
        <v>0</v>
      </c>
      <c r="O149" s="1080">
        <f>('24.1 Base Year 1 Staff Loading'!O149+'24.2 Base Year 2 Staff Loading'!O149+'24.3 Base Year 3 Staff Loading'!O149+'24.4 Base Year 4 Staff Loading'!O149+'24.5 Base Year 5 Staff Loading'!O149+'24.6 Base Year 6 Staff Loading'!O149)/6</f>
        <v>0</v>
      </c>
      <c r="P149" s="1080">
        <f>('24.1 Base Year 1 Staff Loading'!P149+'24.2 Base Year 2 Staff Loading'!P149+'24.3 Base Year 3 Staff Loading'!P149+'24.4 Base Year 4 Staff Loading'!P149+'24.5 Base Year 5 Staff Loading'!P149+'24.6 Base Year 6 Staff Loading'!P149)/6</f>
        <v>0</v>
      </c>
      <c r="Q149" s="1080">
        <f>('24.1 Base Year 1 Staff Loading'!Q149+'24.2 Base Year 2 Staff Loading'!Q149+'24.3 Base Year 3 Staff Loading'!Q149+'24.4 Base Year 4 Staff Loading'!Q149+'24.5 Base Year 5 Staff Loading'!Q149+'24.6 Base Year 6 Staff Loading'!Q149)/6</f>
        <v>0</v>
      </c>
      <c r="R149" s="1080">
        <f t="shared" si="163"/>
        <v>0</v>
      </c>
      <c r="S149" s="788">
        <f t="shared" si="164"/>
        <v>0</v>
      </c>
      <c r="T149" s="1066"/>
      <c r="U149" s="1066"/>
      <c r="V149" s="1066"/>
      <c r="W149" s="1081">
        <f t="shared" si="165"/>
        <v>0</v>
      </c>
      <c r="X149" s="1081">
        <f t="shared" si="166"/>
        <v>0</v>
      </c>
      <c r="Z149" s="1081">
        <f t="shared" si="167"/>
        <v>0</v>
      </c>
      <c r="AA149" s="1081">
        <f t="shared" si="168"/>
        <v>0</v>
      </c>
      <c r="AB149" s="909" t="e">
        <f t="shared" si="169"/>
        <v>#DIV/0!</v>
      </c>
    </row>
    <row r="150" spans="1:28" s="1088" customFormat="1" ht="14.25" x14ac:dyDescent="0.3">
      <c r="A150" s="1075"/>
      <c r="B150" s="1076"/>
      <c r="C150" s="1118"/>
      <c r="D150" s="1078"/>
      <c r="E150" s="1079"/>
      <c r="F150" s="1080">
        <f>('24.1 Base Year 1 Staff Loading'!F150+'24.2 Base Year 2 Staff Loading'!F150+'24.3 Base Year 3 Staff Loading'!F150+'24.4 Base Year 4 Staff Loading'!F150+'24.5 Base Year 5 Staff Loading'!F150+'24.6 Base Year 6 Staff Loading'!F150)/6</f>
        <v>0</v>
      </c>
      <c r="G150" s="1080">
        <f>('24.1 Base Year 1 Staff Loading'!G150+'24.2 Base Year 2 Staff Loading'!G150+'24.3 Base Year 3 Staff Loading'!G150+'24.4 Base Year 4 Staff Loading'!G150+'24.5 Base Year 5 Staff Loading'!G150+'24.6 Base Year 6 Staff Loading'!G150)/6</f>
        <v>0</v>
      </c>
      <c r="H150" s="1080">
        <f>('24.1 Base Year 1 Staff Loading'!H150+'24.2 Base Year 2 Staff Loading'!H150+'24.3 Base Year 3 Staff Loading'!H150+'24.4 Base Year 4 Staff Loading'!H150+'24.5 Base Year 5 Staff Loading'!H150+'24.6 Base Year 6 Staff Loading'!H150)/6</f>
        <v>0</v>
      </c>
      <c r="I150" s="1080">
        <f>('24.1 Base Year 1 Staff Loading'!I150+'24.2 Base Year 2 Staff Loading'!I150+'24.3 Base Year 3 Staff Loading'!I150+'24.4 Base Year 4 Staff Loading'!I150+'24.5 Base Year 5 Staff Loading'!I150+'24.6 Base Year 6 Staff Loading'!I150)/6</f>
        <v>0</v>
      </c>
      <c r="J150" s="1080">
        <f>('24.1 Base Year 1 Staff Loading'!J150+'24.2 Base Year 2 Staff Loading'!J150+'24.3 Base Year 3 Staff Loading'!J150+'24.4 Base Year 4 Staff Loading'!J150+'24.5 Base Year 5 Staff Loading'!J150+'24.6 Base Year 6 Staff Loading'!J150)/6</f>
        <v>0</v>
      </c>
      <c r="K150" s="1080">
        <f>('24.1 Base Year 1 Staff Loading'!K150+'24.2 Base Year 2 Staff Loading'!K150+'24.3 Base Year 3 Staff Loading'!K150+'24.4 Base Year 4 Staff Loading'!K150+'24.5 Base Year 5 Staff Loading'!K150+'24.6 Base Year 6 Staff Loading'!K150)/6</f>
        <v>0</v>
      </c>
      <c r="L150" s="1080">
        <f>('24.1 Base Year 1 Staff Loading'!L150+'24.2 Base Year 2 Staff Loading'!L150+'24.3 Base Year 3 Staff Loading'!L150+'24.4 Base Year 4 Staff Loading'!L150+'24.5 Base Year 5 Staff Loading'!L150+'24.6 Base Year 6 Staff Loading'!L150)/6</f>
        <v>0</v>
      </c>
      <c r="M150" s="1080">
        <f>('24.1 Base Year 1 Staff Loading'!M150+'24.2 Base Year 2 Staff Loading'!M150+'24.3 Base Year 3 Staff Loading'!M150+'24.4 Base Year 4 Staff Loading'!M150+'24.5 Base Year 5 Staff Loading'!M150+'24.6 Base Year 6 Staff Loading'!M150)/6</f>
        <v>0</v>
      </c>
      <c r="N150" s="1080">
        <f>('24.1 Base Year 1 Staff Loading'!N150+'24.2 Base Year 2 Staff Loading'!N150+'24.3 Base Year 3 Staff Loading'!N150+'24.4 Base Year 4 Staff Loading'!N150+'24.5 Base Year 5 Staff Loading'!N150+'24.6 Base Year 6 Staff Loading'!N150)/6</f>
        <v>0</v>
      </c>
      <c r="O150" s="1080">
        <f>('24.1 Base Year 1 Staff Loading'!O150+'24.2 Base Year 2 Staff Loading'!O150+'24.3 Base Year 3 Staff Loading'!O150+'24.4 Base Year 4 Staff Loading'!O150+'24.5 Base Year 5 Staff Loading'!O150+'24.6 Base Year 6 Staff Loading'!O150)/6</f>
        <v>0</v>
      </c>
      <c r="P150" s="1080">
        <f>('24.1 Base Year 1 Staff Loading'!P150+'24.2 Base Year 2 Staff Loading'!P150+'24.3 Base Year 3 Staff Loading'!P150+'24.4 Base Year 4 Staff Loading'!P150+'24.5 Base Year 5 Staff Loading'!P150+'24.6 Base Year 6 Staff Loading'!P150)/6</f>
        <v>0</v>
      </c>
      <c r="Q150" s="1080">
        <f>('24.1 Base Year 1 Staff Loading'!Q150+'24.2 Base Year 2 Staff Loading'!Q150+'24.3 Base Year 3 Staff Loading'!Q150+'24.4 Base Year 4 Staff Loading'!Q150+'24.5 Base Year 5 Staff Loading'!Q150+'24.6 Base Year 6 Staff Loading'!Q150)/6</f>
        <v>0</v>
      </c>
      <c r="R150" s="1080">
        <f t="shared" si="163"/>
        <v>0</v>
      </c>
      <c r="S150" s="788">
        <f t="shared" si="164"/>
        <v>0</v>
      </c>
      <c r="T150" s="1066"/>
      <c r="U150" s="1066"/>
      <c r="V150" s="1066"/>
      <c r="W150" s="1081">
        <f t="shared" si="165"/>
        <v>0</v>
      </c>
      <c r="X150" s="1081">
        <f t="shared" si="166"/>
        <v>0</v>
      </c>
      <c r="Z150" s="1081">
        <f t="shared" si="167"/>
        <v>0</v>
      </c>
      <c r="AA150" s="1081">
        <f t="shared" si="168"/>
        <v>0</v>
      </c>
      <c r="AB150" s="909" t="e">
        <f t="shared" si="169"/>
        <v>#DIV/0!</v>
      </c>
    </row>
    <row r="151" spans="1:28" ht="14.25" customHeight="1" x14ac:dyDescent="0.3">
      <c r="A151" s="1075"/>
      <c r="B151" s="1076"/>
      <c r="C151" s="1118"/>
      <c r="D151" s="1078"/>
      <c r="E151" s="1079"/>
      <c r="F151" s="1080">
        <f>('24.1 Base Year 1 Staff Loading'!F151+'24.2 Base Year 2 Staff Loading'!F151+'24.3 Base Year 3 Staff Loading'!F151+'24.4 Base Year 4 Staff Loading'!F151+'24.5 Base Year 5 Staff Loading'!F151+'24.6 Base Year 6 Staff Loading'!F151)/6</f>
        <v>0</v>
      </c>
      <c r="G151" s="1080">
        <f>('24.1 Base Year 1 Staff Loading'!G151+'24.2 Base Year 2 Staff Loading'!G151+'24.3 Base Year 3 Staff Loading'!G151+'24.4 Base Year 4 Staff Loading'!G151+'24.5 Base Year 5 Staff Loading'!G151+'24.6 Base Year 6 Staff Loading'!G151)/6</f>
        <v>0</v>
      </c>
      <c r="H151" s="1080">
        <f>('24.1 Base Year 1 Staff Loading'!H151+'24.2 Base Year 2 Staff Loading'!H151+'24.3 Base Year 3 Staff Loading'!H151+'24.4 Base Year 4 Staff Loading'!H151+'24.5 Base Year 5 Staff Loading'!H151+'24.6 Base Year 6 Staff Loading'!H151)/6</f>
        <v>0</v>
      </c>
      <c r="I151" s="1080">
        <f>('24.1 Base Year 1 Staff Loading'!I151+'24.2 Base Year 2 Staff Loading'!I151+'24.3 Base Year 3 Staff Loading'!I151+'24.4 Base Year 4 Staff Loading'!I151+'24.5 Base Year 5 Staff Loading'!I151+'24.6 Base Year 6 Staff Loading'!I151)/6</f>
        <v>0</v>
      </c>
      <c r="J151" s="1080">
        <f>('24.1 Base Year 1 Staff Loading'!J151+'24.2 Base Year 2 Staff Loading'!J151+'24.3 Base Year 3 Staff Loading'!J151+'24.4 Base Year 4 Staff Loading'!J151+'24.5 Base Year 5 Staff Loading'!J151+'24.6 Base Year 6 Staff Loading'!J151)/6</f>
        <v>0</v>
      </c>
      <c r="K151" s="1080">
        <f>('24.1 Base Year 1 Staff Loading'!K151+'24.2 Base Year 2 Staff Loading'!K151+'24.3 Base Year 3 Staff Loading'!K151+'24.4 Base Year 4 Staff Loading'!K151+'24.5 Base Year 5 Staff Loading'!K151+'24.6 Base Year 6 Staff Loading'!K151)/6</f>
        <v>0</v>
      </c>
      <c r="L151" s="1080">
        <f>('24.1 Base Year 1 Staff Loading'!L151+'24.2 Base Year 2 Staff Loading'!L151+'24.3 Base Year 3 Staff Loading'!L151+'24.4 Base Year 4 Staff Loading'!L151+'24.5 Base Year 5 Staff Loading'!L151+'24.6 Base Year 6 Staff Loading'!L151)/6</f>
        <v>0</v>
      </c>
      <c r="M151" s="1080">
        <f>('24.1 Base Year 1 Staff Loading'!M151+'24.2 Base Year 2 Staff Loading'!M151+'24.3 Base Year 3 Staff Loading'!M151+'24.4 Base Year 4 Staff Loading'!M151+'24.5 Base Year 5 Staff Loading'!M151+'24.6 Base Year 6 Staff Loading'!M151)/6</f>
        <v>0</v>
      </c>
      <c r="N151" s="1080">
        <f>('24.1 Base Year 1 Staff Loading'!N151+'24.2 Base Year 2 Staff Loading'!N151+'24.3 Base Year 3 Staff Loading'!N151+'24.4 Base Year 4 Staff Loading'!N151+'24.5 Base Year 5 Staff Loading'!N151+'24.6 Base Year 6 Staff Loading'!N151)/6</f>
        <v>0</v>
      </c>
      <c r="O151" s="1080">
        <f>('24.1 Base Year 1 Staff Loading'!O151+'24.2 Base Year 2 Staff Loading'!O151+'24.3 Base Year 3 Staff Loading'!O151+'24.4 Base Year 4 Staff Loading'!O151+'24.5 Base Year 5 Staff Loading'!O151+'24.6 Base Year 6 Staff Loading'!O151)/6</f>
        <v>0</v>
      </c>
      <c r="P151" s="1080">
        <f>('24.1 Base Year 1 Staff Loading'!P151+'24.2 Base Year 2 Staff Loading'!P151+'24.3 Base Year 3 Staff Loading'!P151+'24.4 Base Year 4 Staff Loading'!P151+'24.5 Base Year 5 Staff Loading'!P151+'24.6 Base Year 6 Staff Loading'!P151)/6</f>
        <v>0</v>
      </c>
      <c r="Q151" s="1080">
        <f>('24.1 Base Year 1 Staff Loading'!Q151+'24.2 Base Year 2 Staff Loading'!Q151+'24.3 Base Year 3 Staff Loading'!Q151+'24.4 Base Year 4 Staff Loading'!Q151+'24.5 Base Year 5 Staff Loading'!Q151+'24.6 Base Year 6 Staff Loading'!Q151)/6</f>
        <v>0</v>
      </c>
      <c r="R151" s="1080">
        <f t="shared" si="163"/>
        <v>0</v>
      </c>
      <c r="S151" s="788">
        <f t="shared" si="164"/>
        <v>0</v>
      </c>
      <c r="W151" s="1081">
        <f t="shared" si="165"/>
        <v>0</v>
      </c>
      <c r="X151" s="1081">
        <f t="shared" si="166"/>
        <v>0</v>
      </c>
      <c r="Z151" s="1081">
        <f t="shared" si="167"/>
        <v>0</v>
      </c>
      <c r="AA151" s="1081">
        <f t="shared" si="168"/>
        <v>0</v>
      </c>
      <c r="AB151" s="909" t="e">
        <f t="shared" si="169"/>
        <v>#DIV/0!</v>
      </c>
    </row>
    <row r="152" spans="1:28" s="1068" customFormat="1" ht="15" thickBot="1" x14ac:dyDescent="0.35">
      <c r="A152" s="1082"/>
      <c r="B152" s="1083" t="s">
        <v>1182</v>
      </c>
      <c r="C152" s="1084"/>
      <c r="D152" s="1085"/>
      <c r="E152" s="1086"/>
      <c r="F152" s="1087">
        <f>SUM(F147:F151)</f>
        <v>0</v>
      </c>
      <c r="G152" s="1087">
        <f t="shared" ref="G152:R152" si="170">SUM(G147:G151)</f>
        <v>0</v>
      </c>
      <c r="H152" s="1087">
        <f t="shared" si="170"/>
        <v>0</v>
      </c>
      <c r="I152" s="1087">
        <f t="shared" si="170"/>
        <v>0</v>
      </c>
      <c r="J152" s="1087">
        <f t="shared" si="170"/>
        <v>0</v>
      </c>
      <c r="K152" s="1087">
        <f t="shared" si="170"/>
        <v>0</v>
      </c>
      <c r="L152" s="1087">
        <f t="shared" si="170"/>
        <v>0</v>
      </c>
      <c r="M152" s="1087">
        <f t="shared" si="170"/>
        <v>0</v>
      </c>
      <c r="N152" s="1087">
        <f t="shared" si="170"/>
        <v>0</v>
      </c>
      <c r="O152" s="1087">
        <f t="shared" si="170"/>
        <v>0</v>
      </c>
      <c r="P152" s="1087">
        <f t="shared" si="170"/>
        <v>0</v>
      </c>
      <c r="Q152" s="1087">
        <f t="shared" si="170"/>
        <v>0</v>
      </c>
      <c r="R152" s="1087">
        <f t="shared" si="170"/>
        <v>0</v>
      </c>
      <c r="S152" s="796">
        <f>SUM(S147:S151)</f>
        <v>0</v>
      </c>
      <c r="T152" s="1066"/>
      <c r="U152" s="1066"/>
      <c r="V152" s="1066"/>
      <c r="W152" s="1099">
        <f>SUM(W147:W151)</f>
        <v>0</v>
      </c>
      <c r="X152" s="1099">
        <f>SUM(X147:X151)</f>
        <v>0</v>
      </c>
      <c r="Z152" s="1089">
        <f>SUM(Z147:Z151)</f>
        <v>0</v>
      </c>
      <c r="AA152" s="1089">
        <f>SUM(AA147:AA151)</f>
        <v>0</v>
      </c>
      <c r="AB152" s="798" t="e">
        <f>Z152/(Z152+AA152)</f>
        <v>#DIV/0!</v>
      </c>
    </row>
    <row r="153" spans="1:28" ht="9.9499999999999993" customHeight="1" x14ac:dyDescent="0.3">
      <c r="A153" s="1100"/>
      <c r="B153" s="1101"/>
      <c r="C153" s="1118"/>
      <c r="D153" s="1078"/>
      <c r="E153" s="1079"/>
      <c r="F153" s="1102"/>
      <c r="G153" s="1102"/>
      <c r="H153" s="1102"/>
      <c r="I153" s="1102"/>
      <c r="J153" s="1102"/>
      <c r="K153" s="1102"/>
      <c r="L153" s="1102"/>
      <c r="M153" s="1102"/>
      <c r="N153" s="1102"/>
      <c r="O153" s="1102"/>
      <c r="P153" s="1102"/>
      <c r="Q153" s="1102"/>
      <c r="R153" s="1102"/>
      <c r="S153" s="834"/>
      <c r="W153" s="1125"/>
      <c r="X153" s="1125"/>
      <c r="Z153" s="1125"/>
      <c r="AA153" s="1125"/>
      <c r="AB153" s="790"/>
    </row>
    <row r="154" spans="1:28" ht="15" thickBot="1" x14ac:dyDescent="0.35">
      <c r="A154" s="1104"/>
      <c r="B154" s="1402" t="s">
        <v>1183</v>
      </c>
      <c r="C154" s="1403"/>
      <c r="D154" s="1107"/>
      <c r="E154" s="1108"/>
      <c r="F154" s="1107">
        <f t="shared" ref="F154:S154" si="171">SUM(F140,F146,F152)</f>
        <v>0</v>
      </c>
      <c r="G154" s="1107">
        <f t="shared" si="171"/>
        <v>0</v>
      </c>
      <c r="H154" s="1107">
        <f t="shared" si="171"/>
        <v>0</v>
      </c>
      <c r="I154" s="1107">
        <f t="shared" si="171"/>
        <v>0</v>
      </c>
      <c r="J154" s="1107">
        <f t="shared" si="171"/>
        <v>0</v>
      </c>
      <c r="K154" s="1107">
        <f t="shared" si="171"/>
        <v>0</v>
      </c>
      <c r="L154" s="1107">
        <f t="shared" si="171"/>
        <v>0</v>
      </c>
      <c r="M154" s="1107">
        <f t="shared" si="171"/>
        <v>0</v>
      </c>
      <c r="N154" s="1107">
        <f t="shared" si="171"/>
        <v>0</v>
      </c>
      <c r="O154" s="1107">
        <f t="shared" si="171"/>
        <v>0</v>
      </c>
      <c r="P154" s="1107">
        <f t="shared" si="171"/>
        <v>0</v>
      </c>
      <c r="Q154" s="1107">
        <f t="shared" si="171"/>
        <v>0</v>
      </c>
      <c r="R154" s="1107">
        <f t="shared" si="171"/>
        <v>0</v>
      </c>
      <c r="S154" s="814">
        <f t="shared" si="171"/>
        <v>0</v>
      </c>
      <c r="W154" s="1107">
        <f>SUM(W140,W146,W152)</f>
        <v>0</v>
      </c>
      <c r="X154" s="1107">
        <f>SUM(X140,X146,X152)</f>
        <v>0</v>
      </c>
      <c r="Z154" s="1107">
        <f>SUM(Z140,Z146,Z152)</f>
        <v>0</v>
      </c>
      <c r="AA154" s="1107">
        <f>SUM(AA140,AA146,AA152)</f>
        <v>0</v>
      </c>
      <c r="AB154" s="815" t="e">
        <f t="shared" ref="AB154" si="172">Z154/(AA154+Z154)</f>
        <v>#DIV/0!</v>
      </c>
    </row>
    <row r="155" spans="1:28" ht="14.25" x14ac:dyDescent="0.3">
      <c r="A155" s="1126"/>
      <c r="B155" s="1101"/>
      <c r="C155" s="1077"/>
      <c r="D155" s="1127"/>
      <c r="E155" s="1128"/>
      <c r="F155" s="1102"/>
      <c r="G155" s="1102"/>
      <c r="H155" s="1102"/>
      <c r="I155" s="1102"/>
      <c r="J155" s="1102"/>
      <c r="K155" s="1102"/>
      <c r="L155" s="1102"/>
      <c r="M155" s="1102"/>
      <c r="N155" s="1102"/>
      <c r="O155" s="1102"/>
      <c r="P155" s="1102"/>
      <c r="Q155" s="1102"/>
      <c r="R155" s="1102"/>
      <c r="S155" s="834"/>
      <c r="W155" s="1077"/>
      <c r="X155" s="1077"/>
      <c r="Z155" s="1077"/>
      <c r="AA155" s="1077"/>
      <c r="AB155" s="790"/>
    </row>
    <row r="156" spans="1:28" ht="14.25" x14ac:dyDescent="0.3">
      <c r="A156" s="1070">
        <v>8</v>
      </c>
      <c r="B156" s="1130" t="s">
        <v>162</v>
      </c>
      <c r="C156" s="1072"/>
      <c r="D156" s="1072"/>
      <c r="E156" s="1073"/>
      <c r="F156" s="1116"/>
      <c r="G156" s="1116"/>
      <c r="H156" s="1116"/>
      <c r="I156" s="1116"/>
      <c r="J156" s="1116"/>
      <c r="K156" s="1116"/>
      <c r="L156" s="1116"/>
      <c r="M156" s="1116"/>
      <c r="N156" s="1116"/>
      <c r="O156" s="1116"/>
      <c r="P156" s="1116"/>
      <c r="Q156" s="1116"/>
      <c r="R156" s="1074"/>
      <c r="S156" s="838"/>
      <c r="W156" s="1072"/>
      <c r="X156" s="1072"/>
      <c r="Z156" s="1072"/>
      <c r="AA156" s="1072"/>
      <c r="AB156" s="781"/>
    </row>
    <row r="157" spans="1:28" ht="14.25" x14ac:dyDescent="0.3">
      <c r="A157" s="1075">
        <v>8.1</v>
      </c>
      <c r="B157" s="1076" t="s">
        <v>163</v>
      </c>
      <c r="C157" s="1077"/>
      <c r="D157" s="1078"/>
      <c r="E157" s="1079"/>
      <c r="F157" s="1080">
        <f>('24.1 Base Year 1 Staff Loading'!F157+'24.2 Base Year 2 Staff Loading'!F157+'24.3 Base Year 3 Staff Loading'!F157+'24.4 Base Year 4 Staff Loading'!F157+'24.5 Base Year 5 Staff Loading'!F157+'24.6 Base Year 6 Staff Loading'!F157)/6</f>
        <v>0</v>
      </c>
      <c r="G157" s="1080">
        <f>('24.1 Base Year 1 Staff Loading'!G157+'24.2 Base Year 2 Staff Loading'!G157+'24.3 Base Year 3 Staff Loading'!G157+'24.4 Base Year 4 Staff Loading'!G157+'24.5 Base Year 5 Staff Loading'!G157+'24.6 Base Year 6 Staff Loading'!G157)/6</f>
        <v>0</v>
      </c>
      <c r="H157" s="1080">
        <f>('24.1 Base Year 1 Staff Loading'!H157+'24.2 Base Year 2 Staff Loading'!H157+'24.3 Base Year 3 Staff Loading'!H157+'24.4 Base Year 4 Staff Loading'!H157+'24.5 Base Year 5 Staff Loading'!H157+'24.6 Base Year 6 Staff Loading'!H157)/6</f>
        <v>0</v>
      </c>
      <c r="I157" s="1080">
        <f>('24.1 Base Year 1 Staff Loading'!I157+'24.2 Base Year 2 Staff Loading'!I157+'24.3 Base Year 3 Staff Loading'!I157+'24.4 Base Year 4 Staff Loading'!I157+'24.5 Base Year 5 Staff Loading'!I157+'24.6 Base Year 6 Staff Loading'!I157)/6</f>
        <v>0</v>
      </c>
      <c r="J157" s="1080">
        <f>('24.1 Base Year 1 Staff Loading'!J157+'24.2 Base Year 2 Staff Loading'!J157+'24.3 Base Year 3 Staff Loading'!J157+'24.4 Base Year 4 Staff Loading'!J157+'24.5 Base Year 5 Staff Loading'!J157+'24.6 Base Year 6 Staff Loading'!J157)/6</f>
        <v>0</v>
      </c>
      <c r="K157" s="1080">
        <f>('24.1 Base Year 1 Staff Loading'!K157+'24.2 Base Year 2 Staff Loading'!K157+'24.3 Base Year 3 Staff Loading'!K157+'24.4 Base Year 4 Staff Loading'!K157+'24.5 Base Year 5 Staff Loading'!K157+'24.6 Base Year 6 Staff Loading'!K157)/6</f>
        <v>0</v>
      </c>
      <c r="L157" s="1080">
        <f>('24.1 Base Year 1 Staff Loading'!L157+'24.2 Base Year 2 Staff Loading'!L157+'24.3 Base Year 3 Staff Loading'!L157+'24.4 Base Year 4 Staff Loading'!L157+'24.5 Base Year 5 Staff Loading'!L157+'24.6 Base Year 6 Staff Loading'!L157)/6</f>
        <v>0</v>
      </c>
      <c r="M157" s="1080">
        <f>('24.1 Base Year 1 Staff Loading'!M157+'24.2 Base Year 2 Staff Loading'!M157+'24.3 Base Year 3 Staff Loading'!M157+'24.4 Base Year 4 Staff Loading'!M157+'24.5 Base Year 5 Staff Loading'!M157+'24.6 Base Year 6 Staff Loading'!M157)/6</f>
        <v>0</v>
      </c>
      <c r="N157" s="1080">
        <f>('24.1 Base Year 1 Staff Loading'!N157+'24.2 Base Year 2 Staff Loading'!N157+'24.3 Base Year 3 Staff Loading'!N157+'24.4 Base Year 4 Staff Loading'!N157+'24.5 Base Year 5 Staff Loading'!N157+'24.6 Base Year 6 Staff Loading'!N157)/6</f>
        <v>0</v>
      </c>
      <c r="O157" s="1080">
        <f>('24.1 Base Year 1 Staff Loading'!O157+'24.2 Base Year 2 Staff Loading'!O157+'24.3 Base Year 3 Staff Loading'!O157+'24.4 Base Year 4 Staff Loading'!O157+'24.5 Base Year 5 Staff Loading'!O157+'24.6 Base Year 6 Staff Loading'!O157)/6</f>
        <v>0</v>
      </c>
      <c r="P157" s="1080">
        <f>('24.1 Base Year 1 Staff Loading'!P157+'24.2 Base Year 2 Staff Loading'!P157+'24.3 Base Year 3 Staff Loading'!P157+'24.4 Base Year 4 Staff Loading'!P157+'24.5 Base Year 5 Staff Loading'!P157+'24.6 Base Year 6 Staff Loading'!P157)/6</f>
        <v>0</v>
      </c>
      <c r="Q157" s="1080">
        <f>('24.1 Base Year 1 Staff Loading'!Q157+'24.2 Base Year 2 Staff Loading'!Q157+'24.3 Base Year 3 Staff Loading'!Q157+'24.4 Base Year 4 Staff Loading'!Q157+'24.5 Base Year 5 Staff Loading'!Q157+'24.6 Base Year 6 Staff Loading'!Q157)/6</f>
        <v>0</v>
      </c>
      <c r="R157" s="1080">
        <f>SUM(F157:Q157)</f>
        <v>0</v>
      </c>
      <c r="S157" s="788">
        <f>D157*R157</f>
        <v>0</v>
      </c>
      <c r="W157" s="1081">
        <f>X157/$U$7</f>
        <v>0</v>
      </c>
      <c r="X157" s="1081">
        <f>R157/12</f>
        <v>0</v>
      </c>
      <c r="Z157" s="1081">
        <f>IF($E157="Y",$R157,0)</f>
        <v>0</v>
      </c>
      <c r="AA157" s="1081">
        <f>IF($E157="N",$R157,0)</f>
        <v>0</v>
      </c>
      <c r="AB157" s="909" t="e">
        <f>Z157/(AA157+Z157)</f>
        <v>#DIV/0!</v>
      </c>
    </row>
    <row r="158" spans="1:28" s="1088" customFormat="1" ht="14.25" x14ac:dyDescent="0.3">
      <c r="A158" s="1075"/>
      <c r="B158" s="1076"/>
      <c r="C158" s="1077"/>
      <c r="D158" s="1078"/>
      <c r="E158" s="1079"/>
      <c r="F158" s="1080">
        <f>('24.1 Base Year 1 Staff Loading'!F158+'24.2 Base Year 2 Staff Loading'!F158+'24.3 Base Year 3 Staff Loading'!F158+'24.4 Base Year 4 Staff Loading'!F158+'24.5 Base Year 5 Staff Loading'!F158+'24.6 Base Year 6 Staff Loading'!F158)/6</f>
        <v>0</v>
      </c>
      <c r="G158" s="1080">
        <f>('24.1 Base Year 1 Staff Loading'!G158+'24.2 Base Year 2 Staff Loading'!G158+'24.3 Base Year 3 Staff Loading'!G158+'24.4 Base Year 4 Staff Loading'!G158+'24.5 Base Year 5 Staff Loading'!G158+'24.6 Base Year 6 Staff Loading'!G158)/6</f>
        <v>0</v>
      </c>
      <c r="H158" s="1080">
        <f>('24.1 Base Year 1 Staff Loading'!H158+'24.2 Base Year 2 Staff Loading'!H158+'24.3 Base Year 3 Staff Loading'!H158+'24.4 Base Year 4 Staff Loading'!H158+'24.5 Base Year 5 Staff Loading'!H158+'24.6 Base Year 6 Staff Loading'!H158)/6</f>
        <v>0</v>
      </c>
      <c r="I158" s="1080">
        <f>('24.1 Base Year 1 Staff Loading'!I158+'24.2 Base Year 2 Staff Loading'!I158+'24.3 Base Year 3 Staff Loading'!I158+'24.4 Base Year 4 Staff Loading'!I158+'24.5 Base Year 5 Staff Loading'!I158+'24.6 Base Year 6 Staff Loading'!I158)/6</f>
        <v>0</v>
      </c>
      <c r="J158" s="1080">
        <f>('24.1 Base Year 1 Staff Loading'!J158+'24.2 Base Year 2 Staff Loading'!J158+'24.3 Base Year 3 Staff Loading'!J158+'24.4 Base Year 4 Staff Loading'!J158+'24.5 Base Year 5 Staff Loading'!J158+'24.6 Base Year 6 Staff Loading'!J158)/6</f>
        <v>0</v>
      </c>
      <c r="K158" s="1080">
        <f>('24.1 Base Year 1 Staff Loading'!K158+'24.2 Base Year 2 Staff Loading'!K158+'24.3 Base Year 3 Staff Loading'!K158+'24.4 Base Year 4 Staff Loading'!K158+'24.5 Base Year 5 Staff Loading'!K158+'24.6 Base Year 6 Staff Loading'!K158)/6</f>
        <v>0</v>
      </c>
      <c r="L158" s="1080">
        <f>('24.1 Base Year 1 Staff Loading'!L158+'24.2 Base Year 2 Staff Loading'!L158+'24.3 Base Year 3 Staff Loading'!L158+'24.4 Base Year 4 Staff Loading'!L158+'24.5 Base Year 5 Staff Loading'!L158+'24.6 Base Year 6 Staff Loading'!L158)/6</f>
        <v>0</v>
      </c>
      <c r="M158" s="1080">
        <f>('24.1 Base Year 1 Staff Loading'!M158+'24.2 Base Year 2 Staff Loading'!M158+'24.3 Base Year 3 Staff Loading'!M158+'24.4 Base Year 4 Staff Loading'!M158+'24.5 Base Year 5 Staff Loading'!M158+'24.6 Base Year 6 Staff Loading'!M158)/6</f>
        <v>0</v>
      </c>
      <c r="N158" s="1080">
        <f>('24.1 Base Year 1 Staff Loading'!N158+'24.2 Base Year 2 Staff Loading'!N158+'24.3 Base Year 3 Staff Loading'!N158+'24.4 Base Year 4 Staff Loading'!N158+'24.5 Base Year 5 Staff Loading'!N158+'24.6 Base Year 6 Staff Loading'!N158)/6</f>
        <v>0</v>
      </c>
      <c r="O158" s="1080">
        <f>('24.1 Base Year 1 Staff Loading'!O158+'24.2 Base Year 2 Staff Loading'!O158+'24.3 Base Year 3 Staff Loading'!O158+'24.4 Base Year 4 Staff Loading'!O158+'24.5 Base Year 5 Staff Loading'!O158+'24.6 Base Year 6 Staff Loading'!O158)/6</f>
        <v>0</v>
      </c>
      <c r="P158" s="1080">
        <f>('24.1 Base Year 1 Staff Loading'!P158+'24.2 Base Year 2 Staff Loading'!P158+'24.3 Base Year 3 Staff Loading'!P158+'24.4 Base Year 4 Staff Loading'!P158+'24.5 Base Year 5 Staff Loading'!P158+'24.6 Base Year 6 Staff Loading'!P158)/6</f>
        <v>0</v>
      </c>
      <c r="Q158" s="1080">
        <f>('24.1 Base Year 1 Staff Loading'!Q158+'24.2 Base Year 2 Staff Loading'!Q158+'24.3 Base Year 3 Staff Loading'!Q158+'24.4 Base Year 4 Staff Loading'!Q158+'24.5 Base Year 5 Staff Loading'!Q158+'24.6 Base Year 6 Staff Loading'!Q158)/6</f>
        <v>0</v>
      </c>
      <c r="R158" s="1080">
        <f t="shared" ref="R158:R161" si="173">SUM(F158:Q158)</f>
        <v>0</v>
      </c>
      <c r="S158" s="788">
        <f t="shared" ref="S158:S161" si="174">D158*R158</f>
        <v>0</v>
      </c>
      <c r="T158" s="1131"/>
      <c r="U158" s="1131"/>
      <c r="V158" s="1131"/>
      <c r="W158" s="1081">
        <f t="shared" ref="W158:W161" si="175">X158/$U$7</f>
        <v>0</v>
      </c>
      <c r="X158" s="1081">
        <f t="shared" ref="X158:X161" si="176">R158/12</f>
        <v>0</v>
      </c>
      <c r="Z158" s="1081">
        <f t="shared" ref="Z158:Z161" si="177">IF($E158="Y",$R158,0)</f>
        <v>0</v>
      </c>
      <c r="AA158" s="1081">
        <f t="shared" ref="AA158:AA161" si="178">IF($E158="N",$R158,0)</f>
        <v>0</v>
      </c>
      <c r="AB158" s="909" t="e">
        <f t="shared" ref="AB158:AB161" si="179">Z158/(AA158+Z158)</f>
        <v>#DIV/0!</v>
      </c>
    </row>
    <row r="159" spans="1:28" s="1088" customFormat="1" ht="14.25" x14ac:dyDescent="0.3">
      <c r="A159" s="1075"/>
      <c r="B159" s="1076"/>
      <c r="C159" s="1077"/>
      <c r="D159" s="1078"/>
      <c r="E159" s="1079"/>
      <c r="F159" s="1080">
        <f>('24.1 Base Year 1 Staff Loading'!F159+'24.2 Base Year 2 Staff Loading'!F159+'24.3 Base Year 3 Staff Loading'!F159+'24.4 Base Year 4 Staff Loading'!F159+'24.5 Base Year 5 Staff Loading'!F159+'24.6 Base Year 6 Staff Loading'!F159)/6</f>
        <v>0</v>
      </c>
      <c r="G159" s="1080">
        <f>('24.1 Base Year 1 Staff Loading'!G159+'24.2 Base Year 2 Staff Loading'!G159+'24.3 Base Year 3 Staff Loading'!G159+'24.4 Base Year 4 Staff Loading'!G159+'24.5 Base Year 5 Staff Loading'!G159+'24.6 Base Year 6 Staff Loading'!G159)/6</f>
        <v>0</v>
      </c>
      <c r="H159" s="1080">
        <f>('24.1 Base Year 1 Staff Loading'!H159+'24.2 Base Year 2 Staff Loading'!H159+'24.3 Base Year 3 Staff Loading'!H159+'24.4 Base Year 4 Staff Loading'!H159+'24.5 Base Year 5 Staff Loading'!H159+'24.6 Base Year 6 Staff Loading'!H159)/6</f>
        <v>0</v>
      </c>
      <c r="I159" s="1080">
        <f>('24.1 Base Year 1 Staff Loading'!I159+'24.2 Base Year 2 Staff Loading'!I159+'24.3 Base Year 3 Staff Loading'!I159+'24.4 Base Year 4 Staff Loading'!I159+'24.5 Base Year 5 Staff Loading'!I159+'24.6 Base Year 6 Staff Loading'!I159)/6</f>
        <v>0</v>
      </c>
      <c r="J159" s="1080">
        <f>('24.1 Base Year 1 Staff Loading'!J159+'24.2 Base Year 2 Staff Loading'!J159+'24.3 Base Year 3 Staff Loading'!J159+'24.4 Base Year 4 Staff Loading'!J159+'24.5 Base Year 5 Staff Loading'!J159+'24.6 Base Year 6 Staff Loading'!J159)/6</f>
        <v>0</v>
      </c>
      <c r="K159" s="1080">
        <f>('24.1 Base Year 1 Staff Loading'!K159+'24.2 Base Year 2 Staff Loading'!K159+'24.3 Base Year 3 Staff Loading'!K159+'24.4 Base Year 4 Staff Loading'!K159+'24.5 Base Year 5 Staff Loading'!K159+'24.6 Base Year 6 Staff Loading'!K159)/6</f>
        <v>0</v>
      </c>
      <c r="L159" s="1080">
        <f>('24.1 Base Year 1 Staff Loading'!L159+'24.2 Base Year 2 Staff Loading'!L159+'24.3 Base Year 3 Staff Loading'!L159+'24.4 Base Year 4 Staff Loading'!L159+'24.5 Base Year 5 Staff Loading'!L159+'24.6 Base Year 6 Staff Loading'!L159)/6</f>
        <v>0</v>
      </c>
      <c r="M159" s="1080">
        <f>('24.1 Base Year 1 Staff Loading'!M159+'24.2 Base Year 2 Staff Loading'!M159+'24.3 Base Year 3 Staff Loading'!M159+'24.4 Base Year 4 Staff Loading'!M159+'24.5 Base Year 5 Staff Loading'!M159+'24.6 Base Year 6 Staff Loading'!M159)/6</f>
        <v>0</v>
      </c>
      <c r="N159" s="1080">
        <f>('24.1 Base Year 1 Staff Loading'!N159+'24.2 Base Year 2 Staff Loading'!N159+'24.3 Base Year 3 Staff Loading'!N159+'24.4 Base Year 4 Staff Loading'!N159+'24.5 Base Year 5 Staff Loading'!N159+'24.6 Base Year 6 Staff Loading'!N159)/6</f>
        <v>0</v>
      </c>
      <c r="O159" s="1080">
        <f>('24.1 Base Year 1 Staff Loading'!O159+'24.2 Base Year 2 Staff Loading'!O159+'24.3 Base Year 3 Staff Loading'!O159+'24.4 Base Year 4 Staff Loading'!O159+'24.5 Base Year 5 Staff Loading'!O159+'24.6 Base Year 6 Staff Loading'!O159)/6</f>
        <v>0</v>
      </c>
      <c r="P159" s="1080">
        <f>('24.1 Base Year 1 Staff Loading'!P159+'24.2 Base Year 2 Staff Loading'!P159+'24.3 Base Year 3 Staff Loading'!P159+'24.4 Base Year 4 Staff Loading'!P159+'24.5 Base Year 5 Staff Loading'!P159+'24.6 Base Year 6 Staff Loading'!P159)/6</f>
        <v>0</v>
      </c>
      <c r="Q159" s="1080">
        <f>('24.1 Base Year 1 Staff Loading'!Q159+'24.2 Base Year 2 Staff Loading'!Q159+'24.3 Base Year 3 Staff Loading'!Q159+'24.4 Base Year 4 Staff Loading'!Q159+'24.5 Base Year 5 Staff Loading'!Q159+'24.6 Base Year 6 Staff Loading'!Q159)/6</f>
        <v>0</v>
      </c>
      <c r="R159" s="1080">
        <f t="shared" si="173"/>
        <v>0</v>
      </c>
      <c r="S159" s="788">
        <f t="shared" si="174"/>
        <v>0</v>
      </c>
      <c r="T159" s="1131"/>
      <c r="U159" s="1131"/>
      <c r="V159" s="1131"/>
      <c r="W159" s="1081">
        <f t="shared" si="175"/>
        <v>0</v>
      </c>
      <c r="X159" s="1081">
        <f t="shared" si="176"/>
        <v>0</v>
      </c>
      <c r="Z159" s="1081">
        <f t="shared" si="177"/>
        <v>0</v>
      </c>
      <c r="AA159" s="1081">
        <f t="shared" si="178"/>
        <v>0</v>
      </c>
      <c r="AB159" s="909" t="e">
        <f t="shared" si="179"/>
        <v>#DIV/0!</v>
      </c>
    </row>
    <row r="160" spans="1:28" ht="14.25" x14ac:dyDescent="0.3">
      <c r="A160" s="1075"/>
      <c r="B160" s="1076"/>
      <c r="C160" s="1077"/>
      <c r="D160" s="1078"/>
      <c r="E160" s="1079"/>
      <c r="F160" s="1080">
        <f>('24.1 Base Year 1 Staff Loading'!F160+'24.2 Base Year 2 Staff Loading'!F160+'24.3 Base Year 3 Staff Loading'!F160+'24.4 Base Year 4 Staff Loading'!F160+'24.5 Base Year 5 Staff Loading'!F160+'24.6 Base Year 6 Staff Loading'!F160)/6</f>
        <v>0</v>
      </c>
      <c r="G160" s="1080">
        <f>('24.1 Base Year 1 Staff Loading'!G160+'24.2 Base Year 2 Staff Loading'!G160+'24.3 Base Year 3 Staff Loading'!G160+'24.4 Base Year 4 Staff Loading'!G160+'24.5 Base Year 5 Staff Loading'!G160+'24.6 Base Year 6 Staff Loading'!G160)/6</f>
        <v>0</v>
      </c>
      <c r="H160" s="1080">
        <f>('24.1 Base Year 1 Staff Loading'!H160+'24.2 Base Year 2 Staff Loading'!H160+'24.3 Base Year 3 Staff Loading'!H160+'24.4 Base Year 4 Staff Loading'!H160+'24.5 Base Year 5 Staff Loading'!H160+'24.6 Base Year 6 Staff Loading'!H160)/6</f>
        <v>0</v>
      </c>
      <c r="I160" s="1080">
        <f>('24.1 Base Year 1 Staff Loading'!I160+'24.2 Base Year 2 Staff Loading'!I160+'24.3 Base Year 3 Staff Loading'!I160+'24.4 Base Year 4 Staff Loading'!I160+'24.5 Base Year 5 Staff Loading'!I160+'24.6 Base Year 6 Staff Loading'!I160)/6</f>
        <v>0</v>
      </c>
      <c r="J160" s="1080">
        <f>('24.1 Base Year 1 Staff Loading'!J160+'24.2 Base Year 2 Staff Loading'!J160+'24.3 Base Year 3 Staff Loading'!J160+'24.4 Base Year 4 Staff Loading'!J160+'24.5 Base Year 5 Staff Loading'!J160+'24.6 Base Year 6 Staff Loading'!J160)/6</f>
        <v>0</v>
      </c>
      <c r="K160" s="1080">
        <f>('24.1 Base Year 1 Staff Loading'!K160+'24.2 Base Year 2 Staff Loading'!K160+'24.3 Base Year 3 Staff Loading'!K160+'24.4 Base Year 4 Staff Loading'!K160+'24.5 Base Year 5 Staff Loading'!K160+'24.6 Base Year 6 Staff Loading'!K160)/6</f>
        <v>0</v>
      </c>
      <c r="L160" s="1080">
        <f>('24.1 Base Year 1 Staff Loading'!L160+'24.2 Base Year 2 Staff Loading'!L160+'24.3 Base Year 3 Staff Loading'!L160+'24.4 Base Year 4 Staff Loading'!L160+'24.5 Base Year 5 Staff Loading'!L160+'24.6 Base Year 6 Staff Loading'!L160)/6</f>
        <v>0</v>
      </c>
      <c r="M160" s="1080">
        <f>('24.1 Base Year 1 Staff Loading'!M160+'24.2 Base Year 2 Staff Loading'!M160+'24.3 Base Year 3 Staff Loading'!M160+'24.4 Base Year 4 Staff Loading'!M160+'24.5 Base Year 5 Staff Loading'!M160+'24.6 Base Year 6 Staff Loading'!M160)/6</f>
        <v>0</v>
      </c>
      <c r="N160" s="1080">
        <f>('24.1 Base Year 1 Staff Loading'!N160+'24.2 Base Year 2 Staff Loading'!N160+'24.3 Base Year 3 Staff Loading'!N160+'24.4 Base Year 4 Staff Loading'!N160+'24.5 Base Year 5 Staff Loading'!N160+'24.6 Base Year 6 Staff Loading'!N160)/6</f>
        <v>0</v>
      </c>
      <c r="O160" s="1080">
        <f>('24.1 Base Year 1 Staff Loading'!O160+'24.2 Base Year 2 Staff Loading'!O160+'24.3 Base Year 3 Staff Loading'!O160+'24.4 Base Year 4 Staff Loading'!O160+'24.5 Base Year 5 Staff Loading'!O160+'24.6 Base Year 6 Staff Loading'!O160)/6</f>
        <v>0</v>
      </c>
      <c r="P160" s="1080">
        <f>('24.1 Base Year 1 Staff Loading'!P160+'24.2 Base Year 2 Staff Loading'!P160+'24.3 Base Year 3 Staff Loading'!P160+'24.4 Base Year 4 Staff Loading'!P160+'24.5 Base Year 5 Staff Loading'!P160+'24.6 Base Year 6 Staff Loading'!P160)/6</f>
        <v>0</v>
      </c>
      <c r="Q160" s="1080">
        <f>('24.1 Base Year 1 Staff Loading'!Q160+'24.2 Base Year 2 Staff Loading'!Q160+'24.3 Base Year 3 Staff Loading'!Q160+'24.4 Base Year 4 Staff Loading'!Q160+'24.5 Base Year 5 Staff Loading'!Q160+'24.6 Base Year 6 Staff Loading'!Q160)/6</f>
        <v>0</v>
      </c>
      <c r="R160" s="1080">
        <f t="shared" si="173"/>
        <v>0</v>
      </c>
      <c r="S160" s="788">
        <f t="shared" si="174"/>
        <v>0</v>
      </c>
      <c r="T160" s="1131"/>
      <c r="U160" s="1131"/>
      <c r="V160" s="1131"/>
      <c r="W160" s="1081">
        <f t="shared" si="175"/>
        <v>0</v>
      </c>
      <c r="X160" s="1081">
        <f t="shared" si="176"/>
        <v>0</v>
      </c>
      <c r="Z160" s="1081">
        <f t="shared" si="177"/>
        <v>0</v>
      </c>
      <c r="AA160" s="1081">
        <f t="shared" si="178"/>
        <v>0</v>
      </c>
      <c r="AB160" s="909" t="e">
        <f t="shared" si="179"/>
        <v>#DIV/0!</v>
      </c>
    </row>
    <row r="161" spans="1:28" ht="14.25" x14ac:dyDescent="0.3">
      <c r="A161" s="1075"/>
      <c r="B161" s="1076"/>
      <c r="C161" s="1077"/>
      <c r="D161" s="1078"/>
      <c r="E161" s="1079"/>
      <c r="F161" s="1080">
        <f>('24.1 Base Year 1 Staff Loading'!F161+'24.2 Base Year 2 Staff Loading'!F161+'24.3 Base Year 3 Staff Loading'!F161+'24.4 Base Year 4 Staff Loading'!F161+'24.5 Base Year 5 Staff Loading'!F161+'24.6 Base Year 6 Staff Loading'!F161)/6</f>
        <v>0</v>
      </c>
      <c r="G161" s="1080">
        <f>('24.1 Base Year 1 Staff Loading'!G161+'24.2 Base Year 2 Staff Loading'!G161+'24.3 Base Year 3 Staff Loading'!G161+'24.4 Base Year 4 Staff Loading'!G161+'24.5 Base Year 5 Staff Loading'!G161+'24.6 Base Year 6 Staff Loading'!G161)/6</f>
        <v>0</v>
      </c>
      <c r="H161" s="1080">
        <f>('24.1 Base Year 1 Staff Loading'!H161+'24.2 Base Year 2 Staff Loading'!H161+'24.3 Base Year 3 Staff Loading'!H161+'24.4 Base Year 4 Staff Loading'!H161+'24.5 Base Year 5 Staff Loading'!H161+'24.6 Base Year 6 Staff Loading'!H161)/6</f>
        <v>0</v>
      </c>
      <c r="I161" s="1080">
        <f>('24.1 Base Year 1 Staff Loading'!I161+'24.2 Base Year 2 Staff Loading'!I161+'24.3 Base Year 3 Staff Loading'!I161+'24.4 Base Year 4 Staff Loading'!I161+'24.5 Base Year 5 Staff Loading'!I161+'24.6 Base Year 6 Staff Loading'!I161)/6</f>
        <v>0</v>
      </c>
      <c r="J161" s="1080">
        <f>('24.1 Base Year 1 Staff Loading'!J161+'24.2 Base Year 2 Staff Loading'!J161+'24.3 Base Year 3 Staff Loading'!J161+'24.4 Base Year 4 Staff Loading'!J161+'24.5 Base Year 5 Staff Loading'!J161+'24.6 Base Year 6 Staff Loading'!J161)/6</f>
        <v>0</v>
      </c>
      <c r="K161" s="1080">
        <f>('24.1 Base Year 1 Staff Loading'!K161+'24.2 Base Year 2 Staff Loading'!K161+'24.3 Base Year 3 Staff Loading'!K161+'24.4 Base Year 4 Staff Loading'!K161+'24.5 Base Year 5 Staff Loading'!K161+'24.6 Base Year 6 Staff Loading'!K161)/6</f>
        <v>0</v>
      </c>
      <c r="L161" s="1080">
        <f>('24.1 Base Year 1 Staff Loading'!L161+'24.2 Base Year 2 Staff Loading'!L161+'24.3 Base Year 3 Staff Loading'!L161+'24.4 Base Year 4 Staff Loading'!L161+'24.5 Base Year 5 Staff Loading'!L161+'24.6 Base Year 6 Staff Loading'!L161)/6</f>
        <v>0</v>
      </c>
      <c r="M161" s="1080">
        <f>('24.1 Base Year 1 Staff Loading'!M161+'24.2 Base Year 2 Staff Loading'!M161+'24.3 Base Year 3 Staff Loading'!M161+'24.4 Base Year 4 Staff Loading'!M161+'24.5 Base Year 5 Staff Loading'!M161+'24.6 Base Year 6 Staff Loading'!M161)/6</f>
        <v>0</v>
      </c>
      <c r="N161" s="1080">
        <f>('24.1 Base Year 1 Staff Loading'!N161+'24.2 Base Year 2 Staff Loading'!N161+'24.3 Base Year 3 Staff Loading'!N161+'24.4 Base Year 4 Staff Loading'!N161+'24.5 Base Year 5 Staff Loading'!N161+'24.6 Base Year 6 Staff Loading'!N161)/6</f>
        <v>0</v>
      </c>
      <c r="O161" s="1080">
        <f>('24.1 Base Year 1 Staff Loading'!O161+'24.2 Base Year 2 Staff Loading'!O161+'24.3 Base Year 3 Staff Loading'!O161+'24.4 Base Year 4 Staff Loading'!O161+'24.5 Base Year 5 Staff Loading'!O161+'24.6 Base Year 6 Staff Loading'!O161)/6</f>
        <v>0</v>
      </c>
      <c r="P161" s="1080">
        <f>('24.1 Base Year 1 Staff Loading'!P161+'24.2 Base Year 2 Staff Loading'!P161+'24.3 Base Year 3 Staff Loading'!P161+'24.4 Base Year 4 Staff Loading'!P161+'24.5 Base Year 5 Staff Loading'!P161+'24.6 Base Year 6 Staff Loading'!P161)/6</f>
        <v>0</v>
      </c>
      <c r="Q161" s="1080">
        <f>('24.1 Base Year 1 Staff Loading'!Q161+'24.2 Base Year 2 Staff Loading'!Q161+'24.3 Base Year 3 Staff Loading'!Q161+'24.4 Base Year 4 Staff Loading'!Q161+'24.5 Base Year 5 Staff Loading'!Q161+'24.6 Base Year 6 Staff Loading'!Q161)/6</f>
        <v>0</v>
      </c>
      <c r="R161" s="1080">
        <f t="shared" si="173"/>
        <v>0</v>
      </c>
      <c r="S161" s="788">
        <f t="shared" si="174"/>
        <v>0</v>
      </c>
      <c r="T161" s="1131"/>
      <c r="U161" s="1131"/>
      <c r="V161" s="1131"/>
      <c r="W161" s="1081">
        <f t="shared" si="175"/>
        <v>0</v>
      </c>
      <c r="X161" s="1081">
        <f t="shared" si="176"/>
        <v>0</v>
      </c>
      <c r="Z161" s="1081">
        <f t="shared" si="177"/>
        <v>0</v>
      </c>
      <c r="AA161" s="1081">
        <f t="shared" si="178"/>
        <v>0</v>
      </c>
      <c r="AB161" s="909" t="e">
        <f t="shared" si="179"/>
        <v>#DIV/0!</v>
      </c>
    </row>
    <row r="162" spans="1:28" ht="15" thickBot="1" x14ac:dyDescent="0.35">
      <c r="A162" s="1082"/>
      <c r="B162" s="1083" t="s">
        <v>164</v>
      </c>
      <c r="C162" s="1084"/>
      <c r="D162" s="1085"/>
      <c r="E162" s="1086"/>
      <c r="F162" s="1087">
        <f>SUM(F157:F161)</f>
        <v>0</v>
      </c>
      <c r="G162" s="1087">
        <f t="shared" ref="G162:R162" si="180">SUM(G157:G161)</f>
        <v>0</v>
      </c>
      <c r="H162" s="1087">
        <f t="shared" si="180"/>
        <v>0</v>
      </c>
      <c r="I162" s="1087">
        <f t="shared" si="180"/>
        <v>0</v>
      </c>
      <c r="J162" s="1087">
        <f t="shared" si="180"/>
        <v>0</v>
      </c>
      <c r="K162" s="1087">
        <f t="shared" si="180"/>
        <v>0</v>
      </c>
      <c r="L162" s="1087">
        <f t="shared" si="180"/>
        <v>0</v>
      </c>
      <c r="M162" s="1087">
        <f t="shared" si="180"/>
        <v>0</v>
      </c>
      <c r="N162" s="1087">
        <f t="shared" si="180"/>
        <v>0</v>
      </c>
      <c r="O162" s="1087">
        <f t="shared" si="180"/>
        <v>0</v>
      </c>
      <c r="P162" s="1087">
        <f t="shared" si="180"/>
        <v>0</v>
      </c>
      <c r="Q162" s="1087">
        <f t="shared" si="180"/>
        <v>0</v>
      </c>
      <c r="R162" s="1087">
        <f t="shared" si="180"/>
        <v>0</v>
      </c>
      <c r="S162" s="796">
        <f>SUM(S157:S161)</f>
        <v>0</v>
      </c>
      <c r="T162" s="1131"/>
      <c r="U162" s="1131"/>
      <c r="V162" s="1131"/>
      <c r="W162" s="1099">
        <f>SUM(W157:W161)</f>
        <v>0</v>
      </c>
      <c r="X162" s="1099">
        <f>SUM(X157:X161)</f>
        <v>0</v>
      </c>
      <c r="Z162" s="1089">
        <f>SUM(Z157:Z161)</f>
        <v>0</v>
      </c>
      <c r="AA162" s="1089">
        <f>SUM(AA157:AA161)</f>
        <v>0</v>
      </c>
      <c r="AB162" s="798" t="e">
        <f>Z162/(Z162+AA162)</f>
        <v>#DIV/0!</v>
      </c>
    </row>
    <row r="163" spans="1:28" ht="14.25" x14ac:dyDescent="0.3">
      <c r="A163" s="1075">
        <v>8.1999999999999993</v>
      </c>
      <c r="B163" s="1076" t="s">
        <v>1184</v>
      </c>
      <c r="C163" s="1077"/>
      <c r="D163" s="1078"/>
      <c r="E163" s="1079"/>
      <c r="F163" s="1080">
        <f>('24.1 Base Year 1 Staff Loading'!F163+'24.2 Base Year 2 Staff Loading'!F163+'24.3 Base Year 3 Staff Loading'!F163+'24.4 Base Year 4 Staff Loading'!F163+'24.5 Base Year 5 Staff Loading'!F163+'24.6 Base Year 6 Staff Loading'!F163)/6</f>
        <v>0</v>
      </c>
      <c r="G163" s="1080">
        <f>('24.1 Base Year 1 Staff Loading'!G163+'24.2 Base Year 2 Staff Loading'!G163+'24.3 Base Year 3 Staff Loading'!G163+'24.4 Base Year 4 Staff Loading'!G163+'24.5 Base Year 5 Staff Loading'!G163+'24.6 Base Year 6 Staff Loading'!G163)/6</f>
        <v>0</v>
      </c>
      <c r="H163" s="1080">
        <f>('24.1 Base Year 1 Staff Loading'!H163+'24.2 Base Year 2 Staff Loading'!H163+'24.3 Base Year 3 Staff Loading'!H163+'24.4 Base Year 4 Staff Loading'!H163+'24.5 Base Year 5 Staff Loading'!H163+'24.6 Base Year 6 Staff Loading'!H163)/6</f>
        <v>0</v>
      </c>
      <c r="I163" s="1080">
        <f>('24.1 Base Year 1 Staff Loading'!I163+'24.2 Base Year 2 Staff Loading'!I163+'24.3 Base Year 3 Staff Loading'!I163+'24.4 Base Year 4 Staff Loading'!I163+'24.5 Base Year 5 Staff Loading'!I163+'24.6 Base Year 6 Staff Loading'!I163)/6</f>
        <v>0</v>
      </c>
      <c r="J163" s="1080">
        <f>('24.1 Base Year 1 Staff Loading'!J163+'24.2 Base Year 2 Staff Loading'!J163+'24.3 Base Year 3 Staff Loading'!J163+'24.4 Base Year 4 Staff Loading'!J163+'24.5 Base Year 5 Staff Loading'!J163+'24.6 Base Year 6 Staff Loading'!J163)/6</f>
        <v>0</v>
      </c>
      <c r="K163" s="1080">
        <f>('24.1 Base Year 1 Staff Loading'!K163+'24.2 Base Year 2 Staff Loading'!K163+'24.3 Base Year 3 Staff Loading'!K163+'24.4 Base Year 4 Staff Loading'!K163+'24.5 Base Year 5 Staff Loading'!K163+'24.6 Base Year 6 Staff Loading'!K163)/6</f>
        <v>0</v>
      </c>
      <c r="L163" s="1080">
        <f>('24.1 Base Year 1 Staff Loading'!L163+'24.2 Base Year 2 Staff Loading'!L163+'24.3 Base Year 3 Staff Loading'!L163+'24.4 Base Year 4 Staff Loading'!L163+'24.5 Base Year 5 Staff Loading'!L163+'24.6 Base Year 6 Staff Loading'!L163)/6</f>
        <v>0</v>
      </c>
      <c r="M163" s="1080">
        <f>('24.1 Base Year 1 Staff Loading'!M163+'24.2 Base Year 2 Staff Loading'!M163+'24.3 Base Year 3 Staff Loading'!M163+'24.4 Base Year 4 Staff Loading'!M163+'24.5 Base Year 5 Staff Loading'!M163+'24.6 Base Year 6 Staff Loading'!M163)/6</f>
        <v>0</v>
      </c>
      <c r="N163" s="1080">
        <f>('24.1 Base Year 1 Staff Loading'!N163+'24.2 Base Year 2 Staff Loading'!N163+'24.3 Base Year 3 Staff Loading'!N163+'24.4 Base Year 4 Staff Loading'!N163+'24.5 Base Year 5 Staff Loading'!N163+'24.6 Base Year 6 Staff Loading'!N163)/6</f>
        <v>0</v>
      </c>
      <c r="O163" s="1080">
        <f>('24.1 Base Year 1 Staff Loading'!O163+'24.2 Base Year 2 Staff Loading'!O163+'24.3 Base Year 3 Staff Loading'!O163+'24.4 Base Year 4 Staff Loading'!O163+'24.5 Base Year 5 Staff Loading'!O163+'24.6 Base Year 6 Staff Loading'!O163)/6</f>
        <v>0</v>
      </c>
      <c r="P163" s="1080">
        <f>('24.1 Base Year 1 Staff Loading'!P163+'24.2 Base Year 2 Staff Loading'!P163+'24.3 Base Year 3 Staff Loading'!P163+'24.4 Base Year 4 Staff Loading'!P163+'24.5 Base Year 5 Staff Loading'!P163+'24.6 Base Year 6 Staff Loading'!P163)/6</f>
        <v>0</v>
      </c>
      <c r="Q163" s="1080">
        <f>('24.1 Base Year 1 Staff Loading'!Q163+'24.2 Base Year 2 Staff Loading'!Q163+'24.3 Base Year 3 Staff Loading'!Q163+'24.4 Base Year 4 Staff Loading'!Q163+'24.5 Base Year 5 Staff Loading'!Q163+'24.6 Base Year 6 Staff Loading'!Q163)/6</f>
        <v>0</v>
      </c>
      <c r="R163" s="1080">
        <f>SUM(F163:Q163)</f>
        <v>0</v>
      </c>
      <c r="S163" s="788">
        <f>D163*R163</f>
        <v>0</v>
      </c>
      <c r="T163" s="1131"/>
      <c r="U163" s="1131"/>
      <c r="V163" s="1131"/>
      <c r="W163" s="1081">
        <f>X163/$U$7</f>
        <v>0</v>
      </c>
      <c r="X163" s="1081">
        <f>R163/12</f>
        <v>0</v>
      </c>
      <c r="Z163" s="1081">
        <f>IF($E163="Y",$R163,0)</f>
        <v>0</v>
      </c>
      <c r="AA163" s="1081">
        <f>IF($E163="N",$R163,0)</f>
        <v>0</v>
      </c>
      <c r="AB163" s="909" t="e">
        <f>Z163/(AA163+Z163)</f>
        <v>#DIV/0!</v>
      </c>
    </row>
    <row r="164" spans="1:28" s="1088" customFormat="1" ht="14.25" x14ac:dyDescent="0.3">
      <c r="A164" s="1075"/>
      <c r="B164" s="1076"/>
      <c r="C164" s="1077"/>
      <c r="D164" s="1078"/>
      <c r="E164" s="1079"/>
      <c r="F164" s="1080">
        <f>('24.1 Base Year 1 Staff Loading'!F164+'24.2 Base Year 2 Staff Loading'!F164+'24.3 Base Year 3 Staff Loading'!F164+'24.4 Base Year 4 Staff Loading'!F164+'24.5 Base Year 5 Staff Loading'!F164+'24.6 Base Year 6 Staff Loading'!F164)/6</f>
        <v>0</v>
      </c>
      <c r="G164" s="1080">
        <f>('24.1 Base Year 1 Staff Loading'!G164+'24.2 Base Year 2 Staff Loading'!G164+'24.3 Base Year 3 Staff Loading'!G164+'24.4 Base Year 4 Staff Loading'!G164+'24.5 Base Year 5 Staff Loading'!G164+'24.6 Base Year 6 Staff Loading'!G164)/6</f>
        <v>0</v>
      </c>
      <c r="H164" s="1080">
        <f>('24.1 Base Year 1 Staff Loading'!H164+'24.2 Base Year 2 Staff Loading'!H164+'24.3 Base Year 3 Staff Loading'!H164+'24.4 Base Year 4 Staff Loading'!H164+'24.5 Base Year 5 Staff Loading'!H164+'24.6 Base Year 6 Staff Loading'!H164)/6</f>
        <v>0</v>
      </c>
      <c r="I164" s="1080">
        <f>('24.1 Base Year 1 Staff Loading'!I164+'24.2 Base Year 2 Staff Loading'!I164+'24.3 Base Year 3 Staff Loading'!I164+'24.4 Base Year 4 Staff Loading'!I164+'24.5 Base Year 5 Staff Loading'!I164+'24.6 Base Year 6 Staff Loading'!I164)/6</f>
        <v>0</v>
      </c>
      <c r="J164" s="1080">
        <f>('24.1 Base Year 1 Staff Loading'!J164+'24.2 Base Year 2 Staff Loading'!J164+'24.3 Base Year 3 Staff Loading'!J164+'24.4 Base Year 4 Staff Loading'!J164+'24.5 Base Year 5 Staff Loading'!J164+'24.6 Base Year 6 Staff Loading'!J164)/6</f>
        <v>0</v>
      </c>
      <c r="K164" s="1080">
        <f>('24.1 Base Year 1 Staff Loading'!K164+'24.2 Base Year 2 Staff Loading'!K164+'24.3 Base Year 3 Staff Loading'!K164+'24.4 Base Year 4 Staff Loading'!K164+'24.5 Base Year 5 Staff Loading'!K164+'24.6 Base Year 6 Staff Loading'!K164)/6</f>
        <v>0</v>
      </c>
      <c r="L164" s="1080">
        <f>('24.1 Base Year 1 Staff Loading'!L164+'24.2 Base Year 2 Staff Loading'!L164+'24.3 Base Year 3 Staff Loading'!L164+'24.4 Base Year 4 Staff Loading'!L164+'24.5 Base Year 5 Staff Loading'!L164+'24.6 Base Year 6 Staff Loading'!L164)/6</f>
        <v>0</v>
      </c>
      <c r="M164" s="1080">
        <f>('24.1 Base Year 1 Staff Loading'!M164+'24.2 Base Year 2 Staff Loading'!M164+'24.3 Base Year 3 Staff Loading'!M164+'24.4 Base Year 4 Staff Loading'!M164+'24.5 Base Year 5 Staff Loading'!M164+'24.6 Base Year 6 Staff Loading'!M164)/6</f>
        <v>0</v>
      </c>
      <c r="N164" s="1080">
        <f>('24.1 Base Year 1 Staff Loading'!N164+'24.2 Base Year 2 Staff Loading'!N164+'24.3 Base Year 3 Staff Loading'!N164+'24.4 Base Year 4 Staff Loading'!N164+'24.5 Base Year 5 Staff Loading'!N164+'24.6 Base Year 6 Staff Loading'!N164)/6</f>
        <v>0</v>
      </c>
      <c r="O164" s="1080">
        <f>('24.1 Base Year 1 Staff Loading'!O164+'24.2 Base Year 2 Staff Loading'!O164+'24.3 Base Year 3 Staff Loading'!O164+'24.4 Base Year 4 Staff Loading'!O164+'24.5 Base Year 5 Staff Loading'!O164+'24.6 Base Year 6 Staff Loading'!O164)/6</f>
        <v>0</v>
      </c>
      <c r="P164" s="1080">
        <f>('24.1 Base Year 1 Staff Loading'!P164+'24.2 Base Year 2 Staff Loading'!P164+'24.3 Base Year 3 Staff Loading'!P164+'24.4 Base Year 4 Staff Loading'!P164+'24.5 Base Year 5 Staff Loading'!P164+'24.6 Base Year 6 Staff Loading'!P164)/6</f>
        <v>0</v>
      </c>
      <c r="Q164" s="1080">
        <f>('24.1 Base Year 1 Staff Loading'!Q164+'24.2 Base Year 2 Staff Loading'!Q164+'24.3 Base Year 3 Staff Loading'!Q164+'24.4 Base Year 4 Staff Loading'!Q164+'24.5 Base Year 5 Staff Loading'!Q164+'24.6 Base Year 6 Staff Loading'!Q164)/6</f>
        <v>0</v>
      </c>
      <c r="R164" s="1080">
        <f t="shared" ref="R164:R167" si="181">SUM(F164:Q164)</f>
        <v>0</v>
      </c>
      <c r="S164" s="788">
        <f t="shared" ref="S164:S167" si="182">D164*R164</f>
        <v>0</v>
      </c>
      <c r="T164" s="1131"/>
      <c r="U164" s="1131"/>
      <c r="V164" s="1131"/>
      <c r="W164" s="1081">
        <f t="shared" ref="W164:W167" si="183">X164/$U$7</f>
        <v>0</v>
      </c>
      <c r="X164" s="1081">
        <f t="shared" ref="X164:X167" si="184">R164/12</f>
        <v>0</v>
      </c>
      <c r="Z164" s="1081">
        <f t="shared" ref="Z164:Z167" si="185">IF($E164="Y",$R164,0)</f>
        <v>0</v>
      </c>
      <c r="AA164" s="1081">
        <f t="shared" ref="AA164:AA167" si="186">IF($E164="N",$R164,0)</f>
        <v>0</v>
      </c>
      <c r="AB164" s="909" t="e">
        <f t="shared" ref="AB164:AB167" si="187">Z164/(AA164+Z164)</f>
        <v>#DIV/0!</v>
      </c>
    </row>
    <row r="165" spans="1:28" ht="14.25" x14ac:dyDescent="0.3">
      <c r="A165" s="1075"/>
      <c r="B165" s="1076"/>
      <c r="C165" s="1077"/>
      <c r="D165" s="1078"/>
      <c r="E165" s="1079"/>
      <c r="F165" s="1080">
        <f>('24.1 Base Year 1 Staff Loading'!F165+'24.2 Base Year 2 Staff Loading'!F165+'24.3 Base Year 3 Staff Loading'!F165+'24.4 Base Year 4 Staff Loading'!F165+'24.5 Base Year 5 Staff Loading'!F165+'24.6 Base Year 6 Staff Loading'!F165)/6</f>
        <v>0</v>
      </c>
      <c r="G165" s="1080">
        <f>('24.1 Base Year 1 Staff Loading'!G165+'24.2 Base Year 2 Staff Loading'!G165+'24.3 Base Year 3 Staff Loading'!G165+'24.4 Base Year 4 Staff Loading'!G165+'24.5 Base Year 5 Staff Loading'!G165+'24.6 Base Year 6 Staff Loading'!G165)/6</f>
        <v>0</v>
      </c>
      <c r="H165" s="1080">
        <f>('24.1 Base Year 1 Staff Loading'!H165+'24.2 Base Year 2 Staff Loading'!H165+'24.3 Base Year 3 Staff Loading'!H165+'24.4 Base Year 4 Staff Loading'!H165+'24.5 Base Year 5 Staff Loading'!H165+'24.6 Base Year 6 Staff Loading'!H165)/6</f>
        <v>0</v>
      </c>
      <c r="I165" s="1080">
        <f>('24.1 Base Year 1 Staff Loading'!I165+'24.2 Base Year 2 Staff Loading'!I165+'24.3 Base Year 3 Staff Loading'!I165+'24.4 Base Year 4 Staff Loading'!I165+'24.5 Base Year 5 Staff Loading'!I165+'24.6 Base Year 6 Staff Loading'!I165)/6</f>
        <v>0</v>
      </c>
      <c r="J165" s="1080">
        <f>('24.1 Base Year 1 Staff Loading'!J165+'24.2 Base Year 2 Staff Loading'!J165+'24.3 Base Year 3 Staff Loading'!J165+'24.4 Base Year 4 Staff Loading'!J165+'24.5 Base Year 5 Staff Loading'!J165+'24.6 Base Year 6 Staff Loading'!J165)/6</f>
        <v>0</v>
      </c>
      <c r="K165" s="1080">
        <f>('24.1 Base Year 1 Staff Loading'!K165+'24.2 Base Year 2 Staff Loading'!K165+'24.3 Base Year 3 Staff Loading'!K165+'24.4 Base Year 4 Staff Loading'!K165+'24.5 Base Year 5 Staff Loading'!K165+'24.6 Base Year 6 Staff Loading'!K165)/6</f>
        <v>0</v>
      </c>
      <c r="L165" s="1080">
        <f>('24.1 Base Year 1 Staff Loading'!L165+'24.2 Base Year 2 Staff Loading'!L165+'24.3 Base Year 3 Staff Loading'!L165+'24.4 Base Year 4 Staff Loading'!L165+'24.5 Base Year 5 Staff Loading'!L165+'24.6 Base Year 6 Staff Loading'!L165)/6</f>
        <v>0</v>
      </c>
      <c r="M165" s="1080">
        <f>('24.1 Base Year 1 Staff Loading'!M165+'24.2 Base Year 2 Staff Loading'!M165+'24.3 Base Year 3 Staff Loading'!M165+'24.4 Base Year 4 Staff Loading'!M165+'24.5 Base Year 5 Staff Loading'!M165+'24.6 Base Year 6 Staff Loading'!M165)/6</f>
        <v>0</v>
      </c>
      <c r="N165" s="1080">
        <f>('24.1 Base Year 1 Staff Loading'!N165+'24.2 Base Year 2 Staff Loading'!N165+'24.3 Base Year 3 Staff Loading'!N165+'24.4 Base Year 4 Staff Loading'!N165+'24.5 Base Year 5 Staff Loading'!N165+'24.6 Base Year 6 Staff Loading'!N165)/6</f>
        <v>0</v>
      </c>
      <c r="O165" s="1080">
        <f>('24.1 Base Year 1 Staff Loading'!O165+'24.2 Base Year 2 Staff Loading'!O165+'24.3 Base Year 3 Staff Loading'!O165+'24.4 Base Year 4 Staff Loading'!O165+'24.5 Base Year 5 Staff Loading'!O165+'24.6 Base Year 6 Staff Loading'!O165)/6</f>
        <v>0</v>
      </c>
      <c r="P165" s="1080">
        <f>('24.1 Base Year 1 Staff Loading'!P165+'24.2 Base Year 2 Staff Loading'!P165+'24.3 Base Year 3 Staff Loading'!P165+'24.4 Base Year 4 Staff Loading'!P165+'24.5 Base Year 5 Staff Loading'!P165+'24.6 Base Year 6 Staff Loading'!P165)/6</f>
        <v>0</v>
      </c>
      <c r="Q165" s="1080">
        <f>('24.1 Base Year 1 Staff Loading'!Q165+'24.2 Base Year 2 Staff Loading'!Q165+'24.3 Base Year 3 Staff Loading'!Q165+'24.4 Base Year 4 Staff Loading'!Q165+'24.5 Base Year 5 Staff Loading'!Q165+'24.6 Base Year 6 Staff Loading'!Q165)/6</f>
        <v>0</v>
      </c>
      <c r="R165" s="1080">
        <f t="shared" si="181"/>
        <v>0</v>
      </c>
      <c r="S165" s="788">
        <f t="shared" si="182"/>
        <v>0</v>
      </c>
      <c r="T165" s="1131"/>
      <c r="U165" s="1131"/>
      <c r="V165" s="1131"/>
      <c r="W165" s="1081">
        <f t="shared" si="183"/>
        <v>0</v>
      </c>
      <c r="X165" s="1081">
        <f t="shared" si="184"/>
        <v>0</v>
      </c>
      <c r="Z165" s="1081">
        <f t="shared" si="185"/>
        <v>0</v>
      </c>
      <c r="AA165" s="1081">
        <f t="shared" si="186"/>
        <v>0</v>
      </c>
      <c r="AB165" s="909" t="e">
        <f t="shared" si="187"/>
        <v>#DIV/0!</v>
      </c>
    </row>
    <row r="166" spans="1:28" ht="14.25" x14ac:dyDescent="0.3">
      <c r="A166" s="1075"/>
      <c r="B166" s="1076"/>
      <c r="C166" s="1077"/>
      <c r="D166" s="1078"/>
      <c r="E166" s="1079"/>
      <c r="F166" s="1080">
        <f>('24.1 Base Year 1 Staff Loading'!F166+'24.2 Base Year 2 Staff Loading'!F166+'24.3 Base Year 3 Staff Loading'!F166+'24.4 Base Year 4 Staff Loading'!F166+'24.5 Base Year 5 Staff Loading'!F166+'24.6 Base Year 6 Staff Loading'!F166)/6</f>
        <v>0</v>
      </c>
      <c r="G166" s="1080">
        <f>('24.1 Base Year 1 Staff Loading'!G166+'24.2 Base Year 2 Staff Loading'!G166+'24.3 Base Year 3 Staff Loading'!G166+'24.4 Base Year 4 Staff Loading'!G166+'24.5 Base Year 5 Staff Loading'!G166+'24.6 Base Year 6 Staff Loading'!G166)/6</f>
        <v>0</v>
      </c>
      <c r="H166" s="1080">
        <f>('24.1 Base Year 1 Staff Loading'!H166+'24.2 Base Year 2 Staff Loading'!H166+'24.3 Base Year 3 Staff Loading'!H166+'24.4 Base Year 4 Staff Loading'!H166+'24.5 Base Year 5 Staff Loading'!H166+'24.6 Base Year 6 Staff Loading'!H166)/6</f>
        <v>0</v>
      </c>
      <c r="I166" s="1080">
        <f>('24.1 Base Year 1 Staff Loading'!I166+'24.2 Base Year 2 Staff Loading'!I166+'24.3 Base Year 3 Staff Loading'!I166+'24.4 Base Year 4 Staff Loading'!I166+'24.5 Base Year 5 Staff Loading'!I166+'24.6 Base Year 6 Staff Loading'!I166)/6</f>
        <v>0</v>
      </c>
      <c r="J166" s="1080">
        <f>('24.1 Base Year 1 Staff Loading'!J166+'24.2 Base Year 2 Staff Loading'!J166+'24.3 Base Year 3 Staff Loading'!J166+'24.4 Base Year 4 Staff Loading'!J166+'24.5 Base Year 5 Staff Loading'!J166+'24.6 Base Year 6 Staff Loading'!J166)/6</f>
        <v>0</v>
      </c>
      <c r="K166" s="1080">
        <f>('24.1 Base Year 1 Staff Loading'!K166+'24.2 Base Year 2 Staff Loading'!K166+'24.3 Base Year 3 Staff Loading'!K166+'24.4 Base Year 4 Staff Loading'!K166+'24.5 Base Year 5 Staff Loading'!K166+'24.6 Base Year 6 Staff Loading'!K166)/6</f>
        <v>0</v>
      </c>
      <c r="L166" s="1080">
        <f>('24.1 Base Year 1 Staff Loading'!L166+'24.2 Base Year 2 Staff Loading'!L166+'24.3 Base Year 3 Staff Loading'!L166+'24.4 Base Year 4 Staff Loading'!L166+'24.5 Base Year 5 Staff Loading'!L166+'24.6 Base Year 6 Staff Loading'!L166)/6</f>
        <v>0</v>
      </c>
      <c r="M166" s="1080">
        <f>('24.1 Base Year 1 Staff Loading'!M166+'24.2 Base Year 2 Staff Loading'!M166+'24.3 Base Year 3 Staff Loading'!M166+'24.4 Base Year 4 Staff Loading'!M166+'24.5 Base Year 5 Staff Loading'!M166+'24.6 Base Year 6 Staff Loading'!M166)/6</f>
        <v>0</v>
      </c>
      <c r="N166" s="1080">
        <f>('24.1 Base Year 1 Staff Loading'!N166+'24.2 Base Year 2 Staff Loading'!N166+'24.3 Base Year 3 Staff Loading'!N166+'24.4 Base Year 4 Staff Loading'!N166+'24.5 Base Year 5 Staff Loading'!N166+'24.6 Base Year 6 Staff Loading'!N166)/6</f>
        <v>0</v>
      </c>
      <c r="O166" s="1080">
        <f>('24.1 Base Year 1 Staff Loading'!O166+'24.2 Base Year 2 Staff Loading'!O166+'24.3 Base Year 3 Staff Loading'!O166+'24.4 Base Year 4 Staff Loading'!O166+'24.5 Base Year 5 Staff Loading'!O166+'24.6 Base Year 6 Staff Loading'!O166)/6</f>
        <v>0</v>
      </c>
      <c r="P166" s="1080">
        <f>('24.1 Base Year 1 Staff Loading'!P166+'24.2 Base Year 2 Staff Loading'!P166+'24.3 Base Year 3 Staff Loading'!P166+'24.4 Base Year 4 Staff Loading'!P166+'24.5 Base Year 5 Staff Loading'!P166+'24.6 Base Year 6 Staff Loading'!P166)/6</f>
        <v>0</v>
      </c>
      <c r="Q166" s="1080">
        <f>('24.1 Base Year 1 Staff Loading'!Q166+'24.2 Base Year 2 Staff Loading'!Q166+'24.3 Base Year 3 Staff Loading'!Q166+'24.4 Base Year 4 Staff Loading'!Q166+'24.5 Base Year 5 Staff Loading'!Q166+'24.6 Base Year 6 Staff Loading'!Q166)/6</f>
        <v>0</v>
      </c>
      <c r="R166" s="1080">
        <f t="shared" si="181"/>
        <v>0</v>
      </c>
      <c r="S166" s="788">
        <f t="shared" si="182"/>
        <v>0</v>
      </c>
      <c r="T166" s="1131"/>
      <c r="U166" s="1131"/>
      <c r="V166" s="1131"/>
      <c r="W166" s="1081">
        <f t="shared" si="183"/>
        <v>0</v>
      </c>
      <c r="X166" s="1081">
        <f t="shared" si="184"/>
        <v>0</v>
      </c>
      <c r="Z166" s="1081">
        <f t="shared" si="185"/>
        <v>0</v>
      </c>
      <c r="AA166" s="1081">
        <f t="shared" si="186"/>
        <v>0</v>
      </c>
      <c r="AB166" s="909" t="e">
        <f t="shared" si="187"/>
        <v>#DIV/0!</v>
      </c>
    </row>
    <row r="167" spans="1:28" ht="14.25" x14ac:dyDescent="0.3">
      <c r="A167" s="1075"/>
      <c r="B167" s="1076"/>
      <c r="C167" s="1077"/>
      <c r="D167" s="1078"/>
      <c r="E167" s="1079"/>
      <c r="F167" s="1080">
        <f>('24.1 Base Year 1 Staff Loading'!F167+'24.2 Base Year 2 Staff Loading'!F167+'24.3 Base Year 3 Staff Loading'!F167+'24.4 Base Year 4 Staff Loading'!F167+'24.5 Base Year 5 Staff Loading'!F167+'24.6 Base Year 6 Staff Loading'!F167)/6</f>
        <v>0</v>
      </c>
      <c r="G167" s="1080">
        <f>('24.1 Base Year 1 Staff Loading'!G167+'24.2 Base Year 2 Staff Loading'!G167+'24.3 Base Year 3 Staff Loading'!G167+'24.4 Base Year 4 Staff Loading'!G167+'24.5 Base Year 5 Staff Loading'!G167+'24.6 Base Year 6 Staff Loading'!G167)/6</f>
        <v>0</v>
      </c>
      <c r="H167" s="1080">
        <f>('24.1 Base Year 1 Staff Loading'!H167+'24.2 Base Year 2 Staff Loading'!H167+'24.3 Base Year 3 Staff Loading'!H167+'24.4 Base Year 4 Staff Loading'!H167+'24.5 Base Year 5 Staff Loading'!H167+'24.6 Base Year 6 Staff Loading'!H167)/6</f>
        <v>0</v>
      </c>
      <c r="I167" s="1080">
        <f>('24.1 Base Year 1 Staff Loading'!I167+'24.2 Base Year 2 Staff Loading'!I167+'24.3 Base Year 3 Staff Loading'!I167+'24.4 Base Year 4 Staff Loading'!I167+'24.5 Base Year 5 Staff Loading'!I167+'24.6 Base Year 6 Staff Loading'!I167)/6</f>
        <v>0</v>
      </c>
      <c r="J167" s="1080">
        <f>('24.1 Base Year 1 Staff Loading'!J167+'24.2 Base Year 2 Staff Loading'!J167+'24.3 Base Year 3 Staff Loading'!J167+'24.4 Base Year 4 Staff Loading'!J167+'24.5 Base Year 5 Staff Loading'!J167+'24.6 Base Year 6 Staff Loading'!J167)/6</f>
        <v>0</v>
      </c>
      <c r="K167" s="1080">
        <f>('24.1 Base Year 1 Staff Loading'!K167+'24.2 Base Year 2 Staff Loading'!K167+'24.3 Base Year 3 Staff Loading'!K167+'24.4 Base Year 4 Staff Loading'!K167+'24.5 Base Year 5 Staff Loading'!K167+'24.6 Base Year 6 Staff Loading'!K167)/6</f>
        <v>0</v>
      </c>
      <c r="L167" s="1080">
        <f>('24.1 Base Year 1 Staff Loading'!L167+'24.2 Base Year 2 Staff Loading'!L167+'24.3 Base Year 3 Staff Loading'!L167+'24.4 Base Year 4 Staff Loading'!L167+'24.5 Base Year 5 Staff Loading'!L167+'24.6 Base Year 6 Staff Loading'!L167)/6</f>
        <v>0</v>
      </c>
      <c r="M167" s="1080">
        <f>('24.1 Base Year 1 Staff Loading'!M167+'24.2 Base Year 2 Staff Loading'!M167+'24.3 Base Year 3 Staff Loading'!M167+'24.4 Base Year 4 Staff Loading'!M167+'24.5 Base Year 5 Staff Loading'!M167+'24.6 Base Year 6 Staff Loading'!M167)/6</f>
        <v>0</v>
      </c>
      <c r="N167" s="1080">
        <f>('24.1 Base Year 1 Staff Loading'!N167+'24.2 Base Year 2 Staff Loading'!N167+'24.3 Base Year 3 Staff Loading'!N167+'24.4 Base Year 4 Staff Loading'!N167+'24.5 Base Year 5 Staff Loading'!N167+'24.6 Base Year 6 Staff Loading'!N167)/6</f>
        <v>0</v>
      </c>
      <c r="O167" s="1080">
        <f>('24.1 Base Year 1 Staff Loading'!O167+'24.2 Base Year 2 Staff Loading'!O167+'24.3 Base Year 3 Staff Loading'!O167+'24.4 Base Year 4 Staff Loading'!O167+'24.5 Base Year 5 Staff Loading'!O167+'24.6 Base Year 6 Staff Loading'!O167)/6</f>
        <v>0</v>
      </c>
      <c r="P167" s="1080">
        <f>('24.1 Base Year 1 Staff Loading'!P167+'24.2 Base Year 2 Staff Loading'!P167+'24.3 Base Year 3 Staff Loading'!P167+'24.4 Base Year 4 Staff Loading'!P167+'24.5 Base Year 5 Staff Loading'!P167+'24.6 Base Year 6 Staff Loading'!P167)/6</f>
        <v>0</v>
      </c>
      <c r="Q167" s="1080">
        <f>('24.1 Base Year 1 Staff Loading'!Q167+'24.2 Base Year 2 Staff Loading'!Q167+'24.3 Base Year 3 Staff Loading'!Q167+'24.4 Base Year 4 Staff Loading'!Q167+'24.5 Base Year 5 Staff Loading'!Q167+'24.6 Base Year 6 Staff Loading'!Q167)/6</f>
        <v>0</v>
      </c>
      <c r="R167" s="1080">
        <f t="shared" si="181"/>
        <v>0</v>
      </c>
      <c r="S167" s="788">
        <f t="shared" si="182"/>
        <v>0</v>
      </c>
      <c r="T167" s="1131"/>
      <c r="U167" s="1131"/>
      <c r="V167" s="1131"/>
      <c r="W167" s="1081">
        <f t="shared" si="183"/>
        <v>0</v>
      </c>
      <c r="X167" s="1081">
        <f t="shared" si="184"/>
        <v>0</v>
      </c>
      <c r="Z167" s="1081">
        <f t="shared" si="185"/>
        <v>0</v>
      </c>
      <c r="AA167" s="1081">
        <f t="shared" si="186"/>
        <v>0</v>
      </c>
      <c r="AB167" s="909" t="e">
        <f t="shared" si="187"/>
        <v>#DIV/0!</v>
      </c>
    </row>
    <row r="168" spans="1:28" ht="15" thickBot="1" x14ac:dyDescent="0.35">
      <c r="A168" s="1082"/>
      <c r="B168" s="1083" t="s">
        <v>1185</v>
      </c>
      <c r="C168" s="1084"/>
      <c r="D168" s="1085"/>
      <c r="E168" s="1086"/>
      <c r="F168" s="1087">
        <f>SUM(F163:F167)</f>
        <v>0</v>
      </c>
      <c r="G168" s="1087">
        <f t="shared" ref="G168:R168" si="188">SUM(G163:G167)</f>
        <v>0</v>
      </c>
      <c r="H168" s="1087">
        <f t="shared" si="188"/>
        <v>0</v>
      </c>
      <c r="I168" s="1087">
        <f t="shared" si="188"/>
        <v>0</v>
      </c>
      <c r="J168" s="1087">
        <f t="shared" si="188"/>
        <v>0</v>
      </c>
      <c r="K168" s="1087">
        <f t="shared" si="188"/>
        <v>0</v>
      </c>
      <c r="L168" s="1087">
        <f t="shared" si="188"/>
        <v>0</v>
      </c>
      <c r="M168" s="1087">
        <f t="shared" si="188"/>
        <v>0</v>
      </c>
      <c r="N168" s="1087">
        <f t="shared" si="188"/>
        <v>0</v>
      </c>
      <c r="O168" s="1087">
        <f t="shared" si="188"/>
        <v>0</v>
      </c>
      <c r="P168" s="1087">
        <f t="shared" si="188"/>
        <v>0</v>
      </c>
      <c r="Q168" s="1087">
        <f t="shared" si="188"/>
        <v>0</v>
      </c>
      <c r="R168" s="1087">
        <f t="shared" si="188"/>
        <v>0</v>
      </c>
      <c r="S168" s="796">
        <f>SUM(S163:S167)</f>
        <v>0</v>
      </c>
      <c r="T168" s="1131"/>
      <c r="U168" s="1131"/>
      <c r="V168" s="1131"/>
      <c r="W168" s="1099">
        <f>SUM(W163:W167)</f>
        <v>0</v>
      </c>
      <c r="X168" s="1099">
        <f>SUM(X163:X167)</f>
        <v>0</v>
      </c>
      <c r="Z168" s="1089">
        <f>SUM(Z163:Z167)</f>
        <v>0</v>
      </c>
      <c r="AA168" s="1089">
        <f>SUM(AA163:AA167)</f>
        <v>0</v>
      </c>
      <c r="AB168" s="798" t="e">
        <f>Z168/(Z168+AA168)</f>
        <v>#DIV/0!</v>
      </c>
    </row>
    <row r="169" spans="1:28" ht="14.25" x14ac:dyDescent="0.3">
      <c r="A169" s="1075">
        <v>8.3000000000000007</v>
      </c>
      <c r="B169" s="1076" t="s">
        <v>1186</v>
      </c>
      <c r="C169" s="1077"/>
      <c r="D169" s="1078"/>
      <c r="E169" s="1079"/>
      <c r="F169" s="1080">
        <f>('24.1 Base Year 1 Staff Loading'!F169+'24.2 Base Year 2 Staff Loading'!F169+'24.3 Base Year 3 Staff Loading'!F169+'24.4 Base Year 4 Staff Loading'!F169+'24.5 Base Year 5 Staff Loading'!F169+'24.6 Base Year 6 Staff Loading'!F169)/6</f>
        <v>0</v>
      </c>
      <c r="G169" s="1080">
        <f>('24.1 Base Year 1 Staff Loading'!G169+'24.2 Base Year 2 Staff Loading'!G169+'24.3 Base Year 3 Staff Loading'!G169+'24.4 Base Year 4 Staff Loading'!G169+'24.5 Base Year 5 Staff Loading'!G169+'24.6 Base Year 6 Staff Loading'!G169)/6</f>
        <v>0</v>
      </c>
      <c r="H169" s="1080">
        <f>('24.1 Base Year 1 Staff Loading'!H169+'24.2 Base Year 2 Staff Loading'!H169+'24.3 Base Year 3 Staff Loading'!H169+'24.4 Base Year 4 Staff Loading'!H169+'24.5 Base Year 5 Staff Loading'!H169+'24.6 Base Year 6 Staff Loading'!H169)/6</f>
        <v>0</v>
      </c>
      <c r="I169" s="1080">
        <f>('24.1 Base Year 1 Staff Loading'!I169+'24.2 Base Year 2 Staff Loading'!I169+'24.3 Base Year 3 Staff Loading'!I169+'24.4 Base Year 4 Staff Loading'!I169+'24.5 Base Year 5 Staff Loading'!I169+'24.6 Base Year 6 Staff Loading'!I169)/6</f>
        <v>0</v>
      </c>
      <c r="J169" s="1080">
        <f>('24.1 Base Year 1 Staff Loading'!J169+'24.2 Base Year 2 Staff Loading'!J169+'24.3 Base Year 3 Staff Loading'!J169+'24.4 Base Year 4 Staff Loading'!J169+'24.5 Base Year 5 Staff Loading'!J169+'24.6 Base Year 6 Staff Loading'!J169)/6</f>
        <v>0</v>
      </c>
      <c r="K169" s="1080">
        <f>('24.1 Base Year 1 Staff Loading'!K169+'24.2 Base Year 2 Staff Loading'!K169+'24.3 Base Year 3 Staff Loading'!K169+'24.4 Base Year 4 Staff Loading'!K169+'24.5 Base Year 5 Staff Loading'!K169+'24.6 Base Year 6 Staff Loading'!K169)/6</f>
        <v>0</v>
      </c>
      <c r="L169" s="1080">
        <f>('24.1 Base Year 1 Staff Loading'!L169+'24.2 Base Year 2 Staff Loading'!L169+'24.3 Base Year 3 Staff Loading'!L169+'24.4 Base Year 4 Staff Loading'!L169+'24.5 Base Year 5 Staff Loading'!L169+'24.6 Base Year 6 Staff Loading'!L169)/6</f>
        <v>0</v>
      </c>
      <c r="M169" s="1080">
        <f>('24.1 Base Year 1 Staff Loading'!M169+'24.2 Base Year 2 Staff Loading'!M169+'24.3 Base Year 3 Staff Loading'!M169+'24.4 Base Year 4 Staff Loading'!M169+'24.5 Base Year 5 Staff Loading'!M169+'24.6 Base Year 6 Staff Loading'!M169)/6</f>
        <v>0</v>
      </c>
      <c r="N169" s="1080">
        <f>('24.1 Base Year 1 Staff Loading'!N169+'24.2 Base Year 2 Staff Loading'!N169+'24.3 Base Year 3 Staff Loading'!N169+'24.4 Base Year 4 Staff Loading'!N169+'24.5 Base Year 5 Staff Loading'!N169+'24.6 Base Year 6 Staff Loading'!N169)/6</f>
        <v>0</v>
      </c>
      <c r="O169" s="1080">
        <f>('24.1 Base Year 1 Staff Loading'!O169+'24.2 Base Year 2 Staff Loading'!O169+'24.3 Base Year 3 Staff Loading'!O169+'24.4 Base Year 4 Staff Loading'!O169+'24.5 Base Year 5 Staff Loading'!O169+'24.6 Base Year 6 Staff Loading'!O169)/6</f>
        <v>0</v>
      </c>
      <c r="P169" s="1080">
        <f>('24.1 Base Year 1 Staff Loading'!P169+'24.2 Base Year 2 Staff Loading'!P169+'24.3 Base Year 3 Staff Loading'!P169+'24.4 Base Year 4 Staff Loading'!P169+'24.5 Base Year 5 Staff Loading'!P169+'24.6 Base Year 6 Staff Loading'!P169)/6</f>
        <v>0</v>
      </c>
      <c r="Q169" s="1080">
        <f>('24.1 Base Year 1 Staff Loading'!Q169+'24.2 Base Year 2 Staff Loading'!Q169+'24.3 Base Year 3 Staff Loading'!Q169+'24.4 Base Year 4 Staff Loading'!Q169+'24.5 Base Year 5 Staff Loading'!Q169+'24.6 Base Year 6 Staff Loading'!Q169)/6</f>
        <v>0</v>
      </c>
      <c r="R169" s="1080">
        <f>SUM(F169:Q169)</f>
        <v>0</v>
      </c>
      <c r="S169" s="788">
        <f>D169*R169</f>
        <v>0</v>
      </c>
      <c r="T169" s="1131"/>
      <c r="U169" s="1131"/>
      <c r="V169" s="1131"/>
      <c r="W169" s="1081">
        <f>X169/$U$7</f>
        <v>0</v>
      </c>
      <c r="X169" s="1081">
        <f>R169/12</f>
        <v>0</v>
      </c>
      <c r="Z169" s="1081">
        <f>IF($E169="Y",$R169,0)</f>
        <v>0</v>
      </c>
      <c r="AA169" s="1081">
        <f>IF($E169="N",$R169,0)</f>
        <v>0</v>
      </c>
      <c r="AB169" s="909" t="e">
        <f>Z169/(AA169+Z169)</f>
        <v>#DIV/0!</v>
      </c>
    </row>
    <row r="170" spans="1:28" s="1088" customFormat="1" ht="14.25" x14ac:dyDescent="0.3">
      <c r="A170" s="1075"/>
      <c r="B170" s="1076"/>
      <c r="C170" s="1077"/>
      <c r="D170" s="1078"/>
      <c r="E170" s="1079"/>
      <c r="F170" s="1080">
        <f>('24.1 Base Year 1 Staff Loading'!F170+'24.2 Base Year 2 Staff Loading'!F170+'24.3 Base Year 3 Staff Loading'!F170+'24.4 Base Year 4 Staff Loading'!F170+'24.5 Base Year 5 Staff Loading'!F170+'24.6 Base Year 6 Staff Loading'!F170)/6</f>
        <v>0</v>
      </c>
      <c r="G170" s="1080">
        <f>('24.1 Base Year 1 Staff Loading'!G170+'24.2 Base Year 2 Staff Loading'!G170+'24.3 Base Year 3 Staff Loading'!G170+'24.4 Base Year 4 Staff Loading'!G170+'24.5 Base Year 5 Staff Loading'!G170+'24.6 Base Year 6 Staff Loading'!G170)/6</f>
        <v>0</v>
      </c>
      <c r="H170" s="1080">
        <f>('24.1 Base Year 1 Staff Loading'!H170+'24.2 Base Year 2 Staff Loading'!H170+'24.3 Base Year 3 Staff Loading'!H170+'24.4 Base Year 4 Staff Loading'!H170+'24.5 Base Year 5 Staff Loading'!H170+'24.6 Base Year 6 Staff Loading'!H170)/6</f>
        <v>0</v>
      </c>
      <c r="I170" s="1080">
        <f>('24.1 Base Year 1 Staff Loading'!I170+'24.2 Base Year 2 Staff Loading'!I170+'24.3 Base Year 3 Staff Loading'!I170+'24.4 Base Year 4 Staff Loading'!I170+'24.5 Base Year 5 Staff Loading'!I170+'24.6 Base Year 6 Staff Loading'!I170)/6</f>
        <v>0</v>
      </c>
      <c r="J170" s="1080">
        <f>('24.1 Base Year 1 Staff Loading'!J170+'24.2 Base Year 2 Staff Loading'!J170+'24.3 Base Year 3 Staff Loading'!J170+'24.4 Base Year 4 Staff Loading'!J170+'24.5 Base Year 5 Staff Loading'!J170+'24.6 Base Year 6 Staff Loading'!J170)/6</f>
        <v>0</v>
      </c>
      <c r="K170" s="1080">
        <f>('24.1 Base Year 1 Staff Loading'!K170+'24.2 Base Year 2 Staff Loading'!K170+'24.3 Base Year 3 Staff Loading'!K170+'24.4 Base Year 4 Staff Loading'!K170+'24.5 Base Year 5 Staff Loading'!K170+'24.6 Base Year 6 Staff Loading'!K170)/6</f>
        <v>0</v>
      </c>
      <c r="L170" s="1080">
        <f>('24.1 Base Year 1 Staff Loading'!L170+'24.2 Base Year 2 Staff Loading'!L170+'24.3 Base Year 3 Staff Loading'!L170+'24.4 Base Year 4 Staff Loading'!L170+'24.5 Base Year 5 Staff Loading'!L170+'24.6 Base Year 6 Staff Loading'!L170)/6</f>
        <v>0</v>
      </c>
      <c r="M170" s="1080">
        <f>('24.1 Base Year 1 Staff Loading'!M170+'24.2 Base Year 2 Staff Loading'!M170+'24.3 Base Year 3 Staff Loading'!M170+'24.4 Base Year 4 Staff Loading'!M170+'24.5 Base Year 5 Staff Loading'!M170+'24.6 Base Year 6 Staff Loading'!M170)/6</f>
        <v>0</v>
      </c>
      <c r="N170" s="1080">
        <f>('24.1 Base Year 1 Staff Loading'!N170+'24.2 Base Year 2 Staff Loading'!N170+'24.3 Base Year 3 Staff Loading'!N170+'24.4 Base Year 4 Staff Loading'!N170+'24.5 Base Year 5 Staff Loading'!N170+'24.6 Base Year 6 Staff Loading'!N170)/6</f>
        <v>0</v>
      </c>
      <c r="O170" s="1080">
        <f>('24.1 Base Year 1 Staff Loading'!O170+'24.2 Base Year 2 Staff Loading'!O170+'24.3 Base Year 3 Staff Loading'!O170+'24.4 Base Year 4 Staff Loading'!O170+'24.5 Base Year 5 Staff Loading'!O170+'24.6 Base Year 6 Staff Loading'!O170)/6</f>
        <v>0</v>
      </c>
      <c r="P170" s="1080">
        <f>('24.1 Base Year 1 Staff Loading'!P170+'24.2 Base Year 2 Staff Loading'!P170+'24.3 Base Year 3 Staff Loading'!P170+'24.4 Base Year 4 Staff Loading'!P170+'24.5 Base Year 5 Staff Loading'!P170+'24.6 Base Year 6 Staff Loading'!P170)/6</f>
        <v>0</v>
      </c>
      <c r="Q170" s="1080">
        <f>('24.1 Base Year 1 Staff Loading'!Q170+'24.2 Base Year 2 Staff Loading'!Q170+'24.3 Base Year 3 Staff Loading'!Q170+'24.4 Base Year 4 Staff Loading'!Q170+'24.5 Base Year 5 Staff Loading'!Q170+'24.6 Base Year 6 Staff Loading'!Q170)/6</f>
        <v>0</v>
      </c>
      <c r="R170" s="1080">
        <f t="shared" ref="R170:R173" si="189">SUM(F170:Q170)</f>
        <v>0</v>
      </c>
      <c r="S170" s="788">
        <f t="shared" ref="S170:S173" si="190">D170*R170</f>
        <v>0</v>
      </c>
      <c r="T170" s="1131"/>
      <c r="U170" s="1131"/>
      <c r="V170" s="1131"/>
      <c r="W170" s="1081">
        <f t="shared" ref="W170:W173" si="191">X170/$U$7</f>
        <v>0</v>
      </c>
      <c r="X170" s="1081">
        <f t="shared" ref="X170:X173" si="192">R170/12</f>
        <v>0</v>
      </c>
      <c r="Z170" s="1081">
        <f t="shared" ref="Z170:Z173" si="193">IF($E170="Y",$R170,0)</f>
        <v>0</v>
      </c>
      <c r="AA170" s="1081">
        <f t="shared" ref="AA170:AA173" si="194">IF($E170="N",$R170,0)</f>
        <v>0</v>
      </c>
      <c r="AB170" s="909" t="e">
        <f t="shared" ref="AB170:AB173" si="195">Z170/(AA170+Z170)</f>
        <v>#DIV/0!</v>
      </c>
    </row>
    <row r="171" spans="1:28" s="1088" customFormat="1" ht="14.25" x14ac:dyDescent="0.3">
      <c r="A171" s="1075"/>
      <c r="B171" s="1076"/>
      <c r="C171" s="1077"/>
      <c r="D171" s="1078"/>
      <c r="E171" s="1079"/>
      <c r="F171" s="1080">
        <f>('24.1 Base Year 1 Staff Loading'!F171+'24.2 Base Year 2 Staff Loading'!F171+'24.3 Base Year 3 Staff Loading'!F171+'24.4 Base Year 4 Staff Loading'!F171+'24.5 Base Year 5 Staff Loading'!F171+'24.6 Base Year 6 Staff Loading'!F171)/6</f>
        <v>0</v>
      </c>
      <c r="G171" s="1080">
        <f>('24.1 Base Year 1 Staff Loading'!G171+'24.2 Base Year 2 Staff Loading'!G171+'24.3 Base Year 3 Staff Loading'!G171+'24.4 Base Year 4 Staff Loading'!G171+'24.5 Base Year 5 Staff Loading'!G171+'24.6 Base Year 6 Staff Loading'!G171)/6</f>
        <v>0</v>
      </c>
      <c r="H171" s="1080">
        <f>('24.1 Base Year 1 Staff Loading'!H171+'24.2 Base Year 2 Staff Loading'!H171+'24.3 Base Year 3 Staff Loading'!H171+'24.4 Base Year 4 Staff Loading'!H171+'24.5 Base Year 5 Staff Loading'!H171+'24.6 Base Year 6 Staff Loading'!H171)/6</f>
        <v>0</v>
      </c>
      <c r="I171" s="1080">
        <f>('24.1 Base Year 1 Staff Loading'!I171+'24.2 Base Year 2 Staff Loading'!I171+'24.3 Base Year 3 Staff Loading'!I171+'24.4 Base Year 4 Staff Loading'!I171+'24.5 Base Year 5 Staff Loading'!I171+'24.6 Base Year 6 Staff Loading'!I171)/6</f>
        <v>0</v>
      </c>
      <c r="J171" s="1080">
        <f>('24.1 Base Year 1 Staff Loading'!J171+'24.2 Base Year 2 Staff Loading'!J171+'24.3 Base Year 3 Staff Loading'!J171+'24.4 Base Year 4 Staff Loading'!J171+'24.5 Base Year 5 Staff Loading'!J171+'24.6 Base Year 6 Staff Loading'!J171)/6</f>
        <v>0</v>
      </c>
      <c r="K171" s="1080">
        <f>('24.1 Base Year 1 Staff Loading'!K171+'24.2 Base Year 2 Staff Loading'!K171+'24.3 Base Year 3 Staff Loading'!K171+'24.4 Base Year 4 Staff Loading'!K171+'24.5 Base Year 5 Staff Loading'!K171+'24.6 Base Year 6 Staff Loading'!K171)/6</f>
        <v>0</v>
      </c>
      <c r="L171" s="1080">
        <f>('24.1 Base Year 1 Staff Loading'!L171+'24.2 Base Year 2 Staff Loading'!L171+'24.3 Base Year 3 Staff Loading'!L171+'24.4 Base Year 4 Staff Loading'!L171+'24.5 Base Year 5 Staff Loading'!L171+'24.6 Base Year 6 Staff Loading'!L171)/6</f>
        <v>0</v>
      </c>
      <c r="M171" s="1080">
        <f>('24.1 Base Year 1 Staff Loading'!M171+'24.2 Base Year 2 Staff Loading'!M171+'24.3 Base Year 3 Staff Loading'!M171+'24.4 Base Year 4 Staff Loading'!M171+'24.5 Base Year 5 Staff Loading'!M171+'24.6 Base Year 6 Staff Loading'!M171)/6</f>
        <v>0</v>
      </c>
      <c r="N171" s="1080">
        <f>('24.1 Base Year 1 Staff Loading'!N171+'24.2 Base Year 2 Staff Loading'!N171+'24.3 Base Year 3 Staff Loading'!N171+'24.4 Base Year 4 Staff Loading'!N171+'24.5 Base Year 5 Staff Loading'!N171+'24.6 Base Year 6 Staff Loading'!N171)/6</f>
        <v>0</v>
      </c>
      <c r="O171" s="1080">
        <f>('24.1 Base Year 1 Staff Loading'!O171+'24.2 Base Year 2 Staff Loading'!O171+'24.3 Base Year 3 Staff Loading'!O171+'24.4 Base Year 4 Staff Loading'!O171+'24.5 Base Year 5 Staff Loading'!O171+'24.6 Base Year 6 Staff Loading'!O171)/6</f>
        <v>0</v>
      </c>
      <c r="P171" s="1080">
        <f>('24.1 Base Year 1 Staff Loading'!P171+'24.2 Base Year 2 Staff Loading'!P171+'24.3 Base Year 3 Staff Loading'!P171+'24.4 Base Year 4 Staff Loading'!P171+'24.5 Base Year 5 Staff Loading'!P171+'24.6 Base Year 6 Staff Loading'!P171)/6</f>
        <v>0</v>
      </c>
      <c r="Q171" s="1080">
        <f>('24.1 Base Year 1 Staff Loading'!Q171+'24.2 Base Year 2 Staff Loading'!Q171+'24.3 Base Year 3 Staff Loading'!Q171+'24.4 Base Year 4 Staff Loading'!Q171+'24.5 Base Year 5 Staff Loading'!Q171+'24.6 Base Year 6 Staff Loading'!Q171)/6</f>
        <v>0</v>
      </c>
      <c r="R171" s="1080">
        <f t="shared" si="189"/>
        <v>0</v>
      </c>
      <c r="S171" s="788">
        <f t="shared" si="190"/>
        <v>0</v>
      </c>
      <c r="T171" s="1131"/>
      <c r="U171" s="1131"/>
      <c r="V171" s="1131"/>
      <c r="W171" s="1081">
        <f t="shared" si="191"/>
        <v>0</v>
      </c>
      <c r="X171" s="1081">
        <f t="shared" si="192"/>
        <v>0</v>
      </c>
      <c r="Z171" s="1081">
        <f t="shared" si="193"/>
        <v>0</v>
      </c>
      <c r="AA171" s="1081">
        <f t="shared" si="194"/>
        <v>0</v>
      </c>
      <c r="AB171" s="909" t="e">
        <f t="shared" si="195"/>
        <v>#DIV/0!</v>
      </c>
    </row>
    <row r="172" spans="1:28" ht="14.25" x14ac:dyDescent="0.3">
      <c r="A172" s="1075"/>
      <c r="B172" s="1076"/>
      <c r="C172" s="1077"/>
      <c r="D172" s="1078"/>
      <c r="E172" s="1079"/>
      <c r="F172" s="1080">
        <f>('24.1 Base Year 1 Staff Loading'!F172+'24.2 Base Year 2 Staff Loading'!F172+'24.3 Base Year 3 Staff Loading'!F172+'24.4 Base Year 4 Staff Loading'!F172+'24.5 Base Year 5 Staff Loading'!F172+'24.6 Base Year 6 Staff Loading'!F172)/6</f>
        <v>0</v>
      </c>
      <c r="G172" s="1080">
        <f>('24.1 Base Year 1 Staff Loading'!G172+'24.2 Base Year 2 Staff Loading'!G172+'24.3 Base Year 3 Staff Loading'!G172+'24.4 Base Year 4 Staff Loading'!G172+'24.5 Base Year 5 Staff Loading'!G172+'24.6 Base Year 6 Staff Loading'!G172)/6</f>
        <v>0</v>
      </c>
      <c r="H172" s="1080">
        <f>('24.1 Base Year 1 Staff Loading'!H172+'24.2 Base Year 2 Staff Loading'!H172+'24.3 Base Year 3 Staff Loading'!H172+'24.4 Base Year 4 Staff Loading'!H172+'24.5 Base Year 5 Staff Loading'!H172+'24.6 Base Year 6 Staff Loading'!H172)/6</f>
        <v>0</v>
      </c>
      <c r="I172" s="1080">
        <f>('24.1 Base Year 1 Staff Loading'!I172+'24.2 Base Year 2 Staff Loading'!I172+'24.3 Base Year 3 Staff Loading'!I172+'24.4 Base Year 4 Staff Loading'!I172+'24.5 Base Year 5 Staff Loading'!I172+'24.6 Base Year 6 Staff Loading'!I172)/6</f>
        <v>0</v>
      </c>
      <c r="J172" s="1080">
        <f>('24.1 Base Year 1 Staff Loading'!J172+'24.2 Base Year 2 Staff Loading'!J172+'24.3 Base Year 3 Staff Loading'!J172+'24.4 Base Year 4 Staff Loading'!J172+'24.5 Base Year 5 Staff Loading'!J172+'24.6 Base Year 6 Staff Loading'!J172)/6</f>
        <v>0</v>
      </c>
      <c r="K172" s="1080">
        <f>('24.1 Base Year 1 Staff Loading'!K172+'24.2 Base Year 2 Staff Loading'!K172+'24.3 Base Year 3 Staff Loading'!K172+'24.4 Base Year 4 Staff Loading'!K172+'24.5 Base Year 5 Staff Loading'!K172+'24.6 Base Year 6 Staff Loading'!K172)/6</f>
        <v>0</v>
      </c>
      <c r="L172" s="1080">
        <f>('24.1 Base Year 1 Staff Loading'!L172+'24.2 Base Year 2 Staff Loading'!L172+'24.3 Base Year 3 Staff Loading'!L172+'24.4 Base Year 4 Staff Loading'!L172+'24.5 Base Year 5 Staff Loading'!L172+'24.6 Base Year 6 Staff Loading'!L172)/6</f>
        <v>0</v>
      </c>
      <c r="M172" s="1080">
        <f>('24.1 Base Year 1 Staff Loading'!M172+'24.2 Base Year 2 Staff Loading'!M172+'24.3 Base Year 3 Staff Loading'!M172+'24.4 Base Year 4 Staff Loading'!M172+'24.5 Base Year 5 Staff Loading'!M172+'24.6 Base Year 6 Staff Loading'!M172)/6</f>
        <v>0</v>
      </c>
      <c r="N172" s="1080">
        <f>('24.1 Base Year 1 Staff Loading'!N172+'24.2 Base Year 2 Staff Loading'!N172+'24.3 Base Year 3 Staff Loading'!N172+'24.4 Base Year 4 Staff Loading'!N172+'24.5 Base Year 5 Staff Loading'!N172+'24.6 Base Year 6 Staff Loading'!N172)/6</f>
        <v>0</v>
      </c>
      <c r="O172" s="1080">
        <f>('24.1 Base Year 1 Staff Loading'!O172+'24.2 Base Year 2 Staff Loading'!O172+'24.3 Base Year 3 Staff Loading'!O172+'24.4 Base Year 4 Staff Loading'!O172+'24.5 Base Year 5 Staff Loading'!O172+'24.6 Base Year 6 Staff Loading'!O172)/6</f>
        <v>0</v>
      </c>
      <c r="P172" s="1080">
        <f>('24.1 Base Year 1 Staff Loading'!P172+'24.2 Base Year 2 Staff Loading'!P172+'24.3 Base Year 3 Staff Loading'!P172+'24.4 Base Year 4 Staff Loading'!P172+'24.5 Base Year 5 Staff Loading'!P172+'24.6 Base Year 6 Staff Loading'!P172)/6</f>
        <v>0</v>
      </c>
      <c r="Q172" s="1080">
        <f>('24.1 Base Year 1 Staff Loading'!Q172+'24.2 Base Year 2 Staff Loading'!Q172+'24.3 Base Year 3 Staff Loading'!Q172+'24.4 Base Year 4 Staff Loading'!Q172+'24.5 Base Year 5 Staff Loading'!Q172+'24.6 Base Year 6 Staff Loading'!Q172)/6</f>
        <v>0</v>
      </c>
      <c r="R172" s="1080">
        <f t="shared" si="189"/>
        <v>0</v>
      </c>
      <c r="S172" s="788">
        <f t="shared" si="190"/>
        <v>0</v>
      </c>
      <c r="T172" s="1131"/>
      <c r="U172" s="1131"/>
      <c r="V172" s="1131"/>
      <c r="W172" s="1081">
        <f t="shared" si="191"/>
        <v>0</v>
      </c>
      <c r="X172" s="1081">
        <f t="shared" si="192"/>
        <v>0</v>
      </c>
      <c r="Z172" s="1081">
        <f t="shared" si="193"/>
        <v>0</v>
      </c>
      <c r="AA172" s="1081">
        <f t="shared" si="194"/>
        <v>0</v>
      </c>
      <c r="AB172" s="909" t="e">
        <f t="shared" si="195"/>
        <v>#DIV/0!</v>
      </c>
    </row>
    <row r="173" spans="1:28" ht="14.25" x14ac:dyDescent="0.3">
      <c r="A173" s="1075"/>
      <c r="B173" s="1076"/>
      <c r="C173" s="1077"/>
      <c r="D173" s="1078"/>
      <c r="E173" s="1079"/>
      <c r="F173" s="1080">
        <f>('24.1 Base Year 1 Staff Loading'!F173+'24.2 Base Year 2 Staff Loading'!F173+'24.3 Base Year 3 Staff Loading'!F173+'24.4 Base Year 4 Staff Loading'!F173+'24.5 Base Year 5 Staff Loading'!F173+'24.6 Base Year 6 Staff Loading'!F173)/6</f>
        <v>0</v>
      </c>
      <c r="G173" s="1080">
        <f>('24.1 Base Year 1 Staff Loading'!G173+'24.2 Base Year 2 Staff Loading'!G173+'24.3 Base Year 3 Staff Loading'!G173+'24.4 Base Year 4 Staff Loading'!G173+'24.5 Base Year 5 Staff Loading'!G173+'24.6 Base Year 6 Staff Loading'!G173)/6</f>
        <v>0</v>
      </c>
      <c r="H173" s="1080">
        <f>('24.1 Base Year 1 Staff Loading'!H173+'24.2 Base Year 2 Staff Loading'!H173+'24.3 Base Year 3 Staff Loading'!H173+'24.4 Base Year 4 Staff Loading'!H173+'24.5 Base Year 5 Staff Loading'!H173+'24.6 Base Year 6 Staff Loading'!H173)/6</f>
        <v>0</v>
      </c>
      <c r="I173" s="1080">
        <f>('24.1 Base Year 1 Staff Loading'!I173+'24.2 Base Year 2 Staff Loading'!I173+'24.3 Base Year 3 Staff Loading'!I173+'24.4 Base Year 4 Staff Loading'!I173+'24.5 Base Year 5 Staff Loading'!I173+'24.6 Base Year 6 Staff Loading'!I173)/6</f>
        <v>0</v>
      </c>
      <c r="J173" s="1080">
        <f>('24.1 Base Year 1 Staff Loading'!J173+'24.2 Base Year 2 Staff Loading'!J173+'24.3 Base Year 3 Staff Loading'!J173+'24.4 Base Year 4 Staff Loading'!J173+'24.5 Base Year 5 Staff Loading'!J173+'24.6 Base Year 6 Staff Loading'!J173)/6</f>
        <v>0</v>
      </c>
      <c r="K173" s="1080">
        <f>('24.1 Base Year 1 Staff Loading'!K173+'24.2 Base Year 2 Staff Loading'!K173+'24.3 Base Year 3 Staff Loading'!K173+'24.4 Base Year 4 Staff Loading'!K173+'24.5 Base Year 5 Staff Loading'!K173+'24.6 Base Year 6 Staff Loading'!K173)/6</f>
        <v>0</v>
      </c>
      <c r="L173" s="1080">
        <f>('24.1 Base Year 1 Staff Loading'!L173+'24.2 Base Year 2 Staff Loading'!L173+'24.3 Base Year 3 Staff Loading'!L173+'24.4 Base Year 4 Staff Loading'!L173+'24.5 Base Year 5 Staff Loading'!L173+'24.6 Base Year 6 Staff Loading'!L173)/6</f>
        <v>0</v>
      </c>
      <c r="M173" s="1080">
        <f>('24.1 Base Year 1 Staff Loading'!M173+'24.2 Base Year 2 Staff Loading'!M173+'24.3 Base Year 3 Staff Loading'!M173+'24.4 Base Year 4 Staff Loading'!M173+'24.5 Base Year 5 Staff Loading'!M173+'24.6 Base Year 6 Staff Loading'!M173)/6</f>
        <v>0</v>
      </c>
      <c r="N173" s="1080">
        <f>('24.1 Base Year 1 Staff Loading'!N173+'24.2 Base Year 2 Staff Loading'!N173+'24.3 Base Year 3 Staff Loading'!N173+'24.4 Base Year 4 Staff Loading'!N173+'24.5 Base Year 5 Staff Loading'!N173+'24.6 Base Year 6 Staff Loading'!N173)/6</f>
        <v>0</v>
      </c>
      <c r="O173" s="1080">
        <f>('24.1 Base Year 1 Staff Loading'!O173+'24.2 Base Year 2 Staff Loading'!O173+'24.3 Base Year 3 Staff Loading'!O173+'24.4 Base Year 4 Staff Loading'!O173+'24.5 Base Year 5 Staff Loading'!O173+'24.6 Base Year 6 Staff Loading'!O173)/6</f>
        <v>0</v>
      </c>
      <c r="P173" s="1080">
        <f>('24.1 Base Year 1 Staff Loading'!P173+'24.2 Base Year 2 Staff Loading'!P173+'24.3 Base Year 3 Staff Loading'!P173+'24.4 Base Year 4 Staff Loading'!P173+'24.5 Base Year 5 Staff Loading'!P173+'24.6 Base Year 6 Staff Loading'!P173)/6</f>
        <v>0</v>
      </c>
      <c r="Q173" s="1080">
        <f>('24.1 Base Year 1 Staff Loading'!Q173+'24.2 Base Year 2 Staff Loading'!Q173+'24.3 Base Year 3 Staff Loading'!Q173+'24.4 Base Year 4 Staff Loading'!Q173+'24.5 Base Year 5 Staff Loading'!Q173+'24.6 Base Year 6 Staff Loading'!Q173)/6</f>
        <v>0</v>
      </c>
      <c r="R173" s="1080">
        <f t="shared" si="189"/>
        <v>0</v>
      </c>
      <c r="S173" s="788">
        <f t="shared" si="190"/>
        <v>0</v>
      </c>
      <c r="T173" s="1131"/>
      <c r="U173" s="1131"/>
      <c r="V173" s="1131"/>
      <c r="W173" s="1081">
        <f t="shared" si="191"/>
        <v>0</v>
      </c>
      <c r="X173" s="1081">
        <f t="shared" si="192"/>
        <v>0</v>
      </c>
      <c r="Z173" s="1081">
        <f t="shared" si="193"/>
        <v>0</v>
      </c>
      <c r="AA173" s="1081">
        <f t="shared" si="194"/>
        <v>0</v>
      </c>
      <c r="AB173" s="909" t="e">
        <f t="shared" si="195"/>
        <v>#DIV/0!</v>
      </c>
    </row>
    <row r="174" spans="1:28" ht="15" thickBot="1" x14ac:dyDescent="0.35">
      <c r="A174" s="1082"/>
      <c r="B174" s="1083" t="s">
        <v>1187</v>
      </c>
      <c r="C174" s="1084"/>
      <c r="D174" s="1085"/>
      <c r="E174" s="1086"/>
      <c r="F174" s="1087">
        <f>SUM(F169:F173)</f>
        <v>0</v>
      </c>
      <c r="G174" s="1087">
        <f t="shared" ref="G174:R174" si="196">SUM(G169:G173)</f>
        <v>0</v>
      </c>
      <c r="H174" s="1087">
        <f t="shared" si="196"/>
        <v>0</v>
      </c>
      <c r="I174" s="1087">
        <f t="shared" si="196"/>
        <v>0</v>
      </c>
      <c r="J174" s="1087">
        <f t="shared" si="196"/>
        <v>0</v>
      </c>
      <c r="K174" s="1087">
        <f t="shared" si="196"/>
        <v>0</v>
      </c>
      <c r="L174" s="1087">
        <f t="shared" si="196"/>
        <v>0</v>
      </c>
      <c r="M174" s="1087">
        <f t="shared" si="196"/>
        <v>0</v>
      </c>
      <c r="N174" s="1087">
        <f t="shared" si="196"/>
        <v>0</v>
      </c>
      <c r="O174" s="1087">
        <f t="shared" si="196"/>
        <v>0</v>
      </c>
      <c r="P174" s="1087">
        <f t="shared" si="196"/>
        <v>0</v>
      </c>
      <c r="Q174" s="1087">
        <f t="shared" si="196"/>
        <v>0</v>
      </c>
      <c r="R174" s="1087">
        <f t="shared" si="196"/>
        <v>0</v>
      </c>
      <c r="S174" s="796">
        <f>SUM(S169:S173)</f>
        <v>0</v>
      </c>
      <c r="T174" s="1131"/>
      <c r="U174" s="1131"/>
      <c r="V174" s="1131"/>
      <c r="W174" s="1099">
        <f>SUM(W169:W173)</f>
        <v>0</v>
      </c>
      <c r="X174" s="1099">
        <f>SUM(X169:X173)</f>
        <v>0</v>
      </c>
      <c r="Z174" s="1089">
        <f>SUM(Z169:Z173)</f>
        <v>0</v>
      </c>
      <c r="AA174" s="1089">
        <f>SUM(AA169:AA173)</f>
        <v>0</v>
      </c>
      <c r="AB174" s="798" t="e">
        <f>Z174/(Z174+AA174)</f>
        <v>#DIV/0!</v>
      </c>
    </row>
    <row r="175" spans="1:28" ht="14.25" x14ac:dyDescent="0.3">
      <c r="A175" s="1075">
        <v>8.4</v>
      </c>
      <c r="B175" s="1076" t="s">
        <v>1188</v>
      </c>
      <c r="C175" s="1118"/>
      <c r="D175" s="1078"/>
      <c r="E175" s="1079"/>
      <c r="F175" s="1080">
        <f>('24.1 Base Year 1 Staff Loading'!F175+'24.2 Base Year 2 Staff Loading'!F175+'24.3 Base Year 3 Staff Loading'!F175+'24.4 Base Year 4 Staff Loading'!F175+'24.5 Base Year 5 Staff Loading'!F175+'24.6 Base Year 6 Staff Loading'!F175)/6</f>
        <v>0</v>
      </c>
      <c r="G175" s="1080">
        <f>('24.1 Base Year 1 Staff Loading'!G175+'24.2 Base Year 2 Staff Loading'!G175+'24.3 Base Year 3 Staff Loading'!G175+'24.4 Base Year 4 Staff Loading'!G175+'24.5 Base Year 5 Staff Loading'!G175+'24.6 Base Year 6 Staff Loading'!G175)/6</f>
        <v>0</v>
      </c>
      <c r="H175" s="1080">
        <f>('24.1 Base Year 1 Staff Loading'!H175+'24.2 Base Year 2 Staff Loading'!H175+'24.3 Base Year 3 Staff Loading'!H175+'24.4 Base Year 4 Staff Loading'!H175+'24.5 Base Year 5 Staff Loading'!H175+'24.6 Base Year 6 Staff Loading'!H175)/6</f>
        <v>0</v>
      </c>
      <c r="I175" s="1080">
        <f>('24.1 Base Year 1 Staff Loading'!I175+'24.2 Base Year 2 Staff Loading'!I175+'24.3 Base Year 3 Staff Loading'!I175+'24.4 Base Year 4 Staff Loading'!I175+'24.5 Base Year 5 Staff Loading'!I175+'24.6 Base Year 6 Staff Loading'!I175)/6</f>
        <v>0</v>
      </c>
      <c r="J175" s="1080">
        <f>('24.1 Base Year 1 Staff Loading'!J175+'24.2 Base Year 2 Staff Loading'!J175+'24.3 Base Year 3 Staff Loading'!J175+'24.4 Base Year 4 Staff Loading'!J175+'24.5 Base Year 5 Staff Loading'!J175+'24.6 Base Year 6 Staff Loading'!J175)/6</f>
        <v>0</v>
      </c>
      <c r="K175" s="1080">
        <f>('24.1 Base Year 1 Staff Loading'!K175+'24.2 Base Year 2 Staff Loading'!K175+'24.3 Base Year 3 Staff Loading'!K175+'24.4 Base Year 4 Staff Loading'!K175+'24.5 Base Year 5 Staff Loading'!K175+'24.6 Base Year 6 Staff Loading'!K175)/6</f>
        <v>0</v>
      </c>
      <c r="L175" s="1080">
        <f>('24.1 Base Year 1 Staff Loading'!L175+'24.2 Base Year 2 Staff Loading'!L175+'24.3 Base Year 3 Staff Loading'!L175+'24.4 Base Year 4 Staff Loading'!L175+'24.5 Base Year 5 Staff Loading'!L175+'24.6 Base Year 6 Staff Loading'!L175)/6</f>
        <v>0</v>
      </c>
      <c r="M175" s="1080">
        <f>('24.1 Base Year 1 Staff Loading'!M175+'24.2 Base Year 2 Staff Loading'!M175+'24.3 Base Year 3 Staff Loading'!M175+'24.4 Base Year 4 Staff Loading'!M175+'24.5 Base Year 5 Staff Loading'!M175+'24.6 Base Year 6 Staff Loading'!M175)/6</f>
        <v>0</v>
      </c>
      <c r="N175" s="1080">
        <f>('24.1 Base Year 1 Staff Loading'!N175+'24.2 Base Year 2 Staff Loading'!N175+'24.3 Base Year 3 Staff Loading'!N175+'24.4 Base Year 4 Staff Loading'!N175+'24.5 Base Year 5 Staff Loading'!N175+'24.6 Base Year 6 Staff Loading'!N175)/6</f>
        <v>0</v>
      </c>
      <c r="O175" s="1080">
        <f>('24.1 Base Year 1 Staff Loading'!O175+'24.2 Base Year 2 Staff Loading'!O175+'24.3 Base Year 3 Staff Loading'!O175+'24.4 Base Year 4 Staff Loading'!O175+'24.5 Base Year 5 Staff Loading'!O175+'24.6 Base Year 6 Staff Loading'!O175)/6</f>
        <v>0</v>
      </c>
      <c r="P175" s="1080">
        <f>('24.1 Base Year 1 Staff Loading'!P175+'24.2 Base Year 2 Staff Loading'!P175+'24.3 Base Year 3 Staff Loading'!P175+'24.4 Base Year 4 Staff Loading'!P175+'24.5 Base Year 5 Staff Loading'!P175+'24.6 Base Year 6 Staff Loading'!P175)/6</f>
        <v>0</v>
      </c>
      <c r="Q175" s="1080">
        <f>('24.1 Base Year 1 Staff Loading'!Q175+'24.2 Base Year 2 Staff Loading'!Q175+'24.3 Base Year 3 Staff Loading'!Q175+'24.4 Base Year 4 Staff Loading'!Q175+'24.5 Base Year 5 Staff Loading'!Q175+'24.6 Base Year 6 Staff Loading'!Q175)/6</f>
        <v>0</v>
      </c>
      <c r="R175" s="1080">
        <f>SUM(F175:Q175)</f>
        <v>0</v>
      </c>
      <c r="S175" s="788">
        <f>D175*R175</f>
        <v>0</v>
      </c>
      <c r="T175" s="1131"/>
      <c r="U175" s="1131"/>
      <c r="V175" s="1131"/>
      <c r="W175" s="1081">
        <f>X175/$U$7</f>
        <v>0</v>
      </c>
      <c r="X175" s="1081">
        <f>R175/12</f>
        <v>0</v>
      </c>
      <c r="Z175" s="1081">
        <f>IF($E175="Y",$R175,0)</f>
        <v>0</v>
      </c>
      <c r="AA175" s="1081">
        <f>IF($E175="N",$R175,0)</f>
        <v>0</v>
      </c>
      <c r="AB175" s="909" t="e">
        <f>Z175/(AA175+Z175)</f>
        <v>#DIV/0!</v>
      </c>
    </row>
    <row r="176" spans="1:28" s="1088" customFormat="1" ht="14.25" x14ac:dyDescent="0.3">
      <c r="A176" s="1075"/>
      <c r="B176" s="1076"/>
      <c r="C176" s="1118"/>
      <c r="D176" s="1078"/>
      <c r="E176" s="1079"/>
      <c r="F176" s="1080">
        <f>('24.1 Base Year 1 Staff Loading'!F176+'24.2 Base Year 2 Staff Loading'!F176+'24.3 Base Year 3 Staff Loading'!F176+'24.4 Base Year 4 Staff Loading'!F176+'24.5 Base Year 5 Staff Loading'!F176+'24.6 Base Year 6 Staff Loading'!F176)/6</f>
        <v>0</v>
      </c>
      <c r="G176" s="1080">
        <f>('24.1 Base Year 1 Staff Loading'!G176+'24.2 Base Year 2 Staff Loading'!G176+'24.3 Base Year 3 Staff Loading'!G176+'24.4 Base Year 4 Staff Loading'!G176+'24.5 Base Year 5 Staff Loading'!G176+'24.6 Base Year 6 Staff Loading'!G176)/6</f>
        <v>0</v>
      </c>
      <c r="H176" s="1080">
        <f>('24.1 Base Year 1 Staff Loading'!H176+'24.2 Base Year 2 Staff Loading'!H176+'24.3 Base Year 3 Staff Loading'!H176+'24.4 Base Year 4 Staff Loading'!H176+'24.5 Base Year 5 Staff Loading'!H176+'24.6 Base Year 6 Staff Loading'!H176)/6</f>
        <v>0</v>
      </c>
      <c r="I176" s="1080">
        <f>('24.1 Base Year 1 Staff Loading'!I176+'24.2 Base Year 2 Staff Loading'!I176+'24.3 Base Year 3 Staff Loading'!I176+'24.4 Base Year 4 Staff Loading'!I176+'24.5 Base Year 5 Staff Loading'!I176+'24.6 Base Year 6 Staff Loading'!I176)/6</f>
        <v>0</v>
      </c>
      <c r="J176" s="1080">
        <f>('24.1 Base Year 1 Staff Loading'!J176+'24.2 Base Year 2 Staff Loading'!J176+'24.3 Base Year 3 Staff Loading'!J176+'24.4 Base Year 4 Staff Loading'!J176+'24.5 Base Year 5 Staff Loading'!J176+'24.6 Base Year 6 Staff Loading'!J176)/6</f>
        <v>0</v>
      </c>
      <c r="K176" s="1080">
        <f>('24.1 Base Year 1 Staff Loading'!K176+'24.2 Base Year 2 Staff Loading'!K176+'24.3 Base Year 3 Staff Loading'!K176+'24.4 Base Year 4 Staff Loading'!K176+'24.5 Base Year 5 Staff Loading'!K176+'24.6 Base Year 6 Staff Loading'!K176)/6</f>
        <v>0</v>
      </c>
      <c r="L176" s="1080">
        <f>('24.1 Base Year 1 Staff Loading'!L176+'24.2 Base Year 2 Staff Loading'!L176+'24.3 Base Year 3 Staff Loading'!L176+'24.4 Base Year 4 Staff Loading'!L176+'24.5 Base Year 5 Staff Loading'!L176+'24.6 Base Year 6 Staff Loading'!L176)/6</f>
        <v>0</v>
      </c>
      <c r="M176" s="1080">
        <f>('24.1 Base Year 1 Staff Loading'!M176+'24.2 Base Year 2 Staff Loading'!M176+'24.3 Base Year 3 Staff Loading'!M176+'24.4 Base Year 4 Staff Loading'!M176+'24.5 Base Year 5 Staff Loading'!M176+'24.6 Base Year 6 Staff Loading'!M176)/6</f>
        <v>0</v>
      </c>
      <c r="N176" s="1080">
        <f>('24.1 Base Year 1 Staff Loading'!N176+'24.2 Base Year 2 Staff Loading'!N176+'24.3 Base Year 3 Staff Loading'!N176+'24.4 Base Year 4 Staff Loading'!N176+'24.5 Base Year 5 Staff Loading'!N176+'24.6 Base Year 6 Staff Loading'!N176)/6</f>
        <v>0</v>
      </c>
      <c r="O176" s="1080">
        <f>('24.1 Base Year 1 Staff Loading'!O176+'24.2 Base Year 2 Staff Loading'!O176+'24.3 Base Year 3 Staff Loading'!O176+'24.4 Base Year 4 Staff Loading'!O176+'24.5 Base Year 5 Staff Loading'!O176+'24.6 Base Year 6 Staff Loading'!O176)/6</f>
        <v>0</v>
      </c>
      <c r="P176" s="1080">
        <f>('24.1 Base Year 1 Staff Loading'!P176+'24.2 Base Year 2 Staff Loading'!P176+'24.3 Base Year 3 Staff Loading'!P176+'24.4 Base Year 4 Staff Loading'!P176+'24.5 Base Year 5 Staff Loading'!P176+'24.6 Base Year 6 Staff Loading'!P176)/6</f>
        <v>0</v>
      </c>
      <c r="Q176" s="1080">
        <f>('24.1 Base Year 1 Staff Loading'!Q176+'24.2 Base Year 2 Staff Loading'!Q176+'24.3 Base Year 3 Staff Loading'!Q176+'24.4 Base Year 4 Staff Loading'!Q176+'24.5 Base Year 5 Staff Loading'!Q176+'24.6 Base Year 6 Staff Loading'!Q176)/6</f>
        <v>0</v>
      </c>
      <c r="R176" s="1080">
        <f t="shared" ref="R176:R179" si="197">SUM(F176:Q176)</f>
        <v>0</v>
      </c>
      <c r="S176" s="788">
        <f t="shared" ref="S176:S179" si="198">D176*R176</f>
        <v>0</v>
      </c>
      <c r="T176" s="1131"/>
      <c r="U176" s="1131"/>
      <c r="V176" s="1131"/>
      <c r="W176" s="1081">
        <f t="shared" ref="W176:W179" si="199">X176/$U$7</f>
        <v>0</v>
      </c>
      <c r="X176" s="1081">
        <f t="shared" ref="X176:X179" si="200">R176/12</f>
        <v>0</v>
      </c>
      <c r="Z176" s="1081">
        <f t="shared" ref="Z176:Z179" si="201">IF($E176="Y",$R176,0)</f>
        <v>0</v>
      </c>
      <c r="AA176" s="1081">
        <f t="shared" ref="AA176:AA179" si="202">IF($E176="N",$R176,0)</f>
        <v>0</v>
      </c>
      <c r="AB176" s="909" t="e">
        <f t="shared" ref="AB176:AB179" si="203">Z176/(AA176+Z176)</f>
        <v>#DIV/0!</v>
      </c>
    </row>
    <row r="177" spans="1:28" s="1088" customFormat="1" ht="14.25" x14ac:dyDescent="0.3">
      <c r="A177" s="1075"/>
      <c r="B177" s="1076"/>
      <c r="C177" s="1118"/>
      <c r="D177" s="1078"/>
      <c r="E177" s="1079"/>
      <c r="F177" s="1080">
        <f>('24.1 Base Year 1 Staff Loading'!F177+'24.2 Base Year 2 Staff Loading'!F177+'24.3 Base Year 3 Staff Loading'!F177+'24.4 Base Year 4 Staff Loading'!F177+'24.5 Base Year 5 Staff Loading'!F177+'24.6 Base Year 6 Staff Loading'!F177)/6</f>
        <v>0</v>
      </c>
      <c r="G177" s="1080">
        <f>('24.1 Base Year 1 Staff Loading'!G177+'24.2 Base Year 2 Staff Loading'!G177+'24.3 Base Year 3 Staff Loading'!G177+'24.4 Base Year 4 Staff Loading'!G177+'24.5 Base Year 5 Staff Loading'!G177+'24.6 Base Year 6 Staff Loading'!G177)/6</f>
        <v>0</v>
      </c>
      <c r="H177" s="1080">
        <f>('24.1 Base Year 1 Staff Loading'!H177+'24.2 Base Year 2 Staff Loading'!H177+'24.3 Base Year 3 Staff Loading'!H177+'24.4 Base Year 4 Staff Loading'!H177+'24.5 Base Year 5 Staff Loading'!H177+'24.6 Base Year 6 Staff Loading'!H177)/6</f>
        <v>0</v>
      </c>
      <c r="I177" s="1080">
        <f>('24.1 Base Year 1 Staff Loading'!I177+'24.2 Base Year 2 Staff Loading'!I177+'24.3 Base Year 3 Staff Loading'!I177+'24.4 Base Year 4 Staff Loading'!I177+'24.5 Base Year 5 Staff Loading'!I177+'24.6 Base Year 6 Staff Loading'!I177)/6</f>
        <v>0</v>
      </c>
      <c r="J177" s="1080">
        <f>('24.1 Base Year 1 Staff Loading'!J177+'24.2 Base Year 2 Staff Loading'!J177+'24.3 Base Year 3 Staff Loading'!J177+'24.4 Base Year 4 Staff Loading'!J177+'24.5 Base Year 5 Staff Loading'!J177+'24.6 Base Year 6 Staff Loading'!J177)/6</f>
        <v>0</v>
      </c>
      <c r="K177" s="1080">
        <f>('24.1 Base Year 1 Staff Loading'!K177+'24.2 Base Year 2 Staff Loading'!K177+'24.3 Base Year 3 Staff Loading'!K177+'24.4 Base Year 4 Staff Loading'!K177+'24.5 Base Year 5 Staff Loading'!K177+'24.6 Base Year 6 Staff Loading'!K177)/6</f>
        <v>0</v>
      </c>
      <c r="L177" s="1080">
        <f>('24.1 Base Year 1 Staff Loading'!L177+'24.2 Base Year 2 Staff Loading'!L177+'24.3 Base Year 3 Staff Loading'!L177+'24.4 Base Year 4 Staff Loading'!L177+'24.5 Base Year 5 Staff Loading'!L177+'24.6 Base Year 6 Staff Loading'!L177)/6</f>
        <v>0</v>
      </c>
      <c r="M177" s="1080">
        <f>('24.1 Base Year 1 Staff Loading'!M177+'24.2 Base Year 2 Staff Loading'!M177+'24.3 Base Year 3 Staff Loading'!M177+'24.4 Base Year 4 Staff Loading'!M177+'24.5 Base Year 5 Staff Loading'!M177+'24.6 Base Year 6 Staff Loading'!M177)/6</f>
        <v>0</v>
      </c>
      <c r="N177" s="1080">
        <f>('24.1 Base Year 1 Staff Loading'!N177+'24.2 Base Year 2 Staff Loading'!N177+'24.3 Base Year 3 Staff Loading'!N177+'24.4 Base Year 4 Staff Loading'!N177+'24.5 Base Year 5 Staff Loading'!N177+'24.6 Base Year 6 Staff Loading'!N177)/6</f>
        <v>0</v>
      </c>
      <c r="O177" s="1080">
        <f>('24.1 Base Year 1 Staff Loading'!O177+'24.2 Base Year 2 Staff Loading'!O177+'24.3 Base Year 3 Staff Loading'!O177+'24.4 Base Year 4 Staff Loading'!O177+'24.5 Base Year 5 Staff Loading'!O177+'24.6 Base Year 6 Staff Loading'!O177)/6</f>
        <v>0</v>
      </c>
      <c r="P177" s="1080">
        <f>('24.1 Base Year 1 Staff Loading'!P177+'24.2 Base Year 2 Staff Loading'!P177+'24.3 Base Year 3 Staff Loading'!P177+'24.4 Base Year 4 Staff Loading'!P177+'24.5 Base Year 5 Staff Loading'!P177+'24.6 Base Year 6 Staff Loading'!P177)/6</f>
        <v>0</v>
      </c>
      <c r="Q177" s="1080">
        <f>('24.1 Base Year 1 Staff Loading'!Q177+'24.2 Base Year 2 Staff Loading'!Q177+'24.3 Base Year 3 Staff Loading'!Q177+'24.4 Base Year 4 Staff Loading'!Q177+'24.5 Base Year 5 Staff Loading'!Q177+'24.6 Base Year 6 Staff Loading'!Q177)/6</f>
        <v>0</v>
      </c>
      <c r="R177" s="1080">
        <f t="shared" si="197"/>
        <v>0</v>
      </c>
      <c r="S177" s="788">
        <f t="shared" si="198"/>
        <v>0</v>
      </c>
      <c r="T177" s="1131"/>
      <c r="U177" s="1131"/>
      <c r="V177" s="1131"/>
      <c r="W177" s="1081">
        <f t="shared" si="199"/>
        <v>0</v>
      </c>
      <c r="X177" s="1081">
        <f t="shared" si="200"/>
        <v>0</v>
      </c>
      <c r="Z177" s="1081">
        <f t="shared" si="201"/>
        <v>0</v>
      </c>
      <c r="AA177" s="1081">
        <f t="shared" si="202"/>
        <v>0</v>
      </c>
      <c r="AB177" s="909" t="e">
        <f t="shared" si="203"/>
        <v>#DIV/0!</v>
      </c>
    </row>
    <row r="178" spans="1:28" s="1088" customFormat="1" ht="14.25" x14ac:dyDescent="0.3">
      <c r="A178" s="1075"/>
      <c r="B178" s="1076"/>
      <c r="C178" s="1118"/>
      <c r="D178" s="1078"/>
      <c r="E178" s="1079"/>
      <c r="F178" s="1080">
        <f>('24.1 Base Year 1 Staff Loading'!F178+'24.2 Base Year 2 Staff Loading'!F178+'24.3 Base Year 3 Staff Loading'!F178+'24.4 Base Year 4 Staff Loading'!F178+'24.5 Base Year 5 Staff Loading'!F178+'24.6 Base Year 6 Staff Loading'!F178)/6</f>
        <v>0</v>
      </c>
      <c r="G178" s="1080">
        <f>('24.1 Base Year 1 Staff Loading'!G178+'24.2 Base Year 2 Staff Loading'!G178+'24.3 Base Year 3 Staff Loading'!G178+'24.4 Base Year 4 Staff Loading'!G178+'24.5 Base Year 5 Staff Loading'!G178+'24.6 Base Year 6 Staff Loading'!G178)/6</f>
        <v>0</v>
      </c>
      <c r="H178" s="1080">
        <f>('24.1 Base Year 1 Staff Loading'!H178+'24.2 Base Year 2 Staff Loading'!H178+'24.3 Base Year 3 Staff Loading'!H178+'24.4 Base Year 4 Staff Loading'!H178+'24.5 Base Year 5 Staff Loading'!H178+'24.6 Base Year 6 Staff Loading'!H178)/6</f>
        <v>0</v>
      </c>
      <c r="I178" s="1080">
        <f>('24.1 Base Year 1 Staff Loading'!I178+'24.2 Base Year 2 Staff Loading'!I178+'24.3 Base Year 3 Staff Loading'!I178+'24.4 Base Year 4 Staff Loading'!I178+'24.5 Base Year 5 Staff Loading'!I178+'24.6 Base Year 6 Staff Loading'!I178)/6</f>
        <v>0</v>
      </c>
      <c r="J178" s="1080">
        <f>('24.1 Base Year 1 Staff Loading'!J178+'24.2 Base Year 2 Staff Loading'!J178+'24.3 Base Year 3 Staff Loading'!J178+'24.4 Base Year 4 Staff Loading'!J178+'24.5 Base Year 5 Staff Loading'!J178+'24.6 Base Year 6 Staff Loading'!J178)/6</f>
        <v>0</v>
      </c>
      <c r="K178" s="1080">
        <f>('24.1 Base Year 1 Staff Loading'!K178+'24.2 Base Year 2 Staff Loading'!K178+'24.3 Base Year 3 Staff Loading'!K178+'24.4 Base Year 4 Staff Loading'!K178+'24.5 Base Year 5 Staff Loading'!K178+'24.6 Base Year 6 Staff Loading'!K178)/6</f>
        <v>0</v>
      </c>
      <c r="L178" s="1080">
        <f>('24.1 Base Year 1 Staff Loading'!L178+'24.2 Base Year 2 Staff Loading'!L178+'24.3 Base Year 3 Staff Loading'!L178+'24.4 Base Year 4 Staff Loading'!L178+'24.5 Base Year 5 Staff Loading'!L178+'24.6 Base Year 6 Staff Loading'!L178)/6</f>
        <v>0</v>
      </c>
      <c r="M178" s="1080">
        <f>('24.1 Base Year 1 Staff Loading'!M178+'24.2 Base Year 2 Staff Loading'!M178+'24.3 Base Year 3 Staff Loading'!M178+'24.4 Base Year 4 Staff Loading'!M178+'24.5 Base Year 5 Staff Loading'!M178+'24.6 Base Year 6 Staff Loading'!M178)/6</f>
        <v>0</v>
      </c>
      <c r="N178" s="1080">
        <f>('24.1 Base Year 1 Staff Loading'!N178+'24.2 Base Year 2 Staff Loading'!N178+'24.3 Base Year 3 Staff Loading'!N178+'24.4 Base Year 4 Staff Loading'!N178+'24.5 Base Year 5 Staff Loading'!N178+'24.6 Base Year 6 Staff Loading'!N178)/6</f>
        <v>0</v>
      </c>
      <c r="O178" s="1080">
        <f>('24.1 Base Year 1 Staff Loading'!O178+'24.2 Base Year 2 Staff Loading'!O178+'24.3 Base Year 3 Staff Loading'!O178+'24.4 Base Year 4 Staff Loading'!O178+'24.5 Base Year 5 Staff Loading'!O178+'24.6 Base Year 6 Staff Loading'!O178)/6</f>
        <v>0</v>
      </c>
      <c r="P178" s="1080">
        <f>('24.1 Base Year 1 Staff Loading'!P178+'24.2 Base Year 2 Staff Loading'!P178+'24.3 Base Year 3 Staff Loading'!P178+'24.4 Base Year 4 Staff Loading'!P178+'24.5 Base Year 5 Staff Loading'!P178+'24.6 Base Year 6 Staff Loading'!P178)/6</f>
        <v>0</v>
      </c>
      <c r="Q178" s="1080">
        <f>('24.1 Base Year 1 Staff Loading'!Q178+'24.2 Base Year 2 Staff Loading'!Q178+'24.3 Base Year 3 Staff Loading'!Q178+'24.4 Base Year 4 Staff Loading'!Q178+'24.5 Base Year 5 Staff Loading'!Q178+'24.6 Base Year 6 Staff Loading'!Q178)/6</f>
        <v>0</v>
      </c>
      <c r="R178" s="1080">
        <f t="shared" si="197"/>
        <v>0</v>
      </c>
      <c r="S178" s="788">
        <f t="shared" si="198"/>
        <v>0</v>
      </c>
      <c r="T178" s="1131"/>
      <c r="U178" s="1131"/>
      <c r="V178" s="1131"/>
      <c r="W178" s="1081">
        <f t="shared" si="199"/>
        <v>0</v>
      </c>
      <c r="X178" s="1081">
        <f t="shared" si="200"/>
        <v>0</v>
      </c>
      <c r="Z178" s="1081">
        <f t="shared" si="201"/>
        <v>0</v>
      </c>
      <c r="AA178" s="1081">
        <f t="shared" si="202"/>
        <v>0</v>
      </c>
      <c r="AB178" s="909" t="e">
        <f t="shared" si="203"/>
        <v>#DIV/0!</v>
      </c>
    </row>
    <row r="179" spans="1:28" ht="9.9499999999999993" customHeight="1" x14ac:dyDescent="0.3">
      <c r="A179" s="1075"/>
      <c r="B179" s="1076"/>
      <c r="C179" s="1118"/>
      <c r="D179" s="1078"/>
      <c r="E179" s="1079"/>
      <c r="F179" s="1080">
        <f>('24.1 Base Year 1 Staff Loading'!F179+'24.2 Base Year 2 Staff Loading'!F179+'24.3 Base Year 3 Staff Loading'!F179+'24.4 Base Year 4 Staff Loading'!F179+'24.5 Base Year 5 Staff Loading'!F179+'24.6 Base Year 6 Staff Loading'!F179)/6</f>
        <v>0</v>
      </c>
      <c r="G179" s="1080">
        <f>('24.1 Base Year 1 Staff Loading'!G179+'24.2 Base Year 2 Staff Loading'!G179+'24.3 Base Year 3 Staff Loading'!G179+'24.4 Base Year 4 Staff Loading'!G179+'24.5 Base Year 5 Staff Loading'!G179+'24.6 Base Year 6 Staff Loading'!G179)/6</f>
        <v>0</v>
      </c>
      <c r="H179" s="1080">
        <f>('24.1 Base Year 1 Staff Loading'!H179+'24.2 Base Year 2 Staff Loading'!H179+'24.3 Base Year 3 Staff Loading'!H179+'24.4 Base Year 4 Staff Loading'!H179+'24.5 Base Year 5 Staff Loading'!H179+'24.6 Base Year 6 Staff Loading'!H179)/6</f>
        <v>0</v>
      </c>
      <c r="I179" s="1080">
        <f>('24.1 Base Year 1 Staff Loading'!I179+'24.2 Base Year 2 Staff Loading'!I179+'24.3 Base Year 3 Staff Loading'!I179+'24.4 Base Year 4 Staff Loading'!I179+'24.5 Base Year 5 Staff Loading'!I179+'24.6 Base Year 6 Staff Loading'!I179)/6</f>
        <v>0</v>
      </c>
      <c r="J179" s="1080">
        <f>('24.1 Base Year 1 Staff Loading'!J179+'24.2 Base Year 2 Staff Loading'!J179+'24.3 Base Year 3 Staff Loading'!J179+'24.4 Base Year 4 Staff Loading'!J179+'24.5 Base Year 5 Staff Loading'!J179+'24.6 Base Year 6 Staff Loading'!J179)/6</f>
        <v>0</v>
      </c>
      <c r="K179" s="1080">
        <f>('24.1 Base Year 1 Staff Loading'!K179+'24.2 Base Year 2 Staff Loading'!K179+'24.3 Base Year 3 Staff Loading'!K179+'24.4 Base Year 4 Staff Loading'!K179+'24.5 Base Year 5 Staff Loading'!K179+'24.6 Base Year 6 Staff Loading'!K179)/6</f>
        <v>0</v>
      </c>
      <c r="L179" s="1080">
        <f>('24.1 Base Year 1 Staff Loading'!L179+'24.2 Base Year 2 Staff Loading'!L179+'24.3 Base Year 3 Staff Loading'!L179+'24.4 Base Year 4 Staff Loading'!L179+'24.5 Base Year 5 Staff Loading'!L179+'24.6 Base Year 6 Staff Loading'!L179)/6</f>
        <v>0</v>
      </c>
      <c r="M179" s="1080">
        <f>('24.1 Base Year 1 Staff Loading'!M179+'24.2 Base Year 2 Staff Loading'!M179+'24.3 Base Year 3 Staff Loading'!M179+'24.4 Base Year 4 Staff Loading'!M179+'24.5 Base Year 5 Staff Loading'!M179+'24.6 Base Year 6 Staff Loading'!M179)/6</f>
        <v>0</v>
      </c>
      <c r="N179" s="1080">
        <f>('24.1 Base Year 1 Staff Loading'!N179+'24.2 Base Year 2 Staff Loading'!N179+'24.3 Base Year 3 Staff Loading'!N179+'24.4 Base Year 4 Staff Loading'!N179+'24.5 Base Year 5 Staff Loading'!N179+'24.6 Base Year 6 Staff Loading'!N179)/6</f>
        <v>0</v>
      </c>
      <c r="O179" s="1080">
        <f>('24.1 Base Year 1 Staff Loading'!O179+'24.2 Base Year 2 Staff Loading'!O179+'24.3 Base Year 3 Staff Loading'!O179+'24.4 Base Year 4 Staff Loading'!O179+'24.5 Base Year 5 Staff Loading'!O179+'24.6 Base Year 6 Staff Loading'!O179)/6</f>
        <v>0</v>
      </c>
      <c r="P179" s="1080">
        <f>('24.1 Base Year 1 Staff Loading'!P179+'24.2 Base Year 2 Staff Loading'!P179+'24.3 Base Year 3 Staff Loading'!P179+'24.4 Base Year 4 Staff Loading'!P179+'24.5 Base Year 5 Staff Loading'!P179+'24.6 Base Year 6 Staff Loading'!P179)/6</f>
        <v>0</v>
      </c>
      <c r="Q179" s="1080">
        <f>('24.1 Base Year 1 Staff Loading'!Q179+'24.2 Base Year 2 Staff Loading'!Q179+'24.3 Base Year 3 Staff Loading'!Q179+'24.4 Base Year 4 Staff Loading'!Q179+'24.5 Base Year 5 Staff Loading'!Q179+'24.6 Base Year 6 Staff Loading'!Q179)/6</f>
        <v>0</v>
      </c>
      <c r="R179" s="1080">
        <f t="shared" si="197"/>
        <v>0</v>
      </c>
      <c r="S179" s="788">
        <f t="shared" si="198"/>
        <v>0</v>
      </c>
      <c r="T179" s="1131"/>
      <c r="U179" s="1131"/>
      <c r="V179" s="1131"/>
      <c r="W179" s="1081">
        <f t="shared" si="199"/>
        <v>0</v>
      </c>
      <c r="X179" s="1081">
        <f t="shared" si="200"/>
        <v>0</v>
      </c>
      <c r="Z179" s="1081">
        <f t="shared" si="201"/>
        <v>0</v>
      </c>
      <c r="AA179" s="1081">
        <f t="shared" si="202"/>
        <v>0</v>
      </c>
      <c r="AB179" s="909" t="e">
        <f t="shared" si="203"/>
        <v>#DIV/0!</v>
      </c>
    </row>
    <row r="180" spans="1:28" s="1068" customFormat="1" ht="15" thickBot="1" x14ac:dyDescent="0.35">
      <c r="A180" s="1082"/>
      <c r="B180" s="1083" t="s">
        <v>1189</v>
      </c>
      <c r="C180" s="1084"/>
      <c r="D180" s="1085"/>
      <c r="E180" s="1086"/>
      <c r="F180" s="1087">
        <f>SUM(F175:F179)</f>
        <v>0</v>
      </c>
      <c r="G180" s="1087">
        <f t="shared" ref="G180:R180" si="204">SUM(G175:G179)</f>
        <v>0</v>
      </c>
      <c r="H180" s="1087">
        <f t="shared" si="204"/>
        <v>0</v>
      </c>
      <c r="I180" s="1087">
        <f t="shared" si="204"/>
        <v>0</v>
      </c>
      <c r="J180" s="1087">
        <f t="shared" si="204"/>
        <v>0</v>
      </c>
      <c r="K180" s="1087">
        <f t="shared" si="204"/>
        <v>0</v>
      </c>
      <c r="L180" s="1087">
        <f t="shared" si="204"/>
        <v>0</v>
      </c>
      <c r="M180" s="1087">
        <f t="shared" si="204"/>
        <v>0</v>
      </c>
      <c r="N180" s="1087">
        <f t="shared" si="204"/>
        <v>0</v>
      </c>
      <c r="O180" s="1087">
        <f t="shared" si="204"/>
        <v>0</v>
      </c>
      <c r="P180" s="1087">
        <f t="shared" si="204"/>
        <v>0</v>
      </c>
      <c r="Q180" s="1087">
        <f t="shared" si="204"/>
        <v>0</v>
      </c>
      <c r="R180" s="1087">
        <f t="shared" si="204"/>
        <v>0</v>
      </c>
      <c r="S180" s="796">
        <f>SUM(S175:S179)</f>
        <v>0</v>
      </c>
      <c r="T180" s="1131"/>
      <c r="U180" s="1131"/>
      <c r="V180" s="1131"/>
      <c r="W180" s="1099">
        <f>SUM(W175:W179)</f>
        <v>0</v>
      </c>
      <c r="X180" s="1099">
        <f>SUM(X175:X179)</f>
        <v>0</v>
      </c>
      <c r="Z180" s="1089">
        <f>SUM(Z175:Z179)</f>
        <v>0</v>
      </c>
      <c r="AA180" s="1089">
        <f>SUM(AA175:AA179)</f>
        <v>0</v>
      </c>
      <c r="AB180" s="798" t="e">
        <f>Z180/(Z180+AA180)</f>
        <v>#DIV/0!</v>
      </c>
    </row>
    <row r="181" spans="1:28" ht="9.9499999999999993" customHeight="1" x14ac:dyDescent="0.3">
      <c r="A181" s="1100"/>
      <c r="B181" s="1101"/>
      <c r="C181" s="1118"/>
      <c r="D181" s="1078"/>
      <c r="E181" s="1079"/>
      <c r="F181" s="1102"/>
      <c r="G181" s="1102"/>
      <c r="H181" s="1102"/>
      <c r="I181" s="1102"/>
      <c r="J181" s="1102"/>
      <c r="K181" s="1102"/>
      <c r="L181" s="1102"/>
      <c r="M181" s="1102"/>
      <c r="N181" s="1102"/>
      <c r="O181" s="1102"/>
      <c r="P181" s="1102"/>
      <c r="Q181" s="1102"/>
      <c r="R181" s="1102"/>
      <c r="S181" s="834"/>
      <c r="T181" s="1131"/>
      <c r="U181" s="1131"/>
      <c r="V181" s="1131"/>
      <c r="W181" s="1125"/>
      <c r="X181" s="1125"/>
      <c r="Z181" s="1125"/>
      <c r="AA181" s="1125"/>
      <c r="AB181" s="790"/>
    </row>
    <row r="182" spans="1:28" ht="15" thickBot="1" x14ac:dyDescent="0.35">
      <c r="A182" s="1104"/>
      <c r="B182" s="1105" t="s">
        <v>167</v>
      </c>
      <c r="C182" s="1106"/>
      <c r="D182" s="1107"/>
      <c r="E182" s="1108"/>
      <c r="F182" s="1107">
        <f t="shared" ref="F182:S182" si="205">SUM(F162,F168,F174,F180)</f>
        <v>0</v>
      </c>
      <c r="G182" s="1107">
        <f t="shared" si="205"/>
        <v>0</v>
      </c>
      <c r="H182" s="1107">
        <f t="shared" si="205"/>
        <v>0</v>
      </c>
      <c r="I182" s="1107">
        <f t="shared" si="205"/>
        <v>0</v>
      </c>
      <c r="J182" s="1107">
        <f t="shared" si="205"/>
        <v>0</v>
      </c>
      <c r="K182" s="1107">
        <f t="shared" si="205"/>
        <v>0</v>
      </c>
      <c r="L182" s="1107">
        <f t="shared" si="205"/>
        <v>0</v>
      </c>
      <c r="M182" s="1107">
        <f t="shared" si="205"/>
        <v>0</v>
      </c>
      <c r="N182" s="1107">
        <f t="shared" si="205"/>
        <v>0</v>
      </c>
      <c r="O182" s="1107">
        <f t="shared" si="205"/>
        <v>0</v>
      </c>
      <c r="P182" s="1107">
        <f t="shared" si="205"/>
        <v>0</v>
      </c>
      <c r="Q182" s="1107">
        <f t="shared" si="205"/>
        <v>0</v>
      </c>
      <c r="R182" s="1107">
        <f t="shared" si="205"/>
        <v>0</v>
      </c>
      <c r="S182" s="814">
        <f t="shared" si="205"/>
        <v>0</v>
      </c>
      <c r="T182" s="1131"/>
      <c r="U182" s="1131"/>
      <c r="V182" s="1131"/>
      <c r="W182" s="1107">
        <f>SUM(W162,W168,W174,W180)</f>
        <v>0</v>
      </c>
      <c r="X182" s="1107">
        <f>SUM(X162,X168,X174,X180)</f>
        <v>0</v>
      </c>
      <c r="Z182" s="1107">
        <f>SUM(Z162,Z168,Z174,Z180)</f>
        <v>0</v>
      </c>
      <c r="AA182" s="1107">
        <f>SUM(AA162,AA168,AA174,AA180)</f>
        <v>0</v>
      </c>
      <c r="AB182" s="815" t="e">
        <f t="shared" ref="AB182" si="206">Z182/(AA182+Z182)</f>
        <v>#DIV/0!</v>
      </c>
    </row>
    <row r="183" spans="1:28" ht="14.25" x14ac:dyDescent="0.3">
      <c r="A183" s="1126"/>
      <c r="B183" s="1101"/>
      <c r="C183" s="1077"/>
      <c r="D183" s="1127"/>
      <c r="E183" s="1128"/>
      <c r="F183" s="1102"/>
      <c r="G183" s="1102"/>
      <c r="H183" s="1102"/>
      <c r="I183" s="1102"/>
      <c r="J183" s="1102"/>
      <c r="K183" s="1102"/>
      <c r="L183" s="1102"/>
      <c r="M183" s="1102"/>
      <c r="N183" s="1102"/>
      <c r="O183" s="1102"/>
      <c r="P183" s="1102"/>
      <c r="Q183" s="1102"/>
      <c r="R183" s="1102"/>
      <c r="S183" s="834"/>
      <c r="T183" s="1131"/>
      <c r="U183" s="1131"/>
      <c r="V183" s="1131"/>
      <c r="W183" s="1077"/>
      <c r="X183" s="1077"/>
      <c r="Z183" s="1077"/>
      <c r="AA183" s="1077"/>
      <c r="AB183" s="790"/>
    </row>
    <row r="184" spans="1:28" ht="14.25" x14ac:dyDescent="0.3">
      <c r="A184" s="1070">
        <v>9</v>
      </c>
      <c r="B184" s="1130" t="s">
        <v>172</v>
      </c>
      <c r="C184" s="1072"/>
      <c r="D184" s="1072"/>
      <c r="E184" s="1073"/>
      <c r="F184" s="1116"/>
      <c r="G184" s="1116"/>
      <c r="H184" s="1116"/>
      <c r="I184" s="1116"/>
      <c r="J184" s="1116"/>
      <c r="K184" s="1116"/>
      <c r="L184" s="1116"/>
      <c r="M184" s="1116"/>
      <c r="N184" s="1116"/>
      <c r="O184" s="1116"/>
      <c r="P184" s="1116"/>
      <c r="Q184" s="1116"/>
      <c r="R184" s="1074"/>
      <c r="S184" s="838"/>
      <c r="T184" s="1131"/>
      <c r="U184" s="1131"/>
      <c r="V184" s="1131"/>
      <c r="W184" s="1072"/>
      <c r="X184" s="1072"/>
      <c r="Z184" s="1072"/>
      <c r="AA184" s="1072"/>
      <c r="AB184" s="781"/>
    </row>
    <row r="185" spans="1:28" ht="14.25" x14ac:dyDescent="0.3">
      <c r="A185" s="1075">
        <v>9.1</v>
      </c>
      <c r="B185" s="1076" t="s">
        <v>173</v>
      </c>
      <c r="C185" s="1077"/>
      <c r="D185" s="1078"/>
      <c r="E185" s="1079"/>
      <c r="F185" s="1080">
        <f>('24.1 Base Year 1 Staff Loading'!F185+'24.2 Base Year 2 Staff Loading'!F185+'24.3 Base Year 3 Staff Loading'!F185+'24.4 Base Year 4 Staff Loading'!F185+'24.5 Base Year 5 Staff Loading'!F185+'24.6 Base Year 6 Staff Loading'!F185)/6</f>
        <v>0</v>
      </c>
      <c r="G185" s="1080">
        <f>('24.1 Base Year 1 Staff Loading'!G185+'24.2 Base Year 2 Staff Loading'!G185+'24.3 Base Year 3 Staff Loading'!G185+'24.4 Base Year 4 Staff Loading'!G185+'24.5 Base Year 5 Staff Loading'!G185+'24.6 Base Year 6 Staff Loading'!G185)/6</f>
        <v>0</v>
      </c>
      <c r="H185" s="1080">
        <f>('24.1 Base Year 1 Staff Loading'!H185+'24.2 Base Year 2 Staff Loading'!H185+'24.3 Base Year 3 Staff Loading'!H185+'24.4 Base Year 4 Staff Loading'!H185+'24.5 Base Year 5 Staff Loading'!H185+'24.6 Base Year 6 Staff Loading'!H185)/6</f>
        <v>0</v>
      </c>
      <c r="I185" s="1080">
        <f>('24.1 Base Year 1 Staff Loading'!I185+'24.2 Base Year 2 Staff Loading'!I185+'24.3 Base Year 3 Staff Loading'!I185+'24.4 Base Year 4 Staff Loading'!I185+'24.5 Base Year 5 Staff Loading'!I185+'24.6 Base Year 6 Staff Loading'!I185)/6</f>
        <v>0</v>
      </c>
      <c r="J185" s="1080">
        <f>('24.1 Base Year 1 Staff Loading'!J185+'24.2 Base Year 2 Staff Loading'!J185+'24.3 Base Year 3 Staff Loading'!J185+'24.4 Base Year 4 Staff Loading'!J185+'24.5 Base Year 5 Staff Loading'!J185+'24.6 Base Year 6 Staff Loading'!J185)/6</f>
        <v>0</v>
      </c>
      <c r="K185" s="1080">
        <f>('24.1 Base Year 1 Staff Loading'!K185+'24.2 Base Year 2 Staff Loading'!K185+'24.3 Base Year 3 Staff Loading'!K185+'24.4 Base Year 4 Staff Loading'!K185+'24.5 Base Year 5 Staff Loading'!K185+'24.6 Base Year 6 Staff Loading'!K185)/6</f>
        <v>0</v>
      </c>
      <c r="L185" s="1080">
        <f>('24.1 Base Year 1 Staff Loading'!L185+'24.2 Base Year 2 Staff Loading'!L185+'24.3 Base Year 3 Staff Loading'!L185+'24.4 Base Year 4 Staff Loading'!L185+'24.5 Base Year 5 Staff Loading'!L185+'24.6 Base Year 6 Staff Loading'!L185)/6</f>
        <v>0</v>
      </c>
      <c r="M185" s="1080">
        <f>('24.1 Base Year 1 Staff Loading'!M185+'24.2 Base Year 2 Staff Loading'!M185+'24.3 Base Year 3 Staff Loading'!M185+'24.4 Base Year 4 Staff Loading'!M185+'24.5 Base Year 5 Staff Loading'!M185+'24.6 Base Year 6 Staff Loading'!M185)/6</f>
        <v>0</v>
      </c>
      <c r="N185" s="1080">
        <f>('24.1 Base Year 1 Staff Loading'!N185+'24.2 Base Year 2 Staff Loading'!N185+'24.3 Base Year 3 Staff Loading'!N185+'24.4 Base Year 4 Staff Loading'!N185+'24.5 Base Year 5 Staff Loading'!N185+'24.6 Base Year 6 Staff Loading'!N185)/6</f>
        <v>0</v>
      </c>
      <c r="O185" s="1080">
        <f>('24.1 Base Year 1 Staff Loading'!O185+'24.2 Base Year 2 Staff Loading'!O185+'24.3 Base Year 3 Staff Loading'!O185+'24.4 Base Year 4 Staff Loading'!O185+'24.5 Base Year 5 Staff Loading'!O185+'24.6 Base Year 6 Staff Loading'!O185)/6</f>
        <v>0</v>
      </c>
      <c r="P185" s="1080">
        <f>('24.1 Base Year 1 Staff Loading'!P185+'24.2 Base Year 2 Staff Loading'!P185+'24.3 Base Year 3 Staff Loading'!P185+'24.4 Base Year 4 Staff Loading'!P185+'24.5 Base Year 5 Staff Loading'!P185+'24.6 Base Year 6 Staff Loading'!P185)/6</f>
        <v>0</v>
      </c>
      <c r="Q185" s="1080">
        <f>('24.1 Base Year 1 Staff Loading'!Q185+'24.2 Base Year 2 Staff Loading'!Q185+'24.3 Base Year 3 Staff Loading'!Q185+'24.4 Base Year 4 Staff Loading'!Q185+'24.5 Base Year 5 Staff Loading'!Q185+'24.6 Base Year 6 Staff Loading'!Q185)/6</f>
        <v>0</v>
      </c>
      <c r="R185" s="1080">
        <f>SUM(F185:Q185)</f>
        <v>0</v>
      </c>
      <c r="S185" s="788">
        <f>D185*R185</f>
        <v>0</v>
      </c>
      <c r="T185" s="1131"/>
      <c r="U185" s="1131"/>
      <c r="V185" s="1131"/>
      <c r="W185" s="1081">
        <f>X185/$U$7</f>
        <v>0</v>
      </c>
      <c r="X185" s="1081">
        <f>R185/12</f>
        <v>0</v>
      </c>
      <c r="Z185" s="1081">
        <f>IF($E185="Y",$R185,0)</f>
        <v>0</v>
      </c>
      <c r="AA185" s="1081">
        <f>IF($E185="N",$R185,0)</f>
        <v>0</v>
      </c>
      <c r="AB185" s="909" t="e">
        <f>Z185/(AA185+Z185)</f>
        <v>#DIV/0!</v>
      </c>
    </row>
    <row r="186" spans="1:28" s="1088" customFormat="1" ht="14.25" x14ac:dyDescent="0.3">
      <c r="A186" s="1075"/>
      <c r="B186" s="1076"/>
      <c r="C186" s="1077"/>
      <c r="D186" s="1078"/>
      <c r="E186" s="1079"/>
      <c r="F186" s="1080">
        <f>('24.1 Base Year 1 Staff Loading'!F186+'24.2 Base Year 2 Staff Loading'!F186+'24.3 Base Year 3 Staff Loading'!F186+'24.4 Base Year 4 Staff Loading'!F186+'24.5 Base Year 5 Staff Loading'!F186+'24.6 Base Year 6 Staff Loading'!F186)/6</f>
        <v>0</v>
      </c>
      <c r="G186" s="1080">
        <f>('24.1 Base Year 1 Staff Loading'!G186+'24.2 Base Year 2 Staff Loading'!G186+'24.3 Base Year 3 Staff Loading'!G186+'24.4 Base Year 4 Staff Loading'!G186+'24.5 Base Year 5 Staff Loading'!G186+'24.6 Base Year 6 Staff Loading'!G186)/6</f>
        <v>0</v>
      </c>
      <c r="H186" s="1080">
        <f>('24.1 Base Year 1 Staff Loading'!H186+'24.2 Base Year 2 Staff Loading'!H186+'24.3 Base Year 3 Staff Loading'!H186+'24.4 Base Year 4 Staff Loading'!H186+'24.5 Base Year 5 Staff Loading'!H186+'24.6 Base Year 6 Staff Loading'!H186)/6</f>
        <v>0</v>
      </c>
      <c r="I186" s="1080">
        <f>('24.1 Base Year 1 Staff Loading'!I186+'24.2 Base Year 2 Staff Loading'!I186+'24.3 Base Year 3 Staff Loading'!I186+'24.4 Base Year 4 Staff Loading'!I186+'24.5 Base Year 5 Staff Loading'!I186+'24.6 Base Year 6 Staff Loading'!I186)/6</f>
        <v>0</v>
      </c>
      <c r="J186" s="1080">
        <f>('24.1 Base Year 1 Staff Loading'!J186+'24.2 Base Year 2 Staff Loading'!J186+'24.3 Base Year 3 Staff Loading'!J186+'24.4 Base Year 4 Staff Loading'!J186+'24.5 Base Year 5 Staff Loading'!J186+'24.6 Base Year 6 Staff Loading'!J186)/6</f>
        <v>0</v>
      </c>
      <c r="K186" s="1080">
        <f>('24.1 Base Year 1 Staff Loading'!K186+'24.2 Base Year 2 Staff Loading'!K186+'24.3 Base Year 3 Staff Loading'!K186+'24.4 Base Year 4 Staff Loading'!K186+'24.5 Base Year 5 Staff Loading'!K186+'24.6 Base Year 6 Staff Loading'!K186)/6</f>
        <v>0</v>
      </c>
      <c r="L186" s="1080">
        <f>('24.1 Base Year 1 Staff Loading'!L186+'24.2 Base Year 2 Staff Loading'!L186+'24.3 Base Year 3 Staff Loading'!L186+'24.4 Base Year 4 Staff Loading'!L186+'24.5 Base Year 5 Staff Loading'!L186+'24.6 Base Year 6 Staff Loading'!L186)/6</f>
        <v>0</v>
      </c>
      <c r="M186" s="1080">
        <f>('24.1 Base Year 1 Staff Loading'!M186+'24.2 Base Year 2 Staff Loading'!M186+'24.3 Base Year 3 Staff Loading'!M186+'24.4 Base Year 4 Staff Loading'!M186+'24.5 Base Year 5 Staff Loading'!M186+'24.6 Base Year 6 Staff Loading'!M186)/6</f>
        <v>0</v>
      </c>
      <c r="N186" s="1080">
        <f>('24.1 Base Year 1 Staff Loading'!N186+'24.2 Base Year 2 Staff Loading'!N186+'24.3 Base Year 3 Staff Loading'!N186+'24.4 Base Year 4 Staff Loading'!N186+'24.5 Base Year 5 Staff Loading'!N186+'24.6 Base Year 6 Staff Loading'!N186)/6</f>
        <v>0</v>
      </c>
      <c r="O186" s="1080">
        <f>('24.1 Base Year 1 Staff Loading'!O186+'24.2 Base Year 2 Staff Loading'!O186+'24.3 Base Year 3 Staff Loading'!O186+'24.4 Base Year 4 Staff Loading'!O186+'24.5 Base Year 5 Staff Loading'!O186+'24.6 Base Year 6 Staff Loading'!O186)/6</f>
        <v>0</v>
      </c>
      <c r="P186" s="1080">
        <f>('24.1 Base Year 1 Staff Loading'!P186+'24.2 Base Year 2 Staff Loading'!P186+'24.3 Base Year 3 Staff Loading'!P186+'24.4 Base Year 4 Staff Loading'!P186+'24.5 Base Year 5 Staff Loading'!P186+'24.6 Base Year 6 Staff Loading'!P186)/6</f>
        <v>0</v>
      </c>
      <c r="Q186" s="1080">
        <f>('24.1 Base Year 1 Staff Loading'!Q186+'24.2 Base Year 2 Staff Loading'!Q186+'24.3 Base Year 3 Staff Loading'!Q186+'24.4 Base Year 4 Staff Loading'!Q186+'24.5 Base Year 5 Staff Loading'!Q186+'24.6 Base Year 6 Staff Loading'!Q186)/6</f>
        <v>0</v>
      </c>
      <c r="R186" s="1080">
        <f t="shared" ref="R186:R189" si="207">SUM(F186:Q186)</f>
        <v>0</v>
      </c>
      <c r="S186" s="788">
        <f t="shared" ref="S186:S189" si="208">D186*R186</f>
        <v>0</v>
      </c>
      <c r="T186" s="1131"/>
      <c r="U186" s="1131"/>
      <c r="V186" s="1131"/>
      <c r="W186" s="1081">
        <f t="shared" ref="W186:W189" si="209">X186/$U$7</f>
        <v>0</v>
      </c>
      <c r="X186" s="1081">
        <f t="shared" ref="X186:X189" si="210">R186/12</f>
        <v>0</v>
      </c>
      <c r="Z186" s="1081">
        <f t="shared" ref="Z186:Z189" si="211">IF($E186="Y",$R186,0)</f>
        <v>0</v>
      </c>
      <c r="AA186" s="1081">
        <f t="shared" ref="AA186:AA189" si="212">IF($E186="N",$R186,0)</f>
        <v>0</v>
      </c>
      <c r="AB186" s="909" t="e">
        <f t="shared" ref="AB186:AB189" si="213">Z186/(AA186+Z186)</f>
        <v>#DIV/0!</v>
      </c>
    </row>
    <row r="187" spans="1:28" s="1088" customFormat="1" ht="14.25" x14ac:dyDescent="0.3">
      <c r="A187" s="1075"/>
      <c r="B187" s="1076"/>
      <c r="C187" s="1077"/>
      <c r="D187" s="1078"/>
      <c r="E187" s="1079"/>
      <c r="F187" s="1080">
        <f>('24.1 Base Year 1 Staff Loading'!F187+'24.2 Base Year 2 Staff Loading'!F187+'24.3 Base Year 3 Staff Loading'!F187+'24.4 Base Year 4 Staff Loading'!F187+'24.5 Base Year 5 Staff Loading'!F187+'24.6 Base Year 6 Staff Loading'!F187)/6</f>
        <v>0</v>
      </c>
      <c r="G187" s="1080">
        <f>('24.1 Base Year 1 Staff Loading'!G187+'24.2 Base Year 2 Staff Loading'!G187+'24.3 Base Year 3 Staff Loading'!G187+'24.4 Base Year 4 Staff Loading'!G187+'24.5 Base Year 5 Staff Loading'!G187+'24.6 Base Year 6 Staff Loading'!G187)/6</f>
        <v>0</v>
      </c>
      <c r="H187" s="1080">
        <f>('24.1 Base Year 1 Staff Loading'!H187+'24.2 Base Year 2 Staff Loading'!H187+'24.3 Base Year 3 Staff Loading'!H187+'24.4 Base Year 4 Staff Loading'!H187+'24.5 Base Year 5 Staff Loading'!H187+'24.6 Base Year 6 Staff Loading'!H187)/6</f>
        <v>0</v>
      </c>
      <c r="I187" s="1080">
        <f>('24.1 Base Year 1 Staff Loading'!I187+'24.2 Base Year 2 Staff Loading'!I187+'24.3 Base Year 3 Staff Loading'!I187+'24.4 Base Year 4 Staff Loading'!I187+'24.5 Base Year 5 Staff Loading'!I187+'24.6 Base Year 6 Staff Loading'!I187)/6</f>
        <v>0</v>
      </c>
      <c r="J187" s="1080">
        <f>('24.1 Base Year 1 Staff Loading'!J187+'24.2 Base Year 2 Staff Loading'!J187+'24.3 Base Year 3 Staff Loading'!J187+'24.4 Base Year 4 Staff Loading'!J187+'24.5 Base Year 5 Staff Loading'!J187+'24.6 Base Year 6 Staff Loading'!J187)/6</f>
        <v>0</v>
      </c>
      <c r="K187" s="1080">
        <f>('24.1 Base Year 1 Staff Loading'!K187+'24.2 Base Year 2 Staff Loading'!K187+'24.3 Base Year 3 Staff Loading'!K187+'24.4 Base Year 4 Staff Loading'!K187+'24.5 Base Year 5 Staff Loading'!K187+'24.6 Base Year 6 Staff Loading'!K187)/6</f>
        <v>0</v>
      </c>
      <c r="L187" s="1080">
        <f>('24.1 Base Year 1 Staff Loading'!L187+'24.2 Base Year 2 Staff Loading'!L187+'24.3 Base Year 3 Staff Loading'!L187+'24.4 Base Year 4 Staff Loading'!L187+'24.5 Base Year 5 Staff Loading'!L187+'24.6 Base Year 6 Staff Loading'!L187)/6</f>
        <v>0</v>
      </c>
      <c r="M187" s="1080">
        <f>('24.1 Base Year 1 Staff Loading'!M187+'24.2 Base Year 2 Staff Loading'!M187+'24.3 Base Year 3 Staff Loading'!M187+'24.4 Base Year 4 Staff Loading'!M187+'24.5 Base Year 5 Staff Loading'!M187+'24.6 Base Year 6 Staff Loading'!M187)/6</f>
        <v>0</v>
      </c>
      <c r="N187" s="1080">
        <f>('24.1 Base Year 1 Staff Loading'!N187+'24.2 Base Year 2 Staff Loading'!N187+'24.3 Base Year 3 Staff Loading'!N187+'24.4 Base Year 4 Staff Loading'!N187+'24.5 Base Year 5 Staff Loading'!N187+'24.6 Base Year 6 Staff Loading'!N187)/6</f>
        <v>0</v>
      </c>
      <c r="O187" s="1080">
        <f>('24.1 Base Year 1 Staff Loading'!O187+'24.2 Base Year 2 Staff Loading'!O187+'24.3 Base Year 3 Staff Loading'!O187+'24.4 Base Year 4 Staff Loading'!O187+'24.5 Base Year 5 Staff Loading'!O187+'24.6 Base Year 6 Staff Loading'!O187)/6</f>
        <v>0</v>
      </c>
      <c r="P187" s="1080">
        <f>('24.1 Base Year 1 Staff Loading'!P187+'24.2 Base Year 2 Staff Loading'!P187+'24.3 Base Year 3 Staff Loading'!P187+'24.4 Base Year 4 Staff Loading'!P187+'24.5 Base Year 5 Staff Loading'!P187+'24.6 Base Year 6 Staff Loading'!P187)/6</f>
        <v>0</v>
      </c>
      <c r="Q187" s="1080">
        <f>('24.1 Base Year 1 Staff Loading'!Q187+'24.2 Base Year 2 Staff Loading'!Q187+'24.3 Base Year 3 Staff Loading'!Q187+'24.4 Base Year 4 Staff Loading'!Q187+'24.5 Base Year 5 Staff Loading'!Q187+'24.6 Base Year 6 Staff Loading'!Q187)/6</f>
        <v>0</v>
      </c>
      <c r="R187" s="1080">
        <f t="shared" si="207"/>
        <v>0</v>
      </c>
      <c r="S187" s="788">
        <f t="shared" si="208"/>
        <v>0</v>
      </c>
      <c r="T187" s="1131"/>
      <c r="U187" s="1131"/>
      <c r="V187" s="1131"/>
      <c r="W187" s="1081">
        <f t="shared" si="209"/>
        <v>0</v>
      </c>
      <c r="X187" s="1081">
        <f t="shared" si="210"/>
        <v>0</v>
      </c>
      <c r="Z187" s="1081">
        <f t="shared" si="211"/>
        <v>0</v>
      </c>
      <c r="AA187" s="1081">
        <f t="shared" si="212"/>
        <v>0</v>
      </c>
      <c r="AB187" s="909" t="e">
        <f t="shared" si="213"/>
        <v>#DIV/0!</v>
      </c>
    </row>
    <row r="188" spans="1:28" ht="14.25" x14ac:dyDescent="0.3">
      <c r="A188" s="1075"/>
      <c r="B188" s="1076"/>
      <c r="C188" s="1077"/>
      <c r="D188" s="1078"/>
      <c r="E188" s="1079"/>
      <c r="F188" s="1080">
        <f>('24.1 Base Year 1 Staff Loading'!F188+'24.2 Base Year 2 Staff Loading'!F188+'24.3 Base Year 3 Staff Loading'!F188+'24.4 Base Year 4 Staff Loading'!F188+'24.5 Base Year 5 Staff Loading'!F188+'24.6 Base Year 6 Staff Loading'!F188)/6</f>
        <v>0</v>
      </c>
      <c r="G188" s="1080">
        <f>('24.1 Base Year 1 Staff Loading'!G188+'24.2 Base Year 2 Staff Loading'!G188+'24.3 Base Year 3 Staff Loading'!G188+'24.4 Base Year 4 Staff Loading'!G188+'24.5 Base Year 5 Staff Loading'!G188+'24.6 Base Year 6 Staff Loading'!G188)/6</f>
        <v>0</v>
      </c>
      <c r="H188" s="1080">
        <f>('24.1 Base Year 1 Staff Loading'!H188+'24.2 Base Year 2 Staff Loading'!H188+'24.3 Base Year 3 Staff Loading'!H188+'24.4 Base Year 4 Staff Loading'!H188+'24.5 Base Year 5 Staff Loading'!H188+'24.6 Base Year 6 Staff Loading'!H188)/6</f>
        <v>0</v>
      </c>
      <c r="I188" s="1080">
        <f>('24.1 Base Year 1 Staff Loading'!I188+'24.2 Base Year 2 Staff Loading'!I188+'24.3 Base Year 3 Staff Loading'!I188+'24.4 Base Year 4 Staff Loading'!I188+'24.5 Base Year 5 Staff Loading'!I188+'24.6 Base Year 6 Staff Loading'!I188)/6</f>
        <v>0</v>
      </c>
      <c r="J188" s="1080">
        <f>('24.1 Base Year 1 Staff Loading'!J188+'24.2 Base Year 2 Staff Loading'!J188+'24.3 Base Year 3 Staff Loading'!J188+'24.4 Base Year 4 Staff Loading'!J188+'24.5 Base Year 5 Staff Loading'!J188+'24.6 Base Year 6 Staff Loading'!J188)/6</f>
        <v>0</v>
      </c>
      <c r="K188" s="1080">
        <f>('24.1 Base Year 1 Staff Loading'!K188+'24.2 Base Year 2 Staff Loading'!K188+'24.3 Base Year 3 Staff Loading'!K188+'24.4 Base Year 4 Staff Loading'!K188+'24.5 Base Year 5 Staff Loading'!K188+'24.6 Base Year 6 Staff Loading'!K188)/6</f>
        <v>0</v>
      </c>
      <c r="L188" s="1080">
        <f>('24.1 Base Year 1 Staff Loading'!L188+'24.2 Base Year 2 Staff Loading'!L188+'24.3 Base Year 3 Staff Loading'!L188+'24.4 Base Year 4 Staff Loading'!L188+'24.5 Base Year 5 Staff Loading'!L188+'24.6 Base Year 6 Staff Loading'!L188)/6</f>
        <v>0</v>
      </c>
      <c r="M188" s="1080">
        <f>('24.1 Base Year 1 Staff Loading'!M188+'24.2 Base Year 2 Staff Loading'!M188+'24.3 Base Year 3 Staff Loading'!M188+'24.4 Base Year 4 Staff Loading'!M188+'24.5 Base Year 5 Staff Loading'!M188+'24.6 Base Year 6 Staff Loading'!M188)/6</f>
        <v>0</v>
      </c>
      <c r="N188" s="1080">
        <f>('24.1 Base Year 1 Staff Loading'!N188+'24.2 Base Year 2 Staff Loading'!N188+'24.3 Base Year 3 Staff Loading'!N188+'24.4 Base Year 4 Staff Loading'!N188+'24.5 Base Year 5 Staff Loading'!N188+'24.6 Base Year 6 Staff Loading'!N188)/6</f>
        <v>0</v>
      </c>
      <c r="O188" s="1080">
        <f>('24.1 Base Year 1 Staff Loading'!O188+'24.2 Base Year 2 Staff Loading'!O188+'24.3 Base Year 3 Staff Loading'!O188+'24.4 Base Year 4 Staff Loading'!O188+'24.5 Base Year 5 Staff Loading'!O188+'24.6 Base Year 6 Staff Loading'!O188)/6</f>
        <v>0</v>
      </c>
      <c r="P188" s="1080">
        <f>('24.1 Base Year 1 Staff Loading'!P188+'24.2 Base Year 2 Staff Loading'!P188+'24.3 Base Year 3 Staff Loading'!P188+'24.4 Base Year 4 Staff Loading'!P188+'24.5 Base Year 5 Staff Loading'!P188+'24.6 Base Year 6 Staff Loading'!P188)/6</f>
        <v>0</v>
      </c>
      <c r="Q188" s="1080">
        <f>('24.1 Base Year 1 Staff Loading'!Q188+'24.2 Base Year 2 Staff Loading'!Q188+'24.3 Base Year 3 Staff Loading'!Q188+'24.4 Base Year 4 Staff Loading'!Q188+'24.5 Base Year 5 Staff Loading'!Q188+'24.6 Base Year 6 Staff Loading'!Q188)/6</f>
        <v>0</v>
      </c>
      <c r="R188" s="1080">
        <f t="shared" si="207"/>
        <v>0</v>
      </c>
      <c r="S188" s="788">
        <f t="shared" si="208"/>
        <v>0</v>
      </c>
      <c r="T188" s="1131"/>
      <c r="U188" s="1131"/>
      <c r="V188" s="1131"/>
      <c r="W188" s="1081">
        <f t="shared" si="209"/>
        <v>0</v>
      </c>
      <c r="X188" s="1081">
        <f t="shared" si="210"/>
        <v>0</v>
      </c>
      <c r="Z188" s="1081">
        <f t="shared" si="211"/>
        <v>0</v>
      </c>
      <c r="AA188" s="1081">
        <f t="shared" si="212"/>
        <v>0</v>
      </c>
      <c r="AB188" s="909" t="e">
        <f t="shared" si="213"/>
        <v>#DIV/0!</v>
      </c>
    </row>
    <row r="189" spans="1:28" ht="14.25" x14ac:dyDescent="0.3">
      <c r="A189" s="1075"/>
      <c r="B189" s="1076"/>
      <c r="C189" s="1077"/>
      <c r="D189" s="1078"/>
      <c r="E189" s="1079"/>
      <c r="F189" s="1080">
        <f>('24.1 Base Year 1 Staff Loading'!F189+'24.2 Base Year 2 Staff Loading'!F189+'24.3 Base Year 3 Staff Loading'!F189+'24.4 Base Year 4 Staff Loading'!F189+'24.5 Base Year 5 Staff Loading'!F189+'24.6 Base Year 6 Staff Loading'!F189)/6</f>
        <v>0</v>
      </c>
      <c r="G189" s="1080">
        <f>('24.1 Base Year 1 Staff Loading'!G189+'24.2 Base Year 2 Staff Loading'!G189+'24.3 Base Year 3 Staff Loading'!G189+'24.4 Base Year 4 Staff Loading'!G189+'24.5 Base Year 5 Staff Loading'!G189+'24.6 Base Year 6 Staff Loading'!G189)/6</f>
        <v>0</v>
      </c>
      <c r="H189" s="1080">
        <f>('24.1 Base Year 1 Staff Loading'!H189+'24.2 Base Year 2 Staff Loading'!H189+'24.3 Base Year 3 Staff Loading'!H189+'24.4 Base Year 4 Staff Loading'!H189+'24.5 Base Year 5 Staff Loading'!H189+'24.6 Base Year 6 Staff Loading'!H189)/6</f>
        <v>0</v>
      </c>
      <c r="I189" s="1080">
        <f>('24.1 Base Year 1 Staff Loading'!I189+'24.2 Base Year 2 Staff Loading'!I189+'24.3 Base Year 3 Staff Loading'!I189+'24.4 Base Year 4 Staff Loading'!I189+'24.5 Base Year 5 Staff Loading'!I189+'24.6 Base Year 6 Staff Loading'!I189)/6</f>
        <v>0</v>
      </c>
      <c r="J189" s="1080">
        <f>('24.1 Base Year 1 Staff Loading'!J189+'24.2 Base Year 2 Staff Loading'!J189+'24.3 Base Year 3 Staff Loading'!J189+'24.4 Base Year 4 Staff Loading'!J189+'24.5 Base Year 5 Staff Loading'!J189+'24.6 Base Year 6 Staff Loading'!J189)/6</f>
        <v>0</v>
      </c>
      <c r="K189" s="1080">
        <f>('24.1 Base Year 1 Staff Loading'!K189+'24.2 Base Year 2 Staff Loading'!K189+'24.3 Base Year 3 Staff Loading'!K189+'24.4 Base Year 4 Staff Loading'!K189+'24.5 Base Year 5 Staff Loading'!K189+'24.6 Base Year 6 Staff Loading'!K189)/6</f>
        <v>0</v>
      </c>
      <c r="L189" s="1080">
        <f>('24.1 Base Year 1 Staff Loading'!L189+'24.2 Base Year 2 Staff Loading'!L189+'24.3 Base Year 3 Staff Loading'!L189+'24.4 Base Year 4 Staff Loading'!L189+'24.5 Base Year 5 Staff Loading'!L189+'24.6 Base Year 6 Staff Loading'!L189)/6</f>
        <v>0</v>
      </c>
      <c r="M189" s="1080">
        <f>('24.1 Base Year 1 Staff Loading'!M189+'24.2 Base Year 2 Staff Loading'!M189+'24.3 Base Year 3 Staff Loading'!M189+'24.4 Base Year 4 Staff Loading'!M189+'24.5 Base Year 5 Staff Loading'!M189+'24.6 Base Year 6 Staff Loading'!M189)/6</f>
        <v>0</v>
      </c>
      <c r="N189" s="1080">
        <f>('24.1 Base Year 1 Staff Loading'!N189+'24.2 Base Year 2 Staff Loading'!N189+'24.3 Base Year 3 Staff Loading'!N189+'24.4 Base Year 4 Staff Loading'!N189+'24.5 Base Year 5 Staff Loading'!N189+'24.6 Base Year 6 Staff Loading'!N189)/6</f>
        <v>0</v>
      </c>
      <c r="O189" s="1080">
        <f>('24.1 Base Year 1 Staff Loading'!O189+'24.2 Base Year 2 Staff Loading'!O189+'24.3 Base Year 3 Staff Loading'!O189+'24.4 Base Year 4 Staff Loading'!O189+'24.5 Base Year 5 Staff Loading'!O189+'24.6 Base Year 6 Staff Loading'!O189)/6</f>
        <v>0</v>
      </c>
      <c r="P189" s="1080">
        <f>('24.1 Base Year 1 Staff Loading'!P189+'24.2 Base Year 2 Staff Loading'!P189+'24.3 Base Year 3 Staff Loading'!P189+'24.4 Base Year 4 Staff Loading'!P189+'24.5 Base Year 5 Staff Loading'!P189+'24.6 Base Year 6 Staff Loading'!P189)/6</f>
        <v>0</v>
      </c>
      <c r="Q189" s="1080">
        <f>('24.1 Base Year 1 Staff Loading'!Q189+'24.2 Base Year 2 Staff Loading'!Q189+'24.3 Base Year 3 Staff Loading'!Q189+'24.4 Base Year 4 Staff Loading'!Q189+'24.5 Base Year 5 Staff Loading'!Q189+'24.6 Base Year 6 Staff Loading'!Q189)/6</f>
        <v>0</v>
      </c>
      <c r="R189" s="1080">
        <f t="shared" si="207"/>
        <v>0</v>
      </c>
      <c r="S189" s="788">
        <f t="shared" si="208"/>
        <v>0</v>
      </c>
      <c r="T189" s="1131"/>
      <c r="U189" s="1131"/>
      <c r="V189" s="1131"/>
      <c r="W189" s="1081">
        <f t="shared" si="209"/>
        <v>0</v>
      </c>
      <c r="X189" s="1081">
        <f t="shared" si="210"/>
        <v>0</v>
      </c>
      <c r="Z189" s="1081">
        <f t="shared" si="211"/>
        <v>0</v>
      </c>
      <c r="AA189" s="1081">
        <f t="shared" si="212"/>
        <v>0</v>
      </c>
      <c r="AB189" s="909" t="e">
        <f t="shared" si="213"/>
        <v>#DIV/0!</v>
      </c>
    </row>
    <row r="190" spans="1:28" ht="15" thickBot="1" x14ac:dyDescent="0.35">
      <c r="A190" s="1082"/>
      <c r="B190" s="1083" t="s">
        <v>174</v>
      </c>
      <c r="C190" s="1084"/>
      <c r="D190" s="1085"/>
      <c r="E190" s="1086"/>
      <c r="F190" s="1087">
        <f>SUM(F185:F189)</f>
        <v>0</v>
      </c>
      <c r="G190" s="1087">
        <f t="shared" ref="G190:R190" si="214">SUM(G185:G189)</f>
        <v>0</v>
      </c>
      <c r="H190" s="1087">
        <f t="shared" si="214"/>
        <v>0</v>
      </c>
      <c r="I190" s="1087">
        <f t="shared" si="214"/>
        <v>0</v>
      </c>
      <c r="J190" s="1087">
        <f t="shared" si="214"/>
        <v>0</v>
      </c>
      <c r="K190" s="1087">
        <f t="shared" si="214"/>
        <v>0</v>
      </c>
      <c r="L190" s="1087">
        <f t="shared" si="214"/>
        <v>0</v>
      </c>
      <c r="M190" s="1087">
        <f t="shared" si="214"/>
        <v>0</v>
      </c>
      <c r="N190" s="1087">
        <f t="shared" si="214"/>
        <v>0</v>
      </c>
      <c r="O190" s="1087">
        <f t="shared" si="214"/>
        <v>0</v>
      </c>
      <c r="P190" s="1087">
        <f t="shared" si="214"/>
        <v>0</v>
      </c>
      <c r="Q190" s="1087">
        <f t="shared" si="214"/>
        <v>0</v>
      </c>
      <c r="R190" s="1087">
        <f t="shared" si="214"/>
        <v>0</v>
      </c>
      <c r="S190" s="796">
        <f>SUM(S185:S189)</f>
        <v>0</v>
      </c>
      <c r="T190" s="1131"/>
      <c r="U190" s="1131"/>
      <c r="V190" s="1131"/>
      <c r="W190" s="1099">
        <f>SUM(W185:W189)</f>
        <v>0</v>
      </c>
      <c r="X190" s="1099">
        <f>SUM(X185:X189)</f>
        <v>0</v>
      </c>
      <c r="Z190" s="1089">
        <f>SUM(Z185:Z189)</f>
        <v>0</v>
      </c>
      <c r="AA190" s="1089">
        <f>SUM(AA185:AA189)</f>
        <v>0</v>
      </c>
      <c r="AB190" s="798" t="e">
        <f>Z190/(Z190+AA190)</f>
        <v>#DIV/0!</v>
      </c>
    </row>
    <row r="191" spans="1:28" ht="14.25" x14ac:dyDescent="0.3">
      <c r="A191" s="1075">
        <v>9.1999999999999993</v>
      </c>
      <c r="B191" s="1076" t="s">
        <v>1191</v>
      </c>
      <c r="C191" s="1077"/>
      <c r="D191" s="1078"/>
      <c r="E191" s="1079"/>
      <c r="F191" s="1080">
        <f>('24.1 Base Year 1 Staff Loading'!F191+'24.2 Base Year 2 Staff Loading'!F191+'24.3 Base Year 3 Staff Loading'!F191+'24.4 Base Year 4 Staff Loading'!F191+'24.5 Base Year 5 Staff Loading'!F191+'24.6 Base Year 6 Staff Loading'!F191)/6</f>
        <v>0</v>
      </c>
      <c r="G191" s="1080">
        <f>('24.1 Base Year 1 Staff Loading'!G191+'24.2 Base Year 2 Staff Loading'!G191+'24.3 Base Year 3 Staff Loading'!G191+'24.4 Base Year 4 Staff Loading'!G191+'24.5 Base Year 5 Staff Loading'!G191+'24.6 Base Year 6 Staff Loading'!G191)/6</f>
        <v>0</v>
      </c>
      <c r="H191" s="1080">
        <f>('24.1 Base Year 1 Staff Loading'!H191+'24.2 Base Year 2 Staff Loading'!H191+'24.3 Base Year 3 Staff Loading'!H191+'24.4 Base Year 4 Staff Loading'!H191+'24.5 Base Year 5 Staff Loading'!H191+'24.6 Base Year 6 Staff Loading'!H191)/6</f>
        <v>0</v>
      </c>
      <c r="I191" s="1080">
        <f>('24.1 Base Year 1 Staff Loading'!I191+'24.2 Base Year 2 Staff Loading'!I191+'24.3 Base Year 3 Staff Loading'!I191+'24.4 Base Year 4 Staff Loading'!I191+'24.5 Base Year 5 Staff Loading'!I191+'24.6 Base Year 6 Staff Loading'!I191)/6</f>
        <v>0</v>
      </c>
      <c r="J191" s="1080">
        <f>('24.1 Base Year 1 Staff Loading'!J191+'24.2 Base Year 2 Staff Loading'!J191+'24.3 Base Year 3 Staff Loading'!J191+'24.4 Base Year 4 Staff Loading'!J191+'24.5 Base Year 5 Staff Loading'!J191+'24.6 Base Year 6 Staff Loading'!J191)/6</f>
        <v>0</v>
      </c>
      <c r="K191" s="1080">
        <f>('24.1 Base Year 1 Staff Loading'!K191+'24.2 Base Year 2 Staff Loading'!K191+'24.3 Base Year 3 Staff Loading'!K191+'24.4 Base Year 4 Staff Loading'!K191+'24.5 Base Year 5 Staff Loading'!K191+'24.6 Base Year 6 Staff Loading'!K191)/6</f>
        <v>0</v>
      </c>
      <c r="L191" s="1080">
        <f>('24.1 Base Year 1 Staff Loading'!L191+'24.2 Base Year 2 Staff Loading'!L191+'24.3 Base Year 3 Staff Loading'!L191+'24.4 Base Year 4 Staff Loading'!L191+'24.5 Base Year 5 Staff Loading'!L191+'24.6 Base Year 6 Staff Loading'!L191)/6</f>
        <v>0</v>
      </c>
      <c r="M191" s="1080">
        <f>('24.1 Base Year 1 Staff Loading'!M191+'24.2 Base Year 2 Staff Loading'!M191+'24.3 Base Year 3 Staff Loading'!M191+'24.4 Base Year 4 Staff Loading'!M191+'24.5 Base Year 5 Staff Loading'!M191+'24.6 Base Year 6 Staff Loading'!M191)/6</f>
        <v>0</v>
      </c>
      <c r="N191" s="1080">
        <f>('24.1 Base Year 1 Staff Loading'!N191+'24.2 Base Year 2 Staff Loading'!N191+'24.3 Base Year 3 Staff Loading'!N191+'24.4 Base Year 4 Staff Loading'!N191+'24.5 Base Year 5 Staff Loading'!N191+'24.6 Base Year 6 Staff Loading'!N191)/6</f>
        <v>0</v>
      </c>
      <c r="O191" s="1080">
        <f>('24.1 Base Year 1 Staff Loading'!O191+'24.2 Base Year 2 Staff Loading'!O191+'24.3 Base Year 3 Staff Loading'!O191+'24.4 Base Year 4 Staff Loading'!O191+'24.5 Base Year 5 Staff Loading'!O191+'24.6 Base Year 6 Staff Loading'!O191)/6</f>
        <v>0</v>
      </c>
      <c r="P191" s="1080">
        <f>('24.1 Base Year 1 Staff Loading'!P191+'24.2 Base Year 2 Staff Loading'!P191+'24.3 Base Year 3 Staff Loading'!P191+'24.4 Base Year 4 Staff Loading'!P191+'24.5 Base Year 5 Staff Loading'!P191+'24.6 Base Year 6 Staff Loading'!P191)/6</f>
        <v>0</v>
      </c>
      <c r="Q191" s="1080">
        <f>('24.1 Base Year 1 Staff Loading'!Q191+'24.2 Base Year 2 Staff Loading'!Q191+'24.3 Base Year 3 Staff Loading'!Q191+'24.4 Base Year 4 Staff Loading'!Q191+'24.5 Base Year 5 Staff Loading'!Q191+'24.6 Base Year 6 Staff Loading'!Q191)/6</f>
        <v>0</v>
      </c>
      <c r="R191" s="1080">
        <f>SUM(F191:Q191)</f>
        <v>0</v>
      </c>
      <c r="S191" s="788">
        <f>D191*R191</f>
        <v>0</v>
      </c>
      <c r="T191" s="1131"/>
      <c r="U191" s="1131"/>
      <c r="V191" s="1131"/>
      <c r="W191" s="1081">
        <f>X191/$U$7</f>
        <v>0</v>
      </c>
      <c r="X191" s="1081">
        <f>R191/12</f>
        <v>0</v>
      </c>
      <c r="Z191" s="1081">
        <f>IF($E191="Y",$R191,0)</f>
        <v>0</v>
      </c>
      <c r="AA191" s="1081">
        <f>IF($E191="N",$R191,0)</f>
        <v>0</v>
      </c>
      <c r="AB191" s="909" t="e">
        <f>Z191/(AA191+Z191)</f>
        <v>#DIV/0!</v>
      </c>
    </row>
    <row r="192" spans="1:28" s="1088" customFormat="1" ht="14.25" x14ac:dyDescent="0.3">
      <c r="A192" s="1075"/>
      <c r="B192" s="1076"/>
      <c r="C192" s="1077"/>
      <c r="D192" s="1078"/>
      <c r="E192" s="1079"/>
      <c r="F192" s="1080">
        <f>('24.1 Base Year 1 Staff Loading'!F192+'24.2 Base Year 2 Staff Loading'!F192+'24.3 Base Year 3 Staff Loading'!F192+'24.4 Base Year 4 Staff Loading'!F192+'24.5 Base Year 5 Staff Loading'!F192+'24.6 Base Year 6 Staff Loading'!F192)/6</f>
        <v>0</v>
      </c>
      <c r="G192" s="1080">
        <f>('24.1 Base Year 1 Staff Loading'!G192+'24.2 Base Year 2 Staff Loading'!G192+'24.3 Base Year 3 Staff Loading'!G192+'24.4 Base Year 4 Staff Loading'!G192+'24.5 Base Year 5 Staff Loading'!G192+'24.6 Base Year 6 Staff Loading'!G192)/6</f>
        <v>0</v>
      </c>
      <c r="H192" s="1080">
        <f>('24.1 Base Year 1 Staff Loading'!H192+'24.2 Base Year 2 Staff Loading'!H192+'24.3 Base Year 3 Staff Loading'!H192+'24.4 Base Year 4 Staff Loading'!H192+'24.5 Base Year 5 Staff Loading'!H192+'24.6 Base Year 6 Staff Loading'!H192)/6</f>
        <v>0</v>
      </c>
      <c r="I192" s="1080">
        <f>('24.1 Base Year 1 Staff Loading'!I192+'24.2 Base Year 2 Staff Loading'!I192+'24.3 Base Year 3 Staff Loading'!I192+'24.4 Base Year 4 Staff Loading'!I192+'24.5 Base Year 5 Staff Loading'!I192+'24.6 Base Year 6 Staff Loading'!I192)/6</f>
        <v>0</v>
      </c>
      <c r="J192" s="1080">
        <f>('24.1 Base Year 1 Staff Loading'!J192+'24.2 Base Year 2 Staff Loading'!J192+'24.3 Base Year 3 Staff Loading'!J192+'24.4 Base Year 4 Staff Loading'!J192+'24.5 Base Year 5 Staff Loading'!J192+'24.6 Base Year 6 Staff Loading'!J192)/6</f>
        <v>0</v>
      </c>
      <c r="K192" s="1080">
        <f>('24.1 Base Year 1 Staff Loading'!K192+'24.2 Base Year 2 Staff Loading'!K192+'24.3 Base Year 3 Staff Loading'!K192+'24.4 Base Year 4 Staff Loading'!K192+'24.5 Base Year 5 Staff Loading'!K192+'24.6 Base Year 6 Staff Loading'!K192)/6</f>
        <v>0</v>
      </c>
      <c r="L192" s="1080">
        <f>('24.1 Base Year 1 Staff Loading'!L192+'24.2 Base Year 2 Staff Loading'!L192+'24.3 Base Year 3 Staff Loading'!L192+'24.4 Base Year 4 Staff Loading'!L192+'24.5 Base Year 5 Staff Loading'!L192+'24.6 Base Year 6 Staff Loading'!L192)/6</f>
        <v>0</v>
      </c>
      <c r="M192" s="1080">
        <f>('24.1 Base Year 1 Staff Loading'!M192+'24.2 Base Year 2 Staff Loading'!M192+'24.3 Base Year 3 Staff Loading'!M192+'24.4 Base Year 4 Staff Loading'!M192+'24.5 Base Year 5 Staff Loading'!M192+'24.6 Base Year 6 Staff Loading'!M192)/6</f>
        <v>0</v>
      </c>
      <c r="N192" s="1080">
        <f>('24.1 Base Year 1 Staff Loading'!N192+'24.2 Base Year 2 Staff Loading'!N192+'24.3 Base Year 3 Staff Loading'!N192+'24.4 Base Year 4 Staff Loading'!N192+'24.5 Base Year 5 Staff Loading'!N192+'24.6 Base Year 6 Staff Loading'!N192)/6</f>
        <v>0</v>
      </c>
      <c r="O192" s="1080">
        <f>('24.1 Base Year 1 Staff Loading'!O192+'24.2 Base Year 2 Staff Loading'!O192+'24.3 Base Year 3 Staff Loading'!O192+'24.4 Base Year 4 Staff Loading'!O192+'24.5 Base Year 5 Staff Loading'!O192+'24.6 Base Year 6 Staff Loading'!O192)/6</f>
        <v>0</v>
      </c>
      <c r="P192" s="1080">
        <f>('24.1 Base Year 1 Staff Loading'!P192+'24.2 Base Year 2 Staff Loading'!P192+'24.3 Base Year 3 Staff Loading'!P192+'24.4 Base Year 4 Staff Loading'!P192+'24.5 Base Year 5 Staff Loading'!P192+'24.6 Base Year 6 Staff Loading'!P192)/6</f>
        <v>0</v>
      </c>
      <c r="Q192" s="1080">
        <f>('24.1 Base Year 1 Staff Loading'!Q192+'24.2 Base Year 2 Staff Loading'!Q192+'24.3 Base Year 3 Staff Loading'!Q192+'24.4 Base Year 4 Staff Loading'!Q192+'24.5 Base Year 5 Staff Loading'!Q192+'24.6 Base Year 6 Staff Loading'!Q192)/6</f>
        <v>0</v>
      </c>
      <c r="R192" s="1080">
        <f t="shared" ref="R192:R195" si="215">SUM(F192:Q192)</f>
        <v>0</v>
      </c>
      <c r="S192" s="788">
        <f t="shared" ref="S192:S195" si="216">D192*R192</f>
        <v>0</v>
      </c>
      <c r="T192" s="1131"/>
      <c r="U192" s="1131"/>
      <c r="V192" s="1131"/>
      <c r="W192" s="1081">
        <f t="shared" ref="W192:W195" si="217">X192/$U$7</f>
        <v>0</v>
      </c>
      <c r="X192" s="1081">
        <f t="shared" ref="X192:X195" si="218">R192/12</f>
        <v>0</v>
      </c>
      <c r="Z192" s="1081">
        <f t="shared" ref="Z192:Z195" si="219">IF($E192="Y",$R192,0)</f>
        <v>0</v>
      </c>
      <c r="AA192" s="1081">
        <f t="shared" ref="AA192:AA195" si="220">IF($E192="N",$R192,0)</f>
        <v>0</v>
      </c>
      <c r="AB192" s="909" t="e">
        <f t="shared" ref="AB192:AB195" si="221">Z192/(AA192+Z192)</f>
        <v>#DIV/0!</v>
      </c>
    </row>
    <row r="193" spans="1:28" ht="14.25" x14ac:dyDescent="0.3">
      <c r="A193" s="1075"/>
      <c r="B193" s="1076"/>
      <c r="C193" s="1077"/>
      <c r="D193" s="1078"/>
      <c r="E193" s="1079"/>
      <c r="F193" s="1080">
        <f>('24.1 Base Year 1 Staff Loading'!F193+'24.2 Base Year 2 Staff Loading'!F193+'24.3 Base Year 3 Staff Loading'!F193+'24.4 Base Year 4 Staff Loading'!F193+'24.5 Base Year 5 Staff Loading'!F193+'24.6 Base Year 6 Staff Loading'!F193)/6</f>
        <v>0</v>
      </c>
      <c r="G193" s="1080">
        <f>('24.1 Base Year 1 Staff Loading'!G193+'24.2 Base Year 2 Staff Loading'!G193+'24.3 Base Year 3 Staff Loading'!G193+'24.4 Base Year 4 Staff Loading'!G193+'24.5 Base Year 5 Staff Loading'!G193+'24.6 Base Year 6 Staff Loading'!G193)/6</f>
        <v>0</v>
      </c>
      <c r="H193" s="1080">
        <f>('24.1 Base Year 1 Staff Loading'!H193+'24.2 Base Year 2 Staff Loading'!H193+'24.3 Base Year 3 Staff Loading'!H193+'24.4 Base Year 4 Staff Loading'!H193+'24.5 Base Year 5 Staff Loading'!H193+'24.6 Base Year 6 Staff Loading'!H193)/6</f>
        <v>0</v>
      </c>
      <c r="I193" s="1080">
        <f>('24.1 Base Year 1 Staff Loading'!I193+'24.2 Base Year 2 Staff Loading'!I193+'24.3 Base Year 3 Staff Loading'!I193+'24.4 Base Year 4 Staff Loading'!I193+'24.5 Base Year 5 Staff Loading'!I193+'24.6 Base Year 6 Staff Loading'!I193)/6</f>
        <v>0</v>
      </c>
      <c r="J193" s="1080">
        <f>('24.1 Base Year 1 Staff Loading'!J193+'24.2 Base Year 2 Staff Loading'!J193+'24.3 Base Year 3 Staff Loading'!J193+'24.4 Base Year 4 Staff Loading'!J193+'24.5 Base Year 5 Staff Loading'!J193+'24.6 Base Year 6 Staff Loading'!J193)/6</f>
        <v>0</v>
      </c>
      <c r="K193" s="1080">
        <f>('24.1 Base Year 1 Staff Loading'!K193+'24.2 Base Year 2 Staff Loading'!K193+'24.3 Base Year 3 Staff Loading'!K193+'24.4 Base Year 4 Staff Loading'!K193+'24.5 Base Year 5 Staff Loading'!K193+'24.6 Base Year 6 Staff Loading'!K193)/6</f>
        <v>0</v>
      </c>
      <c r="L193" s="1080">
        <f>('24.1 Base Year 1 Staff Loading'!L193+'24.2 Base Year 2 Staff Loading'!L193+'24.3 Base Year 3 Staff Loading'!L193+'24.4 Base Year 4 Staff Loading'!L193+'24.5 Base Year 5 Staff Loading'!L193+'24.6 Base Year 6 Staff Loading'!L193)/6</f>
        <v>0</v>
      </c>
      <c r="M193" s="1080">
        <f>('24.1 Base Year 1 Staff Loading'!M193+'24.2 Base Year 2 Staff Loading'!M193+'24.3 Base Year 3 Staff Loading'!M193+'24.4 Base Year 4 Staff Loading'!M193+'24.5 Base Year 5 Staff Loading'!M193+'24.6 Base Year 6 Staff Loading'!M193)/6</f>
        <v>0</v>
      </c>
      <c r="N193" s="1080">
        <f>('24.1 Base Year 1 Staff Loading'!N193+'24.2 Base Year 2 Staff Loading'!N193+'24.3 Base Year 3 Staff Loading'!N193+'24.4 Base Year 4 Staff Loading'!N193+'24.5 Base Year 5 Staff Loading'!N193+'24.6 Base Year 6 Staff Loading'!N193)/6</f>
        <v>0</v>
      </c>
      <c r="O193" s="1080">
        <f>('24.1 Base Year 1 Staff Loading'!O193+'24.2 Base Year 2 Staff Loading'!O193+'24.3 Base Year 3 Staff Loading'!O193+'24.4 Base Year 4 Staff Loading'!O193+'24.5 Base Year 5 Staff Loading'!O193+'24.6 Base Year 6 Staff Loading'!O193)/6</f>
        <v>0</v>
      </c>
      <c r="P193" s="1080">
        <f>('24.1 Base Year 1 Staff Loading'!P193+'24.2 Base Year 2 Staff Loading'!P193+'24.3 Base Year 3 Staff Loading'!P193+'24.4 Base Year 4 Staff Loading'!P193+'24.5 Base Year 5 Staff Loading'!P193+'24.6 Base Year 6 Staff Loading'!P193)/6</f>
        <v>0</v>
      </c>
      <c r="Q193" s="1080">
        <f>('24.1 Base Year 1 Staff Loading'!Q193+'24.2 Base Year 2 Staff Loading'!Q193+'24.3 Base Year 3 Staff Loading'!Q193+'24.4 Base Year 4 Staff Loading'!Q193+'24.5 Base Year 5 Staff Loading'!Q193+'24.6 Base Year 6 Staff Loading'!Q193)/6</f>
        <v>0</v>
      </c>
      <c r="R193" s="1080">
        <f t="shared" si="215"/>
        <v>0</v>
      </c>
      <c r="S193" s="788">
        <f t="shared" si="216"/>
        <v>0</v>
      </c>
      <c r="T193" s="1131"/>
      <c r="U193" s="1131"/>
      <c r="V193" s="1131"/>
      <c r="W193" s="1081">
        <f t="shared" si="217"/>
        <v>0</v>
      </c>
      <c r="X193" s="1081">
        <f t="shared" si="218"/>
        <v>0</v>
      </c>
      <c r="Z193" s="1081">
        <f t="shared" si="219"/>
        <v>0</v>
      </c>
      <c r="AA193" s="1081">
        <f t="shared" si="220"/>
        <v>0</v>
      </c>
      <c r="AB193" s="909" t="e">
        <f t="shared" si="221"/>
        <v>#DIV/0!</v>
      </c>
    </row>
    <row r="194" spans="1:28" ht="14.25" x14ac:dyDescent="0.3">
      <c r="A194" s="1075"/>
      <c r="B194" s="1076"/>
      <c r="C194" s="1077"/>
      <c r="D194" s="1078"/>
      <c r="E194" s="1079"/>
      <c r="F194" s="1080">
        <f>('24.1 Base Year 1 Staff Loading'!F194+'24.2 Base Year 2 Staff Loading'!F194+'24.3 Base Year 3 Staff Loading'!F194+'24.4 Base Year 4 Staff Loading'!F194+'24.5 Base Year 5 Staff Loading'!F194+'24.6 Base Year 6 Staff Loading'!F194)/6</f>
        <v>0</v>
      </c>
      <c r="G194" s="1080">
        <f>('24.1 Base Year 1 Staff Loading'!G194+'24.2 Base Year 2 Staff Loading'!G194+'24.3 Base Year 3 Staff Loading'!G194+'24.4 Base Year 4 Staff Loading'!G194+'24.5 Base Year 5 Staff Loading'!G194+'24.6 Base Year 6 Staff Loading'!G194)/6</f>
        <v>0</v>
      </c>
      <c r="H194" s="1080">
        <f>('24.1 Base Year 1 Staff Loading'!H194+'24.2 Base Year 2 Staff Loading'!H194+'24.3 Base Year 3 Staff Loading'!H194+'24.4 Base Year 4 Staff Loading'!H194+'24.5 Base Year 5 Staff Loading'!H194+'24.6 Base Year 6 Staff Loading'!H194)/6</f>
        <v>0</v>
      </c>
      <c r="I194" s="1080">
        <f>('24.1 Base Year 1 Staff Loading'!I194+'24.2 Base Year 2 Staff Loading'!I194+'24.3 Base Year 3 Staff Loading'!I194+'24.4 Base Year 4 Staff Loading'!I194+'24.5 Base Year 5 Staff Loading'!I194+'24.6 Base Year 6 Staff Loading'!I194)/6</f>
        <v>0</v>
      </c>
      <c r="J194" s="1080">
        <f>('24.1 Base Year 1 Staff Loading'!J194+'24.2 Base Year 2 Staff Loading'!J194+'24.3 Base Year 3 Staff Loading'!J194+'24.4 Base Year 4 Staff Loading'!J194+'24.5 Base Year 5 Staff Loading'!J194+'24.6 Base Year 6 Staff Loading'!J194)/6</f>
        <v>0</v>
      </c>
      <c r="K194" s="1080">
        <f>('24.1 Base Year 1 Staff Loading'!K194+'24.2 Base Year 2 Staff Loading'!K194+'24.3 Base Year 3 Staff Loading'!K194+'24.4 Base Year 4 Staff Loading'!K194+'24.5 Base Year 5 Staff Loading'!K194+'24.6 Base Year 6 Staff Loading'!K194)/6</f>
        <v>0</v>
      </c>
      <c r="L194" s="1080">
        <f>('24.1 Base Year 1 Staff Loading'!L194+'24.2 Base Year 2 Staff Loading'!L194+'24.3 Base Year 3 Staff Loading'!L194+'24.4 Base Year 4 Staff Loading'!L194+'24.5 Base Year 5 Staff Loading'!L194+'24.6 Base Year 6 Staff Loading'!L194)/6</f>
        <v>0</v>
      </c>
      <c r="M194" s="1080">
        <f>('24.1 Base Year 1 Staff Loading'!M194+'24.2 Base Year 2 Staff Loading'!M194+'24.3 Base Year 3 Staff Loading'!M194+'24.4 Base Year 4 Staff Loading'!M194+'24.5 Base Year 5 Staff Loading'!M194+'24.6 Base Year 6 Staff Loading'!M194)/6</f>
        <v>0</v>
      </c>
      <c r="N194" s="1080">
        <f>('24.1 Base Year 1 Staff Loading'!N194+'24.2 Base Year 2 Staff Loading'!N194+'24.3 Base Year 3 Staff Loading'!N194+'24.4 Base Year 4 Staff Loading'!N194+'24.5 Base Year 5 Staff Loading'!N194+'24.6 Base Year 6 Staff Loading'!N194)/6</f>
        <v>0</v>
      </c>
      <c r="O194" s="1080">
        <f>('24.1 Base Year 1 Staff Loading'!O194+'24.2 Base Year 2 Staff Loading'!O194+'24.3 Base Year 3 Staff Loading'!O194+'24.4 Base Year 4 Staff Loading'!O194+'24.5 Base Year 5 Staff Loading'!O194+'24.6 Base Year 6 Staff Loading'!O194)/6</f>
        <v>0</v>
      </c>
      <c r="P194" s="1080">
        <f>('24.1 Base Year 1 Staff Loading'!P194+'24.2 Base Year 2 Staff Loading'!P194+'24.3 Base Year 3 Staff Loading'!P194+'24.4 Base Year 4 Staff Loading'!P194+'24.5 Base Year 5 Staff Loading'!P194+'24.6 Base Year 6 Staff Loading'!P194)/6</f>
        <v>0</v>
      </c>
      <c r="Q194" s="1080">
        <f>('24.1 Base Year 1 Staff Loading'!Q194+'24.2 Base Year 2 Staff Loading'!Q194+'24.3 Base Year 3 Staff Loading'!Q194+'24.4 Base Year 4 Staff Loading'!Q194+'24.5 Base Year 5 Staff Loading'!Q194+'24.6 Base Year 6 Staff Loading'!Q194)/6</f>
        <v>0</v>
      </c>
      <c r="R194" s="1080">
        <f t="shared" si="215"/>
        <v>0</v>
      </c>
      <c r="S194" s="788">
        <f t="shared" si="216"/>
        <v>0</v>
      </c>
      <c r="T194" s="1131"/>
      <c r="U194" s="1131"/>
      <c r="V194" s="1131"/>
      <c r="W194" s="1081">
        <f t="shared" si="217"/>
        <v>0</v>
      </c>
      <c r="X194" s="1081">
        <f t="shared" si="218"/>
        <v>0</v>
      </c>
      <c r="Z194" s="1081">
        <f t="shared" si="219"/>
        <v>0</v>
      </c>
      <c r="AA194" s="1081">
        <f t="shared" si="220"/>
        <v>0</v>
      </c>
      <c r="AB194" s="909" t="e">
        <f t="shared" si="221"/>
        <v>#DIV/0!</v>
      </c>
    </row>
    <row r="195" spans="1:28" ht="14.25" x14ac:dyDescent="0.3">
      <c r="A195" s="1075"/>
      <c r="B195" s="1076"/>
      <c r="C195" s="1077"/>
      <c r="D195" s="1078"/>
      <c r="E195" s="1079"/>
      <c r="F195" s="1080">
        <f>('24.1 Base Year 1 Staff Loading'!F195+'24.2 Base Year 2 Staff Loading'!F195+'24.3 Base Year 3 Staff Loading'!F195+'24.4 Base Year 4 Staff Loading'!F195+'24.5 Base Year 5 Staff Loading'!F195+'24.6 Base Year 6 Staff Loading'!F195)/6</f>
        <v>0</v>
      </c>
      <c r="G195" s="1080">
        <f>('24.1 Base Year 1 Staff Loading'!G195+'24.2 Base Year 2 Staff Loading'!G195+'24.3 Base Year 3 Staff Loading'!G195+'24.4 Base Year 4 Staff Loading'!G195+'24.5 Base Year 5 Staff Loading'!G195+'24.6 Base Year 6 Staff Loading'!G195)/6</f>
        <v>0</v>
      </c>
      <c r="H195" s="1080">
        <f>('24.1 Base Year 1 Staff Loading'!H195+'24.2 Base Year 2 Staff Loading'!H195+'24.3 Base Year 3 Staff Loading'!H195+'24.4 Base Year 4 Staff Loading'!H195+'24.5 Base Year 5 Staff Loading'!H195+'24.6 Base Year 6 Staff Loading'!H195)/6</f>
        <v>0</v>
      </c>
      <c r="I195" s="1080">
        <f>('24.1 Base Year 1 Staff Loading'!I195+'24.2 Base Year 2 Staff Loading'!I195+'24.3 Base Year 3 Staff Loading'!I195+'24.4 Base Year 4 Staff Loading'!I195+'24.5 Base Year 5 Staff Loading'!I195+'24.6 Base Year 6 Staff Loading'!I195)/6</f>
        <v>0</v>
      </c>
      <c r="J195" s="1080">
        <f>('24.1 Base Year 1 Staff Loading'!J195+'24.2 Base Year 2 Staff Loading'!J195+'24.3 Base Year 3 Staff Loading'!J195+'24.4 Base Year 4 Staff Loading'!J195+'24.5 Base Year 5 Staff Loading'!J195+'24.6 Base Year 6 Staff Loading'!J195)/6</f>
        <v>0</v>
      </c>
      <c r="K195" s="1080">
        <f>('24.1 Base Year 1 Staff Loading'!K195+'24.2 Base Year 2 Staff Loading'!K195+'24.3 Base Year 3 Staff Loading'!K195+'24.4 Base Year 4 Staff Loading'!K195+'24.5 Base Year 5 Staff Loading'!K195+'24.6 Base Year 6 Staff Loading'!K195)/6</f>
        <v>0</v>
      </c>
      <c r="L195" s="1080">
        <f>('24.1 Base Year 1 Staff Loading'!L195+'24.2 Base Year 2 Staff Loading'!L195+'24.3 Base Year 3 Staff Loading'!L195+'24.4 Base Year 4 Staff Loading'!L195+'24.5 Base Year 5 Staff Loading'!L195+'24.6 Base Year 6 Staff Loading'!L195)/6</f>
        <v>0</v>
      </c>
      <c r="M195" s="1080">
        <f>('24.1 Base Year 1 Staff Loading'!M195+'24.2 Base Year 2 Staff Loading'!M195+'24.3 Base Year 3 Staff Loading'!M195+'24.4 Base Year 4 Staff Loading'!M195+'24.5 Base Year 5 Staff Loading'!M195+'24.6 Base Year 6 Staff Loading'!M195)/6</f>
        <v>0</v>
      </c>
      <c r="N195" s="1080">
        <f>('24.1 Base Year 1 Staff Loading'!N195+'24.2 Base Year 2 Staff Loading'!N195+'24.3 Base Year 3 Staff Loading'!N195+'24.4 Base Year 4 Staff Loading'!N195+'24.5 Base Year 5 Staff Loading'!N195+'24.6 Base Year 6 Staff Loading'!N195)/6</f>
        <v>0</v>
      </c>
      <c r="O195" s="1080">
        <f>('24.1 Base Year 1 Staff Loading'!O195+'24.2 Base Year 2 Staff Loading'!O195+'24.3 Base Year 3 Staff Loading'!O195+'24.4 Base Year 4 Staff Loading'!O195+'24.5 Base Year 5 Staff Loading'!O195+'24.6 Base Year 6 Staff Loading'!O195)/6</f>
        <v>0</v>
      </c>
      <c r="P195" s="1080">
        <f>('24.1 Base Year 1 Staff Loading'!P195+'24.2 Base Year 2 Staff Loading'!P195+'24.3 Base Year 3 Staff Loading'!P195+'24.4 Base Year 4 Staff Loading'!P195+'24.5 Base Year 5 Staff Loading'!P195+'24.6 Base Year 6 Staff Loading'!P195)/6</f>
        <v>0</v>
      </c>
      <c r="Q195" s="1080">
        <f>('24.1 Base Year 1 Staff Loading'!Q195+'24.2 Base Year 2 Staff Loading'!Q195+'24.3 Base Year 3 Staff Loading'!Q195+'24.4 Base Year 4 Staff Loading'!Q195+'24.5 Base Year 5 Staff Loading'!Q195+'24.6 Base Year 6 Staff Loading'!Q195)/6</f>
        <v>0</v>
      </c>
      <c r="R195" s="1080">
        <f t="shared" si="215"/>
        <v>0</v>
      </c>
      <c r="S195" s="788">
        <f t="shared" si="216"/>
        <v>0</v>
      </c>
      <c r="T195" s="1131"/>
      <c r="U195" s="1131"/>
      <c r="V195" s="1131"/>
      <c r="W195" s="1081">
        <f t="shared" si="217"/>
        <v>0</v>
      </c>
      <c r="X195" s="1081">
        <f t="shared" si="218"/>
        <v>0</v>
      </c>
      <c r="Z195" s="1081">
        <f t="shared" si="219"/>
        <v>0</v>
      </c>
      <c r="AA195" s="1081">
        <f t="shared" si="220"/>
        <v>0</v>
      </c>
      <c r="AB195" s="909" t="e">
        <f t="shared" si="221"/>
        <v>#DIV/0!</v>
      </c>
    </row>
    <row r="196" spans="1:28" ht="15" thickBot="1" x14ac:dyDescent="0.35">
      <c r="A196" s="1082"/>
      <c r="B196" s="1083" t="s">
        <v>1192</v>
      </c>
      <c r="C196" s="1084"/>
      <c r="D196" s="1085"/>
      <c r="E196" s="1086"/>
      <c r="F196" s="1087">
        <f>SUM(F191:F195)</f>
        <v>0</v>
      </c>
      <c r="G196" s="1087">
        <f t="shared" ref="G196:R196" si="222">SUM(G191:G195)</f>
        <v>0</v>
      </c>
      <c r="H196" s="1087">
        <f t="shared" si="222"/>
        <v>0</v>
      </c>
      <c r="I196" s="1087">
        <f t="shared" si="222"/>
        <v>0</v>
      </c>
      <c r="J196" s="1087">
        <f t="shared" si="222"/>
        <v>0</v>
      </c>
      <c r="K196" s="1087">
        <f t="shared" si="222"/>
        <v>0</v>
      </c>
      <c r="L196" s="1087">
        <f t="shared" si="222"/>
        <v>0</v>
      </c>
      <c r="M196" s="1087">
        <f t="shared" si="222"/>
        <v>0</v>
      </c>
      <c r="N196" s="1087">
        <f t="shared" si="222"/>
        <v>0</v>
      </c>
      <c r="O196" s="1087">
        <f t="shared" si="222"/>
        <v>0</v>
      </c>
      <c r="P196" s="1087">
        <f t="shared" si="222"/>
        <v>0</v>
      </c>
      <c r="Q196" s="1087">
        <f t="shared" si="222"/>
        <v>0</v>
      </c>
      <c r="R196" s="1087">
        <f t="shared" si="222"/>
        <v>0</v>
      </c>
      <c r="S196" s="796">
        <f>SUM(S191:S195)</f>
        <v>0</v>
      </c>
      <c r="T196" s="1131"/>
      <c r="U196" s="1131"/>
      <c r="V196" s="1131"/>
      <c r="W196" s="1099">
        <f>SUM(W191:W195)</f>
        <v>0</v>
      </c>
      <c r="X196" s="1099">
        <f>SUM(X191:X195)</f>
        <v>0</v>
      </c>
      <c r="Z196" s="1089">
        <f>SUM(Z191:Z195)</f>
        <v>0</v>
      </c>
      <c r="AA196" s="1089">
        <f>SUM(AA191:AA195)</f>
        <v>0</v>
      </c>
      <c r="AB196" s="798" t="e">
        <f>Z196/(Z196+AA196)</f>
        <v>#DIV/0!</v>
      </c>
    </row>
    <row r="197" spans="1:28" ht="14.25" x14ac:dyDescent="0.3">
      <c r="A197" s="1075">
        <v>9.3000000000000007</v>
      </c>
      <c r="B197" s="1076" t="s">
        <v>1193</v>
      </c>
      <c r="C197" s="1077"/>
      <c r="D197" s="1078"/>
      <c r="E197" s="1079"/>
      <c r="F197" s="1080">
        <f>('24.1 Base Year 1 Staff Loading'!F197+'24.2 Base Year 2 Staff Loading'!F197+'24.3 Base Year 3 Staff Loading'!F197+'24.4 Base Year 4 Staff Loading'!F197+'24.5 Base Year 5 Staff Loading'!F197+'24.6 Base Year 6 Staff Loading'!F197)/6</f>
        <v>0</v>
      </c>
      <c r="G197" s="1080">
        <f>('24.1 Base Year 1 Staff Loading'!G197+'24.2 Base Year 2 Staff Loading'!G197+'24.3 Base Year 3 Staff Loading'!G197+'24.4 Base Year 4 Staff Loading'!G197+'24.5 Base Year 5 Staff Loading'!G197+'24.6 Base Year 6 Staff Loading'!G197)/6</f>
        <v>0</v>
      </c>
      <c r="H197" s="1080">
        <f>('24.1 Base Year 1 Staff Loading'!H197+'24.2 Base Year 2 Staff Loading'!H197+'24.3 Base Year 3 Staff Loading'!H197+'24.4 Base Year 4 Staff Loading'!H197+'24.5 Base Year 5 Staff Loading'!H197+'24.6 Base Year 6 Staff Loading'!H197)/6</f>
        <v>0</v>
      </c>
      <c r="I197" s="1080">
        <f>('24.1 Base Year 1 Staff Loading'!I197+'24.2 Base Year 2 Staff Loading'!I197+'24.3 Base Year 3 Staff Loading'!I197+'24.4 Base Year 4 Staff Loading'!I197+'24.5 Base Year 5 Staff Loading'!I197+'24.6 Base Year 6 Staff Loading'!I197)/6</f>
        <v>0</v>
      </c>
      <c r="J197" s="1080">
        <f>('24.1 Base Year 1 Staff Loading'!J197+'24.2 Base Year 2 Staff Loading'!J197+'24.3 Base Year 3 Staff Loading'!J197+'24.4 Base Year 4 Staff Loading'!J197+'24.5 Base Year 5 Staff Loading'!J197+'24.6 Base Year 6 Staff Loading'!J197)/6</f>
        <v>0</v>
      </c>
      <c r="K197" s="1080">
        <f>('24.1 Base Year 1 Staff Loading'!K197+'24.2 Base Year 2 Staff Loading'!K197+'24.3 Base Year 3 Staff Loading'!K197+'24.4 Base Year 4 Staff Loading'!K197+'24.5 Base Year 5 Staff Loading'!K197+'24.6 Base Year 6 Staff Loading'!K197)/6</f>
        <v>0</v>
      </c>
      <c r="L197" s="1080">
        <f>('24.1 Base Year 1 Staff Loading'!L197+'24.2 Base Year 2 Staff Loading'!L197+'24.3 Base Year 3 Staff Loading'!L197+'24.4 Base Year 4 Staff Loading'!L197+'24.5 Base Year 5 Staff Loading'!L197+'24.6 Base Year 6 Staff Loading'!L197)/6</f>
        <v>0</v>
      </c>
      <c r="M197" s="1080">
        <f>('24.1 Base Year 1 Staff Loading'!M197+'24.2 Base Year 2 Staff Loading'!M197+'24.3 Base Year 3 Staff Loading'!M197+'24.4 Base Year 4 Staff Loading'!M197+'24.5 Base Year 5 Staff Loading'!M197+'24.6 Base Year 6 Staff Loading'!M197)/6</f>
        <v>0</v>
      </c>
      <c r="N197" s="1080">
        <f>('24.1 Base Year 1 Staff Loading'!N197+'24.2 Base Year 2 Staff Loading'!N197+'24.3 Base Year 3 Staff Loading'!N197+'24.4 Base Year 4 Staff Loading'!N197+'24.5 Base Year 5 Staff Loading'!N197+'24.6 Base Year 6 Staff Loading'!N197)/6</f>
        <v>0</v>
      </c>
      <c r="O197" s="1080">
        <f>('24.1 Base Year 1 Staff Loading'!O197+'24.2 Base Year 2 Staff Loading'!O197+'24.3 Base Year 3 Staff Loading'!O197+'24.4 Base Year 4 Staff Loading'!O197+'24.5 Base Year 5 Staff Loading'!O197+'24.6 Base Year 6 Staff Loading'!O197)/6</f>
        <v>0</v>
      </c>
      <c r="P197" s="1080">
        <f>('24.1 Base Year 1 Staff Loading'!P197+'24.2 Base Year 2 Staff Loading'!P197+'24.3 Base Year 3 Staff Loading'!P197+'24.4 Base Year 4 Staff Loading'!P197+'24.5 Base Year 5 Staff Loading'!P197+'24.6 Base Year 6 Staff Loading'!P197)/6</f>
        <v>0</v>
      </c>
      <c r="Q197" s="1080">
        <f>('24.1 Base Year 1 Staff Loading'!Q197+'24.2 Base Year 2 Staff Loading'!Q197+'24.3 Base Year 3 Staff Loading'!Q197+'24.4 Base Year 4 Staff Loading'!Q197+'24.5 Base Year 5 Staff Loading'!Q197+'24.6 Base Year 6 Staff Loading'!Q197)/6</f>
        <v>0</v>
      </c>
      <c r="R197" s="1080">
        <f>SUM(F197:Q197)</f>
        <v>0</v>
      </c>
      <c r="S197" s="788">
        <f>D197*R197</f>
        <v>0</v>
      </c>
      <c r="T197" s="1131"/>
      <c r="U197" s="1131"/>
      <c r="V197" s="1131"/>
      <c r="W197" s="1081">
        <f>X197/$U$7</f>
        <v>0</v>
      </c>
      <c r="X197" s="1081">
        <f>R197/12</f>
        <v>0</v>
      </c>
      <c r="Z197" s="1081">
        <f>IF($E197="Y",$R197,0)</f>
        <v>0</v>
      </c>
      <c r="AA197" s="1081">
        <f>IF($E197="N",$R197,0)</f>
        <v>0</v>
      </c>
      <c r="AB197" s="909" t="e">
        <f>Z197/(AA197+Z197)</f>
        <v>#DIV/0!</v>
      </c>
    </row>
    <row r="198" spans="1:28" s="1088" customFormat="1" ht="14.25" x14ac:dyDescent="0.3">
      <c r="A198" s="1075"/>
      <c r="B198" s="1076"/>
      <c r="C198" s="1077"/>
      <c r="D198" s="1078"/>
      <c r="E198" s="1079"/>
      <c r="F198" s="1080">
        <f>('24.1 Base Year 1 Staff Loading'!F198+'24.2 Base Year 2 Staff Loading'!F198+'24.3 Base Year 3 Staff Loading'!F198+'24.4 Base Year 4 Staff Loading'!F198+'24.5 Base Year 5 Staff Loading'!F198+'24.6 Base Year 6 Staff Loading'!F198)/6</f>
        <v>0</v>
      </c>
      <c r="G198" s="1080">
        <f>('24.1 Base Year 1 Staff Loading'!G198+'24.2 Base Year 2 Staff Loading'!G198+'24.3 Base Year 3 Staff Loading'!G198+'24.4 Base Year 4 Staff Loading'!G198+'24.5 Base Year 5 Staff Loading'!G198+'24.6 Base Year 6 Staff Loading'!G198)/6</f>
        <v>0</v>
      </c>
      <c r="H198" s="1080">
        <f>('24.1 Base Year 1 Staff Loading'!H198+'24.2 Base Year 2 Staff Loading'!H198+'24.3 Base Year 3 Staff Loading'!H198+'24.4 Base Year 4 Staff Loading'!H198+'24.5 Base Year 5 Staff Loading'!H198+'24.6 Base Year 6 Staff Loading'!H198)/6</f>
        <v>0</v>
      </c>
      <c r="I198" s="1080">
        <f>('24.1 Base Year 1 Staff Loading'!I198+'24.2 Base Year 2 Staff Loading'!I198+'24.3 Base Year 3 Staff Loading'!I198+'24.4 Base Year 4 Staff Loading'!I198+'24.5 Base Year 5 Staff Loading'!I198+'24.6 Base Year 6 Staff Loading'!I198)/6</f>
        <v>0</v>
      </c>
      <c r="J198" s="1080">
        <f>('24.1 Base Year 1 Staff Loading'!J198+'24.2 Base Year 2 Staff Loading'!J198+'24.3 Base Year 3 Staff Loading'!J198+'24.4 Base Year 4 Staff Loading'!J198+'24.5 Base Year 5 Staff Loading'!J198+'24.6 Base Year 6 Staff Loading'!J198)/6</f>
        <v>0</v>
      </c>
      <c r="K198" s="1080">
        <f>('24.1 Base Year 1 Staff Loading'!K198+'24.2 Base Year 2 Staff Loading'!K198+'24.3 Base Year 3 Staff Loading'!K198+'24.4 Base Year 4 Staff Loading'!K198+'24.5 Base Year 5 Staff Loading'!K198+'24.6 Base Year 6 Staff Loading'!K198)/6</f>
        <v>0</v>
      </c>
      <c r="L198" s="1080">
        <f>('24.1 Base Year 1 Staff Loading'!L198+'24.2 Base Year 2 Staff Loading'!L198+'24.3 Base Year 3 Staff Loading'!L198+'24.4 Base Year 4 Staff Loading'!L198+'24.5 Base Year 5 Staff Loading'!L198+'24.6 Base Year 6 Staff Loading'!L198)/6</f>
        <v>0</v>
      </c>
      <c r="M198" s="1080">
        <f>('24.1 Base Year 1 Staff Loading'!M198+'24.2 Base Year 2 Staff Loading'!M198+'24.3 Base Year 3 Staff Loading'!M198+'24.4 Base Year 4 Staff Loading'!M198+'24.5 Base Year 5 Staff Loading'!M198+'24.6 Base Year 6 Staff Loading'!M198)/6</f>
        <v>0</v>
      </c>
      <c r="N198" s="1080">
        <f>('24.1 Base Year 1 Staff Loading'!N198+'24.2 Base Year 2 Staff Loading'!N198+'24.3 Base Year 3 Staff Loading'!N198+'24.4 Base Year 4 Staff Loading'!N198+'24.5 Base Year 5 Staff Loading'!N198+'24.6 Base Year 6 Staff Loading'!N198)/6</f>
        <v>0</v>
      </c>
      <c r="O198" s="1080">
        <f>('24.1 Base Year 1 Staff Loading'!O198+'24.2 Base Year 2 Staff Loading'!O198+'24.3 Base Year 3 Staff Loading'!O198+'24.4 Base Year 4 Staff Loading'!O198+'24.5 Base Year 5 Staff Loading'!O198+'24.6 Base Year 6 Staff Loading'!O198)/6</f>
        <v>0</v>
      </c>
      <c r="P198" s="1080">
        <f>('24.1 Base Year 1 Staff Loading'!P198+'24.2 Base Year 2 Staff Loading'!P198+'24.3 Base Year 3 Staff Loading'!P198+'24.4 Base Year 4 Staff Loading'!P198+'24.5 Base Year 5 Staff Loading'!P198+'24.6 Base Year 6 Staff Loading'!P198)/6</f>
        <v>0</v>
      </c>
      <c r="Q198" s="1080">
        <f>('24.1 Base Year 1 Staff Loading'!Q198+'24.2 Base Year 2 Staff Loading'!Q198+'24.3 Base Year 3 Staff Loading'!Q198+'24.4 Base Year 4 Staff Loading'!Q198+'24.5 Base Year 5 Staff Loading'!Q198+'24.6 Base Year 6 Staff Loading'!Q198)/6</f>
        <v>0</v>
      </c>
      <c r="R198" s="1080">
        <f t="shared" ref="R198:R201" si="223">SUM(F198:Q198)</f>
        <v>0</v>
      </c>
      <c r="S198" s="788">
        <f t="shared" ref="S198:S201" si="224">D198*R198</f>
        <v>0</v>
      </c>
      <c r="T198" s="1131"/>
      <c r="U198" s="1131"/>
      <c r="V198" s="1131"/>
      <c r="W198" s="1081">
        <f t="shared" ref="W198:W201" si="225">X198/$U$7</f>
        <v>0</v>
      </c>
      <c r="X198" s="1081">
        <f t="shared" ref="X198:X201" si="226">R198/12</f>
        <v>0</v>
      </c>
      <c r="Z198" s="1081">
        <f t="shared" ref="Z198:Z201" si="227">IF($E198="Y",$R198,0)</f>
        <v>0</v>
      </c>
      <c r="AA198" s="1081">
        <f t="shared" ref="AA198:AA201" si="228">IF($E198="N",$R198,0)</f>
        <v>0</v>
      </c>
      <c r="AB198" s="909" t="e">
        <f t="shared" ref="AB198:AB201" si="229">Z198/(AA198+Z198)</f>
        <v>#DIV/0!</v>
      </c>
    </row>
    <row r="199" spans="1:28" s="1088" customFormat="1" ht="14.25" x14ac:dyDescent="0.3">
      <c r="A199" s="1075"/>
      <c r="B199" s="1076"/>
      <c r="C199" s="1077"/>
      <c r="D199" s="1078"/>
      <c r="E199" s="1079"/>
      <c r="F199" s="1080">
        <f>('24.1 Base Year 1 Staff Loading'!F199+'24.2 Base Year 2 Staff Loading'!F199+'24.3 Base Year 3 Staff Loading'!F199+'24.4 Base Year 4 Staff Loading'!F199+'24.5 Base Year 5 Staff Loading'!F199+'24.6 Base Year 6 Staff Loading'!F199)/6</f>
        <v>0</v>
      </c>
      <c r="G199" s="1080">
        <f>('24.1 Base Year 1 Staff Loading'!G199+'24.2 Base Year 2 Staff Loading'!G199+'24.3 Base Year 3 Staff Loading'!G199+'24.4 Base Year 4 Staff Loading'!G199+'24.5 Base Year 5 Staff Loading'!G199+'24.6 Base Year 6 Staff Loading'!G199)/6</f>
        <v>0</v>
      </c>
      <c r="H199" s="1080">
        <f>('24.1 Base Year 1 Staff Loading'!H199+'24.2 Base Year 2 Staff Loading'!H199+'24.3 Base Year 3 Staff Loading'!H199+'24.4 Base Year 4 Staff Loading'!H199+'24.5 Base Year 5 Staff Loading'!H199+'24.6 Base Year 6 Staff Loading'!H199)/6</f>
        <v>0</v>
      </c>
      <c r="I199" s="1080">
        <f>('24.1 Base Year 1 Staff Loading'!I199+'24.2 Base Year 2 Staff Loading'!I199+'24.3 Base Year 3 Staff Loading'!I199+'24.4 Base Year 4 Staff Loading'!I199+'24.5 Base Year 5 Staff Loading'!I199+'24.6 Base Year 6 Staff Loading'!I199)/6</f>
        <v>0</v>
      </c>
      <c r="J199" s="1080">
        <f>('24.1 Base Year 1 Staff Loading'!J199+'24.2 Base Year 2 Staff Loading'!J199+'24.3 Base Year 3 Staff Loading'!J199+'24.4 Base Year 4 Staff Loading'!J199+'24.5 Base Year 5 Staff Loading'!J199+'24.6 Base Year 6 Staff Loading'!J199)/6</f>
        <v>0</v>
      </c>
      <c r="K199" s="1080">
        <f>('24.1 Base Year 1 Staff Loading'!K199+'24.2 Base Year 2 Staff Loading'!K199+'24.3 Base Year 3 Staff Loading'!K199+'24.4 Base Year 4 Staff Loading'!K199+'24.5 Base Year 5 Staff Loading'!K199+'24.6 Base Year 6 Staff Loading'!K199)/6</f>
        <v>0</v>
      </c>
      <c r="L199" s="1080">
        <f>('24.1 Base Year 1 Staff Loading'!L199+'24.2 Base Year 2 Staff Loading'!L199+'24.3 Base Year 3 Staff Loading'!L199+'24.4 Base Year 4 Staff Loading'!L199+'24.5 Base Year 5 Staff Loading'!L199+'24.6 Base Year 6 Staff Loading'!L199)/6</f>
        <v>0</v>
      </c>
      <c r="M199" s="1080">
        <f>('24.1 Base Year 1 Staff Loading'!M199+'24.2 Base Year 2 Staff Loading'!M199+'24.3 Base Year 3 Staff Loading'!M199+'24.4 Base Year 4 Staff Loading'!M199+'24.5 Base Year 5 Staff Loading'!M199+'24.6 Base Year 6 Staff Loading'!M199)/6</f>
        <v>0</v>
      </c>
      <c r="N199" s="1080">
        <f>('24.1 Base Year 1 Staff Loading'!N199+'24.2 Base Year 2 Staff Loading'!N199+'24.3 Base Year 3 Staff Loading'!N199+'24.4 Base Year 4 Staff Loading'!N199+'24.5 Base Year 5 Staff Loading'!N199+'24.6 Base Year 6 Staff Loading'!N199)/6</f>
        <v>0</v>
      </c>
      <c r="O199" s="1080">
        <f>('24.1 Base Year 1 Staff Loading'!O199+'24.2 Base Year 2 Staff Loading'!O199+'24.3 Base Year 3 Staff Loading'!O199+'24.4 Base Year 4 Staff Loading'!O199+'24.5 Base Year 5 Staff Loading'!O199+'24.6 Base Year 6 Staff Loading'!O199)/6</f>
        <v>0</v>
      </c>
      <c r="P199" s="1080">
        <f>('24.1 Base Year 1 Staff Loading'!P199+'24.2 Base Year 2 Staff Loading'!P199+'24.3 Base Year 3 Staff Loading'!P199+'24.4 Base Year 4 Staff Loading'!P199+'24.5 Base Year 5 Staff Loading'!P199+'24.6 Base Year 6 Staff Loading'!P199)/6</f>
        <v>0</v>
      </c>
      <c r="Q199" s="1080">
        <f>('24.1 Base Year 1 Staff Loading'!Q199+'24.2 Base Year 2 Staff Loading'!Q199+'24.3 Base Year 3 Staff Loading'!Q199+'24.4 Base Year 4 Staff Loading'!Q199+'24.5 Base Year 5 Staff Loading'!Q199+'24.6 Base Year 6 Staff Loading'!Q199)/6</f>
        <v>0</v>
      </c>
      <c r="R199" s="1080">
        <f t="shared" si="223"/>
        <v>0</v>
      </c>
      <c r="S199" s="788">
        <f t="shared" si="224"/>
        <v>0</v>
      </c>
      <c r="T199" s="1131"/>
      <c r="U199" s="1131"/>
      <c r="V199" s="1131"/>
      <c r="W199" s="1081">
        <f t="shared" si="225"/>
        <v>0</v>
      </c>
      <c r="X199" s="1081">
        <f t="shared" si="226"/>
        <v>0</v>
      </c>
      <c r="Z199" s="1081">
        <f t="shared" si="227"/>
        <v>0</v>
      </c>
      <c r="AA199" s="1081">
        <f t="shared" si="228"/>
        <v>0</v>
      </c>
      <c r="AB199" s="909" t="e">
        <f t="shared" si="229"/>
        <v>#DIV/0!</v>
      </c>
    </row>
    <row r="200" spans="1:28" ht="14.25" x14ac:dyDescent="0.3">
      <c r="A200" s="1075"/>
      <c r="B200" s="1076"/>
      <c r="C200" s="1077"/>
      <c r="D200" s="1078"/>
      <c r="E200" s="1079"/>
      <c r="F200" s="1080">
        <f>('24.1 Base Year 1 Staff Loading'!F200+'24.2 Base Year 2 Staff Loading'!F200+'24.3 Base Year 3 Staff Loading'!F200+'24.4 Base Year 4 Staff Loading'!F200+'24.5 Base Year 5 Staff Loading'!F200+'24.6 Base Year 6 Staff Loading'!F200)/6</f>
        <v>0</v>
      </c>
      <c r="G200" s="1080">
        <f>('24.1 Base Year 1 Staff Loading'!G200+'24.2 Base Year 2 Staff Loading'!G200+'24.3 Base Year 3 Staff Loading'!G200+'24.4 Base Year 4 Staff Loading'!G200+'24.5 Base Year 5 Staff Loading'!G200+'24.6 Base Year 6 Staff Loading'!G200)/6</f>
        <v>0</v>
      </c>
      <c r="H200" s="1080">
        <f>('24.1 Base Year 1 Staff Loading'!H200+'24.2 Base Year 2 Staff Loading'!H200+'24.3 Base Year 3 Staff Loading'!H200+'24.4 Base Year 4 Staff Loading'!H200+'24.5 Base Year 5 Staff Loading'!H200+'24.6 Base Year 6 Staff Loading'!H200)/6</f>
        <v>0</v>
      </c>
      <c r="I200" s="1080">
        <f>('24.1 Base Year 1 Staff Loading'!I200+'24.2 Base Year 2 Staff Loading'!I200+'24.3 Base Year 3 Staff Loading'!I200+'24.4 Base Year 4 Staff Loading'!I200+'24.5 Base Year 5 Staff Loading'!I200+'24.6 Base Year 6 Staff Loading'!I200)/6</f>
        <v>0</v>
      </c>
      <c r="J200" s="1080">
        <f>('24.1 Base Year 1 Staff Loading'!J200+'24.2 Base Year 2 Staff Loading'!J200+'24.3 Base Year 3 Staff Loading'!J200+'24.4 Base Year 4 Staff Loading'!J200+'24.5 Base Year 5 Staff Loading'!J200+'24.6 Base Year 6 Staff Loading'!J200)/6</f>
        <v>0</v>
      </c>
      <c r="K200" s="1080">
        <f>('24.1 Base Year 1 Staff Loading'!K200+'24.2 Base Year 2 Staff Loading'!K200+'24.3 Base Year 3 Staff Loading'!K200+'24.4 Base Year 4 Staff Loading'!K200+'24.5 Base Year 5 Staff Loading'!K200+'24.6 Base Year 6 Staff Loading'!K200)/6</f>
        <v>0</v>
      </c>
      <c r="L200" s="1080">
        <f>('24.1 Base Year 1 Staff Loading'!L200+'24.2 Base Year 2 Staff Loading'!L200+'24.3 Base Year 3 Staff Loading'!L200+'24.4 Base Year 4 Staff Loading'!L200+'24.5 Base Year 5 Staff Loading'!L200+'24.6 Base Year 6 Staff Loading'!L200)/6</f>
        <v>0</v>
      </c>
      <c r="M200" s="1080">
        <f>('24.1 Base Year 1 Staff Loading'!M200+'24.2 Base Year 2 Staff Loading'!M200+'24.3 Base Year 3 Staff Loading'!M200+'24.4 Base Year 4 Staff Loading'!M200+'24.5 Base Year 5 Staff Loading'!M200+'24.6 Base Year 6 Staff Loading'!M200)/6</f>
        <v>0</v>
      </c>
      <c r="N200" s="1080">
        <f>('24.1 Base Year 1 Staff Loading'!N200+'24.2 Base Year 2 Staff Loading'!N200+'24.3 Base Year 3 Staff Loading'!N200+'24.4 Base Year 4 Staff Loading'!N200+'24.5 Base Year 5 Staff Loading'!N200+'24.6 Base Year 6 Staff Loading'!N200)/6</f>
        <v>0</v>
      </c>
      <c r="O200" s="1080">
        <f>('24.1 Base Year 1 Staff Loading'!O200+'24.2 Base Year 2 Staff Loading'!O200+'24.3 Base Year 3 Staff Loading'!O200+'24.4 Base Year 4 Staff Loading'!O200+'24.5 Base Year 5 Staff Loading'!O200+'24.6 Base Year 6 Staff Loading'!O200)/6</f>
        <v>0</v>
      </c>
      <c r="P200" s="1080">
        <f>('24.1 Base Year 1 Staff Loading'!P200+'24.2 Base Year 2 Staff Loading'!P200+'24.3 Base Year 3 Staff Loading'!P200+'24.4 Base Year 4 Staff Loading'!P200+'24.5 Base Year 5 Staff Loading'!P200+'24.6 Base Year 6 Staff Loading'!P200)/6</f>
        <v>0</v>
      </c>
      <c r="Q200" s="1080">
        <f>('24.1 Base Year 1 Staff Loading'!Q200+'24.2 Base Year 2 Staff Loading'!Q200+'24.3 Base Year 3 Staff Loading'!Q200+'24.4 Base Year 4 Staff Loading'!Q200+'24.5 Base Year 5 Staff Loading'!Q200+'24.6 Base Year 6 Staff Loading'!Q200)/6</f>
        <v>0</v>
      </c>
      <c r="R200" s="1080">
        <f t="shared" si="223"/>
        <v>0</v>
      </c>
      <c r="S200" s="788">
        <f t="shared" si="224"/>
        <v>0</v>
      </c>
      <c r="T200" s="1131"/>
      <c r="U200" s="1131"/>
      <c r="V200" s="1131"/>
      <c r="W200" s="1081">
        <f t="shared" si="225"/>
        <v>0</v>
      </c>
      <c r="X200" s="1081">
        <f t="shared" si="226"/>
        <v>0</v>
      </c>
      <c r="Z200" s="1081">
        <f t="shared" si="227"/>
        <v>0</v>
      </c>
      <c r="AA200" s="1081">
        <f t="shared" si="228"/>
        <v>0</v>
      </c>
      <c r="AB200" s="909" t="e">
        <f t="shared" si="229"/>
        <v>#DIV/0!</v>
      </c>
    </row>
    <row r="201" spans="1:28" ht="14.25" x14ac:dyDescent="0.3">
      <c r="A201" s="1075"/>
      <c r="B201" s="1076"/>
      <c r="C201" s="1077"/>
      <c r="D201" s="1078"/>
      <c r="E201" s="1079"/>
      <c r="F201" s="1080">
        <f>('24.1 Base Year 1 Staff Loading'!F201+'24.2 Base Year 2 Staff Loading'!F201+'24.3 Base Year 3 Staff Loading'!F201+'24.4 Base Year 4 Staff Loading'!F201+'24.5 Base Year 5 Staff Loading'!F201+'24.6 Base Year 6 Staff Loading'!F201)/6</f>
        <v>0</v>
      </c>
      <c r="G201" s="1080">
        <f>('24.1 Base Year 1 Staff Loading'!G201+'24.2 Base Year 2 Staff Loading'!G201+'24.3 Base Year 3 Staff Loading'!G201+'24.4 Base Year 4 Staff Loading'!G201+'24.5 Base Year 5 Staff Loading'!G201+'24.6 Base Year 6 Staff Loading'!G201)/6</f>
        <v>0</v>
      </c>
      <c r="H201" s="1080">
        <f>('24.1 Base Year 1 Staff Loading'!H201+'24.2 Base Year 2 Staff Loading'!H201+'24.3 Base Year 3 Staff Loading'!H201+'24.4 Base Year 4 Staff Loading'!H201+'24.5 Base Year 5 Staff Loading'!H201+'24.6 Base Year 6 Staff Loading'!H201)/6</f>
        <v>0</v>
      </c>
      <c r="I201" s="1080">
        <f>('24.1 Base Year 1 Staff Loading'!I201+'24.2 Base Year 2 Staff Loading'!I201+'24.3 Base Year 3 Staff Loading'!I201+'24.4 Base Year 4 Staff Loading'!I201+'24.5 Base Year 5 Staff Loading'!I201+'24.6 Base Year 6 Staff Loading'!I201)/6</f>
        <v>0</v>
      </c>
      <c r="J201" s="1080">
        <f>('24.1 Base Year 1 Staff Loading'!J201+'24.2 Base Year 2 Staff Loading'!J201+'24.3 Base Year 3 Staff Loading'!J201+'24.4 Base Year 4 Staff Loading'!J201+'24.5 Base Year 5 Staff Loading'!J201+'24.6 Base Year 6 Staff Loading'!J201)/6</f>
        <v>0</v>
      </c>
      <c r="K201" s="1080">
        <f>('24.1 Base Year 1 Staff Loading'!K201+'24.2 Base Year 2 Staff Loading'!K201+'24.3 Base Year 3 Staff Loading'!K201+'24.4 Base Year 4 Staff Loading'!K201+'24.5 Base Year 5 Staff Loading'!K201+'24.6 Base Year 6 Staff Loading'!K201)/6</f>
        <v>0</v>
      </c>
      <c r="L201" s="1080">
        <f>('24.1 Base Year 1 Staff Loading'!L201+'24.2 Base Year 2 Staff Loading'!L201+'24.3 Base Year 3 Staff Loading'!L201+'24.4 Base Year 4 Staff Loading'!L201+'24.5 Base Year 5 Staff Loading'!L201+'24.6 Base Year 6 Staff Loading'!L201)/6</f>
        <v>0</v>
      </c>
      <c r="M201" s="1080">
        <f>('24.1 Base Year 1 Staff Loading'!M201+'24.2 Base Year 2 Staff Loading'!M201+'24.3 Base Year 3 Staff Loading'!M201+'24.4 Base Year 4 Staff Loading'!M201+'24.5 Base Year 5 Staff Loading'!M201+'24.6 Base Year 6 Staff Loading'!M201)/6</f>
        <v>0</v>
      </c>
      <c r="N201" s="1080">
        <f>('24.1 Base Year 1 Staff Loading'!N201+'24.2 Base Year 2 Staff Loading'!N201+'24.3 Base Year 3 Staff Loading'!N201+'24.4 Base Year 4 Staff Loading'!N201+'24.5 Base Year 5 Staff Loading'!N201+'24.6 Base Year 6 Staff Loading'!N201)/6</f>
        <v>0</v>
      </c>
      <c r="O201" s="1080">
        <f>('24.1 Base Year 1 Staff Loading'!O201+'24.2 Base Year 2 Staff Loading'!O201+'24.3 Base Year 3 Staff Loading'!O201+'24.4 Base Year 4 Staff Loading'!O201+'24.5 Base Year 5 Staff Loading'!O201+'24.6 Base Year 6 Staff Loading'!O201)/6</f>
        <v>0</v>
      </c>
      <c r="P201" s="1080">
        <f>('24.1 Base Year 1 Staff Loading'!P201+'24.2 Base Year 2 Staff Loading'!P201+'24.3 Base Year 3 Staff Loading'!P201+'24.4 Base Year 4 Staff Loading'!P201+'24.5 Base Year 5 Staff Loading'!P201+'24.6 Base Year 6 Staff Loading'!P201)/6</f>
        <v>0</v>
      </c>
      <c r="Q201" s="1080">
        <f>('24.1 Base Year 1 Staff Loading'!Q201+'24.2 Base Year 2 Staff Loading'!Q201+'24.3 Base Year 3 Staff Loading'!Q201+'24.4 Base Year 4 Staff Loading'!Q201+'24.5 Base Year 5 Staff Loading'!Q201+'24.6 Base Year 6 Staff Loading'!Q201)/6</f>
        <v>0</v>
      </c>
      <c r="R201" s="1080">
        <f t="shared" si="223"/>
        <v>0</v>
      </c>
      <c r="S201" s="788">
        <f t="shared" si="224"/>
        <v>0</v>
      </c>
      <c r="T201" s="1131"/>
      <c r="U201" s="1131"/>
      <c r="V201" s="1131"/>
      <c r="W201" s="1081">
        <f t="shared" si="225"/>
        <v>0</v>
      </c>
      <c r="X201" s="1081">
        <f t="shared" si="226"/>
        <v>0</v>
      </c>
      <c r="Z201" s="1081">
        <f t="shared" si="227"/>
        <v>0</v>
      </c>
      <c r="AA201" s="1081">
        <f t="shared" si="228"/>
        <v>0</v>
      </c>
      <c r="AB201" s="909" t="e">
        <f t="shared" si="229"/>
        <v>#DIV/0!</v>
      </c>
    </row>
    <row r="202" spans="1:28" ht="15" thickBot="1" x14ac:dyDescent="0.35">
      <c r="A202" s="1082"/>
      <c r="B202" s="1083" t="s">
        <v>1194</v>
      </c>
      <c r="C202" s="1084"/>
      <c r="D202" s="1085"/>
      <c r="E202" s="1086"/>
      <c r="F202" s="1087">
        <f>SUM(F197:F201)</f>
        <v>0</v>
      </c>
      <c r="G202" s="1087">
        <f t="shared" ref="G202:R202" si="230">SUM(G197:G201)</f>
        <v>0</v>
      </c>
      <c r="H202" s="1087">
        <f t="shared" si="230"/>
        <v>0</v>
      </c>
      <c r="I202" s="1087">
        <f t="shared" si="230"/>
        <v>0</v>
      </c>
      <c r="J202" s="1087">
        <f t="shared" si="230"/>
        <v>0</v>
      </c>
      <c r="K202" s="1087">
        <f t="shared" si="230"/>
        <v>0</v>
      </c>
      <c r="L202" s="1087">
        <f t="shared" si="230"/>
        <v>0</v>
      </c>
      <c r="M202" s="1087">
        <f t="shared" si="230"/>
        <v>0</v>
      </c>
      <c r="N202" s="1087">
        <f t="shared" si="230"/>
        <v>0</v>
      </c>
      <c r="O202" s="1087">
        <f t="shared" si="230"/>
        <v>0</v>
      </c>
      <c r="P202" s="1087">
        <f t="shared" si="230"/>
        <v>0</v>
      </c>
      <c r="Q202" s="1087">
        <f t="shared" si="230"/>
        <v>0</v>
      </c>
      <c r="R202" s="1087">
        <f t="shared" si="230"/>
        <v>0</v>
      </c>
      <c r="S202" s="796">
        <f>SUM(S197:S201)</f>
        <v>0</v>
      </c>
      <c r="T202" s="1131"/>
      <c r="U202" s="1131"/>
      <c r="V202" s="1131"/>
      <c r="W202" s="1099">
        <f>SUM(W197:W201)</f>
        <v>0</v>
      </c>
      <c r="X202" s="1099">
        <f>SUM(X197:X201)</f>
        <v>0</v>
      </c>
      <c r="Z202" s="1089">
        <f>SUM(Z197:Z201)</f>
        <v>0</v>
      </c>
      <c r="AA202" s="1089">
        <f>SUM(AA197:AA201)</f>
        <v>0</v>
      </c>
      <c r="AB202" s="798" t="e">
        <f>Z202/(Z202+AA202)</f>
        <v>#DIV/0!</v>
      </c>
    </row>
    <row r="203" spans="1:28" ht="14.25" x14ac:dyDescent="0.3">
      <c r="A203" s="1075">
        <v>9.4</v>
      </c>
      <c r="B203" s="1076" t="s">
        <v>1195</v>
      </c>
      <c r="C203" s="1118"/>
      <c r="D203" s="1078"/>
      <c r="E203" s="1079"/>
      <c r="F203" s="1080">
        <f>('24.1 Base Year 1 Staff Loading'!F203+'24.2 Base Year 2 Staff Loading'!F203+'24.3 Base Year 3 Staff Loading'!F203+'24.4 Base Year 4 Staff Loading'!F203+'24.5 Base Year 5 Staff Loading'!F203+'24.6 Base Year 6 Staff Loading'!F203)/6</f>
        <v>0</v>
      </c>
      <c r="G203" s="1080">
        <f>('24.1 Base Year 1 Staff Loading'!G203+'24.2 Base Year 2 Staff Loading'!G203+'24.3 Base Year 3 Staff Loading'!G203+'24.4 Base Year 4 Staff Loading'!G203+'24.5 Base Year 5 Staff Loading'!G203+'24.6 Base Year 6 Staff Loading'!G203)/6</f>
        <v>0</v>
      </c>
      <c r="H203" s="1080">
        <f>('24.1 Base Year 1 Staff Loading'!H203+'24.2 Base Year 2 Staff Loading'!H203+'24.3 Base Year 3 Staff Loading'!H203+'24.4 Base Year 4 Staff Loading'!H203+'24.5 Base Year 5 Staff Loading'!H203+'24.6 Base Year 6 Staff Loading'!H203)/6</f>
        <v>0</v>
      </c>
      <c r="I203" s="1080">
        <f>('24.1 Base Year 1 Staff Loading'!I203+'24.2 Base Year 2 Staff Loading'!I203+'24.3 Base Year 3 Staff Loading'!I203+'24.4 Base Year 4 Staff Loading'!I203+'24.5 Base Year 5 Staff Loading'!I203+'24.6 Base Year 6 Staff Loading'!I203)/6</f>
        <v>0</v>
      </c>
      <c r="J203" s="1080">
        <f>('24.1 Base Year 1 Staff Loading'!J203+'24.2 Base Year 2 Staff Loading'!J203+'24.3 Base Year 3 Staff Loading'!J203+'24.4 Base Year 4 Staff Loading'!J203+'24.5 Base Year 5 Staff Loading'!J203+'24.6 Base Year 6 Staff Loading'!J203)/6</f>
        <v>0</v>
      </c>
      <c r="K203" s="1080">
        <f>('24.1 Base Year 1 Staff Loading'!K203+'24.2 Base Year 2 Staff Loading'!K203+'24.3 Base Year 3 Staff Loading'!K203+'24.4 Base Year 4 Staff Loading'!K203+'24.5 Base Year 5 Staff Loading'!K203+'24.6 Base Year 6 Staff Loading'!K203)/6</f>
        <v>0</v>
      </c>
      <c r="L203" s="1080">
        <f>('24.1 Base Year 1 Staff Loading'!L203+'24.2 Base Year 2 Staff Loading'!L203+'24.3 Base Year 3 Staff Loading'!L203+'24.4 Base Year 4 Staff Loading'!L203+'24.5 Base Year 5 Staff Loading'!L203+'24.6 Base Year 6 Staff Loading'!L203)/6</f>
        <v>0</v>
      </c>
      <c r="M203" s="1080">
        <f>('24.1 Base Year 1 Staff Loading'!M203+'24.2 Base Year 2 Staff Loading'!M203+'24.3 Base Year 3 Staff Loading'!M203+'24.4 Base Year 4 Staff Loading'!M203+'24.5 Base Year 5 Staff Loading'!M203+'24.6 Base Year 6 Staff Loading'!M203)/6</f>
        <v>0</v>
      </c>
      <c r="N203" s="1080">
        <f>('24.1 Base Year 1 Staff Loading'!N203+'24.2 Base Year 2 Staff Loading'!N203+'24.3 Base Year 3 Staff Loading'!N203+'24.4 Base Year 4 Staff Loading'!N203+'24.5 Base Year 5 Staff Loading'!N203+'24.6 Base Year 6 Staff Loading'!N203)/6</f>
        <v>0</v>
      </c>
      <c r="O203" s="1080">
        <f>('24.1 Base Year 1 Staff Loading'!O203+'24.2 Base Year 2 Staff Loading'!O203+'24.3 Base Year 3 Staff Loading'!O203+'24.4 Base Year 4 Staff Loading'!O203+'24.5 Base Year 5 Staff Loading'!O203+'24.6 Base Year 6 Staff Loading'!O203)/6</f>
        <v>0</v>
      </c>
      <c r="P203" s="1080">
        <f>('24.1 Base Year 1 Staff Loading'!P203+'24.2 Base Year 2 Staff Loading'!P203+'24.3 Base Year 3 Staff Loading'!P203+'24.4 Base Year 4 Staff Loading'!P203+'24.5 Base Year 5 Staff Loading'!P203+'24.6 Base Year 6 Staff Loading'!P203)/6</f>
        <v>0</v>
      </c>
      <c r="Q203" s="1080">
        <f>('24.1 Base Year 1 Staff Loading'!Q203+'24.2 Base Year 2 Staff Loading'!Q203+'24.3 Base Year 3 Staff Loading'!Q203+'24.4 Base Year 4 Staff Loading'!Q203+'24.5 Base Year 5 Staff Loading'!Q203+'24.6 Base Year 6 Staff Loading'!Q203)/6</f>
        <v>0</v>
      </c>
      <c r="R203" s="1080">
        <f>SUM(F203:Q203)</f>
        <v>0</v>
      </c>
      <c r="S203" s="788">
        <f>D203*R203</f>
        <v>0</v>
      </c>
      <c r="T203" s="1131"/>
      <c r="U203" s="1131"/>
      <c r="V203" s="1131"/>
      <c r="W203" s="1081">
        <f>X203/$U$7</f>
        <v>0</v>
      </c>
      <c r="X203" s="1081">
        <f>R203/12</f>
        <v>0</v>
      </c>
      <c r="Z203" s="1081">
        <f>IF($E203="Y",$R203,0)</f>
        <v>0</v>
      </c>
      <c r="AA203" s="1081">
        <f>IF($E203="N",$R203,0)</f>
        <v>0</v>
      </c>
      <c r="AB203" s="909" t="e">
        <f>Z203/(AA203+Z203)</f>
        <v>#DIV/0!</v>
      </c>
    </row>
    <row r="204" spans="1:28" s="1088" customFormat="1" ht="14.25" x14ac:dyDescent="0.3">
      <c r="A204" s="1075"/>
      <c r="B204" s="1076"/>
      <c r="C204" s="1118"/>
      <c r="D204" s="1078"/>
      <c r="E204" s="1079"/>
      <c r="F204" s="1080">
        <f>('24.1 Base Year 1 Staff Loading'!F204+'24.2 Base Year 2 Staff Loading'!F204+'24.3 Base Year 3 Staff Loading'!F204+'24.4 Base Year 4 Staff Loading'!F204+'24.5 Base Year 5 Staff Loading'!F204+'24.6 Base Year 6 Staff Loading'!F204)/6</f>
        <v>0</v>
      </c>
      <c r="G204" s="1080">
        <f>('24.1 Base Year 1 Staff Loading'!G204+'24.2 Base Year 2 Staff Loading'!G204+'24.3 Base Year 3 Staff Loading'!G204+'24.4 Base Year 4 Staff Loading'!G204+'24.5 Base Year 5 Staff Loading'!G204+'24.6 Base Year 6 Staff Loading'!G204)/6</f>
        <v>0</v>
      </c>
      <c r="H204" s="1080">
        <f>('24.1 Base Year 1 Staff Loading'!H204+'24.2 Base Year 2 Staff Loading'!H204+'24.3 Base Year 3 Staff Loading'!H204+'24.4 Base Year 4 Staff Loading'!H204+'24.5 Base Year 5 Staff Loading'!H204+'24.6 Base Year 6 Staff Loading'!H204)/6</f>
        <v>0</v>
      </c>
      <c r="I204" s="1080">
        <f>('24.1 Base Year 1 Staff Loading'!I204+'24.2 Base Year 2 Staff Loading'!I204+'24.3 Base Year 3 Staff Loading'!I204+'24.4 Base Year 4 Staff Loading'!I204+'24.5 Base Year 5 Staff Loading'!I204+'24.6 Base Year 6 Staff Loading'!I204)/6</f>
        <v>0</v>
      </c>
      <c r="J204" s="1080">
        <f>('24.1 Base Year 1 Staff Loading'!J204+'24.2 Base Year 2 Staff Loading'!J204+'24.3 Base Year 3 Staff Loading'!J204+'24.4 Base Year 4 Staff Loading'!J204+'24.5 Base Year 5 Staff Loading'!J204+'24.6 Base Year 6 Staff Loading'!J204)/6</f>
        <v>0</v>
      </c>
      <c r="K204" s="1080">
        <f>('24.1 Base Year 1 Staff Loading'!K204+'24.2 Base Year 2 Staff Loading'!K204+'24.3 Base Year 3 Staff Loading'!K204+'24.4 Base Year 4 Staff Loading'!K204+'24.5 Base Year 5 Staff Loading'!K204+'24.6 Base Year 6 Staff Loading'!K204)/6</f>
        <v>0</v>
      </c>
      <c r="L204" s="1080">
        <f>('24.1 Base Year 1 Staff Loading'!L204+'24.2 Base Year 2 Staff Loading'!L204+'24.3 Base Year 3 Staff Loading'!L204+'24.4 Base Year 4 Staff Loading'!L204+'24.5 Base Year 5 Staff Loading'!L204+'24.6 Base Year 6 Staff Loading'!L204)/6</f>
        <v>0</v>
      </c>
      <c r="M204" s="1080">
        <f>('24.1 Base Year 1 Staff Loading'!M204+'24.2 Base Year 2 Staff Loading'!M204+'24.3 Base Year 3 Staff Loading'!M204+'24.4 Base Year 4 Staff Loading'!M204+'24.5 Base Year 5 Staff Loading'!M204+'24.6 Base Year 6 Staff Loading'!M204)/6</f>
        <v>0</v>
      </c>
      <c r="N204" s="1080">
        <f>('24.1 Base Year 1 Staff Loading'!N204+'24.2 Base Year 2 Staff Loading'!N204+'24.3 Base Year 3 Staff Loading'!N204+'24.4 Base Year 4 Staff Loading'!N204+'24.5 Base Year 5 Staff Loading'!N204+'24.6 Base Year 6 Staff Loading'!N204)/6</f>
        <v>0</v>
      </c>
      <c r="O204" s="1080">
        <f>('24.1 Base Year 1 Staff Loading'!O204+'24.2 Base Year 2 Staff Loading'!O204+'24.3 Base Year 3 Staff Loading'!O204+'24.4 Base Year 4 Staff Loading'!O204+'24.5 Base Year 5 Staff Loading'!O204+'24.6 Base Year 6 Staff Loading'!O204)/6</f>
        <v>0</v>
      </c>
      <c r="P204" s="1080">
        <f>('24.1 Base Year 1 Staff Loading'!P204+'24.2 Base Year 2 Staff Loading'!P204+'24.3 Base Year 3 Staff Loading'!P204+'24.4 Base Year 4 Staff Loading'!P204+'24.5 Base Year 5 Staff Loading'!P204+'24.6 Base Year 6 Staff Loading'!P204)/6</f>
        <v>0</v>
      </c>
      <c r="Q204" s="1080">
        <f>('24.1 Base Year 1 Staff Loading'!Q204+'24.2 Base Year 2 Staff Loading'!Q204+'24.3 Base Year 3 Staff Loading'!Q204+'24.4 Base Year 4 Staff Loading'!Q204+'24.5 Base Year 5 Staff Loading'!Q204+'24.6 Base Year 6 Staff Loading'!Q204)/6</f>
        <v>0</v>
      </c>
      <c r="R204" s="1080">
        <f t="shared" ref="R204:R207" si="231">SUM(F204:Q204)</f>
        <v>0</v>
      </c>
      <c r="S204" s="788">
        <f t="shared" ref="S204:S207" si="232">D204*R204</f>
        <v>0</v>
      </c>
      <c r="T204" s="1131"/>
      <c r="U204" s="1131"/>
      <c r="V204" s="1131"/>
      <c r="W204" s="1081">
        <f t="shared" ref="W204:W207" si="233">X204/$U$7</f>
        <v>0</v>
      </c>
      <c r="X204" s="1081">
        <f t="shared" ref="X204:X207" si="234">R204/12</f>
        <v>0</v>
      </c>
      <c r="Z204" s="1081">
        <f t="shared" ref="Z204:Z207" si="235">IF($E204="Y",$R204,0)</f>
        <v>0</v>
      </c>
      <c r="AA204" s="1081">
        <f t="shared" ref="AA204:AA207" si="236">IF($E204="N",$R204,0)</f>
        <v>0</v>
      </c>
      <c r="AB204" s="909" t="e">
        <f t="shared" ref="AB204:AB207" si="237">Z204/(AA204+Z204)</f>
        <v>#DIV/0!</v>
      </c>
    </row>
    <row r="205" spans="1:28" s="1088" customFormat="1" ht="14.25" x14ac:dyDescent="0.3">
      <c r="A205" s="1075"/>
      <c r="B205" s="1076"/>
      <c r="C205" s="1118"/>
      <c r="D205" s="1078"/>
      <c r="E205" s="1079"/>
      <c r="F205" s="1080">
        <f>('24.1 Base Year 1 Staff Loading'!F205+'24.2 Base Year 2 Staff Loading'!F205+'24.3 Base Year 3 Staff Loading'!F205+'24.4 Base Year 4 Staff Loading'!F205+'24.5 Base Year 5 Staff Loading'!F205+'24.6 Base Year 6 Staff Loading'!F205)/6</f>
        <v>0</v>
      </c>
      <c r="G205" s="1080">
        <f>('24.1 Base Year 1 Staff Loading'!G205+'24.2 Base Year 2 Staff Loading'!G205+'24.3 Base Year 3 Staff Loading'!G205+'24.4 Base Year 4 Staff Loading'!G205+'24.5 Base Year 5 Staff Loading'!G205+'24.6 Base Year 6 Staff Loading'!G205)/6</f>
        <v>0</v>
      </c>
      <c r="H205" s="1080">
        <f>('24.1 Base Year 1 Staff Loading'!H205+'24.2 Base Year 2 Staff Loading'!H205+'24.3 Base Year 3 Staff Loading'!H205+'24.4 Base Year 4 Staff Loading'!H205+'24.5 Base Year 5 Staff Loading'!H205+'24.6 Base Year 6 Staff Loading'!H205)/6</f>
        <v>0</v>
      </c>
      <c r="I205" s="1080">
        <f>('24.1 Base Year 1 Staff Loading'!I205+'24.2 Base Year 2 Staff Loading'!I205+'24.3 Base Year 3 Staff Loading'!I205+'24.4 Base Year 4 Staff Loading'!I205+'24.5 Base Year 5 Staff Loading'!I205+'24.6 Base Year 6 Staff Loading'!I205)/6</f>
        <v>0</v>
      </c>
      <c r="J205" s="1080">
        <f>('24.1 Base Year 1 Staff Loading'!J205+'24.2 Base Year 2 Staff Loading'!J205+'24.3 Base Year 3 Staff Loading'!J205+'24.4 Base Year 4 Staff Loading'!J205+'24.5 Base Year 5 Staff Loading'!J205+'24.6 Base Year 6 Staff Loading'!J205)/6</f>
        <v>0</v>
      </c>
      <c r="K205" s="1080">
        <f>('24.1 Base Year 1 Staff Loading'!K205+'24.2 Base Year 2 Staff Loading'!K205+'24.3 Base Year 3 Staff Loading'!K205+'24.4 Base Year 4 Staff Loading'!K205+'24.5 Base Year 5 Staff Loading'!K205+'24.6 Base Year 6 Staff Loading'!K205)/6</f>
        <v>0</v>
      </c>
      <c r="L205" s="1080">
        <f>('24.1 Base Year 1 Staff Loading'!L205+'24.2 Base Year 2 Staff Loading'!L205+'24.3 Base Year 3 Staff Loading'!L205+'24.4 Base Year 4 Staff Loading'!L205+'24.5 Base Year 5 Staff Loading'!L205+'24.6 Base Year 6 Staff Loading'!L205)/6</f>
        <v>0</v>
      </c>
      <c r="M205" s="1080">
        <f>('24.1 Base Year 1 Staff Loading'!M205+'24.2 Base Year 2 Staff Loading'!M205+'24.3 Base Year 3 Staff Loading'!M205+'24.4 Base Year 4 Staff Loading'!M205+'24.5 Base Year 5 Staff Loading'!M205+'24.6 Base Year 6 Staff Loading'!M205)/6</f>
        <v>0</v>
      </c>
      <c r="N205" s="1080">
        <f>('24.1 Base Year 1 Staff Loading'!N205+'24.2 Base Year 2 Staff Loading'!N205+'24.3 Base Year 3 Staff Loading'!N205+'24.4 Base Year 4 Staff Loading'!N205+'24.5 Base Year 5 Staff Loading'!N205+'24.6 Base Year 6 Staff Loading'!N205)/6</f>
        <v>0</v>
      </c>
      <c r="O205" s="1080">
        <f>('24.1 Base Year 1 Staff Loading'!O205+'24.2 Base Year 2 Staff Loading'!O205+'24.3 Base Year 3 Staff Loading'!O205+'24.4 Base Year 4 Staff Loading'!O205+'24.5 Base Year 5 Staff Loading'!O205+'24.6 Base Year 6 Staff Loading'!O205)/6</f>
        <v>0</v>
      </c>
      <c r="P205" s="1080">
        <f>('24.1 Base Year 1 Staff Loading'!P205+'24.2 Base Year 2 Staff Loading'!P205+'24.3 Base Year 3 Staff Loading'!P205+'24.4 Base Year 4 Staff Loading'!P205+'24.5 Base Year 5 Staff Loading'!P205+'24.6 Base Year 6 Staff Loading'!P205)/6</f>
        <v>0</v>
      </c>
      <c r="Q205" s="1080">
        <f>('24.1 Base Year 1 Staff Loading'!Q205+'24.2 Base Year 2 Staff Loading'!Q205+'24.3 Base Year 3 Staff Loading'!Q205+'24.4 Base Year 4 Staff Loading'!Q205+'24.5 Base Year 5 Staff Loading'!Q205+'24.6 Base Year 6 Staff Loading'!Q205)/6</f>
        <v>0</v>
      </c>
      <c r="R205" s="1080">
        <f t="shared" si="231"/>
        <v>0</v>
      </c>
      <c r="S205" s="788">
        <f t="shared" si="232"/>
        <v>0</v>
      </c>
      <c r="T205" s="1131"/>
      <c r="U205" s="1131"/>
      <c r="V205" s="1131"/>
      <c r="W205" s="1081">
        <f t="shared" si="233"/>
        <v>0</v>
      </c>
      <c r="X205" s="1081">
        <f t="shared" si="234"/>
        <v>0</v>
      </c>
      <c r="Z205" s="1081">
        <f t="shared" si="235"/>
        <v>0</v>
      </c>
      <c r="AA205" s="1081">
        <f t="shared" si="236"/>
        <v>0</v>
      </c>
      <c r="AB205" s="909" t="e">
        <f t="shared" si="237"/>
        <v>#DIV/0!</v>
      </c>
    </row>
    <row r="206" spans="1:28" ht="14.25" x14ac:dyDescent="0.3">
      <c r="A206" s="1075"/>
      <c r="B206" s="1076"/>
      <c r="C206" s="1118"/>
      <c r="D206" s="1078"/>
      <c r="E206" s="1079"/>
      <c r="F206" s="1080">
        <f>('24.1 Base Year 1 Staff Loading'!F206+'24.2 Base Year 2 Staff Loading'!F206+'24.3 Base Year 3 Staff Loading'!F206+'24.4 Base Year 4 Staff Loading'!F206+'24.5 Base Year 5 Staff Loading'!F206+'24.6 Base Year 6 Staff Loading'!F206)/6</f>
        <v>0</v>
      </c>
      <c r="G206" s="1080">
        <f>('24.1 Base Year 1 Staff Loading'!G206+'24.2 Base Year 2 Staff Loading'!G206+'24.3 Base Year 3 Staff Loading'!G206+'24.4 Base Year 4 Staff Loading'!G206+'24.5 Base Year 5 Staff Loading'!G206+'24.6 Base Year 6 Staff Loading'!G206)/6</f>
        <v>0</v>
      </c>
      <c r="H206" s="1080">
        <f>('24.1 Base Year 1 Staff Loading'!H206+'24.2 Base Year 2 Staff Loading'!H206+'24.3 Base Year 3 Staff Loading'!H206+'24.4 Base Year 4 Staff Loading'!H206+'24.5 Base Year 5 Staff Loading'!H206+'24.6 Base Year 6 Staff Loading'!H206)/6</f>
        <v>0</v>
      </c>
      <c r="I206" s="1080">
        <f>('24.1 Base Year 1 Staff Loading'!I206+'24.2 Base Year 2 Staff Loading'!I206+'24.3 Base Year 3 Staff Loading'!I206+'24.4 Base Year 4 Staff Loading'!I206+'24.5 Base Year 5 Staff Loading'!I206+'24.6 Base Year 6 Staff Loading'!I206)/6</f>
        <v>0</v>
      </c>
      <c r="J206" s="1080">
        <f>('24.1 Base Year 1 Staff Loading'!J206+'24.2 Base Year 2 Staff Loading'!J206+'24.3 Base Year 3 Staff Loading'!J206+'24.4 Base Year 4 Staff Loading'!J206+'24.5 Base Year 5 Staff Loading'!J206+'24.6 Base Year 6 Staff Loading'!J206)/6</f>
        <v>0</v>
      </c>
      <c r="K206" s="1080">
        <f>('24.1 Base Year 1 Staff Loading'!K206+'24.2 Base Year 2 Staff Loading'!K206+'24.3 Base Year 3 Staff Loading'!K206+'24.4 Base Year 4 Staff Loading'!K206+'24.5 Base Year 5 Staff Loading'!K206+'24.6 Base Year 6 Staff Loading'!K206)/6</f>
        <v>0</v>
      </c>
      <c r="L206" s="1080">
        <f>('24.1 Base Year 1 Staff Loading'!L206+'24.2 Base Year 2 Staff Loading'!L206+'24.3 Base Year 3 Staff Loading'!L206+'24.4 Base Year 4 Staff Loading'!L206+'24.5 Base Year 5 Staff Loading'!L206+'24.6 Base Year 6 Staff Loading'!L206)/6</f>
        <v>0</v>
      </c>
      <c r="M206" s="1080">
        <f>('24.1 Base Year 1 Staff Loading'!M206+'24.2 Base Year 2 Staff Loading'!M206+'24.3 Base Year 3 Staff Loading'!M206+'24.4 Base Year 4 Staff Loading'!M206+'24.5 Base Year 5 Staff Loading'!M206+'24.6 Base Year 6 Staff Loading'!M206)/6</f>
        <v>0</v>
      </c>
      <c r="N206" s="1080">
        <f>('24.1 Base Year 1 Staff Loading'!N206+'24.2 Base Year 2 Staff Loading'!N206+'24.3 Base Year 3 Staff Loading'!N206+'24.4 Base Year 4 Staff Loading'!N206+'24.5 Base Year 5 Staff Loading'!N206+'24.6 Base Year 6 Staff Loading'!N206)/6</f>
        <v>0</v>
      </c>
      <c r="O206" s="1080">
        <f>('24.1 Base Year 1 Staff Loading'!O206+'24.2 Base Year 2 Staff Loading'!O206+'24.3 Base Year 3 Staff Loading'!O206+'24.4 Base Year 4 Staff Loading'!O206+'24.5 Base Year 5 Staff Loading'!O206+'24.6 Base Year 6 Staff Loading'!O206)/6</f>
        <v>0</v>
      </c>
      <c r="P206" s="1080">
        <f>('24.1 Base Year 1 Staff Loading'!P206+'24.2 Base Year 2 Staff Loading'!P206+'24.3 Base Year 3 Staff Loading'!P206+'24.4 Base Year 4 Staff Loading'!P206+'24.5 Base Year 5 Staff Loading'!P206+'24.6 Base Year 6 Staff Loading'!P206)/6</f>
        <v>0</v>
      </c>
      <c r="Q206" s="1080">
        <f>('24.1 Base Year 1 Staff Loading'!Q206+'24.2 Base Year 2 Staff Loading'!Q206+'24.3 Base Year 3 Staff Loading'!Q206+'24.4 Base Year 4 Staff Loading'!Q206+'24.5 Base Year 5 Staff Loading'!Q206+'24.6 Base Year 6 Staff Loading'!Q206)/6</f>
        <v>0</v>
      </c>
      <c r="R206" s="1080">
        <f t="shared" si="231"/>
        <v>0</v>
      </c>
      <c r="S206" s="788">
        <f t="shared" si="232"/>
        <v>0</v>
      </c>
      <c r="T206" s="1131"/>
      <c r="U206" s="1131"/>
      <c r="V206" s="1131"/>
      <c r="W206" s="1081">
        <f t="shared" si="233"/>
        <v>0</v>
      </c>
      <c r="X206" s="1081">
        <f t="shared" si="234"/>
        <v>0</v>
      </c>
      <c r="Z206" s="1081">
        <f t="shared" si="235"/>
        <v>0</v>
      </c>
      <c r="AA206" s="1081">
        <f t="shared" si="236"/>
        <v>0</v>
      </c>
      <c r="AB206" s="909" t="e">
        <f t="shared" si="237"/>
        <v>#DIV/0!</v>
      </c>
    </row>
    <row r="207" spans="1:28" ht="14.25" x14ac:dyDescent="0.3">
      <c r="A207" s="1075"/>
      <c r="B207" s="1076"/>
      <c r="C207" s="1118"/>
      <c r="D207" s="1078"/>
      <c r="E207" s="1079"/>
      <c r="F207" s="1080">
        <f>('24.1 Base Year 1 Staff Loading'!F207+'24.2 Base Year 2 Staff Loading'!F207+'24.3 Base Year 3 Staff Loading'!F207+'24.4 Base Year 4 Staff Loading'!F207+'24.5 Base Year 5 Staff Loading'!F207+'24.6 Base Year 6 Staff Loading'!F207)/6</f>
        <v>0</v>
      </c>
      <c r="G207" s="1080">
        <f>('24.1 Base Year 1 Staff Loading'!G207+'24.2 Base Year 2 Staff Loading'!G207+'24.3 Base Year 3 Staff Loading'!G207+'24.4 Base Year 4 Staff Loading'!G207+'24.5 Base Year 5 Staff Loading'!G207+'24.6 Base Year 6 Staff Loading'!G207)/6</f>
        <v>0</v>
      </c>
      <c r="H207" s="1080">
        <f>('24.1 Base Year 1 Staff Loading'!H207+'24.2 Base Year 2 Staff Loading'!H207+'24.3 Base Year 3 Staff Loading'!H207+'24.4 Base Year 4 Staff Loading'!H207+'24.5 Base Year 5 Staff Loading'!H207+'24.6 Base Year 6 Staff Loading'!H207)/6</f>
        <v>0</v>
      </c>
      <c r="I207" s="1080">
        <f>('24.1 Base Year 1 Staff Loading'!I207+'24.2 Base Year 2 Staff Loading'!I207+'24.3 Base Year 3 Staff Loading'!I207+'24.4 Base Year 4 Staff Loading'!I207+'24.5 Base Year 5 Staff Loading'!I207+'24.6 Base Year 6 Staff Loading'!I207)/6</f>
        <v>0</v>
      </c>
      <c r="J207" s="1080">
        <f>('24.1 Base Year 1 Staff Loading'!J207+'24.2 Base Year 2 Staff Loading'!J207+'24.3 Base Year 3 Staff Loading'!J207+'24.4 Base Year 4 Staff Loading'!J207+'24.5 Base Year 5 Staff Loading'!J207+'24.6 Base Year 6 Staff Loading'!J207)/6</f>
        <v>0</v>
      </c>
      <c r="K207" s="1080">
        <f>('24.1 Base Year 1 Staff Loading'!K207+'24.2 Base Year 2 Staff Loading'!K207+'24.3 Base Year 3 Staff Loading'!K207+'24.4 Base Year 4 Staff Loading'!K207+'24.5 Base Year 5 Staff Loading'!K207+'24.6 Base Year 6 Staff Loading'!K207)/6</f>
        <v>0</v>
      </c>
      <c r="L207" s="1080">
        <f>('24.1 Base Year 1 Staff Loading'!L207+'24.2 Base Year 2 Staff Loading'!L207+'24.3 Base Year 3 Staff Loading'!L207+'24.4 Base Year 4 Staff Loading'!L207+'24.5 Base Year 5 Staff Loading'!L207+'24.6 Base Year 6 Staff Loading'!L207)/6</f>
        <v>0</v>
      </c>
      <c r="M207" s="1080">
        <f>('24.1 Base Year 1 Staff Loading'!M207+'24.2 Base Year 2 Staff Loading'!M207+'24.3 Base Year 3 Staff Loading'!M207+'24.4 Base Year 4 Staff Loading'!M207+'24.5 Base Year 5 Staff Loading'!M207+'24.6 Base Year 6 Staff Loading'!M207)/6</f>
        <v>0</v>
      </c>
      <c r="N207" s="1080">
        <f>('24.1 Base Year 1 Staff Loading'!N207+'24.2 Base Year 2 Staff Loading'!N207+'24.3 Base Year 3 Staff Loading'!N207+'24.4 Base Year 4 Staff Loading'!N207+'24.5 Base Year 5 Staff Loading'!N207+'24.6 Base Year 6 Staff Loading'!N207)/6</f>
        <v>0</v>
      </c>
      <c r="O207" s="1080">
        <f>('24.1 Base Year 1 Staff Loading'!O207+'24.2 Base Year 2 Staff Loading'!O207+'24.3 Base Year 3 Staff Loading'!O207+'24.4 Base Year 4 Staff Loading'!O207+'24.5 Base Year 5 Staff Loading'!O207+'24.6 Base Year 6 Staff Loading'!O207)/6</f>
        <v>0</v>
      </c>
      <c r="P207" s="1080">
        <f>('24.1 Base Year 1 Staff Loading'!P207+'24.2 Base Year 2 Staff Loading'!P207+'24.3 Base Year 3 Staff Loading'!P207+'24.4 Base Year 4 Staff Loading'!P207+'24.5 Base Year 5 Staff Loading'!P207+'24.6 Base Year 6 Staff Loading'!P207)/6</f>
        <v>0</v>
      </c>
      <c r="Q207" s="1080">
        <f>('24.1 Base Year 1 Staff Loading'!Q207+'24.2 Base Year 2 Staff Loading'!Q207+'24.3 Base Year 3 Staff Loading'!Q207+'24.4 Base Year 4 Staff Loading'!Q207+'24.5 Base Year 5 Staff Loading'!Q207+'24.6 Base Year 6 Staff Loading'!Q207)/6</f>
        <v>0</v>
      </c>
      <c r="R207" s="1080">
        <f t="shared" si="231"/>
        <v>0</v>
      </c>
      <c r="S207" s="788">
        <f t="shared" si="232"/>
        <v>0</v>
      </c>
      <c r="T207" s="1131"/>
      <c r="U207" s="1131"/>
      <c r="V207" s="1131"/>
      <c r="W207" s="1081">
        <f t="shared" si="233"/>
        <v>0</v>
      </c>
      <c r="X207" s="1081">
        <f t="shared" si="234"/>
        <v>0</v>
      </c>
      <c r="Z207" s="1081">
        <f t="shared" si="235"/>
        <v>0</v>
      </c>
      <c r="AA207" s="1081">
        <f t="shared" si="236"/>
        <v>0</v>
      </c>
      <c r="AB207" s="909" t="e">
        <f t="shared" si="237"/>
        <v>#DIV/0!</v>
      </c>
    </row>
    <row r="208" spans="1:28" ht="15" thickBot="1" x14ac:dyDescent="0.35">
      <c r="A208" s="1082"/>
      <c r="B208" s="1083" t="s">
        <v>1196</v>
      </c>
      <c r="C208" s="1084"/>
      <c r="D208" s="1085"/>
      <c r="E208" s="1086"/>
      <c r="F208" s="1087">
        <f>SUM(F203:F207)</f>
        <v>0</v>
      </c>
      <c r="G208" s="1087">
        <f t="shared" ref="G208:R208" si="238">SUM(G203:G207)</f>
        <v>0</v>
      </c>
      <c r="H208" s="1087">
        <f t="shared" si="238"/>
        <v>0</v>
      </c>
      <c r="I208" s="1087">
        <f t="shared" si="238"/>
        <v>0</v>
      </c>
      <c r="J208" s="1087">
        <f t="shared" si="238"/>
        <v>0</v>
      </c>
      <c r="K208" s="1087">
        <f t="shared" si="238"/>
        <v>0</v>
      </c>
      <c r="L208" s="1087">
        <f t="shared" si="238"/>
        <v>0</v>
      </c>
      <c r="M208" s="1087">
        <f t="shared" si="238"/>
        <v>0</v>
      </c>
      <c r="N208" s="1087">
        <f t="shared" si="238"/>
        <v>0</v>
      </c>
      <c r="O208" s="1087">
        <f t="shared" si="238"/>
        <v>0</v>
      </c>
      <c r="P208" s="1087">
        <f t="shared" si="238"/>
        <v>0</v>
      </c>
      <c r="Q208" s="1087">
        <f t="shared" si="238"/>
        <v>0</v>
      </c>
      <c r="R208" s="1087">
        <f t="shared" si="238"/>
        <v>0</v>
      </c>
      <c r="S208" s="796">
        <f>SUM(S203:S207)</f>
        <v>0</v>
      </c>
      <c r="T208" s="1131"/>
      <c r="U208" s="1131"/>
      <c r="V208" s="1131"/>
      <c r="W208" s="1099">
        <f>SUM(W203:W207)</f>
        <v>0</v>
      </c>
      <c r="X208" s="1099">
        <f>SUM(X203:X207)</f>
        <v>0</v>
      </c>
      <c r="Z208" s="1089">
        <f>SUM(Z203:Z207)</f>
        <v>0</v>
      </c>
      <c r="AA208" s="1089">
        <f>SUM(AA203:AA207)</f>
        <v>0</v>
      </c>
      <c r="AB208" s="798" t="e">
        <f>Z208/(Z208+AA208)</f>
        <v>#DIV/0!</v>
      </c>
    </row>
    <row r="209" spans="1:28" ht="14.25" x14ac:dyDescent="0.3">
      <c r="A209" s="1075">
        <v>9.5</v>
      </c>
      <c r="B209" s="1076" t="s">
        <v>1197</v>
      </c>
      <c r="C209" s="1118"/>
      <c r="D209" s="1078"/>
      <c r="E209" s="1079"/>
      <c r="F209" s="1080">
        <f>('24.1 Base Year 1 Staff Loading'!F209+'24.2 Base Year 2 Staff Loading'!F209+'24.3 Base Year 3 Staff Loading'!F209+'24.4 Base Year 4 Staff Loading'!F209+'24.5 Base Year 5 Staff Loading'!F209+'24.6 Base Year 6 Staff Loading'!F209)/6</f>
        <v>0</v>
      </c>
      <c r="G209" s="1080">
        <f>('24.1 Base Year 1 Staff Loading'!G209+'24.2 Base Year 2 Staff Loading'!G209+'24.3 Base Year 3 Staff Loading'!G209+'24.4 Base Year 4 Staff Loading'!G209+'24.5 Base Year 5 Staff Loading'!G209+'24.6 Base Year 6 Staff Loading'!G209)/6</f>
        <v>0</v>
      </c>
      <c r="H209" s="1080">
        <f>('24.1 Base Year 1 Staff Loading'!H209+'24.2 Base Year 2 Staff Loading'!H209+'24.3 Base Year 3 Staff Loading'!H209+'24.4 Base Year 4 Staff Loading'!H209+'24.5 Base Year 5 Staff Loading'!H209+'24.6 Base Year 6 Staff Loading'!H209)/6</f>
        <v>0</v>
      </c>
      <c r="I209" s="1080">
        <f>('24.1 Base Year 1 Staff Loading'!I209+'24.2 Base Year 2 Staff Loading'!I209+'24.3 Base Year 3 Staff Loading'!I209+'24.4 Base Year 4 Staff Loading'!I209+'24.5 Base Year 5 Staff Loading'!I209+'24.6 Base Year 6 Staff Loading'!I209)/6</f>
        <v>0</v>
      </c>
      <c r="J209" s="1080">
        <f>('24.1 Base Year 1 Staff Loading'!J209+'24.2 Base Year 2 Staff Loading'!J209+'24.3 Base Year 3 Staff Loading'!J209+'24.4 Base Year 4 Staff Loading'!J209+'24.5 Base Year 5 Staff Loading'!J209+'24.6 Base Year 6 Staff Loading'!J209)/6</f>
        <v>0</v>
      </c>
      <c r="K209" s="1080">
        <f>('24.1 Base Year 1 Staff Loading'!K209+'24.2 Base Year 2 Staff Loading'!K209+'24.3 Base Year 3 Staff Loading'!K209+'24.4 Base Year 4 Staff Loading'!K209+'24.5 Base Year 5 Staff Loading'!K209+'24.6 Base Year 6 Staff Loading'!K209)/6</f>
        <v>0</v>
      </c>
      <c r="L209" s="1080">
        <f>('24.1 Base Year 1 Staff Loading'!L209+'24.2 Base Year 2 Staff Loading'!L209+'24.3 Base Year 3 Staff Loading'!L209+'24.4 Base Year 4 Staff Loading'!L209+'24.5 Base Year 5 Staff Loading'!L209+'24.6 Base Year 6 Staff Loading'!L209)/6</f>
        <v>0</v>
      </c>
      <c r="M209" s="1080">
        <f>('24.1 Base Year 1 Staff Loading'!M209+'24.2 Base Year 2 Staff Loading'!M209+'24.3 Base Year 3 Staff Loading'!M209+'24.4 Base Year 4 Staff Loading'!M209+'24.5 Base Year 5 Staff Loading'!M209+'24.6 Base Year 6 Staff Loading'!M209)/6</f>
        <v>0</v>
      </c>
      <c r="N209" s="1080">
        <f>('24.1 Base Year 1 Staff Loading'!N209+'24.2 Base Year 2 Staff Loading'!N209+'24.3 Base Year 3 Staff Loading'!N209+'24.4 Base Year 4 Staff Loading'!N209+'24.5 Base Year 5 Staff Loading'!N209+'24.6 Base Year 6 Staff Loading'!N209)/6</f>
        <v>0</v>
      </c>
      <c r="O209" s="1080">
        <f>('24.1 Base Year 1 Staff Loading'!O209+'24.2 Base Year 2 Staff Loading'!O209+'24.3 Base Year 3 Staff Loading'!O209+'24.4 Base Year 4 Staff Loading'!O209+'24.5 Base Year 5 Staff Loading'!O209+'24.6 Base Year 6 Staff Loading'!O209)/6</f>
        <v>0</v>
      </c>
      <c r="P209" s="1080">
        <f>('24.1 Base Year 1 Staff Loading'!P209+'24.2 Base Year 2 Staff Loading'!P209+'24.3 Base Year 3 Staff Loading'!P209+'24.4 Base Year 4 Staff Loading'!P209+'24.5 Base Year 5 Staff Loading'!P209+'24.6 Base Year 6 Staff Loading'!P209)/6</f>
        <v>0</v>
      </c>
      <c r="Q209" s="1080">
        <f>('24.1 Base Year 1 Staff Loading'!Q209+'24.2 Base Year 2 Staff Loading'!Q209+'24.3 Base Year 3 Staff Loading'!Q209+'24.4 Base Year 4 Staff Loading'!Q209+'24.5 Base Year 5 Staff Loading'!Q209+'24.6 Base Year 6 Staff Loading'!Q209)/6</f>
        <v>0</v>
      </c>
      <c r="R209" s="1080">
        <f>SUM(F209:Q209)</f>
        <v>0</v>
      </c>
      <c r="S209" s="788">
        <f>D209*R209</f>
        <v>0</v>
      </c>
      <c r="T209" s="1131"/>
      <c r="U209" s="1131"/>
      <c r="V209" s="1131"/>
      <c r="W209" s="1081">
        <f>X209/$U$7</f>
        <v>0</v>
      </c>
      <c r="X209" s="1081">
        <f>R209/12</f>
        <v>0</v>
      </c>
      <c r="Z209" s="1081">
        <f>IF($E209="Y",$R209,0)</f>
        <v>0</v>
      </c>
      <c r="AA209" s="1081">
        <f>IF($E209="N",$R209,0)</f>
        <v>0</v>
      </c>
      <c r="AB209" s="909" t="e">
        <f>Z209/(AA209+Z209)</f>
        <v>#DIV/0!</v>
      </c>
    </row>
    <row r="210" spans="1:28" s="1088" customFormat="1" ht="14.25" x14ac:dyDescent="0.3">
      <c r="A210" s="1075"/>
      <c r="B210" s="1076"/>
      <c r="C210" s="1118"/>
      <c r="D210" s="1078"/>
      <c r="E210" s="1079"/>
      <c r="F210" s="1080">
        <f>('24.1 Base Year 1 Staff Loading'!F210+'24.2 Base Year 2 Staff Loading'!F210+'24.3 Base Year 3 Staff Loading'!F210+'24.4 Base Year 4 Staff Loading'!F210+'24.5 Base Year 5 Staff Loading'!F210+'24.6 Base Year 6 Staff Loading'!F210)/6</f>
        <v>0</v>
      </c>
      <c r="G210" s="1080">
        <f>('24.1 Base Year 1 Staff Loading'!G210+'24.2 Base Year 2 Staff Loading'!G210+'24.3 Base Year 3 Staff Loading'!G210+'24.4 Base Year 4 Staff Loading'!G210+'24.5 Base Year 5 Staff Loading'!G210+'24.6 Base Year 6 Staff Loading'!G210)/6</f>
        <v>0</v>
      </c>
      <c r="H210" s="1080">
        <f>('24.1 Base Year 1 Staff Loading'!H210+'24.2 Base Year 2 Staff Loading'!H210+'24.3 Base Year 3 Staff Loading'!H210+'24.4 Base Year 4 Staff Loading'!H210+'24.5 Base Year 5 Staff Loading'!H210+'24.6 Base Year 6 Staff Loading'!H210)/6</f>
        <v>0</v>
      </c>
      <c r="I210" s="1080">
        <f>('24.1 Base Year 1 Staff Loading'!I210+'24.2 Base Year 2 Staff Loading'!I210+'24.3 Base Year 3 Staff Loading'!I210+'24.4 Base Year 4 Staff Loading'!I210+'24.5 Base Year 5 Staff Loading'!I210+'24.6 Base Year 6 Staff Loading'!I210)/6</f>
        <v>0</v>
      </c>
      <c r="J210" s="1080">
        <f>('24.1 Base Year 1 Staff Loading'!J210+'24.2 Base Year 2 Staff Loading'!J210+'24.3 Base Year 3 Staff Loading'!J210+'24.4 Base Year 4 Staff Loading'!J210+'24.5 Base Year 5 Staff Loading'!J210+'24.6 Base Year 6 Staff Loading'!J210)/6</f>
        <v>0</v>
      </c>
      <c r="K210" s="1080">
        <f>('24.1 Base Year 1 Staff Loading'!K210+'24.2 Base Year 2 Staff Loading'!K210+'24.3 Base Year 3 Staff Loading'!K210+'24.4 Base Year 4 Staff Loading'!K210+'24.5 Base Year 5 Staff Loading'!K210+'24.6 Base Year 6 Staff Loading'!K210)/6</f>
        <v>0</v>
      </c>
      <c r="L210" s="1080">
        <f>('24.1 Base Year 1 Staff Loading'!L210+'24.2 Base Year 2 Staff Loading'!L210+'24.3 Base Year 3 Staff Loading'!L210+'24.4 Base Year 4 Staff Loading'!L210+'24.5 Base Year 5 Staff Loading'!L210+'24.6 Base Year 6 Staff Loading'!L210)/6</f>
        <v>0</v>
      </c>
      <c r="M210" s="1080">
        <f>('24.1 Base Year 1 Staff Loading'!M210+'24.2 Base Year 2 Staff Loading'!M210+'24.3 Base Year 3 Staff Loading'!M210+'24.4 Base Year 4 Staff Loading'!M210+'24.5 Base Year 5 Staff Loading'!M210+'24.6 Base Year 6 Staff Loading'!M210)/6</f>
        <v>0</v>
      </c>
      <c r="N210" s="1080">
        <f>('24.1 Base Year 1 Staff Loading'!N210+'24.2 Base Year 2 Staff Loading'!N210+'24.3 Base Year 3 Staff Loading'!N210+'24.4 Base Year 4 Staff Loading'!N210+'24.5 Base Year 5 Staff Loading'!N210+'24.6 Base Year 6 Staff Loading'!N210)/6</f>
        <v>0</v>
      </c>
      <c r="O210" s="1080">
        <f>('24.1 Base Year 1 Staff Loading'!O210+'24.2 Base Year 2 Staff Loading'!O210+'24.3 Base Year 3 Staff Loading'!O210+'24.4 Base Year 4 Staff Loading'!O210+'24.5 Base Year 5 Staff Loading'!O210+'24.6 Base Year 6 Staff Loading'!O210)/6</f>
        <v>0</v>
      </c>
      <c r="P210" s="1080">
        <f>('24.1 Base Year 1 Staff Loading'!P210+'24.2 Base Year 2 Staff Loading'!P210+'24.3 Base Year 3 Staff Loading'!P210+'24.4 Base Year 4 Staff Loading'!P210+'24.5 Base Year 5 Staff Loading'!P210+'24.6 Base Year 6 Staff Loading'!P210)/6</f>
        <v>0</v>
      </c>
      <c r="Q210" s="1080">
        <f>('24.1 Base Year 1 Staff Loading'!Q210+'24.2 Base Year 2 Staff Loading'!Q210+'24.3 Base Year 3 Staff Loading'!Q210+'24.4 Base Year 4 Staff Loading'!Q210+'24.5 Base Year 5 Staff Loading'!Q210+'24.6 Base Year 6 Staff Loading'!Q210)/6</f>
        <v>0</v>
      </c>
      <c r="R210" s="1080">
        <f t="shared" ref="R210:R213" si="239">SUM(F210:Q210)</f>
        <v>0</v>
      </c>
      <c r="S210" s="788">
        <f t="shared" ref="S210:S213" si="240">D210*R210</f>
        <v>0</v>
      </c>
      <c r="T210" s="1131"/>
      <c r="U210" s="1131"/>
      <c r="V210" s="1131"/>
      <c r="W210" s="1081">
        <f t="shared" ref="W210:W213" si="241">X210/$U$7</f>
        <v>0</v>
      </c>
      <c r="X210" s="1081">
        <f t="shared" ref="X210:X213" si="242">R210/12</f>
        <v>0</v>
      </c>
      <c r="Z210" s="1081">
        <f t="shared" ref="Z210:Z213" si="243">IF($E210="Y",$R210,0)</f>
        <v>0</v>
      </c>
      <c r="AA210" s="1081">
        <f t="shared" ref="AA210:AA213" si="244">IF($E210="N",$R210,0)</f>
        <v>0</v>
      </c>
      <c r="AB210" s="909" t="e">
        <f t="shared" ref="AB210:AB213" si="245">Z210/(AA210+Z210)</f>
        <v>#DIV/0!</v>
      </c>
    </row>
    <row r="211" spans="1:28" s="1088" customFormat="1" ht="14.25" x14ac:dyDescent="0.3">
      <c r="A211" s="1075"/>
      <c r="B211" s="1076"/>
      <c r="C211" s="1118"/>
      <c r="D211" s="1078"/>
      <c r="E211" s="1079"/>
      <c r="F211" s="1080">
        <f>('24.1 Base Year 1 Staff Loading'!F211+'24.2 Base Year 2 Staff Loading'!F211+'24.3 Base Year 3 Staff Loading'!F211+'24.4 Base Year 4 Staff Loading'!F211+'24.5 Base Year 5 Staff Loading'!F211+'24.6 Base Year 6 Staff Loading'!F211)/6</f>
        <v>0</v>
      </c>
      <c r="G211" s="1080">
        <f>('24.1 Base Year 1 Staff Loading'!G211+'24.2 Base Year 2 Staff Loading'!G211+'24.3 Base Year 3 Staff Loading'!G211+'24.4 Base Year 4 Staff Loading'!G211+'24.5 Base Year 5 Staff Loading'!G211+'24.6 Base Year 6 Staff Loading'!G211)/6</f>
        <v>0</v>
      </c>
      <c r="H211" s="1080">
        <f>('24.1 Base Year 1 Staff Loading'!H211+'24.2 Base Year 2 Staff Loading'!H211+'24.3 Base Year 3 Staff Loading'!H211+'24.4 Base Year 4 Staff Loading'!H211+'24.5 Base Year 5 Staff Loading'!H211+'24.6 Base Year 6 Staff Loading'!H211)/6</f>
        <v>0</v>
      </c>
      <c r="I211" s="1080">
        <f>('24.1 Base Year 1 Staff Loading'!I211+'24.2 Base Year 2 Staff Loading'!I211+'24.3 Base Year 3 Staff Loading'!I211+'24.4 Base Year 4 Staff Loading'!I211+'24.5 Base Year 5 Staff Loading'!I211+'24.6 Base Year 6 Staff Loading'!I211)/6</f>
        <v>0</v>
      </c>
      <c r="J211" s="1080">
        <f>('24.1 Base Year 1 Staff Loading'!J211+'24.2 Base Year 2 Staff Loading'!J211+'24.3 Base Year 3 Staff Loading'!J211+'24.4 Base Year 4 Staff Loading'!J211+'24.5 Base Year 5 Staff Loading'!J211+'24.6 Base Year 6 Staff Loading'!J211)/6</f>
        <v>0</v>
      </c>
      <c r="K211" s="1080">
        <f>('24.1 Base Year 1 Staff Loading'!K211+'24.2 Base Year 2 Staff Loading'!K211+'24.3 Base Year 3 Staff Loading'!K211+'24.4 Base Year 4 Staff Loading'!K211+'24.5 Base Year 5 Staff Loading'!K211+'24.6 Base Year 6 Staff Loading'!K211)/6</f>
        <v>0</v>
      </c>
      <c r="L211" s="1080">
        <f>('24.1 Base Year 1 Staff Loading'!L211+'24.2 Base Year 2 Staff Loading'!L211+'24.3 Base Year 3 Staff Loading'!L211+'24.4 Base Year 4 Staff Loading'!L211+'24.5 Base Year 5 Staff Loading'!L211+'24.6 Base Year 6 Staff Loading'!L211)/6</f>
        <v>0</v>
      </c>
      <c r="M211" s="1080">
        <f>('24.1 Base Year 1 Staff Loading'!M211+'24.2 Base Year 2 Staff Loading'!M211+'24.3 Base Year 3 Staff Loading'!M211+'24.4 Base Year 4 Staff Loading'!M211+'24.5 Base Year 5 Staff Loading'!M211+'24.6 Base Year 6 Staff Loading'!M211)/6</f>
        <v>0</v>
      </c>
      <c r="N211" s="1080">
        <f>('24.1 Base Year 1 Staff Loading'!N211+'24.2 Base Year 2 Staff Loading'!N211+'24.3 Base Year 3 Staff Loading'!N211+'24.4 Base Year 4 Staff Loading'!N211+'24.5 Base Year 5 Staff Loading'!N211+'24.6 Base Year 6 Staff Loading'!N211)/6</f>
        <v>0</v>
      </c>
      <c r="O211" s="1080">
        <f>('24.1 Base Year 1 Staff Loading'!O211+'24.2 Base Year 2 Staff Loading'!O211+'24.3 Base Year 3 Staff Loading'!O211+'24.4 Base Year 4 Staff Loading'!O211+'24.5 Base Year 5 Staff Loading'!O211+'24.6 Base Year 6 Staff Loading'!O211)/6</f>
        <v>0</v>
      </c>
      <c r="P211" s="1080">
        <f>('24.1 Base Year 1 Staff Loading'!P211+'24.2 Base Year 2 Staff Loading'!P211+'24.3 Base Year 3 Staff Loading'!P211+'24.4 Base Year 4 Staff Loading'!P211+'24.5 Base Year 5 Staff Loading'!P211+'24.6 Base Year 6 Staff Loading'!P211)/6</f>
        <v>0</v>
      </c>
      <c r="Q211" s="1080">
        <f>('24.1 Base Year 1 Staff Loading'!Q211+'24.2 Base Year 2 Staff Loading'!Q211+'24.3 Base Year 3 Staff Loading'!Q211+'24.4 Base Year 4 Staff Loading'!Q211+'24.5 Base Year 5 Staff Loading'!Q211+'24.6 Base Year 6 Staff Loading'!Q211)/6</f>
        <v>0</v>
      </c>
      <c r="R211" s="1080">
        <f t="shared" si="239"/>
        <v>0</v>
      </c>
      <c r="S211" s="788">
        <f t="shared" si="240"/>
        <v>0</v>
      </c>
      <c r="T211" s="1131"/>
      <c r="U211" s="1131"/>
      <c r="V211" s="1131"/>
      <c r="W211" s="1081">
        <f t="shared" si="241"/>
        <v>0</v>
      </c>
      <c r="X211" s="1081">
        <f t="shared" si="242"/>
        <v>0</v>
      </c>
      <c r="Z211" s="1081">
        <f t="shared" si="243"/>
        <v>0</v>
      </c>
      <c r="AA211" s="1081">
        <f t="shared" si="244"/>
        <v>0</v>
      </c>
      <c r="AB211" s="909" t="e">
        <f t="shared" si="245"/>
        <v>#DIV/0!</v>
      </c>
    </row>
    <row r="212" spans="1:28" ht="14.25" x14ac:dyDescent="0.3">
      <c r="A212" s="1075"/>
      <c r="B212" s="1076"/>
      <c r="C212" s="1118"/>
      <c r="D212" s="1078"/>
      <c r="E212" s="1079"/>
      <c r="F212" s="1080">
        <f>('24.1 Base Year 1 Staff Loading'!F212+'24.2 Base Year 2 Staff Loading'!F212+'24.3 Base Year 3 Staff Loading'!F212+'24.4 Base Year 4 Staff Loading'!F212+'24.5 Base Year 5 Staff Loading'!F212+'24.6 Base Year 6 Staff Loading'!F212)/6</f>
        <v>0</v>
      </c>
      <c r="G212" s="1080">
        <f>('24.1 Base Year 1 Staff Loading'!G212+'24.2 Base Year 2 Staff Loading'!G212+'24.3 Base Year 3 Staff Loading'!G212+'24.4 Base Year 4 Staff Loading'!G212+'24.5 Base Year 5 Staff Loading'!G212+'24.6 Base Year 6 Staff Loading'!G212)/6</f>
        <v>0</v>
      </c>
      <c r="H212" s="1080">
        <f>('24.1 Base Year 1 Staff Loading'!H212+'24.2 Base Year 2 Staff Loading'!H212+'24.3 Base Year 3 Staff Loading'!H212+'24.4 Base Year 4 Staff Loading'!H212+'24.5 Base Year 5 Staff Loading'!H212+'24.6 Base Year 6 Staff Loading'!H212)/6</f>
        <v>0</v>
      </c>
      <c r="I212" s="1080">
        <f>('24.1 Base Year 1 Staff Loading'!I212+'24.2 Base Year 2 Staff Loading'!I212+'24.3 Base Year 3 Staff Loading'!I212+'24.4 Base Year 4 Staff Loading'!I212+'24.5 Base Year 5 Staff Loading'!I212+'24.6 Base Year 6 Staff Loading'!I212)/6</f>
        <v>0</v>
      </c>
      <c r="J212" s="1080">
        <f>('24.1 Base Year 1 Staff Loading'!J212+'24.2 Base Year 2 Staff Loading'!J212+'24.3 Base Year 3 Staff Loading'!J212+'24.4 Base Year 4 Staff Loading'!J212+'24.5 Base Year 5 Staff Loading'!J212+'24.6 Base Year 6 Staff Loading'!J212)/6</f>
        <v>0</v>
      </c>
      <c r="K212" s="1080">
        <f>('24.1 Base Year 1 Staff Loading'!K212+'24.2 Base Year 2 Staff Loading'!K212+'24.3 Base Year 3 Staff Loading'!K212+'24.4 Base Year 4 Staff Loading'!K212+'24.5 Base Year 5 Staff Loading'!K212+'24.6 Base Year 6 Staff Loading'!K212)/6</f>
        <v>0</v>
      </c>
      <c r="L212" s="1080">
        <f>('24.1 Base Year 1 Staff Loading'!L212+'24.2 Base Year 2 Staff Loading'!L212+'24.3 Base Year 3 Staff Loading'!L212+'24.4 Base Year 4 Staff Loading'!L212+'24.5 Base Year 5 Staff Loading'!L212+'24.6 Base Year 6 Staff Loading'!L212)/6</f>
        <v>0</v>
      </c>
      <c r="M212" s="1080">
        <f>('24.1 Base Year 1 Staff Loading'!M212+'24.2 Base Year 2 Staff Loading'!M212+'24.3 Base Year 3 Staff Loading'!M212+'24.4 Base Year 4 Staff Loading'!M212+'24.5 Base Year 5 Staff Loading'!M212+'24.6 Base Year 6 Staff Loading'!M212)/6</f>
        <v>0</v>
      </c>
      <c r="N212" s="1080">
        <f>('24.1 Base Year 1 Staff Loading'!N212+'24.2 Base Year 2 Staff Loading'!N212+'24.3 Base Year 3 Staff Loading'!N212+'24.4 Base Year 4 Staff Loading'!N212+'24.5 Base Year 5 Staff Loading'!N212+'24.6 Base Year 6 Staff Loading'!N212)/6</f>
        <v>0</v>
      </c>
      <c r="O212" s="1080">
        <f>('24.1 Base Year 1 Staff Loading'!O212+'24.2 Base Year 2 Staff Loading'!O212+'24.3 Base Year 3 Staff Loading'!O212+'24.4 Base Year 4 Staff Loading'!O212+'24.5 Base Year 5 Staff Loading'!O212+'24.6 Base Year 6 Staff Loading'!O212)/6</f>
        <v>0</v>
      </c>
      <c r="P212" s="1080">
        <f>('24.1 Base Year 1 Staff Loading'!P212+'24.2 Base Year 2 Staff Loading'!P212+'24.3 Base Year 3 Staff Loading'!P212+'24.4 Base Year 4 Staff Loading'!P212+'24.5 Base Year 5 Staff Loading'!P212+'24.6 Base Year 6 Staff Loading'!P212)/6</f>
        <v>0</v>
      </c>
      <c r="Q212" s="1080">
        <f>('24.1 Base Year 1 Staff Loading'!Q212+'24.2 Base Year 2 Staff Loading'!Q212+'24.3 Base Year 3 Staff Loading'!Q212+'24.4 Base Year 4 Staff Loading'!Q212+'24.5 Base Year 5 Staff Loading'!Q212+'24.6 Base Year 6 Staff Loading'!Q212)/6</f>
        <v>0</v>
      </c>
      <c r="R212" s="1080">
        <f t="shared" si="239"/>
        <v>0</v>
      </c>
      <c r="S212" s="788">
        <f t="shared" si="240"/>
        <v>0</v>
      </c>
      <c r="T212" s="1131"/>
      <c r="U212" s="1131"/>
      <c r="V212" s="1131"/>
      <c r="W212" s="1081">
        <f t="shared" si="241"/>
        <v>0</v>
      </c>
      <c r="X212" s="1081">
        <f t="shared" si="242"/>
        <v>0</v>
      </c>
      <c r="Z212" s="1081">
        <f t="shared" si="243"/>
        <v>0</v>
      </c>
      <c r="AA212" s="1081">
        <f t="shared" si="244"/>
        <v>0</v>
      </c>
      <c r="AB212" s="909" t="e">
        <f t="shared" si="245"/>
        <v>#DIV/0!</v>
      </c>
    </row>
    <row r="213" spans="1:28" ht="14.25" x14ac:dyDescent="0.3">
      <c r="A213" s="1075"/>
      <c r="B213" s="1076"/>
      <c r="C213" s="1118"/>
      <c r="D213" s="1078"/>
      <c r="E213" s="1079"/>
      <c r="F213" s="1080">
        <f>('24.1 Base Year 1 Staff Loading'!F213+'24.2 Base Year 2 Staff Loading'!F213+'24.3 Base Year 3 Staff Loading'!F213+'24.4 Base Year 4 Staff Loading'!F213+'24.5 Base Year 5 Staff Loading'!F213+'24.6 Base Year 6 Staff Loading'!F213)/6</f>
        <v>0</v>
      </c>
      <c r="G213" s="1080">
        <f>('24.1 Base Year 1 Staff Loading'!G213+'24.2 Base Year 2 Staff Loading'!G213+'24.3 Base Year 3 Staff Loading'!G213+'24.4 Base Year 4 Staff Loading'!G213+'24.5 Base Year 5 Staff Loading'!G213+'24.6 Base Year 6 Staff Loading'!G213)/6</f>
        <v>0</v>
      </c>
      <c r="H213" s="1080">
        <f>('24.1 Base Year 1 Staff Loading'!H213+'24.2 Base Year 2 Staff Loading'!H213+'24.3 Base Year 3 Staff Loading'!H213+'24.4 Base Year 4 Staff Loading'!H213+'24.5 Base Year 5 Staff Loading'!H213+'24.6 Base Year 6 Staff Loading'!H213)/6</f>
        <v>0</v>
      </c>
      <c r="I213" s="1080">
        <f>('24.1 Base Year 1 Staff Loading'!I213+'24.2 Base Year 2 Staff Loading'!I213+'24.3 Base Year 3 Staff Loading'!I213+'24.4 Base Year 4 Staff Loading'!I213+'24.5 Base Year 5 Staff Loading'!I213+'24.6 Base Year 6 Staff Loading'!I213)/6</f>
        <v>0</v>
      </c>
      <c r="J213" s="1080">
        <f>('24.1 Base Year 1 Staff Loading'!J213+'24.2 Base Year 2 Staff Loading'!J213+'24.3 Base Year 3 Staff Loading'!J213+'24.4 Base Year 4 Staff Loading'!J213+'24.5 Base Year 5 Staff Loading'!J213+'24.6 Base Year 6 Staff Loading'!J213)/6</f>
        <v>0</v>
      </c>
      <c r="K213" s="1080">
        <f>('24.1 Base Year 1 Staff Loading'!K213+'24.2 Base Year 2 Staff Loading'!K213+'24.3 Base Year 3 Staff Loading'!K213+'24.4 Base Year 4 Staff Loading'!K213+'24.5 Base Year 5 Staff Loading'!K213+'24.6 Base Year 6 Staff Loading'!K213)/6</f>
        <v>0</v>
      </c>
      <c r="L213" s="1080">
        <f>('24.1 Base Year 1 Staff Loading'!L213+'24.2 Base Year 2 Staff Loading'!L213+'24.3 Base Year 3 Staff Loading'!L213+'24.4 Base Year 4 Staff Loading'!L213+'24.5 Base Year 5 Staff Loading'!L213+'24.6 Base Year 6 Staff Loading'!L213)/6</f>
        <v>0</v>
      </c>
      <c r="M213" s="1080">
        <f>('24.1 Base Year 1 Staff Loading'!M213+'24.2 Base Year 2 Staff Loading'!M213+'24.3 Base Year 3 Staff Loading'!M213+'24.4 Base Year 4 Staff Loading'!M213+'24.5 Base Year 5 Staff Loading'!M213+'24.6 Base Year 6 Staff Loading'!M213)/6</f>
        <v>0</v>
      </c>
      <c r="N213" s="1080">
        <f>('24.1 Base Year 1 Staff Loading'!N213+'24.2 Base Year 2 Staff Loading'!N213+'24.3 Base Year 3 Staff Loading'!N213+'24.4 Base Year 4 Staff Loading'!N213+'24.5 Base Year 5 Staff Loading'!N213+'24.6 Base Year 6 Staff Loading'!N213)/6</f>
        <v>0</v>
      </c>
      <c r="O213" s="1080">
        <f>('24.1 Base Year 1 Staff Loading'!O213+'24.2 Base Year 2 Staff Loading'!O213+'24.3 Base Year 3 Staff Loading'!O213+'24.4 Base Year 4 Staff Loading'!O213+'24.5 Base Year 5 Staff Loading'!O213+'24.6 Base Year 6 Staff Loading'!O213)/6</f>
        <v>0</v>
      </c>
      <c r="P213" s="1080">
        <f>('24.1 Base Year 1 Staff Loading'!P213+'24.2 Base Year 2 Staff Loading'!P213+'24.3 Base Year 3 Staff Loading'!P213+'24.4 Base Year 4 Staff Loading'!P213+'24.5 Base Year 5 Staff Loading'!P213+'24.6 Base Year 6 Staff Loading'!P213)/6</f>
        <v>0</v>
      </c>
      <c r="Q213" s="1080">
        <f>('24.1 Base Year 1 Staff Loading'!Q213+'24.2 Base Year 2 Staff Loading'!Q213+'24.3 Base Year 3 Staff Loading'!Q213+'24.4 Base Year 4 Staff Loading'!Q213+'24.5 Base Year 5 Staff Loading'!Q213+'24.6 Base Year 6 Staff Loading'!Q213)/6</f>
        <v>0</v>
      </c>
      <c r="R213" s="1080">
        <f t="shared" si="239"/>
        <v>0</v>
      </c>
      <c r="S213" s="788">
        <f t="shared" si="240"/>
        <v>0</v>
      </c>
      <c r="T213" s="1131"/>
      <c r="U213" s="1131"/>
      <c r="V213" s="1131"/>
      <c r="W213" s="1081">
        <f t="shared" si="241"/>
        <v>0</v>
      </c>
      <c r="X213" s="1081">
        <f t="shared" si="242"/>
        <v>0</v>
      </c>
      <c r="Z213" s="1081">
        <f t="shared" si="243"/>
        <v>0</v>
      </c>
      <c r="AA213" s="1081">
        <f t="shared" si="244"/>
        <v>0</v>
      </c>
      <c r="AB213" s="909" t="e">
        <f t="shared" si="245"/>
        <v>#DIV/0!</v>
      </c>
    </row>
    <row r="214" spans="1:28" ht="15" thickBot="1" x14ac:dyDescent="0.35">
      <c r="A214" s="1082"/>
      <c r="B214" s="1083" t="s">
        <v>1198</v>
      </c>
      <c r="C214" s="1084"/>
      <c r="D214" s="1085"/>
      <c r="E214" s="1086"/>
      <c r="F214" s="1087">
        <f>SUM(F209:F213)</f>
        <v>0</v>
      </c>
      <c r="G214" s="1087">
        <f t="shared" ref="G214:R214" si="246">SUM(G209:G213)</f>
        <v>0</v>
      </c>
      <c r="H214" s="1087">
        <f t="shared" si="246"/>
        <v>0</v>
      </c>
      <c r="I214" s="1087">
        <f t="shared" si="246"/>
        <v>0</v>
      </c>
      <c r="J214" s="1087">
        <f t="shared" si="246"/>
        <v>0</v>
      </c>
      <c r="K214" s="1087">
        <f t="shared" si="246"/>
        <v>0</v>
      </c>
      <c r="L214" s="1087">
        <f t="shared" si="246"/>
        <v>0</v>
      </c>
      <c r="M214" s="1087">
        <f t="shared" si="246"/>
        <v>0</v>
      </c>
      <c r="N214" s="1087">
        <f t="shared" si="246"/>
        <v>0</v>
      </c>
      <c r="O214" s="1087">
        <f t="shared" si="246"/>
        <v>0</v>
      </c>
      <c r="P214" s="1087">
        <f t="shared" si="246"/>
        <v>0</v>
      </c>
      <c r="Q214" s="1087">
        <f t="shared" si="246"/>
        <v>0</v>
      </c>
      <c r="R214" s="1087">
        <f t="shared" si="246"/>
        <v>0</v>
      </c>
      <c r="S214" s="796">
        <f>SUM(S209:S213)</f>
        <v>0</v>
      </c>
      <c r="T214" s="1131"/>
      <c r="U214" s="1131"/>
      <c r="V214" s="1131"/>
      <c r="W214" s="1099">
        <f>SUM(W209:W213)</f>
        <v>0</v>
      </c>
      <c r="X214" s="1099">
        <f>SUM(X209:X213)</f>
        <v>0</v>
      </c>
      <c r="Z214" s="1089">
        <f>SUM(Z209:Z213)</f>
        <v>0</v>
      </c>
      <c r="AA214" s="1089">
        <f>SUM(AA209:AA213)</f>
        <v>0</v>
      </c>
      <c r="AB214" s="798" t="e">
        <f>Z214/(Z214+AA214)</f>
        <v>#DIV/0!</v>
      </c>
    </row>
    <row r="215" spans="1:28" ht="14.25" x14ac:dyDescent="0.3">
      <c r="A215" s="1075">
        <v>9.6</v>
      </c>
      <c r="B215" s="1076" t="s">
        <v>181</v>
      </c>
      <c r="C215" s="1118"/>
      <c r="D215" s="1078"/>
      <c r="E215" s="1079"/>
      <c r="F215" s="1080">
        <f>('24.1 Base Year 1 Staff Loading'!F215+'24.2 Base Year 2 Staff Loading'!F215+'24.3 Base Year 3 Staff Loading'!F215+'24.4 Base Year 4 Staff Loading'!F215+'24.5 Base Year 5 Staff Loading'!F215+'24.6 Base Year 6 Staff Loading'!F215)/6</f>
        <v>0</v>
      </c>
      <c r="G215" s="1080">
        <f>('24.1 Base Year 1 Staff Loading'!G215+'24.2 Base Year 2 Staff Loading'!G215+'24.3 Base Year 3 Staff Loading'!G215+'24.4 Base Year 4 Staff Loading'!G215+'24.5 Base Year 5 Staff Loading'!G215+'24.6 Base Year 6 Staff Loading'!G215)/6</f>
        <v>0</v>
      </c>
      <c r="H215" s="1080">
        <f>('24.1 Base Year 1 Staff Loading'!H215+'24.2 Base Year 2 Staff Loading'!H215+'24.3 Base Year 3 Staff Loading'!H215+'24.4 Base Year 4 Staff Loading'!H215+'24.5 Base Year 5 Staff Loading'!H215+'24.6 Base Year 6 Staff Loading'!H215)/6</f>
        <v>0</v>
      </c>
      <c r="I215" s="1080">
        <f>('24.1 Base Year 1 Staff Loading'!I215+'24.2 Base Year 2 Staff Loading'!I215+'24.3 Base Year 3 Staff Loading'!I215+'24.4 Base Year 4 Staff Loading'!I215+'24.5 Base Year 5 Staff Loading'!I215+'24.6 Base Year 6 Staff Loading'!I215)/6</f>
        <v>0</v>
      </c>
      <c r="J215" s="1080">
        <f>('24.1 Base Year 1 Staff Loading'!J215+'24.2 Base Year 2 Staff Loading'!J215+'24.3 Base Year 3 Staff Loading'!J215+'24.4 Base Year 4 Staff Loading'!J215+'24.5 Base Year 5 Staff Loading'!J215+'24.6 Base Year 6 Staff Loading'!J215)/6</f>
        <v>0</v>
      </c>
      <c r="K215" s="1080">
        <f>('24.1 Base Year 1 Staff Loading'!K215+'24.2 Base Year 2 Staff Loading'!K215+'24.3 Base Year 3 Staff Loading'!K215+'24.4 Base Year 4 Staff Loading'!K215+'24.5 Base Year 5 Staff Loading'!K215+'24.6 Base Year 6 Staff Loading'!K215)/6</f>
        <v>0</v>
      </c>
      <c r="L215" s="1080">
        <f>('24.1 Base Year 1 Staff Loading'!L215+'24.2 Base Year 2 Staff Loading'!L215+'24.3 Base Year 3 Staff Loading'!L215+'24.4 Base Year 4 Staff Loading'!L215+'24.5 Base Year 5 Staff Loading'!L215+'24.6 Base Year 6 Staff Loading'!L215)/6</f>
        <v>0</v>
      </c>
      <c r="M215" s="1080">
        <f>('24.1 Base Year 1 Staff Loading'!M215+'24.2 Base Year 2 Staff Loading'!M215+'24.3 Base Year 3 Staff Loading'!M215+'24.4 Base Year 4 Staff Loading'!M215+'24.5 Base Year 5 Staff Loading'!M215+'24.6 Base Year 6 Staff Loading'!M215)/6</f>
        <v>0</v>
      </c>
      <c r="N215" s="1080">
        <f>('24.1 Base Year 1 Staff Loading'!N215+'24.2 Base Year 2 Staff Loading'!N215+'24.3 Base Year 3 Staff Loading'!N215+'24.4 Base Year 4 Staff Loading'!N215+'24.5 Base Year 5 Staff Loading'!N215+'24.6 Base Year 6 Staff Loading'!N215)/6</f>
        <v>0</v>
      </c>
      <c r="O215" s="1080">
        <f>('24.1 Base Year 1 Staff Loading'!O215+'24.2 Base Year 2 Staff Loading'!O215+'24.3 Base Year 3 Staff Loading'!O215+'24.4 Base Year 4 Staff Loading'!O215+'24.5 Base Year 5 Staff Loading'!O215+'24.6 Base Year 6 Staff Loading'!O215)/6</f>
        <v>0</v>
      </c>
      <c r="P215" s="1080">
        <f>('24.1 Base Year 1 Staff Loading'!P215+'24.2 Base Year 2 Staff Loading'!P215+'24.3 Base Year 3 Staff Loading'!P215+'24.4 Base Year 4 Staff Loading'!P215+'24.5 Base Year 5 Staff Loading'!P215+'24.6 Base Year 6 Staff Loading'!P215)/6</f>
        <v>0</v>
      </c>
      <c r="Q215" s="1080">
        <f>('24.1 Base Year 1 Staff Loading'!Q215+'24.2 Base Year 2 Staff Loading'!Q215+'24.3 Base Year 3 Staff Loading'!Q215+'24.4 Base Year 4 Staff Loading'!Q215+'24.5 Base Year 5 Staff Loading'!Q215+'24.6 Base Year 6 Staff Loading'!Q215)/6</f>
        <v>0</v>
      </c>
      <c r="R215" s="1080">
        <f>SUM(F215:Q215)</f>
        <v>0</v>
      </c>
      <c r="S215" s="788">
        <f>D215*R215</f>
        <v>0</v>
      </c>
      <c r="T215" s="1131"/>
      <c r="U215" s="1131"/>
      <c r="V215" s="1131"/>
      <c r="W215" s="1081">
        <f>X215/$U$7</f>
        <v>0</v>
      </c>
      <c r="X215" s="1081">
        <f>R215/12</f>
        <v>0</v>
      </c>
      <c r="Z215" s="1081">
        <f>IF($E215="Y",$R215,0)</f>
        <v>0</v>
      </c>
      <c r="AA215" s="1081">
        <f>IF($E215="N",$R215,0)</f>
        <v>0</v>
      </c>
      <c r="AB215" s="909" t="e">
        <f>Z215/(AA215+Z215)</f>
        <v>#DIV/0!</v>
      </c>
    </row>
    <row r="216" spans="1:28" s="1088" customFormat="1" ht="14.25" x14ac:dyDescent="0.3">
      <c r="A216" s="1075"/>
      <c r="B216" s="1076"/>
      <c r="C216" s="1118"/>
      <c r="D216" s="1078"/>
      <c r="E216" s="1079"/>
      <c r="F216" s="1080">
        <f>('24.1 Base Year 1 Staff Loading'!F216+'24.2 Base Year 2 Staff Loading'!F216+'24.3 Base Year 3 Staff Loading'!F216+'24.4 Base Year 4 Staff Loading'!F216+'24.5 Base Year 5 Staff Loading'!F216+'24.6 Base Year 6 Staff Loading'!F216)/6</f>
        <v>0</v>
      </c>
      <c r="G216" s="1080">
        <f>('24.1 Base Year 1 Staff Loading'!G216+'24.2 Base Year 2 Staff Loading'!G216+'24.3 Base Year 3 Staff Loading'!G216+'24.4 Base Year 4 Staff Loading'!G216+'24.5 Base Year 5 Staff Loading'!G216+'24.6 Base Year 6 Staff Loading'!G216)/6</f>
        <v>0</v>
      </c>
      <c r="H216" s="1080">
        <f>('24.1 Base Year 1 Staff Loading'!H216+'24.2 Base Year 2 Staff Loading'!H216+'24.3 Base Year 3 Staff Loading'!H216+'24.4 Base Year 4 Staff Loading'!H216+'24.5 Base Year 5 Staff Loading'!H216+'24.6 Base Year 6 Staff Loading'!H216)/6</f>
        <v>0</v>
      </c>
      <c r="I216" s="1080">
        <f>('24.1 Base Year 1 Staff Loading'!I216+'24.2 Base Year 2 Staff Loading'!I216+'24.3 Base Year 3 Staff Loading'!I216+'24.4 Base Year 4 Staff Loading'!I216+'24.5 Base Year 5 Staff Loading'!I216+'24.6 Base Year 6 Staff Loading'!I216)/6</f>
        <v>0</v>
      </c>
      <c r="J216" s="1080">
        <f>('24.1 Base Year 1 Staff Loading'!J216+'24.2 Base Year 2 Staff Loading'!J216+'24.3 Base Year 3 Staff Loading'!J216+'24.4 Base Year 4 Staff Loading'!J216+'24.5 Base Year 5 Staff Loading'!J216+'24.6 Base Year 6 Staff Loading'!J216)/6</f>
        <v>0</v>
      </c>
      <c r="K216" s="1080">
        <f>('24.1 Base Year 1 Staff Loading'!K216+'24.2 Base Year 2 Staff Loading'!K216+'24.3 Base Year 3 Staff Loading'!K216+'24.4 Base Year 4 Staff Loading'!K216+'24.5 Base Year 5 Staff Loading'!K216+'24.6 Base Year 6 Staff Loading'!K216)/6</f>
        <v>0</v>
      </c>
      <c r="L216" s="1080">
        <f>('24.1 Base Year 1 Staff Loading'!L216+'24.2 Base Year 2 Staff Loading'!L216+'24.3 Base Year 3 Staff Loading'!L216+'24.4 Base Year 4 Staff Loading'!L216+'24.5 Base Year 5 Staff Loading'!L216+'24.6 Base Year 6 Staff Loading'!L216)/6</f>
        <v>0</v>
      </c>
      <c r="M216" s="1080">
        <f>('24.1 Base Year 1 Staff Loading'!M216+'24.2 Base Year 2 Staff Loading'!M216+'24.3 Base Year 3 Staff Loading'!M216+'24.4 Base Year 4 Staff Loading'!M216+'24.5 Base Year 5 Staff Loading'!M216+'24.6 Base Year 6 Staff Loading'!M216)/6</f>
        <v>0</v>
      </c>
      <c r="N216" s="1080">
        <f>('24.1 Base Year 1 Staff Loading'!N216+'24.2 Base Year 2 Staff Loading'!N216+'24.3 Base Year 3 Staff Loading'!N216+'24.4 Base Year 4 Staff Loading'!N216+'24.5 Base Year 5 Staff Loading'!N216+'24.6 Base Year 6 Staff Loading'!N216)/6</f>
        <v>0</v>
      </c>
      <c r="O216" s="1080">
        <f>('24.1 Base Year 1 Staff Loading'!O216+'24.2 Base Year 2 Staff Loading'!O216+'24.3 Base Year 3 Staff Loading'!O216+'24.4 Base Year 4 Staff Loading'!O216+'24.5 Base Year 5 Staff Loading'!O216+'24.6 Base Year 6 Staff Loading'!O216)/6</f>
        <v>0</v>
      </c>
      <c r="P216" s="1080">
        <f>('24.1 Base Year 1 Staff Loading'!P216+'24.2 Base Year 2 Staff Loading'!P216+'24.3 Base Year 3 Staff Loading'!P216+'24.4 Base Year 4 Staff Loading'!P216+'24.5 Base Year 5 Staff Loading'!P216+'24.6 Base Year 6 Staff Loading'!P216)/6</f>
        <v>0</v>
      </c>
      <c r="Q216" s="1080">
        <f>('24.1 Base Year 1 Staff Loading'!Q216+'24.2 Base Year 2 Staff Loading'!Q216+'24.3 Base Year 3 Staff Loading'!Q216+'24.4 Base Year 4 Staff Loading'!Q216+'24.5 Base Year 5 Staff Loading'!Q216+'24.6 Base Year 6 Staff Loading'!Q216)/6</f>
        <v>0</v>
      </c>
      <c r="R216" s="1080">
        <f t="shared" ref="R216:R219" si="247">SUM(F216:Q216)</f>
        <v>0</v>
      </c>
      <c r="S216" s="788">
        <f t="shared" ref="S216:S219" si="248">D216*R216</f>
        <v>0</v>
      </c>
      <c r="T216" s="1131"/>
      <c r="U216" s="1131"/>
      <c r="V216" s="1131"/>
      <c r="W216" s="1081">
        <f t="shared" ref="W216:W219" si="249">X216/$U$7</f>
        <v>0</v>
      </c>
      <c r="X216" s="1081">
        <f t="shared" ref="X216:X219" si="250">R216/12</f>
        <v>0</v>
      </c>
      <c r="Z216" s="1081">
        <f t="shared" ref="Z216:Z219" si="251">IF($E216="Y",$R216,0)</f>
        <v>0</v>
      </c>
      <c r="AA216" s="1081">
        <f t="shared" ref="AA216:AA219" si="252">IF($E216="N",$R216,0)</f>
        <v>0</v>
      </c>
      <c r="AB216" s="909" t="e">
        <f t="shared" ref="AB216:AB219" si="253">Z216/(AA216+Z216)</f>
        <v>#DIV/0!</v>
      </c>
    </row>
    <row r="217" spans="1:28" s="1088" customFormat="1" ht="14.25" x14ac:dyDescent="0.3">
      <c r="A217" s="1075"/>
      <c r="B217" s="1076"/>
      <c r="C217" s="1118"/>
      <c r="D217" s="1078"/>
      <c r="E217" s="1079"/>
      <c r="F217" s="1080">
        <f>('24.1 Base Year 1 Staff Loading'!F217+'24.2 Base Year 2 Staff Loading'!F217+'24.3 Base Year 3 Staff Loading'!F217+'24.4 Base Year 4 Staff Loading'!F217+'24.5 Base Year 5 Staff Loading'!F217+'24.6 Base Year 6 Staff Loading'!F217)/6</f>
        <v>0</v>
      </c>
      <c r="G217" s="1080">
        <f>('24.1 Base Year 1 Staff Loading'!G217+'24.2 Base Year 2 Staff Loading'!G217+'24.3 Base Year 3 Staff Loading'!G217+'24.4 Base Year 4 Staff Loading'!G217+'24.5 Base Year 5 Staff Loading'!G217+'24.6 Base Year 6 Staff Loading'!G217)/6</f>
        <v>0</v>
      </c>
      <c r="H217" s="1080">
        <f>('24.1 Base Year 1 Staff Loading'!H217+'24.2 Base Year 2 Staff Loading'!H217+'24.3 Base Year 3 Staff Loading'!H217+'24.4 Base Year 4 Staff Loading'!H217+'24.5 Base Year 5 Staff Loading'!H217+'24.6 Base Year 6 Staff Loading'!H217)/6</f>
        <v>0</v>
      </c>
      <c r="I217" s="1080">
        <f>('24.1 Base Year 1 Staff Loading'!I217+'24.2 Base Year 2 Staff Loading'!I217+'24.3 Base Year 3 Staff Loading'!I217+'24.4 Base Year 4 Staff Loading'!I217+'24.5 Base Year 5 Staff Loading'!I217+'24.6 Base Year 6 Staff Loading'!I217)/6</f>
        <v>0</v>
      </c>
      <c r="J217" s="1080">
        <f>('24.1 Base Year 1 Staff Loading'!J217+'24.2 Base Year 2 Staff Loading'!J217+'24.3 Base Year 3 Staff Loading'!J217+'24.4 Base Year 4 Staff Loading'!J217+'24.5 Base Year 5 Staff Loading'!J217+'24.6 Base Year 6 Staff Loading'!J217)/6</f>
        <v>0</v>
      </c>
      <c r="K217" s="1080">
        <f>('24.1 Base Year 1 Staff Loading'!K217+'24.2 Base Year 2 Staff Loading'!K217+'24.3 Base Year 3 Staff Loading'!K217+'24.4 Base Year 4 Staff Loading'!K217+'24.5 Base Year 5 Staff Loading'!K217+'24.6 Base Year 6 Staff Loading'!K217)/6</f>
        <v>0</v>
      </c>
      <c r="L217" s="1080">
        <f>('24.1 Base Year 1 Staff Loading'!L217+'24.2 Base Year 2 Staff Loading'!L217+'24.3 Base Year 3 Staff Loading'!L217+'24.4 Base Year 4 Staff Loading'!L217+'24.5 Base Year 5 Staff Loading'!L217+'24.6 Base Year 6 Staff Loading'!L217)/6</f>
        <v>0</v>
      </c>
      <c r="M217" s="1080">
        <f>('24.1 Base Year 1 Staff Loading'!M217+'24.2 Base Year 2 Staff Loading'!M217+'24.3 Base Year 3 Staff Loading'!M217+'24.4 Base Year 4 Staff Loading'!M217+'24.5 Base Year 5 Staff Loading'!M217+'24.6 Base Year 6 Staff Loading'!M217)/6</f>
        <v>0</v>
      </c>
      <c r="N217" s="1080">
        <f>('24.1 Base Year 1 Staff Loading'!N217+'24.2 Base Year 2 Staff Loading'!N217+'24.3 Base Year 3 Staff Loading'!N217+'24.4 Base Year 4 Staff Loading'!N217+'24.5 Base Year 5 Staff Loading'!N217+'24.6 Base Year 6 Staff Loading'!N217)/6</f>
        <v>0</v>
      </c>
      <c r="O217" s="1080">
        <f>('24.1 Base Year 1 Staff Loading'!O217+'24.2 Base Year 2 Staff Loading'!O217+'24.3 Base Year 3 Staff Loading'!O217+'24.4 Base Year 4 Staff Loading'!O217+'24.5 Base Year 5 Staff Loading'!O217+'24.6 Base Year 6 Staff Loading'!O217)/6</f>
        <v>0</v>
      </c>
      <c r="P217" s="1080">
        <f>('24.1 Base Year 1 Staff Loading'!P217+'24.2 Base Year 2 Staff Loading'!P217+'24.3 Base Year 3 Staff Loading'!P217+'24.4 Base Year 4 Staff Loading'!P217+'24.5 Base Year 5 Staff Loading'!P217+'24.6 Base Year 6 Staff Loading'!P217)/6</f>
        <v>0</v>
      </c>
      <c r="Q217" s="1080">
        <f>('24.1 Base Year 1 Staff Loading'!Q217+'24.2 Base Year 2 Staff Loading'!Q217+'24.3 Base Year 3 Staff Loading'!Q217+'24.4 Base Year 4 Staff Loading'!Q217+'24.5 Base Year 5 Staff Loading'!Q217+'24.6 Base Year 6 Staff Loading'!Q217)/6</f>
        <v>0</v>
      </c>
      <c r="R217" s="1080">
        <f t="shared" si="247"/>
        <v>0</v>
      </c>
      <c r="S217" s="788">
        <f t="shared" si="248"/>
        <v>0</v>
      </c>
      <c r="T217" s="1131"/>
      <c r="U217" s="1131"/>
      <c r="V217" s="1131"/>
      <c r="W217" s="1081">
        <f t="shared" si="249"/>
        <v>0</v>
      </c>
      <c r="X217" s="1081">
        <f t="shared" si="250"/>
        <v>0</v>
      </c>
      <c r="Z217" s="1081">
        <f t="shared" si="251"/>
        <v>0</v>
      </c>
      <c r="AA217" s="1081">
        <f t="shared" si="252"/>
        <v>0</v>
      </c>
      <c r="AB217" s="909" t="e">
        <f t="shared" si="253"/>
        <v>#DIV/0!</v>
      </c>
    </row>
    <row r="218" spans="1:28" s="1088" customFormat="1" ht="14.25" x14ac:dyDescent="0.3">
      <c r="A218" s="1075"/>
      <c r="B218" s="1076"/>
      <c r="C218" s="1118"/>
      <c r="D218" s="1078"/>
      <c r="E218" s="1079"/>
      <c r="F218" s="1080">
        <f>('24.1 Base Year 1 Staff Loading'!F218+'24.2 Base Year 2 Staff Loading'!F218+'24.3 Base Year 3 Staff Loading'!F218+'24.4 Base Year 4 Staff Loading'!F218+'24.5 Base Year 5 Staff Loading'!F218+'24.6 Base Year 6 Staff Loading'!F218)/6</f>
        <v>0</v>
      </c>
      <c r="G218" s="1080">
        <f>('24.1 Base Year 1 Staff Loading'!G218+'24.2 Base Year 2 Staff Loading'!G218+'24.3 Base Year 3 Staff Loading'!G218+'24.4 Base Year 4 Staff Loading'!G218+'24.5 Base Year 5 Staff Loading'!G218+'24.6 Base Year 6 Staff Loading'!G218)/6</f>
        <v>0</v>
      </c>
      <c r="H218" s="1080">
        <f>('24.1 Base Year 1 Staff Loading'!H218+'24.2 Base Year 2 Staff Loading'!H218+'24.3 Base Year 3 Staff Loading'!H218+'24.4 Base Year 4 Staff Loading'!H218+'24.5 Base Year 5 Staff Loading'!H218+'24.6 Base Year 6 Staff Loading'!H218)/6</f>
        <v>0</v>
      </c>
      <c r="I218" s="1080">
        <f>('24.1 Base Year 1 Staff Loading'!I218+'24.2 Base Year 2 Staff Loading'!I218+'24.3 Base Year 3 Staff Loading'!I218+'24.4 Base Year 4 Staff Loading'!I218+'24.5 Base Year 5 Staff Loading'!I218+'24.6 Base Year 6 Staff Loading'!I218)/6</f>
        <v>0</v>
      </c>
      <c r="J218" s="1080">
        <f>('24.1 Base Year 1 Staff Loading'!J218+'24.2 Base Year 2 Staff Loading'!J218+'24.3 Base Year 3 Staff Loading'!J218+'24.4 Base Year 4 Staff Loading'!J218+'24.5 Base Year 5 Staff Loading'!J218+'24.6 Base Year 6 Staff Loading'!J218)/6</f>
        <v>0</v>
      </c>
      <c r="K218" s="1080">
        <f>('24.1 Base Year 1 Staff Loading'!K218+'24.2 Base Year 2 Staff Loading'!K218+'24.3 Base Year 3 Staff Loading'!K218+'24.4 Base Year 4 Staff Loading'!K218+'24.5 Base Year 5 Staff Loading'!K218+'24.6 Base Year 6 Staff Loading'!K218)/6</f>
        <v>0</v>
      </c>
      <c r="L218" s="1080">
        <f>('24.1 Base Year 1 Staff Loading'!L218+'24.2 Base Year 2 Staff Loading'!L218+'24.3 Base Year 3 Staff Loading'!L218+'24.4 Base Year 4 Staff Loading'!L218+'24.5 Base Year 5 Staff Loading'!L218+'24.6 Base Year 6 Staff Loading'!L218)/6</f>
        <v>0</v>
      </c>
      <c r="M218" s="1080">
        <f>('24.1 Base Year 1 Staff Loading'!M218+'24.2 Base Year 2 Staff Loading'!M218+'24.3 Base Year 3 Staff Loading'!M218+'24.4 Base Year 4 Staff Loading'!M218+'24.5 Base Year 5 Staff Loading'!M218+'24.6 Base Year 6 Staff Loading'!M218)/6</f>
        <v>0</v>
      </c>
      <c r="N218" s="1080">
        <f>('24.1 Base Year 1 Staff Loading'!N218+'24.2 Base Year 2 Staff Loading'!N218+'24.3 Base Year 3 Staff Loading'!N218+'24.4 Base Year 4 Staff Loading'!N218+'24.5 Base Year 5 Staff Loading'!N218+'24.6 Base Year 6 Staff Loading'!N218)/6</f>
        <v>0</v>
      </c>
      <c r="O218" s="1080">
        <f>('24.1 Base Year 1 Staff Loading'!O218+'24.2 Base Year 2 Staff Loading'!O218+'24.3 Base Year 3 Staff Loading'!O218+'24.4 Base Year 4 Staff Loading'!O218+'24.5 Base Year 5 Staff Loading'!O218+'24.6 Base Year 6 Staff Loading'!O218)/6</f>
        <v>0</v>
      </c>
      <c r="P218" s="1080">
        <f>('24.1 Base Year 1 Staff Loading'!P218+'24.2 Base Year 2 Staff Loading'!P218+'24.3 Base Year 3 Staff Loading'!P218+'24.4 Base Year 4 Staff Loading'!P218+'24.5 Base Year 5 Staff Loading'!P218+'24.6 Base Year 6 Staff Loading'!P218)/6</f>
        <v>0</v>
      </c>
      <c r="Q218" s="1080">
        <f>('24.1 Base Year 1 Staff Loading'!Q218+'24.2 Base Year 2 Staff Loading'!Q218+'24.3 Base Year 3 Staff Loading'!Q218+'24.4 Base Year 4 Staff Loading'!Q218+'24.5 Base Year 5 Staff Loading'!Q218+'24.6 Base Year 6 Staff Loading'!Q218)/6</f>
        <v>0</v>
      </c>
      <c r="R218" s="1080">
        <f t="shared" si="247"/>
        <v>0</v>
      </c>
      <c r="S218" s="788">
        <f t="shared" si="248"/>
        <v>0</v>
      </c>
      <c r="T218" s="1131"/>
      <c r="U218" s="1131"/>
      <c r="V218" s="1131"/>
      <c r="W218" s="1081">
        <f t="shared" si="249"/>
        <v>0</v>
      </c>
      <c r="X218" s="1081">
        <f t="shared" si="250"/>
        <v>0</v>
      </c>
      <c r="Z218" s="1081">
        <f t="shared" si="251"/>
        <v>0</v>
      </c>
      <c r="AA218" s="1081">
        <f t="shared" si="252"/>
        <v>0</v>
      </c>
      <c r="AB218" s="909" t="e">
        <f t="shared" si="253"/>
        <v>#DIV/0!</v>
      </c>
    </row>
    <row r="219" spans="1:28" ht="14.25" x14ac:dyDescent="0.3">
      <c r="A219" s="1075"/>
      <c r="B219" s="1076"/>
      <c r="C219" s="1118"/>
      <c r="D219" s="1078"/>
      <c r="E219" s="1079"/>
      <c r="F219" s="1080">
        <f>('24.1 Base Year 1 Staff Loading'!F219+'24.2 Base Year 2 Staff Loading'!F219+'24.3 Base Year 3 Staff Loading'!F219+'24.4 Base Year 4 Staff Loading'!F219+'24.5 Base Year 5 Staff Loading'!F219+'24.6 Base Year 6 Staff Loading'!F219)/6</f>
        <v>0</v>
      </c>
      <c r="G219" s="1080">
        <f>('24.1 Base Year 1 Staff Loading'!G219+'24.2 Base Year 2 Staff Loading'!G219+'24.3 Base Year 3 Staff Loading'!G219+'24.4 Base Year 4 Staff Loading'!G219+'24.5 Base Year 5 Staff Loading'!G219+'24.6 Base Year 6 Staff Loading'!G219)/6</f>
        <v>0</v>
      </c>
      <c r="H219" s="1080">
        <f>('24.1 Base Year 1 Staff Loading'!H219+'24.2 Base Year 2 Staff Loading'!H219+'24.3 Base Year 3 Staff Loading'!H219+'24.4 Base Year 4 Staff Loading'!H219+'24.5 Base Year 5 Staff Loading'!H219+'24.6 Base Year 6 Staff Loading'!H219)/6</f>
        <v>0</v>
      </c>
      <c r="I219" s="1080">
        <f>('24.1 Base Year 1 Staff Loading'!I219+'24.2 Base Year 2 Staff Loading'!I219+'24.3 Base Year 3 Staff Loading'!I219+'24.4 Base Year 4 Staff Loading'!I219+'24.5 Base Year 5 Staff Loading'!I219+'24.6 Base Year 6 Staff Loading'!I219)/6</f>
        <v>0</v>
      </c>
      <c r="J219" s="1080">
        <f>('24.1 Base Year 1 Staff Loading'!J219+'24.2 Base Year 2 Staff Loading'!J219+'24.3 Base Year 3 Staff Loading'!J219+'24.4 Base Year 4 Staff Loading'!J219+'24.5 Base Year 5 Staff Loading'!J219+'24.6 Base Year 6 Staff Loading'!J219)/6</f>
        <v>0</v>
      </c>
      <c r="K219" s="1080">
        <f>('24.1 Base Year 1 Staff Loading'!K219+'24.2 Base Year 2 Staff Loading'!K219+'24.3 Base Year 3 Staff Loading'!K219+'24.4 Base Year 4 Staff Loading'!K219+'24.5 Base Year 5 Staff Loading'!K219+'24.6 Base Year 6 Staff Loading'!K219)/6</f>
        <v>0</v>
      </c>
      <c r="L219" s="1080">
        <f>('24.1 Base Year 1 Staff Loading'!L219+'24.2 Base Year 2 Staff Loading'!L219+'24.3 Base Year 3 Staff Loading'!L219+'24.4 Base Year 4 Staff Loading'!L219+'24.5 Base Year 5 Staff Loading'!L219+'24.6 Base Year 6 Staff Loading'!L219)/6</f>
        <v>0</v>
      </c>
      <c r="M219" s="1080">
        <f>('24.1 Base Year 1 Staff Loading'!M219+'24.2 Base Year 2 Staff Loading'!M219+'24.3 Base Year 3 Staff Loading'!M219+'24.4 Base Year 4 Staff Loading'!M219+'24.5 Base Year 5 Staff Loading'!M219+'24.6 Base Year 6 Staff Loading'!M219)/6</f>
        <v>0</v>
      </c>
      <c r="N219" s="1080">
        <f>('24.1 Base Year 1 Staff Loading'!N219+'24.2 Base Year 2 Staff Loading'!N219+'24.3 Base Year 3 Staff Loading'!N219+'24.4 Base Year 4 Staff Loading'!N219+'24.5 Base Year 5 Staff Loading'!N219+'24.6 Base Year 6 Staff Loading'!N219)/6</f>
        <v>0</v>
      </c>
      <c r="O219" s="1080">
        <f>('24.1 Base Year 1 Staff Loading'!O219+'24.2 Base Year 2 Staff Loading'!O219+'24.3 Base Year 3 Staff Loading'!O219+'24.4 Base Year 4 Staff Loading'!O219+'24.5 Base Year 5 Staff Loading'!O219+'24.6 Base Year 6 Staff Loading'!O219)/6</f>
        <v>0</v>
      </c>
      <c r="P219" s="1080">
        <f>('24.1 Base Year 1 Staff Loading'!P219+'24.2 Base Year 2 Staff Loading'!P219+'24.3 Base Year 3 Staff Loading'!P219+'24.4 Base Year 4 Staff Loading'!P219+'24.5 Base Year 5 Staff Loading'!P219+'24.6 Base Year 6 Staff Loading'!P219)/6</f>
        <v>0</v>
      </c>
      <c r="Q219" s="1080">
        <f>('24.1 Base Year 1 Staff Loading'!Q219+'24.2 Base Year 2 Staff Loading'!Q219+'24.3 Base Year 3 Staff Loading'!Q219+'24.4 Base Year 4 Staff Loading'!Q219+'24.5 Base Year 5 Staff Loading'!Q219+'24.6 Base Year 6 Staff Loading'!Q219)/6</f>
        <v>0</v>
      </c>
      <c r="R219" s="1080">
        <f t="shared" si="247"/>
        <v>0</v>
      </c>
      <c r="S219" s="788">
        <f t="shared" si="248"/>
        <v>0</v>
      </c>
      <c r="T219" s="1131"/>
      <c r="U219" s="1131"/>
      <c r="V219" s="1131"/>
      <c r="W219" s="1081">
        <f t="shared" si="249"/>
        <v>0</v>
      </c>
      <c r="X219" s="1081">
        <f t="shared" si="250"/>
        <v>0</v>
      </c>
      <c r="Z219" s="1081">
        <f t="shared" si="251"/>
        <v>0</v>
      </c>
      <c r="AA219" s="1081">
        <f t="shared" si="252"/>
        <v>0</v>
      </c>
      <c r="AB219" s="909" t="e">
        <f t="shared" si="253"/>
        <v>#DIV/0!</v>
      </c>
    </row>
    <row r="220" spans="1:28" s="1132" customFormat="1" ht="15" thickBot="1" x14ac:dyDescent="0.35">
      <c r="A220" s="1082"/>
      <c r="B220" s="1083" t="s">
        <v>182</v>
      </c>
      <c r="C220" s="1084"/>
      <c r="D220" s="1085"/>
      <c r="E220" s="1086"/>
      <c r="F220" s="1087">
        <f>SUM(F215:F219)</f>
        <v>0</v>
      </c>
      <c r="G220" s="1087">
        <f t="shared" ref="G220:R220" si="254">SUM(G215:G219)</f>
        <v>0</v>
      </c>
      <c r="H220" s="1087">
        <f t="shared" si="254"/>
        <v>0</v>
      </c>
      <c r="I220" s="1087">
        <f t="shared" si="254"/>
        <v>0</v>
      </c>
      <c r="J220" s="1087">
        <f t="shared" si="254"/>
        <v>0</v>
      </c>
      <c r="K220" s="1087">
        <f t="shared" si="254"/>
        <v>0</v>
      </c>
      <c r="L220" s="1087">
        <f t="shared" si="254"/>
        <v>0</v>
      </c>
      <c r="M220" s="1087">
        <f t="shared" si="254"/>
        <v>0</v>
      </c>
      <c r="N220" s="1087">
        <f t="shared" si="254"/>
        <v>0</v>
      </c>
      <c r="O220" s="1087">
        <f t="shared" si="254"/>
        <v>0</v>
      </c>
      <c r="P220" s="1087">
        <f t="shared" si="254"/>
        <v>0</v>
      </c>
      <c r="Q220" s="1087">
        <f t="shared" si="254"/>
        <v>0</v>
      </c>
      <c r="R220" s="1087">
        <f t="shared" si="254"/>
        <v>0</v>
      </c>
      <c r="S220" s="796">
        <f>SUM(S215:S219)</f>
        <v>0</v>
      </c>
      <c r="T220" s="1131"/>
      <c r="U220" s="1131"/>
      <c r="V220" s="1131"/>
      <c r="W220" s="1099">
        <f>SUM(W215:W219)</f>
        <v>0</v>
      </c>
      <c r="X220" s="1099">
        <f>SUM(X215:X219)</f>
        <v>0</v>
      </c>
      <c r="Z220" s="1089">
        <f>SUM(Z215:Z219)</f>
        <v>0</v>
      </c>
      <c r="AA220" s="1089">
        <f>SUM(AA215:AA219)</f>
        <v>0</v>
      </c>
      <c r="AB220" s="798" t="e">
        <f>Z220/(Z220+AA220)</f>
        <v>#DIV/0!</v>
      </c>
    </row>
    <row r="221" spans="1:28" ht="9.9499999999999993" customHeight="1" x14ac:dyDescent="0.3">
      <c r="A221" s="1100"/>
      <c r="B221" s="1101"/>
      <c r="C221" s="1118"/>
      <c r="D221" s="1078"/>
      <c r="E221" s="1079"/>
      <c r="F221" s="1102"/>
      <c r="G221" s="1102"/>
      <c r="H221" s="1102"/>
      <c r="I221" s="1102"/>
      <c r="J221" s="1102"/>
      <c r="K221" s="1102"/>
      <c r="L221" s="1102"/>
      <c r="M221" s="1102"/>
      <c r="N221" s="1102"/>
      <c r="O221" s="1102"/>
      <c r="P221" s="1102"/>
      <c r="Q221" s="1102"/>
      <c r="R221" s="1102"/>
      <c r="S221" s="834"/>
      <c r="T221" s="1131"/>
      <c r="U221" s="1131"/>
      <c r="V221" s="1131"/>
      <c r="W221" s="1125"/>
      <c r="X221" s="1125"/>
      <c r="Z221" s="1125"/>
      <c r="AA221" s="1125"/>
      <c r="AB221" s="790"/>
    </row>
    <row r="222" spans="1:28" ht="15" thickBot="1" x14ac:dyDescent="0.35">
      <c r="A222" s="1104"/>
      <c r="B222" s="1105" t="s">
        <v>183</v>
      </c>
      <c r="C222" s="1106"/>
      <c r="D222" s="1107"/>
      <c r="E222" s="1108"/>
      <c r="F222" s="1107">
        <f>SUM(F190,F196,F202,F220,F214,F208)</f>
        <v>0</v>
      </c>
      <c r="G222" s="1107">
        <f t="shared" ref="G222:S222" si="255">SUM(G190,G196,G202,G220,G214,G208)</f>
        <v>0</v>
      </c>
      <c r="H222" s="1107">
        <f t="shared" si="255"/>
        <v>0</v>
      </c>
      <c r="I222" s="1107">
        <f t="shared" si="255"/>
        <v>0</v>
      </c>
      <c r="J222" s="1107">
        <f t="shared" si="255"/>
        <v>0</v>
      </c>
      <c r="K222" s="1107">
        <f t="shared" si="255"/>
        <v>0</v>
      </c>
      <c r="L222" s="1107">
        <f t="shared" si="255"/>
        <v>0</v>
      </c>
      <c r="M222" s="1107">
        <f t="shared" si="255"/>
        <v>0</v>
      </c>
      <c r="N222" s="1107">
        <f t="shared" si="255"/>
        <v>0</v>
      </c>
      <c r="O222" s="1107">
        <f t="shared" si="255"/>
        <v>0</v>
      </c>
      <c r="P222" s="1107">
        <f t="shared" si="255"/>
        <v>0</v>
      </c>
      <c r="Q222" s="1107">
        <f t="shared" si="255"/>
        <v>0</v>
      </c>
      <c r="R222" s="1107">
        <f t="shared" si="255"/>
        <v>0</v>
      </c>
      <c r="S222" s="814">
        <f t="shared" si="255"/>
        <v>0</v>
      </c>
      <c r="T222" s="1131"/>
      <c r="U222" s="1131"/>
      <c r="V222" s="1131"/>
      <c r="W222" s="1107">
        <f t="shared" ref="W222:X222" si="256">SUM(W190,W196,W202,W220,W214,W208)</f>
        <v>0</v>
      </c>
      <c r="X222" s="1107">
        <f t="shared" si="256"/>
        <v>0</v>
      </c>
      <c r="Z222" s="1107">
        <f t="shared" ref="Z222:AA222" si="257">SUM(Z190,Z196,Z202,Z220,Z214,Z208)</f>
        <v>0</v>
      </c>
      <c r="AA222" s="1107">
        <f t="shared" si="257"/>
        <v>0</v>
      </c>
      <c r="AB222" s="815" t="e">
        <f t="shared" ref="AB222" si="258">Z222/(AA222+Z222)</f>
        <v>#DIV/0!</v>
      </c>
    </row>
    <row r="223" spans="1:28" ht="14.25" x14ac:dyDescent="0.3">
      <c r="A223" s="1126"/>
      <c r="B223" s="1101"/>
      <c r="C223" s="1133"/>
      <c r="D223" s="1127"/>
      <c r="E223" s="1128"/>
      <c r="F223" s="1102"/>
      <c r="G223" s="1102"/>
      <c r="H223" s="1102"/>
      <c r="I223" s="1102"/>
      <c r="J223" s="1102"/>
      <c r="K223" s="1102"/>
      <c r="L223" s="1102"/>
      <c r="M223" s="1102"/>
      <c r="N223" s="1102"/>
      <c r="O223" s="1102"/>
      <c r="P223" s="1102"/>
      <c r="Q223" s="1102"/>
      <c r="R223" s="1102"/>
      <c r="S223" s="834"/>
      <c r="T223" s="1131"/>
      <c r="U223" s="1131"/>
      <c r="V223" s="1131"/>
      <c r="W223" s="1077"/>
      <c r="X223" s="1077"/>
      <c r="Z223" s="1077"/>
      <c r="AA223" s="1077"/>
      <c r="AB223" s="790"/>
    </row>
    <row r="224" spans="1:28" ht="14.25" x14ac:dyDescent="0.3">
      <c r="A224" s="1134"/>
      <c r="B224" s="1135" t="s">
        <v>1199</v>
      </c>
      <c r="C224" s="1136"/>
      <c r="D224" s="1137"/>
      <c r="E224" s="1138"/>
      <c r="F224" s="1137">
        <f t="shared" ref="F224:S224" si="259">SUM(F28,F74,F84,F154,F132,F104,F94,F222,F182)</f>
        <v>0</v>
      </c>
      <c r="G224" s="1137">
        <f t="shared" si="259"/>
        <v>0</v>
      </c>
      <c r="H224" s="1137">
        <f t="shared" si="259"/>
        <v>0</v>
      </c>
      <c r="I224" s="1137">
        <f t="shared" si="259"/>
        <v>0</v>
      </c>
      <c r="J224" s="1137">
        <f t="shared" si="259"/>
        <v>0</v>
      </c>
      <c r="K224" s="1137">
        <f t="shared" si="259"/>
        <v>0</v>
      </c>
      <c r="L224" s="1137">
        <f t="shared" si="259"/>
        <v>0</v>
      </c>
      <c r="M224" s="1137">
        <f t="shared" si="259"/>
        <v>0</v>
      </c>
      <c r="N224" s="1137">
        <f t="shared" si="259"/>
        <v>0</v>
      </c>
      <c r="O224" s="1137">
        <f t="shared" si="259"/>
        <v>0</v>
      </c>
      <c r="P224" s="1137">
        <f t="shared" si="259"/>
        <v>0</v>
      </c>
      <c r="Q224" s="1137">
        <f t="shared" si="259"/>
        <v>0</v>
      </c>
      <c r="R224" s="1137">
        <f t="shared" si="259"/>
        <v>0</v>
      </c>
      <c r="S224" s="853">
        <f t="shared" si="259"/>
        <v>0</v>
      </c>
      <c r="T224" s="1131"/>
      <c r="U224" s="1131"/>
      <c r="V224" s="1131"/>
      <c r="W224" s="1137">
        <f>SUM(W28,W74,W84,W154,W132,W104,W94,W222,W182)</f>
        <v>0</v>
      </c>
      <c r="X224" s="1137">
        <f>SUM(X28,X74,X84,X154,X132,X104,X94,X222,X182)</f>
        <v>0</v>
      </c>
      <c r="Z224" s="1137">
        <f>SUM(Z28,Z74,Z84,Z154,Z132,Z104,Z94,Z222,Z182)</f>
        <v>0</v>
      </c>
      <c r="AA224" s="1137">
        <f>SUM(AA28,AA74,AA84,AA154,AA132,AA104,AA94,AA222,AA182)</f>
        <v>0</v>
      </c>
      <c r="AB224" s="1139" t="e">
        <f>Z224/(Z224+AA224)</f>
        <v>#DIV/0!</v>
      </c>
    </row>
    <row r="225" spans="1:27" ht="14.25" x14ac:dyDescent="0.3">
      <c r="A225" s="1140"/>
      <c r="B225" s="1141"/>
      <c r="C225" s="1142"/>
      <c r="D225" s="1142"/>
      <c r="E225" s="1143"/>
      <c r="F225" s="1144"/>
      <c r="G225" s="1144"/>
      <c r="H225" s="1144"/>
      <c r="I225" s="1144"/>
      <c r="J225" s="1144"/>
      <c r="K225" s="1144"/>
      <c r="L225" s="1144"/>
      <c r="M225" s="1144"/>
      <c r="N225" s="1144"/>
      <c r="O225" s="1144"/>
      <c r="P225" s="1144"/>
      <c r="Q225" s="1144"/>
      <c r="R225" s="1144"/>
      <c r="S225" s="858"/>
      <c r="T225" s="1131"/>
      <c r="U225" s="1131"/>
      <c r="V225" s="1131"/>
      <c r="W225" s="1145"/>
      <c r="X225" s="1145"/>
      <c r="Z225" s="1145"/>
      <c r="AA225" s="1145"/>
    </row>
    <row r="226" spans="1:27" ht="14.25" customHeight="1" x14ac:dyDescent="0.3">
      <c r="A226" s="1140"/>
      <c r="B226" s="1141"/>
      <c r="C226" s="1142"/>
      <c r="D226" s="1142"/>
      <c r="E226" s="1143"/>
      <c r="F226" s="1144"/>
      <c r="G226" s="1144"/>
      <c r="H226" s="1144"/>
      <c r="I226" s="1144"/>
      <c r="J226" s="1144"/>
      <c r="K226" s="1144"/>
      <c r="L226" s="1144"/>
      <c r="M226" s="1144"/>
      <c r="N226" s="1144"/>
      <c r="O226" s="1144"/>
      <c r="P226" s="1144"/>
      <c r="Q226" s="1404" t="s">
        <v>195</v>
      </c>
      <c r="R226" s="1405"/>
      <c r="S226" s="859" t="e">
        <f>S224/R224</f>
        <v>#DIV/0!</v>
      </c>
      <c r="T226" s="1131"/>
      <c r="U226" s="1131"/>
      <c r="V226" s="1131"/>
      <c r="W226" s="1145"/>
      <c r="X226" s="1145"/>
      <c r="Z226" s="1145"/>
      <c r="AA226" s="1145"/>
    </row>
    <row r="227" spans="1:27" x14ac:dyDescent="0.3">
      <c r="W227" s="1146"/>
      <c r="X227" s="1146"/>
      <c r="Z227" s="1146"/>
      <c r="AA227" s="1146"/>
    </row>
    <row r="228" spans="1:27" ht="14.25" x14ac:dyDescent="0.3">
      <c r="A228" s="19"/>
      <c r="B228" s="1269" t="s">
        <v>40</v>
      </c>
      <c r="C228" s="1270"/>
      <c r="D228" s="1270"/>
      <c r="E228" s="1271"/>
    </row>
    <row r="229" spans="1:27" x14ac:dyDescent="0.3">
      <c r="A229" s="21">
        <v>1</v>
      </c>
      <c r="B229" s="1294"/>
      <c r="C229" s="1295"/>
      <c r="D229" s="1295"/>
      <c r="E229" s="1296"/>
    </row>
    <row r="230" spans="1:27" x14ac:dyDescent="0.3">
      <c r="A230" s="22">
        <v>2</v>
      </c>
      <c r="B230" s="1291"/>
      <c r="C230" s="1292"/>
      <c r="D230" s="1292"/>
      <c r="E230" s="1293"/>
    </row>
    <row r="231" spans="1:27" x14ac:dyDescent="0.3">
      <c r="A231" s="22">
        <v>3</v>
      </c>
      <c r="B231" s="1291"/>
      <c r="C231" s="1292"/>
      <c r="D231" s="1292"/>
      <c r="E231" s="1293"/>
    </row>
    <row r="232" spans="1:27" x14ac:dyDescent="0.3">
      <c r="A232" s="22">
        <v>4</v>
      </c>
      <c r="B232" s="1291"/>
      <c r="C232" s="1292"/>
      <c r="D232" s="1292"/>
      <c r="E232" s="1293"/>
    </row>
    <row r="233" spans="1:27" x14ac:dyDescent="0.3">
      <c r="A233" s="22">
        <v>5</v>
      </c>
      <c r="B233" s="1291"/>
      <c r="C233" s="1292"/>
      <c r="D233" s="1292"/>
      <c r="E233" s="1293"/>
    </row>
    <row r="234" spans="1:27" x14ac:dyDescent="0.3">
      <c r="A234" s="22">
        <v>6</v>
      </c>
      <c r="B234" s="1291"/>
      <c r="C234" s="1292"/>
      <c r="D234" s="1292"/>
      <c r="E234" s="1293"/>
    </row>
    <row r="235" spans="1:27" x14ac:dyDescent="0.3">
      <c r="A235" s="22">
        <v>7</v>
      </c>
      <c r="B235" s="1294"/>
      <c r="C235" s="1295"/>
      <c r="D235" s="1295"/>
      <c r="E235" s="1296"/>
    </row>
    <row r="236" spans="1:27" x14ac:dyDescent="0.3">
      <c r="A236" s="22">
        <v>8</v>
      </c>
      <c r="B236" s="1291"/>
      <c r="C236" s="1292"/>
      <c r="D236" s="1292"/>
      <c r="E236" s="1293"/>
    </row>
    <row r="237" spans="1:27" x14ac:dyDescent="0.3">
      <c r="A237" s="22">
        <v>9</v>
      </c>
      <c r="B237" s="1291"/>
      <c r="C237" s="1292"/>
      <c r="D237" s="1292"/>
      <c r="E237" s="1293"/>
    </row>
    <row r="238" spans="1:27" x14ac:dyDescent="0.3">
      <c r="A238" s="22">
        <v>10</v>
      </c>
      <c r="B238" s="1291"/>
      <c r="C238" s="1292"/>
      <c r="D238" s="1292"/>
      <c r="E238" s="1293"/>
    </row>
  </sheetData>
  <mergeCells count="31">
    <mergeCell ref="A1:S1"/>
    <mergeCell ref="A2:S2"/>
    <mergeCell ref="A3:S3"/>
    <mergeCell ref="U3:U6"/>
    <mergeCell ref="E4:E7"/>
    <mergeCell ref="F4:Q4"/>
    <mergeCell ref="R4:S4"/>
    <mergeCell ref="A5:A7"/>
    <mergeCell ref="B5:B7"/>
    <mergeCell ref="C5:C7"/>
    <mergeCell ref="B229:E229"/>
    <mergeCell ref="D5:D7"/>
    <mergeCell ref="R5:R6"/>
    <mergeCell ref="S5:S7"/>
    <mergeCell ref="W5:W7"/>
    <mergeCell ref="AA5:AA7"/>
    <mergeCell ref="AB5:AB7"/>
    <mergeCell ref="B154:C154"/>
    <mergeCell ref="Q226:R226"/>
    <mergeCell ref="B228:E228"/>
    <mergeCell ref="X5:X7"/>
    <mergeCell ref="Z5:Z7"/>
    <mergeCell ref="B236:E236"/>
    <mergeCell ref="B237:E237"/>
    <mergeCell ref="B238:E238"/>
    <mergeCell ref="B230:E230"/>
    <mergeCell ref="B231:E231"/>
    <mergeCell ref="B232:E232"/>
    <mergeCell ref="B233:E233"/>
    <mergeCell ref="B234:E234"/>
    <mergeCell ref="B235:E235"/>
  </mergeCells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AB49:AB53 AB55:AB59 AB61:AB65 AB67:AB72 AB74 AB77:AB82 AB84 AB87:AB92 AB94 AB97:AB102 AB104 AB107:AB111 AB113:AB117 AB119:AB123 AB125:AB130 AB132 AB135:AB139 AB141:AB145 AB147:AB152 AB154 AB157:AB161 AB163:AB167 AB169:AB173 AB175:AB180 AB182 AB185:AB189 AB191:AB195 AB197:AB201 AB203:AB207 AB209:AB213 AB215:AB220 AB222 AB224 S226 AB9:AB19 AB21:AB26 AB28 AB31:AB35 AB37:AB41 AB43:AB47" evalError="1"/>
    <ignoredError sqref="R54:S54 W54:X54 Z54:AA54 Z60:AA60 Z66:AA66 R112:S112 W112:X112 Z112:AA112 R118:S118 W118:X118 Z118:AA118 R124:S124 W124:X124 Z124:AA124 R140:S140 W140:X140 Z140:AA140 R146:S146 W146:X146 Z146:AA146 R162:S162 W162:X162 Z162:AA162 R168:S168 W168:X168 Z168:AA168 R174:S174 W174:X174 Z174:AA174 R190:S190 W190:X190 Z190:AA190 R196:S196 W196:X196 Z196:AA196 R202:S202 W202:X202 Z202:AA202 R208:S208 W208:X208 Z208:AA208 R214:S214 W214:X214 Z214:AA214 R14:S14 W14:X14 Z14:AA14 R20:S20 W20:X20 Z20:AA20 R36:S36 W36:X36 Z36:AA36 R42:S42 W42:X42 Z42:AA42 R48:S48 W48:X48 Z48:AA48" formula="1"/>
    <ignoredError sqref="AB54 AB60 AB66 AB112 AB118 AB124 AB140 AB146 AB162 AB168 AB174 AB190 AB196 AB202 AB208 AB214 AB20 AB36 AB42 AB48" evalError="1" formula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F05C9-CC40-404B-8064-3DB9AA1690AC}">
  <dimension ref="A1:AB238"/>
  <sheetViews>
    <sheetView zoomScale="90" zoomScaleNormal="90" zoomScaleSheetLayoutView="100" workbookViewId="0">
      <pane xSplit="3" ySplit="7" topLeftCell="D8" activePane="bottomRight" state="frozen"/>
      <selection pane="topRight" activeCell="H6" sqref="H6"/>
      <selection pane="bottomLeft" activeCell="H6" sqref="H6"/>
      <selection pane="bottomRight" activeCell="A2" sqref="A2:S2"/>
    </sheetView>
  </sheetViews>
  <sheetFormatPr defaultColWidth="9.140625" defaultRowHeight="13.5" x14ac:dyDescent="0.3"/>
  <cols>
    <col min="1" max="1" width="6.5703125" style="1067" customWidth="1"/>
    <col min="2" max="2" width="35.7109375" style="1066" customWidth="1"/>
    <col min="3" max="3" width="20.7109375" style="1146" customWidth="1"/>
    <col min="4" max="4" width="12.7109375" style="928" customWidth="1"/>
    <col min="5" max="5" width="12.7109375" style="1147" customWidth="1"/>
    <col min="6" max="17" width="10.28515625" style="1131" customWidth="1"/>
    <col min="18" max="18" width="13.7109375" style="1131" customWidth="1"/>
    <col min="19" max="19" width="16.7109375" style="916" customWidth="1"/>
    <col min="20" max="20" width="6" style="1066" customWidth="1"/>
    <col min="21" max="21" width="10.7109375" style="1066" customWidth="1"/>
    <col min="22" max="22" width="5.28515625" style="1066" customWidth="1"/>
    <col min="23" max="24" width="10.7109375" style="1066" customWidth="1"/>
    <col min="25" max="25" width="5.5703125" style="1066" customWidth="1"/>
    <col min="26" max="27" width="10.7109375" style="1066" customWidth="1"/>
    <col min="28" max="28" width="10.7109375" style="770" customWidth="1"/>
    <col min="29" max="16384" width="9.140625" style="1066"/>
  </cols>
  <sheetData>
    <row r="1" spans="1:28" ht="18.75" x14ac:dyDescent="0.3">
      <c r="A1" s="1299" t="s">
        <v>1235</v>
      </c>
      <c r="B1" s="1299"/>
      <c r="C1" s="1299"/>
      <c r="D1" s="1299"/>
      <c r="E1" s="1299"/>
      <c r="F1" s="1299"/>
      <c r="G1" s="1299"/>
      <c r="H1" s="1299"/>
      <c r="I1" s="1299"/>
      <c r="J1" s="1299"/>
      <c r="K1" s="1299"/>
      <c r="L1" s="1299"/>
      <c r="M1" s="1299"/>
      <c r="N1" s="1299"/>
      <c r="O1" s="1299"/>
      <c r="P1" s="1299"/>
      <c r="Q1" s="1299"/>
      <c r="R1" s="1299"/>
      <c r="S1" s="1299"/>
    </row>
    <row r="2" spans="1:28" ht="18.75" x14ac:dyDescent="0.3">
      <c r="A2" s="1299" t="s">
        <v>1236</v>
      </c>
      <c r="B2" s="1299"/>
      <c r="C2" s="1299"/>
      <c r="D2" s="1299"/>
      <c r="E2" s="1299"/>
      <c r="F2" s="1299"/>
      <c r="G2" s="1299"/>
      <c r="H2" s="1299"/>
      <c r="I2" s="1299"/>
      <c r="J2" s="1299"/>
      <c r="K2" s="1299"/>
      <c r="L2" s="1299"/>
      <c r="M2" s="1299"/>
      <c r="N2" s="1299"/>
      <c r="O2" s="1299"/>
      <c r="P2" s="1299"/>
      <c r="Q2" s="1299"/>
      <c r="R2" s="1299"/>
      <c r="S2" s="1299"/>
    </row>
    <row r="3" spans="1:28" ht="20.100000000000001" customHeight="1" x14ac:dyDescent="0.3">
      <c r="A3" s="1411"/>
      <c r="B3" s="1411"/>
      <c r="C3" s="1411"/>
      <c r="D3" s="1411"/>
      <c r="E3" s="1411"/>
      <c r="F3" s="1411"/>
      <c r="G3" s="1411"/>
      <c r="H3" s="1411"/>
      <c r="I3" s="1411"/>
      <c r="J3" s="1411"/>
      <c r="K3" s="1411"/>
      <c r="L3" s="1411"/>
      <c r="M3" s="1411"/>
      <c r="N3" s="1411"/>
      <c r="O3" s="1411"/>
      <c r="P3" s="1411"/>
      <c r="Q3" s="1411"/>
      <c r="R3" s="1411"/>
      <c r="S3" s="1411"/>
      <c r="U3" s="1412" t="s">
        <v>128</v>
      </c>
    </row>
    <row r="4" spans="1:28" ht="20.100000000000001" customHeight="1" x14ac:dyDescent="0.3">
      <c r="B4" s="1067"/>
      <c r="C4" s="1067"/>
      <c r="D4" s="917"/>
      <c r="E4" s="1338" t="s">
        <v>1216</v>
      </c>
      <c r="F4" s="1306" t="s">
        <v>125</v>
      </c>
      <c r="G4" s="1334"/>
      <c r="H4" s="1334"/>
      <c r="I4" s="1334"/>
      <c r="J4" s="1334"/>
      <c r="K4" s="1334"/>
      <c r="L4" s="1334"/>
      <c r="M4" s="1334"/>
      <c r="N4" s="1334"/>
      <c r="O4" s="1334"/>
      <c r="P4" s="1334"/>
      <c r="Q4" s="1335"/>
      <c r="R4" s="1414"/>
      <c r="S4" s="1415"/>
      <c r="U4" s="1412"/>
      <c r="W4" s="1067"/>
      <c r="X4" s="1067"/>
      <c r="Z4" s="1067"/>
      <c r="AA4" s="1067"/>
      <c r="AB4" s="772"/>
    </row>
    <row r="5" spans="1:28" s="1068" customFormat="1" ht="18" customHeight="1" x14ac:dyDescent="0.25">
      <c r="A5" s="1288" t="s">
        <v>129</v>
      </c>
      <c r="B5" s="1288" t="s">
        <v>130</v>
      </c>
      <c r="C5" s="1288" t="s">
        <v>1148</v>
      </c>
      <c r="D5" s="1408" t="s">
        <v>1217</v>
      </c>
      <c r="E5" s="1339"/>
      <c r="F5" s="131">
        <v>1</v>
      </c>
      <c r="G5" s="131">
        <v>2</v>
      </c>
      <c r="H5" s="131">
        <v>3</v>
      </c>
      <c r="I5" s="131">
        <v>4</v>
      </c>
      <c r="J5" s="131">
        <v>5</v>
      </c>
      <c r="K5" s="131">
        <v>6</v>
      </c>
      <c r="L5" s="131">
        <v>7</v>
      </c>
      <c r="M5" s="131">
        <v>8</v>
      </c>
      <c r="N5" s="131">
        <v>9</v>
      </c>
      <c r="O5" s="131">
        <v>10</v>
      </c>
      <c r="P5" s="131">
        <v>11</v>
      </c>
      <c r="Q5" s="131">
        <v>12</v>
      </c>
      <c r="R5" s="1406" t="s">
        <v>1237</v>
      </c>
      <c r="S5" s="1408" t="s">
        <v>1238</v>
      </c>
      <c r="U5" s="1412"/>
      <c r="W5" s="1288" t="s">
        <v>134</v>
      </c>
      <c r="X5" s="1288" t="s">
        <v>135</v>
      </c>
      <c r="Z5" s="1288" t="s">
        <v>136</v>
      </c>
      <c r="AA5" s="1288" t="s">
        <v>137</v>
      </c>
      <c r="AB5" s="1399" t="s">
        <v>1220</v>
      </c>
    </row>
    <row r="6" spans="1:28" ht="15.95" customHeight="1" x14ac:dyDescent="0.3">
      <c r="A6" s="1289"/>
      <c r="B6" s="1289"/>
      <c r="C6" s="1289"/>
      <c r="D6" s="1409"/>
      <c r="E6" s="1339"/>
      <c r="F6" s="1069">
        <v>45870</v>
      </c>
      <c r="G6" s="1069">
        <v>45901</v>
      </c>
      <c r="H6" s="1069">
        <v>45931</v>
      </c>
      <c r="I6" s="1069">
        <v>45962</v>
      </c>
      <c r="J6" s="1069">
        <v>45992</v>
      </c>
      <c r="K6" s="1069">
        <v>46023</v>
      </c>
      <c r="L6" s="1069">
        <v>46054</v>
      </c>
      <c r="M6" s="1069">
        <v>46082</v>
      </c>
      <c r="N6" s="1069">
        <v>46113</v>
      </c>
      <c r="O6" s="1069">
        <v>46143</v>
      </c>
      <c r="P6" s="1069">
        <v>46174</v>
      </c>
      <c r="Q6" s="1069">
        <v>46204</v>
      </c>
      <c r="R6" s="1407"/>
      <c r="S6" s="1409"/>
      <c r="U6" s="1413"/>
      <c r="W6" s="1289"/>
      <c r="X6" s="1289"/>
      <c r="Z6" s="1289"/>
      <c r="AA6" s="1289"/>
      <c r="AB6" s="1400"/>
    </row>
    <row r="7" spans="1:28" ht="20.25" customHeight="1" x14ac:dyDescent="0.3">
      <c r="A7" s="1290"/>
      <c r="B7" s="1290"/>
      <c r="C7" s="1290"/>
      <c r="D7" s="1410"/>
      <c r="E7" s="1340"/>
      <c r="F7" s="132">
        <v>168</v>
      </c>
      <c r="G7" s="132">
        <v>168</v>
      </c>
      <c r="H7" s="132">
        <v>176</v>
      </c>
      <c r="I7" s="132">
        <v>136</v>
      </c>
      <c r="J7" s="132">
        <v>176</v>
      </c>
      <c r="K7" s="132">
        <v>160</v>
      </c>
      <c r="L7" s="132">
        <v>152</v>
      </c>
      <c r="M7" s="132">
        <v>176</v>
      </c>
      <c r="N7" s="132">
        <v>176</v>
      </c>
      <c r="O7" s="132">
        <v>160</v>
      </c>
      <c r="P7" s="132">
        <v>168</v>
      </c>
      <c r="Q7" s="132">
        <v>176</v>
      </c>
      <c r="R7" s="907">
        <f>SUM(F7:Q7)</f>
        <v>1992</v>
      </c>
      <c r="S7" s="1410"/>
      <c r="U7" s="336">
        <f>AVERAGE(F7:Q7)</f>
        <v>166</v>
      </c>
      <c r="W7" s="1290"/>
      <c r="X7" s="1290"/>
      <c r="Z7" s="1290"/>
      <c r="AA7" s="1290"/>
      <c r="AB7" s="1401"/>
    </row>
    <row r="8" spans="1:28" s="1068" customFormat="1" ht="13.5" customHeight="1" x14ac:dyDescent="0.25">
      <c r="A8" s="1070">
        <v>1</v>
      </c>
      <c r="B8" s="1071" t="s">
        <v>139</v>
      </c>
      <c r="C8" s="1072"/>
      <c r="D8" s="918"/>
      <c r="E8" s="1073"/>
      <c r="F8" s="1074"/>
      <c r="G8" s="1074"/>
      <c r="H8" s="1074"/>
      <c r="I8" s="1074"/>
      <c r="J8" s="1074"/>
      <c r="K8" s="1074"/>
      <c r="L8" s="1074"/>
      <c r="M8" s="1074"/>
      <c r="N8" s="1074"/>
      <c r="O8" s="1074"/>
      <c r="P8" s="1074"/>
      <c r="Q8" s="1074"/>
      <c r="R8" s="1074"/>
      <c r="S8" s="780"/>
      <c r="W8" s="1072"/>
      <c r="X8" s="1072"/>
      <c r="Z8" s="1072"/>
      <c r="AA8" s="1072"/>
      <c r="AB8" s="781"/>
    </row>
    <row r="9" spans="1:28" ht="14.25" x14ac:dyDescent="0.3">
      <c r="A9" s="1075">
        <v>1.1000000000000001</v>
      </c>
      <c r="B9" s="1076" t="s">
        <v>139</v>
      </c>
      <c r="C9" s="1148">
        <f>'24. M&amp;E Staff Loading'!C9</f>
        <v>0</v>
      </c>
      <c r="D9" s="919">
        <f>'24. M&amp;E Staff Loading'!D9</f>
        <v>0</v>
      </c>
      <c r="E9" s="1149">
        <f>'24. M&amp;E Staff Loading'!E9</f>
        <v>0</v>
      </c>
      <c r="F9" s="1102"/>
      <c r="G9" s="1102"/>
      <c r="H9" s="1102"/>
      <c r="I9" s="1102"/>
      <c r="J9" s="1102"/>
      <c r="K9" s="1102"/>
      <c r="L9" s="1102"/>
      <c r="M9" s="1102"/>
      <c r="N9" s="1102"/>
      <c r="O9" s="1102"/>
      <c r="P9" s="1102"/>
      <c r="Q9" s="1102"/>
      <c r="R9" s="1080">
        <f>SUM(F9:Q9)</f>
        <v>0</v>
      </c>
      <c r="S9" s="788">
        <f>D9*R9</f>
        <v>0</v>
      </c>
      <c r="W9" s="1081">
        <f>X9/$U$7</f>
        <v>0</v>
      </c>
      <c r="X9" s="1081">
        <f>R9/12</f>
        <v>0</v>
      </c>
      <c r="Z9" s="1081">
        <f>IF($E9="Y",$R9,0)</f>
        <v>0</v>
      </c>
      <c r="AA9" s="1081">
        <f>IF($E9="N",$R9,0)</f>
        <v>0</v>
      </c>
      <c r="AB9" s="909" t="e">
        <f>Z9/(AA9+Z9)</f>
        <v>#DIV/0!</v>
      </c>
    </row>
    <row r="10" spans="1:28" ht="14.25" x14ac:dyDescent="0.3">
      <c r="A10" s="1075"/>
      <c r="B10" s="1076"/>
      <c r="C10" s="1148">
        <f>'24. M&amp;E Staff Loading'!C10</f>
        <v>0</v>
      </c>
      <c r="D10" s="919">
        <f>'24. M&amp;E Staff Loading'!D10</f>
        <v>0</v>
      </c>
      <c r="E10" s="1149">
        <f>'24. M&amp;E Staff Loading'!E10</f>
        <v>0</v>
      </c>
      <c r="F10" s="1102"/>
      <c r="G10" s="1102"/>
      <c r="H10" s="1102"/>
      <c r="I10" s="1102"/>
      <c r="J10" s="1102"/>
      <c r="K10" s="1102"/>
      <c r="L10" s="1102"/>
      <c r="M10" s="1102"/>
      <c r="N10" s="1102"/>
      <c r="O10" s="1102"/>
      <c r="P10" s="1102"/>
      <c r="Q10" s="1102"/>
      <c r="R10" s="1080">
        <f t="shared" ref="R10:R25" si="0">SUM(F10:Q10)</f>
        <v>0</v>
      </c>
      <c r="S10" s="788">
        <f t="shared" ref="S10:S13" si="1">D10*R10</f>
        <v>0</v>
      </c>
      <c r="W10" s="1081">
        <f t="shared" ref="W10:W13" si="2">X10/$U$7</f>
        <v>0</v>
      </c>
      <c r="X10" s="1081">
        <f t="shared" ref="X10:X13" si="3">R10/12</f>
        <v>0</v>
      </c>
      <c r="Z10" s="1081">
        <f t="shared" ref="Z10:Z13" si="4">IF($E10="Y",$R10,0)</f>
        <v>0</v>
      </c>
      <c r="AA10" s="1081">
        <f t="shared" ref="AA10:AA13" si="5">IF($E10="N",$R10,0)</f>
        <v>0</v>
      </c>
      <c r="AB10" s="909" t="e">
        <f t="shared" ref="AB10:AB14" si="6">Z10/(AA10+Z10)</f>
        <v>#DIV/0!</v>
      </c>
    </row>
    <row r="11" spans="1:28" ht="14.25" x14ac:dyDescent="0.3">
      <c r="A11" s="1075"/>
      <c r="B11" s="1076"/>
      <c r="C11" s="1148">
        <f>'24. M&amp;E Staff Loading'!C11</f>
        <v>0</v>
      </c>
      <c r="D11" s="919">
        <f>'24. M&amp;E Staff Loading'!D11</f>
        <v>0</v>
      </c>
      <c r="E11" s="1149">
        <f>'24. M&amp;E Staff Loading'!E11</f>
        <v>0</v>
      </c>
      <c r="F11" s="1102"/>
      <c r="G11" s="1102"/>
      <c r="H11" s="1102"/>
      <c r="I11" s="1102"/>
      <c r="J11" s="1102"/>
      <c r="K11" s="1102"/>
      <c r="L11" s="1102"/>
      <c r="M11" s="1102"/>
      <c r="N11" s="1102"/>
      <c r="O11" s="1102"/>
      <c r="P11" s="1102"/>
      <c r="Q11" s="1102"/>
      <c r="R11" s="1080">
        <f t="shared" si="0"/>
        <v>0</v>
      </c>
      <c r="S11" s="788">
        <f t="shared" si="1"/>
        <v>0</v>
      </c>
      <c r="W11" s="1081">
        <f t="shared" si="2"/>
        <v>0</v>
      </c>
      <c r="X11" s="1081">
        <f t="shared" si="3"/>
        <v>0</v>
      </c>
      <c r="Z11" s="1081">
        <f t="shared" si="4"/>
        <v>0</v>
      </c>
      <c r="AA11" s="1081">
        <f t="shared" si="5"/>
        <v>0</v>
      </c>
      <c r="AB11" s="909" t="e">
        <f t="shared" si="6"/>
        <v>#DIV/0!</v>
      </c>
    </row>
    <row r="12" spans="1:28" ht="14.25" x14ac:dyDescent="0.3">
      <c r="A12" s="1075"/>
      <c r="B12" s="1076"/>
      <c r="C12" s="1148">
        <f>'24. M&amp;E Staff Loading'!C12</f>
        <v>0</v>
      </c>
      <c r="D12" s="919">
        <f>'24. M&amp;E Staff Loading'!D12</f>
        <v>0</v>
      </c>
      <c r="E12" s="1149">
        <f>'24. M&amp;E Staff Loading'!E12</f>
        <v>0</v>
      </c>
      <c r="F12" s="1102"/>
      <c r="G12" s="1102"/>
      <c r="H12" s="1102"/>
      <c r="I12" s="1102"/>
      <c r="J12" s="1102"/>
      <c r="K12" s="1102"/>
      <c r="L12" s="1102"/>
      <c r="M12" s="1102"/>
      <c r="N12" s="1102"/>
      <c r="O12" s="1102"/>
      <c r="P12" s="1102"/>
      <c r="Q12" s="1102"/>
      <c r="R12" s="1080">
        <f t="shared" si="0"/>
        <v>0</v>
      </c>
      <c r="S12" s="788">
        <f t="shared" si="1"/>
        <v>0</v>
      </c>
      <c r="W12" s="1081">
        <f t="shared" si="2"/>
        <v>0</v>
      </c>
      <c r="X12" s="1081">
        <f t="shared" si="3"/>
        <v>0</v>
      </c>
      <c r="Z12" s="1081">
        <f t="shared" si="4"/>
        <v>0</v>
      </c>
      <c r="AA12" s="1081">
        <f t="shared" si="5"/>
        <v>0</v>
      </c>
      <c r="AB12" s="909" t="e">
        <f t="shared" si="6"/>
        <v>#DIV/0!</v>
      </c>
    </row>
    <row r="13" spans="1:28" ht="14.25" x14ac:dyDescent="0.3">
      <c r="A13" s="1075"/>
      <c r="B13" s="1076"/>
      <c r="C13" s="1148">
        <f>'24. M&amp;E Staff Loading'!C13</f>
        <v>0</v>
      </c>
      <c r="D13" s="919">
        <f>'24. M&amp;E Staff Loading'!D13</f>
        <v>0</v>
      </c>
      <c r="E13" s="1149">
        <f>'24. M&amp;E Staff Loading'!E13</f>
        <v>0</v>
      </c>
      <c r="F13" s="1102"/>
      <c r="G13" s="1102"/>
      <c r="H13" s="1102"/>
      <c r="I13" s="1102"/>
      <c r="J13" s="1102"/>
      <c r="K13" s="1102"/>
      <c r="L13" s="1102"/>
      <c r="M13" s="1102"/>
      <c r="N13" s="1102"/>
      <c r="O13" s="1102"/>
      <c r="P13" s="1102"/>
      <c r="Q13" s="1102"/>
      <c r="R13" s="1080">
        <f t="shared" si="0"/>
        <v>0</v>
      </c>
      <c r="S13" s="788">
        <f t="shared" si="1"/>
        <v>0</v>
      </c>
      <c r="W13" s="1081">
        <f t="shared" si="2"/>
        <v>0</v>
      </c>
      <c r="X13" s="1081">
        <f t="shared" si="3"/>
        <v>0</v>
      </c>
      <c r="Z13" s="1081">
        <f t="shared" si="4"/>
        <v>0</v>
      </c>
      <c r="AA13" s="1081">
        <f t="shared" si="5"/>
        <v>0</v>
      </c>
      <c r="AB13" s="909" t="e">
        <f t="shared" si="6"/>
        <v>#DIV/0!</v>
      </c>
    </row>
    <row r="14" spans="1:28" s="1088" customFormat="1" ht="14.25" thickBot="1" x14ac:dyDescent="0.3">
      <c r="A14" s="1082"/>
      <c r="B14" s="1083" t="s">
        <v>140</v>
      </c>
      <c r="C14" s="1084"/>
      <c r="D14" s="920"/>
      <c r="E14" s="1086"/>
      <c r="F14" s="1087">
        <f>SUM(F9:F13)</f>
        <v>0</v>
      </c>
      <c r="G14" s="1087">
        <f t="shared" ref="G14:R14" si="7">SUM(G9:G13)</f>
        <v>0</v>
      </c>
      <c r="H14" s="1087">
        <f t="shared" si="7"/>
        <v>0</v>
      </c>
      <c r="I14" s="1087">
        <f t="shared" si="7"/>
        <v>0</v>
      </c>
      <c r="J14" s="1087">
        <f t="shared" si="7"/>
        <v>0</v>
      </c>
      <c r="K14" s="1087">
        <f t="shared" si="7"/>
        <v>0</v>
      </c>
      <c r="L14" s="1087">
        <f t="shared" si="7"/>
        <v>0</v>
      </c>
      <c r="M14" s="1087">
        <f t="shared" si="7"/>
        <v>0</v>
      </c>
      <c r="N14" s="1087">
        <f t="shared" si="7"/>
        <v>0</v>
      </c>
      <c r="O14" s="1087">
        <f t="shared" si="7"/>
        <v>0</v>
      </c>
      <c r="P14" s="1087">
        <f t="shared" si="7"/>
        <v>0</v>
      </c>
      <c r="Q14" s="1087">
        <f t="shared" si="7"/>
        <v>0</v>
      </c>
      <c r="R14" s="1087">
        <f t="shared" si="7"/>
        <v>0</v>
      </c>
      <c r="S14" s="796">
        <f>SUM(S9:S13)</f>
        <v>0</v>
      </c>
      <c r="W14" s="1089">
        <f>SUM(W9:W13)</f>
        <v>0</v>
      </c>
      <c r="X14" s="1089">
        <f>SUM(X9:X13)</f>
        <v>0</v>
      </c>
      <c r="Z14" s="1089">
        <f>SUM(Z9:Z13)</f>
        <v>0</v>
      </c>
      <c r="AA14" s="1089">
        <f>SUM(AA9:AA13)</f>
        <v>0</v>
      </c>
      <c r="AB14" s="798" t="e">
        <f t="shared" si="6"/>
        <v>#DIV/0!</v>
      </c>
    </row>
    <row r="15" spans="1:28" ht="14.25" customHeight="1" x14ac:dyDescent="0.3">
      <c r="A15" s="1090">
        <v>1.2</v>
      </c>
      <c r="B15" s="1091" t="s">
        <v>141</v>
      </c>
      <c r="C15" s="1148">
        <f>'24. M&amp;E Staff Loading'!C15</f>
        <v>0</v>
      </c>
      <c r="D15" s="919">
        <f>'24. M&amp;E Staff Loading'!D15</f>
        <v>0</v>
      </c>
      <c r="E15" s="1149">
        <f>'24. M&amp;E Staff Loading'!E15</f>
        <v>0</v>
      </c>
      <c r="F15" s="1102"/>
      <c r="G15" s="1102"/>
      <c r="H15" s="1102"/>
      <c r="I15" s="1102"/>
      <c r="J15" s="1102"/>
      <c r="K15" s="1102"/>
      <c r="L15" s="1102"/>
      <c r="M15" s="1102"/>
      <c r="N15" s="1102"/>
      <c r="O15" s="1102"/>
      <c r="P15" s="1102"/>
      <c r="Q15" s="1102"/>
      <c r="R15" s="1150">
        <f t="shared" si="0"/>
        <v>0</v>
      </c>
      <c r="S15" s="788">
        <f>D15*R15</f>
        <v>0</v>
      </c>
      <c r="W15" s="1081">
        <f>X15/$U$7</f>
        <v>0</v>
      </c>
      <c r="X15" s="1081">
        <f>R15/12</f>
        <v>0</v>
      </c>
      <c r="Z15" s="1081">
        <f>IF($E15="Y",$R15,0)</f>
        <v>0</v>
      </c>
      <c r="AA15" s="1081">
        <f>IF($E15="N",$R15,0)</f>
        <v>0</v>
      </c>
      <c r="AB15" s="909" t="e">
        <f>Z15/(AA15+Z15)</f>
        <v>#DIV/0!</v>
      </c>
    </row>
    <row r="16" spans="1:28" ht="12.75" customHeight="1" x14ac:dyDescent="0.3">
      <c r="A16" s="1075"/>
      <c r="B16" s="1095"/>
      <c r="C16" s="1148">
        <f>'24. M&amp;E Staff Loading'!C16</f>
        <v>0</v>
      </c>
      <c r="D16" s="919">
        <f>'24. M&amp;E Staff Loading'!D16</f>
        <v>0</v>
      </c>
      <c r="E16" s="1149">
        <f>'24. M&amp;E Staff Loading'!E16</f>
        <v>0</v>
      </c>
      <c r="F16" s="1102"/>
      <c r="G16" s="1102"/>
      <c r="H16" s="1102"/>
      <c r="I16" s="1102"/>
      <c r="J16" s="1102"/>
      <c r="K16" s="1102"/>
      <c r="L16" s="1102"/>
      <c r="M16" s="1102"/>
      <c r="N16" s="1102"/>
      <c r="O16" s="1102"/>
      <c r="P16" s="1102"/>
      <c r="Q16" s="1102"/>
      <c r="R16" s="1150">
        <f t="shared" si="0"/>
        <v>0</v>
      </c>
      <c r="S16" s="788">
        <f t="shared" ref="S16:S19" si="8">D16*R16</f>
        <v>0</v>
      </c>
      <c r="W16" s="1081">
        <f t="shared" ref="W16:W19" si="9">X16/$U$7</f>
        <v>0</v>
      </c>
      <c r="X16" s="1081">
        <f t="shared" ref="X16:X19" si="10">R16/12</f>
        <v>0</v>
      </c>
      <c r="Z16" s="1081">
        <f t="shared" ref="Z16:Z19" si="11">IF($E16="Y",$R16,0)</f>
        <v>0</v>
      </c>
      <c r="AA16" s="1081">
        <f t="shared" ref="AA16:AA19" si="12">IF($E16="N",$R16,0)</f>
        <v>0</v>
      </c>
      <c r="AB16" s="909" t="e">
        <f t="shared" ref="AB16:AB19" si="13">Z16/(AA16+Z16)</f>
        <v>#DIV/0!</v>
      </c>
    </row>
    <row r="17" spans="1:28" ht="12.75" customHeight="1" x14ac:dyDescent="0.3">
      <c r="A17" s="1075"/>
      <c r="B17" s="1095"/>
      <c r="C17" s="1148">
        <f>'24. M&amp;E Staff Loading'!C17</f>
        <v>0</v>
      </c>
      <c r="D17" s="919">
        <f>'24. M&amp;E Staff Loading'!D17</f>
        <v>0</v>
      </c>
      <c r="E17" s="1149">
        <f>'24. M&amp;E Staff Loading'!E17</f>
        <v>0</v>
      </c>
      <c r="F17" s="1102"/>
      <c r="G17" s="1102"/>
      <c r="H17" s="1102"/>
      <c r="I17" s="1102"/>
      <c r="J17" s="1102"/>
      <c r="K17" s="1102"/>
      <c r="L17" s="1102"/>
      <c r="M17" s="1102"/>
      <c r="N17" s="1102"/>
      <c r="O17" s="1102"/>
      <c r="P17" s="1102"/>
      <c r="Q17" s="1102"/>
      <c r="R17" s="1150">
        <f t="shared" si="0"/>
        <v>0</v>
      </c>
      <c r="S17" s="788">
        <f t="shared" si="8"/>
        <v>0</v>
      </c>
      <c r="W17" s="1081">
        <f t="shared" si="9"/>
        <v>0</v>
      </c>
      <c r="X17" s="1081">
        <f t="shared" si="10"/>
        <v>0</v>
      </c>
      <c r="Z17" s="1081">
        <f t="shared" si="11"/>
        <v>0</v>
      </c>
      <c r="AA17" s="1081">
        <f t="shared" si="12"/>
        <v>0</v>
      </c>
      <c r="AB17" s="909" t="e">
        <f t="shared" si="13"/>
        <v>#DIV/0!</v>
      </c>
    </row>
    <row r="18" spans="1:28" ht="12.75" customHeight="1" x14ac:dyDescent="0.3">
      <c r="A18" s="1075"/>
      <c r="B18" s="1095"/>
      <c r="C18" s="1148">
        <f>'24. M&amp;E Staff Loading'!C18</f>
        <v>0</v>
      </c>
      <c r="D18" s="919">
        <f>'24. M&amp;E Staff Loading'!D18</f>
        <v>0</v>
      </c>
      <c r="E18" s="1149">
        <f>'24. M&amp;E Staff Loading'!E18</f>
        <v>0</v>
      </c>
      <c r="F18" s="1102"/>
      <c r="G18" s="1102"/>
      <c r="H18" s="1102"/>
      <c r="I18" s="1102"/>
      <c r="J18" s="1102"/>
      <c r="K18" s="1102"/>
      <c r="L18" s="1102"/>
      <c r="M18" s="1102"/>
      <c r="N18" s="1102"/>
      <c r="O18" s="1102"/>
      <c r="P18" s="1102"/>
      <c r="Q18" s="1102"/>
      <c r="R18" s="1150">
        <f t="shared" si="0"/>
        <v>0</v>
      </c>
      <c r="S18" s="788">
        <f t="shared" si="8"/>
        <v>0</v>
      </c>
      <c r="W18" s="1081">
        <f t="shared" si="9"/>
        <v>0</v>
      </c>
      <c r="X18" s="1081">
        <f t="shared" si="10"/>
        <v>0</v>
      </c>
      <c r="Z18" s="1081">
        <f t="shared" si="11"/>
        <v>0</v>
      </c>
      <c r="AA18" s="1081">
        <f t="shared" si="12"/>
        <v>0</v>
      </c>
      <c r="AB18" s="909" t="e">
        <f t="shared" si="13"/>
        <v>#DIV/0!</v>
      </c>
    </row>
    <row r="19" spans="1:28" ht="12.75" customHeight="1" x14ac:dyDescent="0.3">
      <c r="A19" s="1075"/>
      <c r="B19" s="1095"/>
      <c r="C19" s="1148">
        <f>'24. M&amp;E Staff Loading'!C19</f>
        <v>0</v>
      </c>
      <c r="D19" s="919">
        <f>'24. M&amp;E Staff Loading'!D19</f>
        <v>0</v>
      </c>
      <c r="E19" s="1149">
        <f>'24. M&amp;E Staff Loading'!E19</f>
        <v>0</v>
      </c>
      <c r="F19" s="1102"/>
      <c r="G19" s="1102"/>
      <c r="H19" s="1102"/>
      <c r="I19" s="1102"/>
      <c r="J19" s="1102"/>
      <c r="K19" s="1102"/>
      <c r="L19" s="1102"/>
      <c r="M19" s="1102"/>
      <c r="N19" s="1102"/>
      <c r="O19" s="1102"/>
      <c r="P19" s="1102"/>
      <c r="Q19" s="1102"/>
      <c r="R19" s="1150">
        <f t="shared" si="0"/>
        <v>0</v>
      </c>
      <c r="S19" s="788">
        <f t="shared" si="8"/>
        <v>0</v>
      </c>
      <c r="W19" s="1081">
        <f t="shared" si="9"/>
        <v>0</v>
      </c>
      <c r="X19" s="1081">
        <f t="shared" si="10"/>
        <v>0</v>
      </c>
      <c r="Z19" s="1081">
        <f t="shared" si="11"/>
        <v>0</v>
      </c>
      <c r="AA19" s="1081">
        <f t="shared" si="12"/>
        <v>0</v>
      </c>
      <c r="AB19" s="909" t="e">
        <f t="shared" si="13"/>
        <v>#DIV/0!</v>
      </c>
    </row>
    <row r="20" spans="1:28" ht="14.25" customHeight="1" thickBot="1" x14ac:dyDescent="0.35">
      <c r="A20" s="1082"/>
      <c r="B20" s="1083" t="s">
        <v>142</v>
      </c>
      <c r="C20" s="1096"/>
      <c r="D20" s="921"/>
      <c r="E20" s="1098"/>
      <c r="F20" s="1087">
        <f>SUM(F15:F19)</f>
        <v>0</v>
      </c>
      <c r="G20" s="1087">
        <f t="shared" ref="G20:S20" si="14">SUM(G15:G19)</f>
        <v>0</v>
      </c>
      <c r="H20" s="1087">
        <f t="shared" si="14"/>
        <v>0</v>
      </c>
      <c r="I20" s="1087">
        <f t="shared" si="14"/>
        <v>0</v>
      </c>
      <c r="J20" s="1087">
        <f t="shared" si="14"/>
        <v>0</v>
      </c>
      <c r="K20" s="1087">
        <f t="shared" si="14"/>
        <v>0</v>
      </c>
      <c r="L20" s="1087">
        <f t="shared" si="14"/>
        <v>0</v>
      </c>
      <c r="M20" s="1087">
        <f t="shared" si="14"/>
        <v>0</v>
      </c>
      <c r="N20" s="1087">
        <f t="shared" si="14"/>
        <v>0</v>
      </c>
      <c r="O20" s="1087">
        <f t="shared" si="14"/>
        <v>0</v>
      </c>
      <c r="P20" s="1087">
        <f t="shared" si="14"/>
        <v>0</v>
      </c>
      <c r="Q20" s="1087">
        <f t="shared" si="14"/>
        <v>0</v>
      </c>
      <c r="R20" s="1087">
        <f t="shared" si="14"/>
        <v>0</v>
      </c>
      <c r="S20" s="796">
        <f t="shared" si="14"/>
        <v>0</v>
      </c>
      <c r="W20" s="1099">
        <f>SUM(W15:W19)</f>
        <v>0</v>
      </c>
      <c r="X20" s="1099">
        <f>SUM(X15:X19)</f>
        <v>0</v>
      </c>
      <c r="Z20" s="1089">
        <f>SUM(Z15:Z19)</f>
        <v>0</v>
      </c>
      <c r="AA20" s="1089">
        <f>SUM(AA15:AA19)</f>
        <v>0</v>
      </c>
      <c r="AB20" s="798" t="e">
        <f>Z20/(Z20+AA20)</f>
        <v>#DIV/0!</v>
      </c>
    </row>
    <row r="21" spans="1:28" ht="14.25" x14ac:dyDescent="0.3">
      <c r="A21" s="1090">
        <v>1.3</v>
      </c>
      <c r="B21" s="1091" t="s">
        <v>143</v>
      </c>
      <c r="C21" s="1148">
        <f>'24. M&amp;E Staff Loading'!C21</f>
        <v>0</v>
      </c>
      <c r="D21" s="919">
        <f>'24. M&amp;E Staff Loading'!D21</f>
        <v>0</v>
      </c>
      <c r="E21" s="1149">
        <f>'24. M&amp;E Staff Loading'!E21</f>
        <v>0</v>
      </c>
      <c r="F21" s="1102"/>
      <c r="G21" s="1102"/>
      <c r="H21" s="1102"/>
      <c r="I21" s="1102"/>
      <c r="J21" s="1102"/>
      <c r="K21" s="1102"/>
      <c r="L21" s="1102"/>
      <c r="M21" s="1102"/>
      <c r="N21" s="1102"/>
      <c r="O21" s="1102"/>
      <c r="P21" s="1102"/>
      <c r="Q21" s="1102"/>
      <c r="R21" s="1150">
        <f t="shared" si="0"/>
        <v>0</v>
      </c>
      <c r="S21" s="788">
        <f>D21*R21</f>
        <v>0</v>
      </c>
      <c r="W21" s="1081">
        <f>X21/$U$7</f>
        <v>0</v>
      </c>
      <c r="X21" s="1081">
        <f>R21/12</f>
        <v>0</v>
      </c>
      <c r="Z21" s="1081">
        <f>IF($E21="Y",$R21,0)</f>
        <v>0</v>
      </c>
      <c r="AA21" s="1081">
        <f>IF($E21="N",$R21,0)</f>
        <v>0</v>
      </c>
      <c r="AB21" s="909" t="e">
        <f>Z21/(AA21+Z21)</f>
        <v>#DIV/0!</v>
      </c>
    </row>
    <row r="22" spans="1:28" ht="14.25" x14ac:dyDescent="0.3">
      <c r="A22" s="1075"/>
      <c r="B22" s="1095"/>
      <c r="C22" s="1148">
        <f>'24. M&amp;E Staff Loading'!C22</f>
        <v>0</v>
      </c>
      <c r="D22" s="919">
        <f>'24. M&amp;E Staff Loading'!D22</f>
        <v>0</v>
      </c>
      <c r="E22" s="1149">
        <f>'24. M&amp;E Staff Loading'!E22</f>
        <v>0</v>
      </c>
      <c r="F22" s="1102"/>
      <c r="G22" s="1102"/>
      <c r="H22" s="1102"/>
      <c r="I22" s="1102"/>
      <c r="J22" s="1102"/>
      <c r="K22" s="1102"/>
      <c r="L22" s="1102"/>
      <c r="M22" s="1102"/>
      <c r="N22" s="1102"/>
      <c r="O22" s="1102"/>
      <c r="P22" s="1102"/>
      <c r="Q22" s="1102"/>
      <c r="R22" s="1150">
        <f t="shared" si="0"/>
        <v>0</v>
      </c>
      <c r="S22" s="788">
        <f t="shared" ref="S22:S25" si="15">D22*R22</f>
        <v>0</v>
      </c>
      <c r="W22" s="1081">
        <f t="shared" ref="W22:W25" si="16">X22/$U$7</f>
        <v>0</v>
      </c>
      <c r="X22" s="1081">
        <f t="shared" ref="X22:X25" si="17">R22/12</f>
        <v>0</v>
      </c>
      <c r="Z22" s="1081">
        <f t="shared" ref="Z22:Z25" si="18">IF($E22="Y",$R22,0)</f>
        <v>0</v>
      </c>
      <c r="AA22" s="1081">
        <f t="shared" ref="AA22:AA25" si="19">IF($E22="N",$R22,0)</f>
        <v>0</v>
      </c>
      <c r="AB22" s="909" t="e">
        <f t="shared" ref="AB22:AB25" si="20">Z22/(AA22+Z22)</f>
        <v>#DIV/0!</v>
      </c>
    </row>
    <row r="23" spans="1:28" ht="14.25" x14ac:dyDescent="0.3">
      <c r="A23" s="1075"/>
      <c r="B23" s="1095"/>
      <c r="C23" s="1148">
        <f>'24. M&amp;E Staff Loading'!C23</f>
        <v>0</v>
      </c>
      <c r="D23" s="919">
        <f>'24. M&amp;E Staff Loading'!D23</f>
        <v>0</v>
      </c>
      <c r="E23" s="1149">
        <f>'24. M&amp;E Staff Loading'!E23</f>
        <v>0</v>
      </c>
      <c r="F23" s="1102"/>
      <c r="G23" s="1102"/>
      <c r="H23" s="1102"/>
      <c r="I23" s="1102"/>
      <c r="J23" s="1102"/>
      <c r="K23" s="1102"/>
      <c r="L23" s="1102"/>
      <c r="M23" s="1102"/>
      <c r="N23" s="1102"/>
      <c r="O23" s="1102"/>
      <c r="P23" s="1102"/>
      <c r="Q23" s="1102"/>
      <c r="R23" s="1150">
        <f t="shared" si="0"/>
        <v>0</v>
      </c>
      <c r="S23" s="788">
        <f t="shared" si="15"/>
        <v>0</v>
      </c>
      <c r="W23" s="1081">
        <f t="shared" si="16"/>
        <v>0</v>
      </c>
      <c r="X23" s="1081">
        <f t="shared" si="17"/>
        <v>0</v>
      </c>
      <c r="Z23" s="1081">
        <f t="shared" si="18"/>
        <v>0</v>
      </c>
      <c r="AA23" s="1081">
        <f t="shared" si="19"/>
        <v>0</v>
      </c>
      <c r="AB23" s="909" t="e">
        <f t="shared" si="20"/>
        <v>#DIV/0!</v>
      </c>
    </row>
    <row r="24" spans="1:28" ht="14.25" x14ac:dyDescent="0.3">
      <c r="A24" s="1075"/>
      <c r="B24" s="1095"/>
      <c r="C24" s="1148">
        <f>'24. M&amp;E Staff Loading'!C24</f>
        <v>0</v>
      </c>
      <c r="D24" s="919">
        <f>'24. M&amp;E Staff Loading'!D24</f>
        <v>0</v>
      </c>
      <c r="E24" s="1149">
        <f>'24. M&amp;E Staff Loading'!E24</f>
        <v>0</v>
      </c>
      <c r="F24" s="1102"/>
      <c r="G24" s="1102"/>
      <c r="H24" s="1102"/>
      <c r="I24" s="1102"/>
      <c r="J24" s="1102"/>
      <c r="K24" s="1102"/>
      <c r="L24" s="1102"/>
      <c r="M24" s="1102"/>
      <c r="N24" s="1102"/>
      <c r="O24" s="1102"/>
      <c r="P24" s="1102"/>
      <c r="Q24" s="1102"/>
      <c r="R24" s="1150">
        <f t="shared" si="0"/>
        <v>0</v>
      </c>
      <c r="S24" s="788">
        <f t="shared" si="15"/>
        <v>0</v>
      </c>
      <c r="W24" s="1081">
        <f t="shared" si="16"/>
        <v>0</v>
      </c>
      <c r="X24" s="1081">
        <f t="shared" si="17"/>
        <v>0</v>
      </c>
      <c r="Z24" s="1081">
        <f t="shared" si="18"/>
        <v>0</v>
      </c>
      <c r="AA24" s="1081">
        <f t="shared" si="19"/>
        <v>0</v>
      </c>
      <c r="AB24" s="909" t="e">
        <f t="shared" si="20"/>
        <v>#DIV/0!</v>
      </c>
    </row>
    <row r="25" spans="1:28" ht="14.25" x14ac:dyDescent="0.3">
      <c r="A25" s="1075"/>
      <c r="B25" s="1095"/>
      <c r="C25" s="1148">
        <f>'24. M&amp;E Staff Loading'!C25</f>
        <v>0</v>
      </c>
      <c r="D25" s="919">
        <f>'24. M&amp;E Staff Loading'!D25</f>
        <v>0</v>
      </c>
      <c r="E25" s="1149">
        <f>'24. M&amp;E Staff Loading'!E25</f>
        <v>0</v>
      </c>
      <c r="F25" s="1102"/>
      <c r="G25" s="1102"/>
      <c r="H25" s="1102"/>
      <c r="I25" s="1102"/>
      <c r="J25" s="1102"/>
      <c r="K25" s="1102"/>
      <c r="L25" s="1102"/>
      <c r="M25" s="1102"/>
      <c r="N25" s="1102"/>
      <c r="O25" s="1102"/>
      <c r="P25" s="1102"/>
      <c r="Q25" s="1102"/>
      <c r="R25" s="1150">
        <f t="shared" si="0"/>
        <v>0</v>
      </c>
      <c r="S25" s="788">
        <f t="shared" si="15"/>
        <v>0</v>
      </c>
      <c r="W25" s="1081">
        <f t="shared" si="16"/>
        <v>0</v>
      </c>
      <c r="X25" s="1081">
        <f t="shared" si="17"/>
        <v>0</v>
      </c>
      <c r="Z25" s="1081">
        <f t="shared" si="18"/>
        <v>0</v>
      </c>
      <c r="AA25" s="1081">
        <f t="shared" si="19"/>
        <v>0</v>
      </c>
      <c r="AB25" s="909" t="e">
        <f t="shared" si="20"/>
        <v>#DIV/0!</v>
      </c>
    </row>
    <row r="26" spans="1:28" ht="15" thickBot="1" x14ac:dyDescent="0.35">
      <c r="A26" s="1082"/>
      <c r="B26" s="1083" t="s">
        <v>144</v>
      </c>
      <c r="C26" s="1096"/>
      <c r="D26" s="921"/>
      <c r="E26" s="1098"/>
      <c r="F26" s="1087">
        <f>SUM(F21:F25)</f>
        <v>0</v>
      </c>
      <c r="G26" s="1087">
        <f t="shared" ref="G26:S26" si="21">SUM(G21:G25)</f>
        <v>0</v>
      </c>
      <c r="H26" s="1087">
        <f t="shared" si="21"/>
        <v>0</v>
      </c>
      <c r="I26" s="1087">
        <f t="shared" si="21"/>
        <v>0</v>
      </c>
      <c r="J26" s="1087">
        <f t="shared" si="21"/>
        <v>0</v>
      </c>
      <c r="K26" s="1087">
        <f t="shared" si="21"/>
        <v>0</v>
      </c>
      <c r="L26" s="1087">
        <f t="shared" si="21"/>
        <v>0</v>
      </c>
      <c r="M26" s="1087">
        <f t="shared" si="21"/>
        <v>0</v>
      </c>
      <c r="N26" s="1087">
        <f t="shared" si="21"/>
        <v>0</v>
      </c>
      <c r="O26" s="1087">
        <f t="shared" si="21"/>
        <v>0</v>
      </c>
      <c r="P26" s="1087">
        <f t="shared" si="21"/>
        <v>0</v>
      </c>
      <c r="Q26" s="1087">
        <f t="shared" si="21"/>
        <v>0</v>
      </c>
      <c r="R26" s="1087">
        <f t="shared" si="21"/>
        <v>0</v>
      </c>
      <c r="S26" s="796">
        <f t="shared" si="21"/>
        <v>0</v>
      </c>
      <c r="W26" s="1099">
        <f>SUM(W21:W25)</f>
        <v>0</v>
      </c>
      <c r="X26" s="1099">
        <f>SUM(X21:X25)</f>
        <v>0</v>
      </c>
      <c r="Z26" s="1089">
        <f>SUM(Z21:Z25)</f>
        <v>0</v>
      </c>
      <c r="AA26" s="1089">
        <f>SUM(AA21:AA25)</f>
        <v>0</v>
      </c>
      <c r="AB26" s="798" t="e">
        <f>Z26/(Z26+AA26)</f>
        <v>#DIV/0!</v>
      </c>
    </row>
    <row r="27" spans="1:28" ht="9.9499999999999993" customHeight="1" thickBot="1" x14ac:dyDescent="0.35">
      <c r="A27" s="1100"/>
      <c r="B27" s="1101"/>
      <c r="C27" s="1077"/>
      <c r="D27" s="922"/>
      <c r="E27" s="1079"/>
      <c r="F27" s="1102"/>
      <c r="G27" s="1102"/>
      <c r="H27" s="1102"/>
      <c r="I27" s="1102"/>
      <c r="J27" s="1102"/>
      <c r="K27" s="1102"/>
      <c r="L27" s="1102"/>
      <c r="M27" s="1102"/>
      <c r="N27" s="1102"/>
      <c r="O27" s="1102"/>
      <c r="P27" s="1102"/>
      <c r="Q27" s="1102"/>
      <c r="R27" s="1102"/>
      <c r="S27" s="834"/>
      <c r="W27" s="1103"/>
      <c r="X27" s="1103"/>
      <c r="Z27" s="1103"/>
      <c r="AA27" s="1103"/>
      <c r="AB27" s="910"/>
    </row>
    <row r="28" spans="1:28" s="1088" customFormat="1" ht="14.25" thickBot="1" x14ac:dyDescent="0.3">
      <c r="A28" s="1104"/>
      <c r="B28" s="1105" t="s">
        <v>140</v>
      </c>
      <c r="C28" s="1106"/>
      <c r="D28" s="923"/>
      <c r="E28" s="1108"/>
      <c r="F28" s="1107">
        <f>SUM(F14,F20,F26)</f>
        <v>0</v>
      </c>
      <c r="G28" s="1107">
        <f t="shared" ref="G28:S28" si="22">SUM(G14,G20,G26)</f>
        <v>0</v>
      </c>
      <c r="H28" s="1107">
        <f t="shared" si="22"/>
        <v>0</v>
      </c>
      <c r="I28" s="1107">
        <f t="shared" si="22"/>
        <v>0</v>
      </c>
      <c r="J28" s="1107">
        <f t="shared" si="22"/>
        <v>0</v>
      </c>
      <c r="K28" s="1107">
        <f t="shared" si="22"/>
        <v>0</v>
      </c>
      <c r="L28" s="1107">
        <f t="shared" si="22"/>
        <v>0</v>
      </c>
      <c r="M28" s="1107">
        <f t="shared" si="22"/>
        <v>0</v>
      </c>
      <c r="N28" s="1107">
        <f t="shared" si="22"/>
        <v>0</v>
      </c>
      <c r="O28" s="1107">
        <f t="shared" si="22"/>
        <v>0</v>
      </c>
      <c r="P28" s="1107">
        <f t="shared" si="22"/>
        <v>0</v>
      </c>
      <c r="Q28" s="1107">
        <f t="shared" si="22"/>
        <v>0</v>
      </c>
      <c r="R28" s="1107">
        <f t="shared" si="22"/>
        <v>0</v>
      </c>
      <c r="S28" s="814">
        <f t="shared" si="22"/>
        <v>0</v>
      </c>
      <c r="W28" s="1107">
        <f>SUM(W14,W20,W26)</f>
        <v>0</v>
      </c>
      <c r="X28" s="1107">
        <f>SUM(X14,X20,X26)</f>
        <v>0</v>
      </c>
      <c r="Z28" s="1107">
        <f>SUM(Z14,Z20,Z26)</f>
        <v>0</v>
      </c>
      <c r="AA28" s="1107">
        <f>SUM(AA14,AA20,AA26)</f>
        <v>0</v>
      </c>
      <c r="AB28" s="815" t="e">
        <f t="shared" ref="AB28" si="23">Z28/(AA28+Z28)</f>
        <v>#DIV/0!</v>
      </c>
    </row>
    <row r="29" spans="1:28" ht="9.9499999999999993" customHeight="1" x14ac:dyDescent="0.3">
      <c r="A29" s="1109"/>
      <c r="B29" s="1110"/>
      <c r="C29" s="1092"/>
      <c r="D29" s="924"/>
      <c r="E29" s="1111"/>
      <c r="F29" s="1112"/>
      <c r="G29" s="1112"/>
      <c r="H29" s="1112"/>
      <c r="I29" s="1112"/>
      <c r="J29" s="1112"/>
      <c r="K29" s="1112"/>
      <c r="L29" s="1112"/>
      <c r="M29" s="1112"/>
      <c r="N29" s="1112"/>
      <c r="O29" s="1112"/>
      <c r="P29" s="1112"/>
      <c r="Q29" s="1112"/>
      <c r="R29" s="1112"/>
      <c r="S29" s="819"/>
      <c r="W29" s="1092"/>
      <c r="X29" s="1092"/>
      <c r="Z29" s="1092"/>
      <c r="AA29" s="1092"/>
      <c r="AB29" s="820"/>
    </row>
    <row r="30" spans="1:28" s="1068" customFormat="1" ht="13.5" customHeight="1" x14ac:dyDescent="0.3">
      <c r="A30" s="1113">
        <v>2</v>
      </c>
      <c r="B30" s="1114" t="s">
        <v>1151</v>
      </c>
      <c r="C30" s="1115"/>
      <c r="D30" s="918"/>
      <c r="E30" s="1073"/>
      <c r="F30" s="1116"/>
      <c r="G30" s="1116"/>
      <c r="H30" s="1116"/>
      <c r="I30" s="1116"/>
      <c r="J30" s="1116"/>
      <c r="K30" s="1116"/>
      <c r="L30" s="1116"/>
      <c r="M30" s="1116"/>
      <c r="N30" s="1116"/>
      <c r="O30" s="1116"/>
      <c r="P30" s="1116"/>
      <c r="Q30" s="1116"/>
      <c r="R30" s="1074"/>
      <c r="S30" s="825"/>
      <c r="T30" s="1066"/>
      <c r="U30" s="1066"/>
      <c r="V30" s="1066"/>
      <c r="W30" s="1115"/>
      <c r="X30" s="1115"/>
      <c r="Z30" s="1115"/>
      <c r="AA30" s="1115"/>
      <c r="AB30" s="826"/>
    </row>
    <row r="31" spans="1:28" ht="13.5" customHeight="1" x14ac:dyDescent="0.3">
      <c r="A31" s="1075">
        <v>2.1</v>
      </c>
      <c r="B31" s="1076" t="s">
        <v>1152</v>
      </c>
      <c r="C31" s="1148">
        <f>'24. M&amp;E Staff Loading'!C31</f>
        <v>0</v>
      </c>
      <c r="D31" s="919">
        <f>'24. M&amp;E Staff Loading'!D31</f>
        <v>0</v>
      </c>
      <c r="E31" s="1149">
        <f>'24. M&amp;E Staff Loading'!E31</f>
        <v>0</v>
      </c>
      <c r="F31" s="1102"/>
      <c r="G31" s="1102"/>
      <c r="H31" s="1102"/>
      <c r="I31" s="1102"/>
      <c r="J31" s="1102"/>
      <c r="K31" s="1102"/>
      <c r="L31" s="1102"/>
      <c r="M31" s="1102"/>
      <c r="N31" s="1102"/>
      <c r="O31" s="1102"/>
      <c r="P31" s="1102"/>
      <c r="Q31" s="1102"/>
      <c r="R31" s="1080">
        <f t="shared" ref="R31:R71" si="24">SUM(F31:Q31)</f>
        <v>0</v>
      </c>
      <c r="S31" s="788">
        <f>D31*R31</f>
        <v>0</v>
      </c>
      <c r="W31" s="1081">
        <f>X31/$U$7</f>
        <v>0</v>
      </c>
      <c r="X31" s="1081">
        <f>R31/12</f>
        <v>0</v>
      </c>
      <c r="Z31" s="1081">
        <f>IF($E31="Y",$R31,0)</f>
        <v>0</v>
      </c>
      <c r="AA31" s="1081">
        <f>IF($E31="N",$R31,0)</f>
        <v>0</v>
      </c>
      <c r="AB31" s="909" t="e">
        <f>Z31/(AA31+Z31)</f>
        <v>#DIV/0!</v>
      </c>
    </row>
    <row r="32" spans="1:28" ht="14.25" x14ac:dyDescent="0.3">
      <c r="A32" s="1075"/>
      <c r="B32" s="1076"/>
      <c r="C32" s="1148">
        <f>'24. M&amp;E Staff Loading'!C32</f>
        <v>0</v>
      </c>
      <c r="D32" s="919">
        <f>'24. M&amp;E Staff Loading'!D32</f>
        <v>0</v>
      </c>
      <c r="E32" s="1149">
        <f>'24. M&amp;E Staff Loading'!E32</f>
        <v>0</v>
      </c>
      <c r="F32" s="1102"/>
      <c r="G32" s="1102"/>
      <c r="H32" s="1102"/>
      <c r="I32" s="1102"/>
      <c r="J32" s="1102"/>
      <c r="K32" s="1102"/>
      <c r="L32" s="1102"/>
      <c r="M32" s="1102"/>
      <c r="N32" s="1102"/>
      <c r="O32" s="1102"/>
      <c r="P32" s="1102"/>
      <c r="Q32" s="1102"/>
      <c r="R32" s="1080">
        <f t="shared" si="24"/>
        <v>0</v>
      </c>
      <c r="S32" s="788">
        <f t="shared" ref="S32:S35" si="25">D32*R32</f>
        <v>0</v>
      </c>
      <c r="W32" s="1081">
        <f t="shared" ref="W32:W35" si="26">X32/$U$7</f>
        <v>0</v>
      </c>
      <c r="X32" s="1081">
        <f t="shared" ref="X32:X35" si="27">R32/12</f>
        <v>0</v>
      </c>
      <c r="Z32" s="1081">
        <f t="shared" ref="Z32:Z35" si="28">IF($E32="Y",$R32,0)</f>
        <v>0</v>
      </c>
      <c r="AA32" s="1081">
        <f t="shared" ref="AA32:AA35" si="29">IF($E32="N",$R32,0)</f>
        <v>0</v>
      </c>
      <c r="AB32" s="909" t="e">
        <f t="shared" ref="AB32:AB35" si="30">Z32/(AA32+Z32)</f>
        <v>#DIV/0!</v>
      </c>
    </row>
    <row r="33" spans="1:28" ht="14.25" x14ac:dyDescent="0.3">
      <c r="A33" s="1075"/>
      <c r="B33" s="1076"/>
      <c r="C33" s="1148">
        <f>'24. M&amp;E Staff Loading'!C33</f>
        <v>0</v>
      </c>
      <c r="D33" s="919">
        <f>'24. M&amp;E Staff Loading'!D33</f>
        <v>0</v>
      </c>
      <c r="E33" s="1149">
        <f>'24. M&amp;E Staff Loading'!E33</f>
        <v>0</v>
      </c>
      <c r="F33" s="1102"/>
      <c r="G33" s="1102"/>
      <c r="H33" s="1102"/>
      <c r="I33" s="1102"/>
      <c r="J33" s="1102"/>
      <c r="K33" s="1102"/>
      <c r="L33" s="1102"/>
      <c r="M33" s="1102"/>
      <c r="N33" s="1102"/>
      <c r="O33" s="1102"/>
      <c r="P33" s="1102"/>
      <c r="Q33" s="1102"/>
      <c r="R33" s="1080">
        <f t="shared" si="24"/>
        <v>0</v>
      </c>
      <c r="S33" s="788">
        <f t="shared" si="25"/>
        <v>0</v>
      </c>
      <c r="W33" s="1081">
        <f t="shared" si="26"/>
        <v>0</v>
      </c>
      <c r="X33" s="1081">
        <f t="shared" si="27"/>
        <v>0</v>
      </c>
      <c r="Z33" s="1081">
        <f t="shared" si="28"/>
        <v>0</v>
      </c>
      <c r="AA33" s="1081">
        <f t="shared" si="29"/>
        <v>0</v>
      </c>
      <c r="AB33" s="909" t="e">
        <f t="shared" si="30"/>
        <v>#DIV/0!</v>
      </c>
    </row>
    <row r="34" spans="1:28" ht="14.25" x14ac:dyDescent="0.3">
      <c r="A34" s="1075"/>
      <c r="B34" s="1076"/>
      <c r="C34" s="1148">
        <f>'24. M&amp;E Staff Loading'!C34</f>
        <v>0</v>
      </c>
      <c r="D34" s="919">
        <f>'24. M&amp;E Staff Loading'!D34</f>
        <v>0</v>
      </c>
      <c r="E34" s="1149">
        <f>'24. M&amp;E Staff Loading'!E34</f>
        <v>0</v>
      </c>
      <c r="F34" s="1102"/>
      <c r="G34" s="1102"/>
      <c r="H34" s="1102"/>
      <c r="I34" s="1102"/>
      <c r="J34" s="1102"/>
      <c r="K34" s="1102"/>
      <c r="L34" s="1102"/>
      <c r="M34" s="1102"/>
      <c r="N34" s="1102"/>
      <c r="O34" s="1102"/>
      <c r="P34" s="1102"/>
      <c r="Q34" s="1102"/>
      <c r="R34" s="1080">
        <f t="shared" si="24"/>
        <v>0</v>
      </c>
      <c r="S34" s="788">
        <f t="shared" si="25"/>
        <v>0</v>
      </c>
      <c r="W34" s="1081">
        <f t="shared" si="26"/>
        <v>0</v>
      </c>
      <c r="X34" s="1081">
        <f t="shared" si="27"/>
        <v>0</v>
      </c>
      <c r="Z34" s="1081">
        <f t="shared" si="28"/>
        <v>0</v>
      </c>
      <c r="AA34" s="1081">
        <f t="shared" si="29"/>
        <v>0</v>
      </c>
      <c r="AB34" s="909" t="e">
        <f t="shared" si="30"/>
        <v>#DIV/0!</v>
      </c>
    </row>
    <row r="35" spans="1:28" ht="14.25" x14ac:dyDescent="0.3">
      <c r="A35" s="1075"/>
      <c r="B35" s="1076"/>
      <c r="C35" s="1148">
        <f>'24. M&amp;E Staff Loading'!C35</f>
        <v>0</v>
      </c>
      <c r="D35" s="919">
        <f>'24. M&amp;E Staff Loading'!D35</f>
        <v>0</v>
      </c>
      <c r="E35" s="1149">
        <f>'24. M&amp;E Staff Loading'!E35</f>
        <v>0</v>
      </c>
      <c r="F35" s="1102"/>
      <c r="G35" s="1102"/>
      <c r="H35" s="1102"/>
      <c r="I35" s="1102"/>
      <c r="J35" s="1102"/>
      <c r="K35" s="1102"/>
      <c r="L35" s="1102"/>
      <c r="M35" s="1102"/>
      <c r="N35" s="1102"/>
      <c r="O35" s="1102"/>
      <c r="P35" s="1102"/>
      <c r="Q35" s="1102"/>
      <c r="R35" s="1080">
        <f t="shared" si="24"/>
        <v>0</v>
      </c>
      <c r="S35" s="788">
        <f t="shared" si="25"/>
        <v>0</v>
      </c>
      <c r="T35" s="1088"/>
      <c r="U35" s="1088"/>
      <c r="V35" s="1088"/>
      <c r="W35" s="1081">
        <f t="shared" si="26"/>
        <v>0</v>
      </c>
      <c r="X35" s="1081">
        <f t="shared" si="27"/>
        <v>0</v>
      </c>
      <c r="Z35" s="1081">
        <f t="shared" si="28"/>
        <v>0</v>
      </c>
      <c r="AA35" s="1081">
        <f t="shared" si="29"/>
        <v>0</v>
      </c>
      <c r="AB35" s="909" t="e">
        <f t="shared" si="30"/>
        <v>#DIV/0!</v>
      </c>
    </row>
    <row r="36" spans="1:28" s="1088" customFormat="1" ht="15" thickBot="1" x14ac:dyDescent="0.35">
      <c r="A36" s="1082"/>
      <c r="B36" s="1083" t="s">
        <v>1233</v>
      </c>
      <c r="C36" s="1084"/>
      <c r="D36" s="920"/>
      <c r="E36" s="1086"/>
      <c r="F36" s="1087">
        <f>SUM(F31:F35)</f>
        <v>0</v>
      </c>
      <c r="G36" s="1087">
        <f t="shared" ref="G36:R36" si="31">SUM(G31:G35)</f>
        <v>0</v>
      </c>
      <c r="H36" s="1087">
        <f t="shared" si="31"/>
        <v>0</v>
      </c>
      <c r="I36" s="1087">
        <f t="shared" si="31"/>
        <v>0</v>
      </c>
      <c r="J36" s="1087">
        <f t="shared" si="31"/>
        <v>0</v>
      </c>
      <c r="K36" s="1087">
        <f t="shared" si="31"/>
        <v>0</v>
      </c>
      <c r="L36" s="1087">
        <f t="shared" si="31"/>
        <v>0</v>
      </c>
      <c r="M36" s="1087">
        <f t="shared" si="31"/>
        <v>0</v>
      </c>
      <c r="N36" s="1087">
        <f t="shared" si="31"/>
        <v>0</v>
      </c>
      <c r="O36" s="1087">
        <f t="shared" si="31"/>
        <v>0</v>
      </c>
      <c r="P36" s="1087">
        <f t="shared" si="31"/>
        <v>0</v>
      </c>
      <c r="Q36" s="1087">
        <f t="shared" si="31"/>
        <v>0</v>
      </c>
      <c r="R36" s="1087">
        <f t="shared" si="31"/>
        <v>0</v>
      </c>
      <c r="S36" s="796">
        <f>SUM(S31:S35)</f>
        <v>0</v>
      </c>
      <c r="W36" s="1099">
        <f>SUM(W31:W35)</f>
        <v>0</v>
      </c>
      <c r="X36" s="1099">
        <f>SUM(X31:X35)</f>
        <v>0</v>
      </c>
      <c r="Z36" s="1089">
        <f>SUM(Z31:Z35)</f>
        <v>0</v>
      </c>
      <c r="AA36" s="1089">
        <f>SUM(AA31:AA35)</f>
        <v>0</v>
      </c>
      <c r="AB36" s="798" t="e">
        <f>Z36/(Z36+AA36)</f>
        <v>#DIV/0!</v>
      </c>
    </row>
    <row r="37" spans="1:28" ht="14.25" x14ac:dyDescent="0.3">
      <c r="A37" s="1075">
        <v>2.2000000000000002</v>
      </c>
      <c r="B37" s="1076" t="s">
        <v>1154</v>
      </c>
      <c r="C37" s="1148">
        <f>'24. M&amp;E Staff Loading'!C37</f>
        <v>0</v>
      </c>
      <c r="D37" s="919">
        <f>'24. M&amp;E Staff Loading'!D37</f>
        <v>0</v>
      </c>
      <c r="E37" s="1149">
        <f>'24. M&amp;E Staff Loading'!E37</f>
        <v>0</v>
      </c>
      <c r="F37" s="1102"/>
      <c r="G37" s="1102"/>
      <c r="H37" s="1102"/>
      <c r="I37" s="1102"/>
      <c r="J37" s="1102"/>
      <c r="K37" s="1102"/>
      <c r="L37" s="1102"/>
      <c r="M37" s="1102"/>
      <c r="N37" s="1102"/>
      <c r="O37" s="1102"/>
      <c r="P37" s="1102"/>
      <c r="Q37" s="1102"/>
      <c r="R37" s="1080">
        <f t="shared" si="24"/>
        <v>0</v>
      </c>
      <c r="S37" s="788">
        <f>D37*R37</f>
        <v>0</v>
      </c>
      <c r="T37" s="1088"/>
      <c r="U37" s="1088"/>
      <c r="V37" s="1088"/>
      <c r="W37" s="1081">
        <f>X37/$U$7</f>
        <v>0</v>
      </c>
      <c r="X37" s="1081">
        <f>R37/12</f>
        <v>0</v>
      </c>
      <c r="Z37" s="1081">
        <f>IF($E37="Y",$R37,0)</f>
        <v>0</v>
      </c>
      <c r="AA37" s="1081">
        <f>IF($E37="N",$R37,0)</f>
        <v>0</v>
      </c>
      <c r="AB37" s="909" t="e">
        <f>Z37/(AA37+Z37)</f>
        <v>#DIV/0!</v>
      </c>
    </row>
    <row r="38" spans="1:28" ht="14.25" x14ac:dyDescent="0.3">
      <c r="A38" s="1075"/>
      <c r="B38" s="1076"/>
      <c r="C38" s="1148">
        <f>'24. M&amp;E Staff Loading'!C38</f>
        <v>0</v>
      </c>
      <c r="D38" s="919">
        <f>'24. M&amp;E Staff Loading'!D38</f>
        <v>0</v>
      </c>
      <c r="E38" s="1149">
        <f>'24. M&amp;E Staff Loading'!E38</f>
        <v>0</v>
      </c>
      <c r="F38" s="1102"/>
      <c r="G38" s="1102"/>
      <c r="H38" s="1102"/>
      <c r="I38" s="1102"/>
      <c r="J38" s="1102"/>
      <c r="K38" s="1102"/>
      <c r="L38" s="1102"/>
      <c r="M38" s="1102"/>
      <c r="N38" s="1102"/>
      <c r="O38" s="1102"/>
      <c r="P38" s="1102"/>
      <c r="Q38" s="1102"/>
      <c r="R38" s="1080">
        <f t="shared" si="24"/>
        <v>0</v>
      </c>
      <c r="S38" s="788">
        <f t="shared" ref="S38:S41" si="32">D38*R38</f>
        <v>0</v>
      </c>
      <c r="T38" s="1088"/>
      <c r="U38" s="1088"/>
      <c r="V38" s="1088"/>
      <c r="W38" s="1081">
        <f t="shared" ref="W38:W41" si="33">X38/$U$7</f>
        <v>0</v>
      </c>
      <c r="X38" s="1081">
        <f t="shared" ref="X38:X41" si="34">R38/12</f>
        <v>0</v>
      </c>
      <c r="Z38" s="1081">
        <f t="shared" ref="Z38:Z41" si="35">IF($E38="Y",$R38,0)</f>
        <v>0</v>
      </c>
      <c r="AA38" s="1081">
        <f t="shared" ref="AA38:AA41" si="36">IF($E38="N",$R38,0)</f>
        <v>0</v>
      </c>
      <c r="AB38" s="909" t="e">
        <f t="shared" ref="AB38:AB41" si="37">Z38/(AA38+Z38)</f>
        <v>#DIV/0!</v>
      </c>
    </row>
    <row r="39" spans="1:28" ht="14.25" x14ac:dyDescent="0.3">
      <c r="A39" s="1075"/>
      <c r="B39" s="1076"/>
      <c r="C39" s="1148">
        <f>'24. M&amp;E Staff Loading'!C39</f>
        <v>0</v>
      </c>
      <c r="D39" s="919">
        <f>'24. M&amp;E Staff Loading'!D39</f>
        <v>0</v>
      </c>
      <c r="E39" s="1149">
        <f>'24. M&amp;E Staff Loading'!E39</f>
        <v>0</v>
      </c>
      <c r="F39" s="1102"/>
      <c r="G39" s="1102"/>
      <c r="H39" s="1102"/>
      <c r="I39" s="1102"/>
      <c r="J39" s="1102"/>
      <c r="K39" s="1102"/>
      <c r="L39" s="1102"/>
      <c r="M39" s="1102"/>
      <c r="N39" s="1102"/>
      <c r="O39" s="1102"/>
      <c r="P39" s="1102"/>
      <c r="Q39" s="1102"/>
      <c r="R39" s="1080">
        <f t="shared" si="24"/>
        <v>0</v>
      </c>
      <c r="S39" s="788">
        <f t="shared" si="32"/>
        <v>0</v>
      </c>
      <c r="T39" s="1088"/>
      <c r="U39" s="1088"/>
      <c r="V39" s="1088"/>
      <c r="W39" s="1081">
        <f t="shared" si="33"/>
        <v>0</v>
      </c>
      <c r="X39" s="1081">
        <f t="shared" si="34"/>
        <v>0</v>
      </c>
      <c r="Z39" s="1081">
        <f t="shared" si="35"/>
        <v>0</v>
      </c>
      <c r="AA39" s="1081">
        <f t="shared" si="36"/>
        <v>0</v>
      </c>
      <c r="AB39" s="909" t="e">
        <f t="shared" si="37"/>
        <v>#DIV/0!</v>
      </c>
    </row>
    <row r="40" spans="1:28" ht="14.25" x14ac:dyDescent="0.3">
      <c r="A40" s="1075"/>
      <c r="B40" s="1076"/>
      <c r="C40" s="1148">
        <f>'24. M&amp;E Staff Loading'!C40</f>
        <v>0</v>
      </c>
      <c r="D40" s="919">
        <f>'24. M&amp;E Staff Loading'!D40</f>
        <v>0</v>
      </c>
      <c r="E40" s="1149">
        <f>'24. M&amp;E Staff Loading'!E40</f>
        <v>0</v>
      </c>
      <c r="F40" s="1102"/>
      <c r="G40" s="1102"/>
      <c r="H40" s="1102"/>
      <c r="I40" s="1102"/>
      <c r="J40" s="1102"/>
      <c r="K40" s="1102"/>
      <c r="L40" s="1102"/>
      <c r="M40" s="1102"/>
      <c r="N40" s="1102"/>
      <c r="O40" s="1102"/>
      <c r="P40" s="1102"/>
      <c r="Q40" s="1102"/>
      <c r="R40" s="1080">
        <f t="shared" si="24"/>
        <v>0</v>
      </c>
      <c r="S40" s="788">
        <f t="shared" si="32"/>
        <v>0</v>
      </c>
      <c r="T40" s="1088"/>
      <c r="U40" s="1088"/>
      <c r="V40" s="1088"/>
      <c r="W40" s="1081">
        <f t="shared" si="33"/>
        <v>0</v>
      </c>
      <c r="X40" s="1081">
        <f t="shared" si="34"/>
        <v>0</v>
      </c>
      <c r="Z40" s="1081">
        <f t="shared" si="35"/>
        <v>0</v>
      </c>
      <c r="AA40" s="1081">
        <f t="shared" si="36"/>
        <v>0</v>
      </c>
      <c r="AB40" s="909" t="e">
        <f t="shared" si="37"/>
        <v>#DIV/0!</v>
      </c>
    </row>
    <row r="41" spans="1:28" ht="14.25" x14ac:dyDescent="0.3">
      <c r="A41" s="1075"/>
      <c r="B41" s="1076"/>
      <c r="C41" s="1148">
        <f>'24. M&amp;E Staff Loading'!C41</f>
        <v>0</v>
      </c>
      <c r="D41" s="919">
        <f>'24. M&amp;E Staff Loading'!D41</f>
        <v>0</v>
      </c>
      <c r="E41" s="1149">
        <f>'24. M&amp;E Staff Loading'!E41</f>
        <v>0</v>
      </c>
      <c r="F41" s="1102"/>
      <c r="G41" s="1102"/>
      <c r="H41" s="1102"/>
      <c r="I41" s="1102"/>
      <c r="J41" s="1102"/>
      <c r="K41" s="1102"/>
      <c r="L41" s="1102"/>
      <c r="M41" s="1102"/>
      <c r="N41" s="1102"/>
      <c r="O41" s="1102"/>
      <c r="P41" s="1102"/>
      <c r="Q41" s="1102"/>
      <c r="R41" s="1080">
        <f t="shared" si="24"/>
        <v>0</v>
      </c>
      <c r="S41" s="788">
        <f t="shared" si="32"/>
        <v>0</v>
      </c>
      <c r="T41" s="1117"/>
      <c r="U41" s="1088"/>
      <c r="V41" s="1088"/>
      <c r="W41" s="1081">
        <f t="shared" si="33"/>
        <v>0</v>
      </c>
      <c r="X41" s="1081">
        <f t="shared" si="34"/>
        <v>0</v>
      </c>
      <c r="Z41" s="1081">
        <f t="shared" si="35"/>
        <v>0</v>
      </c>
      <c r="AA41" s="1081">
        <f t="shared" si="36"/>
        <v>0</v>
      </c>
      <c r="AB41" s="909" t="e">
        <f t="shared" si="37"/>
        <v>#DIV/0!</v>
      </c>
    </row>
    <row r="42" spans="1:28" s="1088" customFormat="1" ht="15" thickBot="1" x14ac:dyDescent="0.35">
      <c r="A42" s="1082"/>
      <c r="B42" s="1083" t="s">
        <v>1155</v>
      </c>
      <c r="C42" s="1084"/>
      <c r="D42" s="920"/>
      <c r="E42" s="1086"/>
      <c r="F42" s="1087">
        <f>SUM(F37:F41)</f>
        <v>0</v>
      </c>
      <c r="G42" s="1087">
        <f t="shared" ref="G42:R42" si="38">SUM(G37:G41)</f>
        <v>0</v>
      </c>
      <c r="H42" s="1087">
        <f t="shared" si="38"/>
        <v>0</v>
      </c>
      <c r="I42" s="1087">
        <f t="shared" si="38"/>
        <v>0</v>
      </c>
      <c r="J42" s="1087">
        <f t="shared" si="38"/>
        <v>0</v>
      </c>
      <c r="K42" s="1087">
        <f t="shared" si="38"/>
        <v>0</v>
      </c>
      <c r="L42" s="1087">
        <f t="shared" si="38"/>
        <v>0</v>
      </c>
      <c r="M42" s="1087">
        <f t="shared" si="38"/>
        <v>0</v>
      </c>
      <c r="N42" s="1087">
        <f t="shared" si="38"/>
        <v>0</v>
      </c>
      <c r="O42" s="1087">
        <f t="shared" si="38"/>
        <v>0</v>
      </c>
      <c r="P42" s="1087">
        <f t="shared" si="38"/>
        <v>0</v>
      </c>
      <c r="Q42" s="1087">
        <f t="shared" si="38"/>
        <v>0</v>
      </c>
      <c r="R42" s="1087">
        <f t="shared" si="38"/>
        <v>0</v>
      </c>
      <c r="S42" s="796">
        <f>SUM(S37:S41)</f>
        <v>0</v>
      </c>
      <c r="T42" s="1066"/>
      <c r="U42" s="1066"/>
      <c r="V42" s="1066"/>
      <c r="W42" s="1099">
        <f>SUM(W37:W41)</f>
        <v>0</v>
      </c>
      <c r="X42" s="1099">
        <f>SUM(X37:X41)</f>
        <v>0</v>
      </c>
      <c r="Z42" s="1089">
        <f>SUM(Z37:Z41)</f>
        <v>0</v>
      </c>
      <c r="AA42" s="1089">
        <f>SUM(AA37:AA41)</f>
        <v>0</v>
      </c>
      <c r="AB42" s="798" t="e">
        <f>Z42/(Z42+AA42)</f>
        <v>#DIV/0!</v>
      </c>
    </row>
    <row r="43" spans="1:28" ht="14.25" x14ac:dyDescent="0.3">
      <c r="A43" s="1075">
        <v>2.2999999999999998</v>
      </c>
      <c r="B43" s="1076" t="s">
        <v>1156</v>
      </c>
      <c r="C43" s="1148">
        <f>'24. M&amp;E Staff Loading'!C43</f>
        <v>0</v>
      </c>
      <c r="D43" s="919">
        <f>'24. M&amp;E Staff Loading'!D43</f>
        <v>0</v>
      </c>
      <c r="E43" s="1149">
        <f>'24. M&amp;E Staff Loading'!E43</f>
        <v>0</v>
      </c>
      <c r="F43" s="1102"/>
      <c r="G43" s="1102"/>
      <c r="H43" s="1102"/>
      <c r="I43" s="1102"/>
      <c r="J43" s="1102"/>
      <c r="K43" s="1102"/>
      <c r="L43" s="1102"/>
      <c r="M43" s="1102"/>
      <c r="N43" s="1102"/>
      <c r="O43" s="1102"/>
      <c r="P43" s="1102"/>
      <c r="Q43" s="1102"/>
      <c r="R43" s="1080">
        <f t="shared" si="24"/>
        <v>0</v>
      </c>
      <c r="S43" s="788">
        <f>D43*R43</f>
        <v>0</v>
      </c>
      <c r="W43" s="1081">
        <f>X43/$U$7</f>
        <v>0</v>
      </c>
      <c r="X43" s="1081">
        <f>R43/12</f>
        <v>0</v>
      </c>
      <c r="Z43" s="1081">
        <f>IF($E43="Y",$R43,0)</f>
        <v>0</v>
      </c>
      <c r="AA43" s="1081">
        <f>IF($E43="N",$R43,0)</f>
        <v>0</v>
      </c>
      <c r="AB43" s="909" t="e">
        <f>Z43/(AA43+Z43)</f>
        <v>#DIV/0!</v>
      </c>
    </row>
    <row r="44" spans="1:28" ht="14.25" x14ac:dyDescent="0.3">
      <c r="A44" s="1075"/>
      <c r="B44" s="1076"/>
      <c r="C44" s="1148">
        <f>'24. M&amp;E Staff Loading'!C44</f>
        <v>0</v>
      </c>
      <c r="D44" s="919">
        <f>'24. M&amp;E Staff Loading'!D44</f>
        <v>0</v>
      </c>
      <c r="E44" s="1149">
        <f>'24. M&amp;E Staff Loading'!E44</f>
        <v>0</v>
      </c>
      <c r="F44" s="1102"/>
      <c r="G44" s="1102"/>
      <c r="H44" s="1102"/>
      <c r="I44" s="1102"/>
      <c r="J44" s="1102"/>
      <c r="K44" s="1102"/>
      <c r="L44" s="1102"/>
      <c r="M44" s="1102"/>
      <c r="N44" s="1102"/>
      <c r="O44" s="1102"/>
      <c r="P44" s="1102"/>
      <c r="Q44" s="1102"/>
      <c r="R44" s="1080">
        <f t="shared" si="24"/>
        <v>0</v>
      </c>
      <c r="S44" s="788">
        <f t="shared" ref="S44:S47" si="39">D44*R44</f>
        <v>0</v>
      </c>
      <c r="W44" s="1081">
        <f t="shared" ref="W44:W47" si="40">X44/$U$7</f>
        <v>0</v>
      </c>
      <c r="X44" s="1081">
        <f t="shared" ref="X44:X47" si="41">R44/12</f>
        <v>0</v>
      </c>
      <c r="Z44" s="1081">
        <f t="shared" ref="Z44:Z47" si="42">IF($E44="Y",$R44,0)</f>
        <v>0</v>
      </c>
      <c r="AA44" s="1081">
        <f t="shared" ref="AA44:AA47" si="43">IF($E44="N",$R44,0)</f>
        <v>0</v>
      </c>
      <c r="AB44" s="909" t="e">
        <f t="shared" ref="AB44:AB47" si="44">Z44/(AA44+Z44)</f>
        <v>#DIV/0!</v>
      </c>
    </row>
    <row r="45" spans="1:28" ht="14.25" x14ac:dyDescent="0.3">
      <c r="A45" s="1075"/>
      <c r="B45" s="1076"/>
      <c r="C45" s="1148">
        <f>'24. M&amp;E Staff Loading'!C45</f>
        <v>0</v>
      </c>
      <c r="D45" s="919">
        <f>'24. M&amp;E Staff Loading'!D45</f>
        <v>0</v>
      </c>
      <c r="E45" s="1149">
        <f>'24. M&amp;E Staff Loading'!E45</f>
        <v>0</v>
      </c>
      <c r="F45" s="1102"/>
      <c r="G45" s="1102"/>
      <c r="H45" s="1102"/>
      <c r="I45" s="1102"/>
      <c r="J45" s="1102"/>
      <c r="K45" s="1102"/>
      <c r="L45" s="1102"/>
      <c r="M45" s="1102"/>
      <c r="N45" s="1102"/>
      <c r="O45" s="1102"/>
      <c r="P45" s="1102"/>
      <c r="Q45" s="1102"/>
      <c r="R45" s="1080">
        <f t="shared" si="24"/>
        <v>0</v>
      </c>
      <c r="S45" s="788">
        <f t="shared" si="39"/>
        <v>0</v>
      </c>
      <c r="T45" s="1088"/>
      <c r="U45" s="1088"/>
      <c r="V45" s="1088"/>
      <c r="W45" s="1081">
        <f t="shared" si="40"/>
        <v>0</v>
      </c>
      <c r="X45" s="1081">
        <f t="shared" si="41"/>
        <v>0</v>
      </c>
      <c r="Z45" s="1081">
        <f t="shared" si="42"/>
        <v>0</v>
      </c>
      <c r="AA45" s="1081">
        <f t="shared" si="43"/>
        <v>0</v>
      </c>
      <c r="AB45" s="909" t="e">
        <f t="shared" si="44"/>
        <v>#DIV/0!</v>
      </c>
    </row>
    <row r="46" spans="1:28" ht="14.25" x14ac:dyDescent="0.3">
      <c r="A46" s="1075"/>
      <c r="B46" s="1076"/>
      <c r="C46" s="1148">
        <f>'24. M&amp;E Staff Loading'!C46</f>
        <v>0</v>
      </c>
      <c r="D46" s="919">
        <f>'24. M&amp;E Staff Loading'!D46</f>
        <v>0</v>
      </c>
      <c r="E46" s="1149">
        <f>'24. M&amp;E Staff Loading'!E46</f>
        <v>0</v>
      </c>
      <c r="F46" s="1102"/>
      <c r="G46" s="1102"/>
      <c r="H46" s="1102"/>
      <c r="I46" s="1102"/>
      <c r="J46" s="1102"/>
      <c r="K46" s="1102"/>
      <c r="L46" s="1102"/>
      <c r="M46" s="1102"/>
      <c r="N46" s="1102"/>
      <c r="O46" s="1102"/>
      <c r="P46" s="1102"/>
      <c r="Q46" s="1102"/>
      <c r="R46" s="1080">
        <f t="shared" si="24"/>
        <v>0</v>
      </c>
      <c r="S46" s="788">
        <f t="shared" si="39"/>
        <v>0</v>
      </c>
      <c r="T46" s="1088"/>
      <c r="U46" s="1088"/>
      <c r="V46" s="1088"/>
      <c r="W46" s="1081">
        <f t="shared" si="40"/>
        <v>0</v>
      </c>
      <c r="X46" s="1081">
        <f t="shared" si="41"/>
        <v>0</v>
      </c>
      <c r="Z46" s="1081">
        <f t="shared" si="42"/>
        <v>0</v>
      </c>
      <c r="AA46" s="1081">
        <f t="shared" si="43"/>
        <v>0</v>
      </c>
      <c r="AB46" s="909" t="e">
        <f t="shared" si="44"/>
        <v>#DIV/0!</v>
      </c>
    </row>
    <row r="47" spans="1:28" ht="14.25" x14ac:dyDescent="0.3">
      <c r="A47" s="1075"/>
      <c r="B47" s="1076"/>
      <c r="C47" s="1148">
        <f>'24. M&amp;E Staff Loading'!C47</f>
        <v>0</v>
      </c>
      <c r="D47" s="919">
        <f>'24. M&amp;E Staff Loading'!D47</f>
        <v>0</v>
      </c>
      <c r="E47" s="1149">
        <f>'24. M&amp;E Staff Loading'!E47</f>
        <v>0</v>
      </c>
      <c r="F47" s="1102"/>
      <c r="G47" s="1102"/>
      <c r="H47" s="1102"/>
      <c r="I47" s="1102"/>
      <c r="J47" s="1102"/>
      <c r="K47" s="1102"/>
      <c r="L47" s="1102"/>
      <c r="M47" s="1102"/>
      <c r="N47" s="1102"/>
      <c r="O47" s="1102"/>
      <c r="P47" s="1102"/>
      <c r="Q47" s="1102"/>
      <c r="R47" s="1080">
        <f t="shared" si="24"/>
        <v>0</v>
      </c>
      <c r="S47" s="788">
        <f t="shared" si="39"/>
        <v>0</v>
      </c>
      <c r="T47" s="1088"/>
      <c r="U47" s="1088"/>
      <c r="V47" s="1088"/>
      <c r="W47" s="1081">
        <f t="shared" si="40"/>
        <v>0</v>
      </c>
      <c r="X47" s="1081">
        <f t="shared" si="41"/>
        <v>0</v>
      </c>
      <c r="Z47" s="1081">
        <f t="shared" si="42"/>
        <v>0</v>
      </c>
      <c r="AA47" s="1081">
        <f t="shared" si="43"/>
        <v>0</v>
      </c>
      <c r="AB47" s="909" t="e">
        <f t="shared" si="44"/>
        <v>#DIV/0!</v>
      </c>
    </row>
    <row r="48" spans="1:28" s="1088" customFormat="1" ht="15" thickBot="1" x14ac:dyDescent="0.35">
      <c r="A48" s="1082"/>
      <c r="B48" s="1083" t="s">
        <v>1157</v>
      </c>
      <c r="C48" s="1084"/>
      <c r="D48" s="920"/>
      <c r="E48" s="1086"/>
      <c r="F48" s="1087">
        <f>SUM(F43:F47)</f>
        <v>0</v>
      </c>
      <c r="G48" s="1087">
        <f t="shared" ref="G48:R48" si="45">SUM(G43:G47)</f>
        <v>0</v>
      </c>
      <c r="H48" s="1087">
        <f t="shared" si="45"/>
        <v>0</v>
      </c>
      <c r="I48" s="1087">
        <f t="shared" si="45"/>
        <v>0</v>
      </c>
      <c r="J48" s="1087">
        <f t="shared" si="45"/>
        <v>0</v>
      </c>
      <c r="K48" s="1087">
        <f t="shared" si="45"/>
        <v>0</v>
      </c>
      <c r="L48" s="1087">
        <f t="shared" si="45"/>
        <v>0</v>
      </c>
      <c r="M48" s="1087">
        <f t="shared" si="45"/>
        <v>0</v>
      </c>
      <c r="N48" s="1087">
        <f t="shared" si="45"/>
        <v>0</v>
      </c>
      <c r="O48" s="1087">
        <f t="shared" si="45"/>
        <v>0</v>
      </c>
      <c r="P48" s="1087">
        <f t="shared" si="45"/>
        <v>0</v>
      </c>
      <c r="Q48" s="1087">
        <f t="shared" si="45"/>
        <v>0</v>
      </c>
      <c r="R48" s="1087">
        <f t="shared" si="45"/>
        <v>0</v>
      </c>
      <c r="S48" s="796">
        <f>SUM(S43:S47)</f>
        <v>0</v>
      </c>
      <c r="T48" s="1066"/>
      <c r="U48" s="1066"/>
      <c r="V48" s="1066"/>
      <c r="W48" s="1099">
        <f>SUM(W43:W47)</f>
        <v>0</v>
      </c>
      <c r="X48" s="1099">
        <f>SUM(X43:X47)</f>
        <v>0</v>
      </c>
      <c r="Z48" s="1089">
        <f>SUM(Z43:Z47)</f>
        <v>0</v>
      </c>
      <c r="AA48" s="1089">
        <f>SUM(AA43:AA47)</f>
        <v>0</v>
      </c>
      <c r="AB48" s="798" t="e">
        <f>Z48/(Z48+AA48)</f>
        <v>#DIV/0!</v>
      </c>
    </row>
    <row r="49" spans="1:28" s="1088" customFormat="1" ht="14.25" x14ac:dyDescent="0.3">
      <c r="A49" s="1075">
        <v>2.4</v>
      </c>
      <c r="B49" s="1076" t="s">
        <v>1158</v>
      </c>
      <c r="C49" s="1148">
        <f>'24. M&amp;E Staff Loading'!C61</f>
        <v>0</v>
      </c>
      <c r="D49" s="919">
        <f>'24. M&amp;E Staff Loading'!D61</f>
        <v>0</v>
      </c>
      <c r="E49" s="1149">
        <f>'24. M&amp;E Staff Loading'!E61</f>
        <v>0</v>
      </c>
      <c r="F49" s="1102"/>
      <c r="G49" s="1102"/>
      <c r="H49" s="1102"/>
      <c r="I49" s="1102"/>
      <c r="J49" s="1102"/>
      <c r="K49" s="1102"/>
      <c r="L49" s="1102"/>
      <c r="M49" s="1102"/>
      <c r="N49" s="1102"/>
      <c r="O49" s="1102"/>
      <c r="P49" s="1102"/>
      <c r="Q49" s="1102"/>
      <c r="R49" s="1080">
        <f t="shared" ref="R49:R53" si="46">SUM(F49:Q49)</f>
        <v>0</v>
      </c>
      <c r="S49" s="788">
        <f>D49*R49</f>
        <v>0</v>
      </c>
      <c r="T49" s="1066"/>
      <c r="U49" s="1066"/>
      <c r="V49" s="1066"/>
      <c r="W49" s="1081">
        <f>X49/$U$7</f>
        <v>0</v>
      </c>
      <c r="X49" s="1081">
        <f>R49/12</f>
        <v>0</v>
      </c>
      <c r="Y49" s="1066"/>
      <c r="Z49" s="1081">
        <f>IF($E49="Y",$R49,0)</f>
        <v>0</v>
      </c>
      <c r="AA49" s="1081">
        <f>IF($E49="N",$R49,0)</f>
        <v>0</v>
      </c>
      <c r="AB49" s="909" t="e">
        <f>Z49/(AA49+Z49)</f>
        <v>#DIV/0!</v>
      </c>
    </row>
    <row r="50" spans="1:28" s="1088" customFormat="1" ht="14.25" x14ac:dyDescent="0.3">
      <c r="A50" s="1075"/>
      <c r="B50" s="1076"/>
      <c r="C50" s="1148">
        <f>'24. M&amp;E Staff Loading'!C62</f>
        <v>0</v>
      </c>
      <c r="D50" s="919">
        <f>'24. M&amp;E Staff Loading'!D62</f>
        <v>0</v>
      </c>
      <c r="E50" s="1149">
        <f>'24. M&amp;E Staff Loading'!E62</f>
        <v>0</v>
      </c>
      <c r="F50" s="1102"/>
      <c r="G50" s="1102"/>
      <c r="H50" s="1102"/>
      <c r="I50" s="1102"/>
      <c r="J50" s="1102"/>
      <c r="K50" s="1102"/>
      <c r="L50" s="1102"/>
      <c r="M50" s="1102"/>
      <c r="N50" s="1102"/>
      <c r="O50" s="1102"/>
      <c r="P50" s="1102"/>
      <c r="Q50" s="1102"/>
      <c r="R50" s="1080">
        <f t="shared" si="46"/>
        <v>0</v>
      </c>
      <c r="S50" s="788">
        <f t="shared" ref="S50:S53" si="47">D50*R50</f>
        <v>0</v>
      </c>
      <c r="T50" s="1066"/>
      <c r="U50" s="1066"/>
      <c r="V50" s="1066"/>
      <c r="W50" s="1081">
        <f t="shared" ref="W50:W53" si="48">X50/$U$7</f>
        <v>0</v>
      </c>
      <c r="X50" s="1081">
        <f t="shared" ref="X50:X53" si="49">R50/12</f>
        <v>0</v>
      </c>
      <c r="Y50" s="1066"/>
      <c r="Z50" s="1081">
        <f t="shared" ref="Z50:Z53" si="50">IF($E50="Y",$R50,0)</f>
        <v>0</v>
      </c>
      <c r="AA50" s="1081">
        <f t="shared" ref="AA50:AA53" si="51">IF($E50="N",$R50,0)</f>
        <v>0</v>
      </c>
      <c r="AB50" s="909" t="e">
        <f t="shared" ref="AB50:AB53" si="52">Z50/(AA50+Z50)</f>
        <v>#DIV/0!</v>
      </c>
    </row>
    <row r="51" spans="1:28" s="1088" customFormat="1" ht="14.25" x14ac:dyDescent="0.3">
      <c r="A51" s="1075"/>
      <c r="B51" s="1076"/>
      <c r="C51" s="1148">
        <f>'24. M&amp;E Staff Loading'!C63</f>
        <v>0</v>
      </c>
      <c r="D51" s="919">
        <f>'24. M&amp;E Staff Loading'!D63</f>
        <v>0</v>
      </c>
      <c r="E51" s="1149">
        <f>'24. M&amp;E Staff Loading'!E63</f>
        <v>0</v>
      </c>
      <c r="F51" s="1102"/>
      <c r="G51" s="1102"/>
      <c r="H51" s="1102"/>
      <c r="I51" s="1102"/>
      <c r="J51" s="1102"/>
      <c r="K51" s="1102"/>
      <c r="L51" s="1102"/>
      <c r="M51" s="1102"/>
      <c r="N51" s="1102"/>
      <c r="O51" s="1102"/>
      <c r="P51" s="1102"/>
      <c r="Q51" s="1102"/>
      <c r="R51" s="1080">
        <f t="shared" si="46"/>
        <v>0</v>
      </c>
      <c r="S51" s="788">
        <f t="shared" si="47"/>
        <v>0</v>
      </c>
      <c r="W51" s="1081">
        <f t="shared" si="48"/>
        <v>0</v>
      </c>
      <c r="X51" s="1081">
        <f t="shared" si="49"/>
        <v>0</v>
      </c>
      <c r="Y51" s="1066"/>
      <c r="Z51" s="1081">
        <f t="shared" si="50"/>
        <v>0</v>
      </c>
      <c r="AA51" s="1081">
        <f t="shared" si="51"/>
        <v>0</v>
      </c>
      <c r="AB51" s="909" t="e">
        <f t="shared" si="52"/>
        <v>#DIV/0!</v>
      </c>
    </row>
    <row r="52" spans="1:28" s="1088" customFormat="1" ht="14.25" x14ac:dyDescent="0.3">
      <c r="A52" s="1075"/>
      <c r="B52" s="1076"/>
      <c r="C52" s="1148">
        <f>'24. M&amp;E Staff Loading'!C64</f>
        <v>0</v>
      </c>
      <c r="D52" s="919">
        <f>'24. M&amp;E Staff Loading'!D64</f>
        <v>0</v>
      </c>
      <c r="E52" s="1149">
        <f>'24. M&amp;E Staff Loading'!E64</f>
        <v>0</v>
      </c>
      <c r="F52" s="1102"/>
      <c r="G52" s="1102"/>
      <c r="H52" s="1102"/>
      <c r="I52" s="1102"/>
      <c r="J52" s="1102"/>
      <c r="K52" s="1102"/>
      <c r="L52" s="1102"/>
      <c r="M52" s="1102"/>
      <c r="N52" s="1102"/>
      <c r="O52" s="1102"/>
      <c r="P52" s="1102"/>
      <c r="Q52" s="1102"/>
      <c r="R52" s="1080">
        <f t="shared" si="46"/>
        <v>0</v>
      </c>
      <c r="S52" s="788">
        <f t="shared" si="47"/>
        <v>0</v>
      </c>
      <c r="W52" s="1081">
        <f t="shared" si="48"/>
        <v>0</v>
      </c>
      <c r="X52" s="1081">
        <f t="shared" si="49"/>
        <v>0</v>
      </c>
      <c r="Y52" s="1066"/>
      <c r="Z52" s="1081">
        <f t="shared" si="50"/>
        <v>0</v>
      </c>
      <c r="AA52" s="1081">
        <f t="shared" si="51"/>
        <v>0</v>
      </c>
      <c r="AB52" s="909" t="e">
        <f t="shared" si="52"/>
        <v>#DIV/0!</v>
      </c>
    </row>
    <row r="53" spans="1:28" s="1088" customFormat="1" ht="14.25" x14ac:dyDescent="0.3">
      <c r="A53" s="1075"/>
      <c r="B53" s="1076"/>
      <c r="C53" s="1148">
        <f>'24. M&amp;E Staff Loading'!C65</f>
        <v>0</v>
      </c>
      <c r="D53" s="919">
        <f>'24. M&amp;E Staff Loading'!D65</f>
        <v>0</v>
      </c>
      <c r="E53" s="1149">
        <f>'24. M&amp;E Staff Loading'!E65</f>
        <v>0</v>
      </c>
      <c r="F53" s="1102"/>
      <c r="G53" s="1102"/>
      <c r="H53" s="1102"/>
      <c r="I53" s="1102"/>
      <c r="J53" s="1102"/>
      <c r="K53" s="1102"/>
      <c r="L53" s="1102"/>
      <c r="M53" s="1102"/>
      <c r="N53" s="1102"/>
      <c r="O53" s="1102"/>
      <c r="P53" s="1102"/>
      <c r="Q53" s="1102"/>
      <c r="R53" s="1080">
        <f t="shared" si="46"/>
        <v>0</v>
      </c>
      <c r="S53" s="788">
        <f t="shared" si="47"/>
        <v>0</v>
      </c>
      <c r="W53" s="1081">
        <f t="shared" si="48"/>
        <v>0</v>
      </c>
      <c r="X53" s="1081">
        <f t="shared" si="49"/>
        <v>0</v>
      </c>
      <c r="Y53" s="1066"/>
      <c r="Z53" s="1081">
        <f t="shared" si="50"/>
        <v>0</v>
      </c>
      <c r="AA53" s="1081">
        <f t="shared" si="51"/>
        <v>0</v>
      </c>
      <c r="AB53" s="909" t="e">
        <f t="shared" si="52"/>
        <v>#DIV/0!</v>
      </c>
    </row>
    <row r="54" spans="1:28" s="1088" customFormat="1" ht="15" thickBot="1" x14ac:dyDescent="0.35">
      <c r="A54" s="1082"/>
      <c r="B54" s="1083" t="s">
        <v>1159</v>
      </c>
      <c r="C54" s="1084"/>
      <c r="D54" s="920"/>
      <c r="E54" s="1086"/>
      <c r="F54" s="1087">
        <f>SUM(F49:F53)</f>
        <v>0</v>
      </c>
      <c r="G54" s="1087">
        <f t="shared" ref="G54:R54" si="53">SUM(G49:G53)</f>
        <v>0</v>
      </c>
      <c r="H54" s="1087">
        <f t="shared" si="53"/>
        <v>0</v>
      </c>
      <c r="I54" s="1087">
        <f t="shared" si="53"/>
        <v>0</v>
      </c>
      <c r="J54" s="1087">
        <f t="shared" si="53"/>
        <v>0</v>
      </c>
      <c r="K54" s="1087">
        <f t="shared" si="53"/>
        <v>0</v>
      </c>
      <c r="L54" s="1087">
        <f t="shared" si="53"/>
        <v>0</v>
      </c>
      <c r="M54" s="1087">
        <f t="shared" si="53"/>
        <v>0</v>
      </c>
      <c r="N54" s="1087">
        <f t="shared" si="53"/>
        <v>0</v>
      </c>
      <c r="O54" s="1087">
        <f t="shared" si="53"/>
        <v>0</v>
      </c>
      <c r="P54" s="1087">
        <f t="shared" si="53"/>
        <v>0</v>
      </c>
      <c r="Q54" s="1087">
        <f t="shared" si="53"/>
        <v>0</v>
      </c>
      <c r="R54" s="1087">
        <f t="shared" si="53"/>
        <v>0</v>
      </c>
      <c r="S54" s="796">
        <f>SUM(S49:S53)</f>
        <v>0</v>
      </c>
      <c r="T54" s="1066"/>
      <c r="U54" s="1066"/>
      <c r="V54" s="1066"/>
      <c r="W54" s="1099">
        <f>SUM(W49:W53)</f>
        <v>0</v>
      </c>
      <c r="X54" s="1099">
        <f>SUM(X49:X53)</f>
        <v>0</v>
      </c>
      <c r="Z54" s="1089">
        <f>SUM(Z49:Z53)</f>
        <v>0</v>
      </c>
      <c r="AA54" s="1089">
        <f>SUM(AA49:AA53)</f>
        <v>0</v>
      </c>
      <c r="AB54" s="798" t="e">
        <f>Z54/(Z54+AA54)</f>
        <v>#DIV/0!</v>
      </c>
    </row>
    <row r="55" spans="1:28" s="1088" customFormat="1" ht="14.25" x14ac:dyDescent="0.3">
      <c r="A55" s="1075">
        <v>2.5</v>
      </c>
      <c r="B55" s="1076" t="s">
        <v>1160</v>
      </c>
      <c r="C55" s="1148">
        <f>'24. M&amp;E Staff Loading'!C67</f>
        <v>0</v>
      </c>
      <c r="D55" s="919">
        <f>'24. M&amp;E Staff Loading'!D67</f>
        <v>0</v>
      </c>
      <c r="E55" s="1149">
        <f>'24. M&amp;E Staff Loading'!E67</f>
        <v>0</v>
      </c>
      <c r="F55" s="1102"/>
      <c r="G55" s="1102"/>
      <c r="H55" s="1102"/>
      <c r="I55" s="1102"/>
      <c r="J55" s="1102"/>
      <c r="K55" s="1102"/>
      <c r="L55" s="1102"/>
      <c r="M55" s="1102"/>
      <c r="N55" s="1102"/>
      <c r="O55" s="1102"/>
      <c r="P55" s="1102"/>
      <c r="Q55" s="1102"/>
      <c r="R55" s="1080">
        <f t="shared" ref="R55:R59" si="54">SUM(F55:Q55)</f>
        <v>0</v>
      </c>
      <c r="S55" s="788">
        <f>D55*R55</f>
        <v>0</v>
      </c>
      <c r="T55" s="1066"/>
      <c r="U55" s="1066"/>
      <c r="V55" s="1066"/>
      <c r="W55" s="1081">
        <f>X55/$U$7</f>
        <v>0</v>
      </c>
      <c r="X55" s="1081">
        <f>R55/12</f>
        <v>0</v>
      </c>
      <c r="Y55" s="1066"/>
      <c r="Z55" s="1081">
        <f>IF($E55="Y",$R55,0)</f>
        <v>0</v>
      </c>
      <c r="AA55" s="1081">
        <f>IF($E55="N",$R55,0)</f>
        <v>0</v>
      </c>
      <c r="AB55" s="909" t="e">
        <f>Z55/(AA55+Z55)</f>
        <v>#DIV/0!</v>
      </c>
    </row>
    <row r="56" spans="1:28" s="1088" customFormat="1" ht="14.25" x14ac:dyDescent="0.3">
      <c r="A56" s="1075"/>
      <c r="B56" s="1076"/>
      <c r="C56" s="1148">
        <f>'24. M&amp;E Staff Loading'!C68</f>
        <v>0</v>
      </c>
      <c r="D56" s="919">
        <f>'24. M&amp;E Staff Loading'!D68</f>
        <v>0</v>
      </c>
      <c r="E56" s="1149">
        <f>'24. M&amp;E Staff Loading'!E68</f>
        <v>0</v>
      </c>
      <c r="F56" s="1102"/>
      <c r="G56" s="1102"/>
      <c r="H56" s="1102"/>
      <c r="I56" s="1102"/>
      <c r="J56" s="1102"/>
      <c r="K56" s="1102"/>
      <c r="L56" s="1102"/>
      <c r="M56" s="1102"/>
      <c r="N56" s="1102"/>
      <c r="O56" s="1102"/>
      <c r="P56" s="1102"/>
      <c r="Q56" s="1102"/>
      <c r="R56" s="1080">
        <f t="shared" si="54"/>
        <v>0</v>
      </c>
      <c r="S56" s="788">
        <f t="shared" ref="S56:S59" si="55">D56*R56</f>
        <v>0</v>
      </c>
      <c r="T56" s="1066"/>
      <c r="U56" s="1066"/>
      <c r="V56" s="1066"/>
      <c r="W56" s="1081">
        <f t="shared" ref="W56:W59" si="56">X56/$U$7</f>
        <v>0</v>
      </c>
      <c r="X56" s="1081">
        <f t="shared" ref="X56:X59" si="57">R56/12</f>
        <v>0</v>
      </c>
      <c r="Y56" s="1066"/>
      <c r="Z56" s="1081">
        <f t="shared" ref="Z56:Z59" si="58">IF($E56="Y",$R56,0)</f>
        <v>0</v>
      </c>
      <c r="AA56" s="1081">
        <f t="shared" ref="AA56:AA59" si="59">IF($E56="N",$R56,0)</f>
        <v>0</v>
      </c>
      <c r="AB56" s="909" t="e">
        <f t="shared" ref="AB56:AB59" si="60">Z56/(AA56+Z56)</f>
        <v>#DIV/0!</v>
      </c>
    </row>
    <row r="57" spans="1:28" s="1088" customFormat="1" ht="14.25" x14ac:dyDescent="0.3">
      <c r="A57" s="1075"/>
      <c r="B57" s="1076"/>
      <c r="C57" s="1148">
        <f>'24. M&amp;E Staff Loading'!C69</f>
        <v>0</v>
      </c>
      <c r="D57" s="919">
        <f>'24. M&amp;E Staff Loading'!D69</f>
        <v>0</v>
      </c>
      <c r="E57" s="1149">
        <f>'24. M&amp;E Staff Loading'!E69</f>
        <v>0</v>
      </c>
      <c r="F57" s="1102"/>
      <c r="G57" s="1102"/>
      <c r="H57" s="1102"/>
      <c r="I57" s="1102"/>
      <c r="J57" s="1102"/>
      <c r="K57" s="1102"/>
      <c r="L57" s="1102"/>
      <c r="M57" s="1102"/>
      <c r="N57" s="1102"/>
      <c r="O57" s="1102"/>
      <c r="P57" s="1102"/>
      <c r="Q57" s="1102"/>
      <c r="R57" s="1080">
        <f t="shared" si="54"/>
        <v>0</v>
      </c>
      <c r="S57" s="788">
        <f t="shared" si="55"/>
        <v>0</v>
      </c>
      <c r="W57" s="1081">
        <f t="shared" si="56"/>
        <v>0</v>
      </c>
      <c r="X57" s="1081">
        <f t="shared" si="57"/>
        <v>0</v>
      </c>
      <c r="Y57" s="1066"/>
      <c r="Z57" s="1081">
        <f t="shared" si="58"/>
        <v>0</v>
      </c>
      <c r="AA57" s="1081">
        <f t="shared" si="59"/>
        <v>0</v>
      </c>
      <c r="AB57" s="909" t="e">
        <f t="shared" si="60"/>
        <v>#DIV/0!</v>
      </c>
    </row>
    <row r="58" spans="1:28" s="1088" customFormat="1" ht="14.25" x14ac:dyDescent="0.3">
      <c r="A58" s="1075"/>
      <c r="B58" s="1076"/>
      <c r="C58" s="1148">
        <f>'24. M&amp;E Staff Loading'!C70</f>
        <v>0</v>
      </c>
      <c r="D58" s="919">
        <f>'24. M&amp;E Staff Loading'!D70</f>
        <v>0</v>
      </c>
      <c r="E58" s="1149">
        <f>'24. M&amp;E Staff Loading'!E70</f>
        <v>0</v>
      </c>
      <c r="F58" s="1102"/>
      <c r="G58" s="1102"/>
      <c r="H58" s="1102"/>
      <c r="I58" s="1102"/>
      <c r="J58" s="1102"/>
      <c r="K58" s="1102"/>
      <c r="L58" s="1102"/>
      <c r="M58" s="1102"/>
      <c r="N58" s="1102"/>
      <c r="O58" s="1102"/>
      <c r="P58" s="1102"/>
      <c r="Q58" s="1102"/>
      <c r="R58" s="1080">
        <f t="shared" si="54"/>
        <v>0</v>
      </c>
      <c r="S58" s="788">
        <f t="shared" si="55"/>
        <v>0</v>
      </c>
      <c r="W58" s="1081">
        <f t="shared" si="56"/>
        <v>0</v>
      </c>
      <c r="X58" s="1081">
        <f t="shared" si="57"/>
        <v>0</v>
      </c>
      <c r="Y58" s="1066"/>
      <c r="Z58" s="1081">
        <f t="shared" si="58"/>
        <v>0</v>
      </c>
      <c r="AA58" s="1081">
        <f t="shared" si="59"/>
        <v>0</v>
      </c>
      <c r="AB58" s="909" t="e">
        <f t="shared" si="60"/>
        <v>#DIV/0!</v>
      </c>
    </row>
    <row r="59" spans="1:28" s="1088" customFormat="1" ht="14.25" x14ac:dyDescent="0.3">
      <c r="A59" s="1075"/>
      <c r="B59" s="1076"/>
      <c r="C59" s="1148">
        <f>'24. M&amp;E Staff Loading'!C71</f>
        <v>0</v>
      </c>
      <c r="D59" s="919">
        <f>'24. M&amp;E Staff Loading'!D71</f>
        <v>0</v>
      </c>
      <c r="E59" s="1149">
        <f>'24. M&amp;E Staff Loading'!E71</f>
        <v>0</v>
      </c>
      <c r="F59" s="1102"/>
      <c r="G59" s="1102"/>
      <c r="H59" s="1102"/>
      <c r="I59" s="1102"/>
      <c r="J59" s="1102"/>
      <c r="K59" s="1102"/>
      <c r="L59" s="1102"/>
      <c r="M59" s="1102"/>
      <c r="N59" s="1102"/>
      <c r="O59" s="1102"/>
      <c r="P59" s="1102"/>
      <c r="Q59" s="1102"/>
      <c r="R59" s="1080">
        <f t="shared" si="54"/>
        <v>0</v>
      </c>
      <c r="S59" s="788">
        <f t="shared" si="55"/>
        <v>0</v>
      </c>
      <c r="W59" s="1081">
        <f t="shared" si="56"/>
        <v>0</v>
      </c>
      <c r="X59" s="1081">
        <f t="shared" si="57"/>
        <v>0</v>
      </c>
      <c r="Y59" s="1066"/>
      <c r="Z59" s="1081">
        <f t="shared" si="58"/>
        <v>0</v>
      </c>
      <c r="AA59" s="1081">
        <f t="shared" si="59"/>
        <v>0</v>
      </c>
      <c r="AB59" s="909" t="e">
        <f t="shared" si="60"/>
        <v>#DIV/0!</v>
      </c>
    </row>
    <row r="60" spans="1:28" s="1088" customFormat="1" ht="15" thickBot="1" x14ac:dyDescent="0.35">
      <c r="A60" s="1082"/>
      <c r="B60" s="1083" t="s">
        <v>1161</v>
      </c>
      <c r="C60" s="1084"/>
      <c r="D60" s="920"/>
      <c r="E60" s="1086"/>
      <c r="F60" s="1087">
        <f>SUM(F55:F59)</f>
        <v>0</v>
      </c>
      <c r="G60" s="1087">
        <f t="shared" ref="G60:R60" si="61">SUM(G55:G59)</f>
        <v>0</v>
      </c>
      <c r="H60" s="1087">
        <f t="shared" si="61"/>
        <v>0</v>
      </c>
      <c r="I60" s="1087">
        <f t="shared" si="61"/>
        <v>0</v>
      </c>
      <c r="J60" s="1087">
        <f t="shared" si="61"/>
        <v>0</v>
      </c>
      <c r="K60" s="1087">
        <f t="shared" si="61"/>
        <v>0</v>
      </c>
      <c r="L60" s="1087">
        <f t="shared" si="61"/>
        <v>0</v>
      </c>
      <c r="M60" s="1087">
        <f t="shared" si="61"/>
        <v>0</v>
      </c>
      <c r="N60" s="1087">
        <f t="shared" si="61"/>
        <v>0</v>
      </c>
      <c r="O60" s="1087">
        <f t="shared" si="61"/>
        <v>0</v>
      </c>
      <c r="P60" s="1087">
        <f t="shared" si="61"/>
        <v>0</v>
      </c>
      <c r="Q60" s="1087">
        <f t="shared" si="61"/>
        <v>0</v>
      </c>
      <c r="R60" s="1087">
        <f t="shared" si="61"/>
        <v>0</v>
      </c>
      <c r="S60" s="796">
        <f>SUM(S55:S59)</f>
        <v>0</v>
      </c>
      <c r="T60" s="1066"/>
      <c r="U60" s="1066"/>
      <c r="V60" s="1066"/>
      <c r="W60" s="1099">
        <f>SUM(W55:W59)</f>
        <v>0</v>
      </c>
      <c r="X60" s="1099">
        <f>SUM(X55:X59)</f>
        <v>0</v>
      </c>
      <c r="Z60" s="1089">
        <f>SUM(Z55:Z59)</f>
        <v>0</v>
      </c>
      <c r="AA60" s="1089">
        <f>SUM(AA55:AA59)</f>
        <v>0</v>
      </c>
      <c r="AB60" s="798" t="e">
        <f>Z60/(Z60+AA60)</f>
        <v>#DIV/0!</v>
      </c>
    </row>
    <row r="61" spans="1:28" s="1088" customFormat="1" ht="14.25" x14ac:dyDescent="0.3">
      <c r="A61" s="1075">
        <v>2.6</v>
      </c>
      <c r="B61" s="1076" t="s">
        <v>1162</v>
      </c>
      <c r="C61" s="1148">
        <f>'24. M&amp;E Staff Loading'!C73</f>
        <v>0</v>
      </c>
      <c r="D61" s="919">
        <f>'24. M&amp;E Staff Loading'!D73</f>
        <v>0</v>
      </c>
      <c r="E61" s="1149">
        <f>'24. M&amp;E Staff Loading'!E73</f>
        <v>0</v>
      </c>
      <c r="F61" s="1102"/>
      <c r="G61" s="1102"/>
      <c r="H61" s="1102"/>
      <c r="I61" s="1102"/>
      <c r="J61" s="1102"/>
      <c r="K61" s="1102"/>
      <c r="L61" s="1102"/>
      <c r="M61" s="1102"/>
      <c r="N61" s="1102"/>
      <c r="O61" s="1102"/>
      <c r="P61" s="1102"/>
      <c r="Q61" s="1102"/>
      <c r="R61" s="1080">
        <f t="shared" ref="R61:R65" si="62">SUM(F61:Q61)</f>
        <v>0</v>
      </c>
      <c r="S61" s="788">
        <f>D61*R61</f>
        <v>0</v>
      </c>
      <c r="T61" s="1066"/>
      <c r="U61" s="1066"/>
      <c r="V61" s="1066"/>
      <c r="W61" s="1081">
        <f>X61/$U$7</f>
        <v>0</v>
      </c>
      <c r="X61" s="1081">
        <f>R61/12</f>
        <v>0</v>
      </c>
      <c r="Y61" s="1066"/>
      <c r="Z61" s="1081">
        <f>IF($E61="Y",$R61,0)</f>
        <v>0</v>
      </c>
      <c r="AA61" s="1081">
        <f>IF($E61="N",$R61,0)</f>
        <v>0</v>
      </c>
      <c r="AB61" s="909" t="e">
        <f>Z61/(AA61+Z61)</f>
        <v>#DIV/0!</v>
      </c>
    </row>
    <row r="62" spans="1:28" s="1088" customFormat="1" ht="14.25" x14ac:dyDescent="0.3">
      <c r="A62" s="1075"/>
      <c r="B62" s="1076"/>
      <c r="C62" s="1148">
        <f>'24. M&amp;E Staff Loading'!C74</f>
        <v>0</v>
      </c>
      <c r="D62" s="919">
        <f>'24. M&amp;E Staff Loading'!D74</f>
        <v>0</v>
      </c>
      <c r="E62" s="1149">
        <f>'24. M&amp;E Staff Loading'!E74</f>
        <v>0</v>
      </c>
      <c r="F62" s="1102"/>
      <c r="G62" s="1102"/>
      <c r="H62" s="1102"/>
      <c r="I62" s="1102"/>
      <c r="J62" s="1102"/>
      <c r="K62" s="1102"/>
      <c r="L62" s="1102"/>
      <c r="M62" s="1102"/>
      <c r="N62" s="1102"/>
      <c r="O62" s="1102"/>
      <c r="P62" s="1102"/>
      <c r="Q62" s="1102"/>
      <c r="R62" s="1080">
        <f t="shared" si="62"/>
        <v>0</v>
      </c>
      <c r="S62" s="788">
        <f t="shared" ref="S62:S65" si="63">D62*R62</f>
        <v>0</v>
      </c>
      <c r="T62" s="1066"/>
      <c r="U62" s="1066"/>
      <c r="V62" s="1066"/>
      <c r="W62" s="1081">
        <f t="shared" ref="W62:W65" si="64">X62/$U$7</f>
        <v>0</v>
      </c>
      <c r="X62" s="1081">
        <f t="shared" ref="X62:X65" si="65">R62/12</f>
        <v>0</v>
      </c>
      <c r="Y62" s="1066"/>
      <c r="Z62" s="1081">
        <f t="shared" ref="Z62:Z65" si="66">IF($E62="Y",$R62,0)</f>
        <v>0</v>
      </c>
      <c r="AA62" s="1081">
        <f t="shared" ref="AA62:AA65" si="67">IF($E62="N",$R62,0)</f>
        <v>0</v>
      </c>
      <c r="AB62" s="909" t="e">
        <f t="shared" ref="AB62:AB65" si="68">Z62/(AA62+Z62)</f>
        <v>#DIV/0!</v>
      </c>
    </row>
    <row r="63" spans="1:28" s="1088" customFormat="1" ht="14.25" x14ac:dyDescent="0.3">
      <c r="A63" s="1075"/>
      <c r="B63" s="1076"/>
      <c r="C63" s="1148">
        <f>'24. M&amp;E Staff Loading'!C75</f>
        <v>0</v>
      </c>
      <c r="D63" s="919">
        <f>'24. M&amp;E Staff Loading'!D75</f>
        <v>0</v>
      </c>
      <c r="E63" s="1149">
        <f>'24. M&amp;E Staff Loading'!E75</f>
        <v>0</v>
      </c>
      <c r="F63" s="1102"/>
      <c r="G63" s="1102"/>
      <c r="H63" s="1102"/>
      <c r="I63" s="1102"/>
      <c r="J63" s="1102"/>
      <c r="K63" s="1102"/>
      <c r="L63" s="1102"/>
      <c r="M63" s="1102"/>
      <c r="N63" s="1102"/>
      <c r="O63" s="1102"/>
      <c r="P63" s="1102"/>
      <c r="Q63" s="1102"/>
      <c r="R63" s="1080">
        <f t="shared" si="62"/>
        <v>0</v>
      </c>
      <c r="S63" s="788">
        <f t="shared" si="63"/>
        <v>0</v>
      </c>
      <c r="W63" s="1081">
        <f t="shared" si="64"/>
        <v>0</v>
      </c>
      <c r="X63" s="1081">
        <f t="shared" si="65"/>
        <v>0</v>
      </c>
      <c r="Y63" s="1066"/>
      <c r="Z63" s="1081">
        <f t="shared" si="66"/>
        <v>0</v>
      </c>
      <c r="AA63" s="1081">
        <f t="shared" si="67"/>
        <v>0</v>
      </c>
      <c r="AB63" s="909" t="e">
        <f t="shared" si="68"/>
        <v>#DIV/0!</v>
      </c>
    </row>
    <row r="64" spans="1:28" s="1088" customFormat="1" ht="14.25" x14ac:dyDescent="0.3">
      <c r="A64" s="1075"/>
      <c r="B64" s="1076"/>
      <c r="C64" s="1148">
        <f>'24. M&amp;E Staff Loading'!C76</f>
        <v>0</v>
      </c>
      <c r="D64" s="919">
        <f>'24. M&amp;E Staff Loading'!D76</f>
        <v>0</v>
      </c>
      <c r="E64" s="1149">
        <f>'24. M&amp;E Staff Loading'!E76</f>
        <v>0</v>
      </c>
      <c r="F64" s="1102"/>
      <c r="G64" s="1102"/>
      <c r="H64" s="1102"/>
      <c r="I64" s="1102"/>
      <c r="J64" s="1102"/>
      <c r="K64" s="1102"/>
      <c r="L64" s="1102"/>
      <c r="M64" s="1102"/>
      <c r="N64" s="1102"/>
      <c r="O64" s="1102"/>
      <c r="P64" s="1102"/>
      <c r="Q64" s="1102"/>
      <c r="R64" s="1080">
        <f t="shared" si="62"/>
        <v>0</v>
      </c>
      <c r="S64" s="788">
        <f t="shared" si="63"/>
        <v>0</v>
      </c>
      <c r="W64" s="1081">
        <f t="shared" si="64"/>
        <v>0</v>
      </c>
      <c r="X64" s="1081">
        <f t="shared" si="65"/>
        <v>0</v>
      </c>
      <c r="Y64" s="1066"/>
      <c r="Z64" s="1081">
        <f t="shared" si="66"/>
        <v>0</v>
      </c>
      <c r="AA64" s="1081">
        <f t="shared" si="67"/>
        <v>0</v>
      </c>
      <c r="AB64" s="909" t="e">
        <f t="shared" si="68"/>
        <v>#DIV/0!</v>
      </c>
    </row>
    <row r="65" spans="1:28" s="1088" customFormat="1" ht="14.25" x14ac:dyDescent="0.3">
      <c r="A65" s="1075"/>
      <c r="B65" s="1076"/>
      <c r="C65" s="1148">
        <f>'24. M&amp;E Staff Loading'!C77</f>
        <v>0</v>
      </c>
      <c r="D65" s="919">
        <f>'24. M&amp;E Staff Loading'!D77</f>
        <v>0</v>
      </c>
      <c r="E65" s="1149">
        <f>'24. M&amp;E Staff Loading'!E77</f>
        <v>0</v>
      </c>
      <c r="F65" s="1102"/>
      <c r="G65" s="1102"/>
      <c r="H65" s="1102"/>
      <c r="I65" s="1102"/>
      <c r="J65" s="1102"/>
      <c r="K65" s="1102"/>
      <c r="L65" s="1102"/>
      <c r="M65" s="1102"/>
      <c r="N65" s="1102"/>
      <c r="O65" s="1102"/>
      <c r="P65" s="1102"/>
      <c r="Q65" s="1102"/>
      <c r="R65" s="1080">
        <f t="shared" si="62"/>
        <v>0</v>
      </c>
      <c r="S65" s="788">
        <f t="shared" si="63"/>
        <v>0</v>
      </c>
      <c r="W65" s="1081">
        <f t="shared" si="64"/>
        <v>0</v>
      </c>
      <c r="X65" s="1081">
        <f t="shared" si="65"/>
        <v>0</v>
      </c>
      <c r="Y65" s="1066"/>
      <c r="Z65" s="1081">
        <f t="shared" si="66"/>
        <v>0</v>
      </c>
      <c r="AA65" s="1081">
        <f t="shared" si="67"/>
        <v>0</v>
      </c>
      <c r="AB65" s="909" t="e">
        <f t="shared" si="68"/>
        <v>#DIV/0!</v>
      </c>
    </row>
    <row r="66" spans="1:28" s="1088" customFormat="1" ht="15" thickBot="1" x14ac:dyDescent="0.35">
      <c r="A66" s="1082"/>
      <c r="B66" s="1083" t="s">
        <v>1163</v>
      </c>
      <c r="C66" s="1084"/>
      <c r="D66" s="920"/>
      <c r="E66" s="1086"/>
      <c r="F66" s="1087">
        <f>SUM(F61:F65)</f>
        <v>0</v>
      </c>
      <c r="G66" s="1087">
        <f t="shared" ref="G66:R66" si="69">SUM(G61:G65)</f>
        <v>0</v>
      </c>
      <c r="H66" s="1087">
        <f t="shared" si="69"/>
        <v>0</v>
      </c>
      <c r="I66" s="1087">
        <f t="shared" si="69"/>
        <v>0</v>
      </c>
      <c r="J66" s="1087">
        <f t="shared" si="69"/>
        <v>0</v>
      </c>
      <c r="K66" s="1087">
        <f t="shared" si="69"/>
        <v>0</v>
      </c>
      <c r="L66" s="1087">
        <f t="shared" si="69"/>
        <v>0</v>
      </c>
      <c r="M66" s="1087">
        <f t="shared" si="69"/>
        <v>0</v>
      </c>
      <c r="N66" s="1087">
        <f t="shared" si="69"/>
        <v>0</v>
      </c>
      <c r="O66" s="1087">
        <f t="shared" si="69"/>
        <v>0</v>
      </c>
      <c r="P66" s="1087">
        <f t="shared" si="69"/>
        <v>0</v>
      </c>
      <c r="Q66" s="1087">
        <f t="shared" si="69"/>
        <v>0</v>
      </c>
      <c r="R66" s="1087">
        <f t="shared" si="69"/>
        <v>0</v>
      </c>
      <c r="S66" s="796">
        <f>SUM(S61:S65)</f>
        <v>0</v>
      </c>
      <c r="T66" s="1066"/>
      <c r="U66" s="1066"/>
      <c r="V66" s="1066"/>
      <c r="W66" s="1099">
        <f>SUM(W61:W65)</f>
        <v>0</v>
      </c>
      <c r="X66" s="1099">
        <f>SUM(X61:X65)</f>
        <v>0</v>
      </c>
      <c r="Z66" s="1089">
        <f>SUM(Z61:Z65)</f>
        <v>0</v>
      </c>
      <c r="AA66" s="1089">
        <f>SUM(AA61:AA65)</f>
        <v>0</v>
      </c>
      <c r="AB66" s="798" t="e">
        <f>Z66/(Z66+AA66)</f>
        <v>#DIV/0!</v>
      </c>
    </row>
    <row r="67" spans="1:28" s="1088" customFormat="1" ht="14.25" x14ac:dyDescent="0.3">
      <c r="A67" s="1075">
        <v>2.7</v>
      </c>
      <c r="B67" s="1076" t="s">
        <v>1164</v>
      </c>
      <c r="C67" s="1148">
        <f>'24. M&amp;E Staff Loading'!C67</f>
        <v>0</v>
      </c>
      <c r="D67" s="919">
        <f>'24. M&amp;E Staff Loading'!D67</f>
        <v>0</v>
      </c>
      <c r="E67" s="1149">
        <f>'24. M&amp;E Staff Loading'!E67</f>
        <v>0</v>
      </c>
      <c r="F67" s="1102"/>
      <c r="G67" s="1102"/>
      <c r="H67" s="1102"/>
      <c r="I67" s="1102"/>
      <c r="J67" s="1102"/>
      <c r="K67" s="1102"/>
      <c r="L67" s="1102"/>
      <c r="M67" s="1102"/>
      <c r="N67" s="1102"/>
      <c r="O67" s="1102"/>
      <c r="P67" s="1102"/>
      <c r="Q67" s="1102"/>
      <c r="R67" s="1080">
        <f t="shared" si="24"/>
        <v>0</v>
      </c>
      <c r="S67" s="788">
        <f>D67*R67</f>
        <v>0</v>
      </c>
      <c r="T67" s="1066"/>
      <c r="U67" s="1066"/>
      <c r="V67" s="1066"/>
      <c r="W67" s="1081">
        <f>X67/$U$7</f>
        <v>0</v>
      </c>
      <c r="X67" s="1081">
        <f>R67/12</f>
        <v>0</v>
      </c>
      <c r="Z67" s="1081">
        <f>IF($E67="Y",$R67,0)</f>
        <v>0</v>
      </c>
      <c r="AA67" s="1081">
        <f>IF($E67="N",$R67,0)</f>
        <v>0</v>
      </c>
      <c r="AB67" s="909" t="e">
        <f>Z67/(AA67+Z67)</f>
        <v>#DIV/0!</v>
      </c>
    </row>
    <row r="68" spans="1:28" ht="14.25" x14ac:dyDescent="0.3">
      <c r="A68" s="1075"/>
      <c r="B68" s="1076"/>
      <c r="C68" s="1148">
        <f>'24. M&amp;E Staff Loading'!C68</f>
        <v>0</v>
      </c>
      <c r="D68" s="919">
        <f>'24. M&amp;E Staff Loading'!D68</f>
        <v>0</v>
      </c>
      <c r="E68" s="1149">
        <f>'24. M&amp;E Staff Loading'!E68</f>
        <v>0</v>
      </c>
      <c r="F68" s="1102"/>
      <c r="G68" s="1102"/>
      <c r="H68" s="1102"/>
      <c r="I68" s="1102"/>
      <c r="J68" s="1102"/>
      <c r="K68" s="1102"/>
      <c r="L68" s="1102"/>
      <c r="M68" s="1102"/>
      <c r="N68" s="1102"/>
      <c r="O68" s="1102"/>
      <c r="P68" s="1102"/>
      <c r="Q68" s="1102"/>
      <c r="R68" s="1080">
        <f t="shared" si="24"/>
        <v>0</v>
      </c>
      <c r="S68" s="788">
        <f t="shared" ref="S68:S71" si="70">D68*R68</f>
        <v>0</v>
      </c>
      <c r="W68" s="1081">
        <f t="shared" ref="W68:W71" si="71">X68/$U$7</f>
        <v>0</v>
      </c>
      <c r="X68" s="1081">
        <f t="shared" ref="X68:X71" si="72">R68/12</f>
        <v>0</v>
      </c>
      <c r="Z68" s="1081">
        <f t="shared" ref="Z68:Z71" si="73">IF($E68="Y",$R68,0)</f>
        <v>0</v>
      </c>
      <c r="AA68" s="1081">
        <f t="shared" ref="AA68:AA71" si="74">IF($E68="N",$R68,0)</f>
        <v>0</v>
      </c>
      <c r="AB68" s="909" t="e">
        <f t="shared" ref="AB68:AB71" si="75">Z68/(AA68+Z68)</f>
        <v>#DIV/0!</v>
      </c>
    </row>
    <row r="69" spans="1:28" ht="14.25" x14ac:dyDescent="0.3">
      <c r="A69" s="1075"/>
      <c r="B69" s="1076"/>
      <c r="C69" s="1148">
        <f>'24. M&amp;E Staff Loading'!C69</f>
        <v>0</v>
      </c>
      <c r="D69" s="919">
        <f>'24. M&amp;E Staff Loading'!D69</f>
        <v>0</v>
      </c>
      <c r="E69" s="1149">
        <f>'24. M&amp;E Staff Loading'!E69</f>
        <v>0</v>
      </c>
      <c r="F69" s="1102"/>
      <c r="G69" s="1102"/>
      <c r="H69" s="1102"/>
      <c r="I69" s="1102"/>
      <c r="J69" s="1102"/>
      <c r="K69" s="1102"/>
      <c r="L69" s="1102"/>
      <c r="M69" s="1102"/>
      <c r="N69" s="1102"/>
      <c r="O69" s="1102"/>
      <c r="P69" s="1102"/>
      <c r="Q69" s="1102"/>
      <c r="R69" s="1080">
        <f t="shared" si="24"/>
        <v>0</v>
      </c>
      <c r="S69" s="788">
        <f t="shared" si="70"/>
        <v>0</v>
      </c>
      <c r="W69" s="1081">
        <f t="shared" si="71"/>
        <v>0</v>
      </c>
      <c r="X69" s="1081">
        <f t="shared" si="72"/>
        <v>0</v>
      </c>
      <c r="Z69" s="1081">
        <f t="shared" si="73"/>
        <v>0</v>
      </c>
      <c r="AA69" s="1081">
        <f t="shared" si="74"/>
        <v>0</v>
      </c>
      <c r="AB69" s="909" t="e">
        <f t="shared" si="75"/>
        <v>#DIV/0!</v>
      </c>
    </row>
    <row r="70" spans="1:28" ht="14.25" x14ac:dyDescent="0.3">
      <c r="A70" s="1075"/>
      <c r="B70" s="1076"/>
      <c r="C70" s="1148">
        <f>'24. M&amp;E Staff Loading'!C70</f>
        <v>0</v>
      </c>
      <c r="D70" s="919">
        <f>'24. M&amp;E Staff Loading'!D70</f>
        <v>0</v>
      </c>
      <c r="E70" s="1149">
        <f>'24. M&amp;E Staff Loading'!E70</f>
        <v>0</v>
      </c>
      <c r="F70" s="1102"/>
      <c r="G70" s="1102"/>
      <c r="H70" s="1102"/>
      <c r="I70" s="1102"/>
      <c r="J70" s="1102"/>
      <c r="K70" s="1102"/>
      <c r="L70" s="1102"/>
      <c r="M70" s="1102"/>
      <c r="N70" s="1102"/>
      <c r="O70" s="1102"/>
      <c r="P70" s="1102"/>
      <c r="Q70" s="1102"/>
      <c r="R70" s="1080">
        <f t="shared" si="24"/>
        <v>0</v>
      </c>
      <c r="S70" s="788">
        <f t="shared" si="70"/>
        <v>0</v>
      </c>
      <c r="W70" s="1081">
        <f t="shared" si="71"/>
        <v>0</v>
      </c>
      <c r="X70" s="1081">
        <f t="shared" si="72"/>
        <v>0</v>
      </c>
      <c r="Z70" s="1081">
        <f t="shared" si="73"/>
        <v>0</v>
      </c>
      <c r="AA70" s="1081">
        <f t="shared" si="74"/>
        <v>0</v>
      </c>
      <c r="AB70" s="909" t="e">
        <f t="shared" si="75"/>
        <v>#DIV/0!</v>
      </c>
    </row>
    <row r="71" spans="1:28" ht="14.25" x14ac:dyDescent="0.3">
      <c r="A71" s="1075"/>
      <c r="B71" s="1076"/>
      <c r="C71" s="1148">
        <f>'24. M&amp;E Staff Loading'!C71</f>
        <v>0</v>
      </c>
      <c r="D71" s="919">
        <f>'24. M&amp;E Staff Loading'!D71</f>
        <v>0</v>
      </c>
      <c r="E71" s="1149">
        <f>'24. M&amp;E Staff Loading'!E71</f>
        <v>0</v>
      </c>
      <c r="F71" s="1102"/>
      <c r="G71" s="1102"/>
      <c r="H71" s="1102"/>
      <c r="I71" s="1102"/>
      <c r="J71" s="1102"/>
      <c r="K71" s="1102"/>
      <c r="L71" s="1102"/>
      <c r="M71" s="1102"/>
      <c r="N71" s="1102"/>
      <c r="O71" s="1102"/>
      <c r="P71" s="1102"/>
      <c r="Q71" s="1102"/>
      <c r="R71" s="1080">
        <f t="shared" si="24"/>
        <v>0</v>
      </c>
      <c r="S71" s="788">
        <f t="shared" si="70"/>
        <v>0</v>
      </c>
      <c r="W71" s="1081">
        <f t="shared" si="71"/>
        <v>0</v>
      </c>
      <c r="X71" s="1081">
        <f t="shared" si="72"/>
        <v>0</v>
      </c>
      <c r="Z71" s="1081">
        <f t="shared" si="73"/>
        <v>0</v>
      </c>
      <c r="AA71" s="1081">
        <f t="shared" si="74"/>
        <v>0</v>
      </c>
      <c r="AB71" s="909" t="e">
        <f t="shared" si="75"/>
        <v>#DIV/0!</v>
      </c>
    </row>
    <row r="72" spans="1:28" s="1088" customFormat="1" ht="15" thickBot="1" x14ac:dyDescent="0.35">
      <c r="A72" s="1082"/>
      <c r="B72" s="1083" t="s">
        <v>1165</v>
      </c>
      <c r="C72" s="1084"/>
      <c r="D72" s="920"/>
      <c r="E72" s="1086"/>
      <c r="F72" s="1087">
        <f>SUM(F67:F71)</f>
        <v>0</v>
      </c>
      <c r="G72" s="1087">
        <f t="shared" ref="G72:R72" si="76">SUM(G67:G71)</f>
        <v>0</v>
      </c>
      <c r="H72" s="1087">
        <f t="shared" si="76"/>
        <v>0</v>
      </c>
      <c r="I72" s="1087">
        <f t="shared" si="76"/>
        <v>0</v>
      </c>
      <c r="J72" s="1087">
        <f t="shared" si="76"/>
        <v>0</v>
      </c>
      <c r="K72" s="1087">
        <f t="shared" si="76"/>
        <v>0</v>
      </c>
      <c r="L72" s="1087">
        <f t="shared" si="76"/>
        <v>0</v>
      </c>
      <c r="M72" s="1087">
        <f t="shared" si="76"/>
        <v>0</v>
      </c>
      <c r="N72" s="1087">
        <f t="shared" si="76"/>
        <v>0</v>
      </c>
      <c r="O72" s="1087">
        <f t="shared" si="76"/>
        <v>0</v>
      </c>
      <c r="P72" s="1087">
        <f t="shared" si="76"/>
        <v>0</v>
      </c>
      <c r="Q72" s="1087">
        <f t="shared" si="76"/>
        <v>0</v>
      </c>
      <c r="R72" s="1087">
        <f t="shared" si="76"/>
        <v>0</v>
      </c>
      <c r="S72" s="796">
        <f>SUM(S67:S71)</f>
        <v>0</v>
      </c>
      <c r="T72" s="1066"/>
      <c r="U72" s="1066"/>
      <c r="V72" s="1066"/>
      <c r="W72" s="1099">
        <f>SUM(W67:W71)</f>
        <v>0</v>
      </c>
      <c r="X72" s="1099">
        <f>SUM(X67:X71)</f>
        <v>0</v>
      </c>
      <c r="Z72" s="1089">
        <f>SUM(Z67:Z71)</f>
        <v>0</v>
      </c>
      <c r="AA72" s="1089">
        <f>SUM(AA67:AA71)</f>
        <v>0</v>
      </c>
      <c r="AB72" s="798" t="e">
        <f>Z72/(Z72+AA72)</f>
        <v>#DIV/0!</v>
      </c>
    </row>
    <row r="73" spans="1:28" s="1088" customFormat="1" ht="9.9499999999999993" customHeight="1" thickBot="1" x14ac:dyDescent="0.35">
      <c r="A73" s="1100"/>
      <c r="B73" s="1101"/>
      <c r="C73" s="1077"/>
      <c r="D73" s="922"/>
      <c r="E73" s="1079"/>
      <c r="F73" s="1102"/>
      <c r="G73" s="1102"/>
      <c r="H73" s="1102"/>
      <c r="I73" s="1102"/>
      <c r="J73" s="1102"/>
      <c r="K73" s="1102"/>
      <c r="L73" s="1102"/>
      <c r="M73" s="1102"/>
      <c r="N73" s="1102"/>
      <c r="O73" s="1102"/>
      <c r="P73" s="1102"/>
      <c r="Q73" s="1102"/>
      <c r="R73" s="1102"/>
      <c r="S73" s="834"/>
      <c r="T73" s="1066"/>
      <c r="U73" s="1066"/>
      <c r="V73" s="1066"/>
      <c r="W73" s="1103"/>
      <c r="X73" s="1103"/>
      <c r="Z73" s="1103"/>
      <c r="AA73" s="1103"/>
      <c r="AB73" s="910"/>
    </row>
    <row r="74" spans="1:28" s="1088" customFormat="1" ht="14.25" thickBot="1" x14ac:dyDescent="0.3">
      <c r="A74" s="1104"/>
      <c r="B74" s="1105" t="s">
        <v>1166</v>
      </c>
      <c r="C74" s="1106"/>
      <c r="D74" s="923"/>
      <c r="E74" s="1108"/>
      <c r="F74" s="1107">
        <f>SUM(F36,F42,F48,F54,F60,F66,F72)</f>
        <v>0</v>
      </c>
      <c r="G74" s="1107">
        <f t="shared" ref="G74:S74" si="77">SUM(G36,G42,G48,G54,G60,G66,G72)</f>
        <v>0</v>
      </c>
      <c r="H74" s="1107">
        <f t="shared" si="77"/>
        <v>0</v>
      </c>
      <c r="I74" s="1107">
        <f t="shared" si="77"/>
        <v>0</v>
      </c>
      <c r="J74" s="1107">
        <f t="shared" si="77"/>
        <v>0</v>
      </c>
      <c r="K74" s="1107">
        <f t="shared" si="77"/>
        <v>0</v>
      </c>
      <c r="L74" s="1107">
        <f t="shared" si="77"/>
        <v>0</v>
      </c>
      <c r="M74" s="1107">
        <f t="shared" si="77"/>
        <v>0</v>
      </c>
      <c r="N74" s="1107">
        <f t="shared" si="77"/>
        <v>0</v>
      </c>
      <c r="O74" s="1107">
        <f t="shared" si="77"/>
        <v>0</v>
      </c>
      <c r="P74" s="1107">
        <f t="shared" si="77"/>
        <v>0</v>
      </c>
      <c r="Q74" s="1107">
        <f t="shared" si="77"/>
        <v>0</v>
      </c>
      <c r="R74" s="1107">
        <f t="shared" si="77"/>
        <v>0</v>
      </c>
      <c r="S74" s="814">
        <f t="shared" si="77"/>
        <v>0</v>
      </c>
      <c r="W74" s="1107">
        <f t="shared" ref="W74:X74" si="78">SUM(W36,W42,W48,W54,W60,W66,W72)</f>
        <v>0</v>
      </c>
      <c r="X74" s="1107">
        <f t="shared" si="78"/>
        <v>0</v>
      </c>
      <c r="Z74" s="1107">
        <f t="shared" ref="Z74:AA74" si="79">SUM(Z36,Z42,Z48,Z54,Z60,Z66,Z72)</f>
        <v>0</v>
      </c>
      <c r="AA74" s="1107">
        <f t="shared" si="79"/>
        <v>0</v>
      </c>
      <c r="AB74" s="729" t="e">
        <f t="shared" ref="AB74" si="80">Z74/(AA74+Z74)</f>
        <v>#DIV/0!</v>
      </c>
    </row>
    <row r="75" spans="1:28" ht="14.25" x14ac:dyDescent="0.3">
      <c r="A75" s="1100"/>
      <c r="B75" s="1119"/>
      <c r="C75" s="1120"/>
      <c r="D75" s="925"/>
      <c r="E75" s="1122"/>
      <c r="F75" s="1102"/>
      <c r="G75" s="1102"/>
      <c r="H75" s="1102"/>
      <c r="I75" s="1102"/>
      <c r="J75" s="1102"/>
      <c r="K75" s="1102"/>
      <c r="L75" s="1102"/>
      <c r="M75" s="1102"/>
      <c r="N75" s="1102"/>
      <c r="O75" s="1102"/>
      <c r="P75" s="1102"/>
      <c r="Q75" s="1102"/>
      <c r="R75" s="1102"/>
      <c r="S75" s="834"/>
      <c r="T75" s="1088"/>
      <c r="U75" s="1088"/>
      <c r="V75" s="1088"/>
      <c r="W75" s="1123"/>
      <c r="X75" s="1123"/>
      <c r="Z75" s="1123"/>
      <c r="AA75" s="1123"/>
      <c r="AB75" s="836"/>
    </row>
    <row r="76" spans="1:28" ht="14.25" x14ac:dyDescent="0.3">
      <c r="A76" s="1070">
        <v>3</v>
      </c>
      <c r="B76" s="1124" t="s">
        <v>1167</v>
      </c>
      <c r="C76" s="1072"/>
      <c r="D76" s="918"/>
      <c r="E76" s="1073"/>
      <c r="F76" s="1116"/>
      <c r="G76" s="1116"/>
      <c r="H76" s="1116"/>
      <c r="I76" s="1116"/>
      <c r="J76" s="1116"/>
      <c r="K76" s="1116"/>
      <c r="L76" s="1116"/>
      <c r="M76" s="1116"/>
      <c r="N76" s="1116"/>
      <c r="O76" s="1116"/>
      <c r="P76" s="1116"/>
      <c r="Q76" s="1116"/>
      <c r="R76" s="1074"/>
      <c r="S76" s="838"/>
      <c r="T76" s="1088"/>
      <c r="U76" s="1088"/>
      <c r="V76" s="1088"/>
      <c r="W76" s="1072"/>
      <c r="X76" s="1072"/>
      <c r="Z76" s="1072"/>
      <c r="AA76" s="1072"/>
      <c r="AB76" s="781"/>
    </row>
    <row r="77" spans="1:28" ht="14.25" x14ac:dyDescent="0.3">
      <c r="A77" s="1075">
        <v>3.1</v>
      </c>
      <c r="B77" s="1076" t="s">
        <v>1167</v>
      </c>
      <c r="C77" s="1148">
        <f>'24. M&amp;E Staff Loading'!C77</f>
        <v>0</v>
      </c>
      <c r="D77" s="919">
        <f>'24. M&amp;E Staff Loading'!D77</f>
        <v>0</v>
      </c>
      <c r="E77" s="1149">
        <f>'24. M&amp;E Staff Loading'!E77</f>
        <v>0</v>
      </c>
      <c r="F77" s="1102"/>
      <c r="G77" s="1102"/>
      <c r="H77" s="1102"/>
      <c r="I77" s="1102"/>
      <c r="J77" s="1102"/>
      <c r="K77" s="1102"/>
      <c r="L77" s="1102"/>
      <c r="M77" s="1102"/>
      <c r="N77" s="1102"/>
      <c r="O77" s="1102"/>
      <c r="P77" s="1102"/>
      <c r="Q77" s="1102"/>
      <c r="R77" s="1080">
        <f t="shared" ref="R77:R81" si="81">SUM(F77:Q77)</f>
        <v>0</v>
      </c>
      <c r="S77" s="788">
        <f>D77*R77</f>
        <v>0</v>
      </c>
      <c r="W77" s="1081">
        <f>X77/$U$7</f>
        <v>0</v>
      </c>
      <c r="X77" s="1081">
        <f>R77/12</f>
        <v>0</v>
      </c>
      <c r="Z77" s="1081">
        <f>IF($E77="Y",$R77,0)</f>
        <v>0</v>
      </c>
      <c r="AA77" s="1081">
        <f>IF($E77="N",$R77,0)</f>
        <v>0</v>
      </c>
      <c r="AB77" s="909" t="e">
        <f>Z77/(AA77+Z77)</f>
        <v>#DIV/0!</v>
      </c>
    </row>
    <row r="78" spans="1:28" ht="14.25" x14ac:dyDescent="0.3">
      <c r="A78" s="1075"/>
      <c r="B78" s="1076"/>
      <c r="C78" s="1148">
        <f>'24. M&amp;E Staff Loading'!C78</f>
        <v>0</v>
      </c>
      <c r="D78" s="919">
        <f>'24. M&amp;E Staff Loading'!D78</f>
        <v>0</v>
      </c>
      <c r="E78" s="1149">
        <f>'24. M&amp;E Staff Loading'!E78</f>
        <v>0</v>
      </c>
      <c r="F78" s="1102"/>
      <c r="G78" s="1102"/>
      <c r="H78" s="1102"/>
      <c r="I78" s="1102"/>
      <c r="J78" s="1102"/>
      <c r="K78" s="1102"/>
      <c r="L78" s="1102"/>
      <c r="M78" s="1102"/>
      <c r="N78" s="1102"/>
      <c r="O78" s="1102"/>
      <c r="P78" s="1102"/>
      <c r="Q78" s="1102"/>
      <c r="R78" s="1080">
        <f t="shared" si="81"/>
        <v>0</v>
      </c>
      <c r="S78" s="788">
        <f t="shared" ref="S78:S81" si="82">D78*R78</f>
        <v>0</v>
      </c>
      <c r="W78" s="1081">
        <f t="shared" ref="W78:W81" si="83">X78/$U$7</f>
        <v>0</v>
      </c>
      <c r="X78" s="1081">
        <f t="shared" ref="X78:X81" si="84">R78/12</f>
        <v>0</v>
      </c>
      <c r="Z78" s="1081">
        <f t="shared" ref="Z78:Z81" si="85">IF($E78="Y",$R78,0)</f>
        <v>0</v>
      </c>
      <c r="AA78" s="1081">
        <f t="shared" ref="AA78:AA81" si="86">IF($E78="N",$R78,0)</f>
        <v>0</v>
      </c>
      <c r="AB78" s="909" t="e">
        <f t="shared" ref="AB78:AB81" si="87">Z78/(AA78+Z78)</f>
        <v>#DIV/0!</v>
      </c>
    </row>
    <row r="79" spans="1:28" s="1088" customFormat="1" ht="14.25" x14ac:dyDescent="0.3">
      <c r="A79" s="1075"/>
      <c r="B79" s="1076"/>
      <c r="C79" s="1148">
        <f>'24. M&amp;E Staff Loading'!C79</f>
        <v>0</v>
      </c>
      <c r="D79" s="919">
        <f>'24. M&amp;E Staff Loading'!D79</f>
        <v>0</v>
      </c>
      <c r="E79" s="1149">
        <f>'24. M&amp;E Staff Loading'!E79</f>
        <v>0</v>
      </c>
      <c r="F79" s="1102"/>
      <c r="G79" s="1102"/>
      <c r="H79" s="1102"/>
      <c r="I79" s="1102"/>
      <c r="J79" s="1102"/>
      <c r="K79" s="1102"/>
      <c r="L79" s="1102"/>
      <c r="M79" s="1102"/>
      <c r="N79" s="1102"/>
      <c r="O79" s="1102"/>
      <c r="P79" s="1102"/>
      <c r="Q79" s="1102"/>
      <c r="R79" s="1080">
        <f t="shared" si="81"/>
        <v>0</v>
      </c>
      <c r="S79" s="788">
        <f t="shared" si="82"/>
        <v>0</v>
      </c>
      <c r="T79" s="1066"/>
      <c r="U79" s="1066"/>
      <c r="V79" s="1066"/>
      <c r="W79" s="1081">
        <f t="shared" si="83"/>
        <v>0</v>
      </c>
      <c r="X79" s="1081">
        <f t="shared" si="84"/>
        <v>0</v>
      </c>
      <c r="Z79" s="1081">
        <f t="shared" si="85"/>
        <v>0</v>
      </c>
      <c r="AA79" s="1081">
        <f t="shared" si="86"/>
        <v>0</v>
      </c>
      <c r="AB79" s="909" t="e">
        <f t="shared" si="87"/>
        <v>#DIV/0!</v>
      </c>
    </row>
    <row r="80" spans="1:28" s="1088" customFormat="1" ht="14.25" x14ac:dyDescent="0.3">
      <c r="A80" s="1075"/>
      <c r="B80" s="1076"/>
      <c r="C80" s="1148">
        <f>'24. M&amp;E Staff Loading'!C80</f>
        <v>0</v>
      </c>
      <c r="D80" s="919">
        <f>'24. M&amp;E Staff Loading'!D80</f>
        <v>0</v>
      </c>
      <c r="E80" s="1149">
        <f>'24. M&amp;E Staff Loading'!E80</f>
        <v>0</v>
      </c>
      <c r="F80" s="1102"/>
      <c r="G80" s="1102"/>
      <c r="H80" s="1102"/>
      <c r="I80" s="1102"/>
      <c r="J80" s="1102"/>
      <c r="K80" s="1102"/>
      <c r="L80" s="1102"/>
      <c r="M80" s="1102"/>
      <c r="N80" s="1102"/>
      <c r="O80" s="1102"/>
      <c r="P80" s="1102"/>
      <c r="Q80" s="1102"/>
      <c r="R80" s="1080">
        <f t="shared" si="81"/>
        <v>0</v>
      </c>
      <c r="S80" s="788">
        <f t="shared" si="82"/>
        <v>0</v>
      </c>
      <c r="T80" s="1066"/>
      <c r="U80" s="1066"/>
      <c r="V80" s="1066"/>
      <c r="W80" s="1081">
        <f t="shared" si="83"/>
        <v>0</v>
      </c>
      <c r="X80" s="1081">
        <f t="shared" si="84"/>
        <v>0</v>
      </c>
      <c r="Z80" s="1081">
        <f t="shared" si="85"/>
        <v>0</v>
      </c>
      <c r="AA80" s="1081">
        <f t="shared" si="86"/>
        <v>0</v>
      </c>
      <c r="AB80" s="909" t="e">
        <f t="shared" si="87"/>
        <v>#DIV/0!</v>
      </c>
    </row>
    <row r="81" spans="1:28" ht="14.25" customHeight="1" x14ac:dyDescent="0.3">
      <c r="A81" s="1075"/>
      <c r="B81" s="1076"/>
      <c r="C81" s="1148">
        <f>'24. M&amp;E Staff Loading'!C81</f>
        <v>0</v>
      </c>
      <c r="D81" s="919">
        <f>'24. M&amp;E Staff Loading'!D81</f>
        <v>0</v>
      </c>
      <c r="E81" s="1149">
        <f>'24. M&amp;E Staff Loading'!E81</f>
        <v>0</v>
      </c>
      <c r="F81" s="1102"/>
      <c r="G81" s="1102"/>
      <c r="H81" s="1102"/>
      <c r="I81" s="1102"/>
      <c r="J81" s="1102"/>
      <c r="K81" s="1102"/>
      <c r="L81" s="1102"/>
      <c r="M81" s="1102"/>
      <c r="N81" s="1102"/>
      <c r="O81" s="1102"/>
      <c r="P81" s="1102"/>
      <c r="Q81" s="1102"/>
      <c r="R81" s="1080">
        <f t="shared" si="81"/>
        <v>0</v>
      </c>
      <c r="S81" s="788">
        <f t="shared" si="82"/>
        <v>0</v>
      </c>
      <c r="W81" s="1081">
        <f t="shared" si="83"/>
        <v>0</v>
      </c>
      <c r="X81" s="1081">
        <f t="shared" si="84"/>
        <v>0</v>
      </c>
      <c r="Z81" s="1081">
        <f t="shared" si="85"/>
        <v>0</v>
      </c>
      <c r="AA81" s="1081">
        <f t="shared" si="86"/>
        <v>0</v>
      </c>
      <c r="AB81" s="909" t="e">
        <f t="shared" si="87"/>
        <v>#DIV/0!</v>
      </c>
    </row>
    <row r="82" spans="1:28" s="1068" customFormat="1" ht="15" thickBot="1" x14ac:dyDescent="0.35">
      <c r="A82" s="1082"/>
      <c r="B82" s="1083" t="s">
        <v>1168</v>
      </c>
      <c r="C82" s="1084"/>
      <c r="D82" s="920"/>
      <c r="E82" s="1086"/>
      <c r="F82" s="1087">
        <f>SUM(F77:F81)</f>
        <v>0</v>
      </c>
      <c r="G82" s="1087">
        <f t="shared" ref="G82:R82" si="88">SUM(G77:G81)</f>
        <v>0</v>
      </c>
      <c r="H82" s="1087">
        <f t="shared" si="88"/>
        <v>0</v>
      </c>
      <c r="I82" s="1087">
        <f t="shared" si="88"/>
        <v>0</v>
      </c>
      <c r="J82" s="1087">
        <f t="shared" si="88"/>
        <v>0</v>
      </c>
      <c r="K82" s="1087">
        <f t="shared" si="88"/>
        <v>0</v>
      </c>
      <c r="L82" s="1087">
        <f t="shared" si="88"/>
        <v>0</v>
      </c>
      <c r="M82" s="1087">
        <f t="shared" si="88"/>
        <v>0</v>
      </c>
      <c r="N82" s="1087">
        <f t="shared" si="88"/>
        <v>0</v>
      </c>
      <c r="O82" s="1087">
        <f t="shared" si="88"/>
        <v>0</v>
      </c>
      <c r="P82" s="1087">
        <f t="shared" si="88"/>
        <v>0</v>
      </c>
      <c r="Q82" s="1087">
        <f t="shared" si="88"/>
        <v>0</v>
      </c>
      <c r="R82" s="1087">
        <f t="shared" si="88"/>
        <v>0</v>
      </c>
      <c r="S82" s="796">
        <f>SUM(S77:S81)</f>
        <v>0</v>
      </c>
      <c r="T82" s="1066"/>
      <c r="U82" s="1066"/>
      <c r="V82" s="1066"/>
      <c r="W82" s="1099">
        <f>SUM(W77:W81)</f>
        <v>0</v>
      </c>
      <c r="X82" s="1099">
        <f>SUM(X77:X81)</f>
        <v>0</v>
      </c>
      <c r="Z82" s="1089">
        <f>SUM(Z77:Z81)</f>
        <v>0</v>
      </c>
      <c r="AA82" s="1089">
        <f>SUM(AA77:AA81)</f>
        <v>0</v>
      </c>
      <c r="AB82" s="798" t="e">
        <f>Z82/(Z82+AA82)</f>
        <v>#DIV/0!</v>
      </c>
    </row>
    <row r="83" spans="1:28" ht="9.9499999999999993" customHeight="1" x14ac:dyDescent="0.3">
      <c r="A83" s="1100"/>
      <c r="B83" s="1101"/>
      <c r="C83" s="1077"/>
      <c r="D83" s="922"/>
      <c r="E83" s="1079"/>
      <c r="F83" s="1102"/>
      <c r="G83" s="1102"/>
      <c r="H83" s="1102"/>
      <c r="I83" s="1102"/>
      <c r="J83" s="1102"/>
      <c r="K83" s="1102"/>
      <c r="L83" s="1102"/>
      <c r="M83" s="1102"/>
      <c r="N83" s="1102"/>
      <c r="O83" s="1102"/>
      <c r="P83" s="1102"/>
      <c r="Q83" s="1102"/>
      <c r="R83" s="1102"/>
      <c r="S83" s="834"/>
      <c r="T83" s="1088"/>
      <c r="U83" s="1088"/>
      <c r="V83" s="1088"/>
      <c r="W83" s="1125"/>
      <c r="X83" s="1125"/>
      <c r="Z83" s="1125"/>
      <c r="AA83" s="1125"/>
      <c r="AB83" s="790"/>
    </row>
    <row r="84" spans="1:28" ht="15" thickBot="1" x14ac:dyDescent="0.35">
      <c r="A84" s="1104"/>
      <c r="B84" s="1105" t="s">
        <v>1168</v>
      </c>
      <c r="C84" s="1106"/>
      <c r="D84" s="923"/>
      <c r="E84" s="1108"/>
      <c r="F84" s="1107">
        <f t="shared" ref="F84:S84" si="89">SUM(F82,)</f>
        <v>0</v>
      </c>
      <c r="G84" s="1107">
        <f t="shared" si="89"/>
        <v>0</v>
      </c>
      <c r="H84" s="1107">
        <f t="shared" si="89"/>
        <v>0</v>
      </c>
      <c r="I84" s="1107">
        <f t="shared" si="89"/>
        <v>0</v>
      </c>
      <c r="J84" s="1107">
        <f t="shared" si="89"/>
        <v>0</v>
      </c>
      <c r="K84" s="1107">
        <f t="shared" si="89"/>
        <v>0</v>
      </c>
      <c r="L84" s="1107">
        <f t="shared" si="89"/>
        <v>0</v>
      </c>
      <c r="M84" s="1107">
        <f t="shared" si="89"/>
        <v>0</v>
      </c>
      <c r="N84" s="1107">
        <f t="shared" si="89"/>
        <v>0</v>
      </c>
      <c r="O84" s="1107">
        <f t="shared" si="89"/>
        <v>0</v>
      </c>
      <c r="P84" s="1107">
        <f t="shared" si="89"/>
        <v>0</v>
      </c>
      <c r="Q84" s="1107">
        <f t="shared" si="89"/>
        <v>0</v>
      </c>
      <c r="R84" s="1107">
        <f t="shared" si="89"/>
        <v>0</v>
      </c>
      <c r="S84" s="814">
        <f t="shared" si="89"/>
        <v>0</v>
      </c>
      <c r="W84" s="1107">
        <f>SUM(W82,)</f>
        <v>0</v>
      </c>
      <c r="X84" s="1107">
        <f>SUM(X82,)</f>
        <v>0</v>
      </c>
      <c r="Z84" s="1107">
        <f>SUM(Z82,)</f>
        <v>0</v>
      </c>
      <c r="AA84" s="1107">
        <f>SUM(AA82,)</f>
        <v>0</v>
      </c>
      <c r="AB84" s="815" t="e">
        <f t="shared" ref="AB84" si="90">Z84/(AA84+Z84)</f>
        <v>#DIV/0!</v>
      </c>
    </row>
    <row r="85" spans="1:28" ht="14.25" x14ac:dyDescent="0.3">
      <c r="A85" s="1100"/>
      <c r="B85" s="1119"/>
      <c r="C85" s="1120"/>
      <c r="D85" s="925"/>
      <c r="E85" s="1122"/>
      <c r="F85" s="1102"/>
      <c r="G85" s="1102"/>
      <c r="H85" s="1102"/>
      <c r="I85" s="1102"/>
      <c r="J85" s="1102"/>
      <c r="K85" s="1102"/>
      <c r="L85" s="1102"/>
      <c r="M85" s="1102"/>
      <c r="N85" s="1102"/>
      <c r="O85" s="1102"/>
      <c r="P85" s="1102"/>
      <c r="Q85" s="1102"/>
      <c r="R85" s="1102"/>
      <c r="S85" s="834"/>
      <c r="T85" s="1088"/>
      <c r="U85" s="1088"/>
      <c r="V85" s="1088"/>
      <c r="W85" s="1123"/>
      <c r="X85" s="1123"/>
      <c r="Z85" s="1123"/>
      <c r="AA85" s="1123"/>
      <c r="AB85" s="836"/>
    </row>
    <row r="86" spans="1:28" ht="14.25" x14ac:dyDescent="0.3">
      <c r="A86" s="1070">
        <v>4</v>
      </c>
      <c r="B86" s="1124" t="s">
        <v>1170</v>
      </c>
      <c r="C86" s="1072"/>
      <c r="D86" s="918"/>
      <c r="E86" s="1073"/>
      <c r="F86" s="1116"/>
      <c r="G86" s="1116"/>
      <c r="H86" s="1116"/>
      <c r="I86" s="1116"/>
      <c r="J86" s="1116"/>
      <c r="K86" s="1116"/>
      <c r="L86" s="1116"/>
      <c r="M86" s="1116"/>
      <c r="N86" s="1116"/>
      <c r="O86" s="1116"/>
      <c r="P86" s="1116"/>
      <c r="Q86" s="1116"/>
      <c r="R86" s="1074"/>
      <c r="S86" s="838"/>
      <c r="T86" s="1088"/>
      <c r="U86" s="1088"/>
      <c r="V86" s="1088"/>
      <c r="W86" s="1072"/>
      <c r="X86" s="1072"/>
      <c r="Z86" s="1072"/>
      <c r="AA86" s="1072"/>
      <c r="AB86" s="781"/>
    </row>
    <row r="87" spans="1:28" ht="14.25" x14ac:dyDescent="0.3">
      <c r="A87" s="1075">
        <v>4.0999999999999996</v>
      </c>
      <c r="B87" s="1076" t="s">
        <v>1170</v>
      </c>
      <c r="C87" s="1148">
        <f>'24. M&amp;E Staff Loading'!C87</f>
        <v>0</v>
      </c>
      <c r="D87" s="919">
        <f>'24. M&amp;E Staff Loading'!D87</f>
        <v>0</v>
      </c>
      <c r="E87" s="1149">
        <f>'24. M&amp;E Staff Loading'!E87</f>
        <v>0</v>
      </c>
      <c r="F87" s="1102"/>
      <c r="G87" s="1102"/>
      <c r="H87" s="1102"/>
      <c r="I87" s="1102"/>
      <c r="J87" s="1102"/>
      <c r="K87" s="1102"/>
      <c r="L87" s="1102"/>
      <c r="M87" s="1102"/>
      <c r="N87" s="1102"/>
      <c r="O87" s="1102"/>
      <c r="P87" s="1102"/>
      <c r="Q87" s="1102"/>
      <c r="R87" s="1080">
        <f t="shared" ref="R87:R91" si="91">SUM(F87:Q87)</f>
        <v>0</v>
      </c>
      <c r="S87" s="788">
        <f>D87*R87</f>
        <v>0</v>
      </c>
      <c r="W87" s="1081">
        <f>X87/$U$7</f>
        <v>0</v>
      </c>
      <c r="X87" s="1081">
        <f>R87/12</f>
        <v>0</v>
      </c>
      <c r="Z87" s="1081">
        <f>IF($E87="Y",$R87,0)</f>
        <v>0</v>
      </c>
      <c r="AA87" s="1081">
        <f>IF($E87="N",$R87,0)</f>
        <v>0</v>
      </c>
      <c r="AB87" s="909" t="e">
        <f>Z87/(AA87+Z87)</f>
        <v>#DIV/0!</v>
      </c>
    </row>
    <row r="88" spans="1:28" s="1088" customFormat="1" ht="14.25" x14ac:dyDescent="0.3">
      <c r="A88" s="1075"/>
      <c r="B88" s="1076"/>
      <c r="C88" s="1148">
        <f>'24. M&amp;E Staff Loading'!C88</f>
        <v>0</v>
      </c>
      <c r="D88" s="919">
        <f>'24. M&amp;E Staff Loading'!D88</f>
        <v>0</v>
      </c>
      <c r="E88" s="1149">
        <f>'24. M&amp;E Staff Loading'!E88</f>
        <v>0</v>
      </c>
      <c r="F88" s="1102"/>
      <c r="G88" s="1102"/>
      <c r="H88" s="1102"/>
      <c r="I88" s="1102"/>
      <c r="J88" s="1102"/>
      <c r="K88" s="1102"/>
      <c r="L88" s="1102"/>
      <c r="M88" s="1102"/>
      <c r="N88" s="1102"/>
      <c r="O88" s="1102"/>
      <c r="P88" s="1102"/>
      <c r="Q88" s="1102"/>
      <c r="R88" s="1080">
        <f t="shared" si="91"/>
        <v>0</v>
      </c>
      <c r="S88" s="788">
        <f t="shared" ref="S88:S91" si="92">D88*R88</f>
        <v>0</v>
      </c>
      <c r="T88" s="1066"/>
      <c r="U88" s="1066"/>
      <c r="V88" s="1066"/>
      <c r="W88" s="1081">
        <f t="shared" ref="W88:W91" si="93">X88/$U$7</f>
        <v>0</v>
      </c>
      <c r="X88" s="1081">
        <f t="shared" ref="X88:X91" si="94">R88/12</f>
        <v>0</v>
      </c>
      <c r="Z88" s="1081">
        <f t="shared" ref="Z88:Z91" si="95">IF($E88="Y",$R88,0)</f>
        <v>0</v>
      </c>
      <c r="AA88" s="1081">
        <f t="shared" ref="AA88:AA91" si="96">IF($E88="N",$R88,0)</f>
        <v>0</v>
      </c>
      <c r="AB88" s="909" t="e">
        <f t="shared" ref="AB88:AB91" si="97">Z88/(AA88+Z88)</f>
        <v>#DIV/0!</v>
      </c>
    </row>
    <row r="89" spans="1:28" ht="14.25" x14ac:dyDescent="0.3">
      <c r="A89" s="1075"/>
      <c r="B89" s="1076"/>
      <c r="C89" s="1148">
        <f>'24. M&amp;E Staff Loading'!C89</f>
        <v>0</v>
      </c>
      <c r="D89" s="919">
        <f>'24. M&amp;E Staff Loading'!D89</f>
        <v>0</v>
      </c>
      <c r="E89" s="1149">
        <f>'24. M&amp;E Staff Loading'!E89</f>
        <v>0</v>
      </c>
      <c r="F89" s="1102"/>
      <c r="G89" s="1102"/>
      <c r="H89" s="1102"/>
      <c r="I89" s="1102"/>
      <c r="J89" s="1102"/>
      <c r="K89" s="1102"/>
      <c r="L89" s="1102"/>
      <c r="M89" s="1102"/>
      <c r="N89" s="1102"/>
      <c r="O89" s="1102"/>
      <c r="P89" s="1102"/>
      <c r="Q89" s="1102"/>
      <c r="R89" s="1080">
        <f t="shared" si="91"/>
        <v>0</v>
      </c>
      <c r="S89" s="788">
        <f t="shared" si="92"/>
        <v>0</v>
      </c>
      <c r="W89" s="1081">
        <f t="shared" si="93"/>
        <v>0</v>
      </c>
      <c r="X89" s="1081">
        <f t="shared" si="94"/>
        <v>0</v>
      </c>
      <c r="Z89" s="1081">
        <f t="shared" si="95"/>
        <v>0</v>
      </c>
      <c r="AA89" s="1081">
        <f t="shared" si="96"/>
        <v>0</v>
      </c>
      <c r="AB89" s="909" t="e">
        <f t="shared" si="97"/>
        <v>#DIV/0!</v>
      </c>
    </row>
    <row r="90" spans="1:28" s="1088" customFormat="1" ht="14.25" x14ac:dyDescent="0.3">
      <c r="A90" s="1075"/>
      <c r="B90" s="1076"/>
      <c r="C90" s="1148">
        <f>'24. M&amp;E Staff Loading'!C90</f>
        <v>0</v>
      </c>
      <c r="D90" s="919">
        <f>'24. M&amp;E Staff Loading'!D90</f>
        <v>0</v>
      </c>
      <c r="E90" s="1149">
        <f>'24. M&amp;E Staff Loading'!E90</f>
        <v>0</v>
      </c>
      <c r="F90" s="1102"/>
      <c r="G90" s="1102"/>
      <c r="H90" s="1102"/>
      <c r="I90" s="1102"/>
      <c r="J90" s="1102"/>
      <c r="K90" s="1102"/>
      <c r="L90" s="1102"/>
      <c r="M90" s="1102"/>
      <c r="N90" s="1102"/>
      <c r="O90" s="1102"/>
      <c r="P90" s="1102"/>
      <c r="Q90" s="1102"/>
      <c r="R90" s="1080">
        <f t="shared" si="91"/>
        <v>0</v>
      </c>
      <c r="S90" s="788">
        <f t="shared" si="92"/>
        <v>0</v>
      </c>
      <c r="T90" s="1066"/>
      <c r="U90" s="1066"/>
      <c r="V90" s="1066"/>
      <c r="W90" s="1081">
        <f t="shared" si="93"/>
        <v>0</v>
      </c>
      <c r="X90" s="1081">
        <f t="shared" si="94"/>
        <v>0</v>
      </c>
      <c r="Z90" s="1081">
        <f t="shared" si="95"/>
        <v>0</v>
      </c>
      <c r="AA90" s="1081">
        <f t="shared" si="96"/>
        <v>0</v>
      </c>
      <c r="AB90" s="909" t="e">
        <f t="shared" si="97"/>
        <v>#DIV/0!</v>
      </c>
    </row>
    <row r="91" spans="1:28" ht="14.25" customHeight="1" x14ac:dyDescent="0.3">
      <c r="A91" s="1075"/>
      <c r="B91" s="1076"/>
      <c r="C91" s="1148">
        <f>'24. M&amp;E Staff Loading'!C91</f>
        <v>0</v>
      </c>
      <c r="D91" s="919">
        <f>'24. M&amp;E Staff Loading'!D91</f>
        <v>0</v>
      </c>
      <c r="E91" s="1149">
        <f>'24. M&amp;E Staff Loading'!E91</f>
        <v>0</v>
      </c>
      <c r="F91" s="1102"/>
      <c r="G91" s="1102"/>
      <c r="H91" s="1102"/>
      <c r="I91" s="1102"/>
      <c r="J91" s="1102"/>
      <c r="K91" s="1102"/>
      <c r="L91" s="1102"/>
      <c r="M91" s="1102"/>
      <c r="N91" s="1102"/>
      <c r="O91" s="1102"/>
      <c r="P91" s="1102"/>
      <c r="Q91" s="1102"/>
      <c r="R91" s="1080">
        <f t="shared" si="91"/>
        <v>0</v>
      </c>
      <c r="S91" s="788">
        <f t="shared" si="92"/>
        <v>0</v>
      </c>
      <c r="W91" s="1081">
        <f t="shared" si="93"/>
        <v>0</v>
      </c>
      <c r="X91" s="1081">
        <f t="shared" si="94"/>
        <v>0</v>
      </c>
      <c r="Z91" s="1081">
        <f t="shared" si="95"/>
        <v>0</v>
      </c>
      <c r="AA91" s="1081">
        <f t="shared" si="96"/>
        <v>0</v>
      </c>
      <c r="AB91" s="909" t="e">
        <f t="shared" si="97"/>
        <v>#DIV/0!</v>
      </c>
    </row>
    <row r="92" spans="1:28" s="1068" customFormat="1" ht="15" thickBot="1" x14ac:dyDescent="0.35">
      <c r="A92" s="1082"/>
      <c r="B92" s="1083" t="s">
        <v>1171</v>
      </c>
      <c r="C92" s="1084"/>
      <c r="D92" s="920"/>
      <c r="E92" s="1086"/>
      <c r="F92" s="1087">
        <f>SUM(F87:F91)</f>
        <v>0</v>
      </c>
      <c r="G92" s="1087">
        <f t="shared" ref="G92:R92" si="98">SUM(G87:G91)</f>
        <v>0</v>
      </c>
      <c r="H92" s="1087">
        <f t="shared" si="98"/>
        <v>0</v>
      </c>
      <c r="I92" s="1087">
        <f t="shared" si="98"/>
        <v>0</v>
      </c>
      <c r="J92" s="1087">
        <f t="shared" si="98"/>
        <v>0</v>
      </c>
      <c r="K92" s="1087">
        <f t="shared" si="98"/>
        <v>0</v>
      </c>
      <c r="L92" s="1087">
        <f t="shared" si="98"/>
        <v>0</v>
      </c>
      <c r="M92" s="1087">
        <f t="shared" si="98"/>
        <v>0</v>
      </c>
      <c r="N92" s="1087">
        <f t="shared" si="98"/>
        <v>0</v>
      </c>
      <c r="O92" s="1087">
        <f t="shared" si="98"/>
        <v>0</v>
      </c>
      <c r="P92" s="1087">
        <f t="shared" si="98"/>
        <v>0</v>
      </c>
      <c r="Q92" s="1087">
        <f t="shared" si="98"/>
        <v>0</v>
      </c>
      <c r="R92" s="1087">
        <f t="shared" si="98"/>
        <v>0</v>
      </c>
      <c r="S92" s="796">
        <f>SUM(S87:S91)</f>
        <v>0</v>
      </c>
      <c r="T92" s="1066"/>
      <c r="U92" s="1066"/>
      <c r="V92" s="1066"/>
      <c r="W92" s="1099">
        <f>SUM(W87:W91)</f>
        <v>0</v>
      </c>
      <c r="X92" s="1099">
        <f>SUM(X87:X91)</f>
        <v>0</v>
      </c>
      <c r="Z92" s="1089">
        <f>SUM(Z87:Z91)</f>
        <v>0</v>
      </c>
      <c r="AA92" s="1089">
        <f>SUM(AA87:AA91)</f>
        <v>0</v>
      </c>
      <c r="AB92" s="798" t="e">
        <f>Z92/(Z92+AA92)</f>
        <v>#DIV/0!</v>
      </c>
    </row>
    <row r="93" spans="1:28" ht="9.9499999999999993" customHeight="1" x14ac:dyDescent="0.3">
      <c r="A93" s="1100"/>
      <c r="B93" s="1101"/>
      <c r="C93" s="1077"/>
      <c r="D93" s="922"/>
      <c r="E93" s="1079"/>
      <c r="F93" s="1102"/>
      <c r="G93" s="1102"/>
      <c r="H93" s="1102"/>
      <c r="I93" s="1102"/>
      <c r="J93" s="1102"/>
      <c r="K93" s="1102"/>
      <c r="L93" s="1102"/>
      <c r="M93" s="1102"/>
      <c r="N93" s="1102"/>
      <c r="O93" s="1102"/>
      <c r="P93" s="1102"/>
      <c r="Q93" s="1102"/>
      <c r="R93" s="1102"/>
      <c r="S93" s="834"/>
      <c r="T93" s="1088"/>
      <c r="U93" s="1088"/>
      <c r="V93" s="1088"/>
      <c r="W93" s="1125"/>
      <c r="X93" s="1125"/>
      <c r="Z93" s="1125"/>
      <c r="AA93" s="1125"/>
      <c r="AB93" s="790"/>
    </row>
    <row r="94" spans="1:28" ht="15" thickBot="1" x14ac:dyDescent="0.35">
      <c r="A94" s="1104"/>
      <c r="B94" s="1105" t="s">
        <v>1171</v>
      </c>
      <c r="C94" s="1106"/>
      <c r="D94" s="923"/>
      <c r="E94" s="1108"/>
      <c r="F94" s="1107">
        <f t="shared" ref="F94:S94" si="99">SUM(F92,)</f>
        <v>0</v>
      </c>
      <c r="G94" s="1107">
        <f t="shared" si="99"/>
        <v>0</v>
      </c>
      <c r="H94" s="1107">
        <f t="shared" si="99"/>
        <v>0</v>
      </c>
      <c r="I94" s="1107">
        <f t="shared" si="99"/>
        <v>0</v>
      </c>
      <c r="J94" s="1107">
        <f t="shared" si="99"/>
        <v>0</v>
      </c>
      <c r="K94" s="1107">
        <f t="shared" si="99"/>
        <v>0</v>
      </c>
      <c r="L94" s="1107">
        <f t="shared" si="99"/>
        <v>0</v>
      </c>
      <c r="M94" s="1107">
        <f t="shared" si="99"/>
        <v>0</v>
      </c>
      <c r="N94" s="1107">
        <f t="shared" si="99"/>
        <v>0</v>
      </c>
      <c r="O94" s="1107">
        <f t="shared" si="99"/>
        <v>0</v>
      </c>
      <c r="P94" s="1107">
        <f t="shared" si="99"/>
        <v>0</v>
      </c>
      <c r="Q94" s="1107">
        <f t="shared" si="99"/>
        <v>0</v>
      </c>
      <c r="R94" s="1107">
        <f t="shared" si="99"/>
        <v>0</v>
      </c>
      <c r="S94" s="814">
        <f t="shared" si="99"/>
        <v>0</v>
      </c>
      <c r="W94" s="1107">
        <f>SUM(W92,)</f>
        <v>0</v>
      </c>
      <c r="X94" s="1107">
        <f>SUM(X92,)</f>
        <v>0</v>
      </c>
      <c r="Z94" s="1107">
        <f>SUM(Z92,)</f>
        <v>0</v>
      </c>
      <c r="AA94" s="1107">
        <f>SUM(AA92,)</f>
        <v>0</v>
      </c>
      <c r="AB94" s="815" t="e">
        <f t="shared" ref="AB94" si="100">Z94/(AA94+Z94)</f>
        <v>#DIV/0!</v>
      </c>
    </row>
    <row r="95" spans="1:28" ht="14.25" x14ac:dyDescent="0.3">
      <c r="A95" s="1126"/>
      <c r="B95" s="1101"/>
      <c r="C95" s="1077"/>
      <c r="D95" s="922"/>
      <c r="E95" s="1128"/>
      <c r="F95" s="1102"/>
      <c r="G95" s="1102"/>
      <c r="H95" s="1102"/>
      <c r="I95" s="1102"/>
      <c r="J95" s="1102"/>
      <c r="K95" s="1102"/>
      <c r="L95" s="1102"/>
      <c r="M95" s="1102"/>
      <c r="N95" s="1102"/>
      <c r="O95" s="1102"/>
      <c r="P95" s="1102"/>
      <c r="Q95" s="1102"/>
      <c r="R95" s="1102"/>
      <c r="S95" s="834"/>
      <c r="W95" s="1077"/>
      <c r="X95" s="1077"/>
      <c r="Z95" s="1077"/>
      <c r="AA95" s="1077"/>
      <c r="AB95" s="790"/>
    </row>
    <row r="96" spans="1:28" ht="14.25" x14ac:dyDescent="0.3">
      <c r="A96" s="1070">
        <v>5</v>
      </c>
      <c r="B96" s="1124" t="s">
        <v>1172</v>
      </c>
      <c r="C96" s="1072"/>
      <c r="D96" s="918"/>
      <c r="E96" s="1073"/>
      <c r="F96" s="1116"/>
      <c r="G96" s="1116"/>
      <c r="H96" s="1116"/>
      <c r="I96" s="1116"/>
      <c r="J96" s="1116"/>
      <c r="K96" s="1116"/>
      <c r="L96" s="1116"/>
      <c r="M96" s="1116"/>
      <c r="N96" s="1116"/>
      <c r="O96" s="1116"/>
      <c r="P96" s="1116"/>
      <c r="Q96" s="1116"/>
      <c r="R96" s="1074"/>
      <c r="S96" s="838"/>
      <c r="T96" s="1088"/>
      <c r="U96" s="1088"/>
      <c r="V96" s="1088"/>
      <c r="W96" s="1072"/>
      <c r="X96" s="1072"/>
      <c r="Z96" s="1072"/>
      <c r="AA96" s="1072"/>
      <c r="AB96" s="781"/>
    </row>
    <row r="97" spans="1:28" ht="14.25" x14ac:dyDescent="0.3">
      <c r="A97" s="1075">
        <v>5.0999999999999996</v>
      </c>
      <c r="B97" s="1076" t="s">
        <v>1172</v>
      </c>
      <c r="C97" s="1148">
        <f>'24. M&amp;E Staff Loading'!C97</f>
        <v>0</v>
      </c>
      <c r="D97" s="919">
        <f>'24. M&amp;E Staff Loading'!D97</f>
        <v>0</v>
      </c>
      <c r="E97" s="1149">
        <f>'24. M&amp;E Staff Loading'!E97</f>
        <v>0</v>
      </c>
      <c r="F97" s="1102"/>
      <c r="G97" s="1102"/>
      <c r="H97" s="1102"/>
      <c r="I97" s="1102"/>
      <c r="J97" s="1102"/>
      <c r="K97" s="1102"/>
      <c r="L97" s="1102"/>
      <c r="M97" s="1102"/>
      <c r="N97" s="1102"/>
      <c r="O97" s="1102"/>
      <c r="P97" s="1102"/>
      <c r="Q97" s="1102"/>
      <c r="R97" s="1080">
        <f t="shared" ref="R97:R101" si="101">SUM(F97:Q97)</f>
        <v>0</v>
      </c>
      <c r="S97" s="788">
        <f>D97*R97</f>
        <v>0</v>
      </c>
      <c r="T97" s="1088"/>
      <c r="U97" s="1088"/>
      <c r="V97" s="1088"/>
      <c r="W97" s="1081">
        <f>X97/$U$7</f>
        <v>0</v>
      </c>
      <c r="X97" s="1081">
        <f>R97/12</f>
        <v>0</v>
      </c>
      <c r="Z97" s="1081">
        <f>IF($E97="Y",$R97,0)</f>
        <v>0</v>
      </c>
      <c r="AA97" s="1081">
        <f>IF($E97="N",$R97,0)</f>
        <v>0</v>
      </c>
      <c r="AB97" s="909" t="e">
        <f>Z97/(AA97+Z97)</f>
        <v>#DIV/0!</v>
      </c>
    </row>
    <row r="98" spans="1:28" s="1088" customFormat="1" ht="14.25" x14ac:dyDescent="0.3">
      <c r="A98" s="1075"/>
      <c r="B98" s="1076"/>
      <c r="C98" s="1148">
        <f>'24. M&amp;E Staff Loading'!C98</f>
        <v>0</v>
      </c>
      <c r="D98" s="919">
        <f>'24. M&amp;E Staff Loading'!D98</f>
        <v>0</v>
      </c>
      <c r="E98" s="1149">
        <f>'24. M&amp;E Staff Loading'!E98</f>
        <v>0</v>
      </c>
      <c r="F98" s="1102"/>
      <c r="G98" s="1102"/>
      <c r="H98" s="1102"/>
      <c r="I98" s="1102"/>
      <c r="J98" s="1102"/>
      <c r="K98" s="1102"/>
      <c r="L98" s="1102"/>
      <c r="M98" s="1102"/>
      <c r="N98" s="1102"/>
      <c r="O98" s="1102"/>
      <c r="P98" s="1102"/>
      <c r="Q98" s="1102"/>
      <c r="R98" s="1080">
        <f t="shared" si="101"/>
        <v>0</v>
      </c>
      <c r="S98" s="788">
        <f t="shared" ref="S98:S101" si="102">D98*R98</f>
        <v>0</v>
      </c>
      <c r="W98" s="1081">
        <f t="shared" ref="W98:W101" si="103">X98/$U$7</f>
        <v>0</v>
      </c>
      <c r="X98" s="1081">
        <f t="shared" ref="X98:X101" si="104">R98/12</f>
        <v>0</v>
      </c>
      <c r="Z98" s="1081">
        <f t="shared" ref="Z98:Z101" si="105">IF($E98="Y",$R98,0)</f>
        <v>0</v>
      </c>
      <c r="AA98" s="1081">
        <f t="shared" ref="AA98:AA101" si="106">IF($E98="N",$R98,0)</f>
        <v>0</v>
      </c>
      <c r="AB98" s="909" t="e">
        <f t="shared" ref="AB98:AB101" si="107">Z98/(AA98+Z98)</f>
        <v>#DIV/0!</v>
      </c>
    </row>
    <row r="99" spans="1:28" ht="14.25" customHeight="1" x14ac:dyDescent="0.3">
      <c r="A99" s="1075"/>
      <c r="B99" s="1076"/>
      <c r="C99" s="1148">
        <f>'24. M&amp;E Staff Loading'!C99</f>
        <v>0</v>
      </c>
      <c r="D99" s="919">
        <f>'24. M&amp;E Staff Loading'!D99</f>
        <v>0</v>
      </c>
      <c r="E99" s="1149">
        <f>'24. M&amp;E Staff Loading'!E99</f>
        <v>0</v>
      </c>
      <c r="F99" s="1102"/>
      <c r="G99" s="1102"/>
      <c r="H99" s="1102"/>
      <c r="I99" s="1102"/>
      <c r="J99" s="1102"/>
      <c r="K99" s="1102"/>
      <c r="L99" s="1102"/>
      <c r="M99" s="1102"/>
      <c r="N99" s="1102"/>
      <c r="O99" s="1102"/>
      <c r="P99" s="1102"/>
      <c r="Q99" s="1102"/>
      <c r="R99" s="1080">
        <f t="shared" si="101"/>
        <v>0</v>
      </c>
      <c r="S99" s="788">
        <f t="shared" si="102"/>
        <v>0</v>
      </c>
      <c r="T99" s="1088"/>
      <c r="U99" s="1088"/>
      <c r="V99" s="1088"/>
      <c r="W99" s="1081">
        <f t="shared" si="103"/>
        <v>0</v>
      </c>
      <c r="X99" s="1081">
        <f t="shared" si="104"/>
        <v>0</v>
      </c>
      <c r="Z99" s="1081">
        <f t="shared" si="105"/>
        <v>0</v>
      </c>
      <c r="AA99" s="1081">
        <f t="shared" si="106"/>
        <v>0</v>
      </c>
      <c r="AB99" s="909" t="e">
        <f t="shared" si="107"/>
        <v>#DIV/0!</v>
      </c>
    </row>
    <row r="100" spans="1:28" s="1088" customFormat="1" ht="14.25" x14ac:dyDescent="0.3">
      <c r="A100" s="1075"/>
      <c r="B100" s="1076"/>
      <c r="C100" s="1148">
        <f>'24. M&amp;E Staff Loading'!C100</f>
        <v>0</v>
      </c>
      <c r="D100" s="919">
        <f>'24. M&amp;E Staff Loading'!D100</f>
        <v>0</v>
      </c>
      <c r="E100" s="1149">
        <f>'24. M&amp;E Staff Loading'!E100</f>
        <v>0</v>
      </c>
      <c r="F100" s="1102"/>
      <c r="G100" s="1102"/>
      <c r="H100" s="1102"/>
      <c r="I100" s="1102"/>
      <c r="J100" s="1102"/>
      <c r="K100" s="1102"/>
      <c r="L100" s="1102"/>
      <c r="M100" s="1102"/>
      <c r="N100" s="1102"/>
      <c r="O100" s="1102"/>
      <c r="P100" s="1102"/>
      <c r="Q100" s="1102"/>
      <c r="R100" s="1080">
        <f t="shared" si="101"/>
        <v>0</v>
      </c>
      <c r="S100" s="788">
        <f t="shared" si="102"/>
        <v>0</v>
      </c>
      <c r="W100" s="1081">
        <f t="shared" si="103"/>
        <v>0</v>
      </c>
      <c r="X100" s="1081">
        <f t="shared" si="104"/>
        <v>0</v>
      </c>
      <c r="Z100" s="1081">
        <f t="shared" si="105"/>
        <v>0</v>
      </c>
      <c r="AA100" s="1081">
        <f t="shared" si="106"/>
        <v>0</v>
      </c>
      <c r="AB100" s="909" t="e">
        <f t="shared" si="107"/>
        <v>#DIV/0!</v>
      </c>
    </row>
    <row r="101" spans="1:28" ht="14.25" customHeight="1" x14ac:dyDescent="0.3">
      <c r="A101" s="1075"/>
      <c r="B101" s="1076"/>
      <c r="C101" s="1148">
        <f>'24. M&amp;E Staff Loading'!C101</f>
        <v>0</v>
      </c>
      <c r="D101" s="919">
        <f>'24. M&amp;E Staff Loading'!D101</f>
        <v>0</v>
      </c>
      <c r="E101" s="1149">
        <f>'24. M&amp;E Staff Loading'!E101</f>
        <v>0</v>
      </c>
      <c r="F101" s="1102"/>
      <c r="G101" s="1102"/>
      <c r="H101" s="1102"/>
      <c r="I101" s="1102"/>
      <c r="J101" s="1102"/>
      <c r="K101" s="1102"/>
      <c r="L101" s="1102"/>
      <c r="M101" s="1102"/>
      <c r="N101" s="1102"/>
      <c r="O101" s="1102"/>
      <c r="P101" s="1102"/>
      <c r="Q101" s="1102"/>
      <c r="R101" s="1080">
        <f t="shared" si="101"/>
        <v>0</v>
      </c>
      <c r="S101" s="788">
        <f t="shared" si="102"/>
        <v>0</v>
      </c>
      <c r="T101" s="1088"/>
      <c r="U101" s="1088"/>
      <c r="V101" s="1088"/>
      <c r="W101" s="1081">
        <f t="shared" si="103"/>
        <v>0</v>
      </c>
      <c r="X101" s="1081">
        <f t="shared" si="104"/>
        <v>0</v>
      </c>
      <c r="Z101" s="1081">
        <f t="shared" si="105"/>
        <v>0</v>
      </c>
      <c r="AA101" s="1081">
        <f t="shared" si="106"/>
        <v>0</v>
      </c>
      <c r="AB101" s="909" t="e">
        <f t="shared" si="107"/>
        <v>#DIV/0!</v>
      </c>
    </row>
    <row r="102" spans="1:28" s="1068" customFormat="1" ht="15" thickBot="1" x14ac:dyDescent="0.35">
      <c r="A102" s="1082"/>
      <c r="B102" s="1083" t="s">
        <v>1173</v>
      </c>
      <c r="C102" s="1084"/>
      <c r="D102" s="920"/>
      <c r="E102" s="1086"/>
      <c r="F102" s="1087">
        <f>SUM(F97:F101)</f>
        <v>0</v>
      </c>
      <c r="G102" s="1087">
        <f t="shared" ref="G102:R102" si="108">SUM(G97:G101)</f>
        <v>0</v>
      </c>
      <c r="H102" s="1087">
        <f t="shared" si="108"/>
        <v>0</v>
      </c>
      <c r="I102" s="1087">
        <f t="shared" si="108"/>
        <v>0</v>
      </c>
      <c r="J102" s="1087">
        <f t="shared" si="108"/>
        <v>0</v>
      </c>
      <c r="K102" s="1087">
        <f t="shared" si="108"/>
        <v>0</v>
      </c>
      <c r="L102" s="1087">
        <f t="shared" si="108"/>
        <v>0</v>
      </c>
      <c r="M102" s="1087">
        <f t="shared" si="108"/>
        <v>0</v>
      </c>
      <c r="N102" s="1087">
        <f t="shared" si="108"/>
        <v>0</v>
      </c>
      <c r="O102" s="1087">
        <f t="shared" si="108"/>
        <v>0</v>
      </c>
      <c r="P102" s="1087">
        <f t="shared" si="108"/>
        <v>0</v>
      </c>
      <c r="Q102" s="1087">
        <f t="shared" si="108"/>
        <v>0</v>
      </c>
      <c r="R102" s="1087">
        <f t="shared" si="108"/>
        <v>0</v>
      </c>
      <c r="S102" s="796">
        <f>SUM(S97:S101)</f>
        <v>0</v>
      </c>
      <c r="T102" s="1066"/>
      <c r="U102" s="1066"/>
      <c r="V102" s="1066"/>
      <c r="W102" s="1099">
        <f>SUM(W97:W101)</f>
        <v>0</v>
      </c>
      <c r="X102" s="1099">
        <f>SUM(X97:X101)</f>
        <v>0</v>
      </c>
      <c r="Z102" s="1089">
        <f>SUM(Z97:Z101)</f>
        <v>0</v>
      </c>
      <c r="AA102" s="1089">
        <f>SUM(AA97:AA101)</f>
        <v>0</v>
      </c>
      <c r="AB102" s="798" t="e">
        <f>Z102/(Z102+AA102)</f>
        <v>#DIV/0!</v>
      </c>
    </row>
    <row r="103" spans="1:28" ht="9.9499999999999993" customHeight="1" x14ac:dyDescent="0.3">
      <c r="A103" s="1100"/>
      <c r="B103" s="1101"/>
      <c r="C103" s="1077"/>
      <c r="D103" s="922"/>
      <c r="E103" s="1079"/>
      <c r="F103" s="1102"/>
      <c r="G103" s="1102"/>
      <c r="H103" s="1102"/>
      <c r="I103" s="1102"/>
      <c r="J103" s="1102"/>
      <c r="K103" s="1102"/>
      <c r="L103" s="1102"/>
      <c r="M103" s="1102"/>
      <c r="N103" s="1102"/>
      <c r="O103" s="1102"/>
      <c r="P103" s="1102"/>
      <c r="Q103" s="1102"/>
      <c r="R103" s="1102"/>
      <c r="S103" s="834"/>
      <c r="W103" s="1125"/>
      <c r="X103" s="1125"/>
      <c r="Z103" s="1125"/>
      <c r="AA103" s="1125"/>
      <c r="AB103" s="790"/>
    </row>
    <row r="104" spans="1:28" ht="15" thickBot="1" x14ac:dyDescent="0.35">
      <c r="A104" s="1104"/>
      <c r="B104" s="1105" t="s">
        <v>1173</v>
      </c>
      <c r="C104" s="1106"/>
      <c r="D104" s="923"/>
      <c r="E104" s="1108"/>
      <c r="F104" s="1107">
        <f t="shared" ref="F104:S104" si="109">SUM(F102,)</f>
        <v>0</v>
      </c>
      <c r="G104" s="1107">
        <f t="shared" si="109"/>
        <v>0</v>
      </c>
      <c r="H104" s="1107">
        <f t="shared" si="109"/>
        <v>0</v>
      </c>
      <c r="I104" s="1107">
        <f t="shared" si="109"/>
        <v>0</v>
      </c>
      <c r="J104" s="1107">
        <f t="shared" si="109"/>
        <v>0</v>
      </c>
      <c r="K104" s="1107">
        <f t="shared" si="109"/>
        <v>0</v>
      </c>
      <c r="L104" s="1107">
        <f t="shared" si="109"/>
        <v>0</v>
      </c>
      <c r="M104" s="1107">
        <f t="shared" si="109"/>
        <v>0</v>
      </c>
      <c r="N104" s="1107">
        <f t="shared" si="109"/>
        <v>0</v>
      </c>
      <c r="O104" s="1107">
        <f t="shared" si="109"/>
        <v>0</v>
      </c>
      <c r="P104" s="1107">
        <f t="shared" si="109"/>
        <v>0</v>
      </c>
      <c r="Q104" s="1107">
        <f t="shared" si="109"/>
        <v>0</v>
      </c>
      <c r="R104" s="1107">
        <f t="shared" si="109"/>
        <v>0</v>
      </c>
      <c r="S104" s="814">
        <f t="shared" si="109"/>
        <v>0</v>
      </c>
      <c r="W104" s="1107">
        <f>SUM(W102,)</f>
        <v>0</v>
      </c>
      <c r="X104" s="1107">
        <f>SUM(X102,)</f>
        <v>0</v>
      </c>
      <c r="Z104" s="1107">
        <f>SUM(Z102,)</f>
        <v>0</v>
      </c>
      <c r="AA104" s="1107">
        <f>SUM(AA102,)</f>
        <v>0</v>
      </c>
      <c r="AB104" s="815" t="e">
        <f t="shared" ref="AB104" si="110">Z104/(AA104+Z104)</f>
        <v>#DIV/0!</v>
      </c>
    </row>
    <row r="105" spans="1:28" ht="14.25" x14ac:dyDescent="0.3">
      <c r="A105" s="1126"/>
      <c r="B105" s="1101"/>
      <c r="C105" s="1077"/>
      <c r="D105" s="922"/>
      <c r="E105" s="1128"/>
      <c r="F105" s="1102"/>
      <c r="G105" s="1102"/>
      <c r="H105" s="1102"/>
      <c r="I105" s="1102"/>
      <c r="J105" s="1102"/>
      <c r="K105" s="1102"/>
      <c r="L105" s="1102"/>
      <c r="M105" s="1102"/>
      <c r="N105" s="1102"/>
      <c r="O105" s="1102"/>
      <c r="P105" s="1102"/>
      <c r="Q105" s="1102"/>
      <c r="R105" s="1102"/>
      <c r="S105" s="834"/>
      <c r="W105" s="1077"/>
      <c r="X105" s="1077"/>
      <c r="Z105" s="1077"/>
      <c r="AA105" s="1077"/>
      <c r="AB105" s="790"/>
    </row>
    <row r="106" spans="1:28" ht="14.25" x14ac:dyDescent="0.3">
      <c r="A106" s="1070">
        <v>6</v>
      </c>
      <c r="B106" s="1124" t="s">
        <v>153</v>
      </c>
      <c r="C106" s="1072"/>
      <c r="D106" s="918"/>
      <c r="E106" s="1073"/>
      <c r="F106" s="1116"/>
      <c r="G106" s="1116"/>
      <c r="H106" s="1116"/>
      <c r="I106" s="1116"/>
      <c r="J106" s="1116"/>
      <c r="K106" s="1116"/>
      <c r="L106" s="1116"/>
      <c r="M106" s="1116"/>
      <c r="N106" s="1116"/>
      <c r="O106" s="1116"/>
      <c r="P106" s="1116"/>
      <c r="Q106" s="1116"/>
      <c r="R106" s="1074"/>
      <c r="S106" s="838"/>
      <c r="W106" s="1072"/>
      <c r="X106" s="1072"/>
      <c r="Z106" s="1072"/>
      <c r="AA106" s="1072"/>
      <c r="AB106" s="781"/>
    </row>
    <row r="107" spans="1:28" ht="14.25" x14ac:dyDescent="0.3">
      <c r="A107" s="1075">
        <v>6.1</v>
      </c>
      <c r="B107" s="1076" t="s">
        <v>154</v>
      </c>
      <c r="C107" s="1148">
        <f>'24. M&amp;E Staff Loading'!C107</f>
        <v>0</v>
      </c>
      <c r="D107" s="919">
        <f>'24. M&amp;E Staff Loading'!D107</f>
        <v>0</v>
      </c>
      <c r="E107" s="1149">
        <f>'24. M&amp;E Staff Loading'!E107</f>
        <v>0</v>
      </c>
      <c r="F107" s="1102"/>
      <c r="G107" s="1102"/>
      <c r="H107" s="1102"/>
      <c r="I107" s="1102"/>
      <c r="J107" s="1102"/>
      <c r="K107" s="1102"/>
      <c r="L107" s="1102"/>
      <c r="M107" s="1102"/>
      <c r="N107" s="1102"/>
      <c r="O107" s="1102"/>
      <c r="P107" s="1102"/>
      <c r="Q107" s="1102"/>
      <c r="R107" s="1080">
        <f t="shared" ref="R107:R111" si="111">SUM(F107:Q107)</f>
        <v>0</v>
      </c>
      <c r="S107" s="788">
        <f>D107*R107</f>
        <v>0</v>
      </c>
      <c r="W107" s="1081">
        <f>X107/$U$7</f>
        <v>0</v>
      </c>
      <c r="X107" s="1081">
        <f>R107/12</f>
        <v>0</v>
      </c>
      <c r="Z107" s="1081">
        <f>IF($E107="Y",$R107,0)</f>
        <v>0</v>
      </c>
      <c r="AA107" s="1081">
        <f>IF($E107="N",$R107,0)</f>
        <v>0</v>
      </c>
      <c r="AB107" s="909" t="e">
        <f>Z107/(AA107+Z107)</f>
        <v>#DIV/0!</v>
      </c>
    </row>
    <row r="108" spans="1:28" s="1088" customFormat="1" ht="14.25" x14ac:dyDescent="0.3">
      <c r="A108" s="1075"/>
      <c r="B108" s="1076"/>
      <c r="C108" s="1148">
        <f>'24. M&amp;E Staff Loading'!C108</f>
        <v>0</v>
      </c>
      <c r="D108" s="919">
        <f>'24. M&amp;E Staff Loading'!D108</f>
        <v>0</v>
      </c>
      <c r="E108" s="1149">
        <f>'24. M&amp;E Staff Loading'!E108</f>
        <v>0</v>
      </c>
      <c r="F108" s="1102"/>
      <c r="G108" s="1102"/>
      <c r="H108" s="1102"/>
      <c r="I108" s="1102"/>
      <c r="J108" s="1102"/>
      <c r="K108" s="1102"/>
      <c r="L108" s="1102"/>
      <c r="M108" s="1102"/>
      <c r="N108" s="1102"/>
      <c r="O108" s="1102"/>
      <c r="P108" s="1102"/>
      <c r="Q108" s="1102"/>
      <c r="R108" s="1080">
        <f t="shared" si="111"/>
        <v>0</v>
      </c>
      <c r="S108" s="788">
        <f t="shared" ref="S108:S111" si="112">D108*R108</f>
        <v>0</v>
      </c>
      <c r="T108" s="1066"/>
      <c r="U108" s="1066"/>
      <c r="V108" s="1066"/>
      <c r="W108" s="1081">
        <f t="shared" ref="W108:W111" si="113">X108/$U$7</f>
        <v>0</v>
      </c>
      <c r="X108" s="1081">
        <f t="shared" ref="X108:X111" si="114">R108/12</f>
        <v>0</v>
      </c>
      <c r="Z108" s="1081">
        <f t="shared" ref="Z108:Z111" si="115">IF($E108="Y",$R108,0)</f>
        <v>0</v>
      </c>
      <c r="AA108" s="1081">
        <f t="shared" ref="AA108:AA111" si="116">IF($E108="N",$R108,0)</f>
        <v>0</v>
      </c>
      <c r="AB108" s="909" t="e">
        <f t="shared" ref="AB108:AB111" si="117">Z108/(AA108+Z108)</f>
        <v>#DIV/0!</v>
      </c>
    </row>
    <row r="109" spans="1:28" ht="14.25" x14ac:dyDescent="0.3">
      <c r="A109" s="1075"/>
      <c r="B109" s="1076"/>
      <c r="C109" s="1148">
        <f>'24. M&amp;E Staff Loading'!C109</f>
        <v>0</v>
      </c>
      <c r="D109" s="919">
        <f>'24. M&amp;E Staff Loading'!D109</f>
        <v>0</v>
      </c>
      <c r="E109" s="1149">
        <f>'24. M&amp;E Staff Loading'!E109</f>
        <v>0</v>
      </c>
      <c r="F109" s="1102"/>
      <c r="G109" s="1102"/>
      <c r="H109" s="1102"/>
      <c r="I109" s="1102"/>
      <c r="J109" s="1102"/>
      <c r="K109" s="1102"/>
      <c r="L109" s="1102"/>
      <c r="M109" s="1102"/>
      <c r="N109" s="1102"/>
      <c r="O109" s="1102"/>
      <c r="P109" s="1102"/>
      <c r="Q109" s="1102"/>
      <c r="R109" s="1080">
        <f t="shared" si="111"/>
        <v>0</v>
      </c>
      <c r="S109" s="788">
        <f t="shared" si="112"/>
        <v>0</v>
      </c>
      <c r="W109" s="1081">
        <f t="shared" si="113"/>
        <v>0</v>
      </c>
      <c r="X109" s="1081">
        <f t="shared" si="114"/>
        <v>0</v>
      </c>
      <c r="Z109" s="1081">
        <f t="shared" si="115"/>
        <v>0</v>
      </c>
      <c r="AA109" s="1081">
        <f t="shared" si="116"/>
        <v>0</v>
      </c>
      <c r="AB109" s="909" t="e">
        <f t="shared" si="117"/>
        <v>#DIV/0!</v>
      </c>
    </row>
    <row r="110" spans="1:28" s="1088" customFormat="1" ht="14.25" x14ac:dyDescent="0.3">
      <c r="A110" s="1075"/>
      <c r="B110" s="1076"/>
      <c r="C110" s="1148">
        <f>'24. M&amp;E Staff Loading'!C110</f>
        <v>0</v>
      </c>
      <c r="D110" s="919">
        <f>'24. M&amp;E Staff Loading'!D110</f>
        <v>0</v>
      </c>
      <c r="E110" s="1149">
        <f>'24. M&amp;E Staff Loading'!E110</f>
        <v>0</v>
      </c>
      <c r="F110" s="1102"/>
      <c r="G110" s="1102"/>
      <c r="H110" s="1102"/>
      <c r="I110" s="1102"/>
      <c r="J110" s="1102"/>
      <c r="K110" s="1102"/>
      <c r="L110" s="1102"/>
      <c r="M110" s="1102"/>
      <c r="N110" s="1102"/>
      <c r="O110" s="1102"/>
      <c r="P110" s="1102"/>
      <c r="Q110" s="1102"/>
      <c r="R110" s="1080">
        <f t="shared" si="111"/>
        <v>0</v>
      </c>
      <c r="S110" s="788">
        <f t="shared" si="112"/>
        <v>0</v>
      </c>
      <c r="T110" s="1066"/>
      <c r="U110" s="1066"/>
      <c r="V110" s="1066"/>
      <c r="W110" s="1081">
        <f t="shared" si="113"/>
        <v>0</v>
      </c>
      <c r="X110" s="1081">
        <f t="shared" si="114"/>
        <v>0</v>
      </c>
      <c r="Z110" s="1081">
        <f t="shared" si="115"/>
        <v>0</v>
      </c>
      <c r="AA110" s="1081">
        <f t="shared" si="116"/>
        <v>0</v>
      </c>
      <c r="AB110" s="909" t="e">
        <f t="shared" si="117"/>
        <v>#DIV/0!</v>
      </c>
    </row>
    <row r="111" spans="1:28" ht="14.25" x14ac:dyDescent="0.3">
      <c r="A111" s="1075"/>
      <c r="B111" s="1076"/>
      <c r="C111" s="1148">
        <f>'24. M&amp;E Staff Loading'!C111</f>
        <v>0</v>
      </c>
      <c r="D111" s="919">
        <f>'24. M&amp;E Staff Loading'!D111</f>
        <v>0</v>
      </c>
      <c r="E111" s="1149">
        <f>'24. M&amp;E Staff Loading'!E111</f>
        <v>0</v>
      </c>
      <c r="F111" s="1102"/>
      <c r="G111" s="1102"/>
      <c r="H111" s="1102"/>
      <c r="I111" s="1102"/>
      <c r="J111" s="1102"/>
      <c r="K111" s="1102"/>
      <c r="L111" s="1102"/>
      <c r="M111" s="1102"/>
      <c r="N111" s="1102"/>
      <c r="O111" s="1102"/>
      <c r="P111" s="1102"/>
      <c r="Q111" s="1102"/>
      <c r="R111" s="1080">
        <f t="shared" si="111"/>
        <v>0</v>
      </c>
      <c r="S111" s="788">
        <f t="shared" si="112"/>
        <v>0</v>
      </c>
      <c r="W111" s="1081">
        <f t="shared" si="113"/>
        <v>0</v>
      </c>
      <c r="X111" s="1081">
        <f t="shared" si="114"/>
        <v>0</v>
      </c>
      <c r="Z111" s="1081">
        <f t="shared" si="115"/>
        <v>0</v>
      </c>
      <c r="AA111" s="1081">
        <f t="shared" si="116"/>
        <v>0</v>
      </c>
      <c r="AB111" s="909" t="e">
        <f t="shared" si="117"/>
        <v>#DIV/0!</v>
      </c>
    </row>
    <row r="112" spans="1:28" ht="15" thickBot="1" x14ac:dyDescent="0.35">
      <c r="A112" s="1082"/>
      <c r="B112" s="1083" t="s">
        <v>1234</v>
      </c>
      <c r="C112" s="1084"/>
      <c r="D112" s="920"/>
      <c r="E112" s="1086"/>
      <c r="F112" s="1087">
        <f>SUM(F107:F111)</f>
        <v>0</v>
      </c>
      <c r="G112" s="1087">
        <f t="shared" ref="G112:R112" si="118">SUM(G107:G111)</f>
        <v>0</v>
      </c>
      <c r="H112" s="1087">
        <f t="shared" si="118"/>
        <v>0</v>
      </c>
      <c r="I112" s="1087">
        <f t="shared" si="118"/>
        <v>0</v>
      </c>
      <c r="J112" s="1087">
        <f t="shared" si="118"/>
        <v>0</v>
      </c>
      <c r="K112" s="1087">
        <f t="shared" si="118"/>
        <v>0</v>
      </c>
      <c r="L112" s="1087">
        <f t="shared" si="118"/>
        <v>0</v>
      </c>
      <c r="M112" s="1087">
        <f t="shared" si="118"/>
        <v>0</v>
      </c>
      <c r="N112" s="1087">
        <f t="shared" si="118"/>
        <v>0</v>
      </c>
      <c r="O112" s="1087">
        <f t="shared" si="118"/>
        <v>0</v>
      </c>
      <c r="P112" s="1087">
        <f t="shared" si="118"/>
        <v>0</v>
      </c>
      <c r="Q112" s="1087">
        <f t="shared" si="118"/>
        <v>0</v>
      </c>
      <c r="R112" s="1087">
        <f t="shared" si="118"/>
        <v>0</v>
      </c>
      <c r="S112" s="796">
        <f>SUM(S107:S111)</f>
        <v>0</v>
      </c>
      <c r="W112" s="1099">
        <f>SUM(W107:W111)</f>
        <v>0</v>
      </c>
      <c r="X112" s="1099">
        <f>SUM(X107:X111)</f>
        <v>0</v>
      </c>
      <c r="Z112" s="1089">
        <f>SUM(Z107:Z111)</f>
        <v>0</v>
      </c>
      <c r="AA112" s="1089">
        <f>SUM(AA107:AA111)</f>
        <v>0</v>
      </c>
      <c r="AB112" s="798" t="e">
        <f>Z112/(Z112+AA112)</f>
        <v>#DIV/0!</v>
      </c>
    </row>
    <row r="113" spans="1:28" ht="14.25" x14ac:dyDescent="0.3">
      <c r="A113" s="1075">
        <v>6.2</v>
      </c>
      <c r="B113" s="1076" t="s">
        <v>1174</v>
      </c>
      <c r="C113" s="1148">
        <f>'24. M&amp;E Staff Loading'!C113</f>
        <v>0</v>
      </c>
      <c r="D113" s="919">
        <f>'24. M&amp;E Staff Loading'!D113</f>
        <v>0</v>
      </c>
      <c r="E113" s="1149">
        <f>'24. M&amp;E Staff Loading'!E113</f>
        <v>0</v>
      </c>
      <c r="F113" s="1102"/>
      <c r="G113" s="1102"/>
      <c r="H113" s="1102"/>
      <c r="I113" s="1102"/>
      <c r="J113" s="1102"/>
      <c r="K113" s="1102"/>
      <c r="L113" s="1102"/>
      <c r="M113" s="1102"/>
      <c r="N113" s="1102"/>
      <c r="O113" s="1102"/>
      <c r="P113" s="1102"/>
      <c r="Q113" s="1102"/>
      <c r="R113" s="1080">
        <f t="shared" ref="R113:R117" si="119">SUM(F113:Q113)</f>
        <v>0</v>
      </c>
      <c r="S113" s="788">
        <f>D113*R113</f>
        <v>0</v>
      </c>
      <c r="T113" s="1088"/>
      <c r="U113" s="1088"/>
      <c r="V113" s="1088"/>
      <c r="W113" s="1081">
        <f>X113/$U$7</f>
        <v>0</v>
      </c>
      <c r="X113" s="1081">
        <f>R113/12</f>
        <v>0</v>
      </c>
      <c r="Z113" s="1081">
        <f>IF($E113="Y",$R113,0)</f>
        <v>0</v>
      </c>
      <c r="AA113" s="1081">
        <f>IF($E113="N",$R113,0)</f>
        <v>0</v>
      </c>
      <c r="AB113" s="909" t="e">
        <f>Z113/(AA113+Z113)</f>
        <v>#DIV/0!</v>
      </c>
    </row>
    <row r="114" spans="1:28" s="1088" customFormat="1" ht="14.25" x14ac:dyDescent="0.3">
      <c r="A114" s="1075"/>
      <c r="B114" s="1076"/>
      <c r="C114" s="1148">
        <f>'24. M&amp;E Staff Loading'!C114</f>
        <v>0</v>
      </c>
      <c r="D114" s="919">
        <f>'24. M&amp;E Staff Loading'!D114</f>
        <v>0</v>
      </c>
      <c r="E114" s="1149">
        <f>'24. M&amp;E Staff Loading'!E114</f>
        <v>0</v>
      </c>
      <c r="F114" s="1102"/>
      <c r="G114" s="1102"/>
      <c r="H114" s="1102"/>
      <c r="I114" s="1102"/>
      <c r="J114" s="1102"/>
      <c r="K114" s="1102"/>
      <c r="L114" s="1102"/>
      <c r="M114" s="1102"/>
      <c r="N114" s="1102"/>
      <c r="O114" s="1102"/>
      <c r="P114" s="1102"/>
      <c r="Q114" s="1102"/>
      <c r="R114" s="1080">
        <f t="shared" si="119"/>
        <v>0</v>
      </c>
      <c r="S114" s="788">
        <f t="shared" ref="S114:S117" si="120">D114*R114</f>
        <v>0</v>
      </c>
      <c r="W114" s="1081">
        <f t="shared" ref="W114:W117" si="121">X114/$U$7</f>
        <v>0</v>
      </c>
      <c r="X114" s="1081">
        <f t="shared" ref="X114:X117" si="122">R114/12</f>
        <v>0</v>
      </c>
      <c r="Z114" s="1081">
        <f t="shared" ref="Z114:Z117" si="123">IF($E114="Y",$R114,0)</f>
        <v>0</v>
      </c>
      <c r="AA114" s="1081">
        <f t="shared" ref="AA114:AA117" si="124">IF($E114="N",$R114,0)</f>
        <v>0</v>
      </c>
      <c r="AB114" s="909" t="e">
        <f t="shared" ref="AB114:AB117" si="125">Z114/(AA114+Z114)</f>
        <v>#DIV/0!</v>
      </c>
    </row>
    <row r="115" spans="1:28" s="1088" customFormat="1" ht="14.25" x14ac:dyDescent="0.3">
      <c r="A115" s="1075"/>
      <c r="B115" s="1076"/>
      <c r="C115" s="1148">
        <f>'24. M&amp;E Staff Loading'!C115</f>
        <v>0</v>
      </c>
      <c r="D115" s="919">
        <f>'24. M&amp;E Staff Loading'!D115</f>
        <v>0</v>
      </c>
      <c r="E115" s="1149">
        <f>'24. M&amp;E Staff Loading'!E115</f>
        <v>0</v>
      </c>
      <c r="F115" s="1102"/>
      <c r="G115" s="1102"/>
      <c r="H115" s="1102"/>
      <c r="I115" s="1102"/>
      <c r="J115" s="1102"/>
      <c r="K115" s="1102"/>
      <c r="L115" s="1102"/>
      <c r="M115" s="1102"/>
      <c r="N115" s="1102"/>
      <c r="O115" s="1102"/>
      <c r="P115" s="1102"/>
      <c r="Q115" s="1102"/>
      <c r="R115" s="1080">
        <f t="shared" si="119"/>
        <v>0</v>
      </c>
      <c r="S115" s="788">
        <f t="shared" si="120"/>
        <v>0</v>
      </c>
      <c r="W115" s="1081">
        <f t="shared" si="121"/>
        <v>0</v>
      </c>
      <c r="X115" s="1081">
        <f t="shared" si="122"/>
        <v>0</v>
      </c>
      <c r="Z115" s="1081">
        <f t="shared" si="123"/>
        <v>0</v>
      </c>
      <c r="AA115" s="1081">
        <f t="shared" si="124"/>
        <v>0</v>
      </c>
      <c r="AB115" s="909" t="e">
        <f t="shared" si="125"/>
        <v>#DIV/0!</v>
      </c>
    </row>
    <row r="116" spans="1:28" ht="14.25" x14ac:dyDescent="0.3">
      <c r="A116" s="1075"/>
      <c r="B116" s="1076"/>
      <c r="C116" s="1148">
        <f>'24. M&amp;E Staff Loading'!C116</f>
        <v>0</v>
      </c>
      <c r="D116" s="919">
        <f>'24. M&amp;E Staff Loading'!D116</f>
        <v>0</v>
      </c>
      <c r="E116" s="1149">
        <f>'24. M&amp;E Staff Loading'!E116</f>
        <v>0</v>
      </c>
      <c r="F116" s="1102"/>
      <c r="G116" s="1102"/>
      <c r="H116" s="1102"/>
      <c r="I116" s="1102"/>
      <c r="J116" s="1102"/>
      <c r="K116" s="1102"/>
      <c r="L116" s="1102"/>
      <c r="M116" s="1102"/>
      <c r="N116" s="1102"/>
      <c r="O116" s="1102"/>
      <c r="P116" s="1102"/>
      <c r="Q116" s="1102"/>
      <c r="R116" s="1080">
        <f t="shared" si="119"/>
        <v>0</v>
      </c>
      <c r="S116" s="788">
        <f t="shared" si="120"/>
        <v>0</v>
      </c>
      <c r="W116" s="1081">
        <f t="shared" si="121"/>
        <v>0</v>
      </c>
      <c r="X116" s="1081">
        <f t="shared" si="122"/>
        <v>0</v>
      </c>
      <c r="Z116" s="1081">
        <f t="shared" si="123"/>
        <v>0</v>
      </c>
      <c r="AA116" s="1081">
        <f t="shared" si="124"/>
        <v>0</v>
      </c>
      <c r="AB116" s="909" t="e">
        <f t="shared" si="125"/>
        <v>#DIV/0!</v>
      </c>
    </row>
    <row r="117" spans="1:28" ht="14.25" x14ac:dyDescent="0.3">
      <c r="A117" s="1075"/>
      <c r="B117" s="1076"/>
      <c r="C117" s="1148">
        <f>'24. M&amp;E Staff Loading'!C117</f>
        <v>0</v>
      </c>
      <c r="D117" s="919">
        <f>'24. M&amp;E Staff Loading'!D117</f>
        <v>0</v>
      </c>
      <c r="E117" s="1149">
        <f>'24. M&amp;E Staff Loading'!E117</f>
        <v>0</v>
      </c>
      <c r="F117" s="1102"/>
      <c r="G117" s="1102"/>
      <c r="H117" s="1102"/>
      <c r="I117" s="1102"/>
      <c r="J117" s="1102"/>
      <c r="K117" s="1102"/>
      <c r="L117" s="1102"/>
      <c r="M117" s="1102"/>
      <c r="N117" s="1102"/>
      <c r="O117" s="1102"/>
      <c r="P117" s="1102"/>
      <c r="Q117" s="1102"/>
      <c r="R117" s="1080">
        <f t="shared" si="119"/>
        <v>0</v>
      </c>
      <c r="S117" s="788">
        <f t="shared" si="120"/>
        <v>0</v>
      </c>
      <c r="W117" s="1081">
        <f t="shared" si="121"/>
        <v>0</v>
      </c>
      <c r="X117" s="1081">
        <f t="shared" si="122"/>
        <v>0</v>
      </c>
      <c r="Z117" s="1081">
        <f t="shared" si="123"/>
        <v>0</v>
      </c>
      <c r="AA117" s="1081">
        <f t="shared" si="124"/>
        <v>0</v>
      </c>
      <c r="AB117" s="909" t="e">
        <f t="shared" si="125"/>
        <v>#DIV/0!</v>
      </c>
    </row>
    <row r="118" spans="1:28" ht="15" thickBot="1" x14ac:dyDescent="0.35">
      <c r="A118" s="1082"/>
      <c r="B118" s="1083" t="s">
        <v>1175</v>
      </c>
      <c r="C118" s="1084"/>
      <c r="D118" s="920"/>
      <c r="E118" s="1086"/>
      <c r="F118" s="1087">
        <f>SUM(F113:F117)</f>
        <v>0</v>
      </c>
      <c r="G118" s="1087">
        <f t="shared" ref="G118:R118" si="126">SUM(G113:G117)</f>
        <v>0</v>
      </c>
      <c r="H118" s="1087">
        <f t="shared" si="126"/>
        <v>0</v>
      </c>
      <c r="I118" s="1087">
        <f t="shared" si="126"/>
        <v>0</v>
      </c>
      <c r="J118" s="1087">
        <f t="shared" si="126"/>
        <v>0</v>
      </c>
      <c r="K118" s="1087">
        <f t="shared" si="126"/>
        <v>0</v>
      </c>
      <c r="L118" s="1087">
        <f t="shared" si="126"/>
        <v>0</v>
      </c>
      <c r="M118" s="1087">
        <f t="shared" si="126"/>
        <v>0</v>
      </c>
      <c r="N118" s="1087">
        <f t="shared" si="126"/>
        <v>0</v>
      </c>
      <c r="O118" s="1087">
        <f t="shared" si="126"/>
        <v>0</v>
      </c>
      <c r="P118" s="1087">
        <f t="shared" si="126"/>
        <v>0</v>
      </c>
      <c r="Q118" s="1087">
        <f t="shared" si="126"/>
        <v>0</v>
      </c>
      <c r="R118" s="1087">
        <f t="shared" si="126"/>
        <v>0</v>
      </c>
      <c r="S118" s="796">
        <f>SUM(S113:S117)</f>
        <v>0</v>
      </c>
      <c r="W118" s="1099">
        <f>SUM(W113:W117)</f>
        <v>0</v>
      </c>
      <c r="X118" s="1099">
        <f>SUM(X113:X117)</f>
        <v>0</v>
      </c>
      <c r="Z118" s="1089">
        <f>SUM(Z113:Z117)</f>
        <v>0</v>
      </c>
      <c r="AA118" s="1089">
        <f>SUM(AA113:AA117)</f>
        <v>0</v>
      </c>
      <c r="AB118" s="798" t="e">
        <f>Z118/(Z118+AA118)</f>
        <v>#DIV/0!</v>
      </c>
    </row>
    <row r="119" spans="1:28" ht="14.25" x14ac:dyDescent="0.3">
      <c r="A119" s="1075">
        <v>6.3</v>
      </c>
      <c r="B119" s="1076" t="s">
        <v>158</v>
      </c>
      <c r="C119" s="1148">
        <f>'24. M&amp;E Staff Loading'!C119</f>
        <v>0</v>
      </c>
      <c r="D119" s="919">
        <f>'24. M&amp;E Staff Loading'!D119</f>
        <v>0</v>
      </c>
      <c r="E119" s="1149">
        <f>'24. M&amp;E Staff Loading'!E119</f>
        <v>0</v>
      </c>
      <c r="F119" s="1102"/>
      <c r="G119" s="1102"/>
      <c r="H119" s="1102"/>
      <c r="I119" s="1102"/>
      <c r="J119" s="1102"/>
      <c r="K119" s="1102"/>
      <c r="L119" s="1102"/>
      <c r="M119" s="1102"/>
      <c r="N119" s="1102"/>
      <c r="O119" s="1102"/>
      <c r="P119" s="1102"/>
      <c r="Q119" s="1102"/>
      <c r="R119" s="1080">
        <f t="shared" ref="R119:R123" si="127">SUM(F119:Q119)</f>
        <v>0</v>
      </c>
      <c r="S119" s="788">
        <f>D119*R119</f>
        <v>0</v>
      </c>
      <c r="W119" s="1081">
        <f>X119/$U$7</f>
        <v>0</v>
      </c>
      <c r="X119" s="1081">
        <f>R119/12</f>
        <v>0</v>
      </c>
      <c r="Z119" s="1081">
        <f>IF($E119="Y",$R119,0)</f>
        <v>0</v>
      </c>
      <c r="AA119" s="1081">
        <f>IF($E119="N",$R119,0)</f>
        <v>0</v>
      </c>
      <c r="AB119" s="909" t="e">
        <f>Z119/(AA119+Z119)</f>
        <v>#DIV/0!</v>
      </c>
    </row>
    <row r="120" spans="1:28" s="1088" customFormat="1" ht="14.25" x14ac:dyDescent="0.3">
      <c r="A120" s="1075"/>
      <c r="B120" s="1076"/>
      <c r="C120" s="1148">
        <f>'24. M&amp;E Staff Loading'!C120</f>
        <v>0</v>
      </c>
      <c r="D120" s="919">
        <f>'24. M&amp;E Staff Loading'!D120</f>
        <v>0</v>
      </c>
      <c r="E120" s="1149">
        <f>'24. M&amp;E Staff Loading'!E120</f>
        <v>0</v>
      </c>
      <c r="F120" s="1102"/>
      <c r="G120" s="1102"/>
      <c r="H120" s="1102"/>
      <c r="I120" s="1102"/>
      <c r="J120" s="1102"/>
      <c r="K120" s="1102"/>
      <c r="L120" s="1102"/>
      <c r="M120" s="1102"/>
      <c r="N120" s="1102"/>
      <c r="O120" s="1102"/>
      <c r="P120" s="1102"/>
      <c r="Q120" s="1102"/>
      <c r="R120" s="1080">
        <f t="shared" si="127"/>
        <v>0</v>
      </c>
      <c r="S120" s="788">
        <f t="shared" ref="S120:S123" si="128">D120*R120</f>
        <v>0</v>
      </c>
      <c r="T120" s="1129"/>
      <c r="U120" s="1129"/>
      <c r="V120" s="1129"/>
      <c r="W120" s="1081">
        <f t="shared" ref="W120:W123" si="129">X120/$U$7</f>
        <v>0</v>
      </c>
      <c r="X120" s="1081">
        <f t="shared" ref="X120:X123" si="130">R120/12</f>
        <v>0</v>
      </c>
      <c r="Z120" s="1081">
        <f t="shared" ref="Z120:Z123" si="131">IF($E120="Y",$R120,0)</f>
        <v>0</v>
      </c>
      <c r="AA120" s="1081">
        <f t="shared" ref="AA120:AA123" si="132">IF($E120="N",$R120,0)</f>
        <v>0</v>
      </c>
      <c r="AB120" s="909" t="e">
        <f t="shared" ref="AB120:AB123" si="133">Z120/(AA120+Z120)</f>
        <v>#DIV/0!</v>
      </c>
    </row>
    <row r="121" spans="1:28" ht="14.25" x14ac:dyDescent="0.3">
      <c r="A121" s="1075"/>
      <c r="B121" s="1076"/>
      <c r="C121" s="1148">
        <f>'24. M&amp;E Staff Loading'!C121</f>
        <v>0</v>
      </c>
      <c r="D121" s="919">
        <f>'24. M&amp;E Staff Loading'!D121</f>
        <v>0</v>
      </c>
      <c r="E121" s="1149">
        <f>'24. M&amp;E Staff Loading'!E121</f>
        <v>0</v>
      </c>
      <c r="F121" s="1102"/>
      <c r="G121" s="1102"/>
      <c r="H121" s="1102"/>
      <c r="I121" s="1102"/>
      <c r="J121" s="1102"/>
      <c r="K121" s="1102"/>
      <c r="L121" s="1102"/>
      <c r="M121" s="1102"/>
      <c r="N121" s="1102"/>
      <c r="O121" s="1102"/>
      <c r="P121" s="1102"/>
      <c r="Q121" s="1102"/>
      <c r="R121" s="1080">
        <f t="shared" si="127"/>
        <v>0</v>
      </c>
      <c r="S121" s="788">
        <f t="shared" si="128"/>
        <v>0</v>
      </c>
      <c r="W121" s="1081">
        <f t="shared" si="129"/>
        <v>0</v>
      </c>
      <c r="X121" s="1081">
        <f t="shared" si="130"/>
        <v>0</v>
      </c>
      <c r="Z121" s="1081">
        <f t="shared" si="131"/>
        <v>0</v>
      </c>
      <c r="AA121" s="1081">
        <f t="shared" si="132"/>
        <v>0</v>
      </c>
      <c r="AB121" s="909" t="e">
        <f t="shared" si="133"/>
        <v>#DIV/0!</v>
      </c>
    </row>
    <row r="122" spans="1:28" s="1088" customFormat="1" ht="14.25" x14ac:dyDescent="0.3">
      <c r="A122" s="1075"/>
      <c r="B122" s="1076"/>
      <c r="C122" s="1148">
        <f>'24. M&amp;E Staff Loading'!C122</f>
        <v>0</v>
      </c>
      <c r="D122" s="919">
        <f>'24. M&amp;E Staff Loading'!D122</f>
        <v>0</v>
      </c>
      <c r="E122" s="1149">
        <f>'24. M&amp;E Staff Loading'!E122</f>
        <v>0</v>
      </c>
      <c r="F122" s="1102"/>
      <c r="G122" s="1102"/>
      <c r="H122" s="1102"/>
      <c r="I122" s="1102"/>
      <c r="J122" s="1102"/>
      <c r="K122" s="1102"/>
      <c r="L122" s="1102"/>
      <c r="M122" s="1102"/>
      <c r="N122" s="1102"/>
      <c r="O122" s="1102"/>
      <c r="P122" s="1102"/>
      <c r="Q122" s="1102"/>
      <c r="R122" s="1080">
        <f t="shared" si="127"/>
        <v>0</v>
      </c>
      <c r="S122" s="788">
        <f t="shared" si="128"/>
        <v>0</v>
      </c>
      <c r="T122" s="1066"/>
      <c r="U122" s="1066"/>
      <c r="V122" s="1066"/>
      <c r="W122" s="1081">
        <f t="shared" si="129"/>
        <v>0</v>
      </c>
      <c r="X122" s="1081">
        <f t="shared" si="130"/>
        <v>0</v>
      </c>
      <c r="Z122" s="1081">
        <f t="shared" si="131"/>
        <v>0</v>
      </c>
      <c r="AA122" s="1081">
        <f t="shared" si="132"/>
        <v>0</v>
      </c>
      <c r="AB122" s="909" t="e">
        <f t="shared" si="133"/>
        <v>#DIV/0!</v>
      </c>
    </row>
    <row r="123" spans="1:28" ht="14.25" x14ac:dyDescent="0.3">
      <c r="A123" s="1075"/>
      <c r="B123" s="1076"/>
      <c r="C123" s="1148">
        <f>'24. M&amp;E Staff Loading'!C123</f>
        <v>0</v>
      </c>
      <c r="D123" s="919">
        <f>'24. M&amp;E Staff Loading'!D123</f>
        <v>0</v>
      </c>
      <c r="E123" s="1149">
        <f>'24. M&amp;E Staff Loading'!E123</f>
        <v>0</v>
      </c>
      <c r="F123" s="1102"/>
      <c r="G123" s="1102"/>
      <c r="H123" s="1102"/>
      <c r="I123" s="1102"/>
      <c r="J123" s="1102"/>
      <c r="K123" s="1102"/>
      <c r="L123" s="1102"/>
      <c r="M123" s="1102"/>
      <c r="N123" s="1102"/>
      <c r="O123" s="1102"/>
      <c r="P123" s="1102"/>
      <c r="Q123" s="1102"/>
      <c r="R123" s="1080">
        <f t="shared" si="127"/>
        <v>0</v>
      </c>
      <c r="S123" s="788">
        <f t="shared" si="128"/>
        <v>0</v>
      </c>
      <c r="W123" s="1081">
        <f t="shared" si="129"/>
        <v>0</v>
      </c>
      <c r="X123" s="1081">
        <f t="shared" si="130"/>
        <v>0</v>
      </c>
      <c r="Z123" s="1081">
        <f t="shared" si="131"/>
        <v>0</v>
      </c>
      <c r="AA123" s="1081">
        <f t="shared" si="132"/>
        <v>0</v>
      </c>
      <c r="AB123" s="909" t="e">
        <f t="shared" si="133"/>
        <v>#DIV/0!</v>
      </c>
    </row>
    <row r="124" spans="1:28" ht="15" thickBot="1" x14ac:dyDescent="0.35">
      <c r="A124" s="1082"/>
      <c r="B124" s="1083" t="s">
        <v>159</v>
      </c>
      <c r="C124" s="1084"/>
      <c r="D124" s="920"/>
      <c r="E124" s="1086"/>
      <c r="F124" s="1087">
        <f>SUM(F119:F123)</f>
        <v>0</v>
      </c>
      <c r="G124" s="1087">
        <f t="shared" ref="G124:R124" si="134">SUM(G119:G123)</f>
        <v>0</v>
      </c>
      <c r="H124" s="1087">
        <f t="shared" si="134"/>
        <v>0</v>
      </c>
      <c r="I124" s="1087">
        <f t="shared" si="134"/>
        <v>0</v>
      </c>
      <c r="J124" s="1087">
        <f t="shared" si="134"/>
        <v>0</v>
      </c>
      <c r="K124" s="1087">
        <f t="shared" si="134"/>
        <v>0</v>
      </c>
      <c r="L124" s="1087">
        <f t="shared" si="134"/>
        <v>0</v>
      </c>
      <c r="M124" s="1087">
        <f t="shared" si="134"/>
        <v>0</v>
      </c>
      <c r="N124" s="1087">
        <f t="shared" si="134"/>
        <v>0</v>
      </c>
      <c r="O124" s="1087">
        <f t="shared" si="134"/>
        <v>0</v>
      </c>
      <c r="P124" s="1087">
        <f t="shared" si="134"/>
        <v>0</v>
      </c>
      <c r="Q124" s="1087">
        <f t="shared" si="134"/>
        <v>0</v>
      </c>
      <c r="R124" s="1087">
        <f t="shared" si="134"/>
        <v>0</v>
      </c>
      <c r="S124" s="796">
        <f>SUM(S119:S123)</f>
        <v>0</v>
      </c>
      <c r="W124" s="1099">
        <f>SUM(W119:W123)</f>
        <v>0</v>
      </c>
      <c r="X124" s="1099">
        <f>SUM(X119:X123)</f>
        <v>0</v>
      </c>
      <c r="Z124" s="1089">
        <f>SUM(Z119:Z123)</f>
        <v>0</v>
      </c>
      <c r="AA124" s="1089">
        <f>SUM(AA119:AA123)</f>
        <v>0</v>
      </c>
      <c r="AB124" s="798" t="e">
        <f>Z124/(Z124+AA124)</f>
        <v>#DIV/0!</v>
      </c>
    </row>
    <row r="125" spans="1:28" ht="14.25" x14ac:dyDescent="0.3">
      <c r="A125" s="1075">
        <v>6.4</v>
      </c>
      <c r="B125" s="1076" t="s">
        <v>160</v>
      </c>
      <c r="C125" s="1148">
        <f>'24. M&amp;E Staff Loading'!C125</f>
        <v>0</v>
      </c>
      <c r="D125" s="919">
        <f>'24. M&amp;E Staff Loading'!D125</f>
        <v>0</v>
      </c>
      <c r="E125" s="1149">
        <f>'24. M&amp;E Staff Loading'!E125</f>
        <v>0</v>
      </c>
      <c r="F125" s="1102"/>
      <c r="G125" s="1102"/>
      <c r="H125" s="1102"/>
      <c r="I125" s="1102"/>
      <c r="J125" s="1102"/>
      <c r="K125" s="1102"/>
      <c r="L125" s="1102"/>
      <c r="M125" s="1102"/>
      <c r="N125" s="1102"/>
      <c r="O125" s="1102"/>
      <c r="P125" s="1102"/>
      <c r="Q125" s="1102"/>
      <c r="R125" s="1080">
        <f t="shared" ref="R125:R129" si="135">SUM(F125:Q125)</f>
        <v>0</v>
      </c>
      <c r="S125" s="788">
        <f>D125*R125</f>
        <v>0</v>
      </c>
      <c r="W125" s="1081">
        <f>X125/$U$7</f>
        <v>0</v>
      </c>
      <c r="X125" s="1081">
        <f>R125/12</f>
        <v>0</v>
      </c>
      <c r="Z125" s="1081">
        <f>IF($E125="Y",$R125,0)</f>
        <v>0</v>
      </c>
      <c r="AA125" s="1081">
        <f>IF($E125="N",$R125,0)</f>
        <v>0</v>
      </c>
      <c r="AB125" s="909" t="e">
        <f>Z125/(AA125+Z125)</f>
        <v>#DIV/0!</v>
      </c>
    </row>
    <row r="126" spans="1:28" s="1088" customFormat="1" ht="14.25" x14ac:dyDescent="0.3">
      <c r="A126" s="1075"/>
      <c r="B126" s="1076"/>
      <c r="C126" s="1148">
        <f>'24. M&amp;E Staff Loading'!C126</f>
        <v>0</v>
      </c>
      <c r="D126" s="919">
        <f>'24. M&amp;E Staff Loading'!D126</f>
        <v>0</v>
      </c>
      <c r="E126" s="1149">
        <f>'24. M&amp;E Staff Loading'!E126</f>
        <v>0</v>
      </c>
      <c r="F126" s="1102"/>
      <c r="G126" s="1102"/>
      <c r="H126" s="1102"/>
      <c r="I126" s="1102"/>
      <c r="J126" s="1102"/>
      <c r="K126" s="1102"/>
      <c r="L126" s="1102"/>
      <c r="M126" s="1102"/>
      <c r="N126" s="1102"/>
      <c r="O126" s="1102"/>
      <c r="P126" s="1102"/>
      <c r="Q126" s="1102"/>
      <c r="R126" s="1080">
        <f t="shared" si="135"/>
        <v>0</v>
      </c>
      <c r="S126" s="788">
        <f t="shared" ref="S126:S129" si="136">D126*R126</f>
        <v>0</v>
      </c>
      <c r="T126" s="1066"/>
      <c r="U126" s="1066"/>
      <c r="V126" s="1066"/>
      <c r="W126" s="1081">
        <f t="shared" ref="W126:W129" si="137">X126/$U$7</f>
        <v>0</v>
      </c>
      <c r="X126" s="1081">
        <f t="shared" ref="X126:X129" si="138">R126/12</f>
        <v>0</v>
      </c>
      <c r="Z126" s="1081">
        <f t="shared" ref="Z126:Z129" si="139">IF($E126="Y",$R126,0)</f>
        <v>0</v>
      </c>
      <c r="AA126" s="1081">
        <f t="shared" ref="AA126:AA129" si="140">IF($E126="N",$R126,0)</f>
        <v>0</v>
      </c>
      <c r="AB126" s="909" t="e">
        <f t="shared" ref="AB126:AB129" si="141">Z126/(AA126+Z126)</f>
        <v>#DIV/0!</v>
      </c>
    </row>
    <row r="127" spans="1:28" s="1088" customFormat="1" ht="14.25" x14ac:dyDescent="0.3">
      <c r="A127" s="1075"/>
      <c r="B127" s="1076"/>
      <c r="C127" s="1148">
        <f>'24. M&amp;E Staff Loading'!C127</f>
        <v>0</v>
      </c>
      <c r="D127" s="919">
        <f>'24. M&amp;E Staff Loading'!D127</f>
        <v>0</v>
      </c>
      <c r="E127" s="1149">
        <f>'24. M&amp;E Staff Loading'!E127</f>
        <v>0</v>
      </c>
      <c r="F127" s="1102"/>
      <c r="G127" s="1102"/>
      <c r="H127" s="1102"/>
      <c r="I127" s="1102"/>
      <c r="J127" s="1102"/>
      <c r="K127" s="1102"/>
      <c r="L127" s="1102"/>
      <c r="M127" s="1102"/>
      <c r="N127" s="1102"/>
      <c r="O127" s="1102"/>
      <c r="P127" s="1102"/>
      <c r="Q127" s="1102"/>
      <c r="R127" s="1080">
        <f t="shared" si="135"/>
        <v>0</v>
      </c>
      <c r="S127" s="788">
        <f t="shared" si="136"/>
        <v>0</v>
      </c>
      <c r="T127" s="1066"/>
      <c r="U127" s="1066"/>
      <c r="V127" s="1066"/>
      <c r="W127" s="1081">
        <f t="shared" si="137"/>
        <v>0</v>
      </c>
      <c r="X127" s="1081">
        <f t="shared" si="138"/>
        <v>0</v>
      </c>
      <c r="Z127" s="1081">
        <f t="shared" si="139"/>
        <v>0</v>
      </c>
      <c r="AA127" s="1081">
        <f t="shared" si="140"/>
        <v>0</v>
      </c>
      <c r="AB127" s="909" t="e">
        <f t="shared" si="141"/>
        <v>#DIV/0!</v>
      </c>
    </row>
    <row r="128" spans="1:28" s="1088" customFormat="1" ht="14.25" x14ac:dyDescent="0.3">
      <c r="A128" s="1075"/>
      <c r="B128" s="1076"/>
      <c r="C128" s="1148">
        <f>'24. M&amp;E Staff Loading'!C128</f>
        <v>0</v>
      </c>
      <c r="D128" s="919">
        <f>'24. M&amp;E Staff Loading'!D128</f>
        <v>0</v>
      </c>
      <c r="E128" s="1149">
        <f>'24. M&amp;E Staff Loading'!E128</f>
        <v>0</v>
      </c>
      <c r="F128" s="1102"/>
      <c r="G128" s="1102"/>
      <c r="H128" s="1102"/>
      <c r="I128" s="1102"/>
      <c r="J128" s="1102"/>
      <c r="K128" s="1102"/>
      <c r="L128" s="1102"/>
      <c r="M128" s="1102"/>
      <c r="N128" s="1102"/>
      <c r="O128" s="1102"/>
      <c r="P128" s="1102"/>
      <c r="Q128" s="1102"/>
      <c r="R128" s="1080">
        <f t="shared" si="135"/>
        <v>0</v>
      </c>
      <c r="S128" s="788">
        <f t="shared" si="136"/>
        <v>0</v>
      </c>
      <c r="T128" s="1066"/>
      <c r="U128" s="1066"/>
      <c r="V128" s="1066"/>
      <c r="W128" s="1081">
        <f t="shared" si="137"/>
        <v>0</v>
      </c>
      <c r="X128" s="1081">
        <f t="shared" si="138"/>
        <v>0</v>
      </c>
      <c r="Z128" s="1081">
        <f t="shared" si="139"/>
        <v>0</v>
      </c>
      <c r="AA128" s="1081">
        <f t="shared" si="140"/>
        <v>0</v>
      </c>
      <c r="AB128" s="909" t="e">
        <f t="shared" si="141"/>
        <v>#DIV/0!</v>
      </c>
    </row>
    <row r="129" spans="1:28" ht="14.25" customHeight="1" x14ac:dyDescent="0.3">
      <c r="A129" s="1075"/>
      <c r="B129" s="1076"/>
      <c r="C129" s="1148">
        <f>'24. M&amp;E Staff Loading'!C129</f>
        <v>0</v>
      </c>
      <c r="D129" s="919">
        <f>'24. M&amp;E Staff Loading'!D129</f>
        <v>0</v>
      </c>
      <c r="E129" s="1149">
        <f>'24. M&amp;E Staff Loading'!E129</f>
        <v>0</v>
      </c>
      <c r="F129" s="1102"/>
      <c r="G129" s="1102"/>
      <c r="H129" s="1102"/>
      <c r="I129" s="1102"/>
      <c r="J129" s="1102"/>
      <c r="K129" s="1102"/>
      <c r="L129" s="1102"/>
      <c r="M129" s="1102"/>
      <c r="N129" s="1102"/>
      <c r="O129" s="1102"/>
      <c r="P129" s="1102"/>
      <c r="Q129" s="1102"/>
      <c r="R129" s="1080">
        <f t="shared" si="135"/>
        <v>0</v>
      </c>
      <c r="S129" s="788">
        <f t="shared" si="136"/>
        <v>0</v>
      </c>
      <c r="W129" s="1081">
        <f t="shared" si="137"/>
        <v>0</v>
      </c>
      <c r="X129" s="1081">
        <f t="shared" si="138"/>
        <v>0</v>
      </c>
      <c r="Z129" s="1081">
        <f t="shared" si="139"/>
        <v>0</v>
      </c>
      <c r="AA129" s="1081">
        <f t="shared" si="140"/>
        <v>0</v>
      </c>
      <c r="AB129" s="909" t="e">
        <f t="shared" si="141"/>
        <v>#DIV/0!</v>
      </c>
    </row>
    <row r="130" spans="1:28" s="1068" customFormat="1" ht="15" thickBot="1" x14ac:dyDescent="0.35">
      <c r="A130" s="1082"/>
      <c r="B130" s="1083" t="s">
        <v>161</v>
      </c>
      <c r="C130" s="1084"/>
      <c r="D130" s="920"/>
      <c r="E130" s="1086"/>
      <c r="F130" s="1087">
        <f>SUM(F125:F129)</f>
        <v>0</v>
      </c>
      <c r="G130" s="1087">
        <f t="shared" ref="G130:R130" si="142">SUM(G125:G129)</f>
        <v>0</v>
      </c>
      <c r="H130" s="1087">
        <f t="shared" si="142"/>
        <v>0</v>
      </c>
      <c r="I130" s="1087">
        <f t="shared" si="142"/>
        <v>0</v>
      </c>
      <c r="J130" s="1087">
        <f t="shared" si="142"/>
        <v>0</v>
      </c>
      <c r="K130" s="1087">
        <f t="shared" si="142"/>
        <v>0</v>
      </c>
      <c r="L130" s="1087">
        <f t="shared" si="142"/>
        <v>0</v>
      </c>
      <c r="M130" s="1087">
        <f t="shared" si="142"/>
        <v>0</v>
      </c>
      <c r="N130" s="1087">
        <f t="shared" si="142"/>
        <v>0</v>
      </c>
      <c r="O130" s="1087">
        <f t="shared" si="142"/>
        <v>0</v>
      </c>
      <c r="P130" s="1087">
        <f t="shared" si="142"/>
        <v>0</v>
      </c>
      <c r="Q130" s="1087">
        <f t="shared" si="142"/>
        <v>0</v>
      </c>
      <c r="R130" s="1087">
        <f t="shared" si="142"/>
        <v>0</v>
      </c>
      <c r="S130" s="796">
        <f>SUM(S125:S129)</f>
        <v>0</v>
      </c>
      <c r="T130" s="1066"/>
      <c r="U130" s="1066"/>
      <c r="V130" s="1066"/>
      <c r="W130" s="1099">
        <f>SUM(W125:W129)</f>
        <v>0</v>
      </c>
      <c r="X130" s="1099">
        <f>SUM(X125:X129)</f>
        <v>0</v>
      </c>
      <c r="Z130" s="1089">
        <f>SUM(Z125:Z129)</f>
        <v>0</v>
      </c>
      <c r="AA130" s="1089">
        <f>SUM(AA125:AA129)</f>
        <v>0</v>
      </c>
      <c r="AB130" s="798" t="e">
        <f>Z130/(Z130+AA130)</f>
        <v>#DIV/0!</v>
      </c>
    </row>
    <row r="131" spans="1:28" ht="9.9499999999999993" customHeight="1" x14ac:dyDescent="0.3">
      <c r="A131" s="1100"/>
      <c r="B131" s="1101"/>
      <c r="C131" s="1118"/>
      <c r="D131" s="922"/>
      <c r="E131" s="1079"/>
      <c r="F131" s="1102"/>
      <c r="G131" s="1102"/>
      <c r="H131" s="1102"/>
      <c r="I131" s="1102"/>
      <c r="J131" s="1102"/>
      <c r="K131" s="1102"/>
      <c r="L131" s="1102"/>
      <c r="M131" s="1102"/>
      <c r="N131" s="1102"/>
      <c r="O131" s="1102"/>
      <c r="P131" s="1102"/>
      <c r="Q131" s="1102"/>
      <c r="R131" s="1102"/>
      <c r="S131" s="834"/>
      <c r="W131" s="1125"/>
      <c r="X131" s="1125"/>
      <c r="Z131" s="1125"/>
      <c r="AA131" s="1125"/>
      <c r="AB131" s="790"/>
    </row>
    <row r="132" spans="1:28" ht="15" thickBot="1" x14ac:dyDescent="0.35">
      <c r="A132" s="1104"/>
      <c r="B132" s="1105" t="s">
        <v>155</v>
      </c>
      <c r="C132" s="1106"/>
      <c r="D132" s="923"/>
      <c r="E132" s="1108"/>
      <c r="F132" s="1107">
        <f t="shared" ref="F132:S132" si="143">SUM(F112,F118,F124,F130)</f>
        <v>0</v>
      </c>
      <c r="G132" s="1107">
        <f t="shared" si="143"/>
        <v>0</v>
      </c>
      <c r="H132" s="1107">
        <f t="shared" si="143"/>
        <v>0</v>
      </c>
      <c r="I132" s="1107">
        <f t="shared" si="143"/>
        <v>0</v>
      </c>
      <c r="J132" s="1107">
        <f t="shared" si="143"/>
        <v>0</v>
      </c>
      <c r="K132" s="1107">
        <f t="shared" si="143"/>
        <v>0</v>
      </c>
      <c r="L132" s="1107">
        <f t="shared" si="143"/>
        <v>0</v>
      </c>
      <c r="M132" s="1107">
        <f t="shared" si="143"/>
        <v>0</v>
      </c>
      <c r="N132" s="1107">
        <f t="shared" si="143"/>
        <v>0</v>
      </c>
      <c r="O132" s="1107">
        <f t="shared" si="143"/>
        <v>0</v>
      </c>
      <c r="P132" s="1107">
        <f t="shared" si="143"/>
        <v>0</v>
      </c>
      <c r="Q132" s="1107">
        <f t="shared" si="143"/>
        <v>0</v>
      </c>
      <c r="R132" s="1107">
        <f t="shared" si="143"/>
        <v>0</v>
      </c>
      <c r="S132" s="814">
        <f t="shared" si="143"/>
        <v>0</v>
      </c>
      <c r="W132" s="1107">
        <f>SUM(W112,W118,W124,W130)</f>
        <v>0</v>
      </c>
      <c r="X132" s="1107">
        <f>SUM(X112,X118,X124,X130)</f>
        <v>0</v>
      </c>
      <c r="Z132" s="1107">
        <f>SUM(Z112,Z118,Z124,Z130)</f>
        <v>0</v>
      </c>
      <c r="AA132" s="1107">
        <f>SUM(AA112,AA118,AA124,AA130)</f>
        <v>0</v>
      </c>
      <c r="AB132" s="815" t="e">
        <f t="shared" ref="AB132" si="144">Z132/(AA132+Z132)</f>
        <v>#DIV/0!</v>
      </c>
    </row>
    <row r="133" spans="1:28" ht="14.25" x14ac:dyDescent="0.3">
      <c r="A133" s="1126"/>
      <c r="B133" s="1101"/>
      <c r="C133" s="1077"/>
      <c r="D133" s="922"/>
      <c r="E133" s="1128"/>
      <c r="F133" s="1102"/>
      <c r="G133" s="1102"/>
      <c r="H133" s="1102"/>
      <c r="I133" s="1102"/>
      <c r="J133" s="1102"/>
      <c r="K133" s="1102"/>
      <c r="L133" s="1102"/>
      <c r="M133" s="1102"/>
      <c r="N133" s="1102"/>
      <c r="O133" s="1102"/>
      <c r="P133" s="1102"/>
      <c r="Q133" s="1102"/>
      <c r="R133" s="1102"/>
      <c r="S133" s="834"/>
      <c r="W133" s="1077"/>
      <c r="X133" s="1077"/>
      <c r="Z133" s="1077"/>
      <c r="AA133" s="1077"/>
      <c r="AB133" s="790"/>
    </row>
    <row r="134" spans="1:28" ht="14.25" x14ac:dyDescent="0.3">
      <c r="A134" s="1070">
        <v>7</v>
      </c>
      <c r="B134" s="1124" t="s">
        <v>1176</v>
      </c>
      <c r="C134" s="1072"/>
      <c r="D134" s="918"/>
      <c r="E134" s="1073"/>
      <c r="F134" s="1116"/>
      <c r="G134" s="1116"/>
      <c r="H134" s="1116"/>
      <c r="I134" s="1116"/>
      <c r="J134" s="1116"/>
      <c r="K134" s="1116"/>
      <c r="L134" s="1116"/>
      <c r="M134" s="1116"/>
      <c r="N134" s="1116"/>
      <c r="O134" s="1116"/>
      <c r="P134" s="1116"/>
      <c r="Q134" s="1116"/>
      <c r="R134" s="1074"/>
      <c r="S134" s="838"/>
      <c r="W134" s="1072"/>
      <c r="X134" s="1072"/>
      <c r="Z134" s="1072"/>
      <c r="AA134" s="1072"/>
      <c r="AB134" s="781"/>
    </row>
    <row r="135" spans="1:28" ht="14.25" x14ac:dyDescent="0.3">
      <c r="A135" s="1075">
        <v>7.1</v>
      </c>
      <c r="B135" s="1076" t="s">
        <v>1177</v>
      </c>
      <c r="C135" s="1148">
        <f>'24. M&amp;E Staff Loading'!C135</f>
        <v>0</v>
      </c>
      <c r="D135" s="919">
        <f>'24. M&amp;E Staff Loading'!D135</f>
        <v>0</v>
      </c>
      <c r="E135" s="1149">
        <f>'24. M&amp;E Staff Loading'!E135</f>
        <v>0</v>
      </c>
      <c r="F135" s="1102"/>
      <c r="G135" s="1102"/>
      <c r="H135" s="1102"/>
      <c r="I135" s="1102"/>
      <c r="J135" s="1102"/>
      <c r="K135" s="1102"/>
      <c r="L135" s="1102"/>
      <c r="M135" s="1102"/>
      <c r="N135" s="1102"/>
      <c r="O135" s="1102"/>
      <c r="P135" s="1102"/>
      <c r="Q135" s="1102"/>
      <c r="R135" s="1080">
        <f t="shared" ref="R135:R139" si="145">SUM(F135:Q135)</f>
        <v>0</v>
      </c>
      <c r="S135" s="788">
        <f>D135*R135</f>
        <v>0</v>
      </c>
      <c r="W135" s="1081">
        <f>X135/$U$7</f>
        <v>0</v>
      </c>
      <c r="X135" s="1081">
        <f>R135/12</f>
        <v>0</v>
      </c>
      <c r="Z135" s="1081">
        <f>IF($E135="Y",$R135,0)</f>
        <v>0</v>
      </c>
      <c r="AA135" s="1081">
        <f>IF($E135="N",$R135,0)</f>
        <v>0</v>
      </c>
      <c r="AB135" s="909" t="e">
        <f>Z135/(AA135+Z135)</f>
        <v>#DIV/0!</v>
      </c>
    </row>
    <row r="136" spans="1:28" s="1088" customFormat="1" ht="14.25" x14ac:dyDescent="0.3">
      <c r="A136" s="1075"/>
      <c r="B136" s="1076"/>
      <c r="C136" s="1148">
        <f>'24. M&amp;E Staff Loading'!C136</f>
        <v>0</v>
      </c>
      <c r="D136" s="919">
        <f>'24. M&amp;E Staff Loading'!D136</f>
        <v>0</v>
      </c>
      <c r="E136" s="1149">
        <f>'24. M&amp;E Staff Loading'!E136</f>
        <v>0</v>
      </c>
      <c r="F136" s="1102"/>
      <c r="G136" s="1102"/>
      <c r="H136" s="1102"/>
      <c r="I136" s="1102"/>
      <c r="J136" s="1102"/>
      <c r="K136" s="1102"/>
      <c r="L136" s="1102"/>
      <c r="M136" s="1102"/>
      <c r="N136" s="1102"/>
      <c r="O136" s="1102"/>
      <c r="P136" s="1102"/>
      <c r="Q136" s="1102"/>
      <c r="R136" s="1080">
        <f t="shared" si="145"/>
        <v>0</v>
      </c>
      <c r="S136" s="788">
        <f t="shared" ref="S136:S139" si="146">D136*R136</f>
        <v>0</v>
      </c>
      <c r="T136" s="1066"/>
      <c r="U136" s="1066"/>
      <c r="V136" s="1066"/>
      <c r="W136" s="1081">
        <f t="shared" ref="W136:W139" si="147">X136/$U$7</f>
        <v>0</v>
      </c>
      <c r="X136" s="1081">
        <f t="shared" ref="X136:X139" si="148">R136/12</f>
        <v>0</v>
      </c>
      <c r="Z136" s="1081">
        <f t="shared" ref="Z136:Z139" si="149">IF($E136="Y",$R136,0)</f>
        <v>0</v>
      </c>
      <c r="AA136" s="1081">
        <f t="shared" ref="AA136:AA139" si="150">IF($E136="N",$R136,0)</f>
        <v>0</v>
      </c>
      <c r="AB136" s="909" t="e">
        <f t="shared" ref="AB136:AB139" si="151">Z136/(AA136+Z136)</f>
        <v>#DIV/0!</v>
      </c>
    </row>
    <row r="137" spans="1:28" ht="14.25" x14ac:dyDescent="0.3">
      <c r="A137" s="1075"/>
      <c r="B137" s="1076"/>
      <c r="C137" s="1148">
        <f>'24. M&amp;E Staff Loading'!C137</f>
        <v>0</v>
      </c>
      <c r="D137" s="919">
        <f>'24. M&amp;E Staff Loading'!D137</f>
        <v>0</v>
      </c>
      <c r="E137" s="1149">
        <f>'24. M&amp;E Staff Loading'!E137</f>
        <v>0</v>
      </c>
      <c r="F137" s="1102"/>
      <c r="G137" s="1102"/>
      <c r="H137" s="1102"/>
      <c r="I137" s="1102"/>
      <c r="J137" s="1102"/>
      <c r="K137" s="1102"/>
      <c r="L137" s="1102"/>
      <c r="M137" s="1102"/>
      <c r="N137" s="1102"/>
      <c r="O137" s="1102"/>
      <c r="P137" s="1102"/>
      <c r="Q137" s="1102"/>
      <c r="R137" s="1080">
        <f t="shared" si="145"/>
        <v>0</v>
      </c>
      <c r="S137" s="788">
        <f t="shared" si="146"/>
        <v>0</v>
      </c>
      <c r="W137" s="1081">
        <f t="shared" si="147"/>
        <v>0</v>
      </c>
      <c r="X137" s="1081">
        <f t="shared" si="148"/>
        <v>0</v>
      </c>
      <c r="Z137" s="1081">
        <f t="shared" si="149"/>
        <v>0</v>
      </c>
      <c r="AA137" s="1081">
        <f t="shared" si="150"/>
        <v>0</v>
      </c>
      <c r="AB137" s="909" t="e">
        <f t="shared" si="151"/>
        <v>#DIV/0!</v>
      </c>
    </row>
    <row r="138" spans="1:28" ht="14.25" x14ac:dyDescent="0.3">
      <c r="A138" s="1075"/>
      <c r="B138" s="1076"/>
      <c r="C138" s="1148">
        <f>'24. M&amp;E Staff Loading'!C138</f>
        <v>0</v>
      </c>
      <c r="D138" s="919">
        <f>'24. M&amp;E Staff Loading'!D138</f>
        <v>0</v>
      </c>
      <c r="E138" s="1149">
        <f>'24. M&amp;E Staff Loading'!E138</f>
        <v>0</v>
      </c>
      <c r="F138" s="1102"/>
      <c r="G138" s="1102"/>
      <c r="H138" s="1102"/>
      <c r="I138" s="1102"/>
      <c r="J138" s="1102"/>
      <c r="K138" s="1102"/>
      <c r="L138" s="1102"/>
      <c r="M138" s="1102"/>
      <c r="N138" s="1102"/>
      <c r="O138" s="1102"/>
      <c r="P138" s="1102"/>
      <c r="Q138" s="1102"/>
      <c r="R138" s="1080">
        <f t="shared" si="145"/>
        <v>0</v>
      </c>
      <c r="S138" s="788">
        <f t="shared" si="146"/>
        <v>0</v>
      </c>
      <c r="W138" s="1081">
        <f t="shared" si="147"/>
        <v>0</v>
      </c>
      <c r="X138" s="1081">
        <f t="shared" si="148"/>
        <v>0</v>
      </c>
      <c r="Z138" s="1081">
        <f t="shared" si="149"/>
        <v>0</v>
      </c>
      <c r="AA138" s="1081">
        <f t="shared" si="150"/>
        <v>0</v>
      </c>
      <c r="AB138" s="909" t="e">
        <f t="shared" si="151"/>
        <v>#DIV/0!</v>
      </c>
    </row>
    <row r="139" spans="1:28" ht="14.25" x14ac:dyDescent="0.3">
      <c r="A139" s="1075"/>
      <c r="B139" s="1076"/>
      <c r="C139" s="1148">
        <f>'24. M&amp;E Staff Loading'!C139</f>
        <v>0</v>
      </c>
      <c r="D139" s="919">
        <f>'24. M&amp;E Staff Loading'!D139</f>
        <v>0</v>
      </c>
      <c r="E139" s="1149">
        <f>'24. M&amp;E Staff Loading'!E139</f>
        <v>0</v>
      </c>
      <c r="F139" s="1102"/>
      <c r="G139" s="1102"/>
      <c r="H139" s="1102"/>
      <c r="I139" s="1102"/>
      <c r="J139" s="1102"/>
      <c r="K139" s="1102"/>
      <c r="L139" s="1102"/>
      <c r="M139" s="1102"/>
      <c r="N139" s="1102"/>
      <c r="O139" s="1102"/>
      <c r="P139" s="1102"/>
      <c r="Q139" s="1102"/>
      <c r="R139" s="1080">
        <f t="shared" si="145"/>
        <v>0</v>
      </c>
      <c r="S139" s="788">
        <f t="shared" si="146"/>
        <v>0</v>
      </c>
      <c r="W139" s="1081">
        <f t="shared" si="147"/>
        <v>0</v>
      </c>
      <c r="X139" s="1081">
        <f t="shared" si="148"/>
        <v>0</v>
      </c>
      <c r="Z139" s="1081">
        <f t="shared" si="149"/>
        <v>0</v>
      </c>
      <c r="AA139" s="1081">
        <f t="shared" si="150"/>
        <v>0</v>
      </c>
      <c r="AB139" s="909" t="e">
        <f t="shared" si="151"/>
        <v>#DIV/0!</v>
      </c>
    </row>
    <row r="140" spans="1:28" ht="15" thickBot="1" x14ac:dyDescent="0.35">
      <c r="A140" s="1082"/>
      <c r="B140" s="1083" t="s">
        <v>1178</v>
      </c>
      <c r="C140" s="1084"/>
      <c r="D140" s="920"/>
      <c r="E140" s="1086"/>
      <c r="F140" s="1087">
        <f>SUM(F135:F139)</f>
        <v>0</v>
      </c>
      <c r="G140" s="1087">
        <f t="shared" ref="G140:R140" si="152">SUM(G135:G139)</f>
        <v>0</v>
      </c>
      <c r="H140" s="1087">
        <f t="shared" si="152"/>
        <v>0</v>
      </c>
      <c r="I140" s="1087">
        <f t="shared" si="152"/>
        <v>0</v>
      </c>
      <c r="J140" s="1087">
        <f t="shared" si="152"/>
        <v>0</v>
      </c>
      <c r="K140" s="1087">
        <f t="shared" si="152"/>
        <v>0</v>
      </c>
      <c r="L140" s="1087">
        <f t="shared" si="152"/>
        <v>0</v>
      </c>
      <c r="M140" s="1087">
        <f t="shared" si="152"/>
        <v>0</v>
      </c>
      <c r="N140" s="1087">
        <f t="shared" si="152"/>
        <v>0</v>
      </c>
      <c r="O140" s="1087">
        <f t="shared" si="152"/>
        <v>0</v>
      </c>
      <c r="P140" s="1087">
        <f t="shared" si="152"/>
        <v>0</v>
      </c>
      <c r="Q140" s="1087">
        <f t="shared" si="152"/>
        <v>0</v>
      </c>
      <c r="R140" s="1087">
        <f t="shared" si="152"/>
        <v>0</v>
      </c>
      <c r="S140" s="796">
        <f>SUM(S135:S139)</f>
        <v>0</v>
      </c>
      <c r="W140" s="1099">
        <f>SUM(W135:W139)</f>
        <v>0</v>
      </c>
      <c r="X140" s="1099">
        <f>SUM(X135:X139)</f>
        <v>0</v>
      </c>
      <c r="Z140" s="1089">
        <f>SUM(Z135:Z139)</f>
        <v>0</v>
      </c>
      <c r="AA140" s="1089">
        <f>SUM(AA135:AA139)</f>
        <v>0</v>
      </c>
      <c r="AB140" s="798" t="e">
        <f>Z140/(Z140+AA140)</f>
        <v>#DIV/0!</v>
      </c>
    </row>
    <row r="141" spans="1:28" ht="14.25" x14ac:dyDescent="0.3">
      <c r="A141" s="1075">
        <v>7.2</v>
      </c>
      <c r="B141" s="1076" t="s">
        <v>1179</v>
      </c>
      <c r="C141" s="1148">
        <f>'24. M&amp;E Staff Loading'!C141</f>
        <v>0</v>
      </c>
      <c r="D141" s="919">
        <f>'24. M&amp;E Staff Loading'!D141</f>
        <v>0</v>
      </c>
      <c r="E141" s="1149">
        <f>'24. M&amp;E Staff Loading'!E141</f>
        <v>0</v>
      </c>
      <c r="F141" s="1102"/>
      <c r="G141" s="1102"/>
      <c r="H141" s="1102"/>
      <c r="I141" s="1102"/>
      <c r="J141" s="1102"/>
      <c r="K141" s="1102"/>
      <c r="L141" s="1102"/>
      <c r="M141" s="1102"/>
      <c r="N141" s="1102"/>
      <c r="O141" s="1102"/>
      <c r="P141" s="1102"/>
      <c r="Q141" s="1102"/>
      <c r="R141" s="1080">
        <f t="shared" ref="R141:R145" si="153">SUM(F141:Q141)</f>
        <v>0</v>
      </c>
      <c r="S141" s="788">
        <f>D141*R141</f>
        <v>0</v>
      </c>
      <c r="W141" s="1081">
        <f>X141/$U$7</f>
        <v>0</v>
      </c>
      <c r="X141" s="1081">
        <f>R141/12</f>
        <v>0</v>
      </c>
      <c r="Z141" s="1081">
        <f>IF($E141="Y",$R141,0)</f>
        <v>0</v>
      </c>
      <c r="AA141" s="1081">
        <f>IF($E141="N",$R141,0)</f>
        <v>0</v>
      </c>
      <c r="AB141" s="909" t="e">
        <f>Z141/(AA141+Z141)</f>
        <v>#DIV/0!</v>
      </c>
    </row>
    <row r="142" spans="1:28" s="1088" customFormat="1" ht="14.25" x14ac:dyDescent="0.3">
      <c r="A142" s="1075"/>
      <c r="B142" s="1076"/>
      <c r="C142" s="1148">
        <f>'24. M&amp;E Staff Loading'!C142</f>
        <v>0</v>
      </c>
      <c r="D142" s="919">
        <f>'24. M&amp;E Staff Loading'!D142</f>
        <v>0</v>
      </c>
      <c r="E142" s="1149">
        <f>'24. M&amp;E Staff Loading'!E142</f>
        <v>0</v>
      </c>
      <c r="F142" s="1102"/>
      <c r="G142" s="1102"/>
      <c r="H142" s="1102"/>
      <c r="I142" s="1102"/>
      <c r="J142" s="1102"/>
      <c r="K142" s="1102"/>
      <c r="L142" s="1102"/>
      <c r="M142" s="1102"/>
      <c r="N142" s="1102"/>
      <c r="O142" s="1102"/>
      <c r="P142" s="1102"/>
      <c r="Q142" s="1102"/>
      <c r="R142" s="1080">
        <f t="shared" si="153"/>
        <v>0</v>
      </c>
      <c r="S142" s="788">
        <f t="shared" ref="S142:S145" si="154">D142*R142</f>
        <v>0</v>
      </c>
      <c r="T142" s="1066"/>
      <c r="U142" s="1066"/>
      <c r="V142" s="1066"/>
      <c r="W142" s="1081">
        <f t="shared" ref="W142:W145" si="155">X142/$U$7</f>
        <v>0</v>
      </c>
      <c r="X142" s="1081">
        <f t="shared" ref="X142:X145" si="156">R142/12</f>
        <v>0</v>
      </c>
      <c r="Z142" s="1081">
        <f t="shared" ref="Z142:Z145" si="157">IF($E142="Y",$R142,0)</f>
        <v>0</v>
      </c>
      <c r="AA142" s="1081">
        <f t="shared" ref="AA142:AA145" si="158">IF($E142="N",$R142,0)</f>
        <v>0</v>
      </c>
      <c r="AB142" s="909" t="e">
        <f t="shared" ref="AB142:AB145" si="159">Z142/(AA142+Z142)</f>
        <v>#DIV/0!</v>
      </c>
    </row>
    <row r="143" spans="1:28" ht="14.25" x14ac:dyDescent="0.3">
      <c r="A143" s="1075"/>
      <c r="B143" s="1076"/>
      <c r="C143" s="1148">
        <f>'24. M&amp;E Staff Loading'!C143</f>
        <v>0</v>
      </c>
      <c r="D143" s="919">
        <f>'24. M&amp;E Staff Loading'!D143</f>
        <v>0</v>
      </c>
      <c r="E143" s="1149">
        <f>'24. M&amp;E Staff Loading'!E143</f>
        <v>0</v>
      </c>
      <c r="F143" s="1102"/>
      <c r="G143" s="1102"/>
      <c r="H143" s="1102"/>
      <c r="I143" s="1102"/>
      <c r="J143" s="1102"/>
      <c r="K143" s="1102"/>
      <c r="L143" s="1102"/>
      <c r="M143" s="1102"/>
      <c r="N143" s="1102"/>
      <c r="O143" s="1102"/>
      <c r="P143" s="1102"/>
      <c r="Q143" s="1102"/>
      <c r="R143" s="1080">
        <f t="shared" si="153"/>
        <v>0</v>
      </c>
      <c r="S143" s="788">
        <f t="shared" si="154"/>
        <v>0</v>
      </c>
      <c r="W143" s="1081">
        <f t="shared" si="155"/>
        <v>0</v>
      </c>
      <c r="X143" s="1081">
        <f t="shared" si="156"/>
        <v>0</v>
      </c>
      <c r="Z143" s="1081">
        <f t="shared" si="157"/>
        <v>0</v>
      </c>
      <c r="AA143" s="1081">
        <f t="shared" si="158"/>
        <v>0</v>
      </c>
      <c r="AB143" s="909" t="e">
        <f t="shared" si="159"/>
        <v>#DIV/0!</v>
      </c>
    </row>
    <row r="144" spans="1:28" s="1088" customFormat="1" ht="14.25" x14ac:dyDescent="0.3">
      <c r="A144" s="1075"/>
      <c r="B144" s="1076"/>
      <c r="C144" s="1148">
        <f>'24. M&amp;E Staff Loading'!C144</f>
        <v>0</v>
      </c>
      <c r="D144" s="919">
        <f>'24. M&amp;E Staff Loading'!D144</f>
        <v>0</v>
      </c>
      <c r="E144" s="1149">
        <f>'24. M&amp;E Staff Loading'!E144</f>
        <v>0</v>
      </c>
      <c r="F144" s="1102"/>
      <c r="G144" s="1102"/>
      <c r="H144" s="1102"/>
      <c r="I144" s="1102"/>
      <c r="J144" s="1102"/>
      <c r="K144" s="1102"/>
      <c r="L144" s="1102"/>
      <c r="M144" s="1102"/>
      <c r="N144" s="1102"/>
      <c r="O144" s="1102"/>
      <c r="P144" s="1102"/>
      <c r="Q144" s="1102"/>
      <c r="R144" s="1080">
        <f t="shared" si="153"/>
        <v>0</v>
      </c>
      <c r="S144" s="788">
        <f t="shared" si="154"/>
        <v>0</v>
      </c>
      <c r="T144" s="1066"/>
      <c r="U144" s="1066"/>
      <c r="V144" s="1066"/>
      <c r="W144" s="1081">
        <f t="shared" si="155"/>
        <v>0</v>
      </c>
      <c r="X144" s="1081">
        <f t="shared" si="156"/>
        <v>0</v>
      </c>
      <c r="Z144" s="1081">
        <f t="shared" si="157"/>
        <v>0</v>
      </c>
      <c r="AA144" s="1081">
        <f t="shared" si="158"/>
        <v>0</v>
      </c>
      <c r="AB144" s="909" t="e">
        <f t="shared" si="159"/>
        <v>#DIV/0!</v>
      </c>
    </row>
    <row r="145" spans="1:28" ht="14.25" x14ac:dyDescent="0.3">
      <c r="A145" s="1075"/>
      <c r="B145" s="1076"/>
      <c r="C145" s="1148">
        <f>'24. M&amp;E Staff Loading'!C145</f>
        <v>0</v>
      </c>
      <c r="D145" s="919">
        <f>'24. M&amp;E Staff Loading'!D145</f>
        <v>0</v>
      </c>
      <c r="E145" s="1149">
        <f>'24. M&amp;E Staff Loading'!E145</f>
        <v>0</v>
      </c>
      <c r="F145" s="1102"/>
      <c r="G145" s="1102"/>
      <c r="H145" s="1102"/>
      <c r="I145" s="1102"/>
      <c r="J145" s="1102"/>
      <c r="K145" s="1102"/>
      <c r="L145" s="1102"/>
      <c r="M145" s="1102"/>
      <c r="N145" s="1102"/>
      <c r="O145" s="1102"/>
      <c r="P145" s="1102"/>
      <c r="Q145" s="1102"/>
      <c r="R145" s="1080">
        <f t="shared" si="153"/>
        <v>0</v>
      </c>
      <c r="S145" s="788">
        <f t="shared" si="154"/>
        <v>0</v>
      </c>
      <c r="W145" s="1081">
        <f t="shared" si="155"/>
        <v>0</v>
      </c>
      <c r="X145" s="1081">
        <f t="shared" si="156"/>
        <v>0</v>
      </c>
      <c r="Z145" s="1081">
        <f t="shared" si="157"/>
        <v>0</v>
      </c>
      <c r="AA145" s="1081">
        <f t="shared" si="158"/>
        <v>0</v>
      </c>
      <c r="AB145" s="909" t="e">
        <f t="shared" si="159"/>
        <v>#DIV/0!</v>
      </c>
    </row>
    <row r="146" spans="1:28" ht="15" thickBot="1" x14ac:dyDescent="0.35">
      <c r="A146" s="1082"/>
      <c r="B146" s="1083" t="s">
        <v>1180</v>
      </c>
      <c r="C146" s="1084"/>
      <c r="D146" s="920"/>
      <c r="E146" s="1086"/>
      <c r="F146" s="1087">
        <f>SUM(F141:F145)</f>
        <v>0</v>
      </c>
      <c r="G146" s="1087">
        <f t="shared" ref="G146:R146" si="160">SUM(G141:G145)</f>
        <v>0</v>
      </c>
      <c r="H146" s="1087">
        <f t="shared" si="160"/>
        <v>0</v>
      </c>
      <c r="I146" s="1087">
        <f t="shared" si="160"/>
        <v>0</v>
      </c>
      <c r="J146" s="1087">
        <f t="shared" si="160"/>
        <v>0</v>
      </c>
      <c r="K146" s="1087">
        <f t="shared" si="160"/>
        <v>0</v>
      </c>
      <c r="L146" s="1087">
        <f t="shared" si="160"/>
        <v>0</v>
      </c>
      <c r="M146" s="1087">
        <f t="shared" si="160"/>
        <v>0</v>
      </c>
      <c r="N146" s="1087">
        <f t="shared" si="160"/>
        <v>0</v>
      </c>
      <c r="O146" s="1087">
        <f t="shared" si="160"/>
        <v>0</v>
      </c>
      <c r="P146" s="1087">
        <f t="shared" si="160"/>
        <v>0</v>
      </c>
      <c r="Q146" s="1087">
        <f t="shared" si="160"/>
        <v>0</v>
      </c>
      <c r="R146" s="1087">
        <f t="shared" si="160"/>
        <v>0</v>
      </c>
      <c r="S146" s="796">
        <f>SUM(S141:S145)</f>
        <v>0</v>
      </c>
      <c r="W146" s="1099">
        <f>SUM(W141:W145)</f>
        <v>0</v>
      </c>
      <c r="X146" s="1099">
        <f>SUM(X141:X145)</f>
        <v>0</v>
      </c>
      <c r="Z146" s="1089">
        <f>SUM(Z141:Z145)</f>
        <v>0</v>
      </c>
      <c r="AA146" s="1089">
        <f>SUM(AA141:AA145)</f>
        <v>0</v>
      </c>
      <c r="AB146" s="798" t="e">
        <f>Z146/(Z146+AA146)</f>
        <v>#DIV/0!</v>
      </c>
    </row>
    <row r="147" spans="1:28" ht="14.25" x14ac:dyDescent="0.3">
      <c r="A147" s="1075">
        <v>7.3</v>
      </c>
      <c r="B147" s="1076" t="s">
        <v>1181</v>
      </c>
      <c r="C147" s="1148">
        <f>'24. M&amp;E Staff Loading'!C147</f>
        <v>0</v>
      </c>
      <c r="D147" s="919">
        <f>'24. M&amp;E Staff Loading'!D147</f>
        <v>0</v>
      </c>
      <c r="E147" s="1149">
        <f>'24. M&amp;E Staff Loading'!E147</f>
        <v>0</v>
      </c>
      <c r="F147" s="1102"/>
      <c r="G147" s="1102"/>
      <c r="H147" s="1102"/>
      <c r="I147" s="1102"/>
      <c r="J147" s="1102"/>
      <c r="K147" s="1102"/>
      <c r="L147" s="1102"/>
      <c r="M147" s="1102"/>
      <c r="N147" s="1102"/>
      <c r="O147" s="1102"/>
      <c r="P147" s="1102"/>
      <c r="Q147" s="1102"/>
      <c r="R147" s="1080">
        <f t="shared" ref="R147:R151" si="161">SUM(F147:Q147)</f>
        <v>0</v>
      </c>
      <c r="S147" s="788">
        <f>D147*R147</f>
        <v>0</v>
      </c>
      <c r="W147" s="1081">
        <f>X147/$U$7</f>
        <v>0</v>
      </c>
      <c r="X147" s="1081">
        <f>R147/12</f>
        <v>0</v>
      </c>
      <c r="Z147" s="1081">
        <f>IF($E147="Y",$R147,0)</f>
        <v>0</v>
      </c>
      <c r="AA147" s="1081">
        <f>IF($E147="N",$R147,0)</f>
        <v>0</v>
      </c>
      <c r="AB147" s="909" t="e">
        <f>Z147/(AA147+Z147)</f>
        <v>#DIV/0!</v>
      </c>
    </row>
    <row r="148" spans="1:28" s="1088" customFormat="1" ht="14.25" x14ac:dyDescent="0.3">
      <c r="A148" s="1075"/>
      <c r="B148" s="1076"/>
      <c r="C148" s="1148">
        <f>'24. M&amp;E Staff Loading'!C148</f>
        <v>0</v>
      </c>
      <c r="D148" s="919">
        <f>'24. M&amp;E Staff Loading'!D148</f>
        <v>0</v>
      </c>
      <c r="E148" s="1149">
        <f>'24. M&amp;E Staff Loading'!E148</f>
        <v>0</v>
      </c>
      <c r="F148" s="1102"/>
      <c r="G148" s="1102"/>
      <c r="H148" s="1102"/>
      <c r="I148" s="1102"/>
      <c r="J148" s="1102"/>
      <c r="K148" s="1102"/>
      <c r="L148" s="1102"/>
      <c r="M148" s="1102"/>
      <c r="N148" s="1102"/>
      <c r="O148" s="1102"/>
      <c r="P148" s="1102"/>
      <c r="Q148" s="1102"/>
      <c r="R148" s="1080">
        <f t="shared" si="161"/>
        <v>0</v>
      </c>
      <c r="S148" s="788">
        <f t="shared" ref="S148:S151" si="162">D148*R148</f>
        <v>0</v>
      </c>
      <c r="T148" s="1066"/>
      <c r="U148" s="1066"/>
      <c r="V148" s="1066"/>
      <c r="W148" s="1081">
        <f t="shared" ref="W148:W151" si="163">X148/$U$7</f>
        <v>0</v>
      </c>
      <c r="X148" s="1081">
        <f t="shared" ref="X148:X151" si="164">R148/12</f>
        <v>0</v>
      </c>
      <c r="Z148" s="1081">
        <f t="shared" ref="Z148:Z151" si="165">IF($E148="Y",$R148,0)</f>
        <v>0</v>
      </c>
      <c r="AA148" s="1081">
        <f t="shared" ref="AA148:AA151" si="166">IF($E148="N",$R148,0)</f>
        <v>0</v>
      </c>
      <c r="AB148" s="909" t="e">
        <f t="shared" ref="AB148:AB151" si="167">Z148/(AA148+Z148)</f>
        <v>#DIV/0!</v>
      </c>
    </row>
    <row r="149" spans="1:28" s="1088" customFormat="1" ht="14.25" x14ac:dyDescent="0.3">
      <c r="A149" s="1075"/>
      <c r="B149" s="1076"/>
      <c r="C149" s="1148">
        <f>'24. M&amp;E Staff Loading'!C149</f>
        <v>0</v>
      </c>
      <c r="D149" s="919">
        <f>'24. M&amp;E Staff Loading'!D149</f>
        <v>0</v>
      </c>
      <c r="E149" s="1149">
        <f>'24. M&amp;E Staff Loading'!E149</f>
        <v>0</v>
      </c>
      <c r="F149" s="1102"/>
      <c r="G149" s="1102"/>
      <c r="H149" s="1102"/>
      <c r="I149" s="1102"/>
      <c r="J149" s="1102"/>
      <c r="K149" s="1102"/>
      <c r="L149" s="1102"/>
      <c r="M149" s="1102"/>
      <c r="N149" s="1102"/>
      <c r="O149" s="1102"/>
      <c r="P149" s="1102"/>
      <c r="Q149" s="1102"/>
      <c r="R149" s="1080">
        <f t="shared" si="161"/>
        <v>0</v>
      </c>
      <c r="S149" s="788">
        <f t="shared" si="162"/>
        <v>0</v>
      </c>
      <c r="T149" s="1066"/>
      <c r="U149" s="1066"/>
      <c r="V149" s="1066"/>
      <c r="W149" s="1081">
        <f t="shared" si="163"/>
        <v>0</v>
      </c>
      <c r="X149" s="1081">
        <f t="shared" si="164"/>
        <v>0</v>
      </c>
      <c r="Z149" s="1081">
        <f t="shared" si="165"/>
        <v>0</v>
      </c>
      <c r="AA149" s="1081">
        <f t="shared" si="166"/>
        <v>0</v>
      </c>
      <c r="AB149" s="909" t="e">
        <f t="shared" si="167"/>
        <v>#DIV/0!</v>
      </c>
    </row>
    <row r="150" spans="1:28" s="1088" customFormat="1" ht="14.25" x14ac:dyDescent="0.3">
      <c r="A150" s="1075"/>
      <c r="B150" s="1076"/>
      <c r="C150" s="1148">
        <f>'24. M&amp;E Staff Loading'!C150</f>
        <v>0</v>
      </c>
      <c r="D150" s="919">
        <f>'24. M&amp;E Staff Loading'!D150</f>
        <v>0</v>
      </c>
      <c r="E150" s="1149">
        <f>'24. M&amp;E Staff Loading'!E150</f>
        <v>0</v>
      </c>
      <c r="F150" s="1102"/>
      <c r="G150" s="1102"/>
      <c r="H150" s="1102"/>
      <c r="I150" s="1102"/>
      <c r="J150" s="1102"/>
      <c r="K150" s="1102"/>
      <c r="L150" s="1102"/>
      <c r="M150" s="1102"/>
      <c r="N150" s="1102"/>
      <c r="O150" s="1102"/>
      <c r="P150" s="1102"/>
      <c r="Q150" s="1102"/>
      <c r="R150" s="1080">
        <f t="shared" si="161"/>
        <v>0</v>
      </c>
      <c r="S150" s="788">
        <f t="shared" si="162"/>
        <v>0</v>
      </c>
      <c r="T150" s="1066"/>
      <c r="U150" s="1066"/>
      <c r="V150" s="1066"/>
      <c r="W150" s="1081">
        <f t="shared" si="163"/>
        <v>0</v>
      </c>
      <c r="X150" s="1081">
        <f t="shared" si="164"/>
        <v>0</v>
      </c>
      <c r="Z150" s="1081">
        <f t="shared" si="165"/>
        <v>0</v>
      </c>
      <c r="AA150" s="1081">
        <f t="shared" si="166"/>
        <v>0</v>
      </c>
      <c r="AB150" s="909" t="e">
        <f t="shared" si="167"/>
        <v>#DIV/0!</v>
      </c>
    </row>
    <row r="151" spans="1:28" ht="14.25" customHeight="1" x14ac:dyDescent="0.3">
      <c r="A151" s="1075"/>
      <c r="B151" s="1076"/>
      <c r="C151" s="1148">
        <f>'24. M&amp;E Staff Loading'!C151</f>
        <v>0</v>
      </c>
      <c r="D151" s="919">
        <f>'24. M&amp;E Staff Loading'!D151</f>
        <v>0</v>
      </c>
      <c r="E151" s="1149">
        <f>'24. M&amp;E Staff Loading'!E151</f>
        <v>0</v>
      </c>
      <c r="F151" s="1102"/>
      <c r="G151" s="1102"/>
      <c r="H151" s="1102"/>
      <c r="I151" s="1102"/>
      <c r="J151" s="1102"/>
      <c r="K151" s="1102"/>
      <c r="L151" s="1102"/>
      <c r="M151" s="1102"/>
      <c r="N151" s="1102"/>
      <c r="O151" s="1102"/>
      <c r="P151" s="1102"/>
      <c r="Q151" s="1102"/>
      <c r="R151" s="1080">
        <f t="shared" si="161"/>
        <v>0</v>
      </c>
      <c r="S151" s="788">
        <f t="shared" si="162"/>
        <v>0</v>
      </c>
      <c r="W151" s="1081">
        <f t="shared" si="163"/>
        <v>0</v>
      </c>
      <c r="X151" s="1081">
        <f t="shared" si="164"/>
        <v>0</v>
      </c>
      <c r="Z151" s="1081">
        <f t="shared" si="165"/>
        <v>0</v>
      </c>
      <c r="AA151" s="1081">
        <f t="shared" si="166"/>
        <v>0</v>
      </c>
      <c r="AB151" s="909" t="e">
        <f t="shared" si="167"/>
        <v>#DIV/0!</v>
      </c>
    </row>
    <row r="152" spans="1:28" s="1068" customFormat="1" ht="15" thickBot="1" x14ac:dyDescent="0.35">
      <c r="A152" s="1082"/>
      <c r="B152" s="1083" t="s">
        <v>1182</v>
      </c>
      <c r="C152" s="1084"/>
      <c r="D152" s="920"/>
      <c r="E152" s="1086"/>
      <c r="F152" s="1087">
        <f>SUM(F147:F151)</f>
        <v>0</v>
      </c>
      <c r="G152" s="1087">
        <f t="shared" ref="G152:R152" si="168">SUM(G147:G151)</f>
        <v>0</v>
      </c>
      <c r="H152" s="1087">
        <f t="shared" si="168"/>
        <v>0</v>
      </c>
      <c r="I152" s="1087">
        <f t="shared" si="168"/>
        <v>0</v>
      </c>
      <c r="J152" s="1087">
        <f t="shared" si="168"/>
        <v>0</v>
      </c>
      <c r="K152" s="1087">
        <f t="shared" si="168"/>
        <v>0</v>
      </c>
      <c r="L152" s="1087">
        <f t="shared" si="168"/>
        <v>0</v>
      </c>
      <c r="M152" s="1087">
        <f t="shared" si="168"/>
        <v>0</v>
      </c>
      <c r="N152" s="1087">
        <f t="shared" si="168"/>
        <v>0</v>
      </c>
      <c r="O152" s="1087">
        <f t="shared" si="168"/>
        <v>0</v>
      </c>
      <c r="P152" s="1087">
        <f t="shared" si="168"/>
        <v>0</v>
      </c>
      <c r="Q152" s="1087">
        <f t="shared" si="168"/>
        <v>0</v>
      </c>
      <c r="R152" s="1087">
        <f t="shared" si="168"/>
        <v>0</v>
      </c>
      <c r="S152" s="796">
        <f>SUM(S147:S151)</f>
        <v>0</v>
      </c>
      <c r="T152" s="1066"/>
      <c r="U152" s="1066"/>
      <c r="V152" s="1066"/>
      <c r="W152" s="1099">
        <f>SUM(W147:W151)</f>
        <v>0</v>
      </c>
      <c r="X152" s="1099">
        <f>SUM(X147:X151)</f>
        <v>0</v>
      </c>
      <c r="Z152" s="1089">
        <f>SUM(Z147:Z151)</f>
        <v>0</v>
      </c>
      <c r="AA152" s="1089">
        <f>SUM(AA147:AA151)</f>
        <v>0</v>
      </c>
      <c r="AB152" s="798" t="e">
        <f>Z152/(Z152+AA152)</f>
        <v>#DIV/0!</v>
      </c>
    </row>
    <row r="153" spans="1:28" ht="9.9499999999999993" customHeight="1" x14ac:dyDescent="0.3">
      <c r="A153" s="1100"/>
      <c r="B153" s="1101"/>
      <c r="C153" s="1118"/>
      <c r="D153" s="922"/>
      <c r="E153" s="1079"/>
      <c r="F153" s="1102"/>
      <c r="G153" s="1102"/>
      <c r="H153" s="1102"/>
      <c r="I153" s="1102"/>
      <c r="J153" s="1102"/>
      <c r="K153" s="1102"/>
      <c r="L153" s="1102"/>
      <c r="M153" s="1102"/>
      <c r="N153" s="1102"/>
      <c r="O153" s="1102"/>
      <c r="P153" s="1102"/>
      <c r="Q153" s="1102"/>
      <c r="R153" s="1102"/>
      <c r="S153" s="834"/>
      <c r="W153" s="1125"/>
      <c r="X153" s="1125"/>
      <c r="Z153" s="1125"/>
      <c r="AA153" s="1125"/>
      <c r="AB153" s="790"/>
    </row>
    <row r="154" spans="1:28" ht="15" thickBot="1" x14ac:dyDescent="0.35">
      <c r="A154" s="1104"/>
      <c r="B154" s="1208" t="s">
        <v>1183</v>
      </c>
      <c r="C154" s="1209"/>
      <c r="D154" s="923"/>
      <c r="E154" s="1108"/>
      <c r="F154" s="1107">
        <f t="shared" ref="F154:S154" si="169">SUM(F140,F146,F152)</f>
        <v>0</v>
      </c>
      <c r="G154" s="1107">
        <f t="shared" si="169"/>
        <v>0</v>
      </c>
      <c r="H154" s="1107">
        <f t="shared" si="169"/>
        <v>0</v>
      </c>
      <c r="I154" s="1107">
        <f t="shared" si="169"/>
        <v>0</v>
      </c>
      <c r="J154" s="1107">
        <f t="shared" si="169"/>
        <v>0</v>
      </c>
      <c r="K154" s="1107">
        <f t="shared" si="169"/>
        <v>0</v>
      </c>
      <c r="L154" s="1107">
        <f t="shared" si="169"/>
        <v>0</v>
      </c>
      <c r="M154" s="1107">
        <f t="shared" si="169"/>
        <v>0</v>
      </c>
      <c r="N154" s="1107">
        <f t="shared" si="169"/>
        <v>0</v>
      </c>
      <c r="O154" s="1107">
        <f t="shared" si="169"/>
        <v>0</v>
      </c>
      <c r="P154" s="1107">
        <f t="shared" si="169"/>
        <v>0</v>
      </c>
      <c r="Q154" s="1107">
        <f t="shared" si="169"/>
        <v>0</v>
      </c>
      <c r="R154" s="1107">
        <f t="shared" si="169"/>
        <v>0</v>
      </c>
      <c r="S154" s="814">
        <f t="shared" si="169"/>
        <v>0</v>
      </c>
      <c r="W154" s="1107">
        <f>SUM(W140,W146,W152)</f>
        <v>0</v>
      </c>
      <c r="X154" s="1107">
        <f>SUM(X140,X146,X152)</f>
        <v>0</v>
      </c>
      <c r="Z154" s="1107">
        <f>SUM(Z140,Z146,Z152)</f>
        <v>0</v>
      </c>
      <c r="AA154" s="1107">
        <f>SUM(AA140,AA146,AA152)</f>
        <v>0</v>
      </c>
      <c r="AB154" s="815" t="e">
        <f t="shared" ref="AB154" si="170">Z154/(AA154+Z154)</f>
        <v>#DIV/0!</v>
      </c>
    </row>
    <row r="155" spans="1:28" ht="14.25" x14ac:dyDescent="0.3">
      <c r="A155" s="1126"/>
      <c r="B155" s="1101"/>
      <c r="C155" s="1077"/>
      <c r="D155" s="922"/>
      <c r="E155" s="1128"/>
      <c r="F155" s="1102"/>
      <c r="G155" s="1102"/>
      <c r="H155" s="1102"/>
      <c r="I155" s="1102"/>
      <c r="J155" s="1102"/>
      <c r="K155" s="1102"/>
      <c r="L155" s="1102"/>
      <c r="M155" s="1102"/>
      <c r="N155" s="1102"/>
      <c r="O155" s="1102"/>
      <c r="P155" s="1102"/>
      <c r="Q155" s="1102"/>
      <c r="R155" s="1102"/>
      <c r="S155" s="834"/>
      <c r="W155" s="1077"/>
      <c r="X155" s="1077"/>
      <c r="Z155" s="1077"/>
      <c r="AA155" s="1077"/>
      <c r="AB155" s="790"/>
    </row>
    <row r="156" spans="1:28" ht="14.25" x14ac:dyDescent="0.3">
      <c r="A156" s="1070">
        <v>8</v>
      </c>
      <c r="B156" s="1130" t="s">
        <v>162</v>
      </c>
      <c r="C156" s="1072"/>
      <c r="D156" s="918"/>
      <c r="E156" s="1073"/>
      <c r="F156" s="1116"/>
      <c r="G156" s="1116"/>
      <c r="H156" s="1116"/>
      <c r="I156" s="1116"/>
      <c r="J156" s="1116"/>
      <c r="K156" s="1116"/>
      <c r="L156" s="1116"/>
      <c r="M156" s="1116"/>
      <c r="N156" s="1116"/>
      <c r="O156" s="1116"/>
      <c r="P156" s="1116"/>
      <c r="Q156" s="1116"/>
      <c r="R156" s="1074"/>
      <c r="S156" s="838"/>
      <c r="W156" s="1072"/>
      <c r="X156" s="1072"/>
      <c r="Z156" s="1072"/>
      <c r="AA156" s="1072"/>
      <c r="AB156" s="781"/>
    </row>
    <row r="157" spans="1:28" ht="14.25" x14ac:dyDescent="0.3">
      <c r="A157" s="1075">
        <v>8.1</v>
      </c>
      <c r="B157" s="1076" t="s">
        <v>163</v>
      </c>
      <c r="C157" s="1148">
        <f>'24. M&amp;E Staff Loading'!C157</f>
        <v>0</v>
      </c>
      <c r="D157" s="919">
        <f>'24. M&amp;E Staff Loading'!D157</f>
        <v>0</v>
      </c>
      <c r="E157" s="1149">
        <f>'24. M&amp;E Staff Loading'!E157</f>
        <v>0</v>
      </c>
      <c r="F157" s="1102"/>
      <c r="G157" s="1102"/>
      <c r="H157" s="1102"/>
      <c r="I157" s="1102"/>
      <c r="J157" s="1102"/>
      <c r="K157" s="1102"/>
      <c r="L157" s="1102"/>
      <c r="M157" s="1102"/>
      <c r="N157" s="1102"/>
      <c r="O157" s="1102"/>
      <c r="P157" s="1102"/>
      <c r="Q157" s="1102"/>
      <c r="R157" s="1080">
        <f t="shared" ref="R157:R161" si="171">SUM(F157:Q157)</f>
        <v>0</v>
      </c>
      <c r="S157" s="788">
        <f>D157*R157</f>
        <v>0</v>
      </c>
      <c r="W157" s="1081">
        <f>X157/$U$7</f>
        <v>0</v>
      </c>
      <c r="X157" s="1081">
        <f>R157/12</f>
        <v>0</v>
      </c>
      <c r="Z157" s="1081">
        <f>IF($E157="Y",$R157,0)</f>
        <v>0</v>
      </c>
      <c r="AA157" s="1081">
        <f>IF($E157="N",$R157,0)</f>
        <v>0</v>
      </c>
      <c r="AB157" s="909" t="e">
        <f>Z157/(AA157+Z157)</f>
        <v>#DIV/0!</v>
      </c>
    </row>
    <row r="158" spans="1:28" s="1088" customFormat="1" ht="14.25" x14ac:dyDescent="0.3">
      <c r="A158" s="1075"/>
      <c r="B158" s="1076"/>
      <c r="C158" s="1148">
        <f>'24. M&amp;E Staff Loading'!C158</f>
        <v>0</v>
      </c>
      <c r="D158" s="919">
        <f>'24. M&amp;E Staff Loading'!D158</f>
        <v>0</v>
      </c>
      <c r="E158" s="1149">
        <f>'24. M&amp;E Staff Loading'!E158</f>
        <v>0</v>
      </c>
      <c r="F158" s="1102"/>
      <c r="G158" s="1102"/>
      <c r="H158" s="1102"/>
      <c r="I158" s="1102"/>
      <c r="J158" s="1102"/>
      <c r="K158" s="1102"/>
      <c r="L158" s="1102"/>
      <c r="M158" s="1102"/>
      <c r="N158" s="1102"/>
      <c r="O158" s="1102"/>
      <c r="P158" s="1102"/>
      <c r="Q158" s="1102"/>
      <c r="R158" s="1080">
        <f t="shared" si="171"/>
        <v>0</v>
      </c>
      <c r="S158" s="788">
        <f t="shared" ref="S158:S161" si="172">D158*R158</f>
        <v>0</v>
      </c>
      <c r="T158" s="1131"/>
      <c r="U158" s="1131"/>
      <c r="V158" s="1131"/>
      <c r="W158" s="1081">
        <f t="shared" ref="W158:W161" si="173">X158/$U$7</f>
        <v>0</v>
      </c>
      <c r="X158" s="1081">
        <f t="shared" ref="X158:X161" si="174">R158/12</f>
        <v>0</v>
      </c>
      <c r="Z158" s="1081">
        <f t="shared" ref="Z158:Z161" si="175">IF($E158="Y",$R158,0)</f>
        <v>0</v>
      </c>
      <c r="AA158" s="1081">
        <f t="shared" ref="AA158:AA161" si="176">IF($E158="N",$R158,0)</f>
        <v>0</v>
      </c>
      <c r="AB158" s="909" t="e">
        <f t="shared" ref="AB158:AB161" si="177">Z158/(AA158+Z158)</f>
        <v>#DIV/0!</v>
      </c>
    </row>
    <row r="159" spans="1:28" s="1088" customFormat="1" ht="14.25" x14ac:dyDescent="0.3">
      <c r="A159" s="1075"/>
      <c r="B159" s="1076"/>
      <c r="C159" s="1148">
        <f>'24. M&amp;E Staff Loading'!C159</f>
        <v>0</v>
      </c>
      <c r="D159" s="919">
        <f>'24. M&amp;E Staff Loading'!D159</f>
        <v>0</v>
      </c>
      <c r="E159" s="1149">
        <f>'24. M&amp;E Staff Loading'!E159</f>
        <v>0</v>
      </c>
      <c r="F159" s="1102"/>
      <c r="G159" s="1102"/>
      <c r="H159" s="1102"/>
      <c r="I159" s="1102"/>
      <c r="J159" s="1102"/>
      <c r="K159" s="1102"/>
      <c r="L159" s="1102"/>
      <c r="M159" s="1102"/>
      <c r="N159" s="1102"/>
      <c r="O159" s="1102"/>
      <c r="P159" s="1102"/>
      <c r="Q159" s="1102"/>
      <c r="R159" s="1080">
        <f t="shared" si="171"/>
        <v>0</v>
      </c>
      <c r="S159" s="788">
        <f t="shared" si="172"/>
        <v>0</v>
      </c>
      <c r="T159" s="1131"/>
      <c r="U159" s="1131"/>
      <c r="V159" s="1131"/>
      <c r="W159" s="1081">
        <f t="shared" si="173"/>
        <v>0</v>
      </c>
      <c r="X159" s="1081">
        <f t="shared" si="174"/>
        <v>0</v>
      </c>
      <c r="Z159" s="1081">
        <f t="shared" si="175"/>
        <v>0</v>
      </c>
      <c r="AA159" s="1081">
        <f t="shared" si="176"/>
        <v>0</v>
      </c>
      <c r="AB159" s="909" t="e">
        <f t="shared" si="177"/>
        <v>#DIV/0!</v>
      </c>
    </row>
    <row r="160" spans="1:28" ht="14.25" x14ac:dyDescent="0.3">
      <c r="A160" s="1075"/>
      <c r="B160" s="1076"/>
      <c r="C160" s="1148">
        <f>'24. M&amp;E Staff Loading'!C160</f>
        <v>0</v>
      </c>
      <c r="D160" s="919">
        <f>'24. M&amp;E Staff Loading'!D160</f>
        <v>0</v>
      </c>
      <c r="E160" s="1149">
        <f>'24. M&amp;E Staff Loading'!E160</f>
        <v>0</v>
      </c>
      <c r="F160" s="1102"/>
      <c r="G160" s="1102"/>
      <c r="H160" s="1102"/>
      <c r="I160" s="1102"/>
      <c r="J160" s="1102"/>
      <c r="K160" s="1102"/>
      <c r="L160" s="1102"/>
      <c r="M160" s="1102"/>
      <c r="N160" s="1102"/>
      <c r="O160" s="1102"/>
      <c r="P160" s="1102"/>
      <c r="Q160" s="1102"/>
      <c r="R160" s="1080">
        <f t="shared" si="171"/>
        <v>0</v>
      </c>
      <c r="S160" s="788">
        <f t="shared" si="172"/>
        <v>0</v>
      </c>
      <c r="T160" s="1131"/>
      <c r="U160" s="1131"/>
      <c r="V160" s="1131"/>
      <c r="W160" s="1081">
        <f t="shared" si="173"/>
        <v>0</v>
      </c>
      <c r="X160" s="1081">
        <f t="shared" si="174"/>
        <v>0</v>
      </c>
      <c r="Z160" s="1081">
        <f t="shared" si="175"/>
        <v>0</v>
      </c>
      <c r="AA160" s="1081">
        <f t="shared" si="176"/>
        <v>0</v>
      </c>
      <c r="AB160" s="909" t="e">
        <f t="shared" si="177"/>
        <v>#DIV/0!</v>
      </c>
    </row>
    <row r="161" spans="1:28" ht="14.25" x14ac:dyDescent="0.3">
      <c r="A161" s="1075"/>
      <c r="B161" s="1076"/>
      <c r="C161" s="1148">
        <f>'24. M&amp;E Staff Loading'!C161</f>
        <v>0</v>
      </c>
      <c r="D161" s="919">
        <f>'24. M&amp;E Staff Loading'!D161</f>
        <v>0</v>
      </c>
      <c r="E161" s="1149">
        <f>'24. M&amp;E Staff Loading'!E161</f>
        <v>0</v>
      </c>
      <c r="F161" s="1102"/>
      <c r="G161" s="1102"/>
      <c r="H161" s="1102"/>
      <c r="I161" s="1102"/>
      <c r="J161" s="1102"/>
      <c r="K161" s="1102"/>
      <c r="L161" s="1102"/>
      <c r="M161" s="1102"/>
      <c r="N161" s="1102"/>
      <c r="O161" s="1102"/>
      <c r="P161" s="1102"/>
      <c r="Q161" s="1102"/>
      <c r="R161" s="1080">
        <f t="shared" si="171"/>
        <v>0</v>
      </c>
      <c r="S161" s="788">
        <f t="shared" si="172"/>
        <v>0</v>
      </c>
      <c r="T161" s="1131"/>
      <c r="U161" s="1131"/>
      <c r="V161" s="1131"/>
      <c r="W161" s="1081">
        <f t="shared" si="173"/>
        <v>0</v>
      </c>
      <c r="X161" s="1081">
        <f t="shared" si="174"/>
        <v>0</v>
      </c>
      <c r="Z161" s="1081">
        <f t="shared" si="175"/>
        <v>0</v>
      </c>
      <c r="AA161" s="1081">
        <f t="shared" si="176"/>
        <v>0</v>
      </c>
      <c r="AB161" s="909" t="e">
        <f t="shared" si="177"/>
        <v>#DIV/0!</v>
      </c>
    </row>
    <row r="162" spans="1:28" ht="15" thickBot="1" x14ac:dyDescent="0.35">
      <c r="A162" s="1082"/>
      <c r="B162" s="1083" t="s">
        <v>164</v>
      </c>
      <c r="C162" s="1084"/>
      <c r="D162" s="920"/>
      <c r="E162" s="1086"/>
      <c r="F162" s="1087">
        <f>SUM(F157:F161)</f>
        <v>0</v>
      </c>
      <c r="G162" s="1087">
        <f t="shared" ref="G162:R162" si="178">SUM(G157:G161)</f>
        <v>0</v>
      </c>
      <c r="H162" s="1087">
        <f t="shared" si="178"/>
        <v>0</v>
      </c>
      <c r="I162" s="1087">
        <f t="shared" si="178"/>
        <v>0</v>
      </c>
      <c r="J162" s="1087">
        <f t="shared" si="178"/>
        <v>0</v>
      </c>
      <c r="K162" s="1087">
        <f t="shared" si="178"/>
        <v>0</v>
      </c>
      <c r="L162" s="1087">
        <f t="shared" si="178"/>
        <v>0</v>
      </c>
      <c r="M162" s="1087">
        <f t="shared" si="178"/>
        <v>0</v>
      </c>
      <c r="N162" s="1087">
        <f t="shared" si="178"/>
        <v>0</v>
      </c>
      <c r="O162" s="1087">
        <f t="shared" si="178"/>
        <v>0</v>
      </c>
      <c r="P162" s="1087">
        <f t="shared" si="178"/>
        <v>0</v>
      </c>
      <c r="Q162" s="1087">
        <f t="shared" si="178"/>
        <v>0</v>
      </c>
      <c r="R162" s="1087">
        <f t="shared" si="178"/>
        <v>0</v>
      </c>
      <c r="S162" s="796">
        <f>SUM(S157:S161)</f>
        <v>0</v>
      </c>
      <c r="T162" s="1131"/>
      <c r="U162" s="1131"/>
      <c r="V162" s="1131"/>
      <c r="W162" s="1099">
        <f>SUM(W157:W161)</f>
        <v>0</v>
      </c>
      <c r="X162" s="1099">
        <f>SUM(X157:X161)</f>
        <v>0</v>
      </c>
      <c r="Z162" s="1089">
        <f>SUM(Z157:Z161)</f>
        <v>0</v>
      </c>
      <c r="AA162" s="1089">
        <f>SUM(AA157:AA161)</f>
        <v>0</v>
      </c>
      <c r="AB162" s="798" t="e">
        <f>Z162/(Z162+AA162)</f>
        <v>#DIV/0!</v>
      </c>
    </row>
    <row r="163" spans="1:28" ht="14.25" x14ac:dyDescent="0.3">
      <c r="A163" s="1075">
        <v>8.1999999999999993</v>
      </c>
      <c r="B163" s="1076" t="s">
        <v>1184</v>
      </c>
      <c r="C163" s="1148">
        <f>'24. M&amp;E Staff Loading'!C163</f>
        <v>0</v>
      </c>
      <c r="D163" s="919">
        <f>'24. M&amp;E Staff Loading'!D163</f>
        <v>0</v>
      </c>
      <c r="E163" s="1149">
        <f>'24. M&amp;E Staff Loading'!E163</f>
        <v>0</v>
      </c>
      <c r="F163" s="1102"/>
      <c r="G163" s="1102"/>
      <c r="H163" s="1102"/>
      <c r="I163" s="1102"/>
      <c r="J163" s="1102"/>
      <c r="K163" s="1102"/>
      <c r="L163" s="1102"/>
      <c r="M163" s="1102"/>
      <c r="N163" s="1102"/>
      <c r="O163" s="1102"/>
      <c r="P163" s="1102"/>
      <c r="Q163" s="1102"/>
      <c r="R163" s="1080">
        <f t="shared" ref="R163:R167" si="179">SUM(F163:Q163)</f>
        <v>0</v>
      </c>
      <c r="S163" s="788">
        <f>D163*R163</f>
        <v>0</v>
      </c>
      <c r="T163" s="1131"/>
      <c r="U163" s="1131"/>
      <c r="V163" s="1131"/>
      <c r="W163" s="1081">
        <f>X163/$U$7</f>
        <v>0</v>
      </c>
      <c r="X163" s="1081">
        <f>R163/12</f>
        <v>0</v>
      </c>
      <c r="Z163" s="1081">
        <f>IF($E163="Y",$R163,0)</f>
        <v>0</v>
      </c>
      <c r="AA163" s="1081">
        <f>IF($E163="N",$R163,0)</f>
        <v>0</v>
      </c>
      <c r="AB163" s="909" t="e">
        <f>Z163/(AA163+Z163)</f>
        <v>#DIV/0!</v>
      </c>
    </row>
    <row r="164" spans="1:28" s="1088" customFormat="1" ht="14.25" x14ac:dyDescent="0.3">
      <c r="A164" s="1075"/>
      <c r="B164" s="1076"/>
      <c r="C164" s="1148">
        <f>'24. M&amp;E Staff Loading'!C164</f>
        <v>0</v>
      </c>
      <c r="D164" s="919">
        <f>'24. M&amp;E Staff Loading'!D164</f>
        <v>0</v>
      </c>
      <c r="E164" s="1149">
        <f>'24. M&amp;E Staff Loading'!E164</f>
        <v>0</v>
      </c>
      <c r="F164" s="1102"/>
      <c r="G164" s="1102"/>
      <c r="H164" s="1102"/>
      <c r="I164" s="1102"/>
      <c r="J164" s="1102"/>
      <c r="K164" s="1102"/>
      <c r="L164" s="1102"/>
      <c r="M164" s="1102"/>
      <c r="N164" s="1102"/>
      <c r="O164" s="1102"/>
      <c r="P164" s="1102"/>
      <c r="Q164" s="1102"/>
      <c r="R164" s="1080">
        <f t="shared" si="179"/>
        <v>0</v>
      </c>
      <c r="S164" s="788">
        <f t="shared" ref="S164:S167" si="180">D164*R164</f>
        <v>0</v>
      </c>
      <c r="T164" s="1131"/>
      <c r="U164" s="1131"/>
      <c r="V164" s="1131"/>
      <c r="W164" s="1081">
        <f t="shared" ref="W164:W167" si="181">X164/$U$7</f>
        <v>0</v>
      </c>
      <c r="X164" s="1081">
        <f t="shared" ref="X164:X167" si="182">R164/12</f>
        <v>0</v>
      </c>
      <c r="Z164" s="1081">
        <f t="shared" ref="Z164:Z167" si="183">IF($E164="Y",$R164,0)</f>
        <v>0</v>
      </c>
      <c r="AA164" s="1081">
        <f t="shared" ref="AA164:AA167" si="184">IF($E164="N",$R164,0)</f>
        <v>0</v>
      </c>
      <c r="AB164" s="909" t="e">
        <f t="shared" ref="AB164:AB167" si="185">Z164/(AA164+Z164)</f>
        <v>#DIV/0!</v>
      </c>
    </row>
    <row r="165" spans="1:28" ht="14.25" x14ac:dyDescent="0.3">
      <c r="A165" s="1075"/>
      <c r="B165" s="1076"/>
      <c r="C165" s="1148">
        <f>'24. M&amp;E Staff Loading'!C165</f>
        <v>0</v>
      </c>
      <c r="D165" s="919">
        <f>'24. M&amp;E Staff Loading'!D165</f>
        <v>0</v>
      </c>
      <c r="E165" s="1149">
        <f>'24. M&amp;E Staff Loading'!E165</f>
        <v>0</v>
      </c>
      <c r="F165" s="1102"/>
      <c r="G165" s="1102"/>
      <c r="H165" s="1102"/>
      <c r="I165" s="1102"/>
      <c r="J165" s="1102"/>
      <c r="K165" s="1102"/>
      <c r="L165" s="1102"/>
      <c r="M165" s="1102"/>
      <c r="N165" s="1102"/>
      <c r="O165" s="1102"/>
      <c r="P165" s="1102"/>
      <c r="Q165" s="1102"/>
      <c r="R165" s="1080">
        <f t="shared" si="179"/>
        <v>0</v>
      </c>
      <c r="S165" s="788">
        <f t="shared" si="180"/>
        <v>0</v>
      </c>
      <c r="T165" s="1131"/>
      <c r="U165" s="1131"/>
      <c r="V165" s="1131"/>
      <c r="W165" s="1081">
        <f t="shared" si="181"/>
        <v>0</v>
      </c>
      <c r="X165" s="1081">
        <f t="shared" si="182"/>
        <v>0</v>
      </c>
      <c r="Z165" s="1081">
        <f t="shared" si="183"/>
        <v>0</v>
      </c>
      <c r="AA165" s="1081">
        <f t="shared" si="184"/>
        <v>0</v>
      </c>
      <c r="AB165" s="909" t="e">
        <f t="shared" si="185"/>
        <v>#DIV/0!</v>
      </c>
    </row>
    <row r="166" spans="1:28" ht="14.25" x14ac:dyDescent="0.3">
      <c r="A166" s="1075"/>
      <c r="B166" s="1076"/>
      <c r="C166" s="1148">
        <f>'24. M&amp;E Staff Loading'!C166</f>
        <v>0</v>
      </c>
      <c r="D166" s="919">
        <f>'24. M&amp;E Staff Loading'!D166</f>
        <v>0</v>
      </c>
      <c r="E166" s="1149">
        <f>'24. M&amp;E Staff Loading'!E166</f>
        <v>0</v>
      </c>
      <c r="F166" s="1102"/>
      <c r="G166" s="1102"/>
      <c r="H166" s="1102"/>
      <c r="I166" s="1102"/>
      <c r="J166" s="1102"/>
      <c r="K166" s="1102"/>
      <c r="L166" s="1102"/>
      <c r="M166" s="1102"/>
      <c r="N166" s="1102"/>
      <c r="O166" s="1102"/>
      <c r="P166" s="1102"/>
      <c r="Q166" s="1102"/>
      <c r="R166" s="1080">
        <f t="shared" si="179"/>
        <v>0</v>
      </c>
      <c r="S166" s="788">
        <f t="shared" si="180"/>
        <v>0</v>
      </c>
      <c r="T166" s="1131"/>
      <c r="U166" s="1131"/>
      <c r="V166" s="1131"/>
      <c r="W166" s="1081">
        <f t="shared" si="181"/>
        <v>0</v>
      </c>
      <c r="X166" s="1081">
        <f t="shared" si="182"/>
        <v>0</v>
      </c>
      <c r="Z166" s="1081">
        <f t="shared" si="183"/>
        <v>0</v>
      </c>
      <c r="AA166" s="1081">
        <f t="shared" si="184"/>
        <v>0</v>
      </c>
      <c r="AB166" s="909" t="e">
        <f t="shared" si="185"/>
        <v>#DIV/0!</v>
      </c>
    </row>
    <row r="167" spans="1:28" ht="14.25" x14ac:dyDescent="0.3">
      <c r="A167" s="1075"/>
      <c r="B167" s="1076"/>
      <c r="C167" s="1148">
        <f>'24. M&amp;E Staff Loading'!C167</f>
        <v>0</v>
      </c>
      <c r="D167" s="919">
        <f>'24. M&amp;E Staff Loading'!D167</f>
        <v>0</v>
      </c>
      <c r="E167" s="1149">
        <f>'24. M&amp;E Staff Loading'!E167</f>
        <v>0</v>
      </c>
      <c r="F167" s="1102"/>
      <c r="G167" s="1102"/>
      <c r="H167" s="1102"/>
      <c r="I167" s="1102"/>
      <c r="J167" s="1102"/>
      <c r="K167" s="1102"/>
      <c r="L167" s="1102"/>
      <c r="M167" s="1102"/>
      <c r="N167" s="1102"/>
      <c r="O167" s="1102"/>
      <c r="P167" s="1102"/>
      <c r="Q167" s="1102"/>
      <c r="R167" s="1080">
        <f t="shared" si="179"/>
        <v>0</v>
      </c>
      <c r="S167" s="788">
        <f t="shared" si="180"/>
        <v>0</v>
      </c>
      <c r="T167" s="1131"/>
      <c r="U167" s="1131"/>
      <c r="V167" s="1131"/>
      <c r="W167" s="1081">
        <f t="shared" si="181"/>
        <v>0</v>
      </c>
      <c r="X167" s="1081">
        <f t="shared" si="182"/>
        <v>0</v>
      </c>
      <c r="Z167" s="1081">
        <f t="shared" si="183"/>
        <v>0</v>
      </c>
      <c r="AA167" s="1081">
        <f t="shared" si="184"/>
        <v>0</v>
      </c>
      <c r="AB167" s="909" t="e">
        <f t="shared" si="185"/>
        <v>#DIV/0!</v>
      </c>
    </row>
    <row r="168" spans="1:28" ht="15" thickBot="1" x14ac:dyDescent="0.35">
      <c r="A168" s="1082"/>
      <c r="B168" s="1083" t="s">
        <v>1185</v>
      </c>
      <c r="C168" s="1084"/>
      <c r="D168" s="920"/>
      <c r="E168" s="1086"/>
      <c r="F168" s="1087">
        <f>SUM(F163:F167)</f>
        <v>0</v>
      </c>
      <c r="G168" s="1087">
        <f t="shared" ref="G168:R168" si="186">SUM(G163:G167)</f>
        <v>0</v>
      </c>
      <c r="H168" s="1087">
        <f t="shared" si="186"/>
        <v>0</v>
      </c>
      <c r="I168" s="1087">
        <f t="shared" si="186"/>
        <v>0</v>
      </c>
      <c r="J168" s="1087">
        <f t="shared" si="186"/>
        <v>0</v>
      </c>
      <c r="K168" s="1087">
        <f t="shared" si="186"/>
        <v>0</v>
      </c>
      <c r="L168" s="1087">
        <f t="shared" si="186"/>
        <v>0</v>
      </c>
      <c r="M168" s="1087">
        <f t="shared" si="186"/>
        <v>0</v>
      </c>
      <c r="N168" s="1087">
        <f t="shared" si="186"/>
        <v>0</v>
      </c>
      <c r="O168" s="1087">
        <f t="shared" si="186"/>
        <v>0</v>
      </c>
      <c r="P168" s="1087">
        <f t="shared" si="186"/>
        <v>0</v>
      </c>
      <c r="Q168" s="1087">
        <f t="shared" si="186"/>
        <v>0</v>
      </c>
      <c r="R168" s="1087">
        <f t="shared" si="186"/>
        <v>0</v>
      </c>
      <c r="S168" s="796">
        <f>SUM(S163:S167)</f>
        <v>0</v>
      </c>
      <c r="T168" s="1131"/>
      <c r="U168" s="1131"/>
      <c r="V168" s="1131"/>
      <c r="W168" s="1099">
        <f>SUM(W163:W167)</f>
        <v>0</v>
      </c>
      <c r="X168" s="1099">
        <f>SUM(X163:X167)</f>
        <v>0</v>
      </c>
      <c r="Z168" s="1089">
        <f>SUM(Z163:Z167)</f>
        <v>0</v>
      </c>
      <c r="AA168" s="1089">
        <f>SUM(AA163:AA167)</f>
        <v>0</v>
      </c>
      <c r="AB168" s="798" t="e">
        <f>Z168/(Z168+AA168)</f>
        <v>#DIV/0!</v>
      </c>
    </row>
    <row r="169" spans="1:28" ht="14.25" x14ac:dyDescent="0.3">
      <c r="A169" s="1075">
        <v>8.3000000000000007</v>
      </c>
      <c r="B169" s="1076" t="s">
        <v>1186</v>
      </c>
      <c r="C169" s="1148">
        <f>'24. M&amp;E Staff Loading'!C169</f>
        <v>0</v>
      </c>
      <c r="D169" s="919">
        <f>'24. M&amp;E Staff Loading'!D169</f>
        <v>0</v>
      </c>
      <c r="E169" s="1149">
        <f>'24. M&amp;E Staff Loading'!E169</f>
        <v>0</v>
      </c>
      <c r="F169" s="1102"/>
      <c r="G169" s="1102"/>
      <c r="H169" s="1102"/>
      <c r="I169" s="1102"/>
      <c r="J169" s="1102"/>
      <c r="K169" s="1102"/>
      <c r="L169" s="1102"/>
      <c r="M169" s="1102"/>
      <c r="N169" s="1102"/>
      <c r="O169" s="1102"/>
      <c r="P169" s="1102"/>
      <c r="Q169" s="1102"/>
      <c r="R169" s="1080">
        <f t="shared" ref="R169:R173" si="187">SUM(F169:Q169)</f>
        <v>0</v>
      </c>
      <c r="S169" s="788">
        <f>D169*R169</f>
        <v>0</v>
      </c>
      <c r="T169" s="1131"/>
      <c r="U169" s="1131"/>
      <c r="V169" s="1131"/>
      <c r="W169" s="1081">
        <f>X169/$U$7</f>
        <v>0</v>
      </c>
      <c r="X169" s="1081">
        <f>R169/12</f>
        <v>0</v>
      </c>
      <c r="Z169" s="1081">
        <f>IF($E169="Y",$R169,0)</f>
        <v>0</v>
      </c>
      <c r="AA169" s="1081">
        <f>IF($E169="N",$R169,0)</f>
        <v>0</v>
      </c>
      <c r="AB169" s="909" t="e">
        <f>Z169/(AA169+Z169)</f>
        <v>#DIV/0!</v>
      </c>
    </row>
    <row r="170" spans="1:28" s="1088" customFormat="1" ht="14.25" x14ac:dyDescent="0.3">
      <c r="A170" s="1075"/>
      <c r="B170" s="1076"/>
      <c r="C170" s="1148">
        <f>'24. M&amp;E Staff Loading'!C170</f>
        <v>0</v>
      </c>
      <c r="D170" s="919">
        <f>'24. M&amp;E Staff Loading'!D170</f>
        <v>0</v>
      </c>
      <c r="E170" s="1149">
        <f>'24. M&amp;E Staff Loading'!E170</f>
        <v>0</v>
      </c>
      <c r="F170" s="1102"/>
      <c r="G170" s="1102"/>
      <c r="H170" s="1102"/>
      <c r="I170" s="1102"/>
      <c r="J170" s="1102"/>
      <c r="K170" s="1102"/>
      <c r="L170" s="1102"/>
      <c r="M170" s="1102"/>
      <c r="N170" s="1102"/>
      <c r="O170" s="1102"/>
      <c r="P170" s="1102"/>
      <c r="Q170" s="1102"/>
      <c r="R170" s="1080">
        <f t="shared" si="187"/>
        <v>0</v>
      </c>
      <c r="S170" s="788">
        <f t="shared" ref="S170:S173" si="188">D170*R170</f>
        <v>0</v>
      </c>
      <c r="T170" s="1131"/>
      <c r="U170" s="1131"/>
      <c r="V170" s="1131"/>
      <c r="W170" s="1081">
        <f t="shared" ref="W170:W173" si="189">X170/$U$7</f>
        <v>0</v>
      </c>
      <c r="X170" s="1081">
        <f t="shared" ref="X170:X173" si="190">R170/12</f>
        <v>0</v>
      </c>
      <c r="Z170" s="1081">
        <f t="shared" ref="Z170:Z173" si="191">IF($E170="Y",$R170,0)</f>
        <v>0</v>
      </c>
      <c r="AA170" s="1081">
        <f t="shared" ref="AA170:AA173" si="192">IF($E170="N",$R170,0)</f>
        <v>0</v>
      </c>
      <c r="AB170" s="909" t="e">
        <f t="shared" ref="AB170:AB173" si="193">Z170/(AA170+Z170)</f>
        <v>#DIV/0!</v>
      </c>
    </row>
    <row r="171" spans="1:28" s="1088" customFormat="1" ht="14.25" x14ac:dyDescent="0.3">
      <c r="A171" s="1075"/>
      <c r="B171" s="1076"/>
      <c r="C171" s="1148">
        <f>'24. M&amp;E Staff Loading'!C171</f>
        <v>0</v>
      </c>
      <c r="D171" s="919">
        <f>'24. M&amp;E Staff Loading'!D171</f>
        <v>0</v>
      </c>
      <c r="E171" s="1149">
        <f>'24. M&amp;E Staff Loading'!E171</f>
        <v>0</v>
      </c>
      <c r="F171" s="1102"/>
      <c r="G171" s="1102"/>
      <c r="H171" s="1102"/>
      <c r="I171" s="1102"/>
      <c r="J171" s="1102"/>
      <c r="K171" s="1102"/>
      <c r="L171" s="1102"/>
      <c r="M171" s="1102"/>
      <c r="N171" s="1102"/>
      <c r="O171" s="1102"/>
      <c r="P171" s="1102"/>
      <c r="Q171" s="1102"/>
      <c r="R171" s="1080">
        <f t="shared" si="187"/>
        <v>0</v>
      </c>
      <c r="S171" s="788">
        <f t="shared" si="188"/>
        <v>0</v>
      </c>
      <c r="T171" s="1131"/>
      <c r="U171" s="1131"/>
      <c r="V171" s="1131"/>
      <c r="W171" s="1081">
        <f t="shared" si="189"/>
        <v>0</v>
      </c>
      <c r="X171" s="1081">
        <f t="shared" si="190"/>
        <v>0</v>
      </c>
      <c r="Z171" s="1081">
        <f t="shared" si="191"/>
        <v>0</v>
      </c>
      <c r="AA171" s="1081">
        <f t="shared" si="192"/>
        <v>0</v>
      </c>
      <c r="AB171" s="909" t="e">
        <f t="shared" si="193"/>
        <v>#DIV/0!</v>
      </c>
    </row>
    <row r="172" spans="1:28" ht="14.25" x14ac:dyDescent="0.3">
      <c r="A172" s="1075"/>
      <c r="B172" s="1076"/>
      <c r="C172" s="1148">
        <f>'24. M&amp;E Staff Loading'!C172</f>
        <v>0</v>
      </c>
      <c r="D172" s="919">
        <f>'24. M&amp;E Staff Loading'!D172</f>
        <v>0</v>
      </c>
      <c r="E172" s="1149">
        <f>'24. M&amp;E Staff Loading'!E172</f>
        <v>0</v>
      </c>
      <c r="F172" s="1102"/>
      <c r="G172" s="1102"/>
      <c r="H172" s="1102"/>
      <c r="I172" s="1102"/>
      <c r="J172" s="1102"/>
      <c r="K172" s="1102"/>
      <c r="L172" s="1102"/>
      <c r="M172" s="1102"/>
      <c r="N172" s="1102"/>
      <c r="O172" s="1102"/>
      <c r="P172" s="1102"/>
      <c r="Q172" s="1102"/>
      <c r="R172" s="1080">
        <f t="shared" si="187"/>
        <v>0</v>
      </c>
      <c r="S172" s="788">
        <f t="shared" si="188"/>
        <v>0</v>
      </c>
      <c r="T172" s="1131"/>
      <c r="U172" s="1131"/>
      <c r="V172" s="1131"/>
      <c r="W172" s="1081">
        <f t="shared" si="189"/>
        <v>0</v>
      </c>
      <c r="X172" s="1081">
        <f t="shared" si="190"/>
        <v>0</v>
      </c>
      <c r="Z172" s="1081">
        <f t="shared" si="191"/>
        <v>0</v>
      </c>
      <c r="AA172" s="1081">
        <f t="shared" si="192"/>
        <v>0</v>
      </c>
      <c r="AB172" s="909" t="e">
        <f t="shared" si="193"/>
        <v>#DIV/0!</v>
      </c>
    </row>
    <row r="173" spans="1:28" ht="14.25" x14ac:dyDescent="0.3">
      <c r="A173" s="1075"/>
      <c r="B173" s="1076"/>
      <c r="C173" s="1148">
        <f>'24. M&amp;E Staff Loading'!C173</f>
        <v>0</v>
      </c>
      <c r="D173" s="919">
        <f>'24. M&amp;E Staff Loading'!D173</f>
        <v>0</v>
      </c>
      <c r="E173" s="1149">
        <f>'24. M&amp;E Staff Loading'!E173</f>
        <v>0</v>
      </c>
      <c r="F173" s="1102"/>
      <c r="G173" s="1102"/>
      <c r="H173" s="1102"/>
      <c r="I173" s="1102"/>
      <c r="J173" s="1102"/>
      <c r="K173" s="1102"/>
      <c r="L173" s="1102"/>
      <c r="M173" s="1102"/>
      <c r="N173" s="1102"/>
      <c r="O173" s="1102"/>
      <c r="P173" s="1102"/>
      <c r="Q173" s="1102"/>
      <c r="R173" s="1080">
        <f t="shared" si="187"/>
        <v>0</v>
      </c>
      <c r="S173" s="788">
        <f t="shared" si="188"/>
        <v>0</v>
      </c>
      <c r="T173" s="1131"/>
      <c r="U173" s="1131"/>
      <c r="V173" s="1131"/>
      <c r="W173" s="1081">
        <f t="shared" si="189"/>
        <v>0</v>
      </c>
      <c r="X173" s="1081">
        <f t="shared" si="190"/>
        <v>0</v>
      </c>
      <c r="Z173" s="1081">
        <f t="shared" si="191"/>
        <v>0</v>
      </c>
      <c r="AA173" s="1081">
        <f t="shared" si="192"/>
        <v>0</v>
      </c>
      <c r="AB173" s="909" t="e">
        <f t="shared" si="193"/>
        <v>#DIV/0!</v>
      </c>
    </row>
    <row r="174" spans="1:28" ht="15" thickBot="1" x14ac:dyDescent="0.35">
      <c r="A174" s="1082"/>
      <c r="B174" s="1083" t="s">
        <v>1187</v>
      </c>
      <c r="C174" s="1084"/>
      <c r="D174" s="920"/>
      <c r="E174" s="1086"/>
      <c r="F174" s="1087">
        <f>SUM(F169:F173)</f>
        <v>0</v>
      </c>
      <c r="G174" s="1087">
        <f t="shared" ref="G174:R174" si="194">SUM(G169:G173)</f>
        <v>0</v>
      </c>
      <c r="H174" s="1087">
        <f t="shared" si="194"/>
        <v>0</v>
      </c>
      <c r="I174" s="1087">
        <f t="shared" si="194"/>
        <v>0</v>
      </c>
      <c r="J174" s="1087">
        <f t="shared" si="194"/>
        <v>0</v>
      </c>
      <c r="K174" s="1087">
        <f t="shared" si="194"/>
        <v>0</v>
      </c>
      <c r="L174" s="1087">
        <f t="shared" si="194"/>
        <v>0</v>
      </c>
      <c r="M174" s="1087">
        <f t="shared" si="194"/>
        <v>0</v>
      </c>
      <c r="N174" s="1087">
        <f t="shared" si="194"/>
        <v>0</v>
      </c>
      <c r="O174" s="1087">
        <f t="shared" si="194"/>
        <v>0</v>
      </c>
      <c r="P174" s="1087">
        <f t="shared" si="194"/>
        <v>0</v>
      </c>
      <c r="Q174" s="1087">
        <f t="shared" si="194"/>
        <v>0</v>
      </c>
      <c r="R174" s="1087">
        <f t="shared" si="194"/>
        <v>0</v>
      </c>
      <c r="S174" s="796">
        <f>SUM(S169:S173)</f>
        <v>0</v>
      </c>
      <c r="T174" s="1131"/>
      <c r="U174" s="1131"/>
      <c r="V174" s="1131"/>
      <c r="W174" s="1099">
        <f>SUM(W169:W173)</f>
        <v>0</v>
      </c>
      <c r="X174" s="1099">
        <f>SUM(X169:X173)</f>
        <v>0</v>
      </c>
      <c r="Z174" s="1089">
        <f>SUM(Z169:Z173)</f>
        <v>0</v>
      </c>
      <c r="AA174" s="1089">
        <f>SUM(AA169:AA173)</f>
        <v>0</v>
      </c>
      <c r="AB174" s="798" t="e">
        <f>Z174/(Z174+AA174)</f>
        <v>#DIV/0!</v>
      </c>
    </row>
    <row r="175" spans="1:28" ht="14.25" x14ac:dyDescent="0.3">
      <c r="A175" s="1075">
        <v>8.4</v>
      </c>
      <c r="B175" s="1076" t="s">
        <v>1188</v>
      </c>
      <c r="C175" s="1148">
        <f>'24. M&amp;E Staff Loading'!C175</f>
        <v>0</v>
      </c>
      <c r="D175" s="919">
        <f>'24. M&amp;E Staff Loading'!D175</f>
        <v>0</v>
      </c>
      <c r="E175" s="1149">
        <f>'24. M&amp;E Staff Loading'!E175</f>
        <v>0</v>
      </c>
      <c r="F175" s="1102"/>
      <c r="G175" s="1102"/>
      <c r="H175" s="1102"/>
      <c r="I175" s="1102"/>
      <c r="J175" s="1102"/>
      <c r="K175" s="1102"/>
      <c r="L175" s="1102"/>
      <c r="M175" s="1102"/>
      <c r="N175" s="1102"/>
      <c r="O175" s="1102"/>
      <c r="P175" s="1102"/>
      <c r="Q175" s="1102"/>
      <c r="R175" s="1080">
        <f t="shared" ref="R175:R179" si="195">SUM(F175:Q175)</f>
        <v>0</v>
      </c>
      <c r="S175" s="788">
        <f>D175*R175</f>
        <v>0</v>
      </c>
      <c r="T175" s="1131"/>
      <c r="U175" s="1131"/>
      <c r="V175" s="1131"/>
      <c r="W175" s="1081">
        <f>X175/$U$7</f>
        <v>0</v>
      </c>
      <c r="X175" s="1081">
        <f>R175/12</f>
        <v>0</v>
      </c>
      <c r="Z175" s="1081">
        <f>IF($E175="Y",$R175,0)</f>
        <v>0</v>
      </c>
      <c r="AA175" s="1081">
        <f>IF($E175="N",$R175,0)</f>
        <v>0</v>
      </c>
      <c r="AB175" s="909" t="e">
        <f>Z175/(AA175+Z175)</f>
        <v>#DIV/0!</v>
      </c>
    </row>
    <row r="176" spans="1:28" s="1088" customFormat="1" ht="14.25" x14ac:dyDescent="0.3">
      <c r="A176" s="1075"/>
      <c r="B176" s="1076"/>
      <c r="C176" s="1148">
        <f>'24. M&amp;E Staff Loading'!C176</f>
        <v>0</v>
      </c>
      <c r="D176" s="919">
        <f>'24. M&amp;E Staff Loading'!D176</f>
        <v>0</v>
      </c>
      <c r="E176" s="1149">
        <f>'24. M&amp;E Staff Loading'!E176</f>
        <v>0</v>
      </c>
      <c r="F176" s="1102"/>
      <c r="G176" s="1102"/>
      <c r="H176" s="1102"/>
      <c r="I176" s="1102"/>
      <c r="J176" s="1102"/>
      <c r="K176" s="1102"/>
      <c r="L176" s="1102"/>
      <c r="M176" s="1102"/>
      <c r="N176" s="1102"/>
      <c r="O176" s="1102"/>
      <c r="P176" s="1102"/>
      <c r="Q176" s="1102"/>
      <c r="R176" s="1080">
        <f t="shared" si="195"/>
        <v>0</v>
      </c>
      <c r="S176" s="788">
        <f t="shared" ref="S176:S179" si="196">D176*R176</f>
        <v>0</v>
      </c>
      <c r="T176" s="1131"/>
      <c r="U176" s="1131"/>
      <c r="V176" s="1131"/>
      <c r="W176" s="1081">
        <f t="shared" ref="W176:W179" si="197">X176/$U$7</f>
        <v>0</v>
      </c>
      <c r="X176" s="1081">
        <f t="shared" ref="X176:X179" si="198">R176/12</f>
        <v>0</v>
      </c>
      <c r="Z176" s="1081">
        <f t="shared" ref="Z176:Z179" si="199">IF($E176="Y",$R176,0)</f>
        <v>0</v>
      </c>
      <c r="AA176" s="1081">
        <f t="shared" ref="AA176:AA179" si="200">IF($E176="N",$R176,0)</f>
        <v>0</v>
      </c>
      <c r="AB176" s="909" t="e">
        <f t="shared" ref="AB176:AB179" si="201">Z176/(AA176+Z176)</f>
        <v>#DIV/0!</v>
      </c>
    </row>
    <row r="177" spans="1:28" s="1088" customFormat="1" ht="14.25" x14ac:dyDescent="0.3">
      <c r="A177" s="1075"/>
      <c r="B177" s="1076"/>
      <c r="C177" s="1148">
        <f>'24. M&amp;E Staff Loading'!C177</f>
        <v>0</v>
      </c>
      <c r="D177" s="919">
        <f>'24. M&amp;E Staff Loading'!D177</f>
        <v>0</v>
      </c>
      <c r="E177" s="1149">
        <f>'24. M&amp;E Staff Loading'!E177</f>
        <v>0</v>
      </c>
      <c r="F177" s="1102"/>
      <c r="G177" s="1102"/>
      <c r="H177" s="1102"/>
      <c r="I177" s="1102"/>
      <c r="J177" s="1102"/>
      <c r="K177" s="1102"/>
      <c r="L177" s="1102"/>
      <c r="M177" s="1102"/>
      <c r="N177" s="1102"/>
      <c r="O177" s="1102"/>
      <c r="P177" s="1102"/>
      <c r="Q177" s="1102"/>
      <c r="R177" s="1080">
        <f t="shared" si="195"/>
        <v>0</v>
      </c>
      <c r="S177" s="788">
        <f t="shared" si="196"/>
        <v>0</v>
      </c>
      <c r="T177" s="1131"/>
      <c r="U177" s="1131"/>
      <c r="V177" s="1131"/>
      <c r="W177" s="1081">
        <f t="shared" si="197"/>
        <v>0</v>
      </c>
      <c r="X177" s="1081">
        <f t="shared" si="198"/>
        <v>0</v>
      </c>
      <c r="Z177" s="1081">
        <f t="shared" si="199"/>
        <v>0</v>
      </c>
      <c r="AA177" s="1081">
        <f t="shared" si="200"/>
        <v>0</v>
      </c>
      <c r="AB177" s="909" t="e">
        <f t="shared" si="201"/>
        <v>#DIV/0!</v>
      </c>
    </row>
    <row r="178" spans="1:28" s="1088" customFormat="1" ht="14.65" customHeight="1" x14ac:dyDescent="0.3">
      <c r="A178" s="1075"/>
      <c r="B178" s="1076"/>
      <c r="C178" s="1148">
        <f>'24. M&amp;E Staff Loading'!C178</f>
        <v>0</v>
      </c>
      <c r="D178" s="919">
        <f>'24. M&amp;E Staff Loading'!D178</f>
        <v>0</v>
      </c>
      <c r="E178" s="1149">
        <f>'24. M&amp;E Staff Loading'!E178</f>
        <v>0</v>
      </c>
      <c r="F178" s="1102"/>
      <c r="G178" s="1102"/>
      <c r="H178" s="1102"/>
      <c r="I178" s="1102"/>
      <c r="J178" s="1102"/>
      <c r="K178" s="1102"/>
      <c r="L178" s="1102"/>
      <c r="M178" s="1102"/>
      <c r="N178" s="1102"/>
      <c r="O178" s="1102"/>
      <c r="P178" s="1102"/>
      <c r="Q178" s="1102"/>
      <c r="R178" s="1080">
        <f t="shared" si="195"/>
        <v>0</v>
      </c>
      <c r="S178" s="788">
        <f t="shared" si="196"/>
        <v>0</v>
      </c>
      <c r="T178" s="1131"/>
      <c r="U178" s="1131"/>
      <c r="V178" s="1131"/>
      <c r="W178" s="1081">
        <f t="shared" si="197"/>
        <v>0</v>
      </c>
      <c r="X178" s="1081">
        <f t="shared" si="198"/>
        <v>0</v>
      </c>
      <c r="Z178" s="1081">
        <f t="shared" si="199"/>
        <v>0</v>
      </c>
      <c r="AA178" s="1081">
        <f t="shared" si="200"/>
        <v>0</v>
      </c>
      <c r="AB178" s="909" t="e">
        <f t="shared" si="201"/>
        <v>#DIV/0!</v>
      </c>
    </row>
    <row r="179" spans="1:28" ht="13.15" customHeight="1" x14ac:dyDescent="0.3">
      <c r="A179" s="1075"/>
      <c r="B179" s="1076"/>
      <c r="C179" s="1148">
        <f>'24. M&amp;E Staff Loading'!C179</f>
        <v>0</v>
      </c>
      <c r="D179" s="919">
        <f>'24. M&amp;E Staff Loading'!D179</f>
        <v>0</v>
      </c>
      <c r="E179" s="1149">
        <f>'24. M&amp;E Staff Loading'!E179</f>
        <v>0</v>
      </c>
      <c r="F179" s="1102"/>
      <c r="G179" s="1102"/>
      <c r="H179" s="1102"/>
      <c r="I179" s="1102"/>
      <c r="J179" s="1102"/>
      <c r="K179" s="1102"/>
      <c r="L179" s="1102"/>
      <c r="M179" s="1102"/>
      <c r="N179" s="1102"/>
      <c r="O179" s="1102"/>
      <c r="P179" s="1102"/>
      <c r="Q179" s="1102"/>
      <c r="R179" s="1080">
        <f t="shared" si="195"/>
        <v>0</v>
      </c>
      <c r="S179" s="788">
        <f t="shared" si="196"/>
        <v>0</v>
      </c>
      <c r="T179" s="1131"/>
      <c r="U179" s="1131"/>
      <c r="V179" s="1131"/>
      <c r="W179" s="1081">
        <f t="shared" si="197"/>
        <v>0</v>
      </c>
      <c r="X179" s="1081">
        <f t="shared" si="198"/>
        <v>0</v>
      </c>
      <c r="Z179" s="1081">
        <f t="shared" si="199"/>
        <v>0</v>
      </c>
      <c r="AA179" s="1081">
        <f t="shared" si="200"/>
        <v>0</v>
      </c>
      <c r="AB179" s="909" t="e">
        <f t="shared" si="201"/>
        <v>#DIV/0!</v>
      </c>
    </row>
    <row r="180" spans="1:28" s="1068" customFormat="1" ht="15" thickBot="1" x14ac:dyDescent="0.35">
      <c r="A180" s="1082"/>
      <c r="B180" s="1083" t="s">
        <v>1189</v>
      </c>
      <c r="C180" s="1084"/>
      <c r="D180" s="920"/>
      <c r="E180" s="1086"/>
      <c r="F180" s="1087">
        <f>SUM(F175:F179)</f>
        <v>0</v>
      </c>
      <c r="G180" s="1087">
        <f t="shared" ref="G180:R180" si="202">SUM(G175:G179)</f>
        <v>0</v>
      </c>
      <c r="H180" s="1087">
        <f t="shared" si="202"/>
        <v>0</v>
      </c>
      <c r="I180" s="1087">
        <f t="shared" si="202"/>
        <v>0</v>
      </c>
      <c r="J180" s="1087">
        <f t="shared" si="202"/>
        <v>0</v>
      </c>
      <c r="K180" s="1087">
        <f t="shared" si="202"/>
        <v>0</v>
      </c>
      <c r="L180" s="1087">
        <f t="shared" si="202"/>
        <v>0</v>
      </c>
      <c r="M180" s="1087">
        <f t="shared" si="202"/>
        <v>0</v>
      </c>
      <c r="N180" s="1087">
        <f t="shared" si="202"/>
        <v>0</v>
      </c>
      <c r="O180" s="1087">
        <f t="shared" si="202"/>
        <v>0</v>
      </c>
      <c r="P180" s="1087">
        <f t="shared" si="202"/>
        <v>0</v>
      </c>
      <c r="Q180" s="1087">
        <f t="shared" si="202"/>
        <v>0</v>
      </c>
      <c r="R180" s="1087">
        <f t="shared" si="202"/>
        <v>0</v>
      </c>
      <c r="S180" s="796">
        <f>SUM(S175:S179)</f>
        <v>0</v>
      </c>
      <c r="T180" s="1131"/>
      <c r="U180" s="1131"/>
      <c r="V180" s="1131"/>
      <c r="W180" s="1099">
        <f>SUM(W175:W179)</f>
        <v>0</v>
      </c>
      <c r="X180" s="1099">
        <f>SUM(X175:X179)</f>
        <v>0</v>
      </c>
      <c r="Z180" s="1089">
        <f>SUM(Z175:Z179)</f>
        <v>0</v>
      </c>
      <c r="AA180" s="1089">
        <f>SUM(AA175:AA179)</f>
        <v>0</v>
      </c>
      <c r="AB180" s="798" t="e">
        <f>Z180/(Z180+AA180)</f>
        <v>#DIV/0!</v>
      </c>
    </row>
    <row r="181" spans="1:28" ht="9.9499999999999993" customHeight="1" x14ac:dyDescent="0.3">
      <c r="A181" s="1100"/>
      <c r="B181" s="1101"/>
      <c r="C181" s="1118"/>
      <c r="D181" s="922"/>
      <c r="E181" s="1079"/>
      <c r="F181" s="1102"/>
      <c r="G181" s="1102"/>
      <c r="H181" s="1102"/>
      <c r="I181" s="1102"/>
      <c r="J181" s="1102"/>
      <c r="K181" s="1102"/>
      <c r="L181" s="1102"/>
      <c r="M181" s="1102"/>
      <c r="N181" s="1102"/>
      <c r="O181" s="1102"/>
      <c r="P181" s="1102"/>
      <c r="Q181" s="1102"/>
      <c r="R181" s="1102"/>
      <c r="S181" s="834"/>
      <c r="T181" s="1131"/>
      <c r="U181" s="1131"/>
      <c r="V181" s="1131"/>
      <c r="W181" s="1125"/>
      <c r="X181" s="1125"/>
      <c r="Z181" s="1125"/>
      <c r="AA181" s="1125"/>
      <c r="AB181" s="790"/>
    </row>
    <row r="182" spans="1:28" ht="15" thickBot="1" x14ac:dyDescent="0.35">
      <c r="A182" s="1104"/>
      <c r="B182" s="1105" t="s">
        <v>167</v>
      </c>
      <c r="C182" s="1106"/>
      <c r="D182" s="923"/>
      <c r="E182" s="1108"/>
      <c r="F182" s="1107">
        <f t="shared" ref="F182:S182" si="203">SUM(F162,F168,F174,F180)</f>
        <v>0</v>
      </c>
      <c r="G182" s="1107">
        <f t="shared" si="203"/>
        <v>0</v>
      </c>
      <c r="H182" s="1107">
        <f t="shared" si="203"/>
        <v>0</v>
      </c>
      <c r="I182" s="1107">
        <f t="shared" si="203"/>
        <v>0</v>
      </c>
      <c r="J182" s="1107">
        <f t="shared" si="203"/>
        <v>0</v>
      </c>
      <c r="K182" s="1107">
        <f t="shared" si="203"/>
        <v>0</v>
      </c>
      <c r="L182" s="1107">
        <f t="shared" si="203"/>
        <v>0</v>
      </c>
      <c r="M182" s="1107">
        <f t="shared" si="203"/>
        <v>0</v>
      </c>
      <c r="N182" s="1107">
        <f t="shared" si="203"/>
        <v>0</v>
      </c>
      <c r="O182" s="1107">
        <f t="shared" si="203"/>
        <v>0</v>
      </c>
      <c r="P182" s="1107">
        <f t="shared" si="203"/>
        <v>0</v>
      </c>
      <c r="Q182" s="1107">
        <f t="shared" si="203"/>
        <v>0</v>
      </c>
      <c r="R182" s="1107">
        <f t="shared" si="203"/>
        <v>0</v>
      </c>
      <c r="S182" s="814">
        <f t="shared" si="203"/>
        <v>0</v>
      </c>
      <c r="T182" s="1131"/>
      <c r="U182" s="1131"/>
      <c r="V182" s="1131"/>
      <c r="W182" s="1107">
        <f>SUM(W162,W168,W174,W180)</f>
        <v>0</v>
      </c>
      <c r="X182" s="1107">
        <f>SUM(X162,X168,X174,X180)</f>
        <v>0</v>
      </c>
      <c r="Z182" s="1107">
        <f>SUM(Z162,Z168,Z174,Z180)</f>
        <v>0</v>
      </c>
      <c r="AA182" s="1107">
        <f>SUM(AA162,AA168,AA174,AA180)</f>
        <v>0</v>
      </c>
      <c r="AB182" s="815" t="e">
        <f t="shared" ref="AB182" si="204">Z182/(AA182+Z182)</f>
        <v>#DIV/0!</v>
      </c>
    </row>
    <row r="183" spans="1:28" ht="14.25" x14ac:dyDescent="0.3">
      <c r="A183" s="1126"/>
      <c r="B183" s="1101"/>
      <c r="C183" s="1077"/>
      <c r="D183" s="922"/>
      <c r="E183" s="1128"/>
      <c r="F183" s="1102"/>
      <c r="G183" s="1102"/>
      <c r="H183" s="1102"/>
      <c r="I183" s="1102"/>
      <c r="J183" s="1102"/>
      <c r="K183" s="1102"/>
      <c r="L183" s="1102"/>
      <c r="M183" s="1102"/>
      <c r="N183" s="1102"/>
      <c r="O183" s="1102"/>
      <c r="P183" s="1102"/>
      <c r="Q183" s="1102"/>
      <c r="R183" s="1102"/>
      <c r="S183" s="834"/>
      <c r="T183" s="1131"/>
      <c r="U183" s="1131"/>
      <c r="V183" s="1131"/>
      <c r="W183" s="1077"/>
      <c r="X183" s="1077"/>
      <c r="Z183" s="1077"/>
      <c r="AA183" s="1077"/>
      <c r="AB183" s="790"/>
    </row>
    <row r="184" spans="1:28" ht="14.25" x14ac:dyDescent="0.3">
      <c r="A184" s="1070">
        <v>9</v>
      </c>
      <c r="B184" s="1130" t="s">
        <v>172</v>
      </c>
      <c r="C184" s="1072"/>
      <c r="D184" s="918"/>
      <c r="E184" s="1073"/>
      <c r="F184" s="1116"/>
      <c r="G184" s="1116"/>
      <c r="H184" s="1116"/>
      <c r="I184" s="1116"/>
      <c r="J184" s="1116"/>
      <c r="K184" s="1116"/>
      <c r="L184" s="1116"/>
      <c r="M184" s="1116"/>
      <c r="N184" s="1116"/>
      <c r="O184" s="1116"/>
      <c r="P184" s="1116"/>
      <c r="Q184" s="1116"/>
      <c r="R184" s="1074"/>
      <c r="S184" s="838"/>
      <c r="T184" s="1131"/>
      <c r="U184" s="1131"/>
      <c r="V184" s="1131"/>
      <c r="W184" s="1072"/>
      <c r="X184" s="1072"/>
      <c r="Z184" s="1072"/>
      <c r="AA184" s="1072"/>
      <c r="AB184" s="781"/>
    </row>
    <row r="185" spans="1:28" ht="14.25" x14ac:dyDescent="0.3">
      <c r="A185" s="1075">
        <v>9.1</v>
      </c>
      <c r="B185" s="1076" t="s">
        <v>173</v>
      </c>
      <c r="C185" s="1148">
        <f>'24. M&amp;E Staff Loading'!C185</f>
        <v>0</v>
      </c>
      <c r="D185" s="919">
        <f>'24. M&amp;E Staff Loading'!D185</f>
        <v>0</v>
      </c>
      <c r="E185" s="1149">
        <f>'24. M&amp;E Staff Loading'!E185</f>
        <v>0</v>
      </c>
      <c r="F185" s="1102"/>
      <c r="G185" s="1102"/>
      <c r="H185" s="1102"/>
      <c r="I185" s="1102"/>
      <c r="J185" s="1102"/>
      <c r="K185" s="1102"/>
      <c r="L185" s="1102"/>
      <c r="M185" s="1102"/>
      <c r="N185" s="1102"/>
      <c r="O185" s="1102"/>
      <c r="P185" s="1102"/>
      <c r="Q185" s="1102"/>
      <c r="R185" s="1080">
        <f t="shared" ref="R185:R189" si="205">SUM(F185:Q185)</f>
        <v>0</v>
      </c>
      <c r="S185" s="788">
        <f>D185*R185</f>
        <v>0</v>
      </c>
      <c r="T185" s="1131"/>
      <c r="U185" s="1131"/>
      <c r="V185" s="1131"/>
      <c r="W185" s="1081">
        <f>X185/$U$7</f>
        <v>0</v>
      </c>
      <c r="X185" s="1081">
        <f>R185/12</f>
        <v>0</v>
      </c>
      <c r="Z185" s="1081">
        <f>IF($E185="Y",$R185,0)</f>
        <v>0</v>
      </c>
      <c r="AA185" s="1081">
        <f>IF($E185="N",$R185,0)</f>
        <v>0</v>
      </c>
      <c r="AB185" s="909" t="e">
        <f>Z185/(AA185+Z185)</f>
        <v>#DIV/0!</v>
      </c>
    </row>
    <row r="186" spans="1:28" s="1088" customFormat="1" ht="14.25" x14ac:dyDescent="0.3">
      <c r="A186" s="1075"/>
      <c r="B186" s="1076"/>
      <c r="C186" s="1148">
        <f>'24. M&amp;E Staff Loading'!C186</f>
        <v>0</v>
      </c>
      <c r="D186" s="919">
        <f>'24. M&amp;E Staff Loading'!D186</f>
        <v>0</v>
      </c>
      <c r="E186" s="1149">
        <f>'24. M&amp;E Staff Loading'!E186</f>
        <v>0</v>
      </c>
      <c r="F186" s="1102"/>
      <c r="G186" s="1102"/>
      <c r="H186" s="1102"/>
      <c r="I186" s="1102"/>
      <c r="J186" s="1102"/>
      <c r="K186" s="1102"/>
      <c r="L186" s="1102"/>
      <c r="M186" s="1102"/>
      <c r="N186" s="1102"/>
      <c r="O186" s="1102"/>
      <c r="P186" s="1102"/>
      <c r="Q186" s="1102"/>
      <c r="R186" s="1080">
        <f t="shared" si="205"/>
        <v>0</v>
      </c>
      <c r="S186" s="788">
        <f t="shared" ref="S186:S189" si="206">D186*R186</f>
        <v>0</v>
      </c>
      <c r="T186" s="1131"/>
      <c r="U186" s="1131"/>
      <c r="V186" s="1131"/>
      <c r="W186" s="1081">
        <f t="shared" ref="W186:W189" si="207">X186/$U$7</f>
        <v>0</v>
      </c>
      <c r="X186" s="1081">
        <f t="shared" ref="X186:X189" si="208">R186/12</f>
        <v>0</v>
      </c>
      <c r="Z186" s="1081">
        <f t="shared" ref="Z186:Z189" si="209">IF($E186="Y",$R186,0)</f>
        <v>0</v>
      </c>
      <c r="AA186" s="1081">
        <f t="shared" ref="AA186:AA189" si="210">IF($E186="N",$R186,0)</f>
        <v>0</v>
      </c>
      <c r="AB186" s="909" t="e">
        <f t="shared" ref="AB186:AB189" si="211">Z186/(AA186+Z186)</f>
        <v>#DIV/0!</v>
      </c>
    </row>
    <row r="187" spans="1:28" s="1088" customFormat="1" ht="14.25" x14ac:dyDescent="0.3">
      <c r="A187" s="1075"/>
      <c r="B187" s="1076"/>
      <c r="C187" s="1148">
        <f>'24. M&amp;E Staff Loading'!C187</f>
        <v>0</v>
      </c>
      <c r="D187" s="919">
        <f>'24. M&amp;E Staff Loading'!D187</f>
        <v>0</v>
      </c>
      <c r="E187" s="1149">
        <f>'24. M&amp;E Staff Loading'!E187</f>
        <v>0</v>
      </c>
      <c r="F187" s="1102"/>
      <c r="G187" s="1102"/>
      <c r="H187" s="1102"/>
      <c r="I187" s="1102"/>
      <c r="J187" s="1102"/>
      <c r="K187" s="1102"/>
      <c r="L187" s="1102"/>
      <c r="M187" s="1102"/>
      <c r="N187" s="1102"/>
      <c r="O187" s="1102"/>
      <c r="P187" s="1102"/>
      <c r="Q187" s="1102"/>
      <c r="R187" s="1080">
        <f t="shared" si="205"/>
        <v>0</v>
      </c>
      <c r="S187" s="788">
        <f t="shared" si="206"/>
        <v>0</v>
      </c>
      <c r="T187" s="1131"/>
      <c r="U187" s="1131"/>
      <c r="V187" s="1131"/>
      <c r="W187" s="1081">
        <f t="shared" si="207"/>
        <v>0</v>
      </c>
      <c r="X187" s="1081">
        <f t="shared" si="208"/>
        <v>0</v>
      </c>
      <c r="Z187" s="1081">
        <f t="shared" si="209"/>
        <v>0</v>
      </c>
      <c r="AA187" s="1081">
        <f t="shared" si="210"/>
        <v>0</v>
      </c>
      <c r="AB187" s="909" t="e">
        <f t="shared" si="211"/>
        <v>#DIV/0!</v>
      </c>
    </row>
    <row r="188" spans="1:28" ht="14.25" x14ac:dyDescent="0.3">
      <c r="A188" s="1075"/>
      <c r="B188" s="1076"/>
      <c r="C188" s="1148">
        <f>'24. M&amp;E Staff Loading'!C188</f>
        <v>0</v>
      </c>
      <c r="D188" s="919">
        <f>'24. M&amp;E Staff Loading'!D188</f>
        <v>0</v>
      </c>
      <c r="E188" s="1149">
        <f>'24. M&amp;E Staff Loading'!E188</f>
        <v>0</v>
      </c>
      <c r="F188" s="1102"/>
      <c r="G188" s="1102"/>
      <c r="H188" s="1102"/>
      <c r="I188" s="1102"/>
      <c r="J188" s="1102"/>
      <c r="K188" s="1102"/>
      <c r="L188" s="1102"/>
      <c r="M188" s="1102"/>
      <c r="N188" s="1102"/>
      <c r="O188" s="1102"/>
      <c r="P188" s="1102"/>
      <c r="Q188" s="1102"/>
      <c r="R188" s="1080">
        <f t="shared" si="205"/>
        <v>0</v>
      </c>
      <c r="S188" s="788">
        <f t="shared" si="206"/>
        <v>0</v>
      </c>
      <c r="T188" s="1131"/>
      <c r="U188" s="1131"/>
      <c r="V188" s="1131"/>
      <c r="W188" s="1081">
        <f t="shared" si="207"/>
        <v>0</v>
      </c>
      <c r="X188" s="1081">
        <f t="shared" si="208"/>
        <v>0</v>
      </c>
      <c r="Z188" s="1081">
        <f t="shared" si="209"/>
        <v>0</v>
      </c>
      <c r="AA188" s="1081">
        <f t="shared" si="210"/>
        <v>0</v>
      </c>
      <c r="AB188" s="909" t="e">
        <f t="shared" si="211"/>
        <v>#DIV/0!</v>
      </c>
    </row>
    <row r="189" spans="1:28" ht="14.25" x14ac:dyDescent="0.3">
      <c r="A189" s="1075"/>
      <c r="B189" s="1076"/>
      <c r="C189" s="1148">
        <f>'24. M&amp;E Staff Loading'!C189</f>
        <v>0</v>
      </c>
      <c r="D189" s="919">
        <f>'24. M&amp;E Staff Loading'!D189</f>
        <v>0</v>
      </c>
      <c r="E189" s="1149">
        <f>'24. M&amp;E Staff Loading'!E189</f>
        <v>0</v>
      </c>
      <c r="F189" s="1102"/>
      <c r="G189" s="1102"/>
      <c r="H189" s="1102"/>
      <c r="I189" s="1102"/>
      <c r="J189" s="1102"/>
      <c r="K189" s="1102"/>
      <c r="L189" s="1102"/>
      <c r="M189" s="1102"/>
      <c r="N189" s="1102"/>
      <c r="O189" s="1102"/>
      <c r="P189" s="1102"/>
      <c r="Q189" s="1102"/>
      <c r="R189" s="1080">
        <f t="shared" si="205"/>
        <v>0</v>
      </c>
      <c r="S189" s="788">
        <f t="shared" si="206"/>
        <v>0</v>
      </c>
      <c r="T189" s="1131"/>
      <c r="U189" s="1131"/>
      <c r="V189" s="1131"/>
      <c r="W189" s="1081">
        <f t="shared" si="207"/>
        <v>0</v>
      </c>
      <c r="X189" s="1081">
        <f t="shared" si="208"/>
        <v>0</v>
      </c>
      <c r="Z189" s="1081">
        <f t="shared" si="209"/>
        <v>0</v>
      </c>
      <c r="AA189" s="1081">
        <f t="shared" si="210"/>
        <v>0</v>
      </c>
      <c r="AB189" s="909" t="e">
        <f t="shared" si="211"/>
        <v>#DIV/0!</v>
      </c>
    </row>
    <row r="190" spans="1:28" ht="15" thickBot="1" x14ac:dyDescent="0.35">
      <c r="A190" s="1082"/>
      <c r="B190" s="1083" t="s">
        <v>174</v>
      </c>
      <c r="C190" s="1084"/>
      <c r="D190" s="920"/>
      <c r="E190" s="1086"/>
      <c r="F190" s="1087">
        <f>SUM(F185:F189)</f>
        <v>0</v>
      </c>
      <c r="G190" s="1087">
        <f t="shared" ref="G190:R190" si="212">SUM(G185:G189)</f>
        <v>0</v>
      </c>
      <c r="H190" s="1087">
        <f t="shared" si="212"/>
        <v>0</v>
      </c>
      <c r="I190" s="1087">
        <f t="shared" si="212"/>
        <v>0</v>
      </c>
      <c r="J190" s="1087">
        <f t="shared" si="212"/>
        <v>0</v>
      </c>
      <c r="K190" s="1087">
        <f t="shared" si="212"/>
        <v>0</v>
      </c>
      <c r="L190" s="1087">
        <f t="shared" si="212"/>
        <v>0</v>
      </c>
      <c r="M190" s="1087">
        <f t="shared" si="212"/>
        <v>0</v>
      </c>
      <c r="N190" s="1087">
        <f t="shared" si="212"/>
        <v>0</v>
      </c>
      <c r="O190" s="1087">
        <f t="shared" si="212"/>
        <v>0</v>
      </c>
      <c r="P190" s="1087">
        <f t="shared" si="212"/>
        <v>0</v>
      </c>
      <c r="Q190" s="1087">
        <f t="shared" si="212"/>
        <v>0</v>
      </c>
      <c r="R190" s="1087">
        <f t="shared" si="212"/>
        <v>0</v>
      </c>
      <c r="S190" s="796">
        <f>SUM(S185:S189)</f>
        <v>0</v>
      </c>
      <c r="T190" s="1131"/>
      <c r="U190" s="1131"/>
      <c r="V190" s="1131"/>
      <c r="W190" s="1099">
        <f>SUM(W185:W189)</f>
        <v>0</v>
      </c>
      <c r="X190" s="1099">
        <f>SUM(X185:X189)</f>
        <v>0</v>
      </c>
      <c r="Z190" s="1089">
        <f>SUM(Z185:Z189)</f>
        <v>0</v>
      </c>
      <c r="AA190" s="1089">
        <f>SUM(AA185:AA189)</f>
        <v>0</v>
      </c>
      <c r="AB190" s="798" t="e">
        <f>Z190/(Z190+AA190)</f>
        <v>#DIV/0!</v>
      </c>
    </row>
    <row r="191" spans="1:28" ht="14.25" x14ac:dyDescent="0.3">
      <c r="A191" s="1075">
        <v>9.1999999999999993</v>
      </c>
      <c r="B191" s="1076" t="s">
        <v>1191</v>
      </c>
      <c r="C191" s="1148">
        <f>'24. M&amp;E Staff Loading'!C191</f>
        <v>0</v>
      </c>
      <c r="D191" s="919">
        <f>'24. M&amp;E Staff Loading'!D191</f>
        <v>0</v>
      </c>
      <c r="E191" s="1149">
        <f>'24. M&amp;E Staff Loading'!E191</f>
        <v>0</v>
      </c>
      <c r="F191" s="1102"/>
      <c r="G191" s="1102"/>
      <c r="H191" s="1102"/>
      <c r="I191" s="1102"/>
      <c r="J191" s="1102"/>
      <c r="K191" s="1102"/>
      <c r="L191" s="1102"/>
      <c r="M191" s="1102"/>
      <c r="N191" s="1102"/>
      <c r="O191" s="1102"/>
      <c r="P191" s="1102"/>
      <c r="Q191" s="1102"/>
      <c r="R191" s="1080">
        <f t="shared" ref="R191:R195" si="213">SUM(F191:Q191)</f>
        <v>0</v>
      </c>
      <c r="S191" s="788">
        <f>D191*R191</f>
        <v>0</v>
      </c>
      <c r="T191" s="1131"/>
      <c r="U191" s="1131"/>
      <c r="V191" s="1131"/>
      <c r="W191" s="1081">
        <f>X191/$U$7</f>
        <v>0</v>
      </c>
      <c r="X191" s="1081">
        <f>R191/12</f>
        <v>0</v>
      </c>
      <c r="Z191" s="1081">
        <f>IF($E191="Y",$R191,0)</f>
        <v>0</v>
      </c>
      <c r="AA191" s="1081">
        <f>IF($E191="N",$R191,0)</f>
        <v>0</v>
      </c>
      <c r="AB191" s="909" t="e">
        <f>Z191/(AA191+Z191)</f>
        <v>#DIV/0!</v>
      </c>
    </row>
    <row r="192" spans="1:28" s="1088" customFormat="1" ht="14.25" x14ac:dyDescent="0.3">
      <c r="A192" s="1075"/>
      <c r="B192" s="1076"/>
      <c r="C192" s="1148">
        <f>'24. M&amp;E Staff Loading'!C192</f>
        <v>0</v>
      </c>
      <c r="D192" s="919">
        <f>'24. M&amp;E Staff Loading'!D192</f>
        <v>0</v>
      </c>
      <c r="E192" s="1149">
        <f>'24. M&amp;E Staff Loading'!E192</f>
        <v>0</v>
      </c>
      <c r="F192" s="1102"/>
      <c r="G192" s="1102"/>
      <c r="H192" s="1102"/>
      <c r="I192" s="1102"/>
      <c r="J192" s="1102"/>
      <c r="K192" s="1102"/>
      <c r="L192" s="1102"/>
      <c r="M192" s="1102"/>
      <c r="N192" s="1102"/>
      <c r="O192" s="1102"/>
      <c r="P192" s="1102"/>
      <c r="Q192" s="1102"/>
      <c r="R192" s="1080">
        <f t="shared" si="213"/>
        <v>0</v>
      </c>
      <c r="S192" s="788">
        <f t="shared" ref="S192:S195" si="214">D192*R192</f>
        <v>0</v>
      </c>
      <c r="T192" s="1131"/>
      <c r="U192" s="1131"/>
      <c r="V192" s="1131"/>
      <c r="W192" s="1081">
        <f t="shared" ref="W192:W195" si="215">X192/$U$7</f>
        <v>0</v>
      </c>
      <c r="X192" s="1081">
        <f t="shared" ref="X192:X195" si="216">R192/12</f>
        <v>0</v>
      </c>
      <c r="Z192" s="1081">
        <f t="shared" ref="Z192:Z195" si="217">IF($E192="Y",$R192,0)</f>
        <v>0</v>
      </c>
      <c r="AA192" s="1081">
        <f t="shared" ref="AA192:AA195" si="218">IF($E192="N",$R192,0)</f>
        <v>0</v>
      </c>
      <c r="AB192" s="909" t="e">
        <f t="shared" ref="AB192:AB195" si="219">Z192/(AA192+Z192)</f>
        <v>#DIV/0!</v>
      </c>
    </row>
    <row r="193" spans="1:28" ht="14.25" x14ac:dyDescent="0.3">
      <c r="A193" s="1075"/>
      <c r="B193" s="1076"/>
      <c r="C193" s="1148">
        <f>'24. M&amp;E Staff Loading'!C193</f>
        <v>0</v>
      </c>
      <c r="D193" s="919">
        <f>'24. M&amp;E Staff Loading'!D193</f>
        <v>0</v>
      </c>
      <c r="E193" s="1149">
        <f>'24. M&amp;E Staff Loading'!E193</f>
        <v>0</v>
      </c>
      <c r="F193" s="1102"/>
      <c r="G193" s="1102"/>
      <c r="H193" s="1102"/>
      <c r="I193" s="1102"/>
      <c r="J193" s="1102"/>
      <c r="K193" s="1102"/>
      <c r="L193" s="1102"/>
      <c r="M193" s="1102"/>
      <c r="N193" s="1102"/>
      <c r="O193" s="1102"/>
      <c r="P193" s="1102"/>
      <c r="Q193" s="1102"/>
      <c r="R193" s="1080">
        <f t="shared" si="213"/>
        <v>0</v>
      </c>
      <c r="S193" s="788">
        <f t="shared" si="214"/>
        <v>0</v>
      </c>
      <c r="T193" s="1131"/>
      <c r="U193" s="1131"/>
      <c r="V193" s="1131"/>
      <c r="W193" s="1081">
        <f t="shared" si="215"/>
        <v>0</v>
      </c>
      <c r="X193" s="1081">
        <f t="shared" si="216"/>
        <v>0</v>
      </c>
      <c r="Z193" s="1081">
        <f t="shared" si="217"/>
        <v>0</v>
      </c>
      <c r="AA193" s="1081">
        <f t="shared" si="218"/>
        <v>0</v>
      </c>
      <c r="AB193" s="909" t="e">
        <f t="shared" si="219"/>
        <v>#DIV/0!</v>
      </c>
    </row>
    <row r="194" spans="1:28" ht="14.25" x14ac:dyDescent="0.3">
      <c r="A194" s="1075"/>
      <c r="B194" s="1076"/>
      <c r="C194" s="1148">
        <f>'24. M&amp;E Staff Loading'!C194</f>
        <v>0</v>
      </c>
      <c r="D194" s="919">
        <f>'24. M&amp;E Staff Loading'!D194</f>
        <v>0</v>
      </c>
      <c r="E194" s="1149">
        <f>'24. M&amp;E Staff Loading'!E194</f>
        <v>0</v>
      </c>
      <c r="F194" s="1102"/>
      <c r="G194" s="1102"/>
      <c r="H194" s="1102"/>
      <c r="I194" s="1102"/>
      <c r="J194" s="1102"/>
      <c r="K194" s="1102"/>
      <c r="L194" s="1102"/>
      <c r="M194" s="1102"/>
      <c r="N194" s="1102"/>
      <c r="O194" s="1102"/>
      <c r="P194" s="1102"/>
      <c r="Q194" s="1102"/>
      <c r="R194" s="1080">
        <f t="shared" si="213"/>
        <v>0</v>
      </c>
      <c r="S194" s="788">
        <f t="shared" si="214"/>
        <v>0</v>
      </c>
      <c r="T194" s="1131"/>
      <c r="U194" s="1131"/>
      <c r="V194" s="1131"/>
      <c r="W194" s="1081">
        <f t="shared" si="215"/>
        <v>0</v>
      </c>
      <c r="X194" s="1081">
        <f t="shared" si="216"/>
        <v>0</v>
      </c>
      <c r="Z194" s="1081">
        <f t="shared" si="217"/>
        <v>0</v>
      </c>
      <c r="AA194" s="1081">
        <f t="shared" si="218"/>
        <v>0</v>
      </c>
      <c r="AB194" s="909" t="e">
        <f t="shared" si="219"/>
        <v>#DIV/0!</v>
      </c>
    </row>
    <row r="195" spans="1:28" ht="14.25" x14ac:dyDescent="0.3">
      <c r="A195" s="1075"/>
      <c r="B195" s="1076"/>
      <c r="C195" s="1148">
        <f>'24. M&amp;E Staff Loading'!C195</f>
        <v>0</v>
      </c>
      <c r="D195" s="919">
        <f>'24. M&amp;E Staff Loading'!D195</f>
        <v>0</v>
      </c>
      <c r="E195" s="1149">
        <f>'24. M&amp;E Staff Loading'!E195</f>
        <v>0</v>
      </c>
      <c r="F195" s="1102"/>
      <c r="G195" s="1102"/>
      <c r="H195" s="1102"/>
      <c r="I195" s="1102"/>
      <c r="J195" s="1102"/>
      <c r="K195" s="1102"/>
      <c r="L195" s="1102"/>
      <c r="M195" s="1102"/>
      <c r="N195" s="1102"/>
      <c r="O195" s="1102"/>
      <c r="P195" s="1102"/>
      <c r="Q195" s="1102"/>
      <c r="R195" s="1080">
        <f t="shared" si="213"/>
        <v>0</v>
      </c>
      <c r="S195" s="788">
        <f t="shared" si="214"/>
        <v>0</v>
      </c>
      <c r="T195" s="1131"/>
      <c r="U195" s="1131"/>
      <c r="V195" s="1131"/>
      <c r="W195" s="1081">
        <f t="shared" si="215"/>
        <v>0</v>
      </c>
      <c r="X195" s="1081">
        <f t="shared" si="216"/>
        <v>0</v>
      </c>
      <c r="Z195" s="1081">
        <f t="shared" si="217"/>
        <v>0</v>
      </c>
      <c r="AA195" s="1081">
        <f t="shared" si="218"/>
        <v>0</v>
      </c>
      <c r="AB195" s="909" t="e">
        <f t="shared" si="219"/>
        <v>#DIV/0!</v>
      </c>
    </row>
    <row r="196" spans="1:28" ht="15" thickBot="1" x14ac:dyDescent="0.35">
      <c r="A196" s="1082"/>
      <c r="B196" s="1083" t="s">
        <v>1192</v>
      </c>
      <c r="C196" s="1084"/>
      <c r="D196" s="920"/>
      <c r="E196" s="1086"/>
      <c r="F196" s="1087">
        <f>SUM(F191:F195)</f>
        <v>0</v>
      </c>
      <c r="G196" s="1087">
        <f t="shared" ref="G196:R196" si="220">SUM(G191:G195)</f>
        <v>0</v>
      </c>
      <c r="H196" s="1087">
        <f t="shared" si="220"/>
        <v>0</v>
      </c>
      <c r="I196" s="1087">
        <f t="shared" si="220"/>
        <v>0</v>
      </c>
      <c r="J196" s="1087">
        <f t="shared" si="220"/>
        <v>0</v>
      </c>
      <c r="K196" s="1087">
        <f t="shared" si="220"/>
        <v>0</v>
      </c>
      <c r="L196" s="1087">
        <f t="shared" si="220"/>
        <v>0</v>
      </c>
      <c r="M196" s="1087">
        <f t="shared" si="220"/>
        <v>0</v>
      </c>
      <c r="N196" s="1087">
        <f t="shared" si="220"/>
        <v>0</v>
      </c>
      <c r="O196" s="1087">
        <f t="shared" si="220"/>
        <v>0</v>
      </c>
      <c r="P196" s="1087">
        <f t="shared" si="220"/>
        <v>0</v>
      </c>
      <c r="Q196" s="1087">
        <f t="shared" si="220"/>
        <v>0</v>
      </c>
      <c r="R196" s="1087">
        <f t="shared" si="220"/>
        <v>0</v>
      </c>
      <c r="S196" s="796">
        <f>SUM(S191:S195)</f>
        <v>0</v>
      </c>
      <c r="T196" s="1131"/>
      <c r="U196" s="1131"/>
      <c r="V196" s="1131"/>
      <c r="W196" s="1099">
        <f>SUM(W191:W195)</f>
        <v>0</v>
      </c>
      <c r="X196" s="1099">
        <f>SUM(X191:X195)</f>
        <v>0</v>
      </c>
      <c r="Z196" s="1089">
        <f>SUM(Z191:Z195)</f>
        <v>0</v>
      </c>
      <c r="AA196" s="1089">
        <f>SUM(AA191:AA195)</f>
        <v>0</v>
      </c>
      <c r="AB196" s="798" t="e">
        <f>Z196/(Z196+AA196)</f>
        <v>#DIV/0!</v>
      </c>
    </row>
    <row r="197" spans="1:28" ht="14.25" x14ac:dyDescent="0.3">
      <c r="A197" s="1075">
        <v>9.3000000000000007</v>
      </c>
      <c r="B197" s="1076" t="s">
        <v>1193</v>
      </c>
      <c r="C197" s="1148">
        <f>'24. M&amp;E Staff Loading'!C197</f>
        <v>0</v>
      </c>
      <c r="D197" s="919">
        <f>'24. M&amp;E Staff Loading'!D197</f>
        <v>0</v>
      </c>
      <c r="E197" s="1149">
        <f>'24. M&amp;E Staff Loading'!E197</f>
        <v>0</v>
      </c>
      <c r="F197" s="1102"/>
      <c r="G197" s="1102"/>
      <c r="H197" s="1102"/>
      <c r="I197" s="1102"/>
      <c r="J197" s="1102"/>
      <c r="K197" s="1102"/>
      <c r="L197" s="1102"/>
      <c r="M197" s="1102"/>
      <c r="N197" s="1102"/>
      <c r="O197" s="1102"/>
      <c r="P197" s="1102"/>
      <c r="Q197" s="1102"/>
      <c r="R197" s="1080">
        <f t="shared" ref="R197:R201" si="221">SUM(F197:Q197)</f>
        <v>0</v>
      </c>
      <c r="S197" s="788">
        <f>D197*R197</f>
        <v>0</v>
      </c>
      <c r="T197" s="1131"/>
      <c r="U197" s="1131"/>
      <c r="V197" s="1131"/>
      <c r="W197" s="1081">
        <f>X197/$U$7</f>
        <v>0</v>
      </c>
      <c r="X197" s="1081">
        <f>R197/12</f>
        <v>0</v>
      </c>
      <c r="Z197" s="1081">
        <f>IF($E197="Y",$R197,0)</f>
        <v>0</v>
      </c>
      <c r="AA197" s="1081">
        <f>IF($E197="N",$R197,0)</f>
        <v>0</v>
      </c>
      <c r="AB197" s="909" t="e">
        <f>Z197/(AA197+Z197)</f>
        <v>#DIV/0!</v>
      </c>
    </row>
    <row r="198" spans="1:28" s="1088" customFormat="1" ht="14.25" x14ac:dyDescent="0.3">
      <c r="A198" s="1075"/>
      <c r="B198" s="1076"/>
      <c r="C198" s="1148">
        <f>'24. M&amp;E Staff Loading'!C198</f>
        <v>0</v>
      </c>
      <c r="D198" s="919">
        <f>'24. M&amp;E Staff Loading'!D198</f>
        <v>0</v>
      </c>
      <c r="E198" s="1149">
        <f>'24. M&amp;E Staff Loading'!E198</f>
        <v>0</v>
      </c>
      <c r="F198" s="1102"/>
      <c r="G198" s="1102"/>
      <c r="H198" s="1102"/>
      <c r="I198" s="1102"/>
      <c r="J198" s="1102"/>
      <c r="K198" s="1102"/>
      <c r="L198" s="1102"/>
      <c r="M198" s="1102"/>
      <c r="N198" s="1102"/>
      <c r="O198" s="1102"/>
      <c r="P198" s="1102"/>
      <c r="Q198" s="1102"/>
      <c r="R198" s="1080">
        <f t="shared" si="221"/>
        <v>0</v>
      </c>
      <c r="S198" s="788">
        <f t="shared" ref="S198:S201" si="222">D198*R198</f>
        <v>0</v>
      </c>
      <c r="T198" s="1131"/>
      <c r="U198" s="1131"/>
      <c r="V198" s="1131"/>
      <c r="W198" s="1081">
        <f t="shared" ref="W198:W201" si="223">X198/$U$7</f>
        <v>0</v>
      </c>
      <c r="X198" s="1081">
        <f t="shared" ref="X198:X201" si="224">R198/12</f>
        <v>0</v>
      </c>
      <c r="Z198" s="1081">
        <f t="shared" ref="Z198:Z201" si="225">IF($E198="Y",$R198,0)</f>
        <v>0</v>
      </c>
      <c r="AA198" s="1081">
        <f t="shared" ref="AA198:AA201" si="226">IF($E198="N",$R198,0)</f>
        <v>0</v>
      </c>
      <c r="AB198" s="909" t="e">
        <f t="shared" ref="AB198:AB201" si="227">Z198/(AA198+Z198)</f>
        <v>#DIV/0!</v>
      </c>
    </row>
    <row r="199" spans="1:28" s="1088" customFormat="1" ht="14.25" x14ac:dyDescent="0.3">
      <c r="A199" s="1075"/>
      <c r="B199" s="1076"/>
      <c r="C199" s="1148">
        <f>'24. M&amp;E Staff Loading'!C199</f>
        <v>0</v>
      </c>
      <c r="D199" s="919">
        <f>'24. M&amp;E Staff Loading'!D199</f>
        <v>0</v>
      </c>
      <c r="E199" s="1149">
        <f>'24. M&amp;E Staff Loading'!E199</f>
        <v>0</v>
      </c>
      <c r="F199" s="1102"/>
      <c r="G199" s="1102"/>
      <c r="H199" s="1102"/>
      <c r="I199" s="1102"/>
      <c r="J199" s="1102"/>
      <c r="K199" s="1102"/>
      <c r="L199" s="1102"/>
      <c r="M199" s="1102"/>
      <c r="N199" s="1102"/>
      <c r="O199" s="1102"/>
      <c r="P199" s="1102"/>
      <c r="Q199" s="1102"/>
      <c r="R199" s="1080">
        <f t="shared" si="221"/>
        <v>0</v>
      </c>
      <c r="S199" s="788">
        <f t="shared" si="222"/>
        <v>0</v>
      </c>
      <c r="T199" s="1131"/>
      <c r="U199" s="1131"/>
      <c r="V199" s="1131"/>
      <c r="W199" s="1081">
        <f t="shared" si="223"/>
        <v>0</v>
      </c>
      <c r="X199" s="1081">
        <f t="shared" si="224"/>
        <v>0</v>
      </c>
      <c r="Z199" s="1081">
        <f t="shared" si="225"/>
        <v>0</v>
      </c>
      <c r="AA199" s="1081">
        <f t="shared" si="226"/>
        <v>0</v>
      </c>
      <c r="AB199" s="909" t="e">
        <f t="shared" si="227"/>
        <v>#DIV/0!</v>
      </c>
    </row>
    <row r="200" spans="1:28" ht="14.25" x14ac:dyDescent="0.3">
      <c r="A200" s="1075"/>
      <c r="B200" s="1076"/>
      <c r="C200" s="1148">
        <f>'24. M&amp;E Staff Loading'!C200</f>
        <v>0</v>
      </c>
      <c r="D200" s="919">
        <f>'24. M&amp;E Staff Loading'!D200</f>
        <v>0</v>
      </c>
      <c r="E200" s="1149">
        <f>'24. M&amp;E Staff Loading'!E200</f>
        <v>0</v>
      </c>
      <c r="F200" s="1102"/>
      <c r="G200" s="1102"/>
      <c r="H200" s="1102"/>
      <c r="I200" s="1102"/>
      <c r="J200" s="1102"/>
      <c r="K200" s="1102"/>
      <c r="L200" s="1102"/>
      <c r="M200" s="1102"/>
      <c r="N200" s="1102"/>
      <c r="O200" s="1102"/>
      <c r="P200" s="1102"/>
      <c r="Q200" s="1102"/>
      <c r="R200" s="1080">
        <f t="shared" si="221"/>
        <v>0</v>
      </c>
      <c r="S200" s="788">
        <f t="shared" si="222"/>
        <v>0</v>
      </c>
      <c r="T200" s="1131"/>
      <c r="U200" s="1131"/>
      <c r="V200" s="1131"/>
      <c r="W200" s="1081">
        <f t="shared" si="223"/>
        <v>0</v>
      </c>
      <c r="X200" s="1081">
        <f t="shared" si="224"/>
        <v>0</v>
      </c>
      <c r="Z200" s="1081">
        <f t="shared" si="225"/>
        <v>0</v>
      </c>
      <c r="AA200" s="1081">
        <f t="shared" si="226"/>
        <v>0</v>
      </c>
      <c r="AB200" s="909" t="e">
        <f t="shared" si="227"/>
        <v>#DIV/0!</v>
      </c>
    </row>
    <row r="201" spans="1:28" ht="14.25" x14ac:dyDescent="0.3">
      <c r="A201" s="1075"/>
      <c r="B201" s="1076"/>
      <c r="C201" s="1148">
        <f>'24. M&amp;E Staff Loading'!C201</f>
        <v>0</v>
      </c>
      <c r="D201" s="919">
        <f>'24. M&amp;E Staff Loading'!D201</f>
        <v>0</v>
      </c>
      <c r="E201" s="1149">
        <f>'24. M&amp;E Staff Loading'!E201</f>
        <v>0</v>
      </c>
      <c r="F201" s="1102"/>
      <c r="G201" s="1102"/>
      <c r="H201" s="1102"/>
      <c r="I201" s="1102"/>
      <c r="J201" s="1102"/>
      <c r="K201" s="1102"/>
      <c r="L201" s="1102"/>
      <c r="M201" s="1102"/>
      <c r="N201" s="1102"/>
      <c r="O201" s="1102"/>
      <c r="P201" s="1102"/>
      <c r="Q201" s="1102"/>
      <c r="R201" s="1080">
        <f t="shared" si="221"/>
        <v>0</v>
      </c>
      <c r="S201" s="788">
        <f t="shared" si="222"/>
        <v>0</v>
      </c>
      <c r="T201" s="1131"/>
      <c r="U201" s="1131"/>
      <c r="V201" s="1131"/>
      <c r="W201" s="1081">
        <f t="shared" si="223"/>
        <v>0</v>
      </c>
      <c r="X201" s="1081">
        <f t="shared" si="224"/>
        <v>0</v>
      </c>
      <c r="Z201" s="1081">
        <f t="shared" si="225"/>
        <v>0</v>
      </c>
      <c r="AA201" s="1081">
        <f t="shared" si="226"/>
        <v>0</v>
      </c>
      <c r="AB201" s="909" t="e">
        <f t="shared" si="227"/>
        <v>#DIV/0!</v>
      </c>
    </row>
    <row r="202" spans="1:28" ht="15" thickBot="1" x14ac:dyDescent="0.35">
      <c r="A202" s="1082"/>
      <c r="B202" s="1083" t="s">
        <v>1194</v>
      </c>
      <c r="C202" s="1084"/>
      <c r="D202" s="920"/>
      <c r="E202" s="1086"/>
      <c r="F202" s="1087">
        <f>SUM(F197:F201)</f>
        <v>0</v>
      </c>
      <c r="G202" s="1087">
        <f t="shared" ref="G202:R202" si="228">SUM(G197:G201)</f>
        <v>0</v>
      </c>
      <c r="H202" s="1087">
        <f t="shared" si="228"/>
        <v>0</v>
      </c>
      <c r="I202" s="1087">
        <f t="shared" si="228"/>
        <v>0</v>
      </c>
      <c r="J202" s="1087">
        <f t="shared" si="228"/>
        <v>0</v>
      </c>
      <c r="K202" s="1087">
        <f t="shared" si="228"/>
        <v>0</v>
      </c>
      <c r="L202" s="1087">
        <f t="shared" si="228"/>
        <v>0</v>
      </c>
      <c r="M202" s="1087">
        <f t="shared" si="228"/>
        <v>0</v>
      </c>
      <c r="N202" s="1087">
        <f t="shared" si="228"/>
        <v>0</v>
      </c>
      <c r="O202" s="1087">
        <f t="shared" si="228"/>
        <v>0</v>
      </c>
      <c r="P202" s="1087">
        <f t="shared" si="228"/>
        <v>0</v>
      </c>
      <c r="Q202" s="1087">
        <f t="shared" si="228"/>
        <v>0</v>
      </c>
      <c r="R202" s="1087">
        <f t="shared" si="228"/>
        <v>0</v>
      </c>
      <c r="S202" s="796">
        <f>SUM(S197:S201)</f>
        <v>0</v>
      </c>
      <c r="T202" s="1131"/>
      <c r="U202" s="1131"/>
      <c r="V202" s="1131"/>
      <c r="W202" s="1099">
        <f>SUM(W197:W201)</f>
        <v>0</v>
      </c>
      <c r="X202" s="1099">
        <f>SUM(X197:X201)</f>
        <v>0</v>
      </c>
      <c r="Z202" s="1089">
        <f>SUM(Z197:Z201)</f>
        <v>0</v>
      </c>
      <c r="AA202" s="1089">
        <f>SUM(AA197:AA201)</f>
        <v>0</v>
      </c>
      <c r="AB202" s="798" t="e">
        <f>Z202/(Z202+AA202)</f>
        <v>#DIV/0!</v>
      </c>
    </row>
    <row r="203" spans="1:28" ht="14.25" x14ac:dyDescent="0.3">
      <c r="A203" s="1075">
        <v>9.4</v>
      </c>
      <c r="B203" s="1076" t="s">
        <v>1195</v>
      </c>
      <c r="C203" s="1148">
        <f>'24. M&amp;E Staff Loading'!C203</f>
        <v>0</v>
      </c>
      <c r="D203" s="919">
        <f>'24. M&amp;E Staff Loading'!D203</f>
        <v>0</v>
      </c>
      <c r="E203" s="1149">
        <f>'24. M&amp;E Staff Loading'!E203</f>
        <v>0</v>
      </c>
      <c r="F203" s="1102"/>
      <c r="G203" s="1102"/>
      <c r="H203" s="1102"/>
      <c r="I203" s="1102"/>
      <c r="J203" s="1102"/>
      <c r="K203" s="1102"/>
      <c r="L203" s="1102"/>
      <c r="M203" s="1102"/>
      <c r="N203" s="1102"/>
      <c r="O203" s="1102"/>
      <c r="P203" s="1102"/>
      <c r="Q203" s="1102"/>
      <c r="R203" s="1080">
        <f t="shared" ref="R203:R207" si="229">SUM(F203:Q203)</f>
        <v>0</v>
      </c>
      <c r="S203" s="788">
        <f>D203*R203</f>
        <v>0</v>
      </c>
      <c r="T203" s="1131"/>
      <c r="U203" s="1131"/>
      <c r="V203" s="1131"/>
      <c r="W203" s="1081">
        <f>X203/$U$7</f>
        <v>0</v>
      </c>
      <c r="X203" s="1081">
        <f>R203/12</f>
        <v>0</v>
      </c>
      <c r="Z203" s="1081">
        <f>IF($E203="Y",$R203,0)</f>
        <v>0</v>
      </c>
      <c r="AA203" s="1081">
        <f>IF($E203="N",$R203,0)</f>
        <v>0</v>
      </c>
      <c r="AB203" s="909" t="e">
        <f>Z203/(AA203+Z203)</f>
        <v>#DIV/0!</v>
      </c>
    </row>
    <row r="204" spans="1:28" s="1088" customFormat="1" ht="14.25" x14ac:dyDescent="0.3">
      <c r="A204" s="1075"/>
      <c r="B204" s="1076"/>
      <c r="C204" s="1148">
        <f>'24. M&amp;E Staff Loading'!C204</f>
        <v>0</v>
      </c>
      <c r="D204" s="919">
        <f>'24. M&amp;E Staff Loading'!D204</f>
        <v>0</v>
      </c>
      <c r="E204" s="1149">
        <f>'24. M&amp;E Staff Loading'!E204</f>
        <v>0</v>
      </c>
      <c r="F204" s="1102"/>
      <c r="G204" s="1102"/>
      <c r="H204" s="1102"/>
      <c r="I204" s="1102"/>
      <c r="J204" s="1102"/>
      <c r="K204" s="1102"/>
      <c r="L204" s="1102"/>
      <c r="M204" s="1102"/>
      <c r="N204" s="1102"/>
      <c r="O204" s="1102"/>
      <c r="P204" s="1102"/>
      <c r="Q204" s="1102"/>
      <c r="R204" s="1080">
        <f t="shared" si="229"/>
        <v>0</v>
      </c>
      <c r="S204" s="788">
        <f t="shared" ref="S204:S207" si="230">D204*R204</f>
        <v>0</v>
      </c>
      <c r="T204" s="1131"/>
      <c r="U204" s="1131"/>
      <c r="V204" s="1131"/>
      <c r="W204" s="1081">
        <f t="shared" ref="W204:W207" si="231">X204/$U$7</f>
        <v>0</v>
      </c>
      <c r="X204" s="1081">
        <f t="shared" ref="X204:X207" si="232">R204/12</f>
        <v>0</v>
      </c>
      <c r="Z204" s="1081">
        <f t="shared" ref="Z204:Z207" si="233">IF($E204="Y",$R204,0)</f>
        <v>0</v>
      </c>
      <c r="AA204" s="1081">
        <f t="shared" ref="AA204:AA207" si="234">IF($E204="N",$R204,0)</f>
        <v>0</v>
      </c>
      <c r="AB204" s="909" t="e">
        <f t="shared" ref="AB204:AB207" si="235">Z204/(AA204+Z204)</f>
        <v>#DIV/0!</v>
      </c>
    </row>
    <row r="205" spans="1:28" s="1088" customFormat="1" ht="14.25" x14ac:dyDescent="0.3">
      <c r="A205" s="1075"/>
      <c r="B205" s="1076"/>
      <c r="C205" s="1148">
        <f>'24. M&amp;E Staff Loading'!C205</f>
        <v>0</v>
      </c>
      <c r="D205" s="919">
        <f>'24. M&amp;E Staff Loading'!D205</f>
        <v>0</v>
      </c>
      <c r="E205" s="1149">
        <f>'24. M&amp;E Staff Loading'!E205</f>
        <v>0</v>
      </c>
      <c r="F205" s="1102"/>
      <c r="G205" s="1102"/>
      <c r="H205" s="1102"/>
      <c r="I205" s="1102"/>
      <c r="J205" s="1102"/>
      <c r="K205" s="1102"/>
      <c r="L205" s="1102"/>
      <c r="M205" s="1102"/>
      <c r="N205" s="1102"/>
      <c r="O205" s="1102"/>
      <c r="P205" s="1102"/>
      <c r="Q205" s="1102"/>
      <c r="R205" s="1080">
        <f t="shared" si="229"/>
        <v>0</v>
      </c>
      <c r="S205" s="788">
        <f t="shared" si="230"/>
        <v>0</v>
      </c>
      <c r="T205" s="1131"/>
      <c r="U205" s="1131"/>
      <c r="V205" s="1131"/>
      <c r="W205" s="1081">
        <f t="shared" si="231"/>
        <v>0</v>
      </c>
      <c r="X205" s="1081">
        <f t="shared" si="232"/>
        <v>0</v>
      </c>
      <c r="Z205" s="1081">
        <f t="shared" si="233"/>
        <v>0</v>
      </c>
      <c r="AA205" s="1081">
        <f t="shared" si="234"/>
        <v>0</v>
      </c>
      <c r="AB205" s="909" t="e">
        <f t="shared" si="235"/>
        <v>#DIV/0!</v>
      </c>
    </row>
    <row r="206" spans="1:28" ht="14.25" x14ac:dyDescent="0.3">
      <c r="A206" s="1075"/>
      <c r="B206" s="1076"/>
      <c r="C206" s="1148">
        <f>'24. M&amp;E Staff Loading'!C206</f>
        <v>0</v>
      </c>
      <c r="D206" s="919">
        <f>'24. M&amp;E Staff Loading'!D206</f>
        <v>0</v>
      </c>
      <c r="E206" s="1149">
        <f>'24. M&amp;E Staff Loading'!E206</f>
        <v>0</v>
      </c>
      <c r="F206" s="1102"/>
      <c r="G206" s="1102"/>
      <c r="H206" s="1102"/>
      <c r="I206" s="1102"/>
      <c r="J206" s="1102"/>
      <c r="K206" s="1102"/>
      <c r="L206" s="1102"/>
      <c r="M206" s="1102"/>
      <c r="N206" s="1102"/>
      <c r="O206" s="1102"/>
      <c r="P206" s="1102"/>
      <c r="Q206" s="1102"/>
      <c r="R206" s="1080">
        <f t="shared" si="229"/>
        <v>0</v>
      </c>
      <c r="S206" s="788">
        <f t="shared" si="230"/>
        <v>0</v>
      </c>
      <c r="T206" s="1131"/>
      <c r="U206" s="1131"/>
      <c r="V206" s="1131"/>
      <c r="W206" s="1081">
        <f t="shared" si="231"/>
        <v>0</v>
      </c>
      <c r="X206" s="1081">
        <f t="shared" si="232"/>
        <v>0</v>
      </c>
      <c r="Z206" s="1081">
        <f t="shared" si="233"/>
        <v>0</v>
      </c>
      <c r="AA206" s="1081">
        <f t="shared" si="234"/>
        <v>0</v>
      </c>
      <c r="AB206" s="909" t="e">
        <f t="shared" si="235"/>
        <v>#DIV/0!</v>
      </c>
    </row>
    <row r="207" spans="1:28" ht="14.25" x14ac:dyDescent="0.3">
      <c r="A207" s="1075"/>
      <c r="B207" s="1076"/>
      <c r="C207" s="1148">
        <f>'24. M&amp;E Staff Loading'!C207</f>
        <v>0</v>
      </c>
      <c r="D207" s="919">
        <f>'24. M&amp;E Staff Loading'!D207</f>
        <v>0</v>
      </c>
      <c r="E207" s="1149">
        <f>'24. M&amp;E Staff Loading'!E207</f>
        <v>0</v>
      </c>
      <c r="F207" s="1102"/>
      <c r="G207" s="1102"/>
      <c r="H207" s="1102"/>
      <c r="I207" s="1102"/>
      <c r="J207" s="1102"/>
      <c r="K207" s="1102"/>
      <c r="L207" s="1102"/>
      <c r="M207" s="1102"/>
      <c r="N207" s="1102"/>
      <c r="O207" s="1102"/>
      <c r="P207" s="1102"/>
      <c r="Q207" s="1102"/>
      <c r="R207" s="1080">
        <f t="shared" si="229"/>
        <v>0</v>
      </c>
      <c r="S207" s="788">
        <f t="shared" si="230"/>
        <v>0</v>
      </c>
      <c r="T207" s="1131"/>
      <c r="U207" s="1131"/>
      <c r="V207" s="1131"/>
      <c r="W207" s="1081">
        <f t="shared" si="231"/>
        <v>0</v>
      </c>
      <c r="X207" s="1081">
        <f t="shared" si="232"/>
        <v>0</v>
      </c>
      <c r="Z207" s="1081">
        <f t="shared" si="233"/>
        <v>0</v>
      </c>
      <c r="AA207" s="1081">
        <f t="shared" si="234"/>
        <v>0</v>
      </c>
      <c r="AB207" s="909" t="e">
        <f t="shared" si="235"/>
        <v>#DIV/0!</v>
      </c>
    </row>
    <row r="208" spans="1:28" ht="15" thickBot="1" x14ac:dyDescent="0.35">
      <c r="A208" s="1082"/>
      <c r="B208" s="1083" t="s">
        <v>1196</v>
      </c>
      <c r="C208" s="1084"/>
      <c r="D208" s="920"/>
      <c r="E208" s="1086"/>
      <c r="F208" s="1087">
        <f>SUM(F203:F207)</f>
        <v>0</v>
      </c>
      <c r="G208" s="1087">
        <f t="shared" ref="G208:R208" si="236">SUM(G203:G207)</f>
        <v>0</v>
      </c>
      <c r="H208" s="1087">
        <f t="shared" si="236"/>
        <v>0</v>
      </c>
      <c r="I208" s="1087">
        <f t="shared" si="236"/>
        <v>0</v>
      </c>
      <c r="J208" s="1087">
        <f t="shared" si="236"/>
        <v>0</v>
      </c>
      <c r="K208" s="1087">
        <f t="shared" si="236"/>
        <v>0</v>
      </c>
      <c r="L208" s="1087">
        <f t="shared" si="236"/>
        <v>0</v>
      </c>
      <c r="M208" s="1087">
        <f t="shared" si="236"/>
        <v>0</v>
      </c>
      <c r="N208" s="1087">
        <f t="shared" si="236"/>
        <v>0</v>
      </c>
      <c r="O208" s="1087">
        <f t="shared" si="236"/>
        <v>0</v>
      </c>
      <c r="P208" s="1087">
        <f t="shared" si="236"/>
        <v>0</v>
      </c>
      <c r="Q208" s="1087">
        <f t="shared" si="236"/>
        <v>0</v>
      </c>
      <c r="R208" s="1087">
        <f t="shared" si="236"/>
        <v>0</v>
      </c>
      <c r="S208" s="796">
        <f>SUM(S203:S207)</f>
        <v>0</v>
      </c>
      <c r="T208" s="1131"/>
      <c r="U208" s="1131"/>
      <c r="V208" s="1131"/>
      <c r="W208" s="1099">
        <f>SUM(W203:W207)</f>
        <v>0</v>
      </c>
      <c r="X208" s="1099">
        <f>SUM(X203:X207)</f>
        <v>0</v>
      </c>
      <c r="Z208" s="1089">
        <f>SUM(Z203:Z207)</f>
        <v>0</v>
      </c>
      <c r="AA208" s="1089">
        <f>SUM(AA203:AA207)</f>
        <v>0</v>
      </c>
      <c r="AB208" s="798" t="e">
        <f>Z208/(Z208+AA208)</f>
        <v>#DIV/0!</v>
      </c>
    </row>
    <row r="209" spans="1:28" ht="14.25" x14ac:dyDescent="0.3">
      <c r="A209" s="1075">
        <v>9.5</v>
      </c>
      <c r="B209" s="1076" t="s">
        <v>1197</v>
      </c>
      <c r="C209" s="1148">
        <f>'24. M&amp;E Staff Loading'!C209</f>
        <v>0</v>
      </c>
      <c r="D209" s="919">
        <f>'24. M&amp;E Staff Loading'!D209</f>
        <v>0</v>
      </c>
      <c r="E209" s="1149">
        <f>'24. M&amp;E Staff Loading'!E209</f>
        <v>0</v>
      </c>
      <c r="F209" s="1102"/>
      <c r="G209" s="1102"/>
      <c r="H209" s="1102"/>
      <c r="I209" s="1102"/>
      <c r="J209" s="1102"/>
      <c r="K209" s="1102"/>
      <c r="L209" s="1102"/>
      <c r="M209" s="1102"/>
      <c r="N209" s="1102"/>
      <c r="O209" s="1102"/>
      <c r="P209" s="1102"/>
      <c r="Q209" s="1102"/>
      <c r="R209" s="1080">
        <f t="shared" ref="R209:R213" si="237">SUM(F209:Q209)</f>
        <v>0</v>
      </c>
      <c r="S209" s="788">
        <f>D209*R209</f>
        <v>0</v>
      </c>
      <c r="T209" s="1131"/>
      <c r="U209" s="1131"/>
      <c r="V209" s="1131"/>
      <c r="W209" s="1081">
        <f>X209/$U$7</f>
        <v>0</v>
      </c>
      <c r="X209" s="1081">
        <f>R209/12</f>
        <v>0</v>
      </c>
      <c r="Z209" s="1081">
        <f>IF($E209="Y",$R209,0)</f>
        <v>0</v>
      </c>
      <c r="AA209" s="1081">
        <f>IF($E209="N",$R209,0)</f>
        <v>0</v>
      </c>
      <c r="AB209" s="909" t="e">
        <f>Z209/(AA209+Z209)</f>
        <v>#DIV/0!</v>
      </c>
    </row>
    <row r="210" spans="1:28" s="1088" customFormat="1" ht="14.25" x14ac:dyDescent="0.3">
      <c r="A210" s="1075"/>
      <c r="B210" s="1076"/>
      <c r="C210" s="1148">
        <f>'24. M&amp;E Staff Loading'!C210</f>
        <v>0</v>
      </c>
      <c r="D210" s="919">
        <f>'24. M&amp;E Staff Loading'!D210</f>
        <v>0</v>
      </c>
      <c r="E210" s="1149">
        <f>'24. M&amp;E Staff Loading'!E210</f>
        <v>0</v>
      </c>
      <c r="F210" s="1102"/>
      <c r="G210" s="1102"/>
      <c r="H210" s="1102"/>
      <c r="I210" s="1102"/>
      <c r="J210" s="1102"/>
      <c r="K210" s="1102"/>
      <c r="L210" s="1102"/>
      <c r="M210" s="1102"/>
      <c r="N210" s="1102"/>
      <c r="O210" s="1102"/>
      <c r="P210" s="1102"/>
      <c r="Q210" s="1102"/>
      <c r="R210" s="1080">
        <f t="shared" si="237"/>
        <v>0</v>
      </c>
      <c r="S210" s="788">
        <f t="shared" ref="S210:S213" si="238">D210*R210</f>
        <v>0</v>
      </c>
      <c r="T210" s="1131"/>
      <c r="U210" s="1131"/>
      <c r="V210" s="1131"/>
      <c r="W210" s="1081">
        <f t="shared" ref="W210:W213" si="239">X210/$U$7</f>
        <v>0</v>
      </c>
      <c r="X210" s="1081">
        <f t="shared" ref="X210:X213" si="240">R210/12</f>
        <v>0</v>
      </c>
      <c r="Z210" s="1081">
        <f t="shared" ref="Z210:Z213" si="241">IF($E210="Y",$R210,0)</f>
        <v>0</v>
      </c>
      <c r="AA210" s="1081">
        <f t="shared" ref="AA210:AA213" si="242">IF($E210="N",$R210,0)</f>
        <v>0</v>
      </c>
      <c r="AB210" s="909" t="e">
        <f t="shared" ref="AB210:AB213" si="243">Z210/(AA210+Z210)</f>
        <v>#DIV/0!</v>
      </c>
    </row>
    <row r="211" spans="1:28" s="1088" customFormat="1" ht="14.25" x14ac:dyDescent="0.3">
      <c r="A211" s="1075"/>
      <c r="B211" s="1076"/>
      <c r="C211" s="1148">
        <f>'24. M&amp;E Staff Loading'!C211</f>
        <v>0</v>
      </c>
      <c r="D211" s="919">
        <f>'24. M&amp;E Staff Loading'!D211</f>
        <v>0</v>
      </c>
      <c r="E211" s="1149">
        <f>'24. M&amp;E Staff Loading'!E211</f>
        <v>0</v>
      </c>
      <c r="F211" s="1102"/>
      <c r="G211" s="1102"/>
      <c r="H211" s="1102"/>
      <c r="I211" s="1102"/>
      <c r="J211" s="1102"/>
      <c r="K211" s="1102"/>
      <c r="L211" s="1102"/>
      <c r="M211" s="1102"/>
      <c r="N211" s="1102"/>
      <c r="O211" s="1102"/>
      <c r="P211" s="1102"/>
      <c r="Q211" s="1102"/>
      <c r="R211" s="1080">
        <f t="shared" si="237"/>
        <v>0</v>
      </c>
      <c r="S211" s="788">
        <f t="shared" si="238"/>
        <v>0</v>
      </c>
      <c r="T211" s="1131"/>
      <c r="U211" s="1131"/>
      <c r="V211" s="1131"/>
      <c r="W211" s="1081">
        <f t="shared" si="239"/>
        <v>0</v>
      </c>
      <c r="X211" s="1081">
        <f t="shared" si="240"/>
        <v>0</v>
      </c>
      <c r="Z211" s="1081">
        <f t="shared" si="241"/>
        <v>0</v>
      </c>
      <c r="AA211" s="1081">
        <f t="shared" si="242"/>
        <v>0</v>
      </c>
      <c r="AB211" s="909" t="e">
        <f t="shared" si="243"/>
        <v>#DIV/0!</v>
      </c>
    </row>
    <row r="212" spans="1:28" ht="14.25" x14ac:dyDescent="0.3">
      <c r="A212" s="1075"/>
      <c r="B212" s="1076"/>
      <c r="C212" s="1148">
        <f>'24. M&amp;E Staff Loading'!C212</f>
        <v>0</v>
      </c>
      <c r="D212" s="919">
        <f>'24. M&amp;E Staff Loading'!D212</f>
        <v>0</v>
      </c>
      <c r="E212" s="1149">
        <f>'24. M&amp;E Staff Loading'!E212</f>
        <v>0</v>
      </c>
      <c r="F212" s="1102"/>
      <c r="G212" s="1102"/>
      <c r="H212" s="1102"/>
      <c r="I212" s="1102"/>
      <c r="J212" s="1102"/>
      <c r="K212" s="1102"/>
      <c r="L212" s="1102"/>
      <c r="M212" s="1102"/>
      <c r="N212" s="1102"/>
      <c r="O212" s="1102"/>
      <c r="P212" s="1102"/>
      <c r="Q212" s="1102"/>
      <c r="R212" s="1080">
        <f t="shared" si="237"/>
        <v>0</v>
      </c>
      <c r="S212" s="788">
        <f t="shared" si="238"/>
        <v>0</v>
      </c>
      <c r="T212" s="1131"/>
      <c r="U212" s="1131"/>
      <c r="V212" s="1131"/>
      <c r="W212" s="1081">
        <f t="shared" si="239"/>
        <v>0</v>
      </c>
      <c r="X212" s="1081">
        <f t="shared" si="240"/>
        <v>0</v>
      </c>
      <c r="Z212" s="1081">
        <f t="shared" si="241"/>
        <v>0</v>
      </c>
      <c r="AA212" s="1081">
        <f t="shared" si="242"/>
        <v>0</v>
      </c>
      <c r="AB212" s="909" t="e">
        <f t="shared" si="243"/>
        <v>#DIV/0!</v>
      </c>
    </row>
    <row r="213" spans="1:28" ht="14.25" x14ac:dyDescent="0.3">
      <c r="A213" s="1075"/>
      <c r="B213" s="1076"/>
      <c r="C213" s="1148">
        <f>'24. M&amp;E Staff Loading'!C213</f>
        <v>0</v>
      </c>
      <c r="D213" s="919">
        <f>'24. M&amp;E Staff Loading'!D213</f>
        <v>0</v>
      </c>
      <c r="E213" s="1149">
        <f>'24. M&amp;E Staff Loading'!E213</f>
        <v>0</v>
      </c>
      <c r="F213" s="1102"/>
      <c r="G213" s="1102"/>
      <c r="H213" s="1102"/>
      <c r="I213" s="1102"/>
      <c r="J213" s="1102"/>
      <c r="K213" s="1102"/>
      <c r="L213" s="1102"/>
      <c r="M213" s="1102"/>
      <c r="N213" s="1102"/>
      <c r="O213" s="1102"/>
      <c r="P213" s="1102"/>
      <c r="Q213" s="1102"/>
      <c r="R213" s="1080">
        <f t="shared" si="237"/>
        <v>0</v>
      </c>
      <c r="S213" s="788">
        <f t="shared" si="238"/>
        <v>0</v>
      </c>
      <c r="T213" s="1131"/>
      <c r="U213" s="1131"/>
      <c r="V213" s="1131"/>
      <c r="W213" s="1081">
        <f t="shared" si="239"/>
        <v>0</v>
      </c>
      <c r="X213" s="1081">
        <f t="shared" si="240"/>
        <v>0</v>
      </c>
      <c r="Z213" s="1081">
        <f t="shared" si="241"/>
        <v>0</v>
      </c>
      <c r="AA213" s="1081">
        <f t="shared" si="242"/>
        <v>0</v>
      </c>
      <c r="AB213" s="909" t="e">
        <f t="shared" si="243"/>
        <v>#DIV/0!</v>
      </c>
    </row>
    <row r="214" spans="1:28" ht="15" thickBot="1" x14ac:dyDescent="0.35">
      <c r="A214" s="1082"/>
      <c r="B214" s="1083" t="s">
        <v>1198</v>
      </c>
      <c r="C214" s="1084"/>
      <c r="D214" s="920"/>
      <c r="E214" s="1086"/>
      <c r="F214" s="1087">
        <f>SUM(F209:F213)</f>
        <v>0</v>
      </c>
      <c r="G214" s="1087">
        <f t="shared" ref="G214:R214" si="244">SUM(G209:G213)</f>
        <v>0</v>
      </c>
      <c r="H214" s="1087">
        <f t="shared" si="244"/>
        <v>0</v>
      </c>
      <c r="I214" s="1087">
        <f t="shared" si="244"/>
        <v>0</v>
      </c>
      <c r="J214" s="1087">
        <f t="shared" si="244"/>
        <v>0</v>
      </c>
      <c r="K214" s="1087">
        <f t="shared" si="244"/>
        <v>0</v>
      </c>
      <c r="L214" s="1087">
        <f t="shared" si="244"/>
        <v>0</v>
      </c>
      <c r="M214" s="1087">
        <f t="shared" si="244"/>
        <v>0</v>
      </c>
      <c r="N214" s="1087">
        <f t="shared" si="244"/>
        <v>0</v>
      </c>
      <c r="O214" s="1087">
        <f t="shared" si="244"/>
        <v>0</v>
      </c>
      <c r="P214" s="1087">
        <f t="shared" si="244"/>
        <v>0</v>
      </c>
      <c r="Q214" s="1087">
        <f t="shared" si="244"/>
        <v>0</v>
      </c>
      <c r="R214" s="1087">
        <f t="shared" si="244"/>
        <v>0</v>
      </c>
      <c r="S214" s="796">
        <f>SUM(S209:S213)</f>
        <v>0</v>
      </c>
      <c r="T214" s="1131"/>
      <c r="U214" s="1131"/>
      <c r="V214" s="1131"/>
      <c r="W214" s="1099">
        <f>SUM(W209:W213)</f>
        <v>0</v>
      </c>
      <c r="X214" s="1099">
        <f>SUM(X209:X213)</f>
        <v>0</v>
      </c>
      <c r="Z214" s="1089">
        <f>SUM(Z209:Z213)</f>
        <v>0</v>
      </c>
      <c r="AA214" s="1089">
        <f>SUM(AA209:AA213)</f>
        <v>0</v>
      </c>
      <c r="AB214" s="798" t="e">
        <f>Z214/(Z214+AA214)</f>
        <v>#DIV/0!</v>
      </c>
    </row>
    <row r="215" spans="1:28" ht="14.25" x14ac:dyDescent="0.3">
      <c r="A215" s="1075">
        <v>9.6</v>
      </c>
      <c r="B215" s="1076" t="s">
        <v>181</v>
      </c>
      <c r="C215" s="1148">
        <f>'24. M&amp;E Staff Loading'!C215</f>
        <v>0</v>
      </c>
      <c r="D215" s="919">
        <f>'24. M&amp;E Staff Loading'!D215</f>
        <v>0</v>
      </c>
      <c r="E215" s="1149">
        <f>'24. M&amp;E Staff Loading'!E215</f>
        <v>0</v>
      </c>
      <c r="F215" s="1102"/>
      <c r="G215" s="1102"/>
      <c r="H215" s="1102"/>
      <c r="I215" s="1102"/>
      <c r="J215" s="1102"/>
      <c r="K215" s="1102"/>
      <c r="L215" s="1102"/>
      <c r="M215" s="1102"/>
      <c r="N215" s="1102"/>
      <c r="O215" s="1102"/>
      <c r="P215" s="1102"/>
      <c r="Q215" s="1102"/>
      <c r="R215" s="1080">
        <f t="shared" ref="R215:R219" si="245">SUM(F215:Q215)</f>
        <v>0</v>
      </c>
      <c r="S215" s="788">
        <f>D215*R215</f>
        <v>0</v>
      </c>
      <c r="T215" s="1131"/>
      <c r="U215" s="1131"/>
      <c r="V215" s="1131"/>
      <c r="W215" s="1081">
        <f>X215/$U$7</f>
        <v>0</v>
      </c>
      <c r="X215" s="1081">
        <f>R215/12</f>
        <v>0</v>
      </c>
      <c r="Z215" s="1081">
        <f>IF($E215="Y",$R215,0)</f>
        <v>0</v>
      </c>
      <c r="AA215" s="1081">
        <f>IF($E215="N",$R215,0)</f>
        <v>0</v>
      </c>
      <c r="AB215" s="909" t="e">
        <f>Z215/(AA215+Z215)</f>
        <v>#DIV/0!</v>
      </c>
    </row>
    <row r="216" spans="1:28" s="1088" customFormat="1" ht="14.25" x14ac:dyDescent="0.3">
      <c r="A216" s="1075"/>
      <c r="B216" s="1076"/>
      <c r="C216" s="1148">
        <f>'24. M&amp;E Staff Loading'!C216</f>
        <v>0</v>
      </c>
      <c r="D216" s="919">
        <f>'24. M&amp;E Staff Loading'!D216</f>
        <v>0</v>
      </c>
      <c r="E216" s="1149">
        <f>'24. M&amp;E Staff Loading'!E216</f>
        <v>0</v>
      </c>
      <c r="F216" s="1102"/>
      <c r="G216" s="1102"/>
      <c r="H216" s="1102"/>
      <c r="I216" s="1102"/>
      <c r="J216" s="1102"/>
      <c r="K216" s="1102"/>
      <c r="L216" s="1102"/>
      <c r="M216" s="1102"/>
      <c r="N216" s="1102"/>
      <c r="O216" s="1102"/>
      <c r="P216" s="1102"/>
      <c r="Q216" s="1102"/>
      <c r="R216" s="1080">
        <f t="shared" si="245"/>
        <v>0</v>
      </c>
      <c r="S216" s="788">
        <f t="shared" ref="S216:S219" si="246">D216*R216</f>
        <v>0</v>
      </c>
      <c r="T216" s="1131"/>
      <c r="U216" s="1131"/>
      <c r="V216" s="1131"/>
      <c r="W216" s="1081">
        <f t="shared" ref="W216:W219" si="247">X216/$U$7</f>
        <v>0</v>
      </c>
      <c r="X216" s="1081">
        <f t="shared" ref="X216:X219" si="248">R216/12</f>
        <v>0</v>
      </c>
      <c r="Z216" s="1081">
        <f t="shared" ref="Z216:Z219" si="249">IF($E216="Y",$R216,0)</f>
        <v>0</v>
      </c>
      <c r="AA216" s="1081">
        <f t="shared" ref="AA216:AA219" si="250">IF($E216="N",$R216,0)</f>
        <v>0</v>
      </c>
      <c r="AB216" s="909" t="e">
        <f t="shared" ref="AB216:AB219" si="251">Z216/(AA216+Z216)</f>
        <v>#DIV/0!</v>
      </c>
    </row>
    <row r="217" spans="1:28" s="1088" customFormat="1" ht="14.25" x14ac:dyDescent="0.3">
      <c r="A217" s="1075"/>
      <c r="B217" s="1076"/>
      <c r="C217" s="1148">
        <f>'24. M&amp;E Staff Loading'!C217</f>
        <v>0</v>
      </c>
      <c r="D217" s="919">
        <f>'24. M&amp;E Staff Loading'!D217</f>
        <v>0</v>
      </c>
      <c r="E217" s="1149">
        <f>'24. M&amp;E Staff Loading'!E217</f>
        <v>0</v>
      </c>
      <c r="F217" s="1102"/>
      <c r="G217" s="1102"/>
      <c r="H217" s="1102"/>
      <c r="I217" s="1102"/>
      <c r="J217" s="1102"/>
      <c r="K217" s="1102"/>
      <c r="L217" s="1102"/>
      <c r="M217" s="1102"/>
      <c r="N217" s="1102"/>
      <c r="O217" s="1102"/>
      <c r="P217" s="1102"/>
      <c r="Q217" s="1102"/>
      <c r="R217" s="1080">
        <f t="shared" si="245"/>
        <v>0</v>
      </c>
      <c r="S217" s="788">
        <f t="shared" si="246"/>
        <v>0</v>
      </c>
      <c r="T217" s="1131"/>
      <c r="U217" s="1131"/>
      <c r="V217" s="1131"/>
      <c r="W217" s="1081">
        <f t="shared" si="247"/>
        <v>0</v>
      </c>
      <c r="X217" s="1081">
        <f t="shared" si="248"/>
        <v>0</v>
      </c>
      <c r="Z217" s="1081">
        <f t="shared" si="249"/>
        <v>0</v>
      </c>
      <c r="AA217" s="1081">
        <f t="shared" si="250"/>
        <v>0</v>
      </c>
      <c r="AB217" s="909" t="e">
        <f t="shared" si="251"/>
        <v>#DIV/0!</v>
      </c>
    </row>
    <row r="218" spans="1:28" s="1088" customFormat="1" ht="14.25" x14ac:dyDescent="0.3">
      <c r="A218" s="1075"/>
      <c r="B218" s="1076"/>
      <c r="C218" s="1148">
        <f>'24. M&amp;E Staff Loading'!C218</f>
        <v>0</v>
      </c>
      <c r="D218" s="919">
        <f>'24. M&amp;E Staff Loading'!D218</f>
        <v>0</v>
      </c>
      <c r="E218" s="1149">
        <f>'24. M&amp;E Staff Loading'!E218</f>
        <v>0</v>
      </c>
      <c r="F218" s="1102"/>
      <c r="G218" s="1102"/>
      <c r="H218" s="1102"/>
      <c r="I218" s="1102"/>
      <c r="J218" s="1102"/>
      <c r="K218" s="1102"/>
      <c r="L218" s="1102"/>
      <c r="M218" s="1102"/>
      <c r="N218" s="1102"/>
      <c r="O218" s="1102"/>
      <c r="P218" s="1102"/>
      <c r="Q218" s="1102"/>
      <c r="R218" s="1080">
        <f t="shared" si="245"/>
        <v>0</v>
      </c>
      <c r="S218" s="788">
        <f t="shared" si="246"/>
        <v>0</v>
      </c>
      <c r="T218" s="1131"/>
      <c r="U218" s="1131"/>
      <c r="V218" s="1131"/>
      <c r="W218" s="1081">
        <f t="shared" si="247"/>
        <v>0</v>
      </c>
      <c r="X218" s="1081">
        <f t="shared" si="248"/>
        <v>0</v>
      </c>
      <c r="Z218" s="1081">
        <f t="shared" si="249"/>
        <v>0</v>
      </c>
      <c r="AA218" s="1081">
        <f t="shared" si="250"/>
        <v>0</v>
      </c>
      <c r="AB218" s="909" t="e">
        <f t="shared" si="251"/>
        <v>#DIV/0!</v>
      </c>
    </row>
    <row r="219" spans="1:28" ht="14.25" x14ac:dyDescent="0.3">
      <c r="A219" s="1075"/>
      <c r="B219" s="1076"/>
      <c r="C219" s="1148">
        <f>'24. M&amp;E Staff Loading'!C219</f>
        <v>0</v>
      </c>
      <c r="D219" s="919">
        <f>'24. M&amp;E Staff Loading'!D219</f>
        <v>0</v>
      </c>
      <c r="E219" s="1149">
        <f>'24. M&amp;E Staff Loading'!E219</f>
        <v>0</v>
      </c>
      <c r="F219" s="1102"/>
      <c r="G219" s="1102"/>
      <c r="H219" s="1102"/>
      <c r="I219" s="1102"/>
      <c r="J219" s="1102"/>
      <c r="K219" s="1102"/>
      <c r="L219" s="1102"/>
      <c r="M219" s="1102"/>
      <c r="N219" s="1102"/>
      <c r="O219" s="1102"/>
      <c r="P219" s="1102"/>
      <c r="Q219" s="1102"/>
      <c r="R219" s="1080">
        <f t="shared" si="245"/>
        <v>0</v>
      </c>
      <c r="S219" s="788">
        <f t="shared" si="246"/>
        <v>0</v>
      </c>
      <c r="T219" s="1131"/>
      <c r="U219" s="1131"/>
      <c r="V219" s="1131"/>
      <c r="W219" s="1081">
        <f t="shared" si="247"/>
        <v>0</v>
      </c>
      <c r="X219" s="1081">
        <f t="shared" si="248"/>
        <v>0</v>
      </c>
      <c r="Z219" s="1081">
        <f t="shared" si="249"/>
        <v>0</v>
      </c>
      <c r="AA219" s="1081">
        <f t="shared" si="250"/>
        <v>0</v>
      </c>
      <c r="AB219" s="909" t="e">
        <f t="shared" si="251"/>
        <v>#DIV/0!</v>
      </c>
    </row>
    <row r="220" spans="1:28" s="1132" customFormat="1" ht="15" thickBot="1" x14ac:dyDescent="0.35">
      <c r="A220" s="1082"/>
      <c r="B220" s="1083" t="s">
        <v>182</v>
      </c>
      <c r="C220" s="1084"/>
      <c r="D220" s="920"/>
      <c r="E220" s="1086"/>
      <c r="F220" s="1087">
        <f>SUM(F215:F219)</f>
        <v>0</v>
      </c>
      <c r="G220" s="1087">
        <f t="shared" ref="G220:R220" si="252">SUM(G215:G219)</f>
        <v>0</v>
      </c>
      <c r="H220" s="1087">
        <f t="shared" si="252"/>
        <v>0</v>
      </c>
      <c r="I220" s="1087">
        <f t="shared" si="252"/>
        <v>0</v>
      </c>
      <c r="J220" s="1087">
        <f t="shared" si="252"/>
        <v>0</v>
      </c>
      <c r="K220" s="1087">
        <f t="shared" si="252"/>
        <v>0</v>
      </c>
      <c r="L220" s="1087">
        <f t="shared" si="252"/>
        <v>0</v>
      </c>
      <c r="M220" s="1087">
        <f t="shared" si="252"/>
        <v>0</v>
      </c>
      <c r="N220" s="1087">
        <f t="shared" si="252"/>
        <v>0</v>
      </c>
      <c r="O220" s="1087">
        <f t="shared" si="252"/>
        <v>0</v>
      </c>
      <c r="P220" s="1087">
        <f t="shared" si="252"/>
        <v>0</v>
      </c>
      <c r="Q220" s="1087">
        <f t="shared" si="252"/>
        <v>0</v>
      </c>
      <c r="R220" s="1087">
        <f t="shared" si="252"/>
        <v>0</v>
      </c>
      <c r="S220" s="796">
        <f>SUM(S215:S219)</f>
        <v>0</v>
      </c>
      <c r="T220" s="1131"/>
      <c r="U220" s="1131"/>
      <c r="V220" s="1131"/>
      <c r="W220" s="1099">
        <f>SUM(W215:W219)</f>
        <v>0</v>
      </c>
      <c r="X220" s="1099">
        <f>SUM(X215:X219)</f>
        <v>0</v>
      </c>
      <c r="Z220" s="1089">
        <f>SUM(Z215:Z219)</f>
        <v>0</v>
      </c>
      <c r="AA220" s="1089">
        <f>SUM(AA215:AA219)</f>
        <v>0</v>
      </c>
      <c r="AB220" s="798" t="e">
        <f>Z220/(Z220+AA220)</f>
        <v>#DIV/0!</v>
      </c>
    </row>
    <row r="221" spans="1:28" ht="9.9499999999999993" customHeight="1" x14ac:dyDescent="0.3">
      <c r="A221" s="1100"/>
      <c r="B221" s="1101"/>
      <c r="C221" s="1118"/>
      <c r="D221" s="922"/>
      <c r="E221" s="1079"/>
      <c r="F221" s="1102"/>
      <c r="G221" s="1102"/>
      <c r="H221" s="1102"/>
      <c r="I221" s="1102"/>
      <c r="J221" s="1102"/>
      <c r="K221" s="1102"/>
      <c r="L221" s="1102"/>
      <c r="M221" s="1102"/>
      <c r="N221" s="1102"/>
      <c r="O221" s="1102"/>
      <c r="P221" s="1102"/>
      <c r="Q221" s="1102"/>
      <c r="R221" s="1102"/>
      <c r="S221" s="834"/>
      <c r="T221" s="1131"/>
      <c r="U221" s="1131"/>
      <c r="V221" s="1131"/>
      <c r="W221" s="1125"/>
      <c r="X221" s="1125"/>
      <c r="Z221" s="1125"/>
      <c r="AA221" s="1125"/>
      <c r="AB221" s="790"/>
    </row>
    <row r="222" spans="1:28" ht="15" thickBot="1" x14ac:dyDescent="0.35">
      <c r="A222" s="1104"/>
      <c r="B222" s="1105" t="s">
        <v>183</v>
      </c>
      <c r="C222" s="1106"/>
      <c r="D222" s="923"/>
      <c r="E222" s="1108"/>
      <c r="F222" s="1107">
        <f>SUM(F190,F196,F202,F220,F214,F208)</f>
        <v>0</v>
      </c>
      <c r="G222" s="1107">
        <f t="shared" ref="G222:S222" si="253">SUM(G190,G196,G202,G220,G214,G208)</f>
        <v>0</v>
      </c>
      <c r="H222" s="1107">
        <f t="shared" si="253"/>
        <v>0</v>
      </c>
      <c r="I222" s="1107">
        <f t="shared" si="253"/>
        <v>0</v>
      </c>
      <c r="J222" s="1107">
        <f t="shared" si="253"/>
        <v>0</v>
      </c>
      <c r="K222" s="1107">
        <f t="shared" si="253"/>
        <v>0</v>
      </c>
      <c r="L222" s="1107">
        <f t="shared" si="253"/>
        <v>0</v>
      </c>
      <c r="M222" s="1107">
        <f t="shared" si="253"/>
        <v>0</v>
      </c>
      <c r="N222" s="1107">
        <f t="shared" si="253"/>
        <v>0</v>
      </c>
      <c r="O222" s="1107">
        <f t="shared" si="253"/>
        <v>0</v>
      </c>
      <c r="P222" s="1107">
        <f t="shared" si="253"/>
        <v>0</v>
      </c>
      <c r="Q222" s="1107">
        <f t="shared" si="253"/>
        <v>0</v>
      </c>
      <c r="R222" s="1107">
        <f t="shared" si="253"/>
        <v>0</v>
      </c>
      <c r="S222" s="814">
        <f t="shared" si="253"/>
        <v>0</v>
      </c>
      <c r="T222" s="1131"/>
      <c r="U222" s="1131"/>
      <c r="V222" s="1131"/>
      <c r="W222" s="1107">
        <f t="shared" ref="W222:X222" si="254">SUM(W190,W196,W202,W220,W214,W208)</f>
        <v>0</v>
      </c>
      <c r="X222" s="1107">
        <f t="shared" si="254"/>
        <v>0</v>
      </c>
      <c r="Z222" s="1107">
        <f t="shared" ref="Z222:AA222" si="255">SUM(Z190,Z196,Z202,Z220,Z214,Z208)</f>
        <v>0</v>
      </c>
      <c r="AA222" s="1107">
        <f t="shared" si="255"/>
        <v>0</v>
      </c>
      <c r="AB222" s="815" t="e">
        <f>Z222/(Z222+AA222)</f>
        <v>#DIV/0!</v>
      </c>
    </row>
    <row r="223" spans="1:28" ht="14.25" x14ac:dyDescent="0.3">
      <c r="A223" s="1126"/>
      <c r="B223" s="1101"/>
      <c r="C223" s="1133"/>
      <c r="D223" s="922"/>
      <c r="E223" s="1128"/>
      <c r="F223" s="1102"/>
      <c r="G223" s="1102"/>
      <c r="H223" s="1102"/>
      <c r="I223" s="1102"/>
      <c r="J223" s="1102"/>
      <c r="K223" s="1102"/>
      <c r="L223" s="1102"/>
      <c r="M223" s="1102"/>
      <c r="N223" s="1102"/>
      <c r="O223" s="1102"/>
      <c r="P223" s="1102"/>
      <c r="Q223" s="1102"/>
      <c r="R223" s="1102"/>
      <c r="S223" s="834"/>
      <c r="T223" s="1131"/>
      <c r="U223" s="1131"/>
      <c r="V223" s="1131"/>
      <c r="W223" s="1077"/>
      <c r="X223" s="1077"/>
      <c r="Z223" s="1077"/>
      <c r="AA223" s="1077"/>
      <c r="AB223" s="790"/>
    </row>
    <row r="224" spans="1:28" ht="14.25" x14ac:dyDescent="0.3">
      <c r="A224" s="1134"/>
      <c r="B224" s="1135" t="s">
        <v>1199</v>
      </c>
      <c r="C224" s="1136"/>
      <c r="D224" s="926"/>
      <c r="E224" s="1138"/>
      <c r="F224" s="1137">
        <f t="shared" ref="F224:S224" si="256">SUM(F28,F74,F84,F154,F132,F104,F94,F222,F182)</f>
        <v>0</v>
      </c>
      <c r="G224" s="1137">
        <f t="shared" si="256"/>
        <v>0</v>
      </c>
      <c r="H224" s="1137">
        <f t="shared" si="256"/>
        <v>0</v>
      </c>
      <c r="I224" s="1137">
        <f t="shared" si="256"/>
        <v>0</v>
      </c>
      <c r="J224" s="1137">
        <f t="shared" si="256"/>
        <v>0</v>
      </c>
      <c r="K224" s="1137">
        <f t="shared" si="256"/>
        <v>0</v>
      </c>
      <c r="L224" s="1137">
        <f t="shared" si="256"/>
        <v>0</v>
      </c>
      <c r="M224" s="1137">
        <f t="shared" si="256"/>
        <v>0</v>
      </c>
      <c r="N224" s="1137">
        <f t="shared" si="256"/>
        <v>0</v>
      </c>
      <c r="O224" s="1137">
        <f t="shared" si="256"/>
        <v>0</v>
      </c>
      <c r="P224" s="1137">
        <f t="shared" si="256"/>
        <v>0</v>
      </c>
      <c r="Q224" s="1137">
        <f t="shared" si="256"/>
        <v>0</v>
      </c>
      <c r="R224" s="1137">
        <f t="shared" si="256"/>
        <v>0</v>
      </c>
      <c r="S224" s="853">
        <f t="shared" si="256"/>
        <v>0</v>
      </c>
      <c r="T224" s="1131"/>
      <c r="U224" s="1131"/>
      <c r="V224" s="1131"/>
      <c r="W224" s="1137">
        <f>SUM(W28,W74,W84,W154,W132,W104,W94,W222,W182)</f>
        <v>0</v>
      </c>
      <c r="X224" s="1137">
        <f>SUM(X28,X74,X84,X154,X132,X104,X94,X222,X182)</f>
        <v>0</v>
      </c>
      <c r="Z224" s="1137">
        <f>SUM(Z28,Z74,Z84,Z154,Z132,Z104,Z94,Z222,Z182)</f>
        <v>0</v>
      </c>
      <c r="AA224" s="1137">
        <f>SUM(AA28,AA74,AA84,AA154,AA132,AA104,AA94,AA222,AA182)</f>
        <v>0</v>
      </c>
      <c r="AB224" s="1139" t="e">
        <f>Z224/(Z224+AA224)</f>
        <v>#DIV/0!</v>
      </c>
    </row>
    <row r="225" spans="1:27" ht="14.25" x14ac:dyDescent="0.3">
      <c r="A225" s="1140"/>
      <c r="B225" s="1141"/>
      <c r="C225" s="1142"/>
      <c r="D225" s="927"/>
      <c r="E225" s="1143"/>
      <c r="F225" s="1144"/>
      <c r="G225" s="1144"/>
      <c r="H225" s="1144"/>
      <c r="I225" s="1144"/>
      <c r="J225" s="1144"/>
      <c r="K225" s="1144"/>
      <c r="L225" s="1144"/>
      <c r="M225" s="1144"/>
      <c r="N225" s="1144"/>
      <c r="O225" s="1144"/>
      <c r="P225" s="1144"/>
      <c r="Q225" s="1144"/>
      <c r="R225" s="1144"/>
      <c r="S225" s="858"/>
      <c r="T225" s="1131"/>
      <c r="U225" s="1131"/>
      <c r="V225" s="1131"/>
      <c r="W225" s="1145"/>
      <c r="X225" s="1145"/>
      <c r="Z225" s="1145"/>
      <c r="AA225" s="1145"/>
    </row>
    <row r="226" spans="1:27" ht="14.25" customHeight="1" x14ac:dyDescent="0.3">
      <c r="A226" s="1140"/>
      <c r="B226" s="1141"/>
      <c r="C226" s="1142"/>
      <c r="D226" s="927"/>
      <c r="E226" s="1143"/>
      <c r="F226" s="1144"/>
      <c r="G226" s="1144"/>
      <c r="H226" s="1144"/>
      <c r="I226" s="1144"/>
      <c r="J226" s="1144"/>
      <c r="K226" s="1144"/>
      <c r="L226" s="1144"/>
      <c r="M226" s="1144"/>
      <c r="N226" s="1144"/>
      <c r="O226" s="1144"/>
      <c r="P226" s="1144"/>
      <c r="Q226" s="1404" t="s">
        <v>195</v>
      </c>
      <c r="R226" s="1405"/>
      <c r="S226" s="859" t="e">
        <f>S224/R224</f>
        <v>#DIV/0!</v>
      </c>
      <c r="T226" s="1131"/>
      <c r="U226" s="1131"/>
      <c r="V226" s="1131"/>
      <c r="W226" s="1145"/>
      <c r="X226" s="1145"/>
      <c r="Z226" s="1145"/>
      <c r="AA226" s="1145"/>
    </row>
    <row r="227" spans="1:27" x14ac:dyDescent="0.3">
      <c r="W227" s="1146"/>
      <c r="X227" s="1146"/>
      <c r="Z227" s="1146"/>
      <c r="AA227" s="1146"/>
    </row>
    <row r="228" spans="1:27" ht="14.25" x14ac:dyDescent="0.3">
      <c r="A228" s="19"/>
      <c r="B228" s="1269" t="s">
        <v>40</v>
      </c>
      <c r="C228" s="1270"/>
      <c r="D228" s="1270"/>
      <c r="E228" s="1271"/>
    </row>
    <row r="229" spans="1:27" x14ac:dyDescent="0.3">
      <c r="A229" s="21">
        <v>1</v>
      </c>
      <c r="B229" s="1294"/>
      <c r="C229" s="1295"/>
      <c r="D229" s="1295"/>
      <c r="E229" s="1296"/>
    </row>
    <row r="230" spans="1:27" x14ac:dyDescent="0.3">
      <c r="A230" s="22">
        <v>2</v>
      </c>
      <c r="B230" s="1291"/>
      <c r="C230" s="1292"/>
      <c r="D230" s="1292"/>
      <c r="E230" s="1293"/>
    </row>
    <row r="231" spans="1:27" x14ac:dyDescent="0.3">
      <c r="A231" s="22">
        <v>3</v>
      </c>
      <c r="B231" s="1291"/>
      <c r="C231" s="1292"/>
      <c r="D231" s="1292"/>
      <c r="E231" s="1293"/>
    </row>
    <row r="232" spans="1:27" x14ac:dyDescent="0.3">
      <c r="A232" s="22">
        <v>4</v>
      </c>
      <c r="B232" s="1291"/>
      <c r="C232" s="1292"/>
      <c r="D232" s="1292"/>
      <c r="E232" s="1293"/>
    </row>
    <row r="233" spans="1:27" x14ac:dyDescent="0.3">
      <c r="A233" s="22">
        <v>5</v>
      </c>
      <c r="B233" s="1291"/>
      <c r="C233" s="1292"/>
      <c r="D233" s="1292"/>
      <c r="E233" s="1293"/>
    </row>
    <row r="234" spans="1:27" x14ac:dyDescent="0.3">
      <c r="A234" s="22">
        <v>6</v>
      </c>
      <c r="B234" s="1291"/>
      <c r="C234" s="1292"/>
      <c r="D234" s="1292"/>
      <c r="E234" s="1293"/>
    </row>
    <row r="235" spans="1:27" x14ac:dyDescent="0.3">
      <c r="A235" s="22">
        <v>7</v>
      </c>
      <c r="B235" s="1294"/>
      <c r="C235" s="1295"/>
      <c r="D235" s="1295"/>
      <c r="E235" s="1296"/>
    </row>
    <row r="236" spans="1:27" x14ac:dyDescent="0.3">
      <c r="A236" s="22">
        <v>8</v>
      </c>
      <c r="B236" s="1291"/>
      <c r="C236" s="1292"/>
      <c r="D236" s="1292"/>
      <c r="E236" s="1293"/>
    </row>
    <row r="237" spans="1:27" x14ac:dyDescent="0.3">
      <c r="A237" s="22">
        <v>9</v>
      </c>
      <c r="B237" s="1291"/>
      <c r="C237" s="1292"/>
      <c r="D237" s="1292"/>
      <c r="E237" s="1293"/>
    </row>
    <row r="238" spans="1:27" x14ac:dyDescent="0.3">
      <c r="A238" s="22">
        <v>10</v>
      </c>
      <c r="B238" s="1291"/>
      <c r="C238" s="1292"/>
      <c r="D238" s="1292"/>
      <c r="E238" s="1293"/>
    </row>
  </sheetData>
  <mergeCells count="30">
    <mergeCell ref="A1:S1"/>
    <mergeCell ref="A2:S2"/>
    <mergeCell ref="A3:S3"/>
    <mergeCell ref="U3:U6"/>
    <mergeCell ref="E4:E7"/>
    <mergeCell ref="F4:Q4"/>
    <mergeCell ref="R4:S4"/>
    <mergeCell ref="A5:A7"/>
    <mergeCell ref="B5:B7"/>
    <mergeCell ref="C5:C7"/>
    <mergeCell ref="B230:E230"/>
    <mergeCell ref="D5:D7"/>
    <mergeCell ref="R5:R6"/>
    <mergeCell ref="S5:S7"/>
    <mergeCell ref="W5:W7"/>
    <mergeCell ref="AA5:AA7"/>
    <mergeCell ref="AB5:AB7"/>
    <mergeCell ref="Q226:R226"/>
    <mergeCell ref="B228:E228"/>
    <mergeCell ref="B229:E229"/>
    <mergeCell ref="X5:X7"/>
    <mergeCell ref="Z5:Z7"/>
    <mergeCell ref="B237:E237"/>
    <mergeCell ref="B238:E238"/>
    <mergeCell ref="B231:E231"/>
    <mergeCell ref="B232:E232"/>
    <mergeCell ref="B233:E233"/>
    <mergeCell ref="B234:E234"/>
    <mergeCell ref="B235:E235"/>
    <mergeCell ref="B236:E236"/>
  </mergeCells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AB49:AB53 AB55:AB59 AB61:AB65 AB67:AB72 AB74 AB77:AB82 AB84 AB87:AB92 AB94 AB97:AB102 AB104 AB107:AB111 AB113:AB117 AB119:AB123 AB125:AB130 AB132 AB135:AB139 AB141:AB145 AB147:AB152 AB154 AB157:AB161 AB163:AB167 AB169:AB173 AB175:AB180 AB182 AB185:AB189 AB191:AB195 AB197:AB201 AB203:AB207 AB209:AB213 AB215:AB220 AB222 AB224 S226 AB9:AB19 AB21:AB26 AB28 AB31:AB35 AB37:AB41 AB43:AB47" evalError="1"/>
    <ignoredError sqref="R54:S54 W54:X54 Z54:AA54 R60:S60 W60:X60 Z60:AA60 R66:S66 W66:X66 Z66:AA66 R112:S112 W112:X112 Z112:AA112 R118:S118 W118:X118 Z118:AA118 R124:S124 W124:X124 Z124:AA124 R140:S140 W140:X140 Z140:AA140 R146:S146 W146:X146 Z146:AA146 R162:S162 W162:X162 Z162:AA162 R168:S168 W168:X168 Z168:AA168 R174:S174 W174:X174 Z174:AA174 R190:S190 W190:X190 Z190:AA190 R196:S196 W196:X196 Z196:AA196 R202:S202 W202:X202 Z202:AA202 R208:S208 W208:X208 Z208:AA208 R214:S214 W214:X214 Z214:AA214 R14:S14 W14:X14 Z14:AA14 R20:S20 W20:X20 Z20:AA20 R36:S36 W36:X36 Z36:AA36 R42:S42 W42:X42 Z42:AA42 R48:S48 W48:X48 Z48:AA48" formula="1"/>
    <ignoredError sqref="AB54 AB60 AB66 AB112 AB118 AB124 AB140 AB146 AB162 AB168 AB174 AB190 AB196 AB202 AB208 AB214 AB20 AB36 AB42 AB48" evalError="1" formula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94AA6-7A39-4325-84E3-30100E6A661B}">
  <dimension ref="A1:AB238"/>
  <sheetViews>
    <sheetView zoomScale="90" zoomScaleNormal="90" zoomScaleSheetLayoutView="100" workbookViewId="0">
      <pane xSplit="3" ySplit="7" topLeftCell="D8" activePane="bottomRight" state="frozen"/>
      <selection pane="topRight" activeCell="H6" sqref="H6"/>
      <selection pane="bottomLeft" activeCell="H6" sqref="H6"/>
      <selection pane="bottomRight" activeCell="A2" sqref="A2:S2"/>
    </sheetView>
  </sheetViews>
  <sheetFormatPr defaultColWidth="9.140625" defaultRowHeight="13.5" x14ac:dyDescent="0.3"/>
  <cols>
    <col min="1" max="1" width="6.5703125" style="1067" customWidth="1"/>
    <col min="2" max="2" width="35.7109375" style="1066" customWidth="1"/>
    <col min="3" max="3" width="20.7109375" style="1146" customWidth="1"/>
    <col min="4" max="5" width="12.7109375" style="1146" customWidth="1"/>
    <col min="6" max="17" width="10.28515625" style="1131" customWidth="1"/>
    <col min="18" max="18" width="13.7109375" style="1131" customWidth="1"/>
    <col min="19" max="19" width="16.7109375" style="916" customWidth="1"/>
    <col min="20" max="20" width="6" style="1066" customWidth="1"/>
    <col min="21" max="21" width="10.7109375" style="1066" customWidth="1"/>
    <col min="22" max="22" width="5.28515625" style="1066" customWidth="1"/>
    <col min="23" max="24" width="10.7109375" style="1066" customWidth="1"/>
    <col min="25" max="25" width="5.5703125" style="1066" customWidth="1"/>
    <col min="26" max="27" width="10.7109375" style="1066" customWidth="1"/>
    <col min="28" max="28" width="10.7109375" style="770" customWidth="1"/>
    <col min="29" max="16384" width="9.140625" style="1066"/>
  </cols>
  <sheetData>
    <row r="1" spans="1:28" ht="18.75" x14ac:dyDescent="0.3">
      <c r="A1" s="1299" t="s">
        <v>1239</v>
      </c>
      <c r="B1" s="1299"/>
      <c r="C1" s="1299"/>
      <c r="D1" s="1299"/>
      <c r="E1" s="1299"/>
      <c r="F1" s="1299"/>
      <c r="G1" s="1299"/>
      <c r="H1" s="1299"/>
      <c r="I1" s="1299"/>
      <c r="J1" s="1299"/>
      <c r="K1" s="1299"/>
      <c r="L1" s="1299"/>
      <c r="M1" s="1299"/>
      <c r="N1" s="1299"/>
      <c r="O1" s="1299"/>
      <c r="P1" s="1299"/>
      <c r="Q1" s="1299"/>
      <c r="R1" s="1299"/>
      <c r="S1" s="1299"/>
    </row>
    <row r="2" spans="1:28" ht="18.75" x14ac:dyDescent="0.3">
      <c r="A2" s="1299" t="s">
        <v>1240</v>
      </c>
      <c r="B2" s="1299"/>
      <c r="C2" s="1299"/>
      <c r="D2" s="1299"/>
      <c r="E2" s="1299"/>
      <c r="F2" s="1299"/>
      <c r="G2" s="1299"/>
      <c r="H2" s="1299"/>
      <c r="I2" s="1299"/>
      <c r="J2" s="1299"/>
      <c r="K2" s="1299"/>
      <c r="L2" s="1299"/>
      <c r="M2" s="1299"/>
      <c r="N2" s="1299"/>
      <c r="O2" s="1299"/>
      <c r="P2" s="1299"/>
      <c r="Q2" s="1299"/>
      <c r="R2" s="1299"/>
      <c r="S2" s="1299"/>
    </row>
    <row r="3" spans="1:28" ht="20.100000000000001" customHeight="1" x14ac:dyDescent="0.3">
      <c r="A3" s="1411"/>
      <c r="B3" s="1411"/>
      <c r="C3" s="1411"/>
      <c r="D3" s="1411"/>
      <c r="E3" s="1411"/>
      <c r="F3" s="1411"/>
      <c r="G3" s="1411"/>
      <c r="H3" s="1411"/>
      <c r="I3" s="1411"/>
      <c r="J3" s="1411"/>
      <c r="K3" s="1411"/>
      <c r="L3" s="1411"/>
      <c r="M3" s="1411"/>
      <c r="N3" s="1411"/>
      <c r="O3" s="1411"/>
      <c r="P3" s="1411"/>
      <c r="Q3" s="1411"/>
      <c r="R3" s="1411"/>
      <c r="S3" s="1411"/>
      <c r="U3" s="1412" t="s">
        <v>128</v>
      </c>
    </row>
    <row r="4" spans="1:28" ht="20.100000000000001" customHeight="1" x14ac:dyDescent="0.3">
      <c r="B4" s="1067"/>
      <c r="C4" s="1067"/>
      <c r="D4" s="1067"/>
      <c r="E4" s="1338" t="s">
        <v>1216</v>
      </c>
      <c r="F4" s="1306" t="s">
        <v>125</v>
      </c>
      <c r="G4" s="1334"/>
      <c r="H4" s="1334"/>
      <c r="I4" s="1334"/>
      <c r="J4" s="1334"/>
      <c r="K4" s="1334"/>
      <c r="L4" s="1334"/>
      <c r="M4" s="1334"/>
      <c r="N4" s="1334"/>
      <c r="O4" s="1334"/>
      <c r="P4" s="1334"/>
      <c r="Q4" s="1335"/>
      <c r="R4" s="1414"/>
      <c r="S4" s="1415"/>
      <c r="U4" s="1412"/>
      <c r="W4" s="1067"/>
      <c r="X4" s="1067"/>
      <c r="Z4" s="1067"/>
      <c r="AA4" s="1067"/>
      <c r="AB4" s="772"/>
    </row>
    <row r="5" spans="1:28" s="1068" customFormat="1" ht="18" customHeight="1" x14ac:dyDescent="0.25">
      <c r="A5" s="1288" t="s">
        <v>129</v>
      </c>
      <c r="B5" s="1288" t="s">
        <v>130</v>
      </c>
      <c r="C5" s="1288" t="s">
        <v>1148</v>
      </c>
      <c r="D5" s="1408" t="s">
        <v>1217</v>
      </c>
      <c r="E5" s="1339"/>
      <c r="F5" s="131">
        <v>1</v>
      </c>
      <c r="G5" s="131">
        <v>2</v>
      </c>
      <c r="H5" s="131">
        <v>3</v>
      </c>
      <c r="I5" s="131">
        <v>4</v>
      </c>
      <c r="J5" s="131">
        <v>5</v>
      </c>
      <c r="K5" s="131">
        <v>6</v>
      </c>
      <c r="L5" s="131">
        <v>7</v>
      </c>
      <c r="M5" s="131">
        <v>8</v>
      </c>
      <c r="N5" s="131">
        <v>9</v>
      </c>
      <c r="O5" s="131">
        <v>10</v>
      </c>
      <c r="P5" s="131">
        <v>11</v>
      </c>
      <c r="Q5" s="131">
        <v>12</v>
      </c>
      <c r="R5" s="1406" t="s">
        <v>1241</v>
      </c>
      <c r="S5" s="1408" t="s">
        <v>1242</v>
      </c>
      <c r="U5" s="1412"/>
      <c r="W5" s="1288" t="s">
        <v>134</v>
      </c>
      <c r="X5" s="1288" t="s">
        <v>135</v>
      </c>
      <c r="Z5" s="1288" t="s">
        <v>136</v>
      </c>
      <c r="AA5" s="1288" t="s">
        <v>137</v>
      </c>
      <c r="AB5" s="1399" t="s">
        <v>1220</v>
      </c>
    </row>
    <row r="6" spans="1:28" ht="15.95" customHeight="1" x14ac:dyDescent="0.3">
      <c r="A6" s="1289"/>
      <c r="B6" s="1289"/>
      <c r="C6" s="1289"/>
      <c r="D6" s="1409"/>
      <c r="E6" s="1339"/>
      <c r="F6" s="1069">
        <v>46235</v>
      </c>
      <c r="G6" s="1069">
        <v>46266</v>
      </c>
      <c r="H6" s="1069">
        <v>46296</v>
      </c>
      <c r="I6" s="1069">
        <v>46327</v>
      </c>
      <c r="J6" s="1069">
        <v>46357</v>
      </c>
      <c r="K6" s="1069">
        <v>46388</v>
      </c>
      <c r="L6" s="1069">
        <v>46419</v>
      </c>
      <c r="M6" s="1069">
        <v>46447</v>
      </c>
      <c r="N6" s="1069">
        <v>46478</v>
      </c>
      <c r="O6" s="1069">
        <v>46508</v>
      </c>
      <c r="P6" s="1069">
        <v>46539</v>
      </c>
      <c r="Q6" s="1069">
        <v>46569</v>
      </c>
      <c r="R6" s="1407"/>
      <c r="S6" s="1409"/>
      <c r="U6" s="1413"/>
      <c r="W6" s="1289"/>
      <c r="X6" s="1289"/>
      <c r="Z6" s="1289"/>
      <c r="AA6" s="1289"/>
      <c r="AB6" s="1400"/>
    </row>
    <row r="7" spans="1:28" ht="20.25" customHeight="1" x14ac:dyDescent="0.3">
      <c r="A7" s="1290"/>
      <c r="B7" s="1290"/>
      <c r="C7" s="1290"/>
      <c r="D7" s="1410"/>
      <c r="E7" s="1340"/>
      <c r="F7" s="132">
        <v>168</v>
      </c>
      <c r="G7" s="132">
        <v>168</v>
      </c>
      <c r="H7" s="132">
        <v>168</v>
      </c>
      <c r="I7" s="132">
        <v>144</v>
      </c>
      <c r="J7" s="132">
        <v>176</v>
      </c>
      <c r="K7" s="132">
        <v>152</v>
      </c>
      <c r="L7" s="132">
        <v>152</v>
      </c>
      <c r="M7" s="132">
        <v>184</v>
      </c>
      <c r="N7" s="132">
        <v>176</v>
      </c>
      <c r="O7" s="132">
        <v>160</v>
      </c>
      <c r="P7" s="132">
        <v>168</v>
      </c>
      <c r="Q7" s="132">
        <v>168</v>
      </c>
      <c r="R7" s="907">
        <f>SUM(F7:Q7)</f>
        <v>1984</v>
      </c>
      <c r="S7" s="1410"/>
      <c r="U7" s="336">
        <f>AVERAGE(F7:Q7)</f>
        <v>165.33333333333334</v>
      </c>
      <c r="W7" s="1290"/>
      <c r="X7" s="1290"/>
      <c r="Z7" s="1290"/>
      <c r="AA7" s="1290"/>
      <c r="AB7" s="1401"/>
    </row>
    <row r="8" spans="1:28" s="1068" customFormat="1" ht="13.5" customHeight="1" x14ac:dyDescent="0.25">
      <c r="A8" s="1070">
        <v>1</v>
      </c>
      <c r="B8" s="1071" t="s">
        <v>139</v>
      </c>
      <c r="C8" s="1072"/>
      <c r="D8" s="918"/>
      <c r="E8" s="1073"/>
      <c r="F8" s="1074"/>
      <c r="G8" s="1074"/>
      <c r="H8" s="1074"/>
      <c r="I8" s="1074"/>
      <c r="J8" s="1074"/>
      <c r="K8" s="1074"/>
      <c r="L8" s="1074"/>
      <c r="M8" s="1074"/>
      <c r="N8" s="1074"/>
      <c r="O8" s="1074"/>
      <c r="P8" s="1074"/>
      <c r="Q8" s="1074"/>
      <c r="R8" s="1074"/>
      <c r="S8" s="780"/>
      <c r="W8" s="1072"/>
      <c r="X8" s="1072"/>
      <c r="Z8" s="1072"/>
      <c r="AA8" s="1072"/>
      <c r="AB8" s="781"/>
    </row>
    <row r="9" spans="1:28" ht="14.25" x14ac:dyDescent="0.3">
      <c r="A9" s="1075">
        <v>1.1000000000000001</v>
      </c>
      <c r="B9" s="1076" t="s">
        <v>139</v>
      </c>
      <c r="C9" s="1148">
        <f>'24. M&amp;E Staff Loading'!C9</f>
        <v>0</v>
      </c>
      <c r="D9" s="919">
        <f>'24. M&amp;E Staff Loading'!D9</f>
        <v>0</v>
      </c>
      <c r="E9" s="1149">
        <f>'24. M&amp;E Staff Loading'!E9</f>
        <v>0</v>
      </c>
      <c r="F9" s="1102"/>
      <c r="G9" s="1102"/>
      <c r="H9" s="1102"/>
      <c r="I9" s="1102"/>
      <c r="J9" s="1102"/>
      <c r="K9" s="1102"/>
      <c r="L9" s="1102"/>
      <c r="M9" s="1102"/>
      <c r="N9" s="1102"/>
      <c r="O9" s="1102"/>
      <c r="P9" s="1102"/>
      <c r="Q9" s="1102"/>
      <c r="R9" s="1080">
        <f>SUM(F9:Q9)</f>
        <v>0</v>
      </c>
      <c r="S9" s="788">
        <f>D9*R9</f>
        <v>0</v>
      </c>
      <c r="W9" s="1081">
        <f>X9/$U$7</f>
        <v>0</v>
      </c>
      <c r="X9" s="1081">
        <f>R9/12</f>
        <v>0</v>
      </c>
      <c r="Z9" s="1081">
        <f>IF($E9="Y",$R9,0)</f>
        <v>0</v>
      </c>
      <c r="AA9" s="1081">
        <f>IF($E9="N",$R9,0)</f>
        <v>0</v>
      </c>
      <c r="AB9" s="909" t="e">
        <f>Z9/(AA9+Z9)</f>
        <v>#DIV/0!</v>
      </c>
    </row>
    <row r="10" spans="1:28" ht="14.25" x14ac:dyDescent="0.3">
      <c r="A10" s="1075"/>
      <c r="B10" s="1076"/>
      <c r="C10" s="1148">
        <f>'24. M&amp;E Staff Loading'!C10</f>
        <v>0</v>
      </c>
      <c r="D10" s="919">
        <f>'24. M&amp;E Staff Loading'!D10</f>
        <v>0</v>
      </c>
      <c r="E10" s="1149">
        <f>'24. M&amp;E Staff Loading'!E10</f>
        <v>0</v>
      </c>
      <c r="F10" s="1102"/>
      <c r="G10" s="1102"/>
      <c r="H10" s="1102"/>
      <c r="I10" s="1102"/>
      <c r="J10" s="1102"/>
      <c r="K10" s="1102"/>
      <c r="L10" s="1102"/>
      <c r="M10" s="1102"/>
      <c r="N10" s="1102"/>
      <c r="O10" s="1102"/>
      <c r="P10" s="1102"/>
      <c r="Q10" s="1102"/>
      <c r="R10" s="1080">
        <f t="shared" ref="R10:R25" si="0">SUM(F10:Q10)</f>
        <v>0</v>
      </c>
      <c r="S10" s="788">
        <f t="shared" ref="S10:S13" si="1">D10*R10</f>
        <v>0</v>
      </c>
      <c r="W10" s="1081">
        <f t="shared" ref="W10:W13" si="2">X10/$U$7</f>
        <v>0</v>
      </c>
      <c r="X10" s="1081">
        <f t="shared" ref="X10:X13" si="3">R10/12</f>
        <v>0</v>
      </c>
      <c r="Z10" s="1081">
        <f t="shared" ref="Z10:Z13" si="4">IF($E10="Y",$R10,0)</f>
        <v>0</v>
      </c>
      <c r="AA10" s="1081">
        <f t="shared" ref="AA10:AA13" si="5">IF($E10="N",$R10,0)</f>
        <v>0</v>
      </c>
      <c r="AB10" s="909" t="e">
        <f t="shared" ref="AB10:AB14" si="6">Z10/(AA10+Z10)</f>
        <v>#DIV/0!</v>
      </c>
    </row>
    <row r="11" spans="1:28" ht="14.25" x14ac:dyDescent="0.3">
      <c r="A11" s="1075"/>
      <c r="B11" s="1076"/>
      <c r="C11" s="1148">
        <f>'24. M&amp;E Staff Loading'!C11</f>
        <v>0</v>
      </c>
      <c r="D11" s="919">
        <f>'24. M&amp;E Staff Loading'!D11</f>
        <v>0</v>
      </c>
      <c r="E11" s="1149">
        <f>'24. M&amp;E Staff Loading'!E11</f>
        <v>0</v>
      </c>
      <c r="F11" s="1102"/>
      <c r="G11" s="1102"/>
      <c r="H11" s="1102"/>
      <c r="I11" s="1102"/>
      <c r="J11" s="1102"/>
      <c r="K11" s="1102"/>
      <c r="L11" s="1102"/>
      <c r="M11" s="1102"/>
      <c r="N11" s="1102"/>
      <c r="O11" s="1102"/>
      <c r="P11" s="1102"/>
      <c r="Q11" s="1102"/>
      <c r="R11" s="1080">
        <f t="shared" si="0"/>
        <v>0</v>
      </c>
      <c r="S11" s="788">
        <f t="shared" si="1"/>
        <v>0</v>
      </c>
      <c r="W11" s="1081">
        <f t="shared" si="2"/>
        <v>0</v>
      </c>
      <c r="X11" s="1081">
        <f t="shared" si="3"/>
        <v>0</v>
      </c>
      <c r="Z11" s="1081">
        <f t="shared" si="4"/>
        <v>0</v>
      </c>
      <c r="AA11" s="1081">
        <f t="shared" si="5"/>
        <v>0</v>
      </c>
      <c r="AB11" s="909" t="e">
        <f t="shared" si="6"/>
        <v>#DIV/0!</v>
      </c>
    </row>
    <row r="12" spans="1:28" ht="14.25" x14ac:dyDescent="0.3">
      <c r="A12" s="1075"/>
      <c r="B12" s="1076"/>
      <c r="C12" s="1148">
        <f>'24. M&amp;E Staff Loading'!C12</f>
        <v>0</v>
      </c>
      <c r="D12" s="919">
        <f>'24. M&amp;E Staff Loading'!D12</f>
        <v>0</v>
      </c>
      <c r="E12" s="1149">
        <f>'24. M&amp;E Staff Loading'!E12</f>
        <v>0</v>
      </c>
      <c r="F12" s="1102"/>
      <c r="G12" s="1102"/>
      <c r="H12" s="1102"/>
      <c r="I12" s="1102"/>
      <c r="J12" s="1102"/>
      <c r="K12" s="1102"/>
      <c r="L12" s="1102"/>
      <c r="M12" s="1102"/>
      <c r="N12" s="1102"/>
      <c r="O12" s="1102"/>
      <c r="P12" s="1102"/>
      <c r="Q12" s="1102"/>
      <c r="R12" s="1080">
        <f t="shared" si="0"/>
        <v>0</v>
      </c>
      <c r="S12" s="788">
        <f t="shared" si="1"/>
        <v>0</v>
      </c>
      <c r="W12" s="1081">
        <f t="shared" si="2"/>
        <v>0</v>
      </c>
      <c r="X12" s="1081">
        <f t="shared" si="3"/>
        <v>0</v>
      </c>
      <c r="Z12" s="1081">
        <f t="shared" si="4"/>
        <v>0</v>
      </c>
      <c r="AA12" s="1081">
        <f t="shared" si="5"/>
        <v>0</v>
      </c>
      <c r="AB12" s="909" t="e">
        <f t="shared" si="6"/>
        <v>#DIV/0!</v>
      </c>
    </row>
    <row r="13" spans="1:28" ht="14.25" x14ac:dyDescent="0.3">
      <c r="A13" s="1075"/>
      <c r="B13" s="1076"/>
      <c r="C13" s="1148">
        <f>'24. M&amp;E Staff Loading'!C13</f>
        <v>0</v>
      </c>
      <c r="D13" s="919">
        <f>'24. M&amp;E Staff Loading'!D13</f>
        <v>0</v>
      </c>
      <c r="E13" s="1149">
        <f>'24. M&amp;E Staff Loading'!E13</f>
        <v>0</v>
      </c>
      <c r="F13" s="1102"/>
      <c r="G13" s="1102"/>
      <c r="H13" s="1102"/>
      <c r="I13" s="1102"/>
      <c r="J13" s="1102"/>
      <c r="K13" s="1102"/>
      <c r="L13" s="1102"/>
      <c r="M13" s="1102"/>
      <c r="N13" s="1102"/>
      <c r="O13" s="1102"/>
      <c r="P13" s="1102"/>
      <c r="Q13" s="1102"/>
      <c r="R13" s="1080">
        <f t="shared" si="0"/>
        <v>0</v>
      </c>
      <c r="S13" s="788">
        <f t="shared" si="1"/>
        <v>0</v>
      </c>
      <c r="W13" s="1081">
        <f t="shared" si="2"/>
        <v>0</v>
      </c>
      <c r="X13" s="1081">
        <f t="shared" si="3"/>
        <v>0</v>
      </c>
      <c r="Z13" s="1081">
        <f t="shared" si="4"/>
        <v>0</v>
      </c>
      <c r="AA13" s="1081">
        <f t="shared" si="5"/>
        <v>0</v>
      </c>
      <c r="AB13" s="909" t="e">
        <f t="shared" si="6"/>
        <v>#DIV/0!</v>
      </c>
    </row>
    <row r="14" spans="1:28" s="1088" customFormat="1" ht="14.25" thickBot="1" x14ac:dyDescent="0.3">
      <c r="A14" s="1082"/>
      <c r="B14" s="1083" t="s">
        <v>140</v>
      </c>
      <c r="C14" s="1084"/>
      <c r="D14" s="920"/>
      <c r="E14" s="1086"/>
      <c r="F14" s="1087">
        <f>SUM(F9:F13)</f>
        <v>0</v>
      </c>
      <c r="G14" s="1087">
        <f t="shared" ref="G14:R14" si="7">SUM(G9:G13)</f>
        <v>0</v>
      </c>
      <c r="H14" s="1087">
        <f t="shared" si="7"/>
        <v>0</v>
      </c>
      <c r="I14" s="1087">
        <f t="shared" si="7"/>
        <v>0</v>
      </c>
      <c r="J14" s="1087">
        <f t="shared" si="7"/>
        <v>0</v>
      </c>
      <c r="K14" s="1087">
        <f t="shared" si="7"/>
        <v>0</v>
      </c>
      <c r="L14" s="1087">
        <f t="shared" si="7"/>
        <v>0</v>
      </c>
      <c r="M14" s="1087">
        <f t="shared" si="7"/>
        <v>0</v>
      </c>
      <c r="N14" s="1087">
        <f t="shared" si="7"/>
        <v>0</v>
      </c>
      <c r="O14" s="1087">
        <f t="shared" si="7"/>
        <v>0</v>
      </c>
      <c r="P14" s="1087">
        <f t="shared" si="7"/>
        <v>0</v>
      </c>
      <c r="Q14" s="1087">
        <f t="shared" si="7"/>
        <v>0</v>
      </c>
      <c r="R14" s="1087">
        <f t="shared" si="7"/>
        <v>0</v>
      </c>
      <c r="S14" s="796">
        <f>SUM(S9:S13)</f>
        <v>0</v>
      </c>
      <c r="W14" s="1089">
        <f>SUM(W9:W13)</f>
        <v>0</v>
      </c>
      <c r="X14" s="1089">
        <f>SUM(X9:X13)</f>
        <v>0</v>
      </c>
      <c r="Z14" s="1089">
        <f>SUM(Z9:Z13)</f>
        <v>0</v>
      </c>
      <c r="AA14" s="1089">
        <f>SUM(AA9:AA13)</f>
        <v>0</v>
      </c>
      <c r="AB14" s="798" t="e">
        <f t="shared" si="6"/>
        <v>#DIV/0!</v>
      </c>
    </row>
    <row r="15" spans="1:28" ht="14.25" customHeight="1" x14ac:dyDescent="0.3">
      <c r="A15" s="1090">
        <v>1.2</v>
      </c>
      <c r="B15" s="1091" t="s">
        <v>141</v>
      </c>
      <c r="C15" s="1148">
        <f>'24. M&amp;E Staff Loading'!C15</f>
        <v>0</v>
      </c>
      <c r="D15" s="919">
        <f>'24. M&amp;E Staff Loading'!D15</f>
        <v>0</v>
      </c>
      <c r="E15" s="1149">
        <f>'24. M&amp;E Staff Loading'!E15</f>
        <v>0</v>
      </c>
      <c r="F15" s="1102"/>
      <c r="G15" s="1102"/>
      <c r="H15" s="1102"/>
      <c r="I15" s="1102"/>
      <c r="J15" s="1102"/>
      <c r="K15" s="1102"/>
      <c r="L15" s="1102"/>
      <c r="M15" s="1102"/>
      <c r="N15" s="1102"/>
      <c r="O15" s="1102"/>
      <c r="P15" s="1102"/>
      <c r="Q15" s="1102"/>
      <c r="R15" s="1150">
        <f t="shared" si="0"/>
        <v>0</v>
      </c>
      <c r="S15" s="788">
        <f>D15*R15</f>
        <v>0</v>
      </c>
      <c r="W15" s="1081">
        <f>X15/$U$7</f>
        <v>0</v>
      </c>
      <c r="X15" s="1081">
        <f>R15/12</f>
        <v>0</v>
      </c>
      <c r="Z15" s="1081">
        <f>IF($E15="Y",$R15,0)</f>
        <v>0</v>
      </c>
      <c r="AA15" s="1081">
        <f>IF($E15="N",$R15,0)</f>
        <v>0</v>
      </c>
      <c r="AB15" s="909" t="e">
        <f>Z15/(AA15+Z15)</f>
        <v>#DIV/0!</v>
      </c>
    </row>
    <row r="16" spans="1:28" ht="12.75" customHeight="1" x14ac:dyDescent="0.3">
      <c r="A16" s="1075"/>
      <c r="B16" s="1095"/>
      <c r="C16" s="1148">
        <f>'24. M&amp;E Staff Loading'!C16</f>
        <v>0</v>
      </c>
      <c r="D16" s="919">
        <f>'24. M&amp;E Staff Loading'!D16</f>
        <v>0</v>
      </c>
      <c r="E16" s="1149">
        <f>'24. M&amp;E Staff Loading'!E16</f>
        <v>0</v>
      </c>
      <c r="F16" s="1102"/>
      <c r="G16" s="1102"/>
      <c r="H16" s="1102"/>
      <c r="I16" s="1102"/>
      <c r="J16" s="1102"/>
      <c r="K16" s="1102"/>
      <c r="L16" s="1102"/>
      <c r="M16" s="1102"/>
      <c r="N16" s="1102"/>
      <c r="O16" s="1102"/>
      <c r="P16" s="1102"/>
      <c r="Q16" s="1102"/>
      <c r="R16" s="1150">
        <f t="shared" si="0"/>
        <v>0</v>
      </c>
      <c r="S16" s="788">
        <f t="shared" ref="S16:S19" si="8">D16*R16</f>
        <v>0</v>
      </c>
      <c r="W16" s="1081">
        <f t="shared" ref="W16:W19" si="9">X16/$U$7</f>
        <v>0</v>
      </c>
      <c r="X16" s="1081">
        <f t="shared" ref="X16:X19" si="10">R16/12</f>
        <v>0</v>
      </c>
      <c r="Z16" s="1081">
        <f t="shared" ref="Z16:Z19" si="11">IF($E16="Y",$R16,0)</f>
        <v>0</v>
      </c>
      <c r="AA16" s="1081">
        <f t="shared" ref="AA16:AA19" si="12">IF($E16="N",$R16,0)</f>
        <v>0</v>
      </c>
      <c r="AB16" s="909" t="e">
        <f t="shared" ref="AB16:AB19" si="13">Z16/(AA16+Z16)</f>
        <v>#DIV/0!</v>
      </c>
    </row>
    <row r="17" spans="1:28" ht="12.75" customHeight="1" x14ac:dyDescent="0.3">
      <c r="A17" s="1075"/>
      <c r="B17" s="1095"/>
      <c r="C17" s="1148">
        <f>'24. M&amp;E Staff Loading'!C17</f>
        <v>0</v>
      </c>
      <c r="D17" s="919">
        <f>'24. M&amp;E Staff Loading'!D17</f>
        <v>0</v>
      </c>
      <c r="E17" s="1149">
        <f>'24. M&amp;E Staff Loading'!E17</f>
        <v>0</v>
      </c>
      <c r="F17" s="1102"/>
      <c r="G17" s="1102"/>
      <c r="H17" s="1102"/>
      <c r="I17" s="1102"/>
      <c r="J17" s="1102"/>
      <c r="K17" s="1102"/>
      <c r="L17" s="1102"/>
      <c r="M17" s="1102"/>
      <c r="N17" s="1102"/>
      <c r="O17" s="1102"/>
      <c r="P17" s="1102"/>
      <c r="Q17" s="1102"/>
      <c r="R17" s="1150">
        <f t="shared" si="0"/>
        <v>0</v>
      </c>
      <c r="S17" s="788">
        <f t="shared" si="8"/>
        <v>0</v>
      </c>
      <c r="W17" s="1081">
        <f t="shared" si="9"/>
        <v>0</v>
      </c>
      <c r="X17" s="1081">
        <f t="shared" si="10"/>
        <v>0</v>
      </c>
      <c r="Z17" s="1081">
        <f t="shared" si="11"/>
        <v>0</v>
      </c>
      <c r="AA17" s="1081">
        <f t="shared" si="12"/>
        <v>0</v>
      </c>
      <c r="AB17" s="909" t="e">
        <f t="shared" si="13"/>
        <v>#DIV/0!</v>
      </c>
    </row>
    <row r="18" spans="1:28" ht="12.75" customHeight="1" x14ac:dyDescent="0.3">
      <c r="A18" s="1075"/>
      <c r="B18" s="1095"/>
      <c r="C18" s="1148">
        <f>'24. M&amp;E Staff Loading'!C18</f>
        <v>0</v>
      </c>
      <c r="D18" s="919">
        <f>'24. M&amp;E Staff Loading'!D18</f>
        <v>0</v>
      </c>
      <c r="E18" s="1149">
        <f>'24. M&amp;E Staff Loading'!E18</f>
        <v>0</v>
      </c>
      <c r="F18" s="1102"/>
      <c r="G18" s="1102"/>
      <c r="H18" s="1102"/>
      <c r="I18" s="1102"/>
      <c r="J18" s="1102"/>
      <c r="K18" s="1102"/>
      <c r="L18" s="1102"/>
      <c r="M18" s="1102"/>
      <c r="N18" s="1102"/>
      <c r="O18" s="1102"/>
      <c r="P18" s="1102"/>
      <c r="Q18" s="1102"/>
      <c r="R18" s="1150">
        <f t="shared" si="0"/>
        <v>0</v>
      </c>
      <c r="S18" s="788">
        <f t="shared" si="8"/>
        <v>0</v>
      </c>
      <c r="W18" s="1081">
        <f t="shared" si="9"/>
        <v>0</v>
      </c>
      <c r="X18" s="1081">
        <f t="shared" si="10"/>
        <v>0</v>
      </c>
      <c r="Z18" s="1081">
        <f t="shared" si="11"/>
        <v>0</v>
      </c>
      <c r="AA18" s="1081">
        <f t="shared" si="12"/>
        <v>0</v>
      </c>
      <c r="AB18" s="909" t="e">
        <f t="shared" si="13"/>
        <v>#DIV/0!</v>
      </c>
    </row>
    <row r="19" spans="1:28" ht="12.75" customHeight="1" x14ac:dyDescent="0.3">
      <c r="A19" s="1075"/>
      <c r="B19" s="1095"/>
      <c r="C19" s="1148">
        <f>'24. M&amp;E Staff Loading'!C19</f>
        <v>0</v>
      </c>
      <c r="D19" s="919">
        <f>'24. M&amp;E Staff Loading'!D19</f>
        <v>0</v>
      </c>
      <c r="E19" s="1149">
        <f>'24. M&amp;E Staff Loading'!E19</f>
        <v>0</v>
      </c>
      <c r="F19" s="1102"/>
      <c r="G19" s="1102"/>
      <c r="H19" s="1102"/>
      <c r="I19" s="1102"/>
      <c r="J19" s="1102"/>
      <c r="K19" s="1102"/>
      <c r="L19" s="1102"/>
      <c r="M19" s="1102"/>
      <c r="N19" s="1102"/>
      <c r="O19" s="1102"/>
      <c r="P19" s="1102"/>
      <c r="Q19" s="1102"/>
      <c r="R19" s="1150">
        <f t="shared" si="0"/>
        <v>0</v>
      </c>
      <c r="S19" s="788">
        <f t="shared" si="8"/>
        <v>0</v>
      </c>
      <c r="W19" s="1081">
        <f t="shared" si="9"/>
        <v>0</v>
      </c>
      <c r="X19" s="1081">
        <f t="shared" si="10"/>
        <v>0</v>
      </c>
      <c r="Z19" s="1081">
        <f t="shared" si="11"/>
        <v>0</v>
      </c>
      <c r="AA19" s="1081">
        <f t="shared" si="12"/>
        <v>0</v>
      </c>
      <c r="AB19" s="909" t="e">
        <f t="shared" si="13"/>
        <v>#DIV/0!</v>
      </c>
    </row>
    <row r="20" spans="1:28" ht="14.25" customHeight="1" thickBot="1" x14ac:dyDescent="0.35">
      <c r="A20" s="1082"/>
      <c r="B20" s="1083" t="s">
        <v>142</v>
      </c>
      <c r="C20" s="1096"/>
      <c r="D20" s="921"/>
      <c r="E20" s="1098"/>
      <c r="F20" s="1087">
        <f>SUM(F15:F19)</f>
        <v>0</v>
      </c>
      <c r="G20" s="1087">
        <f t="shared" ref="G20:S20" si="14">SUM(G15:G19)</f>
        <v>0</v>
      </c>
      <c r="H20" s="1087">
        <f t="shared" si="14"/>
        <v>0</v>
      </c>
      <c r="I20" s="1087">
        <f t="shared" si="14"/>
        <v>0</v>
      </c>
      <c r="J20" s="1087">
        <f t="shared" si="14"/>
        <v>0</v>
      </c>
      <c r="K20" s="1087">
        <f t="shared" si="14"/>
        <v>0</v>
      </c>
      <c r="L20" s="1087">
        <f t="shared" si="14"/>
        <v>0</v>
      </c>
      <c r="M20" s="1087">
        <f t="shared" si="14"/>
        <v>0</v>
      </c>
      <c r="N20" s="1087">
        <f t="shared" si="14"/>
        <v>0</v>
      </c>
      <c r="O20" s="1087">
        <f t="shared" si="14"/>
        <v>0</v>
      </c>
      <c r="P20" s="1087">
        <f t="shared" si="14"/>
        <v>0</v>
      </c>
      <c r="Q20" s="1087">
        <f t="shared" si="14"/>
        <v>0</v>
      </c>
      <c r="R20" s="1087">
        <f t="shared" si="14"/>
        <v>0</v>
      </c>
      <c r="S20" s="796">
        <f t="shared" si="14"/>
        <v>0</v>
      </c>
      <c r="W20" s="1099">
        <f>SUM(W15:W19)</f>
        <v>0</v>
      </c>
      <c r="X20" s="1099">
        <f>SUM(X15:X19)</f>
        <v>0</v>
      </c>
      <c r="Z20" s="1089">
        <f>SUM(Z15:Z19)</f>
        <v>0</v>
      </c>
      <c r="AA20" s="1089">
        <f>SUM(AA15:AA19)</f>
        <v>0</v>
      </c>
      <c r="AB20" s="798" t="e">
        <f>Z20/(Z20+AA20)</f>
        <v>#DIV/0!</v>
      </c>
    </row>
    <row r="21" spans="1:28" ht="14.25" x14ac:dyDescent="0.3">
      <c r="A21" s="1090">
        <v>1.3</v>
      </c>
      <c r="B21" s="1091" t="s">
        <v>143</v>
      </c>
      <c r="C21" s="1148">
        <f>'24. M&amp;E Staff Loading'!C21</f>
        <v>0</v>
      </c>
      <c r="D21" s="919">
        <f>'24. M&amp;E Staff Loading'!D21</f>
        <v>0</v>
      </c>
      <c r="E21" s="1149">
        <f>'24. M&amp;E Staff Loading'!E21</f>
        <v>0</v>
      </c>
      <c r="F21" s="1102"/>
      <c r="G21" s="1102"/>
      <c r="H21" s="1102"/>
      <c r="I21" s="1102"/>
      <c r="J21" s="1102"/>
      <c r="K21" s="1102"/>
      <c r="L21" s="1102"/>
      <c r="M21" s="1102"/>
      <c r="N21" s="1102"/>
      <c r="O21" s="1102"/>
      <c r="P21" s="1102"/>
      <c r="Q21" s="1102"/>
      <c r="R21" s="1150">
        <f t="shared" si="0"/>
        <v>0</v>
      </c>
      <c r="S21" s="788">
        <f>D21*R21</f>
        <v>0</v>
      </c>
      <c r="W21" s="1081">
        <f>X21/$U$7</f>
        <v>0</v>
      </c>
      <c r="X21" s="1081">
        <f>R21/12</f>
        <v>0</v>
      </c>
      <c r="Z21" s="1081">
        <f>IF($E21="Y",$R21,0)</f>
        <v>0</v>
      </c>
      <c r="AA21" s="1081">
        <f>IF($E21="N",$R21,0)</f>
        <v>0</v>
      </c>
      <c r="AB21" s="909" t="e">
        <f>Z21/(AA21+Z21)</f>
        <v>#DIV/0!</v>
      </c>
    </row>
    <row r="22" spans="1:28" ht="14.25" x14ac:dyDescent="0.3">
      <c r="A22" s="1075"/>
      <c r="B22" s="1095"/>
      <c r="C22" s="1148">
        <f>'24. M&amp;E Staff Loading'!C22</f>
        <v>0</v>
      </c>
      <c r="D22" s="919">
        <f>'24. M&amp;E Staff Loading'!D22</f>
        <v>0</v>
      </c>
      <c r="E22" s="1149">
        <f>'24. M&amp;E Staff Loading'!E22</f>
        <v>0</v>
      </c>
      <c r="F22" s="1102"/>
      <c r="G22" s="1102"/>
      <c r="H22" s="1102"/>
      <c r="I22" s="1102"/>
      <c r="J22" s="1102"/>
      <c r="K22" s="1102"/>
      <c r="L22" s="1102"/>
      <c r="M22" s="1102"/>
      <c r="N22" s="1102"/>
      <c r="O22" s="1102"/>
      <c r="P22" s="1102"/>
      <c r="Q22" s="1102"/>
      <c r="R22" s="1150">
        <f t="shared" si="0"/>
        <v>0</v>
      </c>
      <c r="S22" s="788">
        <f t="shared" ref="S22:S25" si="15">D22*R22</f>
        <v>0</v>
      </c>
      <c r="W22" s="1081">
        <f t="shared" ref="W22:W25" si="16">X22/$U$7</f>
        <v>0</v>
      </c>
      <c r="X22" s="1081">
        <f t="shared" ref="X22:X25" si="17">R22/12</f>
        <v>0</v>
      </c>
      <c r="Z22" s="1081">
        <f t="shared" ref="Z22:Z25" si="18">IF($E22="Y",$R22,0)</f>
        <v>0</v>
      </c>
      <c r="AA22" s="1081">
        <f t="shared" ref="AA22:AA25" si="19">IF($E22="N",$R22,0)</f>
        <v>0</v>
      </c>
      <c r="AB22" s="909" t="e">
        <f t="shared" ref="AB22:AB25" si="20">Z22/(AA22+Z22)</f>
        <v>#DIV/0!</v>
      </c>
    </row>
    <row r="23" spans="1:28" ht="14.25" x14ac:dyDescent="0.3">
      <c r="A23" s="1075"/>
      <c r="B23" s="1095"/>
      <c r="C23" s="1148">
        <f>'24. M&amp;E Staff Loading'!C23</f>
        <v>0</v>
      </c>
      <c r="D23" s="919">
        <f>'24. M&amp;E Staff Loading'!D23</f>
        <v>0</v>
      </c>
      <c r="E23" s="1149">
        <f>'24. M&amp;E Staff Loading'!E23</f>
        <v>0</v>
      </c>
      <c r="F23" s="1102"/>
      <c r="G23" s="1102"/>
      <c r="H23" s="1102"/>
      <c r="I23" s="1102"/>
      <c r="J23" s="1102"/>
      <c r="K23" s="1102"/>
      <c r="L23" s="1102"/>
      <c r="M23" s="1102"/>
      <c r="N23" s="1102"/>
      <c r="O23" s="1102"/>
      <c r="P23" s="1102"/>
      <c r="Q23" s="1102"/>
      <c r="R23" s="1150">
        <f t="shared" si="0"/>
        <v>0</v>
      </c>
      <c r="S23" s="788">
        <f t="shared" si="15"/>
        <v>0</v>
      </c>
      <c r="W23" s="1081">
        <f t="shared" si="16"/>
        <v>0</v>
      </c>
      <c r="X23" s="1081">
        <f t="shared" si="17"/>
        <v>0</v>
      </c>
      <c r="Z23" s="1081">
        <f t="shared" si="18"/>
        <v>0</v>
      </c>
      <c r="AA23" s="1081">
        <f t="shared" si="19"/>
        <v>0</v>
      </c>
      <c r="AB23" s="909" t="e">
        <f t="shared" si="20"/>
        <v>#DIV/0!</v>
      </c>
    </row>
    <row r="24" spans="1:28" ht="14.25" x14ac:dyDescent="0.3">
      <c r="A24" s="1075"/>
      <c r="B24" s="1095"/>
      <c r="C24" s="1148">
        <f>'24. M&amp;E Staff Loading'!C24</f>
        <v>0</v>
      </c>
      <c r="D24" s="919">
        <f>'24. M&amp;E Staff Loading'!D24</f>
        <v>0</v>
      </c>
      <c r="E24" s="1149">
        <f>'24. M&amp;E Staff Loading'!E24</f>
        <v>0</v>
      </c>
      <c r="F24" s="1102"/>
      <c r="G24" s="1102"/>
      <c r="H24" s="1102"/>
      <c r="I24" s="1102"/>
      <c r="J24" s="1102"/>
      <c r="K24" s="1102"/>
      <c r="L24" s="1102"/>
      <c r="M24" s="1102"/>
      <c r="N24" s="1102"/>
      <c r="O24" s="1102"/>
      <c r="P24" s="1102"/>
      <c r="Q24" s="1102"/>
      <c r="R24" s="1150">
        <f t="shared" si="0"/>
        <v>0</v>
      </c>
      <c r="S24" s="788">
        <f t="shared" si="15"/>
        <v>0</v>
      </c>
      <c r="W24" s="1081">
        <f t="shared" si="16"/>
        <v>0</v>
      </c>
      <c r="X24" s="1081">
        <f t="shared" si="17"/>
        <v>0</v>
      </c>
      <c r="Z24" s="1081">
        <f t="shared" si="18"/>
        <v>0</v>
      </c>
      <c r="AA24" s="1081">
        <f t="shared" si="19"/>
        <v>0</v>
      </c>
      <c r="AB24" s="909" t="e">
        <f t="shared" si="20"/>
        <v>#DIV/0!</v>
      </c>
    </row>
    <row r="25" spans="1:28" ht="14.25" x14ac:dyDescent="0.3">
      <c r="A25" s="1075"/>
      <c r="B25" s="1095"/>
      <c r="C25" s="1148">
        <f>'24. M&amp;E Staff Loading'!C25</f>
        <v>0</v>
      </c>
      <c r="D25" s="919">
        <f>'24. M&amp;E Staff Loading'!D25</f>
        <v>0</v>
      </c>
      <c r="E25" s="1149">
        <f>'24. M&amp;E Staff Loading'!E25</f>
        <v>0</v>
      </c>
      <c r="F25" s="1102"/>
      <c r="G25" s="1102"/>
      <c r="H25" s="1102"/>
      <c r="I25" s="1102"/>
      <c r="J25" s="1102"/>
      <c r="K25" s="1102"/>
      <c r="L25" s="1102"/>
      <c r="M25" s="1102"/>
      <c r="N25" s="1102"/>
      <c r="O25" s="1102"/>
      <c r="P25" s="1102"/>
      <c r="Q25" s="1102"/>
      <c r="R25" s="1150">
        <f t="shared" si="0"/>
        <v>0</v>
      </c>
      <c r="S25" s="788">
        <f t="shared" si="15"/>
        <v>0</v>
      </c>
      <c r="W25" s="1081">
        <f t="shared" si="16"/>
        <v>0</v>
      </c>
      <c r="X25" s="1081">
        <f t="shared" si="17"/>
        <v>0</v>
      </c>
      <c r="Z25" s="1081">
        <f t="shared" si="18"/>
        <v>0</v>
      </c>
      <c r="AA25" s="1081">
        <f t="shared" si="19"/>
        <v>0</v>
      </c>
      <c r="AB25" s="909" t="e">
        <f t="shared" si="20"/>
        <v>#DIV/0!</v>
      </c>
    </row>
    <row r="26" spans="1:28" ht="15" thickBot="1" x14ac:dyDescent="0.35">
      <c r="A26" s="1082"/>
      <c r="B26" s="1083" t="s">
        <v>144</v>
      </c>
      <c r="C26" s="1096"/>
      <c r="D26" s="921"/>
      <c r="E26" s="1098"/>
      <c r="F26" s="1087">
        <f>SUM(F21:F25)</f>
        <v>0</v>
      </c>
      <c r="G26" s="1087">
        <f t="shared" ref="G26:S26" si="21">SUM(G21:G25)</f>
        <v>0</v>
      </c>
      <c r="H26" s="1087">
        <f t="shared" si="21"/>
        <v>0</v>
      </c>
      <c r="I26" s="1087">
        <f t="shared" si="21"/>
        <v>0</v>
      </c>
      <c r="J26" s="1087">
        <f t="shared" si="21"/>
        <v>0</v>
      </c>
      <c r="K26" s="1087">
        <f t="shared" si="21"/>
        <v>0</v>
      </c>
      <c r="L26" s="1087">
        <f t="shared" si="21"/>
        <v>0</v>
      </c>
      <c r="M26" s="1087">
        <f t="shared" si="21"/>
        <v>0</v>
      </c>
      <c r="N26" s="1087">
        <f t="shared" si="21"/>
        <v>0</v>
      </c>
      <c r="O26" s="1087">
        <f t="shared" si="21"/>
        <v>0</v>
      </c>
      <c r="P26" s="1087">
        <f t="shared" si="21"/>
        <v>0</v>
      </c>
      <c r="Q26" s="1087">
        <f t="shared" si="21"/>
        <v>0</v>
      </c>
      <c r="R26" s="1087">
        <f t="shared" si="21"/>
        <v>0</v>
      </c>
      <c r="S26" s="796">
        <f t="shared" si="21"/>
        <v>0</v>
      </c>
      <c r="W26" s="1099">
        <f>SUM(W21:W25)</f>
        <v>0</v>
      </c>
      <c r="X26" s="1099">
        <f>SUM(X21:X25)</f>
        <v>0</v>
      </c>
      <c r="Z26" s="1089">
        <f>SUM(Z21:Z25)</f>
        <v>0</v>
      </c>
      <c r="AA26" s="1089">
        <f>SUM(AA21:AA25)</f>
        <v>0</v>
      </c>
      <c r="AB26" s="798" t="e">
        <f>Z26/(Z26+AA26)</f>
        <v>#DIV/0!</v>
      </c>
    </row>
    <row r="27" spans="1:28" ht="9.9499999999999993" customHeight="1" thickBot="1" x14ac:dyDescent="0.35">
      <c r="A27" s="1100"/>
      <c r="B27" s="1101"/>
      <c r="C27" s="1077"/>
      <c r="D27" s="922"/>
      <c r="E27" s="1079"/>
      <c r="F27" s="1102"/>
      <c r="G27" s="1102"/>
      <c r="H27" s="1102"/>
      <c r="I27" s="1102"/>
      <c r="J27" s="1102"/>
      <c r="K27" s="1102"/>
      <c r="L27" s="1102"/>
      <c r="M27" s="1102"/>
      <c r="N27" s="1102"/>
      <c r="O27" s="1102"/>
      <c r="P27" s="1102"/>
      <c r="Q27" s="1102"/>
      <c r="R27" s="1102"/>
      <c r="S27" s="834"/>
      <c r="W27" s="1103"/>
      <c r="X27" s="1103"/>
      <c r="Z27" s="1103"/>
      <c r="AA27" s="1103"/>
      <c r="AB27" s="910"/>
    </row>
    <row r="28" spans="1:28" s="1088" customFormat="1" ht="14.25" thickBot="1" x14ac:dyDescent="0.3">
      <c r="A28" s="1104"/>
      <c r="B28" s="1105" t="s">
        <v>140</v>
      </c>
      <c r="C28" s="1106"/>
      <c r="D28" s="923"/>
      <c r="E28" s="1108"/>
      <c r="F28" s="1107">
        <f t="shared" ref="F28:S28" si="22">SUM(F14,F20,F26)</f>
        <v>0</v>
      </c>
      <c r="G28" s="1107">
        <f t="shared" si="22"/>
        <v>0</v>
      </c>
      <c r="H28" s="1107">
        <f t="shared" si="22"/>
        <v>0</v>
      </c>
      <c r="I28" s="1107">
        <f t="shared" si="22"/>
        <v>0</v>
      </c>
      <c r="J28" s="1107">
        <f t="shared" si="22"/>
        <v>0</v>
      </c>
      <c r="K28" s="1107">
        <f t="shared" si="22"/>
        <v>0</v>
      </c>
      <c r="L28" s="1107">
        <f t="shared" si="22"/>
        <v>0</v>
      </c>
      <c r="M28" s="1107">
        <f t="shared" si="22"/>
        <v>0</v>
      </c>
      <c r="N28" s="1107">
        <f t="shared" si="22"/>
        <v>0</v>
      </c>
      <c r="O28" s="1107">
        <f t="shared" si="22"/>
        <v>0</v>
      </c>
      <c r="P28" s="1107">
        <f t="shared" si="22"/>
        <v>0</v>
      </c>
      <c r="Q28" s="1107">
        <f t="shared" si="22"/>
        <v>0</v>
      </c>
      <c r="R28" s="1107">
        <f t="shared" si="22"/>
        <v>0</v>
      </c>
      <c r="S28" s="814">
        <f t="shared" si="22"/>
        <v>0</v>
      </c>
      <c r="W28" s="1107">
        <f>SUM(W14,W20,W26)</f>
        <v>0</v>
      </c>
      <c r="X28" s="1107">
        <f>SUM(X14,X20,X26)</f>
        <v>0</v>
      </c>
      <c r="Z28" s="1107">
        <f>SUM(Z14,Z20,Z26)</f>
        <v>0</v>
      </c>
      <c r="AA28" s="1107">
        <f>SUM(AA14,AA20,AA26)</f>
        <v>0</v>
      </c>
      <c r="AB28" s="815" t="e">
        <f>Z28/(Z28+AA28)</f>
        <v>#DIV/0!</v>
      </c>
    </row>
    <row r="29" spans="1:28" ht="9.9499999999999993" customHeight="1" x14ac:dyDescent="0.3">
      <c r="A29" s="1109"/>
      <c r="B29" s="1110"/>
      <c r="C29" s="1092"/>
      <c r="D29" s="924"/>
      <c r="E29" s="1111"/>
      <c r="F29" s="1112"/>
      <c r="G29" s="1112"/>
      <c r="H29" s="1112"/>
      <c r="I29" s="1112"/>
      <c r="J29" s="1112"/>
      <c r="K29" s="1112"/>
      <c r="L29" s="1112"/>
      <c r="M29" s="1112"/>
      <c r="N29" s="1112"/>
      <c r="O29" s="1112"/>
      <c r="P29" s="1112"/>
      <c r="Q29" s="1112"/>
      <c r="R29" s="1112"/>
      <c r="S29" s="819"/>
      <c r="W29" s="1092"/>
      <c r="X29" s="1092"/>
      <c r="Z29" s="1092"/>
      <c r="AA29" s="1092"/>
      <c r="AB29" s="820"/>
    </row>
    <row r="30" spans="1:28" s="1068" customFormat="1" ht="13.5" customHeight="1" x14ac:dyDescent="0.3">
      <c r="A30" s="1113">
        <v>2</v>
      </c>
      <c r="B30" s="1114" t="s">
        <v>1151</v>
      </c>
      <c r="C30" s="1115"/>
      <c r="D30" s="918"/>
      <c r="E30" s="1073"/>
      <c r="F30" s="1116"/>
      <c r="G30" s="1116"/>
      <c r="H30" s="1116"/>
      <c r="I30" s="1116"/>
      <c r="J30" s="1116"/>
      <c r="K30" s="1116"/>
      <c r="L30" s="1116"/>
      <c r="M30" s="1116"/>
      <c r="N30" s="1116"/>
      <c r="O30" s="1116"/>
      <c r="P30" s="1116"/>
      <c r="Q30" s="1116"/>
      <c r="R30" s="1074"/>
      <c r="S30" s="825"/>
      <c r="T30" s="1066"/>
      <c r="U30" s="1066"/>
      <c r="V30" s="1066"/>
      <c r="W30" s="1115"/>
      <c r="X30" s="1115"/>
      <c r="Z30" s="1115"/>
      <c r="AA30" s="1115"/>
      <c r="AB30" s="826"/>
    </row>
    <row r="31" spans="1:28" ht="13.5" customHeight="1" x14ac:dyDescent="0.3">
      <c r="A31" s="1075">
        <v>2.1</v>
      </c>
      <c r="B31" s="1076" t="s">
        <v>1152</v>
      </c>
      <c r="C31" s="1148">
        <f>'24. M&amp;E Staff Loading'!C31</f>
        <v>0</v>
      </c>
      <c r="D31" s="919">
        <f>'24. M&amp;E Staff Loading'!D31</f>
        <v>0</v>
      </c>
      <c r="E31" s="1149">
        <f>'24. M&amp;E Staff Loading'!E31</f>
        <v>0</v>
      </c>
      <c r="F31" s="1102"/>
      <c r="G31" s="1102"/>
      <c r="H31" s="1102"/>
      <c r="I31" s="1102"/>
      <c r="J31" s="1102"/>
      <c r="K31" s="1102"/>
      <c r="L31" s="1102"/>
      <c r="M31" s="1102"/>
      <c r="N31" s="1102"/>
      <c r="O31" s="1102"/>
      <c r="P31" s="1102"/>
      <c r="Q31" s="1102"/>
      <c r="R31" s="1080">
        <f t="shared" ref="R31:R71" si="23">SUM(F31:Q31)</f>
        <v>0</v>
      </c>
      <c r="S31" s="788">
        <f>D31*R31</f>
        <v>0</v>
      </c>
      <c r="W31" s="1081">
        <f>X31/$U$7</f>
        <v>0</v>
      </c>
      <c r="X31" s="1081">
        <f>R31/12</f>
        <v>0</v>
      </c>
      <c r="Z31" s="1081">
        <f>IF($E31="Y",$R31,0)</f>
        <v>0</v>
      </c>
      <c r="AA31" s="1081">
        <f>IF($E31="N",$R31,0)</f>
        <v>0</v>
      </c>
      <c r="AB31" s="909" t="e">
        <f>Z31/(AA31+Z31)</f>
        <v>#DIV/0!</v>
      </c>
    </row>
    <row r="32" spans="1:28" ht="14.25" x14ac:dyDescent="0.3">
      <c r="A32" s="1075"/>
      <c r="B32" s="1076"/>
      <c r="C32" s="1148">
        <f>'24. M&amp;E Staff Loading'!C32</f>
        <v>0</v>
      </c>
      <c r="D32" s="919">
        <f>'24. M&amp;E Staff Loading'!D32</f>
        <v>0</v>
      </c>
      <c r="E32" s="1149">
        <f>'24. M&amp;E Staff Loading'!E32</f>
        <v>0</v>
      </c>
      <c r="F32" s="1102"/>
      <c r="G32" s="1102"/>
      <c r="H32" s="1102"/>
      <c r="I32" s="1102"/>
      <c r="J32" s="1102"/>
      <c r="K32" s="1102"/>
      <c r="L32" s="1102"/>
      <c r="M32" s="1102"/>
      <c r="N32" s="1102"/>
      <c r="O32" s="1102"/>
      <c r="P32" s="1102"/>
      <c r="Q32" s="1102"/>
      <c r="R32" s="1080">
        <f t="shared" si="23"/>
        <v>0</v>
      </c>
      <c r="S32" s="788">
        <f t="shared" ref="S32:S35" si="24">D32*R32</f>
        <v>0</v>
      </c>
      <c r="W32" s="1081">
        <f t="shared" ref="W32:W35" si="25">X32/$U$7</f>
        <v>0</v>
      </c>
      <c r="X32" s="1081">
        <f t="shared" ref="X32:X35" si="26">R32/12</f>
        <v>0</v>
      </c>
      <c r="Z32" s="1081">
        <f t="shared" ref="Z32:Z35" si="27">IF($E32="Y",$R32,0)</f>
        <v>0</v>
      </c>
      <c r="AA32" s="1081">
        <f t="shared" ref="AA32:AA35" si="28">IF($E32="N",$R32,0)</f>
        <v>0</v>
      </c>
      <c r="AB32" s="909" t="e">
        <f t="shared" ref="AB32:AB35" si="29">Z32/(AA32+Z32)</f>
        <v>#DIV/0!</v>
      </c>
    </row>
    <row r="33" spans="1:28" ht="14.25" x14ac:dyDescent="0.3">
      <c r="A33" s="1075"/>
      <c r="B33" s="1076"/>
      <c r="C33" s="1148">
        <f>'24. M&amp;E Staff Loading'!C33</f>
        <v>0</v>
      </c>
      <c r="D33" s="919">
        <f>'24. M&amp;E Staff Loading'!D33</f>
        <v>0</v>
      </c>
      <c r="E33" s="1149">
        <f>'24. M&amp;E Staff Loading'!E33</f>
        <v>0</v>
      </c>
      <c r="F33" s="1102"/>
      <c r="G33" s="1102"/>
      <c r="H33" s="1102"/>
      <c r="I33" s="1102"/>
      <c r="J33" s="1102"/>
      <c r="K33" s="1102"/>
      <c r="L33" s="1102"/>
      <c r="M33" s="1102"/>
      <c r="N33" s="1102"/>
      <c r="O33" s="1102"/>
      <c r="P33" s="1102"/>
      <c r="Q33" s="1102"/>
      <c r="R33" s="1080">
        <f t="shared" si="23"/>
        <v>0</v>
      </c>
      <c r="S33" s="788">
        <f t="shared" si="24"/>
        <v>0</v>
      </c>
      <c r="W33" s="1081">
        <f t="shared" si="25"/>
        <v>0</v>
      </c>
      <c r="X33" s="1081">
        <f t="shared" si="26"/>
        <v>0</v>
      </c>
      <c r="Z33" s="1081">
        <f t="shared" si="27"/>
        <v>0</v>
      </c>
      <c r="AA33" s="1081">
        <f t="shared" si="28"/>
        <v>0</v>
      </c>
      <c r="AB33" s="909" t="e">
        <f t="shared" si="29"/>
        <v>#DIV/0!</v>
      </c>
    </row>
    <row r="34" spans="1:28" ht="14.25" x14ac:dyDescent="0.3">
      <c r="A34" s="1075"/>
      <c r="B34" s="1076"/>
      <c r="C34" s="1148">
        <f>'24. M&amp;E Staff Loading'!C34</f>
        <v>0</v>
      </c>
      <c r="D34" s="919">
        <f>'24. M&amp;E Staff Loading'!D34</f>
        <v>0</v>
      </c>
      <c r="E34" s="1149">
        <f>'24. M&amp;E Staff Loading'!E34</f>
        <v>0</v>
      </c>
      <c r="F34" s="1102"/>
      <c r="G34" s="1102"/>
      <c r="H34" s="1102"/>
      <c r="I34" s="1102"/>
      <c r="J34" s="1102"/>
      <c r="K34" s="1102"/>
      <c r="L34" s="1102"/>
      <c r="M34" s="1102"/>
      <c r="N34" s="1102"/>
      <c r="O34" s="1102"/>
      <c r="P34" s="1102"/>
      <c r="Q34" s="1102"/>
      <c r="R34" s="1080">
        <f t="shared" si="23"/>
        <v>0</v>
      </c>
      <c r="S34" s="788">
        <f t="shared" si="24"/>
        <v>0</v>
      </c>
      <c r="W34" s="1081">
        <f t="shared" si="25"/>
        <v>0</v>
      </c>
      <c r="X34" s="1081">
        <f t="shared" si="26"/>
        <v>0</v>
      </c>
      <c r="Z34" s="1081">
        <f t="shared" si="27"/>
        <v>0</v>
      </c>
      <c r="AA34" s="1081">
        <f t="shared" si="28"/>
        <v>0</v>
      </c>
      <c r="AB34" s="909" t="e">
        <f t="shared" si="29"/>
        <v>#DIV/0!</v>
      </c>
    </row>
    <row r="35" spans="1:28" ht="14.25" x14ac:dyDescent="0.3">
      <c r="A35" s="1075"/>
      <c r="B35" s="1076"/>
      <c r="C35" s="1148">
        <f>'24. M&amp;E Staff Loading'!C35</f>
        <v>0</v>
      </c>
      <c r="D35" s="919">
        <f>'24. M&amp;E Staff Loading'!D35</f>
        <v>0</v>
      </c>
      <c r="E35" s="1149">
        <f>'24. M&amp;E Staff Loading'!E35</f>
        <v>0</v>
      </c>
      <c r="F35" s="1102"/>
      <c r="G35" s="1102"/>
      <c r="H35" s="1102"/>
      <c r="I35" s="1102"/>
      <c r="J35" s="1102"/>
      <c r="K35" s="1102"/>
      <c r="L35" s="1102"/>
      <c r="M35" s="1102"/>
      <c r="N35" s="1102"/>
      <c r="O35" s="1102"/>
      <c r="P35" s="1102"/>
      <c r="Q35" s="1102"/>
      <c r="R35" s="1080">
        <f t="shared" si="23"/>
        <v>0</v>
      </c>
      <c r="S35" s="788">
        <f t="shared" si="24"/>
        <v>0</v>
      </c>
      <c r="T35" s="1088"/>
      <c r="U35" s="1088"/>
      <c r="V35" s="1088"/>
      <c r="W35" s="1081">
        <f t="shared" si="25"/>
        <v>0</v>
      </c>
      <c r="X35" s="1081">
        <f t="shared" si="26"/>
        <v>0</v>
      </c>
      <c r="Z35" s="1081">
        <f t="shared" si="27"/>
        <v>0</v>
      </c>
      <c r="AA35" s="1081">
        <f t="shared" si="28"/>
        <v>0</v>
      </c>
      <c r="AB35" s="909" t="e">
        <f t="shared" si="29"/>
        <v>#DIV/0!</v>
      </c>
    </row>
    <row r="36" spans="1:28" s="1088" customFormat="1" ht="15" thickBot="1" x14ac:dyDescent="0.35">
      <c r="A36" s="1082"/>
      <c r="B36" s="1083" t="s">
        <v>1233</v>
      </c>
      <c r="C36" s="1084"/>
      <c r="D36" s="920"/>
      <c r="E36" s="1086"/>
      <c r="F36" s="1087">
        <f>SUM(F31:F35)</f>
        <v>0</v>
      </c>
      <c r="G36" s="1087">
        <f t="shared" ref="G36:R36" si="30">SUM(G31:G35)</f>
        <v>0</v>
      </c>
      <c r="H36" s="1087">
        <f t="shared" si="30"/>
        <v>0</v>
      </c>
      <c r="I36" s="1087">
        <f t="shared" si="30"/>
        <v>0</v>
      </c>
      <c r="J36" s="1087">
        <f t="shared" si="30"/>
        <v>0</v>
      </c>
      <c r="K36" s="1087">
        <f t="shared" si="30"/>
        <v>0</v>
      </c>
      <c r="L36" s="1087">
        <f t="shared" si="30"/>
        <v>0</v>
      </c>
      <c r="M36" s="1087">
        <f t="shared" si="30"/>
        <v>0</v>
      </c>
      <c r="N36" s="1087">
        <f t="shared" si="30"/>
        <v>0</v>
      </c>
      <c r="O36" s="1087">
        <f t="shared" si="30"/>
        <v>0</v>
      </c>
      <c r="P36" s="1087">
        <f t="shared" si="30"/>
        <v>0</v>
      </c>
      <c r="Q36" s="1087">
        <f t="shared" si="30"/>
        <v>0</v>
      </c>
      <c r="R36" s="1087">
        <f t="shared" si="30"/>
        <v>0</v>
      </c>
      <c r="S36" s="796">
        <f>SUM(S31:S35)</f>
        <v>0</v>
      </c>
      <c r="W36" s="1099">
        <f>SUM(W31:W35)</f>
        <v>0</v>
      </c>
      <c r="X36" s="1099">
        <f>SUM(X31:X35)</f>
        <v>0</v>
      </c>
      <c r="Z36" s="1089">
        <f>SUM(Z31:Z35)</f>
        <v>0</v>
      </c>
      <c r="AA36" s="1089">
        <f>SUM(AA31:AA35)</f>
        <v>0</v>
      </c>
      <c r="AB36" s="798" t="e">
        <f>Z36/(Z36+AA36)</f>
        <v>#DIV/0!</v>
      </c>
    </row>
    <row r="37" spans="1:28" ht="14.25" x14ac:dyDescent="0.3">
      <c r="A37" s="1075">
        <v>2.2000000000000002</v>
      </c>
      <c r="B37" s="1076" t="s">
        <v>1154</v>
      </c>
      <c r="C37" s="1148">
        <f>'24. M&amp;E Staff Loading'!C37</f>
        <v>0</v>
      </c>
      <c r="D37" s="919">
        <f>'24. M&amp;E Staff Loading'!D37</f>
        <v>0</v>
      </c>
      <c r="E37" s="1149">
        <f>'24. M&amp;E Staff Loading'!E37</f>
        <v>0</v>
      </c>
      <c r="F37" s="1102"/>
      <c r="G37" s="1102"/>
      <c r="H37" s="1102"/>
      <c r="I37" s="1102"/>
      <c r="J37" s="1102"/>
      <c r="K37" s="1102"/>
      <c r="L37" s="1102"/>
      <c r="M37" s="1102"/>
      <c r="N37" s="1102"/>
      <c r="O37" s="1102"/>
      <c r="P37" s="1102"/>
      <c r="Q37" s="1102"/>
      <c r="R37" s="1080">
        <f t="shared" si="23"/>
        <v>0</v>
      </c>
      <c r="S37" s="788">
        <f>D37*R37</f>
        <v>0</v>
      </c>
      <c r="T37" s="1088"/>
      <c r="U37" s="1088"/>
      <c r="V37" s="1088"/>
      <c r="W37" s="1081">
        <f>X37/$U$7</f>
        <v>0</v>
      </c>
      <c r="X37" s="1081">
        <f>R37/12</f>
        <v>0</v>
      </c>
      <c r="Z37" s="1081">
        <f>IF($E37="Y",$R37,0)</f>
        <v>0</v>
      </c>
      <c r="AA37" s="1081">
        <f>IF($E37="N",$R37,0)</f>
        <v>0</v>
      </c>
      <c r="AB37" s="909" t="e">
        <f>Z37/(AA37+Z37)</f>
        <v>#DIV/0!</v>
      </c>
    </row>
    <row r="38" spans="1:28" ht="14.25" x14ac:dyDescent="0.3">
      <c r="A38" s="1075"/>
      <c r="B38" s="1076"/>
      <c r="C38" s="1148">
        <f>'24. M&amp;E Staff Loading'!C38</f>
        <v>0</v>
      </c>
      <c r="D38" s="919">
        <f>'24. M&amp;E Staff Loading'!D38</f>
        <v>0</v>
      </c>
      <c r="E38" s="1149">
        <f>'24. M&amp;E Staff Loading'!E38</f>
        <v>0</v>
      </c>
      <c r="F38" s="1102"/>
      <c r="G38" s="1102"/>
      <c r="H38" s="1102"/>
      <c r="I38" s="1102"/>
      <c r="J38" s="1102"/>
      <c r="K38" s="1102"/>
      <c r="L38" s="1102"/>
      <c r="M38" s="1102"/>
      <c r="N38" s="1102"/>
      <c r="O38" s="1102"/>
      <c r="P38" s="1102"/>
      <c r="Q38" s="1102"/>
      <c r="R38" s="1080">
        <f t="shared" si="23"/>
        <v>0</v>
      </c>
      <c r="S38" s="788">
        <f t="shared" ref="S38:S41" si="31">D38*R38</f>
        <v>0</v>
      </c>
      <c r="T38" s="1088"/>
      <c r="U38" s="1088"/>
      <c r="V38" s="1088"/>
      <c r="W38" s="1081">
        <f t="shared" ref="W38:W41" si="32">X38/$U$7</f>
        <v>0</v>
      </c>
      <c r="X38" s="1081">
        <f t="shared" ref="X38:X41" si="33">R38/12</f>
        <v>0</v>
      </c>
      <c r="Z38" s="1081">
        <f t="shared" ref="Z38:Z41" si="34">IF($E38="Y",$R38,0)</f>
        <v>0</v>
      </c>
      <c r="AA38" s="1081">
        <f t="shared" ref="AA38:AA41" si="35">IF($E38="N",$R38,0)</f>
        <v>0</v>
      </c>
      <c r="AB38" s="909" t="e">
        <f t="shared" ref="AB38:AB41" si="36">Z38/(AA38+Z38)</f>
        <v>#DIV/0!</v>
      </c>
    </row>
    <row r="39" spans="1:28" ht="14.25" x14ac:dyDescent="0.3">
      <c r="A39" s="1075"/>
      <c r="B39" s="1076"/>
      <c r="C39" s="1148">
        <f>'24. M&amp;E Staff Loading'!C39</f>
        <v>0</v>
      </c>
      <c r="D39" s="919">
        <f>'24. M&amp;E Staff Loading'!D39</f>
        <v>0</v>
      </c>
      <c r="E39" s="1149">
        <f>'24. M&amp;E Staff Loading'!E39</f>
        <v>0</v>
      </c>
      <c r="F39" s="1102"/>
      <c r="G39" s="1102"/>
      <c r="H39" s="1102"/>
      <c r="I39" s="1102"/>
      <c r="J39" s="1102"/>
      <c r="K39" s="1102"/>
      <c r="L39" s="1102"/>
      <c r="M39" s="1102"/>
      <c r="N39" s="1102"/>
      <c r="O39" s="1102"/>
      <c r="P39" s="1102"/>
      <c r="Q39" s="1102"/>
      <c r="R39" s="1080">
        <f t="shared" si="23"/>
        <v>0</v>
      </c>
      <c r="S39" s="788">
        <f t="shared" si="31"/>
        <v>0</v>
      </c>
      <c r="T39" s="1088"/>
      <c r="U39" s="1088"/>
      <c r="V39" s="1088"/>
      <c r="W39" s="1081">
        <f t="shared" si="32"/>
        <v>0</v>
      </c>
      <c r="X39" s="1081">
        <f t="shared" si="33"/>
        <v>0</v>
      </c>
      <c r="Z39" s="1081">
        <f t="shared" si="34"/>
        <v>0</v>
      </c>
      <c r="AA39" s="1081">
        <f t="shared" si="35"/>
        <v>0</v>
      </c>
      <c r="AB39" s="909" t="e">
        <f t="shared" si="36"/>
        <v>#DIV/0!</v>
      </c>
    </row>
    <row r="40" spans="1:28" ht="14.25" x14ac:dyDescent="0.3">
      <c r="A40" s="1075"/>
      <c r="B40" s="1076"/>
      <c r="C40" s="1148">
        <f>'24. M&amp;E Staff Loading'!C40</f>
        <v>0</v>
      </c>
      <c r="D40" s="919">
        <f>'24. M&amp;E Staff Loading'!D40</f>
        <v>0</v>
      </c>
      <c r="E40" s="1149">
        <f>'24. M&amp;E Staff Loading'!E40</f>
        <v>0</v>
      </c>
      <c r="F40" s="1102"/>
      <c r="G40" s="1102"/>
      <c r="H40" s="1102"/>
      <c r="I40" s="1102"/>
      <c r="J40" s="1102"/>
      <c r="K40" s="1102"/>
      <c r="L40" s="1102"/>
      <c r="M40" s="1102"/>
      <c r="N40" s="1102"/>
      <c r="O40" s="1102"/>
      <c r="P40" s="1102"/>
      <c r="Q40" s="1102"/>
      <c r="R40" s="1080">
        <f t="shared" si="23"/>
        <v>0</v>
      </c>
      <c r="S40" s="788">
        <f t="shared" si="31"/>
        <v>0</v>
      </c>
      <c r="T40" s="1088"/>
      <c r="U40" s="1088"/>
      <c r="V40" s="1088"/>
      <c r="W40" s="1081">
        <f t="shared" si="32"/>
        <v>0</v>
      </c>
      <c r="X40" s="1081">
        <f t="shared" si="33"/>
        <v>0</v>
      </c>
      <c r="Z40" s="1081">
        <f t="shared" si="34"/>
        <v>0</v>
      </c>
      <c r="AA40" s="1081">
        <f t="shared" si="35"/>
        <v>0</v>
      </c>
      <c r="AB40" s="909" t="e">
        <f t="shared" si="36"/>
        <v>#DIV/0!</v>
      </c>
    </row>
    <row r="41" spans="1:28" ht="14.25" x14ac:dyDescent="0.3">
      <c r="A41" s="1075"/>
      <c r="B41" s="1076"/>
      <c r="C41" s="1148">
        <f>'24. M&amp;E Staff Loading'!C41</f>
        <v>0</v>
      </c>
      <c r="D41" s="919">
        <f>'24. M&amp;E Staff Loading'!D41</f>
        <v>0</v>
      </c>
      <c r="E41" s="1149">
        <f>'24. M&amp;E Staff Loading'!E41</f>
        <v>0</v>
      </c>
      <c r="F41" s="1102"/>
      <c r="G41" s="1102"/>
      <c r="H41" s="1102"/>
      <c r="I41" s="1102"/>
      <c r="J41" s="1102"/>
      <c r="K41" s="1102"/>
      <c r="L41" s="1102"/>
      <c r="M41" s="1102"/>
      <c r="N41" s="1102"/>
      <c r="O41" s="1102"/>
      <c r="P41" s="1102"/>
      <c r="Q41" s="1102"/>
      <c r="R41" s="1080">
        <f t="shared" si="23"/>
        <v>0</v>
      </c>
      <c r="S41" s="788">
        <f t="shared" si="31"/>
        <v>0</v>
      </c>
      <c r="T41" s="1117"/>
      <c r="U41" s="1088"/>
      <c r="V41" s="1088"/>
      <c r="W41" s="1081">
        <f t="shared" si="32"/>
        <v>0</v>
      </c>
      <c r="X41" s="1081">
        <f t="shared" si="33"/>
        <v>0</v>
      </c>
      <c r="Z41" s="1081">
        <f t="shared" si="34"/>
        <v>0</v>
      </c>
      <c r="AA41" s="1081">
        <f t="shared" si="35"/>
        <v>0</v>
      </c>
      <c r="AB41" s="909" t="e">
        <f t="shared" si="36"/>
        <v>#DIV/0!</v>
      </c>
    </row>
    <row r="42" spans="1:28" s="1088" customFormat="1" ht="15" thickBot="1" x14ac:dyDescent="0.35">
      <c r="A42" s="1082"/>
      <c r="B42" s="1083" t="s">
        <v>1155</v>
      </c>
      <c r="C42" s="1084"/>
      <c r="D42" s="920"/>
      <c r="E42" s="1086"/>
      <c r="F42" s="1087">
        <f>SUM(F37:F41)</f>
        <v>0</v>
      </c>
      <c r="G42" s="1087">
        <f t="shared" ref="G42:R42" si="37">SUM(G37:G41)</f>
        <v>0</v>
      </c>
      <c r="H42" s="1087">
        <f t="shared" si="37"/>
        <v>0</v>
      </c>
      <c r="I42" s="1087">
        <f t="shared" si="37"/>
        <v>0</v>
      </c>
      <c r="J42" s="1087">
        <f t="shared" si="37"/>
        <v>0</v>
      </c>
      <c r="K42" s="1087">
        <f t="shared" si="37"/>
        <v>0</v>
      </c>
      <c r="L42" s="1087">
        <f t="shared" si="37"/>
        <v>0</v>
      </c>
      <c r="M42" s="1087">
        <f t="shared" si="37"/>
        <v>0</v>
      </c>
      <c r="N42" s="1087">
        <f t="shared" si="37"/>
        <v>0</v>
      </c>
      <c r="O42" s="1087">
        <f t="shared" si="37"/>
        <v>0</v>
      </c>
      <c r="P42" s="1087">
        <f t="shared" si="37"/>
        <v>0</v>
      </c>
      <c r="Q42" s="1087">
        <f t="shared" si="37"/>
        <v>0</v>
      </c>
      <c r="R42" s="1087">
        <f t="shared" si="37"/>
        <v>0</v>
      </c>
      <c r="S42" s="796">
        <f>SUM(S37:S41)</f>
        <v>0</v>
      </c>
      <c r="T42" s="1066"/>
      <c r="U42" s="1066"/>
      <c r="V42" s="1066"/>
      <c r="W42" s="1099">
        <f>SUM(W37:W41)</f>
        <v>0</v>
      </c>
      <c r="X42" s="1099">
        <f>SUM(X37:X41)</f>
        <v>0</v>
      </c>
      <c r="Z42" s="1089">
        <f>SUM(Z37:Z41)</f>
        <v>0</v>
      </c>
      <c r="AA42" s="1089">
        <f>SUM(AA37:AA41)</f>
        <v>0</v>
      </c>
      <c r="AB42" s="798" t="e">
        <f>Z42/(Z42+AA42)</f>
        <v>#DIV/0!</v>
      </c>
    </row>
    <row r="43" spans="1:28" ht="14.25" x14ac:dyDescent="0.3">
      <c r="A43" s="1075">
        <v>2.2999999999999998</v>
      </c>
      <c r="B43" s="1076" t="s">
        <v>1156</v>
      </c>
      <c r="C43" s="1148">
        <f>'24. M&amp;E Staff Loading'!C43</f>
        <v>0</v>
      </c>
      <c r="D43" s="919">
        <f>'24. M&amp;E Staff Loading'!D43</f>
        <v>0</v>
      </c>
      <c r="E43" s="1149">
        <f>'24. M&amp;E Staff Loading'!E43</f>
        <v>0</v>
      </c>
      <c r="F43" s="1102"/>
      <c r="G43" s="1102"/>
      <c r="H43" s="1102"/>
      <c r="I43" s="1102"/>
      <c r="J43" s="1102"/>
      <c r="K43" s="1102"/>
      <c r="L43" s="1102"/>
      <c r="M43" s="1102"/>
      <c r="N43" s="1102"/>
      <c r="O43" s="1102"/>
      <c r="P43" s="1102"/>
      <c r="Q43" s="1102"/>
      <c r="R43" s="1080">
        <f t="shared" si="23"/>
        <v>0</v>
      </c>
      <c r="S43" s="788">
        <f>D43*R43</f>
        <v>0</v>
      </c>
      <c r="W43" s="1081">
        <f>X43/$U$7</f>
        <v>0</v>
      </c>
      <c r="X43" s="1081">
        <f>R43/12</f>
        <v>0</v>
      </c>
      <c r="Z43" s="1081">
        <f>IF($E43="Y",$R43,0)</f>
        <v>0</v>
      </c>
      <c r="AA43" s="1081">
        <f>IF($E43="N",$R43,0)</f>
        <v>0</v>
      </c>
      <c r="AB43" s="909" t="e">
        <f>Z43/(AA43+Z43)</f>
        <v>#DIV/0!</v>
      </c>
    </row>
    <row r="44" spans="1:28" ht="14.25" x14ac:dyDescent="0.3">
      <c r="A44" s="1075"/>
      <c r="B44" s="1076"/>
      <c r="C44" s="1148">
        <f>'24. M&amp;E Staff Loading'!C44</f>
        <v>0</v>
      </c>
      <c r="D44" s="919">
        <f>'24. M&amp;E Staff Loading'!D44</f>
        <v>0</v>
      </c>
      <c r="E44" s="1149">
        <f>'24. M&amp;E Staff Loading'!E44</f>
        <v>0</v>
      </c>
      <c r="F44" s="1102"/>
      <c r="G44" s="1102"/>
      <c r="H44" s="1102"/>
      <c r="I44" s="1102"/>
      <c r="J44" s="1102"/>
      <c r="K44" s="1102"/>
      <c r="L44" s="1102"/>
      <c r="M44" s="1102"/>
      <c r="N44" s="1102"/>
      <c r="O44" s="1102"/>
      <c r="P44" s="1102"/>
      <c r="Q44" s="1102"/>
      <c r="R44" s="1080">
        <f t="shared" si="23"/>
        <v>0</v>
      </c>
      <c r="S44" s="788">
        <f t="shared" ref="S44:S47" si="38">D44*R44</f>
        <v>0</v>
      </c>
      <c r="W44" s="1081">
        <f t="shared" ref="W44:W47" si="39">X44/$U$7</f>
        <v>0</v>
      </c>
      <c r="X44" s="1081">
        <f t="shared" ref="X44:X47" si="40">R44/12</f>
        <v>0</v>
      </c>
      <c r="Z44" s="1081">
        <f t="shared" ref="Z44:Z47" si="41">IF($E44="Y",$R44,0)</f>
        <v>0</v>
      </c>
      <c r="AA44" s="1081">
        <f t="shared" ref="AA44:AA47" si="42">IF($E44="N",$R44,0)</f>
        <v>0</v>
      </c>
      <c r="AB44" s="909" t="e">
        <f t="shared" ref="AB44:AB47" si="43">Z44/(AA44+Z44)</f>
        <v>#DIV/0!</v>
      </c>
    </row>
    <row r="45" spans="1:28" ht="14.25" x14ac:dyDescent="0.3">
      <c r="A45" s="1075"/>
      <c r="B45" s="1076"/>
      <c r="C45" s="1148">
        <f>'24. M&amp;E Staff Loading'!C45</f>
        <v>0</v>
      </c>
      <c r="D45" s="919">
        <f>'24. M&amp;E Staff Loading'!D45</f>
        <v>0</v>
      </c>
      <c r="E45" s="1149">
        <f>'24. M&amp;E Staff Loading'!E45</f>
        <v>0</v>
      </c>
      <c r="F45" s="1102"/>
      <c r="G45" s="1102"/>
      <c r="H45" s="1102"/>
      <c r="I45" s="1102"/>
      <c r="J45" s="1102"/>
      <c r="K45" s="1102"/>
      <c r="L45" s="1102"/>
      <c r="M45" s="1102"/>
      <c r="N45" s="1102"/>
      <c r="O45" s="1102"/>
      <c r="P45" s="1102"/>
      <c r="Q45" s="1102"/>
      <c r="R45" s="1080">
        <f t="shared" si="23"/>
        <v>0</v>
      </c>
      <c r="S45" s="788">
        <f t="shared" si="38"/>
        <v>0</v>
      </c>
      <c r="T45" s="1088"/>
      <c r="U45" s="1088"/>
      <c r="V45" s="1088"/>
      <c r="W45" s="1081">
        <f t="shared" si="39"/>
        <v>0</v>
      </c>
      <c r="X45" s="1081">
        <f t="shared" si="40"/>
        <v>0</v>
      </c>
      <c r="Z45" s="1081">
        <f t="shared" si="41"/>
        <v>0</v>
      </c>
      <c r="AA45" s="1081">
        <f t="shared" si="42"/>
        <v>0</v>
      </c>
      <c r="AB45" s="909" t="e">
        <f t="shared" si="43"/>
        <v>#DIV/0!</v>
      </c>
    </row>
    <row r="46" spans="1:28" ht="14.25" x14ac:dyDescent="0.3">
      <c r="A46" s="1075"/>
      <c r="B46" s="1076"/>
      <c r="C46" s="1148">
        <f>'24. M&amp;E Staff Loading'!C46</f>
        <v>0</v>
      </c>
      <c r="D46" s="919">
        <f>'24. M&amp;E Staff Loading'!D46</f>
        <v>0</v>
      </c>
      <c r="E46" s="1149">
        <f>'24. M&amp;E Staff Loading'!E46</f>
        <v>0</v>
      </c>
      <c r="F46" s="1102"/>
      <c r="G46" s="1102"/>
      <c r="H46" s="1102"/>
      <c r="I46" s="1102"/>
      <c r="J46" s="1102"/>
      <c r="K46" s="1102"/>
      <c r="L46" s="1102"/>
      <c r="M46" s="1102"/>
      <c r="N46" s="1102"/>
      <c r="O46" s="1102"/>
      <c r="P46" s="1102"/>
      <c r="Q46" s="1102"/>
      <c r="R46" s="1080">
        <f t="shared" si="23"/>
        <v>0</v>
      </c>
      <c r="S46" s="788">
        <f t="shared" si="38"/>
        <v>0</v>
      </c>
      <c r="T46" s="1088"/>
      <c r="U46" s="1088"/>
      <c r="V46" s="1088"/>
      <c r="W46" s="1081">
        <f t="shared" si="39"/>
        <v>0</v>
      </c>
      <c r="X46" s="1081">
        <f t="shared" si="40"/>
        <v>0</v>
      </c>
      <c r="Z46" s="1081">
        <f t="shared" si="41"/>
        <v>0</v>
      </c>
      <c r="AA46" s="1081">
        <f t="shared" si="42"/>
        <v>0</v>
      </c>
      <c r="AB46" s="909" t="e">
        <f t="shared" si="43"/>
        <v>#DIV/0!</v>
      </c>
    </row>
    <row r="47" spans="1:28" ht="14.25" x14ac:dyDescent="0.3">
      <c r="A47" s="1075"/>
      <c r="B47" s="1076"/>
      <c r="C47" s="1148">
        <f>'24. M&amp;E Staff Loading'!C47</f>
        <v>0</v>
      </c>
      <c r="D47" s="919">
        <f>'24. M&amp;E Staff Loading'!D47</f>
        <v>0</v>
      </c>
      <c r="E47" s="1149">
        <f>'24. M&amp;E Staff Loading'!E47</f>
        <v>0</v>
      </c>
      <c r="F47" s="1102"/>
      <c r="G47" s="1102"/>
      <c r="H47" s="1102"/>
      <c r="I47" s="1102"/>
      <c r="J47" s="1102"/>
      <c r="K47" s="1102"/>
      <c r="L47" s="1102"/>
      <c r="M47" s="1102"/>
      <c r="N47" s="1102"/>
      <c r="O47" s="1102"/>
      <c r="P47" s="1102"/>
      <c r="Q47" s="1102"/>
      <c r="R47" s="1080">
        <f t="shared" si="23"/>
        <v>0</v>
      </c>
      <c r="S47" s="788">
        <f t="shared" si="38"/>
        <v>0</v>
      </c>
      <c r="T47" s="1088"/>
      <c r="U47" s="1088"/>
      <c r="V47" s="1088"/>
      <c r="W47" s="1081">
        <f t="shared" si="39"/>
        <v>0</v>
      </c>
      <c r="X47" s="1081">
        <f t="shared" si="40"/>
        <v>0</v>
      </c>
      <c r="Z47" s="1081">
        <f t="shared" si="41"/>
        <v>0</v>
      </c>
      <c r="AA47" s="1081">
        <f t="shared" si="42"/>
        <v>0</v>
      </c>
      <c r="AB47" s="909" t="e">
        <f t="shared" si="43"/>
        <v>#DIV/0!</v>
      </c>
    </row>
    <row r="48" spans="1:28" s="1088" customFormat="1" ht="15" thickBot="1" x14ac:dyDescent="0.35">
      <c r="A48" s="1082"/>
      <c r="B48" s="1083" t="s">
        <v>1157</v>
      </c>
      <c r="C48" s="1084"/>
      <c r="D48" s="920"/>
      <c r="E48" s="1086"/>
      <c r="F48" s="1087">
        <f>SUM(F43:F47)</f>
        <v>0</v>
      </c>
      <c r="G48" s="1087">
        <f t="shared" ref="G48:R48" si="44">SUM(G43:G47)</f>
        <v>0</v>
      </c>
      <c r="H48" s="1087">
        <f t="shared" si="44"/>
        <v>0</v>
      </c>
      <c r="I48" s="1087">
        <f t="shared" si="44"/>
        <v>0</v>
      </c>
      <c r="J48" s="1087">
        <f t="shared" si="44"/>
        <v>0</v>
      </c>
      <c r="K48" s="1087">
        <f t="shared" si="44"/>
        <v>0</v>
      </c>
      <c r="L48" s="1087">
        <f t="shared" si="44"/>
        <v>0</v>
      </c>
      <c r="M48" s="1087">
        <f t="shared" si="44"/>
        <v>0</v>
      </c>
      <c r="N48" s="1087">
        <f t="shared" si="44"/>
        <v>0</v>
      </c>
      <c r="O48" s="1087">
        <f t="shared" si="44"/>
        <v>0</v>
      </c>
      <c r="P48" s="1087">
        <f t="shared" si="44"/>
        <v>0</v>
      </c>
      <c r="Q48" s="1087">
        <f t="shared" si="44"/>
        <v>0</v>
      </c>
      <c r="R48" s="1087">
        <f t="shared" si="44"/>
        <v>0</v>
      </c>
      <c r="S48" s="796">
        <f>SUM(S43:S47)</f>
        <v>0</v>
      </c>
      <c r="T48" s="1066"/>
      <c r="U48" s="1066"/>
      <c r="V48" s="1066"/>
      <c r="W48" s="1099">
        <f>SUM(W43:W47)</f>
        <v>0</v>
      </c>
      <c r="X48" s="1099">
        <f>SUM(X43:X47)</f>
        <v>0</v>
      </c>
      <c r="Z48" s="1089">
        <f>SUM(Z43:Z47)</f>
        <v>0</v>
      </c>
      <c r="AA48" s="1089">
        <f>SUM(AA43:AA47)</f>
        <v>0</v>
      </c>
      <c r="AB48" s="798" t="e">
        <f>Z48/(Z48+AA48)</f>
        <v>#DIV/0!</v>
      </c>
    </row>
    <row r="49" spans="1:28" s="1088" customFormat="1" ht="14.25" x14ac:dyDescent="0.3">
      <c r="A49" s="1075">
        <v>2.4</v>
      </c>
      <c r="B49" s="1076" t="s">
        <v>1158</v>
      </c>
      <c r="C49" s="1148">
        <f>'24. M&amp;E Staff Loading'!C49</f>
        <v>0</v>
      </c>
      <c r="D49" s="919">
        <f>'24. M&amp;E Staff Loading'!D49</f>
        <v>0</v>
      </c>
      <c r="E49" s="1149">
        <f>'24. M&amp;E Staff Loading'!E49</f>
        <v>0</v>
      </c>
      <c r="F49" s="1102"/>
      <c r="G49" s="1102"/>
      <c r="H49" s="1102"/>
      <c r="I49" s="1102"/>
      <c r="J49" s="1102"/>
      <c r="K49" s="1102"/>
      <c r="L49" s="1102"/>
      <c r="M49" s="1102"/>
      <c r="N49" s="1102"/>
      <c r="O49" s="1102"/>
      <c r="P49" s="1102"/>
      <c r="Q49" s="1102"/>
      <c r="R49" s="1080">
        <f t="shared" ref="R49:R53" si="45">SUM(F49:Q49)</f>
        <v>0</v>
      </c>
      <c r="S49" s="788">
        <f>D49*R49</f>
        <v>0</v>
      </c>
      <c r="T49" s="1066"/>
      <c r="U49" s="1066"/>
      <c r="V49" s="1066"/>
      <c r="W49" s="1081">
        <f>X49/$U$7</f>
        <v>0</v>
      </c>
      <c r="X49" s="1081">
        <f>R49/12</f>
        <v>0</v>
      </c>
      <c r="Y49" s="1066"/>
      <c r="Z49" s="1081">
        <f>IF($E49="Y",$R49,0)</f>
        <v>0</v>
      </c>
      <c r="AA49" s="1081">
        <f>IF($E49="N",$R49,0)</f>
        <v>0</v>
      </c>
      <c r="AB49" s="909" t="e">
        <f>Z49/(AA49+Z49)</f>
        <v>#DIV/0!</v>
      </c>
    </row>
    <row r="50" spans="1:28" s="1088" customFormat="1" ht="14.25" x14ac:dyDescent="0.3">
      <c r="A50" s="1075"/>
      <c r="B50" s="1076"/>
      <c r="C50" s="1148">
        <f>'24. M&amp;E Staff Loading'!C50</f>
        <v>0</v>
      </c>
      <c r="D50" s="919">
        <f>'24. M&amp;E Staff Loading'!D50</f>
        <v>0</v>
      </c>
      <c r="E50" s="1149">
        <f>'24. M&amp;E Staff Loading'!E50</f>
        <v>0</v>
      </c>
      <c r="F50" s="1102"/>
      <c r="G50" s="1102"/>
      <c r="H50" s="1102"/>
      <c r="I50" s="1102"/>
      <c r="J50" s="1102"/>
      <c r="K50" s="1102"/>
      <c r="L50" s="1102"/>
      <c r="M50" s="1102"/>
      <c r="N50" s="1102"/>
      <c r="O50" s="1102"/>
      <c r="P50" s="1102"/>
      <c r="Q50" s="1102"/>
      <c r="R50" s="1080">
        <f t="shared" si="45"/>
        <v>0</v>
      </c>
      <c r="S50" s="788">
        <f t="shared" ref="S50:S53" si="46">D50*R50</f>
        <v>0</v>
      </c>
      <c r="T50" s="1066"/>
      <c r="U50" s="1066"/>
      <c r="V50" s="1066"/>
      <c r="W50" s="1081">
        <f t="shared" ref="W50:W53" si="47">X50/$U$7</f>
        <v>0</v>
      </c>
      <c r="X50" s="1081">
        <f t="shared" ref="X50:X53" si="48">R50/12</f>
        <v>0</v>
      </c>
      <c r="Y50" s="1066"/>
      <c r="Z50" s="1081">
        <f t="shared" ref="Z50:Z53" si="49">IF($E50="Y",$R50,0)</f>
        <v>0</v>
      </c>
      <c r="AA50" s="1081">
        <f t="shared" ref="AA50:AA53" si="50">IF($E50="N",$R50,0)</f>
        <v>0</v>
      </c>
      <c r="AB50" s="909" t="e">
        <f t="shared" ref="AB50:AB53" si="51">Z50/(AA50+Z50)</f>
        <v>#DIV/0!</v>
      </c>
    </row>
    <row r="51" spans="1:28" s="1088" customFormat="1" ht="14.25" x14ac:dyDescent="0.3">
      <c r="A51" s="1075"/>
      <c r="B51" s="1076"/>
      <c r="C51" s="1148">
        <f>'24. M&amp;E Staff Loading'!C51</f>
        <v>0</v>
      </c>
      <c r="D51" s="919">
        <f>'24. M&amp;E Staff Loading'!D51</f>
        <v>0</v>
      </c>
      <c r="E51" s="1149">
        <f>'24. M&amp;E Staff Loading'!E51</f>
        <v>0</v>
      </c>
      <c r="F51" s="1102"/>
      <c r="G51" s="1102"/>
      <c r="H51" s="1102"/>
      <c r="I51" s="1102"/>
      <c r="J51" s="1102"/>
      <c r="K51" s="1102"/>
      <c r="L51" s="1102"/>
      <c r="M51" s="1102"/>
      <c r="N51" s="1102"/>
      <c r="O51" s="1102"/>
      <c r="P51" s="1102"/>
      <c r="Q51" s="1102"/>
      <c r="R51" s="1080">
        <f t="shared" si="45"/>
        <v>0</v>
      </c>
      <c r="S51" s="788">
        <f t="shared" si="46"/>
        <v>0</v>
      </c>
      <c r="W51" s="1081">
        <f t="shared" si="47"/>
        <v>0</v>
      </c>
      <c r="X51" s="1081">
        <f t="shared" si="48"/>
        <v>0</v>
      </c>
      <c r="Y51" s="1066"/>
      <c r="Z51" s="1081">
        <f t="shared" si="49"/>
        <v>0</v>
      </c>
      <c r="AA51" s="1081">
        <f t="shared" si="50"/>
        <v>0</v>
      </c>
      <c r="AB51" s="909" t="e">
        <f t="shared" si="51"/>
        <v>#DIV/0!</v>
      </c>
    </row>
    <row r="52" spans="1:28" s="1088" customFormat="1" ht="14.25" x14ac:dyDescent="0.3">
      <c r="A52" s="1075"/>
      <c r="B52" s="1076"/>
      <c r="C52" s="1148">
        <f>'24. M&amp;E Staff Loading'!C52</f>
        <v>0</v>
      </c>
      <c r="D52" s="919">
        <f>'24. M&amp;E Staff Loading'!D52</f>
        <v>0</v>
      </c>
      <c r="E52" s="1149">
        <f>'24. M&amp;E Staff Loading'!E52</f>
        <v>0</v>
      </c>
      <c r="F52" s="1102"/>
      <c r="G52" s="1102"/>
      <c r="H52" s="1102"/>
      <c r="I52" s="1102"/>
      <c r="J52" s="1102"/>
      <c r="K52" s="1102"/>
      <c r="L52" s="1102"/>
      <c r="M52" s="1102"/>
      <c r="N52" s="1102"/>
      <c r="O52" s="1102"/>
      <c r="P52" s="1102"/>
      <c r="Q52" s="1102"/>
      <c r="R52" s="1080">
        <f t="shared" si="45"/>
        <v>0</v>
      </c>
      <c r="S52" s="788">
        <f t="shared" si="46"/>
        <v>0</v>
      </c>
      <c r="W52" s="1081">
        <f t="shared" si="47"/>
        <v>0</v>
      </c>
      <c r="X52" s="1081">
        <f t="shared" si="48"/>
        <v>0</v>
      </c>
      <c r="Y52" s="1066"/>
      <c r="Z52" s="1081">
        <f t="shared" si="49"/>
        <v>0</v>
      </c>
      <c r="AA52" s="1081">
        <f t="shared" si="50"/>
        <v>0</v>
      </c>
      <c r="AB52" s="909" t="e">
        <f t="shared" si="51"/>
        <v>#DIV/0!</v>
      </c>
    </row>
    <row r="53" spans="1:28" s="1088" customFormat="1" ht="14.25" x14ac:dyDescent="0.3">
      <c r="A53" s="1075"/>
      <c r="B53" s="1076"/>
      <c r="C53" s="1148">
        <f>'24. M&amp;E Staff Loading'!C53</f>
        <v>0</v>
      </c>
      <c r="D53" s="919">
        <f>'24. M&amp;E Staff Loading'!D53</f>
        <v>0</v>
      </c>
      <c r="E53" s="1149">
        <f>'24. M&amp;E Staff Loading'!E53</f>
        <v>0</v>
      </c>
      <c r="F53" s="1102"/>
      <c r="G53" s="1102"/>
      <c r="H53" s="1102"/>
      <c r="I53" s="1102"/>
      <c r="J53" s="1102"/>
      <c r="K53" s="1102"/>
      <c r="L53" s="1102"/>
      <c r="M53" s="1102"/>
      <c r="N53" s="1102"/>
      <c r="O53" s="1102"/>
      <c r="P53" s="1102"/>
      <c r="Q53" s="1102"/>
      <c r="R53" s="1080">
        <f t="shared" si="45"/>
        <v>0</v>
      </c>
      <c r="S53" s="788">
        <f t="shared" si="46"/>
        <v>0</v>
      </c>
      <c r="W53" s="1081">
        <f t="shared" si="47"/>
        <v>0</v>
      </c>
      <c r="X53" s="1081">
        <f t="shared" si="48"/>
        <v>0</v>
      </c>
      <c r="Y53" s="1066"/>
      <c r="Z53" s="1081">
        <f t="shared" si="49"/>
        <v>0</v>
      </c>
      <c r="AA53" s="1081">
        <f t="shared" si="50"/>
        <v>0</v>
      </c>
      <c r="AB53" s="909" t="e">
        <f t="shared" si="51"/>
        <v>#DIV/0!</v>
      </c>
    </row>
    <row r="54" spans="1:28" s="1088" customFormat="1" ht="15" thickBot="1" x14ac:dyDescent="0.35">
      <c r="A54" s="1082"/>
      <c r="B54" s="1083" t="s">
        <v>1159</v>
      </c>
      <c r="C54" s="1084"/>
      <c r="D54" s="920"/>
      <c r="E54" s="1086"/>
      <c r="F54" s="1087">
        <f>SUM(F49:F53)</f>
        <v>0</v>
      </c>
      <c r="G54" s="1087">
        <f t="shared" ref="G54:R54" si="52">SUM(G49:G53)</f>
        <v>0</v>
      </c>
      <c r="H54" s="1087">
        <f t="shared" si="52"/>
        <v>0</v>
      </c>
      <c r="I54" s="1087">
        <f t="shared" si="52"/>
        <v>0</v>
      </c>
      <c r="J54" s="1087">
        <f t="shared" si="52"/>
        <v>0</v>
      </c>
      <c r="K54" s="1087">
        <f t="shared" si="52"/>
        <v>0</v>
      </c>
      <c r="L54" s="1087">
        <f t="shared" si="52"/>
        <v>0</v>
      </c>
      <c r="M54" s="1087">
        <f t="shared" si="52"/>
        <v>0</v>
      </c>
      <c r="N54" s="1087">
        <f t="shared" si="52"/>
        <v>0</v>
      </c>
      <c r="O54" s="1087">
        <f t="shared" si="52"/>
        <v>0</v>
      </c>
      <c r="P54" s="1087">
        <f t="shared" si="52"/>
        <v>0</v>
      </c>
      <c r="Q54" s="1087">
        <f t="shared" si="52"/>
        <v>0</v>
      </c>
      <c r="R54" s="1087">
        <f t="shared" si="52"/>
        <v>0</v>
      </c>
      <c r="S54" s="796">
        <f>SUM(S49:S53)</f>
        <v>0</v>
      </c>
      <c r="T54" s="1066"/>
      <c r="U54" s="1066"/>
      <c r="V54" s="1066"/>
      <c r="W54" s="1099">
        <f>SUM(W49:W53)</f>
        <v>0</v>
      </c>
      <c r="X54" s="1099">
        <f>SUM(X49:X53)</f>
        <v>0</v>
      </c>
      <c r="Z54" s="1089">
        <f>SUM(Z49:Z53)</f>
        <v>0</v>
      </c>
      <c r="AA54" s="1089">
        <f>SUM(AA49:AA53)</f>
        <v>0</v>
      </c>
      <c r="AB54" s="798" t="e">
        <f>Z54/(Z54+AA54)</f>
        <v>#DIV/0!</v>
      </c>
    </row>
    <row r="55" spans="1:28" s="1088" customFormat="1" ht="14.25" x14ac:dyDescent="0.3">
      <c r="A55" s="1075">
        <v>2.5</v>
      </c>
      <c r="B55" s="1076" t="s">
        <v>1160</v>
      </c>
      <c r="C55" s="1148">
        <f>'24. M&amp;E Staff Loading'!C55</f>
        <v>0</v>
      </c>
      <c r="D55" s="919">
        <f>'24. M&amp;E Staff Loading'!D55</f>
        <v>0</v>
      </c>
      <c r="E55" s="1149">
        <f>'24. M&amp;E Staff Loading'!E55</f>
        <v>0</v>
      </c>
      <c r="F55" s="1102"/>
      <c r="G55" s="1102"/>
      <c r="H55" s="1102"/>
      <c r="I55" s="1102"/>
      <c r="J55" s="1102"/>
      <c r="K55" s="1102"/>
      <c r="L55" s="1102"/>
      <c r="M55" s="1102"/>
      <c r="N55" s="1102"/>
      <c r="O55" s="1102"/>
      <c r="P55" s="1102"/>
      <c r="Q55" s="1102"/>
      <c r="R55" s="1080">
        <f t="shared" ref="R55:R59" si="53">SUM(F55:Q55)</f>
        <v>0</v>
      </c>
      <c r="S55" s="788">
        <f>D55*R55</f>
        <v>0</v>
      </c>
      <c r="T55" s="1066"/>
      <c r="U55" s="1066"/>
      <c r="V55" s="1066"/>
      <c r="W55" s="1081">
        <f>X55/$U$7</f>
        <v>0</v>
      </c>
      <c r="X55" s="1081">
        <f>R55/12</f>
        <v>0</v>
      </c>
      <c r="Y55" s="1066"/>
      <c r="Z55" s="1081">
        <f>IF($E55="Y",$R55,0)</f>
        <v>0</v>
      </c>
      <c r="AA55" s="1081">
        <f>IF($E55="N",$R55,0)</f>
        <v>0</v>
      </c>
      <c r="AB55" s="909" t="e">
        <f>Z55/(AA55+Z55)</f>
        <v>#DIV/0!</v>
      </c>
    </row>
    <row r="56" spans="1:28" s="1088" customFormat="1" ht="14.25" x14ac:dyDescent="0.3">
      <c r="A56" s="1075"/>
      <c r="B56" s="1076"/>
      <c r="C56" s="1148">
        <f>'24. M&amp;E Staff Loading'!C56</f>
        <v>0</v>
      </c>
      <c r="D56" s="919">
        <f>'24. M&amp;E Staff Loading'!D56</f>
        <v>0</v>
      </c>
      <c r="E56" s="1149">
        <f>'24. M&amp;E Staff Loading'!E56</f>
        <v>0</v>
      </c>
      <c r="F56" s="1102"/>
      <c r="G56" s="1102"/>
      <c r="H56" s="1102"/>
      <c r="I56" s="1102"/>
      <c r="J56" s="1102"/>
      <c r="K56" s="1102"/>
      <c r="L56" s="1102"/>
      <c r="M56" s="1102"/>
      <c r="N56" s="1102"/>
      <c r="O56" s="1102"/>
      <c r="P56" s="1102"/>
      <c r="Q56" s="1102"/>
      <c r="R56" s="1080">
        <f t="shared" si="53"/>
        <v>0</v>
      </c>
      <c r="S56" s="788">
        <f t="shared" ref="S56:S59" si="54">D56*R56</f>
        <v>0</v>
      </c>
      <c r="T56" s="1066"/>
      <c r="U56" s="1066"/>
      <c r="V56" s="1066"/>
      <c r="W56" s="1081">
        <f t="shared" ref="W56:W59" si="55">X56/$U$7</f>
        <v>0</v>
      </c>
      <c r="X56" s="1081">
        <f t="shared" ref="X56:X59" si="56">R56/12</f>
        <v>0</v>
      </c>
      <c r="Y56" s="1066"/>
      <c r="Z56" s="1081">
        <f t="shared" ref="Z56:Z59" si="57">IF($E56="Y",$R56,0)</f>
        <v>0</v>
      </c>
      <c r="AA56" s="1081">
        <f t="shared" ref="AA56:AA59" si="58">IF($E56="N",$R56,0)</f>
        <v>0</v>
      </c>
      <c r="AB56" s="909" t="e">
        <f t="shared" ref="AB56:AB59" si="59">Z56/(AA56+Z56)</f>
        <v>#DIV/0!</v>
      </c>
    </row>
    <row r="57" spans="1:28" s="1088" customFormat="1" ht="14.25" x14ac:dyDescent="0.3">
      <c r="A57" s="1075"/>
      <c r="B57" s="1076"/>
      <c r="C57" s="1148">
        <f>'24. M&amp;E Staff Loading'!C57</f>
        <v>0</v>
      </c>
      <c r="D57" s="919">
        <f>'24. M&amp;E Staff Loading'!D57</f>
        <v>0</v>
      </c>
      <c r="E57" s="1149">
        <f>'24. M&amp;E Staff Loading'!E57</f>
        <v>0</v>
      </c>
      <c r="F57" s="1102"/>
      <c r="G57" s="1102"/>
      <c r="H57" s="1102"/>
      <c r="I57" s="1102"/>
      <c r="J57" s="1102"/>
      <c r="K57" s="1102"/>
      <c r="L57" s="1102"/>
      <c r="M57" s="1102"/>
      <c r="N57" s="1102"/>
      <c r="O57" s="1102"/>
      <c r="P57" s="1102"/>
      <c r="Q57" s="1102"/>
      <c r="R57" s="1080">
        <f t="shared" si="53"/>
        <v>0</v>
      </c>
      <c r="S57" s="788">
        <f t="shared" si="54"/>
        <v>0</v>
      </c>
      <c r="W57" s="1081">
        <f t="shared" si="55"/>
        <v>0</v>
      </c>
      <c r="X57" s="1081">
        <f t="shared" si="56"/>
        <v>0</v>
      </c>
      <c r="Y57" s="1066"/>
      <c r="Z57" s="1081">
        <f t="shared" si="57"/>
        <v>0</v>
      </c>
      <c r="AA57" s="1081">
        <f t="shared" si="58"/>
        <v>0</v>
      </c>
      <c r="AB57" s="909" t="e">
        <f t="shared" si="59"/>
        <v>#DIV/0!</v>
      </c>
    </row>
    <row r="58" spans="1:28" s="1088" customFormat="1" ht="14.25" x14ac:dyDescent="0.3">
      <c r="A58" s="1075"/>
      <c r="B58" s="1076"/>
      <c r="C58" s="1148">
        <f>'24. M&amp;E Staff Loading'!C58</f>
        <v>0</v>
      </c>
      <c r="D58" s="919">
        <f>'24. M&amp;E Staff Loading'!D58</f>
        <v>0</v>
      </c>
      <c r="E58" s="1149">
        <f>'24. M&amp;E Staff Loading'!E58</f>
        <v>0</v>
      </c>
      <c r="F58" s="1102"/>
      <c r="G58" s="1102"/>
      <c r="H58" s="1102"/>
      <c r="I58" s="1102"/>
      <c r="J58" s="1102"/>
      <c r="K58" s="1102"/>
      <c r="L58" s="1102"/>
      <c r="M58" s="1102"/>
      <c r="N58" s="1102"/>
      <c r="O58" s="1102"/>
      <c r="P58" s="1102"/>
      <c r="Q58" s="1102"/>
      <c r="R58" s="1080">
        <f t="shared" si="53"/>
        <v>0</v>
      </c>
      <c r="S58" s="788">
        <f t="shared" si="54"/>
        <v>0</v>
      </c>
      <c r="W58" s="1081">
        <f t="shared" si="55"/>
        <v>0</v>
      </c>
      <c r="X58" s="1081">
        <f t="shared" si="56"/>
        <v>0</v>
      </c>
      <c r="Y58" s="1066"/>
      <c r="Z58" s="1081">
        <f t="shared" si="57"/>
        <v>0</v>
      </c>
      <c r="AA58" s="1081">
        <f t="shared" si="58"/>
        <v>0</v>
      </c>
      <c r="AB58" s="909" t="e">
        <f t="shared" si="59"/>
        <v>#DIV/0!</v>
      </c>
    </row>
    <row r="59" spans="1:28" s="1088" customFormat="1" ht="14.25" x14ac:dyDescent="0.3">
      <c r="A59" s="1075"/>
      <c r="B59" s="1076"/>
      <c r="C59" s="1148">
        <f>'24. M&amp;E Staff Loading'!C59</f>
        <v>0</v>
      </c>
      <c r="D59" s="919">
        <f>'24. M&amp;E Staff Loading'!D59</f>
        <v>0</v>
      </c>
      <c r="E59" s="1149">
        <f>'24. M&amp;E Staff Loading'!E59</f>
        <v>0</v>
      </c>
      <c r="F59" s="1102"/>
      <c r="G59" s="1102"/>
      <c r="H59" s="1102"/>
      <c r="I59" s="1102"/>
      <c r="J59" s="1102"/>
      <c r="K59" s="1102"/>
      <c r="L59" s="1102"/>
      <c r="M59" s="1102"/>
      <c r="N59" s="1102"/>
      <c r="O59" s="1102"/>
      <c r="P59" s="1102"/>
      <c r="Q59" s="1102"/>
      <c r="R59" s="1080">
        <f t="shared" si="53"/>
        <v>0</v>
      </c>
      <c r="S59" s="788">
        <f t="shared" si="54"/>
        <v>0</v>
      </c>
      <c r="W59" s="1081">
        <f t="shared" si="55"/>
        <v>0</v>
      </c>
      <c r="X59" s="1081">
        <f t="shared" si="56"/>
        <v>0</v>
      </c>
      <c r="Y59" s="1066"/>
      <c r="Z59" s="1081">
        <f t="shared" si="57"/>
        <v>0</v>
      </c>
      <c r="AA59" s="1081">
        <f t="shared" si="58"/>
        <v>0</v>
      </c>
      <c r="AB59" s="909" t="e">
        <f t="shared" si="59"/>
        <v>#DIV/0!</v>
      </c>
    </row>
    <row r="60" spans="1:28" s="1088" customFormat="1" ht="15" thickBot="1" x14ac:dyDescent="0.35">
      <c r="A60" s="1082"/>
      <c r="B60" s="1083" t="s">
        <v>1161</v>
      </c>
      <c r="C60" s="1084"/>
      <c r="D60" s="920"/>
      <c r="E60" s="1086"/>
      <c r="F60" s="1087">
        <f>SUM(F55:F59)</f>
        <v>0</v>
      </c>
      <c r="G60" s="1087">
        <f t="shared" ref="G60:R60" si="60">SUM(G55:G59)</f>
        <v>0</v>
      </c>
      <c r="H60" s="1087">
        <f t="shared" si="60"/>
        <v>0</v>
      </c>
      <c r="I60" s="1087">
        <f t="shared" si="60"/>
        <v>0</v>
      </c>
      <c r="J60" s="1087">
        <f t="shared" si="60"/>
        <v>0</v>
      </c>
      <c r="K60" s="1087">
        <f t="shared" si="60"/>
        <v>0</v>
      </c>
      <c r="L60" s="1087">
        <f t="shared" si="60"/>
        <v>0</v>
      </c>
      <c r="M60" s="1087">
        <f t="shared" si="60"/>
        <v>0</v>
      </c>
      <c r="N60" s="1087">
        <f t="shared" si="60"/>
        <v>0</v>
      </c>
      <c r="O60" s="1087">
        <f t="shared" si="60"/>
        <v>0</v>
      </c>
      <c r="P60" s="1087">
        <f t="shared" si="60"/>
        <v>0</v>
      </c>
      <c r="Q60" s="1087">
        <f t="shared" si="60"/>
        <v>0</v>
      </c>
      <c r="R60" s="1087">
        <f t="shared" si="60"/>
        <v>0</v>
      </c>
      <c r="S60" s="796">
        <f>SUM(S55:S59)</f>
        <v>0</v>
      </c>
      <c r="T60" s="1066"/>
      <c r="U60" s="1066"/>
      <c r="V60" s="1066"/>
      <c r="W60" s="1099">
        <f>SUM(W55:W59)</f>
        <v>0</v>
      </c>
      <c r="X60" s="1099">
        <f>SUM(X55:X59)</f>
        <v>0</v>
      </c>
      <c r="Z60" s="1089">
        <f>SUM(Z55:Z59)</f>
        <v>0</v>
      </c>
      <c r="AA60" s="1089">
        <f>SUM(AA55:AA59)</f>
        <v>0</v>
      </c>
      <c r="AB60" s="798" t="e">
        <f>Z60/(Z60+AA60)</f>
        <v>#DIV/0!</v>
      </c>
    </row>
    <row r="61" spans="1:28" s="1088" customFormat="1" ht="14.25" x14ac:dyDescent="0.3">
      <c r="A61" s="1075">
        <v>2.6</v>
      </c>
      <c r="B61" s="1076" t="s">
        <v>1162</v>
      </c>
      <c r="C61" s="1148">
        <f>'24. M&amp;E Staff Loading'!C61</f>
        <v>0</v>
      </c>
      <c r="D61" s="919">
        <f>'24. M&amp;E Staff Loading'!D61</f>
        <v>0</v>
      </c>
      <c r="E61" s="1149">
        <f>'24. M&amp;E Staff Loading'!E61</f>
        <v>0</v>
      </c>
      <c r="F61" s="1102"/>
      <c r="G61" s="1102"/>
      <c r="H61" s="1102"/>
      <c r="I61" s="1102"/>
      <c r="J61" s="1102"/>
      <c r="K61" s="1102"/>
      <c r="L61" s="1102"/>
      <c r="M61" s="1102"/>
      <c r="N61" s="1102"/>
      <c r="O61" s="1102"/>
      <c r="P61" s="1102"/>
      <c r="Q61" s="1102"/>
      <c r="R61" s="1080">
        <f t="shared" si="23"/>
        <v>0</v>
      </c>
      <c r="S61" s="788">
        <f>D61*R61</f>
        <v>0</v>
      </c>
      <c r="T61" s="1066"/>
      <c r="U61" s="1066"/>
      <c r="V61" s="1066"/>
      <c r="W61" s="1081">
        <f>X61/$U$7</f>
        <v>0</v>
      </c>
      <c r="X61" s="1081">
        <f>R61/12</f>
        <v>0</v>
      </c>
      <c r="Z61" s="1081">
        <f>IF($E61="Y",$R61,0)</f>
        <v>0</v>
      </c>
      <c r="AA61" s="1081">
        <f>IF($E61="N",$R61,0)</f>
        <v>0</v>
      </c>
      <c r="AB61" s="909" t="e">
        <f>Z61/(AA61+Z61)</f>
        <v>#DIV/0!</v>
      </c>
    </row>
    <row r="62" spans="1:28" ht="14.25" x14ac:dyDescent="0.3">
      <c r="A62" s="1075"/>
      <c r="B62" s="1076"/>
      <c r="C62" s="1148">
        <f>'24. M&amp;E Staff Loading'!C62</f>
        <v>0</v>
      </c>
      <c r="D62" s="919">
        <f>'24. M&amp;E Staff Loading'!D62</f>
        <v>0</v>
      </c>
      <c r="E62" s="1149">
        <f>'24. M&amp;E Staff Loading'!E62</f>
        <v>0</v>
      </c>
      <c r="F62" s="1102"/>
      <c r="G62" s="1102"/>
      <c r="H62" s="1102"/>
      <c r="I62" s="1102"/>
      <c r="J62" s="1102"/>
      <c r="K62" s="1102"/>
      <c r="L62" s="1102"/>
      <c r="M62" s="1102"/>
      <c r="N62" s="1102"/>
      <c r="O62" s="1102"/>
      <c r="P62" s="1102"/>
      <c r="Q62" s="1102"/>
      <c r="R62" s="1080">
        <f t="shared" si="23"/>
        <v>0</v>
      </c>
      <c r="S62" s="788">
        <f t="shared" ref="S62:S65" si="61">D62*R62</f>
        <v>0</v>
      </c>
      <c r="W62" s="1081">
        <f t="shared" ref="W62:W65" si="62">X62/$U$7</f>
        <v>0</v>
      </c>
      <c r="X62" s="1081">
        <f t="shared" ref="X62:X65" si="63">R62/12</f>
        <v>0</v>
      </c>
      <c r="Z62" s="1081">
        <f t="shared" ref="Z62:Z65" si="64">IF($E62="Y",$R62,0)</f>
        <v>0</v>
      </c>
      <c r="AA62" s="1081">
        <f t="shared" ref="AA62:AA65" si="65">IF($E62="N",$R62,0)</f>
        <v>0</v>
      </c>
      <c r="AB62" s="909" t="e">
        <f t="shared" ref="AB62:AB65" si="66">Z62/(AA62+Z62)</f>
        <v>#DIV/0!</v>
      </c>
    </row>
    <row r="63" spans="1:28" ht="14.25" x14ac:dyDescent="0.3">
      <c r="A63" s="1075"/>
      <c r="B63" s="1076"/>
      <c r="C63" s="1148">
        <f>'24. M&amp;E Staff Loading'!C63</f>
        <v>0</v>
      </c>
      <c r="D63" s="919">
        <f>'24. M&amp;E Staff Loading'!D63</f>
        <v>0</v>
      </c>
      <c r="E63" s="1149">
        <f>'24. M&amp;E Staff Loading'!E63</f>
        <v>0</v>
      </c>
      <c r="F63" s="1102"/>
      <c r="G63" s="1102"/>
      <c r="H63" s="1102"/>
      <c r="I63" s="1102"/>
      <c r="J63" s="1102"/>
      <c r="K63" s="1102"/>
      <c r="L63" s="1102"/>
      <c r="M63" s="1102"/>
      <c r="N63" s="1102"/>
      <c r="O63" s="1102"/>
      <c r="P63" s="1102"/>
      <c r="Q63" s="1102"/>
      <c r="R63" s="1080">
        <f t="shared" si="23"/>
        <v>0</v>
      </c>
      <c r="S63" s="788">
        <f t="shared" si="61"/>
        <v>0</v>
      </c>
      <c r="W63" s="1081">
        <f t="shared" si="62"/>
        <v>0</v>
      </c>
      <c r="X63" s="1081">
        <f t="shared" si="63"/>
        <v>0</v>
      </c>
      <c r="Z63" s="1081">
        <f t="shared" si="64"/>
        <v>0</v>
      </c>
      <c r="AA63" s="1081">
        <f t="shared" si="65"/>
        <v>0</v>
      </c>
      <c r="AB63" s="909" t="e">
        <f t="shared" si="66"/>
        <v>#DIV/0!</v>
      </c>
    </row>
    <row r="64" spans="1:28" ht="14.25" x14ac:dyDescent="0.3">
      <c r="A64" s="1075"/>
      <c r="B64" s="1076"/>
      <c r="C64" s="1148">
        <f>'24. M&amp;E Staff Loading'!C64</f>
        <v>0</v>
      </c>
      <c r="D64" s="919">
        <f>'24. M&amp;E Staff Loading'!D64</f>
        <v>0</v>
      </c>
      <c r="E64" s="1149">
        <f>'24. M&amp;E Staff Loading'!E64</f>
        <v>0</v>
      </c>
      <c r="F64" s="1102"/>
      <c r="G64" s="1102"/>
      <c r="H64" s="1102"/>
      <c r="I64" s="1102"/>
      <c r="J64" s="1102"/>
      <c r="K64" s="1102"/>
      <c r="L64" s="1102"/>
      <c r="M64" s="1102"/>
      <c r="N64" s="1102"/>
      <c r="O64" s="1102"/>
      <c r="P64" s="1102"/>
      <c r="Q64" s="1102"/>
      <c r="R64" s="1080">
        <f t="shared" si="23"/>
        <v>0</v>
      </c>
      <c r="S64" s="788">
        <f t="shared" si="61"/>
        <v>0</v>
      </c>
      <c r="T64" s="1088"/>
      <c r="U64" s="1088"/>
      <c r="V64" s="1088"/>
      <c r="W64" s="1081">
        <f t="shared" si="62"/>
        <v>0</v>
      </c>
      <c r="X64" s="1081">
        <f t="shared" si="63"/>
        <v>0</v>
      </c>
      <c r="Z64" s="1081">
        <f t="shared" si="64"/>
        <v>0</v>
      </c>
      <c r="AA64" s="1081">
        <f t="shared" si="65"/>
        <v>0</v>
      </c>
      <c r="AB64" s="909" t="e">
        <f t="shared" si="66"/>
        <v>#DIV/0!</v>
      </c>
    </row>
    <row r="65" spans="1:28" ht="14.25" x14ac:dyDescent="0.3">
      <c r="A65" s="1075"/>
      <c r="B65" s="1076"/>
      <c r="C65" s="1148">
        <f>'24. M&amp;E Staff Loading'!C65</f>
        <v>0</v>
      </c>
      <c r="D65" s="919">
        <f>'24. M&amp;E Staff Loading'!D65</f>
        <v>0</v>
      </c>
      <c r="E65" s="1149">
        <f>'24. M&amp;E Staff Loading'!E65</f>
        <v>0</v>
      </c>
      <c r="F65" s="1102"/>
      <c r="G65" s="1102"/>
      <c r="H65" s="1102"/>
      <c r="I65" s="1102"/>
      <c r="J65" s="1102"/>
      <c r="K65" s="1102"/>
      <c r="L65" s="1102"/>
      <c r="M65" s="1102"/>
      <c r="N65" s="1102"/>
      <c r="O65" s="1102"/>
      <c r="P65" s="1102"/>
      <c r="Q65" s="1102"/>
      <c r="R65" s="1080">
        <f t="shared" si="23"/>
        <v>0</v>
      </c>
      <c r="S65" s="788">
        <f t="shared" si="61"/>
        <v>0</v>
      </c>
      <c r="T65" s="1088"/>
      <c r="U65" s="1088"/>
      <c r="V65" s="1088"/>
      <c r="W65" s="1081">
        <f t="shared" si="62"/>
        <v>0</v>
      </c>
      <c r="X65" s="1081">
        <f t="shared" si="63"/>
        <v>0</v>
      </c>
      <c r="Z65" s="1081">
        <f t="shared" si="64"/>
        <v>0</v>
      </c>
      <c r="AA65" s="1081">
        <f t="shared" si="65"/>
        <v>0</v>
      </c>
      <c r="AB65" s="909" t="e">
        <f t="shared" si="66"/>
        <v>#DIV/0!</v>
      </c>
    </row>
    <row r="66" spans="1:28" s="1088" customFormat="1" ht="15" thickBot="1" x14ac:dyDescent="0.35">
      <c r="A66" s="1082"/>
      <c r="B66" s="1083" t="s">
        <v>1163</v>
      </c>
      <c r="C66" s="1084"/>
      <c r="D66" s="920"/>
      <c r="E66" s="1086"/>
      <c r="F66" s="1087">
        <f>SUM(F61:F65)</f>
        <v>0</v>
      </c>
      <c r="G66" s="1087">
        <f t="shared" ref="G66:R66" si="67">SUM(G61:G65)</f>
        <v>0</v>
      </c>
      <c r="H66" s="1087">
        <f t="shared" si="67"/>
        <v>0</v>
      </c>
      <c r="I66" s="1087">
        <f t="shared" si="67"/>
        <v>0</v>
      </c>
      <c r="J66" s="1087">
        <f t="shared" si="67"/>
        <v>0</v>
      </c>
      <c r="K66" s="1087">
        <f t="shared" si="67"/>
        <v>0</v>
      </c>
      <c r="L66" s="1087">
        <f t="shared" si="67"/>
        <v>0</v>
      </c>
      <c r="M66" s="1087">
        <f t="shared" si="67"/>
        <v>0</v>
      </c>
      <c r="N66" s="1087">
        <f t="shared" si="67"/>
        <v>0</v>
      </c>
      <c r="O66" s="1087">
        <f t="shared" si="67"/>
        <v>0</v>
      </c>
      <c r="P66" s="1087">
        <f t="shared" si="67"/>
        <v>0</v>
      </c>
      <c r="Q66" s="1087">
        <f t="shared" si="67"/>
        <v>0</v>
      </c>
      <c r="R66" s="1087">
        <f t="shared" si="67"/>
        <v>0</v>
      </c>
      <c r="S66" s="796">
        <f>SUM(S61:S65)</f>
        <v>0</v>
      </c>
      <c r="W66" s="1099">
        <f>SUM(W61:W65)</f>
        <v>0</v>
      </c>
      <c r="X66" s="1099">
        <f>SUM(X61:X65)</f>
        <v>0</v>
      </c>
      <c r="Z66" s="1089">
        <f>SUM(Z61:Z65)</f>
        <v>0</v>
      </c>
      <c r="AA66" s="1089">
        <f>SUM(AA61:AA65)</f>
        <v>0</v>
      </c>
      <c r="AB66" s="798" t="e">
        <f>Z66/(Z66+AA66)</f>
        <v>#DIV/0!</v>
      </c>
    </row>
    <row r="67" spans="1:28" s="1088" customFormat="1" ht="14.25" x14ac:dyDescent="0.3">
      <c r="A67" s="1075">
        <v>2.7</v>
      </c>
      <c r="B67" s="1076" t="s">
        <v>1164</v>
      </c>
      <c r="C67" s="1148">
        <f>'24. M&amp;E Staff Loading'!C67</f>
        <v>0</v>
      </c>
      <c r="D67" s="919">
        <f>'24. M&amp;E Staff Loading'!D67</f>
        <v>0</v>
      </c>
      <c r="E67" s="1149">
        <f>'24. M&amp;E Staff Loading'!E67</f>
        <v>0</v>
      </c>
      <c r="F67" s="1102"/>
      <c r="G67" s="1102"/>
      <c r="H67" s="1102"/>
      <c r="I67" s="1102"/>
      <c r="J67" s="1102"/>
      <c r="K67" s="1102"/>
      <c r="L67" s="1102"/>
      <c r="M67" s="1102"/>
      <c r="N67" s="1102"/>
      <c r="O67" s="1102"/>
      <c r="P67" s="1102"/>
      <c r="Q67" s="1102"/>
      <c r="R67" s="1080">
        <f t="shared" si="23"/>
        <v>0</v>
      </c>
      <c r="S67" s="788">
        <f>D67*R67</f>
        <v>0</v>
      </c>
      <c r="T67" s="1066"/>
      <c r="U67" s="1066"/>
      <c r="V67" s="1066"/>
      <c r="W67" s="1081">
        <f>X67/$U$7</f>
        <v>0</v>
      </c>
      <c r="X67" s="1081">
        <f>R67/12</f>
        <v>0</v>
      </c>
      <c r="Z67" s="1081">
        <f>IF($E67="Y",$R67,0)</f>
        <v>0</v>
      </c>
      <c r="AA67" s="1081">
        <f>IF($E67="N",$R67,0)</f>
        <v>0</v>
      </c>
      <c r="AB67" s="909" t="e">
        <f>Z67/(AA67+Z67)</f>
        <v>#DIV/0!</v>
      </c>
    </row>
    <row r="68" spans="1:28" ht="14.25" x14ac:dyDescent="0.3">
      <c r="A68" s="1075"/>
      <c r="B68" s="1076"/>
      <c r="C68" s="1148">
        <f>'24. M&amp;E Staff Loading'!C68</f>
        <v>0</v>
      </c>
      <c r="D68" s="919">
        <f>'24. M&amp;E Staff Loading'!D68</f>
        <v>0</v>
      </c>
      <c r="E68" s="1149">
        <f>'24. M&amp;E Staff Loading'!E68</f>
        <v>0</v>
      </c>
      <c r="F68" s="1102"/>
      <c r="G68" s="1102"/>
      <c r="H68" s="1102"/>
      <c r="I68" s="1102"/>
      <c r="J68" s="1102"/>
      <c r="K68" s="1102"/>
      <c r="L68" s="1102"/>
      <c r="M68" s="1102"/>
      <c r="N68" s="1102"/>
      <c r="O68" s="1102"/>
      <c r="P68" s="1102"/>
      <c r="Q68" s="1102"/>
      <c r="R68" s="1080">
        <f t="shared" si="23"/>
        <v>0</v>
      </c>
      <c r="S68" s="788">
        <f t="shared" ref="S68:S71" si="68">D68*R68</f>
        <v>0</v>
      </c>
      <c r="W68" s="1081">
        <f t="shared" ref="W68:W71" si="69">X68/$U$7</f>
        <v>0</v>
      </c>
      <c r="X68" s="1081">
        <f t="shared" ref="X68:X71" si="70">R68/12</f>
        <v>0</v>
      </c>
      <c r="Z68" s="1081">
        <f t="shared" ref="Z68:Z71" si="71">IF($E68="Y",$R68,0)</f>
        <v>0</v>
      </c>
      <c r="AA68" s="1081">
        <f t="shared" ref="AA68:AA71" si="72">IF($E68="N",$R68,0)</f>
        <v>0</v>
      </c>
      <c r="AB68" s="909" t="e">
        <f t="shared" ref="AB68:AB71" si="73">Z68/(AA68+Z68)</f>
        <v>#DIV/0!</v>
      </c>
    </row>
    <row r="69" spans="1:28" ht="14.25" x14ac:dyDescent="0.3">
      <c r="A69" s="1075"/>
      <c r="B69" s="1076"/>
      <c r="C69" s="1148">
        <f>'24. M&amp;E Staff Loading'!C69</f>
        <v>0</v>
      </c>
      <c r="D69" s="919">
        <f>'24. M&amp;E Staff Loading'!D69</f>
        <v>0</v>
      </c>
      <c r="E69" s="1149">
        <f>'24. M&amp;E Staff Loading'!E69</f>
        <v>0</v>
      </c>
      <c r="F69" s="1102"/>
      <c r="G69" s="1102"/>
      <c r="H69" s="1102"/>
      <c r="I69" s="1102"/>
      <c r="J69" s="1102"/>
      <c r="K69" s="1102"/>
      <c r="L69" s="1102"/>
      <c r="M69" s="1102"/>
      <c r="N69" s="1102"/>
      <c r="O69" s="1102"/>
      <c r="P69" s="1102"/>
      <c r="Q69" s="1102"/>
      <c r="R69" s="1080">
        <f t="shared" si="23"/>
        <v>0</v>
      </c>
      <c r="S69" s="788">
        <f t="shared" si="68"/>
        <v>0</v>
      </c>
      <c r="W69" s="1081">
        <f t="shared" si="69"/>
        <v>0</v>
      </c>
      <c r="X69" s="1081">
        <f t="shared" si="70"/>
        <v>0</v>
      </c>
      <c r="Z69" s="1081">
        <f t="shared" si="71"/>
        <v>0</v>
      </c>
      <c r="AA69" s="1081">
        <f t="shared" si="72"/>
        <v>0</v>
      </c>
      <c r="AB69" s="909" t="e">
        <f t="shared" si="73"/>
        <v>#DIV/0!</v>
      </c>
    </row>
    <row r="70" spans="1:28" ht="14.25" x14ac:dyDescent="0.3">
      <c r="A70" s="1075"/>
      <c r="B70" s="1076"/>
      <c r="C70" s="1148">
        <f>'24. M&amp;E Staff Loading'!C70</f>
        <v>0</v>
      </c>
      <c r="D70" s="919">
        <f>'24. M&amp;E Staff Loading'!D70</f>
        <v>0</v>
      </c>
      <c r="E70" s="1149">
        <f>'24. M&amp;E Staff Loading'!E70</f>
        <v>0</v>
      </c>
      <c r="F70" s="1102"/>
      <c r="G70" s="1102"/>
      <c r="H70" s="1102"/>
      <c r="I70" s="1102"/>
      <c r="J70" s="1102"/>
      <c r="K70" s="1102"/>
      <c r="L70" s="1102"/>
      <c r="M70" s="1102"/>
      <c r="N70" s="1102"/>
      <c r="O70" s="1102"/>
      <c r="P70" s="1102"/>
      <c r="Q70" s="1102"/>
      <c r="R70" s="1080">
        <f t="shared" si="23"/>
        <v>0</v>
      </c>
      <c r="S70" s="788">
        <f t="shared" si="68"/>
        <v>0</v>
      </c>
      <c r="W70" s="1081">
        <f t="shared" si="69"/>
        <v>0</v>
      </c>
      <c r="X70" s="1081">
        <f t="shared" si="70"/>
        <v>0</v>
      </c>
      <c r="Z70" s="1081">
        <f t="shared" si="71"/>
        <v>0</v>
      </c>
      <c r="AA70" s="1081">
        <f t="shared" si="72"/>
        <v>0</v>
      </c>
      <c r="AB70" s="909" t="e">
        <f t="shared" si="73"/>
        <v>#DIV/0!</v>
      </c>
    </row>
    <row r="71" spans="1:28" ht="14.25" x14ac:dyDescent="0.3">
      <c r="A71" s="1075"/>
      <c r="B71" s="1076"/>
      <c r="C71" s="1148">
        <f>'24. M&amp;E Staff Loading'!C71</f>
        <v>0</v>
      </c>
      <c r="D71" s="919">
        <f>'24. M&amp;E Staff Loading'!D71</f>
        <v>0</v>
      </c>
      <c r="E71" s="1149">
        <f>'24. M&amp;E Staff Loading'!E71</f>
        <v>0</v>
      </c>
      <c r="F71" s="1102"/>
      <c r="G71" s="1102"/>
      <c r="H71" s="1102"/>
      <c r="I71" s="1102"/>
      <c r="J71" s="1102"/>
      <c r="K71" s="1102"/>
      <c r="L71" s="1102"/>
      <c r="M71" s="1102"/>
      <c r="N71" s="1102"/>
      <c r="O71" s="1102"/>
      <c r="P71" s="1102"/>
      <c r="Q71" s="1102"/>
      <c r="R71" s="1080">
        <f t="shared" si="23"/>
        <v>0</v>
      </c>
      <c r="S71" s="788">
        <f t="shared" si="68"/>
        <v>0</v>
      </c>
      <c r="W71" s="1081">
        <f t="shared" si="69"/>
        <v>0</v>
      </c>
      <c r="X71" s="1081">
        <f t="shared" si="70"/>
        <v>0</v>
      </c>
      <c r="Z71" s="1081">
        <f t="shared" si="71"/>
        <v>0</v>
      </c>
      <c r="AA71" s="1081">
        <f t="shared" si="72"/>
        <v>0</v>
      </c>
      <c r="AB71" s="909" t="e">
        <f t="shared" si="73"/>
        <v>#DIV/0!</v>
      </c>
    </row>
    <row r="72" spans="1:28" s="1088" customFormat="1" ht="15" thickBot="1" x14ac:dyDescent="0.35">
      <c r="A72" s="1082"/>
      <c r="B72" s="1083" t="s">
        <v>1165</v>
      </c>
      <c r="C72" s="1084"/>
      <c r="D72" s="920"/>
      <c r="E72" s="1086"/>
      <c r="F72" s="1087">
        <f>SUM(F67:F71)</f>
        <v>0</v>
      </c>
      <c r="G72" s="1087">
        <f t="shared" ref="G72:R72" si="74">SUM(G67:G71)</f>
        <v>0</v>
      </c>
      <c r="H72" s="1087">
        <f t="shared" si="74"/>
        <v>0</v>
      </c>
      <c r="I72" s="1087">
        <f t="shared" si="74"/>
        <v>0</v>
      </c>
      <c r="J72" s="1087">
        <f t="shared" si="74"/>
        <v>0</v>
      </c>
      <c r="K72" s="1087">
        <f t="shared" si="74"/>
        <v>0</v>
      </c>
      <c r="L72" s="1087">
        <f t="shared" si="74"/>
        <v>0</v>
      </c>
      <c r="M72" s="1087">
        <f t="shared" si="74"/>
        <v>0</v>
      </c>
      <c r="N72" s="1087">
        <f t="shared" si="74"/>
        <v>0</v>
      </c>
      <c r="O72" s="1087">
        <f t="shared" si="74"/>
        <v>0</v>
      </c>
      <c r="P72" s="1087">
        <f t="shared" si="74"/>
        <v>0</v>
      </c>
      <c r="Q72" s="1087">
        <f t="shared" si="74"/>
        <v>0</v>
      </c>
      <c r="R72" s="1087">
        <f t="shared" si="74"/>
        <v>0</v>
      </c>
      <c r="S72" s="796">
        <f>SUM(S67:S71)</f>
        <v>0</v>
      </c>
      <c r="T72" s="1066"/>
      <c r="U72" s="1066"/>
      <c r="V72" s="1066"/>
      <c r="W72" s="1099">
        <f>SUM(W67:W71)</f>
        <v>0</v>
      </c>
      <c r="X72" s="1099">
        <f>SUM(X67:X71)</f>
        <v>0</v>
      </c>
      <c r="Z72" s="1089">
        <f>SUM(Z67:Z71)</f>
        <v>0</v>
      </c>
      <c r="AA72" s="1089">
        <f>SUM(AA67:AA71)</f>
        <v>0</v>
      </c>
      <c r="AB72" s="798" t="e">
        <f>Z72/(Z72+AA72)</f>
        <v>#DIV/0!</v>
      </c>
    </row>
    <row r="73" spans="1:28" s="1088" customFormat="1" ht="9.9499999999999993" customHeight="1" thickBot="1" x14ac:dyDescent="0.35">
      <c r="A73" s="1100"/>
      <c r="B73" s="1101"/>
      <c r="C73" s="1077"/>
      <c r="D73" s="922"/>
      <c r="E73" s="1079"/>
      <c r="F73" s="1102"/>
      <c r="G73" s="1102"/>
      <c r="H73" s="1102"/>
      <c r="I73" s="1102"/>
      <c r="J73" s="1102"/>
      <c r="K73" s="1102"/>
      <c r="L73" s="1102"/>
      <c r="M73" s="1102"/>
      <c r="N73" s="1102"/>
      <c r="O73" s="1102"/>
      <c r="P73" s="1102"/>
      <c r="Q73" s="1102"/>
      <c r="R73" s="1102"/>
      <c r="S73" s="834"/>
      <c r="T73" s="1066"/>
      <c r="U73" s="1066"/>
      <c r="V73" s="1066"/>
      <c r="W73" s="1103"/>
      <c r="X73" s="1103"/>
      <c r="Z73" s="1103"/>
      <c r="AA73" s="1103"/>
      <c r="AB73" s="910"/>
    </row>
    <row r="74" spans="1:28" s="1088" customFormat="1" ht="14.25" thickBot="1" x14ac:dyDescent="0.3">
      <c r="A74" s="1104"/>
      <c r="B74" s="1105" t="s">
        <v>1166</v>
      </c>
      <c r="C74" s="1106"/>
      <c r="D74" s="923"/>
      <c r="E74" s="1108"/>
      <c r="F74" s="1107">
        <f>SUM(F36,F42,F48,F54,F60,F66,F72)</f>
        <v>0</v>
      </c>
      <c r="G74" s="1107">
        <f t="shared" ref="G74:S74" si="75">SUM(G36,G42,G48,G54,G60,G66,G72)</f>
        <v>0</v>
      </c>
      <c r="H74" s="1107">
        <f t="shared" si="75"/>
        <v>0</v>
      </c>
      <c r="I74" s="1107">
        <f>SUM(I36,I42,I48,I54,I60,I66,I72)</f>
        <v>0</v>
      </c>
      <c r="J74" s="1107">
        <f t="shared" si="75"/>
        <v>0</v>
      </c>
      <c r="K74" s="1107">
        <f t="shared" si="75"/>
        <v>0</v>
      </c>
      <c r="L74" s="1107">
        <f t="shared" si="75"/>
        <v>0</v>
      </c>
      <c r="M74" s="1107">
        <f t="shared" si="75"/>
        <v>0</v>
      </c>
      <c r="N74" s="1107">
        <f t="shared" si="75"/>
        <v>0</v>
      </c>
      <c r="O74" s="1107">
        <f t="shared" si="75"/>
        <v>0</v>
      </c>
      <c r="P74" s="1107">
        <f t="shared" si="75"/>
        <v>0</v>
      </c>
      <c r="Q74" s="1107">
        <f t="shared" si="75"/>
        <v>0</v>
      </c>
      <c r="R74" s="1107">
        <f t="shared" si="75"/>
        <v>0</v>
      </c>
      <c r="S74" s="814">
        <f t="shared" si="75"/>
        <v>0</v>
      </c>
      <c r="W74" s="1107">
        <f t="shared" ref="W74:X74" si="76">SUM(W36,W42,W48,W66,W72)</f>
        <v>0</v>
      </c>
      <c r="X74" s="1107">
        <f t="shared" si="76"/>
        <v>0</v>
      </c>
      <c r="Z74" s="1107">
        <f>SUM(Z36,Z42,Z48,Z54,Z60,Z66,Z72)</f>
        <v>0</v>
      </c>
      <c r="AA74" s="1107">
        <f t="shared" ref="AA74" si="77">SUM(AA36,AA42,AA48,AA54,AA60,AA66,AA72)</f>
        <v>0</v>
      </c>
      <c r="AB74" s="1205" t="e">
        <f>Z74/(Z74+AA74)</f>
        <v>#DIV/0!</v>
      </c>
    </row>
    <row r="75" spans="1:28" ht="14.25" x14ac:dyDescent="0.3">
      <c r="A75" s="1100"/>
      <c r="B75" s="1119"/>
      <c r="C75" s="1120"/>
      <c r="D75" s="925"/>
      <c r="E75" s="1122"/>
      <c r="F75" s="1102"/>
      <c r="G75" s="1102"/>
      <c r="H75" s="1102"/>
      <c r="I75" s="1102"/>
      <c r="J75" s="1102"/>
      <c r="K75" s="1102"/>
      <c r="L75" s="1102"/>
      <c r="M75" s="1102"/>
      <c r="N75" s="1102"/>
      <c r="O75" s="1102"/>
      <c r="P75" s="1102"/>
      <c r="Q75" s="1102"/>
      <c r="R75" s="1102"/>
      <c r="S75" s="834"/>
      <c r="T75" s="1088"/>
      <c r="U75" s="1088"/>
      <c r="V75" s="1088"/>
      <c r="W75" s="1123"/>
      <c r="X75" s="1123"/>
      <c r="Z75" s="1123"/>
      <c r="AA75" s="1123"/>
      <c r="AB75" s="836"/>
    </row>
    <row r="76" spans="1:28" ht="14.25" x14ac:dyDescent="0.3">
      <c r="A76" s="1070">
        <v>3</v>
      </c>
      <c r="B76" s="1124" t="s">
        <v>1167</v>
      </c>
      <c r="C76" s="1072"/>
      <c r="D76" s="918"/>
      <c r="E76" s="1073"/>
      <c r="F76" s="1116"/>
      <c r="G76" s="1116"/>
      <c r="H76" s="1116"/>
      <c r="I76" s="1116"/>
      <c r="J76" s="1116"/>
      <c r="K76" s="1116"/>
      <c r="L76" s="1116"/>
      <c r="M76" s="1116"/>
      <c r="N76" s="1116"/>
      <c r="O76" s="1116"/>
      <c r="P76" s="1116"/>
      <c r="Q76" s="1116"/>
      <c r="R76" s="1074"/>
      <c r="S76" s="838"/>
      <c r="T76" s="1088"/>
      <c r="U76" s="1088"/>
      <c r="V76" s="1088"/>
      <c r="W76" s="1072"/>
      <c r="X76" s="1072"/>
      <c r="Z76" s="1072"/>
      <c r="AA76" s="1072"/>
      <c r="AB76" s="781"/>
    </row>
    <row r="77" spans="1:28" ht="14.25" x14ac:dyDescent="0.3">
      <c r="A77" s="1075">
        <v>3.1</v>
      </c>
      <c r="B77" s="1076" t="s">
        <v>1167</v>
      </c>
      <c r="C77" s="1148">
        <f>'24. M&amp;E Staff Loading'!C77</f>
        <v>0</v>
      </c>
      <c r="D77" s="919">
        <f>'24. M&amp;E Staff Loading'!D77</f>
        <v>0</v>
      </c>
      <c r="E77" s="1149">
        <f>'24. M&amp;E Staff Loading'!E77</f>
        <v>0</v>
      </c>
      <c r="F77" s="1102"/>
      <c r="G77" s="1102"/>
      <c r="H77" s="1102"/>
      <c r="I77" s="1102"/>
      <c r="J77" s="1102"/>
      <c r="K77" s="1102"/>
      <c r="L77" s="1102"/>
      <c r="M77" s="1102"/>
      <c r="N77" s="1102"/>
      <c r="O77" s="1102"/>
      <c r="P77" s="1102"/>
      <c r="Q77" s="1102"/>
      <c r="R77" s="1080">
        <f t="shared" ref="R77:R81" si="78">SUM(F77:Q77)</f>
        <v>0</v>
      </c>
      <c r="S77" s="788">
        <f>D77*R77</f>
        <v>0</v>
      </c>
      <c r="W77" s="1081">
        <f>X77/$U$7</f>
        <v>0</v>
      </c>
      <c r="X77" s="1081">
        <f>R77/12</f>
        <v>0</v>
      </c>
      <c r="Z77" s="1081">
        <f>IF($E77="Y",$R77,0)</f>
        <v>0</v>
      </c>
      <c r="AA77" s="1081">
        <f>IF($E77="N",$R77,0)</f>
        <v>0</v>
      </c>
      <c r="AB77" s="909" t="e">
        <f>Z77/(AA77+Z77)</f>
        <v>#DIV/0!</v>
      </c>
    </row>
    <row r="78" spans="1:28" ht="14.25" x14ac:dyDescent="0.3">
      <c r="A78" s="1075"/>
      <c r="B78" s="1076"/>
      <c r="C78" s="1148">
        <f>'24. M&amp;E Staff Loading'!C78</f>
        <v>0</v>
      </c>
      <c r="D78" s="919">
        <f>'24. M&amp;E Staff Loading'!D78</f>
        <v>0</v>
      </c>
      <c r="E78" s="1149">
        <f>'24. M&amp;E Staff Loading'!E78</f>
        <v>0</v>
      </c>
      <c r="F78" s="1102"/>
      <c r="G78" s="1102"/>
      <c r="H78" s="1102"/>
      <c r="I78" s="1102"/>
      <c r="J78" s="1102"/>
      <c r="K78" s="1102"/>
      <c r="L78" s="1102"/>
      <c r="M78" s="1102"/>
      <c r="N78" s="1102"/>
      <c r="O78" s="1102"/>
      <c r="P78" s="1102"/>
      <c r="Q78" s="1102"/>
      <c r="R78" s="1080">
        <f t="shared" si="78"/>
        <v>0</v>
      </c>
      <c r="S78" s="788">
        <f t="shared" ref="S78:S81" si="79">D78*R78</f>
        <v>0</v>
      </c>
      <c r="W78" s="1081">
        <f t="shared" ref="W78:W81" si="80">X78/$U$7</f>
        <v>0</v>
      </c>
      <c r="X78" s="1081">
        <f t="shared" ref="X78:X81" si="81">R78/12</f>
        <v>0</v>
      </c>
      <c r="Z78" s="1081">
        <f t="shared" ref="Z78:Z81" si="82">IF($E78="Y",$R78,0)</f>
        <v>0</v>
      </c>
      <c r="AA78" s="1081">
        <f t="shared" ref="AA78:AA81" si="83">IF($E78="N",$R78,0)</f>
        <v>0</v>
      </c>
      <c r="AB78" s="909" t="e">
        <f t="shared" ref="AB78:AB81" si="84">Z78/(AA78+Z78)</f>
        <v>#DIV/0!</v>
      </c>
    </row>
    <row r="79" spans="1:28" s="1088" customFormat="1" ht="14.25" x14ac:dyDescent="0.3">
      <c r="A79" s="1075"/>
      <c r="B79" s="1076"/>
      <c r="C79" s="1148">
        <f>'24. M&amp;E Staff Loading'!C79</f>
        <v>0</v>
      </c>
      <c r="D79" s="919">
        <f>'24. M&amp;E Staff Loading'!D79</f>
        <v>0</v>
      </c>
      <c r="E79" s="1149">
        <f>'24. M&amp;E Staff Loading'!E79</f>
        <v>0</v>
      </c>
      <c r="F79" s="1102"/>
      <c r="G79" s="1102"/>
      <c r="H79" s="1102"/>
      <c r="I79" s="1102"/>
      <c r="J79" s="1102"/>
      <c r="K79" s="1102"/>
      <c r="L79" s="1102"/>
      <c r="M79" s="1102"/>
      <c r="N79" s="1102"/>
      <c r="O79" s="1102"/>
      <c r="P79" s="1102"/>
      <c r="Q79" s="1102"/>
      <c r="R79" s="1080">
        <f t="shared" si="78"/>
        <v>0</v>
      </c>
      <c r="S79" s="788">
        <f t="shared" si="79"/>
        <v>0</v>
      </c>
      <c r="T79" s="1066"/>
      <c r="U79" s="1066"/>
      <c r="V79" s="1066"/>
      <c r="W79" s="1081">
        <f t="shared" si="80"/>
        <v>0</v>
      </c>
      <c r="X79" s="1081">
        <f t="shared" si="81"/>
        <v>0</v>
      </c>
      <c r="Z79" s="1081">
        <f t="shared" si="82"/>
        <v>0</v>
      </c>
      <c r="AA79" s="1081">
        <f t="shared" si="83"/>
        <v>0</v>
      </c>
      <c r="AB79" s="909" t="e">
        <f t="shared" si="84"/>
        <v>#DIV/0!</v>
      </c>
    </row>
    <row r="80" spans="1:28" s="1088" customFormat="1" ht="14.25" x14ac:dyDescent="0.3">
      <c r="A80" s="1075"/>
      <c r="B80" s="1076"/>
      <c r="C80" s="1148">
        <f>'24. M&amp;E Staff Loading'!C80</f>
        <v>0</v>
      </c>
      <c r="D80" s="919">
        <f>'24. M&amp;E Staff Loading'!D80</f>
        <v>0</v>
      </c>
      <c r="E80" s="1149">
        <f>'24. M&amp;E Staff Loading'!E80</f>
        <v>0</v>
      </c>
      <c r="F80" s="1102"/>
      <c r="G80" s="1102"/>
      <c r="H80" s="1102"/>
      <c r="I80" s="1102"/>
      <c r="J80" s="1102"/>
      <c r="K80" s="1102"/>
      <c r="L80" s="1102"/>
      <c r="M80" s="1102"/>
      <c r="N80" s="1102"/>
      <c r="O80" s="1102"/>
      <c r="P80" s="1102"/>
      <c r="Q80" s="1102"/>
      <c r="R80" s="1080">
        <f t="shared" si="78"/>
        <v>0</v>
      </c>
      <c r="S80" s="788">
        <f t="shared" si="79"/>
        <v>0</v>
      </c>
      <c r="T80" s="1066"/>
      <c r="U80" s="1066"/>
      <c r="V80" s="1066"/>
      <c r="W80" s="1081">
        <f t="shared" si="80"/>
        <v>0</v>
      </c>
      <c r="X80" s="1081">
        <f t="shared" si="81"/>
        <v>0</v>
      </c>
      <c r="Z80" s="1081">
        <f t="shared" si="82"/>
        <v>0</v>
      </c>
      <c r="AA80" s="1081">
        <f t="shared" si="83"/>
        <v>0</v>
      </c>
      <c r="AB80" s="909" t="e">
        <f t="shared" si="84"/>
        <v>#DIV/0!</v>
      </c>
    </row>
    <row r="81" spans="1:28" ht="14.25" customHeight="1" x14ac:dyDescent="0.3">
      <c r="A81" s="1075"/>
      <c r="B81" s="1076"/>
      <c r="C81" s="1148">
        <f>'24. M&amp;E Staff Loading'!C81</f>
        <v>0</v>
      </c>
      <c r="D81" s="919">
        <f>'24. M&amp;E Staff Loading'!D81</f>
        <v>0</v>
      </c>
      <c r="E81" s="1149">
        <f>'24. M&amp;E Staff Loading'!E81</f>
        <v>0</v>
      </c>
      <c r="F81" s="1102"/>
      <c r="G81" s="1102"/>
      <c r="H81" s="1102"/>
      <c r="I81" s="1102"/>
      <c r="J81" s="1102"/>
      <c r="K81" s="1102"/>
      <c r="L81" s="1102"/>
      <c r="M81" s="1102"/>
      <c r="N81" s="1102"/>
      <c r="O81" s="1102"/>
      <c r="P81" s="1102"/>
      <c r="Q81" s="1102"/>
      <c r="R81" s="1080">
        <f t="shared" si="78"/>
        <v>0</v>
      </c>
      <c r="S81" s="788">
        <f t="shared" si="79"/>
        <v>0</v>
      </c>
      <c r="W81" s="1081">
        <f t="shared" si="80"/>
        <v>0</v>
      </c>
      <c r="X81" s="1081">
        <f t="shared" si="81"/>
        <v>0</v>
      </c>
      <c r="Z81" s="1081">
        <f t="shared" si="82"/>
        <v>0</v>
      </c>
      <c r="AA81" s="1081">
        <f t="shared" si="83"/>
        <v>0</v>
      </c>
      <c r="AB81" s="909" t="e">
        <f t="shared" si="84"/>
        <v>#DIV/0!</v>
      </c>
    </row>
    <row r="82" spans="1:28" s="1068" customFormat="1" ht="15" thickBot="1" x14ac:dyDescent="0.35">
      <c r="A82" s="1082"/>
      <c r="B82" s="1083" t="s">
        <v>1168</v>
      </c>
      <c r="C82" s="1084"/>
      <c r="D82" s="920"/>
      <c r="E82" s="1086"/>
      <c r="F82" s="1087">
        <f>SUM(F77:F81)</f>
        <v>0</v>
      </c>
      <c r="G82" s="1087">
        <f t="shared" ref="G82:R82" si="85">SUM(G77:G81)</f>
        <v>0</v>
      </c>
      <c r="H82" s="1087">
        <f t="shared" si="85"/>
        <v>0</v>
      </c>
      <c r="I82" s="1087">
        <f t="shared" si="85"/>
        <v>0</v>
      </c>
      <c r="J82" s="1087">
        <f t="shared" si="85"/>
        <v>0</v>
      </c>
      <c r="K82" s="1087">
        <f t="shared" si="85"/>
        <v>0</v>
      </c>
      <c r="L82" s="1087">
        <f t="shared" si="85"/>
        <v>0</v>
      </c>
      <c r="M82" s="1087">
        <f t="shared" si="85"/>
        <v>0</v>
      </c>
      <c r="N82" s="1087">
        <f t="shared" si="85"/>
        <v>0</v>
      </c>
      <c r="O82" s="1087">
        <f t="shared" si="85"/>
        <v>0</v>
      </c>
      <c r="P82" s="1087">
        <f t="shared" si="85"/>
        <v>0</v>
      </c>
      <c r="Q82" s="1087">
        <f t="shared" si="85"/>
        <v>0</v>
      </c>
      <c r="R82" s="1087">
        <f t="shared" si="85"/>
        <v>0</v>
      </c>
      <c r="S82" s="796">
        <f>SUM(S77:S81)</f>
        <v>0</v>
      </c>
      <c r="T82" s="1066"/>
      <c r="U82" s="1066"/>
      <c r="V82" s="1066"/>
      <c r="W82" s="1099">
        <f>SUM(W77:W81)</f>
        <v>0</v>
      </c>
      <c r="X82" s="1099">
        <f>SUM(X77:X81)</f>
        <v>0</v>
      </c>
      <c r="Z82" s="1089">
        <f>SUM(Z77:Z81)</f>
        <v>0</v>
      </c>
      <c r="AA82" s="1089">
        <f>SUM(AA77:AA81)</f>
        <v>0</v>
      </c>
      <c r="AB82" s="798" t="e">
        <f>Z82/(Z82+AA82)</f>
        <v>#DIV/0!</v>
      </c>
    </row>
    <row r="83" spans="1:28" ht="9.9499999999999993" customHeight="1" x14ac:dyDescent="0.3">
      <c r="A83" s="1100"/>
      <c r="B83" s="1101"/>
      <c r="C83" s="1077"/>
      <c r="D83" s="922"/>
      <c r="E83" s="1079"/>
      <c r="F83" s="1102"/>
      <c r="G83" s="1102"/>
      <c r="H83" s="1102"/>
      <c r="I83" s="1102"/>
      <c r="J83" s="1102"/>
      <c r="K83" s="1102"/>
      <c r="L83" s="1102"/>
      <c r="M83" s="1102"/>
      <c r="N83" s="1102"/>
      <c r="O83" s="1102"/>
      <c r="P83" s="1102"/>
      <c r="Q83" s="1102"/>
      <c r="R83" s="1102"/>
      <c r="S83" s="834"/>
      <c r="T83" s="1088"/>
      <c r="U83" s="1088"/>
      <c r="V83" s="1088"/>
      <c r="W83" s="1125"/>
      <c r="X83" s="1125"/>
      <c r="Z83" s="1125"/>
      <c r="AA83" s="1125"/>
      <c r="AB83" s="790"/>
    </row>
    <row r="84" spans="1:28" ht="15" thickBot="1" x14ac:dyDescent="0.35">
      <c r="A84" s="1104"/>
      <c r="B84" s="1105" t="s">
        <v>1168</v>
      </c>
      <c r="C84" s="1106"/>
      <c r="D84" s="923"/>
      <c r="E84" s="1108"/>
      <c r="F84" s="1107">
        <f t="shared" ref="F84:S84" si="86">SUM(F82,)</f>
        <v>0</v>
      </c>
      <c r="G84" s="1107">
        <f t="shared" si="86"/>
        <v>0</v>
      </c>
      <c r="H84" s="1107">
        <f t="shared" si="86"/>
        <v>0</v>
      </c>
      <c r="I84" s="1107">
        <f t="shared" si="86"/>
        <v>0</v>
      </c>
      <c r="J84" s="1107">
        <f t="shared" si="86"/>
        <v>0</v>
      </c>
      <c r="K84" s="1107">
        <f t="shared" si="86"/>
        <v>0</v>
      </c>
      <c r="L84" s="1107">
        <f t="shared" si="86"/>
        <v>0</v>
      </c>
      <c r="M84" s="1107">
        <f t="shared" si="86"/>
        <v>0</v>
      </c>
      <c r="N84" s="1107">
        <f t="shared" si="86"/>
        <v>0</v>
      </c>
      <c r="O84" s="1107">
        <f t="shared" si="86"/>
        <v>0</v>
      </c>
      <c r="P84" s="1107">
        <f t="shared" si="86"/>
        <v>0</v>
      </c>
      <c r="Q84" s="1107">
        <f t="shared" si="86"/>
        <v>0</v>
      </c>
      <c r="R84" s="1107">
        <f t="shared" si="86"/>
        <v>0</v>
      </c>
      <c r="S84" s="814">
        <f t="shared" si="86"/>
        <v>0</v>
      </c>
      <c r="W84" s="1107">
        <f>SUM(W82,)</f>
        <v>0</v>
      </c>
      <c r="X84" s="1107">
        <f>SUM(X82,)</f>
        <v>0</v>
      </c>
      <c r="Z84" s="1107">
        <f>SUM(Z82,)</f>
        <v>0</v>
      </c>
      <c r="AA84" s="1107">
        <f>SUM(AA82,)</f>
        <v>0</v>
      </c>
      <c r="AB84" s="815" t="e">
        <f>Z84/(Z84+AA84)</f>
        <v>#DIV/0!</v>
      </c>
    </row>
    <row r="85" spans="1:28" ht="14.25" x14ac:dyDescent="0.3">
      <c r="A85" s="1100"/>
      <c r="B85" s="1119"/>
      <c r="C85" s="1120"/>
      <c r="D85" s="925"/>
      <c r="E85" s="1122"/>
      <c r="F85" s="1102"/>
      <c r="G85" s="1102"/>
      <c r="H85" s="1102"/>
      <c r="I85" s="1102"/>
      <c r="J85" s="1102"/>
      <c r="K85" s="1102"/>
      <c r="L85" s="1102"/>
      <c r="M85" s="1102"/>
      <c r="N85" s="1102"/>
      <c r="O85" s="1102"/>
      <c r="P85" s="1102"/>
      <c r="Q85" s="1102"/>
      <c r="R85" s="1102"/>
      <c r="S85" s="834"/>
      <c r="T85" s="1088"/>
      <c r="U85" s="1088"/>
      <c r="V85" s="1088"/>
      <c r="W85" s="1123"/>
      <c r="X85" s="1123"/>
      <c r="Z85" s="1123"/>
      <c r="AA85" s="1123"/>
      <c r="AB85" s="836"/>
    </row>
    <row r="86" spans="1:28" ht="14.25" x14ac:dyDescent="0.3">
      <c r="A86" s="1070">
        <v>4</v>
      </c>
      <c r="B86" s="1124" t="s">
        <v>1170</v>
      </c>
      <c r="C86" s="1072"/>
      <c r="D86" s="918"/>
      <c r="E86" s="1073"/>
      <c r="F86" s="1116"/>
      <c r="G86" s="1116"/>
      <c r="H86" s="1116"/>
      <c r="I86" s="1116"/>
      <c r="J86" s="1116"/>
      <c r="K86" s="1116"/>
      <c r="L86" s="1116"/>
      <c r="M86" s="1116"/>
      <c r="N86" s="1116"/>
      <c r="O86" s="1116"/>
      <c r="P86" s="1116"/>
      <c r="Q86" s="1116"/>
      <c r="R86" s="1074"/>
      <c r="S86" s="838"/>
      <c r="T86" s="1088"/>
      <c r="U86" s="1088"/>
      <c r="V86" s="1088"/>
      <c r="W86" s="1072"/>
      <c r="X86" s="1072"/>
      <c r="Z86" s="1072"/>
      <c r="AA86" s="1072"/>
      <c r="AB86" s="781"/>
    </row>
    <row r="87" spans="1:28" ht="14.25" x14ac:dyDescent="0.3">
      <c r="A87" s="1075">
        <v>4.0999999999999996</v>
      </c>
      <c r="B87" s="1076" t="s">
        <v>1170</v>
      </c>
      <c r="C87" s="1148">
        <f>'24. M&amp;E Staff Loading'!C87</f>
        <v>0</v>
      </c>
      <c r="D87" s="919">
        <f>'24. M&amp;E Staff Loading'!D87</f>
        <v>0</v>
      </c>
      <c r="E87" s="1149">
        <f>'24. M&amp;E Staff Loading'!E87</f>
        <v>0</v>
      </c>
      <c r="F87" s="1102"/>
      <c r="G87" s="1102"/>
      <c r="H87" s="1102"/>
      <c r="I87" s="1102"/>
      <c r="J87" s="1102"/>
      <c r="K87" s="1102"/>
      <c r="L87" s="1102"/>
      <c r="M87" s="1102"/>
      <c r="N87" s="1102"/>
      <c r="O87" s="1102"/>
      <c r="P87" s="1102"/>
      <c r="Q87" s="1102"/>
      <c r="R87" s="1080">
        <f t="shared" ref="R87:R91" si="87">SUM(F87:Q87)</f>
        <v>0</v>
      </c>
      <c r="S87" s="788">
        <f>D87*R87</f>
        <v>0</v>
      </c>
      <c r="W87" s="1081">
        <f>X87/$U$7</f>
        <v>0</v>
      </c>
      <c r="X87" s="1081">
        <f>R87/12</f>
        <v>0</v>
      </c>
      <c r="Z87" s="1081">
        <f>IF($E87="Y",$R87,0)</f>
        <v>0</v>
      </c>
      <c r="AA87" s="1081">
        <f>IF($E87="N",$R87,0)</f>
        <v>0</v>
      </c>
      <c r="AB87" s="909" t="e">
        <f>Z87/(AA87+Z87)</f>
        <v>#DIV/0!</v>
      </c>
    </row>
    <row r="88" spans="1:28" s="1088" customFormat="1" ht="14.25" x14ac:dyDescent="0.3">
      <c r="A88" s="1075"/>
      <c r="B88" s="1076"/>
      <c r="C88" s="1148">
        <f>'24. M&amp;E Staff Loading'!C88</f>
        <v>0</v>
      </c>
      <c r="D88" s="919">
        <f>'24. M&amp;E Staff Loading'!D88</f>
        <v>0</v>
      </c>
      <c r="E88" s="1149">
        <f>'24. M&amp;E Staff Loading'!E88</f>
        <v>0</v>
      </c>
      <c r="F88" s="1102"/>
      <c r="G88" s="1102"/>
      <c r="H88" s="1102"/>
      <c r="I88" s="1102"/>
      <c r="J88" s="1102"/>
      <c r="K88" s="1102"/>
      <c r="L88" s="1102"/>
      <c r="M88" s="1102"/>
      <c r="N88" s="1102"/>
      <c r="O88" s="1102"/>
      <c r="P88" s="1102"/>
      <c r="Q88" s="1102"/>
      <c r="R88" s="1080">
        <f t="shared" si="87"/>
        <v>0</v>
      </c>
      <c r="S88" s="788">
        <f t="shared" ref="S88:S91" si="88">D88*R88</f>
        <v>0</v>
      </c>
      <c r="T88" s="1066"/>
      <c r="U88" s="1066"/>
      <c r="V88" s="1066"/>
      <c r="W88" s="1081">
        <f t="shared" ref="W88:W91" si="89">X88/$U$7</f>
        <v>0</v>
      </c>
      <c r="X88" s="1081">
        <f t="shared" ref="X88:X91" si="90">R88/12</f>
        <v>0</v>
      </c>
      <c r="Z88" s="1081">
        <f t="shared" ref="Z88:Z91" si="91">IF($E88="Y",$R88,0)</f>
        <v>0</v>
      </c>
      <c r="AA88" s="1081">
        <f t="shared" ref="AA88:AA91" si="92">IF($E88="N",$R88,0)</f>
        <v>0</v>
      </c>
      <c r="AB88" s="909" t="e">
        <f t="shared" ref="AB88:AB91" si="93">Z88/(AA88+Z88)</f>
        <v>#DIV/0!</v>
      </c>
    </row>
    <row r="89" spans="1:28" ht="14.25" x14ac:dyDescent="0.3">
      <c r="A89" s="1075"/>
      <c r="B89" s="1076"/>
      <c r="C89" s="1148">
        <f>'24. M&amp;E Staff Loading'!C89</f>
        <v>0</v>
      </c>
      <c r="D89" s="919">
        <f>'24. M&amp;E Staff Loading'!D89</f>
        <v>0</v>
      </c>
      <c r="E89" s="1149">
        <f>'24. M&amp;E Staff Loading'!E89</f>
        <v>0</v>
      </c>
      <c r="F89" s="1102"/>
      <c r="G89" s="1102"/>
      <c r="H89" s="1102"/>
      <c r="I89" s="1102"/>
      <c r="J89" s="1102"/>
      <c r="K89" s="1102"/>
      <c r="L89" s="1102"/>
      <c r="M89" s="1102"/>
      <c r="N89" s="1102"/>
      <c r="O89" s="1102"/>
      <c r="P89" s="1102"/>
      <c r="Q89" s="1102"/>
      <c r="R89" s="1080">
        <f t="shared" si="87"/>
        <v>0</v>
      </c>
      <c r="S89" s="788">
        <f t="shared" si="88"/>
        <v>0</v>
      </c>
      <c r="W89" s="1081">
        <f t="shared" si="89"/>
        <v>0</v>
      </c>
      <c r="X89" s="1081">
        <f t="shared" si="90"/>
        <v>0</v>
      </c>
      <c r="Z89" s="1081">
        <f t="shared" si="91"/>
        <v>0</v>
      </c>
      <c r="AA89" s="1081">
        <f t="shared" si="92"/>
        <v>0</v>
      </c>
      <c r="AB89" s="909" t="e">
        <f t="shared" si="93"/>
        <v>#DIV/0!</v>
      </c>
    </row>
    <row r="90" spans="1:28" s="1088" customFormat="1" ht="14.25" x14ac:dyDescent="0.3">
      <c r="A90" s="1075"/>
      <c r="B90" s="1076"/>
      <c r="C90" s="1148">
        <f>'24. M&amp;E Staff Loading'!C90</f>
        <v>0</v>
      </c>
      <c r="D90" s="919">
        <f>'24. M&amp;E Staff Loading'!D90</f>
        <v>0</v>
      </c>
      <c r="E90" s="1149">
        <f>'24. M&amp;E Staff Loading'!E90</f>
        <v>0</v>
      </c>
      <c r="F90" s="1102"/>
      <c r="G90" s="1102"/>
      <c r="H90" s="1102"/>
      <c r="I90" s="1102"/>
      <c r="J90" s="1102"/>
      <c r="K90" s="1102"/>
      <c r="L90" s="1102"/>
      <c r="M90" s="1102"/>
      <c r="N90" s="1102"/>
      <c r="O90" s="1102"/>
      <c r="P90" s="1102"/>
      <c r="Q90" s="1102"/>
      <c r="R90" s="1080">
        <f t="shared" si="87"/>
        <v>0</v>
      </c>
      <c r="S90" s="788">
        <f t="shared" si="88"/>
        <v>0</v>
      </c>
      <c r="T90" s="1066"/>
      <c r="U90" s="1066"/>
      <c r="V90" s="1066"/>
      <c r="W90" s="1081">
        <f t="shared" si="89"/>
        <v>0</v>
      </c>
      <c r="X90" s="1081">
        <f t="shared" si="90"/>
        <v>0</v>
      </c>
      <c r="Z90" s="1081">
        <f t="shared" si="91"/>
        <v>0</v>
      </c>
      <c r="AA90" s="1081">
        <f t="shared" si="92"/>
        <v>0</v>
      </c>
      <c r="AB90" s="909" t="e">
        <f t="shared" si="93"/>
        <v>#DIV/0!</v>
      </c>
    </row>
    <row r="91" spans="1:28" ht="14.25" customHeight="1" x14ac:dyDescent="0.3">
      <c r="A91" s="1075"/>
      <c r="B91" s="1076"/>
      <c r="C91" s="1148">
        <f>'24. M&amp;E Staff Loading'!C91</f>
        <v>0</v>
      </c>
      <c r="D91" s="919">
        <f>'24. M&amp;E Staff Loading'!D91</f>
        <v>0</v>
      </c>
      <c r="E91" s="1149">
        <f>'24. M&amp;E Staff Loading'!E91</f>
        <v>0</v>
      </c>
      <c r="F91" s="1102"/>
      <c r="G91" s="1102"/>
      <c r="H91" s="1102"/>
      <c r="I91" s="1102"/>
      <c r="J91" s="1102"/>
      <c r="K91" s="1102"/>
      <c r="L91" s="1102"/>
      <c r="M91" s="1102"/>
      <c r="N91" s="1102"/>
      <c r="O91" s="1102"/>
      <c r="P91" s="1102"/>
      <c r="Q91" s="1102"/>
      <c r="R91" s="1080">
        <f t="shared" si="87"/>
        <v>0</v>
      </c>
      <c r="S91" s="788">
        <f t="shared" si="88"/>
        <v>0</v>
      </c>
      <c r="W91" s="1081">
        <f t="shared" si="89"/>
        <v>0</v>
      </c>
      <c r="X91" s="1081">
        <f t="shared" si="90"/>
        <v>0</v>
      </c>
      <c r="Z91" s="1081">
        <f t="shared" si="91"/>
        <v>0</v>
      </c>
      <c r="AA91" s="1081">
        <f t="shared" si="92"/>
        <v>0</v>
      </c>
      <c r="AB91" s="909" t="e">
        <f t="shared" si="93"/>
        <v>#DIV/0!</v>
      </c>
    </row>
    <row r="92" spans="1:28" s="1068" customFormat="1" ht="15" thickBot="1" x14ac:dyDescent="0.35">
      <c r="A92" s="1082"/>
      <c r="B92" s="1083" t="s">
        <v>1171</v>
      </c>
      <c r="C92" s="1084"/>
      <c r="D92" s="920"/>
      <c r="E92" s="1086"/>
      <c r="F92" s="1087">
        <f>SUM(F87:F91)</f>
        <v>0</v>
      </c>
      <c r="G92" s="1087">
        <f t="shared" ref="G92:R92" si="94">SUM(G87:G91)</f>
        <v>0</v>
      </c>
      <c r="H92" s="1087">
        <f t="shared" si="94"/>
        <v>0</v>
      </c>
      <c r="I92" s="1087">
        <f t="shared" si="94"/>
        <v>0</v>
      </c>
      <c r="J92" s="1087">
        <f t="shared" si="94"/>
        <v>0</v>
      </c>
      <c r="K92" s="1087">
        <f t="shared" si="94"/>
        <v>0</v>
      </c>
      <c r="L92" s="1087">
        <f t="shared" si="94"/>
        <v>0</v>
      </c>
      <c r="M92" s="1087">
        <f t="shared" si="94"/>
        <v>0</v>
      </c>
      <c r="N92" s="1087">
        <f t="shared" si="94"/>
        <v>0</v>
      </c>
      <c r="O92" s="1087">
        <f t="shared" si="94"/>
        <v>0</v>
      </c>
      <c r="P92" s="1087">
        <f t="shared" si="94"/>
        <v>0</v>
      </c>
      <c r="Q92" s="1087">
        <f t="shared" si="94"/>
        <v>0</v>
      </c>
      <c r="R92" s="1087">
        <f t="shared" si="94"/>
        <v>0</v>
      </c>
      <c r="S92" s="796">
        <f>SUM(S87:S91)</f>
        <v>0</v>
      </c>
      <c r="T92" s="1066"/>
      <c r="U92" s="1066"/>
      <c r="V92" s="1066"/>
      <c r="W92" s="1099">
        <f>SUM(W87:W91)</f>
        <v>0</v>
      </c>
      <c r="X92" s="1099">
        <f>SUM(X87:X91)</f>
        <v>0</v>
      </c>
      <c r="Z92" s="1089">
        <f>SUM(Z87:Z91)</f>
        <v>0</v>
      </c>
      <c r="AA92" s="1089">
        <f>SUM(AA87:AA91)</f>
        <v>0</v>
      </c>
      <c r="AB92" s="798" t="e">
        <f>Z92/(Z92+AA92)</f>
        <v>#DIV/0!</v>
      </c>
    </row>
    <row r="93" spans="1:28" ht="9.9499999999999993" customHeight="1" x14ac:dyDescent="0.3">
      <c r="A93" s="1100"/>
      <c r="B93" s="1101"/>
      <c r="C93" s="1077"/>
      <c r="D93" s="922"/>
      <c r="E93" s="1079"/>
      <c r="F93" s="1102"/>
      <c r="G93" s="1102"/>
      <c r="H93" s="1102"/>
      <c r="I93" s="1102"/>
      <c r="J93" s="1102"/>
      <c r="K93" s="1102"/>
      <c r="L93" s="1102"/>
      <c r="M93" s="1102"/>
      <c r="N93" s="1102"/>
      <c r="O93" s="1102"/>
      <c r="P93" s="1102"/>
      <c r="Q93" s="1102"/>
      <c r="R93" s="1102"/>
      <c r="S93" s="834"/>
      <c r="T93" s="1088"/>
      <c r="U93" s="1088"/>
      <c r="V93" s="1088"/>
      <c r="W93" s="1125"/>
      <c r="X93" s="1125"/>
      <c r="Z93" s="1125"/>
      <c r="AA93" s="1125"/>
      <c r="AB93" s="790"/>
    </row>
    <row r="94" spans="1:28" ht="15" thickBot="1" x14ac:dyDescent="0.35">
      <c r="A94" s="1104"/>
      <c r="B94" s="1105" t="s">
        <v>1171</v>
      </c>
      <c r="C94" s="1106"/>
      <c r="D94" s="923"/>
      <c r="E94" s="1108"/>
      <c r="F94" s="1107">
        <f t="shared" ref="F94:S94" si="95">SUM(F92,)</f>
        <v>0</v>
      </c>
      <c r="G94" s="1107">
        <f t="shared" si="95"/>
        <v>0</v>
      </c>
      <c r="H94" s="1107">
        <f t="shared" si="95"/>
        <v>0</v>
      </c>
      <c r="I94" s="1107">
        <f t="shared" si="95"/>
        <v>0</v>
      </c>
      <c r="J94" s="1107">
        <f t="shared" si="95"/>
        <v>0</v>
      </c>
      <c r="K94" s="1107">
        <f t="shared" si="95"/>
        <v>0</v>
      </c>
      <c r="L94" s="1107">
        <f t="shared" si="95"/>
        <v>0</v>
      </c>
      <c r="M94" s="1107">
        <f t="shared" si="95"/>
        <v>0</v>
      </c>
      <c r="N94" s="1107">
        <f t="shared" si="95"/>
        <v>0</v>
      </c>
      <c r="O94" s="1107">
        <f t="shared" si="95"/>
        <v>0</v>
      </c>
      <c r="P94" s="1107">
        <f t="shared" si="95"/>
        <v>0</v>
      </c>
      <c r="Q94" s="1107">
        <f t="shared" si="95"/>
        <v>0</v>
      </c>
      <c r="R94" s="1107">
        <f t="shared" si="95"/>
        <v>0</v>
      </c>
      <c r="S94" s="814">
        <f t="shared" si="95"/>
        <v>0</v>
      </c>
      <c r="W94" s="1107">
        <f>SUM(W92,)</f>
        <v>0</v>
      </c>
      <c r="X94" s="1107">
        <f>SUM(X92,)</f>
        <v>0</v>
      </c>
      <c r="Z94" s="1107">
        <f>SUM(Z92,)</f>
        <v>0</v>
      </c>
      <c r="AA94" s="1107">
        <f>SUM(AA92,)</f>
        <v>0</v>
      </c>
      <c r="AB94" s="815" t="e">
        <f>Z94/(Z94+AA94)</f>
        <v>#DIV/0!</v>
      </c>
    </row>
    <row r="95" spans="1:28" ht="14.25" x14ac:dyDescent="0.3">
      <c r="A95" s="1126"/>
      <c r="B95" s="1101"/>
      <c r="C95" s="1077"/>
      <c r="D95" s="922"/>
      <c r="E95" s="1128"/>
      <c r="F95" s="1102"/>
      <c r="G95" s="1102"/>
      <c r="H95" s="1102"/>
      <c r="I95" s="1102"/>
      <c r="J95" s="1102"/>
      <c r="K95" s="1102"/>
      <c r="L95" s="1102"/>
      <c r="M95" s="1102"/>
      <c r="N95" s="1102"/>
      <c r="O95" s="1102"/>
      <c r="P95" s="1102"/>
      <c r="Q95" s="1102"/>
      <c r="R95" s="1102"/>
      <c r="S95" s="834"/>
      <c r="W95" s="1077"/>
      <c r="X95" s="1077"/>
      <c r="Z95" s="1077"/>
      <c r="AA95" s="1077"/>
      <c r="AB95" s="790"/>
    </row>
    <row r="96" spans="1:28" ht="14.25" x14ac:dyDescent="0.3">
      <c r="A96" s="1070">
        <v>5</v>
      </c>
      <c r="B96" s="1124" t="s">
        <v>1172</v>
      </c>
      <c r="C96" s="1072"/>
      <c r="D96" s="918"/>
      <c r="E96" s="1073"/>
      <c r="F96" s="1116"/>
      <c r="G96" s="1116"/>
      <c r="H96" s="1116"/>
      <c r="I96" s="1116"/>
      <c r="J96" s="1116"/>
      <c r="K96" s="1116"/>
      <c r="L96" s="1116"/>
      <c r="M96" s="1116"/>
      <c r="N96" s="1116"/>
      <c r="O96" s="1116"/>
      <c r="P96" s="1116"/>
      <c r="Q96" s="1116"/>
      <c r="R96" s="1074"/>
      <c r="S96" s="838"/>
      <c r="T96" s="1088"/>
      <c r="U96" s="1088"/>
      <c r="V96" s="1088"/>
      <c r="W96" s="1072"/>
      <c r="X96" s="1072"/>
      <c r="Z96" s="1072"/>
      <c r="AA96" s="1072"/>
      <c r="AB96" s="781"/>
    </row>
    <row r="97" spans="1:28" ht="14.25" x14ac:dyDescent="0.3">
      <c r="A97" s="1075">
        <v>5.0999999999999996</v>
      </c>
      <c r="B97" s="1076" t="s">
        <v>1172</v>
      </c>
      <c r="C97" s="1148">
        <f>'24. M&amp;E Staff Loading'!C97</f>
        <v>0</v>
      </c>
      <c r="D97" s="919">
        <f>'24. M&amp;E Staff Loading'!D97</f>
        <v>0</v>
      </c>
      <c r="E97" s="1149">
        <f>'24. M&amp;E Staff Loading'!E97</f>
        <v>0</v>
      </c>
      <c r="F97" s="1102"/>
      <c r="G97" s="1102"/>
      <c r="H97" s="1102"/>
      <c r="I97" s="1102"/>
      <c r="J97" s="1102"/>
      <c r="K97" s="1102"/>
      <c r="L97" s="1102"/>
      <c r="M97" s="1102"/>
      <c r="N97" s="1102"/>
      <c r="O97" s="1102"/>
      <c r="P97" s="1102"/>
      <c r="Q97" s="1102"/>
      <c r="R97" s="1080">
        <f t="shared" ref="R97:R101" si="96">SUM(F97:Q97)</f>
        <v>0</v>
      </c>
      <c r="S97" s="788">
        <f>D97*R97</f>
        <v>0</v>
      </c>
      <c r="T97" s="1088"/>
      <c r="U97" s="1088"/>
      <c r="V97" s="1088"/>
      <c r="W97" s="1081">
        <f>X97/$U$7</f>
        <v>0</v>
      </c>
      <c r="X97" s="1081">
        <f>R97/12</f>
        <v>0</v>
      </c>
      <c r="Z97" s="1081">
        <f>IF($E97="Y",$R97,0)</f>
        <v>0</v>
      </c>
      <c r="AA97" s="1081">
        <f>IF($E97="N",$R97,0)</f>
        <v>0</v>
      </c>
      <c r="AB97" s="909" t="e">
        <f>Z97/(AA97+Z97)</f>
        <v>#DIV/0!</v>
      </c>
    </row>
    <row r="98" spans="1:28" s="1088" customFormat="1" ht="14.25" x14ac:dyDescent="0.3">
      <c r="A98" s="1075"/>
      <c r="B98" s="1076"/>
      <c r="C98" s="1148">
        <f>'24. M&amp;E Staff Loading'!C98</f>
        <v>0</v>
      </c>
      <c r="D98" s="919">
        <f>'24. M&amp;E Staff Loading'!D98</f>
        <v>0</v>
      </c>
      <c r="E98" s="1149">
        <f>'24. M&amp;E Staff Loading'!E98</f>
        <v>0</v>
      </c>
      <c r="F98" s="1102"/>
      <c r="G98" s="1102"/>
      <c r="H98" s="1102"/>
      <c r="I98" s="1102"/>
      <c r="J98" s="1102"/>
      <c r="K98" s="1102"/>
      <c r="L98" s="1102"/>
      <c r="M98" s="1102"/>
      <c r="N98" s="1102"/>
      <c r="O98" s="1102"/>
      <c r="P98" s="1102"/>
      <c r="Q98" s="1102"/>
      <c r="R98" s="1080">
        <f t="shared" si="96"/>
        <v>0</v>
      </c>
      <c r="S98" s="788">
        <f t="shared" ref="S98:S101" si="97">D98*R98</f>
        <v>0</v>
      </c>
      <c r="W98" s="1081">
        <f t="shared" ref="W98:W101" si="98">X98/$U$7</f>
        <v>0</v>
      </c>
      <c r="X98" s="1081">
        <f t="shared" ref="X98:X101" si="99">R98/12</f>
        <v>0</v>
      </c>
      <c r="Z98" s="1081">
        <f t="shared" ref="Z98:Z101" si="100">IF($E98="Y",$R98,0)</f>
        <v>0</v>
      </c>
      <c r="AA98" s="1081">
        <f t="shared" ref="AA98:AA101" si="101">IF($E98="N",$R98,0)</f>
        <v>0</v>
      </c>
      <c r="AB98" s="909" t="e">
        <f t="shared" ref="AB98:AB101" si="102">Z98/(AA98+Z98)</f>
        <v>#DIV/0!</v>
      </c>
    </row>
    <row r="99" spans="1:28" ht="14.25" customHeight="1" x14ac:dyDescent="0.3">
      <c r="A99" s="1075"/>
      <c r="B99" s="1076"/>
      <c r="C99" s="1148">
        <f>'24. M&amp;E Staff Loading'!C99</f>
        <v>0</v>
      </c>
      <c r="D99" s="919">
        <f>'24. M&amp;E Staff Loading'!D99</f>
        <v>0</v>
      </c>
      <c r="E99" s="1149">
        <f>'24. M&amp;E Staff Loading'!E99</f>
        <v>0</v>
      </c>
      <c r="F99" s="1102"/>
      <c r="G99" s="1102"/>
      <c r="H99" s="1102"/>
      <c r="I99" s="1102"/>
      <c r="J99" s="1102"/>
      <c r="K99" s="1102"/>
      <c r="L99" s="1102"/>
      <c r="M99" s="1102"/>
      <c r="N99" s="1102"/>
      <c r="O99" s="1102"/>
      <c r="P99" s="1102"/>
      <c r="Q99" s="1102"/>
      <c r="R99" s="1080">
        <f t="shared" si="96"/>
        <v>0</v>
      </c>
      <c r="S99" s="788">
        <f t="shared" si="97"/>
        <v>0</v>
      </c>
      <c r="T99" s="1088"/>
      <c r="U99" s="1088"/>
      <c r="V99" s="1088"/>
      <c r="W99" s="1081">
        <f t="shared" si="98"/>
        <v>0</v>
      </c>
      <c r="X99" s="1081">
        <f t="shared" si="99"/>
        <v>0</v>
      </c>
      <c r="Z99" s="1081">
        <f t="shared" si="100"/>
        <v>0</v>
      </c>
      <c r="AA99" s="1081">
        <f t="shared" si="101"/>
        <v>0</v>
      </c>
      <c r="AB99" s="909" t="e">
        <f t="shared" si="102"/>
        <v>#DIV/0!</v>
      </c>
    </row>
    <row r="100" spans="1:28" s="1088" customFormat="1" ht="14.25" x14ac:dyDescent="0.3">
      <c r="A100" s="1075"/>
      <c r="B100" s="1076"/>
      <c r="C100" s="1148">
        <f>'24. M&amp;E Staff Loading'!C100</f>
        <v>0</v>
      </c>
      <c r="D100" s="919">
        <f>'24. M&amp;E Staff Loading'!D100</f>
        <v>0</v>
      </c>
      <c r="E100" s="1149">
        <f>'24. M&amp;E Staff Loading'!E100</f>
        <v>0</v>
      </c>
      <c r="F100" s="1102"/>
      <c r="G100" s="1102"/>
      <c r="H100" s="1102"/>
      <c r="I100" s="1102"/>
      <c r="J100" s="1102"/>
      <c r="K100" s="1102"/>
      <c r="L100" s="1102"/>
      <c r="M100" s="1102"/>
      <c r="N100" s="1102"/>
      <c r="O100" s="1102"/>
      <c r="P100" s="1102"/>
      <c r="Q100" s="1102"/>
      <c r="R100" s="1080">
        <f t="shared" si="96"/>
        <v>0</v>
      </c>
      <c r="S100" s="788">
        <f t="shared" si="97"/>
        <v>0</v>
      </c>
      <c r="W100" s="1081">
        <f t="shared" si="98"/>
        <v>0</v>
      </c>
      <c r="X100" s="1081">
        <f t="shared" si="99"/>
        <v>0</v>
      </c>
      <c r="Z100" s="1081">
        <f t="shared" si="100"/>
        <v>0</v>
      </c>
      <c r="AA100" s="1081">
        <f t="shared" si="101"/>
        <v>0</v>
      </c>
      <c r="AB100" s="909" t="e">
        <f t="shared" si="102"/>
        <v>#DIV/0!</v>
      </c>
    </row>
    <row r="101" spans="1:28" ht="14.25" customHeight="1" x14ac:dyDescent="0.3">
      <c r="A101" s="1075"/>
      <c r="B101" s="1076"/>
      <c r="C101" s="1148">
        <f>'24. M&amp;E Staff Loading'!C101</f>
        <v>0</v>
      </c>
      <c r="D101" s="919">
        <f>'24. M&amp;E Staff Loading'!D101</f>
        <v>0</v>
      </c>
      <c r="E101" s="1149">
        <f>'24. M&amp;E Staff Loading'!E101</f>
        <v>0</v>
      </c>
      <c r="F101" s="1102"/>
      <c r="G101" s="1102"/>
      <c r="H101" s="1102"/>
      <c r="I101" s="1102"/>
      <c r="J101" s="1102"/>
      <c r="K101" s="1102"/>
      <c r="L101" s="1102"/>
      <c r="M101" s="1102"/>
      <c r="N101" s="1102"/>
      <c r="O101" s="1102"/>
      <c r="P101" s="1102"/>
      <c r="Q101" s="1102"/>
      <c r="R101" s="1080">
        <f t="shared" si="96"/>
        <v>0</v>
      </c>
      <c r="S101" s="788">
        <f t="shared" si="97"/>
        <v>0</v>
      </c>
      <c r="T101" s="1088"/>
      <c r="U101" s="1088"/>
      <c r="V101" s="1088"/>
      <c r="W101" s="1081">
        <f t="shared" si="98"/>
        <v>0</v>
      </c>
      <c r="X101" s="1081">
        <f t="shared" si="99"/>
        <v>0</v>
      </c>
      <c r="Z101" s="1081">
        <f t="shared" si="100"/>
        <v>0</v>
      </c>
      <c r="AA101" s="1081">
        <f t="shared" si="101"/>
        <v>0</v>
      </c>
      <c r="AB101" s="909" t="e">
        <f t="shared" si="102"/>
        <v>#DIV/0!</v>
      </c>
    </row>
    <row r="102" spans="1:28" s="1068" customFormat="1" ht="15" thickBot="1" x14ac:dyDescent="0.35">
      <c r="A102" s="1082"/>
      <c r="B102" s="1083" t="s">
        <v>1173</v>
      </c>
      <c r="C102" s="1084"/>
      <c r="D102" s="920"/>
      <c r="E102" s="1086"/>
      <c r="F102" s="1087">
        <f>SUM(F97:F101)</f>
        <v>0</v>
      </c>
      <c r="G102" s="1087">
        <f t="shared" ref="G102:R102" si="103">SUM(G97:G101)</f>
        <v>0</v>
      </c>
      <c r="H102" s="1087">
        <f t="shared" si="103"/>
        <v>0</v>
      </c>
      <c r="I102" s="1087">
        <f t="shared" si="103"/>
        <v>0</v>
      </c>
      <c r="J102" s="1087">
        <f t="shared" si="103"/>
        <v>0</v>
      </c>
      <c r="K102" s="1087">
        <f t="shared" si="103"/>
        <v>0</v>
      </c>
      <c r="L102" s="1087">
        <f t="shared" si="103"/>
        <v>0</v>
      </c>
      <c r="M102" s="1087">
        <f t="shared" si="103"/>
        <v>0</v>
      </c>
      <c r="N102" s="1087">
        <f t="shared" si="103"/>
        <v>0</v>
      </c>
      <c r="O102" s="1087">
        <f t="shared" si="103"/>
        <v>0</v>
      </c>
      <c r="P102" s="1087">
        <f t="shared" si="103"/>
        <v>0</v>
      </c>
      <c r="Q102" s="1087">
        <f t="shared" si="103"/>
        <v>0</v>
      </c>
      <c r="R102" s="1087">
        <f t="shared" si="103"/>
        <v>0</v>
      </c>
      <c r="S102" s="796">
        <f>SUM(S97:S101)</f>
        <v>0</v>
      </c>
      <c r="T102" s="1066"/>
      <c r="U102" s="1066"/>
      <c r="V102" s="1066"/>
      <c r="W102" s="1099">
        <f>SUM(W97:W101)</f>
        <v>0</v>
      </c>
      <c r="X102" s="1099">
        <f>SUM(X97:X101)</f>
        <v>0</v>
      </c>
      <c r="Z102" s="1089">
        <f>SUM(Z97:Z101)</f>
        <v>0</v>
      </c>
      <c r="AA102" s="1089">
        <f>SUM(AA97:AA101)</f>
        <v>0</v>
      </c>
      <c r="AB102" s="798" t="e">
        <f>Z102/(Z102+AA102)</f>
        <v>#DIV/0!</v>
      </c>
    </row>
    <row r="103" spans="1:28" ht="9.9499999999999993" customHeight="1" x14ac:dyDescent="0.3">
      <c r="A103" s="1100"/>
      <c r="B103" s="1101"/>
      <c r="C103" s="1077"/>
      <c r="D103" s="922"/>
      <c r="E103" s="1079"/>
      <c r="F103" s="1102"/>
      <c r="G103" s="1102"/>
      <c r="H103" s="1102"/>
      <c r="I103" s="1102"/>
      <c r="J103" s="1102"/>
      <c r="K103" s="1102"/>
      <c r="L103" s="1102"/>
      <c r="M103" s="1102"/>
      <c r="N103" s="1102"/>
      <c r="O103" s="1102"/>
      <c r="P103" s="1102"/>
      <c r="Q103" s="1102"/>
      <c r="R103" s="1102"/>
      <c r="S103" s="834"/>
      <c r="W103" s="1125"/>
      <c r="X103" s="1125"/>
      <c r="Z103" s="1125"/>
      <c r="AA103" s="1125"/>
      <c r="AB103" s="790"/>
    </row>
    <row r="104" spans="1:28" ht="15" thickBot="1" x14ac:dyDescent="0.35">
      <c r="A104" s="1104"/>
      <c r="B104" s="1105" t="s">
        <v>1173</v>
      </c>
      <c r="C104" s="1106"/>
      <c r="D104" s="923"/>
      <c r="E104" s="1108"/>
      <c r="F104" s="1107">
        <f t="shared" ref="F104:S104" si="104">SUM(F102,)</f>
        <v>0</v>
      </c>
      <c r="G104" s="1107">
        <f t="shared" si="104"/>
        <v>0</v>
      </c>
      <c r="H104" s="1107">
        <f t="shared" si="104"/>
        <v>0</v>
      </c>
      <c r="I104" s="1107">
        <f t="shared" si="104"/>
        <v>0</v>
      </c>
      <c r="J104" s="1107">
        <f t="shared" si="104"/>
        <v>0</v>
      </c>
      <c r="K104" s="1107">
        <f t="shared" si="104"/>
        <v>0</v>
      </c>
      <c r="L104" s="1107">
        <f t="shared" si="104"/>
        <v>0</v>
      </c>
      <c r="M104" s="1107">
        <f t="shared" si="104"/>
        <v>0</v>
      </c>
      <c r="N104" s="1107">
        <f t="shared" si="104"/>
        <v>0</v>
      </c>
      <c r="O104" s="1107">
        <f t="shared" si="104"/>
        <v>0</v>
      </c>
      <c r="P104" s="1107">
        <f t="shared" si="104"/>
        <v>0</v>
      </c>
      <c r="Q104" s="1107">
        <f t="shared" si="104"/>
        <v>0</v>
      </c>
      <c r="R104" s="1107">
        <f t="shared" si="104"/>
        <v>0</v>
      </c>
      <c r="S104" s="814">
        <f t="shared" si="104"/>
        <v>0</v>
      </c>
      <c r="W104" s="1107">
        <f>SUM(W102,)</f>
        <v>0</v>
      </c>
      <c r="X104" s="1107">
        <f>SUM(X102,)</f>
        <v>0</v>
      </c>
      <c r="Z104" s="1107">
        <f>SUM(Z102,)</f>
        <v>0</v>
      </c>
      <c r="AA104" s="1107">
        <f>SUM(AA102,)</f>
        <v>0</v>
      </c>
      <c r="AB104" s="815" t="e">
        <f>Z104/(Z104+AA104)</f>
        <v>#DIV/0!</v>
      </c>
    </row>
    <row r="105" spans="1:28" ht="14.25" x14ac:dyDescent="0.3">
      <c r="A105" s="1126"/>
      <c r="B105" s="1101"/>
      <c r="C105" s="1077"/>
      <c r="D105" s="922"/>
      <c r="E105" s="1128"/>
      <c r="F105" s="1102"/>
      <c r="G105" s="1102"/>
      <c r="H105" s="1102"/>
      <c r="I105" s="1102"/>
      <c r="J105" s="1102"/>
      <c r="K105" s="1102"/>
      <c r="L105" s="1102"/>
      <c r="M105" s="1102"/>
      <c r="N105" s="1102"/>
      <c r="O105" s="1102"/>
      <c r="P105" s="1102"/>
      <c r="Q105" s="1102"/>
      <c r="R105" s="1102"/>
      <c r="S105" s="834"/>
      <c r="W105" s="1077"/>
      <c r="X105" s="1077"/>
      <c r="Z105" s="1077"/>
      <c r="AA105" s="1077"/>
      <c r="AB105" s="790"/>
    </row>
    <row r="106" spans="1:28" ht="14.25" x14ac:dyDescent="0.3">
      <c r="A106" s="1070">
        <v>6</v>
      </c>
      <c r="B106" s="1124" t="s">
        <v>153</v>
      </c>
      <c r="C106" s="1072"/>
      <c r="D106" s="918"/>
      <c r="E106" s="1073"/>
      <c r="F106" s="1116"/>
      <c r="G106" s="1116"/>
      <c r="H106" s="1116"/>
      <c r="I106" s="1116"/>
      <c r="J106" s="1116"/>
      <c r="K106" s="1116"/>
      <c r="L106" s="1116"/>
      <c r="M106" s="1116"/>
      <c r="N106" s="1116"/>
      <c r="O106" s="1116"/>
      <c r="P106" s="1116"/>
      <c r="Q106" s="1116"/>
      <c r="R106" s="1074"/>
      <c r="S106" s="838"/>
      <c r="W106" s="1072"/>
      <c r="X106" s="1072"/>
      <c r="Z106" s="1072"/>
      <c r="AA106" s="1072"/>
      <c r="AB106" s="781"/>
    </row>
    <row r="107" spans="1:28" ht="14.25" x14ac:dyDescent="0.3">
      <c r="A107" s="1075">
        <v>6.1</v>
      </c>
      <c r="B107" s="1076" t="s">
        <v>154</v>
      </c>
      <c r="C107" s="1148">
        <f>'24. M&amp;E Staff Loading'!C107</f>
        <v>0</v>
      </c>
      <c r="D107" s="919">
        <f>'24. M&amp;E Staff Loading'!D107</f>
        <v>0</v>
      </c>
      <c r="E107" s="1149">
        <f>'24. M&amp;E Staff Loading'!E107</f>
        <v>0</v>
      </c>
      <c r="F107" s="1102"/>
      <c r="G107" s="1102"/>
      <c r="H107" s="1102"/>
      <c r="I107" s="1102"/>
      <c r="J107" s="1102"/>
      <c r="K107" s="1102"/>
      <c r="L107" s="1102"/>
      <c r="M107" s="1102"/>
      <c r="N107" s="1102"/>
      <c r="O107" s="1102"/>
      <c r="P107" s="1102"/>
      <c r="Q107" s="1102"/>
      <c r="R107" s="1080">
        <f t="shared" ref="R107:R111" si="105">SUM(F107:Q107)</f>
        <v>0</v>
      </c>
      <c r="S107" s="788">
        <f>D107*R107</f>
        <v>0</v>
      </c>
      <c r="W107" s="1081">
        <f>X107/$U$7</f>
        <v>0</v>
      </c>
      <c r="X107" s="1081">
        <f>R107/12</f>
        <v>0</v>
      </c>
      <c r="Z107" s="1081">
        <f>IF($E107="Y",$R107,0)</f>
        <v>0</v>
      </c>
      <c r="AA107" s="1081">
        <f>IF($E107="N",$R107,0)</f>
        <v>0</v>
      </c>
      <c r="AB107" s="909" t="e">
        <f>Z107/(AA107+Z107)</f>
        <v>#DIV/0!</v>
      </c>
    </row>
    <row r="108" spans="1:28" s="1088" customFormat="1" ht="14.25" x14ac:dyDescent="0.3">
      <c r="A108" s="1075"/>
      <c r="B108" s="1076"/>
      <c r="C108" s="1148">
        <f>'24. M&amp;E Staff Loading'!C108</f>
        <v>0</v>
      </c>
      <c r="D108" s="919">
        <f>'24. M&amp;E Staff Loading'!D108</f>
        <v>0</v>
      </c>
      <c r="E108" s="1149">
        <f>'24. M&amp;E Staff Loading'!E108</f>
        <v>0</v>
      </c>
      <c r="F108" s="1102"/>
      <c r="G108" s="1102"/>
      <c r="H108" s="1102"/>
      <c r="I108" s="1102"/>
      <c r="J108" s="1102"/>
      <c r="K108" s="1102"/>
      <c r="L108" s="1102"/>
      <c r="M108" s="1102"/>
      <c r="N108" s="1102"/>
      <c r="O108" s="1102"/>
      <c r="P108" s="1102"/>
      <c r="Q108" s="1102"/>
      <c r="R108" s="1080">
        <f t="shared" si="105"/>
        <v>0</v>
      </c>
      <c r="S108" s="788">
        <f t="shared" ref="S108:S111" si="106">D108*R108</f>
        <v>0</v>
      </c>
      <c r="T108" s="1066"/>
      <c r="U108" s="1066"/>
      <c r="V108" s="1066"/>
      <c r="W108" s="1081">
        <f t="shared" ref="W108:W111" si="107">X108/$U$7</f>
        <v>0</v>
      </c>
      <c r="X108" s="1081">
        <f t="shared" ref="X108:X111" si="108">R108/12</f>
        <v>0</v>
      </c>
      <c r="Z108" s="1081">
        <f t="shared" ref="Z108:Z111" si="109">IF($E108="Y",$R108,0)</f>
        <v>0</v>
      </c>
      <c r="AA108" s="1081">
        <f t="shared" ref="AA108:AA111" si="110">IF($E108="N",$R108,0)</f>
        <v>0</v>
      </c>
      <c r="AB108" s="909" t="e">
        <f t="shared" ref="AB108:AB111" si="111">Z108/(AA108+Z108)</f>
        <v>#DIV/0!</v>
      </c>
    </row>
    <row r="109" spans="1:28" ht="14.25" x14ac:dyDescent="0.3">
      <c r="A109" s="1075"/>
      <c r="B109" s="1076"/>
      <c r="C109" s="1148">
        <f>'24. M&amp;E Staff Loading'!C109</f>
        <v>0</v>
      </c>
      <c r="D109" s="919">
        <f>'24. M&amp;E Staff Loading'!D109</f>
        <v>0</v>
      </c>
      <c r="E109" s="1149">
        <f>'24. M&amp;E Staff Loading'!E109</f>
        <v>0</v>
      </c>
      <c r="F109" s="1102"/>
      <c r="G109" s="1102"/>
      <c r="H109" s="1102"/>
      <c r="I109" s="1102"/>
      <c r="J109" s="1102"/>
      <c r="K109" s="1102"/>
      <c r="L109" s="1102"/>
      <c r="M109" s="1102"/>
      <c r="N109" s="1102"/>
      <c r="O109" s="1102"/>
      <c r="P109" s="1102"/>
      <c r="Q109" s="1102"/>
      <c r="R109" s="1080">
        <f t="shared" si="105"/>
        <v>0</v>
      </c>
      <c r="S109" s="788">
        <f t="shared" si="106"/>
        <v>0</v>
      </c>
      <c r="W109" s="1081">
        <f t="shared" si="107"/>
        <v>0</v>
      </c>
      <c r="X109" s="1081">
        <f t="shared" si="108"/>
        <v>0</v>
      </c>
      <c r="Z109" s="1081">
        <f t="shared" si="109"/>
        <v>0</v>
      </c>
      <c r="AA109" s="1081">
        <f t="shared" si="110"/>
        <v>0</v>
      </c>
      <c r="AB109" s="909" t="e">
        <f t="shared" si="111"/>
        <v>#DIV/0!</v>
      </c>
    </row>
    <row r="110" spans="1:28" s="1088" customFormat="1" ht="14.25" x14ac:dyDescent="0.3">
      <c r="A110" s="1075"/>
      <c r="B110" s="1076"/>
      <c r="C110" s="1148">
        <f>'24. M&amp;E Staff Loading'!C110</f>
        <v>0</v>
      </c>
      <c r="D110" s="919">
        <f>'24. M&amp;E Staff Loading'!D110</f>
        <v>0</v>
      </c>
      <c r="E110" s="1149">
        <f>'24. M&amp;E Staff Loading'!E110</f>
        <v>0</v>
      </c>
      <c r="F110" s="1102"/>
      <c r="G110" s="1102"/>
      <c r="H110" s="1102"/>
      <c r="I110" s="1102"/>
      <c r="J110" s="1102"/>
      <c r="K110" s="1102"/>
      <c r="L110" s="1102"/>
      <c r="M110" s="1102"/>
      <c r="N110" s="1102"/>
      <c r="O110" s="1102"/>
      <c r="P110" s="1102"/>
      <c r="Q110" s="1102"/>
      <c r="R110" s="1080">
        <f t="shared" si="105"/>
        <v>0</v>
      </c>
      <c r="S110" s="788">
        <f t="shared" si="106"/>
        <v>0</v>
      </c>
      <c r="T110" s="1066"/>
      <c r="U110" s="1066"/>
      <c r="V110" s="1066"/>
      <c r="W110" s="1081">
        <f t="shared" si="107"/>
        <v>0</v>
      </c>
      <c r="X110" s="1081">
        <f t="shared" si="108"/>
        <v>0</v>
      </c>
      <c r="Z110" s="1081">
        <f t="shared" si="109"/>
        <v>0</v>
      </c>
      <c r="AA110" s="1081">
        <f t="shared" si="110"/>
        <v>0</v>
      </c>
      <c r="AB110" s="909" t="e">
        <f t="shared" si="111"/>
        <v>#DIV/0!</v>
      </c>
    </row>
    <row r="111" spans="1:28" ht="14.25" x14ac:dyDescent="0.3">
      <c r="A111" s="1075"/>
      <c r="B111" s="1076"/>
      <c r="C111" s="1148">
        <f>'24. M&amp;E Staff Loading'!C111</f>
        <v>0</v>
      </c>
      <c r="D111" s="919">
        <f>'24. M&amp;E Staff Loading'!D111</f>
        <v>0</v>
      </c>
      <c r="E111" s="1149">
        <f>'24. M&amp;E Staff Loading'!E111</f>
        <v>0</v>
      </c>
      <c r="F111" s="1102"/>
      <c r="G111" s="1102"/>
      <c r="H111" s="1102"/>
      <c r="I111" s="1102"/>
      <c r="J111" s="1102"/>
      <c r="K111" s="1102"/>
      <c r="L111" s="1102"/>
      <c r="M111" s="1102"/>
      <c r="N111" s="1102"/>
      <c r="O111" s="1102"/>
      <c r="P111" s="1102"/>
      <c r="Q111" s="1102"/>
      <c r="R111" s="1080">
        <f t="shared" si="105"/>
        <v>0</v>
      </c>
      <c r="S111" s="788">
        <f t="shared" si="106"/>
        <v>0</v>
      </c>
      <c r="W111" s="1081">
        <f t="shared" si="107"/>
        <v>0</v>
      </c>
      <c r="X111" s="1081">
        <f t="shared" si="108"/>
        <v>0</v>
      </c>
      <c r="Z111" s="1081">
        <f t="shared" si="109"/>
        <v>0</v>
      </c>
      <c r="AA111" s="1081">
        <f t="shared" si="110"/>
        <v>0</v>
      </c>
      <c r="AB111" s="909" t="e">
        <f t="shared" si="111"/>
        <v>#DIV/0!</v>
      </c>
    </row>
    <row r="112" spans="1:28" ht="15" thickBot="1" x14ac:dyDescent="0.35">
      <c r="A112" s="1082"/>
      <c r="B112" s="1083" t="s">
        <v>1234</v>
      </c>
      <c r="C112" s="1084"/>
      <c r="D112" s="920"/>
      <c r="E112" s="1086"/>
      <c r="F112" s="1087">
        <f>SUM(F107:F111)</f>
        <v>0</v>
      </c>
      <c r="G112" s="1087">
        <f t="shared" ref="G112:R112" si="112">SUM(G107:G111)</f>
        <v>0</v>
      </c>
      <c r="H112" s="1087">
        <f t="shared" si="112"/>
        <v>0</v>
      </c>
      <c r="I112" s="1087">
        <f t="shared" si="112"/>
        <v>0</v>
      </c>
      <c r="J112" s="1087">
        <f t="shared" si="112"/>
        <v>0</v>
      </c>
      <c r="K112" s="1087">
        <f t="shared" si="112"/>
        <v>0</v>
      </c>
      <c r="L112" s="1087">
        <f t="shared" si="112"/>
        <v>0</v>
      </c>
      <c r="M112" s="1087">
        <f t="shared" si="112"/>
        <v>0</v>
      </c>
      <c r="N112" s="1087">
        <f t="shared" si="112"/>
        <v>0</v>
      </c>
      <c r="O112" s="1087">
        <f t="shared" si="112"/>
        <v>0</v>
      </c>
      <c r="P112" s="1087">
        <f t="shared" si="112"/>
        <v>0</v>
      </c>
      <c r="Q112" s="1087">
        <f t="shared" si="112"/>
        <v>0</v>
      </c>
      <c r="R112" s="1087">
        <f t="shared" si="112"/>
        <v>0</v>
      </c>
      <c r="S112" s="796">
        <f>SUM(S107:S111)</f>
        <v>0</v>
      </c>
      <c r="W112" s="1099">
        <f>SUM(W107:W111)</f>
        <v>0</v>
      </c>
      <c r="X112" s="1099">
        <f>SUM(X107:X111)</f>
        <v>0</v>
      </c>
      <c r="Z112" s="1089">
        <f>SUM(Z107:Z111)</f>
        <v>0</v>
      </c>
      <c r="AA112" s="1089">
        <f>SUM(AA107:AA111)</f>
        <v>0</v>
      </c>
      <c r="AB112" s="798" t="e">
        <f>Z112/(Z112+AA112)</f>
        <v>#DIV/0!</v>
      </c>
    </row>
    <row r="113" spans="1:28" ht="14.25" x14ac:dyDescent="0.3">
      <c r="A113" s="1075">
        <v>6.2</v>
      </c>
      <c r="B113" s="1076" t="s">
        <v>1174</v>
      </c>
      <c r="C113" s="1148">
        <f>'24. M&amp;E Staff Loading'!C113</f>
        <v>0</v>
      </c>
      <c r="D113" s="919">
        <f>'24. M&amp;E Staff Loading'!D113</f>
        <v>0</v>
      </c>
      <c r="E113" s="1149">
        <f>'24. M&amp;E Staff Loading'!E113</f>
        <v>0</v>
      </c>
      <c r="F113" s="1102"/>
      <c r="G113" s="1102"/>
      <c r="H113" s="1102"/>
      <c r="I113" s="1102"/>
      <c r="J113" s="1102"/>
      <c r="K113" s="1102"/>
      <c r="L113" s="1102"/>
      <c r="M113" s="1102"/>
      <c r="N113" s="1102"/>
      <c r="O113" s="1102"/>
      <c r="P113" s="1102"/>
      <c r="Q113" s="1102"/>
      <c r="R113" s="1080">
        <f t="shared" ref="R113:R117" si="113">SUM(F113:Q113)</f>
        <v>0</v>
      </c>
      <c r="S113" s="788">
        <f>D113*R113</f>
        <v>0</v>
      </c>
      <c r="T113" s="1088"/>
      <c r="U113" s="1088"/>
      <c r="V113" s="1088"/>
      <c r="W113" s="1081">
        <f>X113/$U$7</f>
        <v>0</v>
      </c>
      <c r="X113" s="1081">
        <f>R113/12</f>
        <v>0</v>
      </c>
      <c r="Z113" s="1081">
        <f>IF($E113="Y",$R113,0)</f>
        <v>0</v>
      </c>
      <c r="AA113" s="1081">
        <f>IF($E113="N",$R113,0)</f>
        <v>0</v>
      </c>
      <c r="AB113" s="909" t="e">
        <f>Z113/(AA113+Z113)</f>
        <v>#DIV/0!</v>
      </c>
    </row>
    <row r="114" spans="1:28" s="1088" customFormat="1" ht="14.25" x14ac:dyDescent="0.3">
      <c r="A114" s="1075"/>
      <c r="B114" s="1076"/>
      <c r="C114" s="1148">
        <f>'24. M&amp;E Staff Loading'!C114</f>
        <v>0</v>
      </c>
      <c r="D114" s="919">
        <f>'24. M&amp;E Staff Loading'!D114</f>
        <v>0</v>
      </c>
      <c r="E114" s="1149">
        <f>'24. M&amp;E Staff Loading'!E114</f>
        <v>0</v>
      </c>
      <c r="F114" s="1102"/>
      <c r="G114" s="1102"/>
      <c r="H114" s="1102"/>
      <c r="I114" s="1102"/>
      <c r="J114" s="1102"/>
      <c r="K114" s="1102"/>
      <c r="L114" s="1102"/>
      <c r="M114" s="1102"/>
      <c r="N114" s="1102"/>
      <c r="O114" s="1102"/>
      <c r="P114" s="1102"/>
      <c r="Q114" s="1102"/>
      <c r="R114" s="1080">
        <f t="shared" si="113"/>
        <v>0</v>
      </c>
      <c r="S114" s="788">
        <f t="shared" ref="S114:S117" si="114">D114*R114</f>
        <v>0</v>
      </c>
      <c r="W114" s="1081">
        <f t="shared" ref="W114:W117" si="115">X114/$U$7</f>
        <v>0</v>
      </c>
      <c r="X114" s="1081">
        <f t="shared" ref="X114:X117" si="116">R114/12</f>
        <v>0</v>
      </c>
      <c r="Z114" s="1081">
        <f t="shared" ref="Z114:Z117" si="117">IF($E114="Y",$R114,0)</f>
        <v>0</v>
      </c>
      <c r="AA114" s="1081">
        <f t="shared" ref="AA114:AA117" si="118">IF($E114="N",$R114,0)</f>
        <v>0</v>
      </c>
      <c r="AB114" s="909" t="e">
        <f t="shared" ref="AB114:AB117" si="119">Z114/(AA114+Z114)</f>
        <v>#DIV/0!</v>
      </c>
    </row>
    <row r="115" spans="1:28" s="1088" customFormat="1" ht="14.25" x14ac:dyDescent="0.3">
      <c r="A115" s="1075"/>
      <c r="B115" s="1076"/>
      <c r="C115" s="1148">
        <f>'24. M&amp;E Staff Loading'!C115</f>
        <v>0</v>
      </c>
      <c r="D115" s="919">
        <f>'24. M&amp;E Staff Loading'!D115</f>
        <v>0</v>
      </c>
      <c r="E115" s="1149">
        <f>'24. M&amp;E Staff Loading'!E115</f>
        <v>0</v>
      </c>
      <c r="F115" s="1102"/>
      <c r="G115" s="1102"/>
      <c r="H115" s="1102"/>
      <c r="I115" s="1102"/>
      <c r="J115" s="1102"/>
      <c r="K115" s="1102"/>
      <c r="L115" s="1102"/>
      <c r="M115" s="1102"/>
      <c r="N115" s="1102"/>
      <c r="O115" s="1102"/>
      <c r="P115" s="1102"/>
      <c r="Q115" s="1102"/>
      <c r="R115" s="1080">
        <f t="shared" si="113"/>
        <v>0</v>
      </c>
      <c r="S115" s="788">
        <f t="shared" si="114"/>
        <v>0</v>
      </c>
      <c r="W115" s="1081">
        <f t="shared" si="115"/>
        <v>0</v>
      </c>
      <c r="X115" s="1081">
        <f t="shared" si="116"/>
        <v>0</v>
      </c>
      <c r="Z115" s="1081">
        <f t="shared" si="117"/>
        <v>0</v>
      </c>
      <c r="AA115" s="1081">
        <f t="shared" si="118"/>
        <v>0</v>
      </c>
      <c r="AB115" s="909" t="e">
        <f t="shared" si="119"/>
        <v>#DIV/0!</v>
      </c>
    </row>
    <row r="116" spans="1:28" ht="14.25" x14ac:dyDescent="0.3">
      <c r="A116" s="1075"/>
      <c r="B116" s="1076"/>
      <c r="C116" s="1148">
        <f>'24. M&amp;E Staff Loading'!C116</f>
        <v>0</v>
      </c>
      <c r="D116" s="919">
        <f>'24. M&amp;E Staff Loading'!D116</f>
        <v>0</v>
      </c>
      <c r="E116" s="1149">
        <f>'24. M&amp;E Staff Loading'!E116</f>
        <v>0</v>
      </c>
      <c r="F116" s="1102"/>
      <c r="G116" s="1102"/>
      <c r="H116" s="1102"/>
      <c r="I116" s="1102"/>
      <c r="J116" s="1102"/>
      <c r="K116" s="1102"/>
      <c r="L116" s="1102"/>
      <c r="M116" s="1102"/>
      <c r="N116" s="1102"/>
      <c r="O116" s="1102"/>
      <c r="P116" s="1102"/>
      <c r="Q116" s="1102"/>
      <c r="R116" s="1080">
        <f t="shared" si="113"/>
        <v>0</v>
      </c>
      <c r="S116" s="788">
        <f t="shared" si="114"/>
        <v>0</v>
      </c>
      <c r="W116" s="1081">
        <f t="shared" si="115"/>
        <v>0</v>
      </c>
      <c r="X116" s="1081">
        <f t="shared" si="116"/>
        <v>0</v>
      </c>
      <c r="Z116" s="1081">
        <f t="shared" si="117"/>
        <v>0</v>
      </c>
      <c r="AA116" s="1081">
        <f t="shared" si="118"/>
        <v>0</v>
      </c>
      <c r="AB116" s="909" t="e">
        <f t="shared" si="119"/>
        <v>#DIV/0!</v>
      </c>
    </row>
    <row r="117" spans="1:28" ht="14.25" x14ac:dyDescent="0.3">
      <c r="A117" s="1075"/>
      <c r="B117" s="1076"/>
      <c r="C117" s="1148">
        <f>'24. M&amp;E Staff Loading'!C117</f>
        <v>0</v>
      </c>
      <c r="D117" s="919">
        <f>'24. M&amp;E Staff Loading'!D117</f>
        <v>0</v>
      </c>
      <c r="E117" s="1149">
        <f>'24. M&amp;E Staff Loading'!E117</f>
        <v>0</v>
      </c>
      <c r="F117" s="1102"/>
      <c r="G117" s="1102"/>
      <c r="H117" s="1102"/>
      <c r="I117" s="1102"/>
      <c r="J117" s="1102"/>
      <c r="K117" s="1102"/>
      <c r="L117" s="1102"/>
      <c r="M117" s="1102"/>
      <c r="N117" s="1102"/>
      <c r="O117" s="1102"/>
      <c r="P117" s="1102"/>
      <c r="Q117" s="1102"/>
      <c r="R117" s="1080">
        <f t="shared" si="113"/>
        <v>0</v>
      </c>
      <c r="S117" s="788">
        <f t="shared" si="114"/>
        <v>0</v>
      </c>
      <c r="W117" s="1081">
        <f t="shared" si="115"/>
        <v>0</v>
      </c>
      <c r="X117" s="1081">
        <f t="shared" si="116"/>
        <v>0</v>
      </c>
      <c r="Z117" s="1081">
        <f t="shared" si="117"/>
        <v>0</v>
      </c>
      <c r="AA117" s="1081">
        <f t="shared" si="118"/>
        <v>0</v>
      </c>
      <c r="AB117" s="909" t="e">
        <f t="shared" si="119"/>
        <v>#DIV/0!</v>
      </c>
    </row>
    <row r="118" spans="1:28" ht="15" thickBot="1" x14ac:dyDescent="0.35">
      <c r="A118" s="1082"/>
      <c r="B118" s="1083" t="s">
        <v>1175</v>
      </c>
      <c r="C118" s="1084"/>
      <c r="D118" s="920"/>
      <c r="E118" s="1086"/>
      <c r="F118" s="1087">
        <f>SUM(F113:F117)</f>
        <v>0</v>
      </c>
      <c r="G118" s="1087">
        <f t="shared" ref="G118:R118" si="120">SUM(G113:G117)</f>
        <v>0</v>
      </c>
      <c r="H118" s="1087">
        <f t="shared" si="120"/>
        <v>0</v>
      </c>
      <c r="I118" s="1087">
        <f t="shared" si="120"/>
        <v>0</v>
      </c>
      <c r="J118" s="1087">
        <f t="shared" si="120"/>
        <v>0</v>
      </c>
      <c r="K118" s="1087">
        <f t="shared" si="120"/>
        <v>0</v>
      </c>
      <c r="L118" s="1087">
        <f t="shared" si="120"/>
        <v>0</v>
      </c>
      <c r="M118" s="1087">
        <f t="shared" si="120"/>
        <v>0</v>
      </c>
      <c r="N118" s="1087">
        <f t="shared" si="120"/>
        <v>0</v>
      </c>
      <c r="O118" s="1087">
        <f t="shared" si="120"/>
        <v>0</v>
      </c>
      <c r="P118" s="1087">
        <f t="shared" si="120"/>
        <v>0</v>
      </c>
      <c r="Q118" s="1087">
        <f t="shared" si="120"/>
        <v>0</v>
      </c>
      <c r="R118" s="1087">
        <f t="shared" si="120"/>
        <v>0</v>
      </c>
      <c r="S118" s="796">
        <f>SUM(S113:S117)</f>
        <v>0</v>
      </c>
      <c r="W118" s="1099">
        <f>SUM(W113:W117)</f>
        <v>0</v>
      </c>
      <c r="X118" s="1099">
        <f>SUM(X113:X117)</f>
        <v>0</v>
      </c>
      <c r="Z118" s="1089">
        <f>SUM(Z113:Z117)</f>
        <v>0</v>
      </c>
      <c r="AA118" s="1089">
        <f>SUM(AA113:AA117)</f>
        <v>0</v>
      </c>
      <c r="AB118" s="798" t="e">
        <f>Z118/(Z118+AA118)</f>
        <v>#DIV/0!</v>
      </c>
    </row>
    <row r="119" spans="1:28" ht="14.25" x14ac:dyDescent="0.3">
      <c r="A119" s="1075">
        <v>6.3</v>
      </c>
      <c r="B119" s="1076" t="s">
        <v>158</v>
      </c>
      <c r="C119" s="1148">
        <f>'24. M&amp;E Staff Loading'!C119</f>
        <v>0</v>
      </c>
      <c r="D119" s="919">
        <f>'24. M&amp;E Staff Loading'!D119</f>
        <v>0</v>
      </c>
      <c r="E119" s="1149">
        <f>'24. M&amp;E Staff Loading'!E119</f>
        <v>0</v>
      </c>
      <c r="F119" s="1102"/>
      <c r="G119" s="1102"/>
      <c r="H119" s="1102"/>
      <c r="I119" s="1102"/>
      <c r="J119" s="1102"/>
      <c r="K119" s="1102"/>
      <c r="L119" s="1102"/>
      <c r="M119" s="1102"/>
      <c r="N119" s="1102"/>
      <c r="O119" s="1102"/>
      <c r="P119" s="1102"/>
      <c r="Q119" s="1102"/>
      <c r="R119" s="1080">
        <f t="shared" ref="R119:R123" si="121">SUM(F119:Q119)</f>
        <v>0</v>
      </c>
      <c r="S119" s="788">
        <f>D119*R119</f>
        <v>0</v>
      </c>
      <c r="W119" s="1081">
        <f>X119/$U$7</f>
        <v>0</v>
      </c>
      <c r="X119" s="1081">
        <f>R119/12</f>
        <v>0</v>
      </c>
      <c r="Z119" s="1081">
        <f>IF($E119="Y",$R119,0)</f>
        <v>0</v>
      </c>
      <c r="AA119" s="1081">
        <f>IF($E119="N",$R119,0)</f>
        <v>0</v>
      </c>
      <c r="AB119" s="909" t="e">
        <f>Z119/(AA119+Z119)</f>
        <v>#DIV/0!</v>
      </c>
    </row>
    <row r="120" spans="1:28" s="1088" customFormat="1" ht="14.25" x14ac:dyDescent="0.3">
      <c r="A120" s="1075"/>
      <c r="B120" s="1076"/>
      <c r="C120" s="1148">
        <f>'24. M&amp;E Staff Loading'!C120</f>
        <v>0</v>
      </c>
      <c r="D120" s="919">
        <f>'24. M&amp;E Staff Loading'!D120</f>
        <v>0</v>
      </c>
      <c r="E120" s="1149">
        <f>'24. M&amp;E Staff Loading'!E120</f>
        <v>0</v>
      </c>
      <c r="F120" s="1102"/>
      <c r="G120" s="1102"/>
      <c r="H120" s="1102"/>
      <c r="I120" s="1102"/>
      <c r="J120" s="1102"/>
      <c r="K120" s="1102"/>
      <c r="L120" s="1102"/>
      <c r="M120" s="1102"/>
      <c r="N120" s="1102"/>
      <c r="O120" s="1102"/>
      <c r="P120" s="1102"/>
      <c r="Q120" s="1102"/>
      <c r="R120" s="1080">
        <f t="shared" si="121"/>
        <v>0</v>
      </c>
      <c r="S120" s="788">
        <f t="shared" ref="S120:S123" si="122">D120*R120</f>
        <v>0</v>
      </c>
      <c r="T120" s="1129"/>
      <c r="U120" s="1129"/>
      <c r="V120" s="1129"/>
      <c r="W120" s="1081">
        <f t="shared" ref="W120:W123" si="123">X120/$U$7</f>
        <v>0</v>
      </c>
      <c r="X120" s="1081">
        <f t="shared" ref="X120:X123" si="124">R120/12</f>
        <v>0</v>
      </c>
      <c r="Z120" s="1081">
        <f t="shared" ref="Z120:Z123" si="125">IF($E120="Y",$R120,0)</f>
        <v>0</v>
      </c>
      <c r="AA120" s="1081">
        <f t="shared" ref="AA120:AA123" si="126">IF($E120="N",$R120,0)</f>
        <v>0</v>
      </c>
      <c r="AB120" s="909" t="e">
        <f t="shared" ref="AB120:AB123" si="127">Z120/(AA120+Z120)</f>
        <v>#DIV/0!</v>
      </c>
    </row>
    <row r="121" spans="1:28" ht="14.25" x14ac:dyDescent="0.3">
      <c r="A121" s="1075"/>
      <c r="B121" s="1076"/>
      <c r="C121" s="1148">
        <f>'24. M&amp;E Staff Loading'!C121</f>
        <v>0</v>
      </c>
      <c r="D121" s="919">
        <f>'24. M&amp;E Staff Loading'!D121</f>
        <v>0</v>
      </c>
      <c r="E121" s="1149">
        <f>'24. M&amp;E Staff Loading'!E121</f>
        <v>0</v>
      </c>
      <c r="F121" s="1102"/>
      <c r="G121" s="1102"/>
      <c r="H121" s="1102"/>
      <c r="I121" s="1102"/>
      <c r="J121" s="1102"/>
      <c r="K121" s="1102"/>
      <c r="L121" s="1102"/>
      <c r="M121" s="1102"/>
      <c r="N121" s="1102"/>
      <c r="O121" s="1102"/>
      <c r="P121" s="1102"/>
      <c r="Q121" s="1102"/>
      <c r="R121" s="1080">
        <f t="shared" si="121"/>
        <v>0</v>
      </c>
      <c r="S121" s="788">
        <f t="shared" si="122"/>
        <v>0</v>
      </c>
      <c r="W121" s="1081">
        <f t="shared" si="123"/>
        <v>0</v>
      </c>
      <c r="X121" s="1081">
        <f t="shared" si="124"/>
        <v>0</v>
      </c>
      <c r="Z121" s="1081">
        <f t="shared" si="125"/>
        <v>0</v>
      </c>
      <c r="AA121" s="1081">
        <f t="shared" si="126"/>
        <v>0</v>
      </c>
      <c r="AB121" s="909" t="e">
        <f t="shared" si="127"/>
        <v>#DIV/0!</v>
      </c>
    </row>
    <row r="122" spans="1:28" s="1088" customFormat="1" ht="14.25" x14ac:dyDescent="0.3">
      <c r="A122" s="1075"/>
      <c r="B122" s="1076"/>
      <c r="C122" s="1148">
        <f>'24. M&amp;E Staff Loading'!C122</f>
        <v>0</v>
      </c>
      <c r="D122" s="919">
        <f>'24. M&amp;E Staff Loading'!D122</f>
        <v>0</v>
      </c>
      <c r="E122" s="1149">
        <f>'24. M&amp;E Staff Loading'!E122</f>
        <v>0</v>
      </c>
      <c r="F122" s="1102"/>
      <c r="G122" s="1102"/>
      <c r="H122" s="1102"/>
      <c r="I122" s="1102"/>
      <c r="J122" s="1102"/>
      <c r="K122" s="1102"/>
      <c r="L122" s="1102"/>
      <c r="M122" s="1102"/>
      <c r="N122" s="1102"/>
      <c r="O122" s="1102"/>
      <c r="P122" s="1102"/>
      <c r="Q122" s="1102"/>
      <c r="R122" s="1080">
        <f t="shared" si="121"/>
        <v>0</v>
      </c>
      <c r="S122" s="788">
        <f t="shared" si="122"/>
        <v>0</v>
      </c>
      <c r="T122" s="1066"/>
      <c r="U122" s="1066"/>
      <c r="V122" s="1066"/>
      <c r="W122" s="1081">
        <f t="shared" si="123"/>
        <v>0</v>
      </c>
      <c r="X122" s="1081">
        <f t="shared" si="124"/>
        <v>0</v>
      </c>
      <c r="Z122" s="1081">
        <f t="shared" si="125"/>
        <v>0</v>
      </c>
      <c r="AA122" s="1081">
        <f t="shared" si="126"/>
        <v>0</v>
      </c>
      <c r="AB122" s="909" t="e">
        <f t="shared" si="127"/>
        <v>#DIV/0!</v>
      </c>
    </row>
    <row r="123" spans="1:28" ht="14.25" x14ac:dyDescent="0.3">
      <c r="A123" s="1075"/>
      <c r="B123" s="1076"/>
      <c r="C123" s="1148">
        <f>'24. M&amp;E Staff Loading'!C123</f>
        <v>0</v>
      </c>
      <c r="D123" s="919">
        <f>'24. M&amp;E Staff Loading'!D123</f>
        <v>0</v>
      </c>
      <c r="E123" s="1149">
        <f>'24. M&amp;E Staff Loading'!E123</f>
        <v>0</v>
      </c>
      <c r="F123" s="1102"/>
      <c r="G123" s="1102"/>
      <c r="H123" s="1102"/>
      <c r="I123" s="1102"/>
      <c r="J123" s="1102"/>
      <c r="K123" s="1102"/>
      <c r="L123" s="1102"/>
      <c r="M123" s="1102"/>
      <c r="N123" s="1102"/>
      <c r="O123" s="1102"/>
      <c r="P123" s="1102"/>
      <c r="Q123" s="1102"/>
      <c r="R123" s="1080">
        <f t="shared" si="121"/>
        <v>0</v>
      </c>
      <c r="S123" s="788">
        <f t="shared" si="122"/>
        <v>0</v>
      </c>
      <c r="W123" s="1081">
        <f t="shared" si="123"/>
        <v>0</v>
      </c>
      <c r="X123" s="1081">
        <f t="shared" si="124"/>
        <v>0</v>
      </c>
      <c r="Z123" s="1081">
        <f t="shared" si="125"/>
        <v>0</v>
      </c>
      <c r="AA123" s="1081">
        <f t="shared" si="126"/>
        <v>0</v>
      </c>
      <c r="AB123" s="909" t="e">
        <f t="shared" si="127"/>
        <v>#DIV/0!</v>
      </c>
    </row>
    <row r="124" spans="1:28" ht="15" thickBot="1" x14ac:dyDescent="0.35">
      <c r="A124" s="1082"/>
      <c r="B124" s="1083" t="s">
        <v>159</v>
      </c>
      <c r="C124" s="1084"/>
      <c r="D124" s="920"/>
      <c r="E124" s="1086"/>
      <c r="F124" s="1087">
        <f>SUM(F119:F123)</f>
        <v>0</v>
      </c>
      <c r="G124" s="1087">
        <f t="shared" ref="G124:R124" si="128">SUM(G119:G123)</f>
        <v>0</v>
      </c>
      <c r="H124" s="1087">
        <f t="shared" si="128"/>
        <v>0</v>
      </c>
      <c r="I124" s="1087">
        <f t="shared" si="128"/>
        <v>0</v>
      </c>
      <c r="J124" s="1087">
        <f t="shared" si="128"/>
        <v>0</v>
      </c>
      <c r="K124" s="1087">
        <f t="shared" si="128"/>
        <v>0</v>
      </c>
      <c r="L124" s="1087">
        <f t="shared" si="128"/>
        <v>0</v>
      </c>
      <c r="M124" s="1087">
        <f t="shared" si="128"/>
        <v>0</v>
      </c>
      <c r="N124" s="1087">
        <f t="shared" si="128"/>
        <v>0</v>
      </c>
      <c r="O124" s="1087">
        <f t="shared" si="128"/>
        <v>0</v>
      </c>
      <c r="P124" s="1087">
        <f t="shared" si="128"/>
        <v>0</v>
      </c>
      <c r="Q124" s="1087">
        <f t="shared" si="128"/>
        <v>0</v>
      </c>
      <c r="R124" s="1087">
        <f t="shared" si="128"/>
        <v>0</v>
      </c>
      <c r="S124" s="796">
        <f>SUM(S119:S123)</f>
        <v>0</v>
      </c>
      <c r="W124" s="1099">
        <f>SUM(W119:W123)</f>
        <v>0</v>
      </c>
      <c r="X124" s="1099">
        <f>SUM(X119:X123)</f>
        <v>0</v>
      </c>
      <c r="Z124" s="1089">
        <f>SUM(Z119:Z123)</f>
        <v>0</v>
      </c>
      <c r="AA124" s="1089">
        <f>SUM(AA119:AA123)</f>
        <v>0</v>
      </c>
      <c r="AB124" s="798" t="e">
        <f>Z124/(Z124+AA124)</f>
        <v>#DIV/0!</v>
      </c>
    </row>
    <row r="125" spans="1:28" ht="14.25" x14ac:dyDescent="0.3">
      <c r="A125" s="1075">
        <v>6.4</v>
      </c>
      <c r="B125" s="1076" t="s">
        <v>160</v>
      </c>
      <c r="C125" s="1148">
        <f>'24. M&amp;E Staff Loading'!C125</f>
        <v>0</v>
      </c>
      <c r="D125" s="919">
        <f>'24. M&amp;E Staff Loading'!D125</f>
        <v>0</v>
      </c>
      <c r="E125" s="1149">
        <f>'24. M&amp;E Staff Loading'!E125</f>
        <v>0</v>
      </c>
      <c r="F125" s="1102"/>
      <c r="G125" s="1102"/>
      <c r="H125" s="1102"/>
      <c r="I125" s="1102"/>
      <c r="J125" s="1102"/>
      <c r="K125" s="1102"/>
      <c r="L125" s="1102"/>
      <c r="M125" s="1102"/>
      <c r="N125" s="1102"/>
      <c r="O125" s="1102"/>
      <c r="P125" s="1102"/>
      <c r="Q125" s="1102"/>
      <c r="R125" s="1080">
        <f t="shared" ref="R125:R129" si="129">SUM(F125:Q125)</f>
        <v>0</v>
      </c>
      <c r="S125" s="788">
        <f>D125*R125</f>
        <v>0</v>
      </c>
      <c r="W125" s="1081">
        <f>X125/$U$7</f>
        <v>0</v>
      </c>
      <c r="X125" s="1081">
        <f>R125/12</f>
        <v>0</v>
      </c>
      <c r="Z125" s="1081">
        <f>IF($E125="Y",$R125,0)</f>
        <v>0</v>
      </c>
      <c r="AA125" s="1081">
        <f>IF($E125="N",$R125,0)</f>
        <v>0</v>
      </c>
      <c r="AB125" s="909" t="e">
        <f>Z125/(AA125+Z125)</f>
        <v>#DIV/0!</v>
      </c>
    </row>
    <row r="126" spans="1:28" s="1088" customFormat="1" ht="14.25" x14ac:dyDescent="0.3">
      <c r="A126" s="1075"/>
      <c r="B126" s="1076"/>
      <c r="C126" s="1148">
        <f>'24. M&amp;E Staff Loading'!C126</f>
        <v>0</v>
      </c>
      <c r="D126" s="919">
        <f>'24. M&amp;E Staff Loading'!D126</f>
        <v>0</v>
      </c>
      <c r="E126" s="1149">
        <f>'24. M&amp;E Staff Loading'!E126</f>
        <v>0</v>
      </c>
      <c r="F126" s="1102"/>
      <c r="G126" s="1102"/>
      <c r="H126" s="1102"/>
      <c r="I126" s="1102"/>
      <c r="J126" s="1102"/>
      <c r="K126" s="1102"/>
      <c r="L126" s="1102"/>
      <c r="M126" s="1102"/>
      <c r="N126" s="1102"/>
      <c r="O126" s="1102"/>
      <c r="P126" s="1102"/>
      <c r="Q126" s="1102"/>
      <c r="R126" s="1080">
        <f t="shared" si="129"/>
        <v>0</v>
      </c>
      <c r="S126" s="788">
        <f t="shared" ref="S126:S129" si="130">D126*R126</f>
        <v>0</v>
      </c>
      <c r="T126" s="1066"/>
      <c r="U126" s="1066"/>
      <c r="V126" s="1066"/>
      <c r="W126" s="1081">
        <f t="shared" ref="W126:W129" si="131">X126/$U$7</f>
        <v>0</v>
      </c>
      <c r="X126" s="1081">
        <f t="shared" ref="X126:X129" si="132">R126/12</f>
        <v>0</v>
      </c>
      <c r="Z126" s="1081">
        <f t="shared" ref="Z126:Z129" si="133">IF($E126="Y",$R126,0)</f>
        <v>0</v>
      </c>
      <c r="AA126" s="1081">
        <f t="shared" ref="AA126:AA129" si="134">IF($E126="N",$R126,0)</f>
        <v>0</v>
      </c>
      <c r="AB126" s="909" t="e">
        <f t="shared" ref="AB126:AB129" si="135">Z126/(AA126+Z126)</f>
        <v>#DIV/0!</v>
      </c>
    </row>
    <row r="127" spans="1:28" s="1088" customFormat="1" ht="14.25" x14ac:dyDescent="0.3">
      <c r="A127" s="1075"/>
      <c r="B127" s="1076"/>
      <c r="C127" s="1148">
        <f>'24. M&amp;E Staff Loading'!C127</f>
        <v>0</v>
      </c>
      <c r="D127" s="919">
        <f>'24. M&amp;E Staff Loading'!D127</f>
        <v>0</v>
      </c>
      <c r="E127" s="1149">
        <f>'24. M&amp;E Staff Loading'!E127</f>
        <v>0</v>
      </c>
      <c r="F127" s="1102"/>
      <c r="G127" s="1102"/>
      <c r="H127" s="1102"/>
      <c r="I127" s="1102"/>
      <c r="J127" s="1102"/>
      <c r="K127" s="1102"/>
      <c r="L127" s="1102"/>
      <c r="M127" s="1102"/>
      <c r="N127" s="1102"/>
      <c r="O127" s="1102"/>
      <c r="P127" s="1102"/>
      <c r="Q127" s="1102"/>
      <c r="R127" s="1080">
        <f t="shared" si="129"/>
        <v>0</v>
      </c>
      <c r="S127" s="788">
        <f t="shared" si="130"/>
        <v>0</v>
      </c>
      <c r="T127" s="1066"/>
      <c r="U127" s="1066"/>
      <c r="V127" s="1066"/>
      <c r="W127" s="1081">
        <f t="shared" si="131"/>
        <v>0</v>
      </c>
      <c r="X127" s="1081">
        <f t="shared" si="132"/>
        <v>0</v>
      </c>
      <c r="Z127" s="1081">
        <f t="shared" si="133"/>
        <v>0</v>
      </c>
      <c r="AA127" s="1081">
        <f t="shared" si="134"/>
        <v>0</v>
      </c>
      <c r="AB127" s="909" t="e">
        <f t="shared" si="135"/>
        <v>#DIV/0!</v>
      </c>
    </row>
    <row r="128" spans="1:28" s="1088" customFormat="1" ht="14.25" x14ac:dyDescent="0.3">
      <c r="A128" s="1075"/>
      <c r="B128" s="1076"/>
      <c r="C128" s="1148">
        <f>'24. M&amp;E Staff Loading'!C128</f>
        <v>0</v>
      </c>
      <c r="D128" s="919">
        <f>'24. M&amp;E Staff Loading'!D128</f>
        <v>0</v>
      </c>
      <c r="E128" s="1149">
        <f>'24. M&amp;E Staff Loading'!E128</f>
        <v>0</v>
      </c>
      <c r="F128" s="1102"/>
      <c r="G128" s="1102"/>
      <c r="H128" s="1102"/>
      <c r="I128" s="1102"/>
      <c r="J128" s="1102"/>
      <c r="K128" s="1102"/>
      <c r="L128" s="1102"/>
      <c r="M128" s="1102"/>
      <c r="N128" s="1102"/>
      <c r="O128" s="1102"/>
      <c r="P128" s="1102"/>
      <c r="Q128" s="1102"/>
      <c r="R128" s="1080">
        <f t="shared" si="129"/>
        <v>0</v>
      </c>
      <c r="S128" s="788">
        <f t="shared" si="130"/>
        <v>0</v>
      </c>
      <c r="T128" s="1066"/>
      <c r="U128" s="1066"/>
      <c r="V128" s="1066"/>
      <c r="W128" s="1081">
        <f t="shared" si="131"/>
        <v>0</v>
      </c>
      <c r="X128" s="1081">
        <f t="shared" si="132"/>
        <v>0</v>
      </c>
      <c r="Z128" s="1081">
        <f t="shared" si="133"/>
        <v>0</v>
      </c>
      <c r="AA128" s="1081">
        <f t="shared" si="134"/>
        <v>0</v>
      </c>
      <c r="AB128" s="909" t="e">
        <f t="shared" si="135"/>
        <v>#DIV/0!</v>
      </c>
    </row>
    <row r="129" spans="1:28" ht="14.25" customHeight="1" x14ac:dyDescent="0.3">
      <c r="A129" s="1075"/>
      <c r="B129" s="1076"/>
      <c r="C129" s="1148">
        <f>'24. M&amp;E Staff Loading'!C129</f>
        <v>0</v>
      </c>
      <c r="D129" s="919">
        <f>'24. M&amp;E Staff Loading'!D129</f>
        <v>0</v>
      </c>
      <c r="E129" s="1149">
        <f>'24. M&amp;E Staff Loading'!E129</f>
        <v>0</v>
      </c>
      <c r="F129" s="1102"/>
      <c r="G129" s="1102"/>
      <c r="H129" s="1102"/>
      <c r="I129" s="1102"/>
      <c r="J129" s="1102"/>
      <c r="K129" s="1102"/>
      <c r="L129" s="1102"/>
      <c r="M129" s="1102"/>
      <c r="N129" s="1102"/>
      <c r="O129" s="1102"/>
      <c r="P129" s="1102"/>
      <c r="Q129" s="1102"/>
      <c r="R129" s="1080">
        <f t="shared" si="129"/>
        <v>0</v>
      </c>
      <c r="S129" s="788">
        <f t="shared" si="130"/>
        <v>0</v>
      </c>
      <c r="W129" s="1081">
        <f t="shared" si="131"/>
        <v>0</v>
      </c>
      <c r="X129" s="1081">
        <f t="shared" si="132"/>
        <v>0</v>
      </c>
      <c r="Z129" s="1081">
        <f t="shared" si="133"/>
        <v>0</v>
      </c>
      <c r="AA129" s="1081">
        <f t="shared" si="134"/>
        <v>0</v>
      </c>
      <c r="AB129" s="909" t="e">
        <f t="shared" si="135"/>
        <v>#DIV/0!</v>
      </c>
    </row>
    <row r="130" spans="1:28" s="1068" customFormat="1" ht="15" thickBot="1" x14ac:dyDescent="0.35">
      <c r="A130" s="1082"/>
      <c r="B130" s="1083" t="s">
        <v>161</v>
      </c>
      <c r="C130" s="1084"/>
      <c r="D130" s="920"/>
      <c r="E130" s="1086"/>
      <c r="F130" s="1087">
        <f>SUM(F125:F129)</f>
        <v>0</v>
      </c>
      <c r="G130" s="1087">
        <f t="shared" ref="G130:R130" si="136">SUM(G125:G129)</f>
        <v>0</v>
      </c>
      <c r="H130" s="1087">
        <f t="shared" si="136"/>
        <v>0</v>
      </c>
      <c r="I130" s="1087">
        <f t="shared" si="136"/>
        <v>0</v>
      </c>
      <c r="J130" s="1087">
        <f t="shared" si="136"/>
        <v>0</v>
      </c>
      <c r="K130" s="1087">
        <f t="shared" si="136"/>
        <v>0</v>
      </c>
      <c r="L130" s="1087">
        <f t="shared" si="136"/>
        <v>0</v>
      </c>
      <c r="M130" s="1087">
        <f t="shared" si="136"/>
        <v>0</v>
      </c>
      <c r="N130" s="1087">
        <f t="shared" si="136"/>
        <v>0</v>
      </c>
      <c r="O130" s="1087">
        <f t="shared" si="136"/>
        <v>0</v>
      </c>
      <c r="P130" s="1087">
        <f t="shared" si="136"/>
        <v>0</v>
      </c>
      <c r="Q130" s="1087">
        <f t="shared" si="136"/>
        <v>0</v>
      </c>
      <c r="R130" s="1087">
        <f t="shared" si="136"/>
        <v>0</v>
      </c>
      <c r="S130" s="796">
        <f>SUM(S125:S129)</f>
        <v>0</v>
      </c>
      <c r="T130" s="1066"/>
      <c r="U130" s="1066"/>
      <c r="V130" s="1066"/>
      <c r="W130" s="1099">
        <f>SUM(W125:W129)</f>
        <v>0</v>
      </c>
      <c r="X130" s="1099">
        <f>SUM(X125:X129)</f>
        <v>0</v>
      </c>
      <c r="Z130" s="1089">
        <f>SUM(Z125:Z129)</f>
        <v>0</v>
      </c>
      <c r="AA130" s="1089">
        <f>SUM(AA125:AA129)</f>
        <v>0</v>
      </c>
      <c r="AB130" s="798" t="e">
        <f>Z130/(Z130+AA130)</f>
        <v>#DIV/0!</v>
      </c>
    </row>
    <row r="131" spans="1:28" ht="9.9499999999999993" customHeight="1" x14ac:dyDescent="0.3">
      <c r="A131" s="1100"/>
      <c r="B131" s="1101"/>
      <c r="C131" s="1118"/>
      <c r="D131" s="922"/>
      <c r="E131" s="1079"/>
      <c r="F131" s="1102"/>
      <c r="G131" s="1102"/>
      <c r="H131" s="1102"/>
      <c r="I131" s="1102"/>
      <c r="J131" s="1102"/>
      <c r="K131" s="1102"/>
      <c r="L131" s="1102"/>
      <c r="M131" s="1102"/>
      <c r="N131" s="1102"/>
      <c r="O131" s="1102"/>
      <c r="P131" s="1102"/>
      <c r="Q131" s="1102"/>
      <c r="R131" s="1102"/>
      <c r="S131" s="834"/>
      <c r="W131" s="1125"/>
      <c r="X131" s="1125"/>
      <c r="Z131" s="1125"/>
      <c r="AA131" s="1125"/>
      <c r="AB131" s="790"/>
    </row>
    <row r="132" spans="1:28" ht="15" thickBot="1" x14ac:dyDescent="0.35">
      <c r="A132" s="1104"/>
      <c r="B132" s="1105" t="s">
        <v>155</v>
      </c>
      <c r="C132" s="1106"/>
      <c r="D132" s="923"/>
      <c r="E132" s="1108"/>
      <c r="F132" s="1107">
        <f t="shared" ref="F132:S132" si="137">SUM(F112,F118,F124,F130)</f>
        <v>0</v>
      </c>
      <c r="G132" s="1107">
        <f t="shared" si="137"/>
        <v>0</v>
      </c>
      <c r="H132" s="1107">
        <f t="shared" si="137"/>
        <v>0</v>
      </c>
      <c r="I132" s="1107">
        <f t="shared" si="137"/>
        <v>0</v>
      </c>
      <c r="J132" s="1107">
        <f t="shared" si="137"/>
        <v>0</v>
      </c>
      <c r="K132" s="1107">
        <f t="shared" si="137"/>
        <v>0</v>
      </c>
      <c r="L132" s="1107">
        <f t="shared" si="137"/>
        <v>0</v>
      </c>
      <c r="M132" s="1107">
        <f t="shared" si="137"/>
        <v>0</v>
      </c>
      <c r="N132" s="1107">
        <f t="shared" si="137"/>
        <v>0</v>
      </c>
      <c r="O132" s="1107">
        <f t="shared" si="137"/>
        <v>0</v>
      </c>
      <c r="P132" s="1107">
        <f t="shared" si="137"/>
        <v>0</v>
      </c>
      <c r="Q132" s="1107">
        <f t="shared" si="137"/>
        <v>0</v>
      </c>
      <c r="R132" s="1107">
        <f t="shared" si="137"/>
        <v>0</v>
      </c>
      <c r="S132" s="814">
        <f t="shared" si="137"/>
        <v>0</v>
      </c>
      <c r="W132" s="1107">
        <f>SUM(W112,W118,W124,W130)</f>
        <v>0</v>
      </c>
      <c r="X132" s="1107">
        <f>SUM(X112,X118,X124,X130)</f>
        <v>0</v>
      </c>
      <c r="Z132" s="1107">
        <f>SUM(Z112,Z118,Z124,Z130)</f>
        <v>0</v>
      </c>
      <c r="AA132" s="1107">
        <f>SUM(AA112,AA118,AA124,AA130)</f>
        <v>0</v>
      </c>
      <c r="AB132" s="815" t="e">
        <f>Z132/(Z132+AA132)</f>
        <v>#DIV/0!</v>
      </c>
    </row>
    <row r="133" spans="1:28" ht="14.25" x14ac:dyDescent="0.3">
      <c r="A133" s="1126"/>
      <c r="B133" s="1101"/>
      <c r="C133" s="1077"/>
      <c r="D133" s="922"/>
      <c r="E133" s="1128"/>
      <c r="F133" s="1102"/>
      <c r="G133" s="1102"/>
      <c r="H133" s="1102"/>
      <c r="I133" s="1102"/>
      <c r="J133" s="1102"/>
      <c r="K133" s="1102"/>
      <c r="L133" s="1102"/>
      <c r="M133" s="1102"/>
      <c r="N133" s="1102"/>
      <c r="O133" s="1102"/>
      <c r="P133" s="1102"/>
      <c r="Q133" s="1102"/>
      <c r="R133" s="1102"/>
      <c r="S133" s="834"/>
      <c r="W133" s="1077"/>
      <c r="X133" s="1077"/>
      <c r="Z133" s="1077"/>
      <c r="AA133" s="1077"/>
      <c r="AB133" s="790"/>
    </row>
    <row r="134" spans="1:28" ht="14.25" x14ac:dyDescent="0.3">
      <c r="A134" s="1070">
        <v>7</v>
      </c>
      <c r="B134" s="1124" t="s">
        <v>1176</v>
      </c>
      <c r="C134" s="1072"/>
      <c r="D134" s="918"/>
      <c r="E134" s="1073"/>
      <c r="F134" s="1116"/>
      <c r="G134" s="1116"/>
      <c r="H134" s="1116"/>
      <c r="I134" s="1116"/>
      <c r="J134" s="1116"/>
      <c r="K134" s="1116"/>
      <c r="L134" s="1116"/>
      <c r="M134" s="1116"/>
      <c r="N134" s="1116"/>
      <c r="O134" s="1116"/>
      <c r="P134" s="1116"/>
      <c r="Q134" s="1116"/>
      <c r="R134" s="1074"/>
      <c r="S134" s="838"/>
      <c r="W134" s="1072"/>
      <c r="X134" s="1072"/>
      <c r="Z134" s="1072"/>
      <c r="AA134" s="1072"/>
      <c r="AB134" s="781"/>
    </row>
    <row r="135" spans="1:28" ht="14.25" x14ac:dyDescent="0.3">
      <c r="A135" s="1075">
        <v>7.1</v>
      </c>
      <c r="B135" s="1076" t="s">
        <v>1177</v>
      </c>
      <c r="C135" s="1148">
        <f>'24. M&amp;E Staff Loading'!C135</f>
        <v>0</v>
      </c>
      <c r="D135" s="919">
        <f>'24. M&amp;E Staff Loading'!D135</f>
        <v>0</v>
      </c>
      <c r="E135" s="1149">
        <f>'24. M&amp;E Staff Loading'!E135</f>
        <v>0</v>
      </c>
      <c r="F135" s="1102"/>
      <c r="G135" s="1102"/>
      <c r="H135" s="1102"/>
      <c r="I135" s="1102"/>
      <c r="J135" s="1102"/>
      <c r="K135" s="1102"/>
      <c r="L135" s="1102"/>
      <c r="M135" s="1102"/>
      <c r="N135" s="1102"/>
      <c r="O135" s="1102"/>
      <c r="P135" s="1102"/>
      <c r="Q135" s="1102"/>
      <c r="R135" s="1080">
        <f t="shared" ref="R135:R139" si="138">SUM(F135:Q135)</f>
        <v>0</v>
      </c>
      <c r="S135" s="788">
        <f>D135*R135</f>
        <v>0</v>
      </c>
      <c r="W135" s="1081">
        <f>X135/$U$7</f>
        <v>0</v>
      </c>
      <c r="X135" s="1081">
        <f>R135/12</f>
        <v>0</v>
      </c>
      <c r="Z135" s="1081">
        <f>IF($E135="Y",$R135,0)</f>
        <v>0</v>
      </c>
      <c r="AA135" s="1081">
        <f>IF($E135="N",$R135,0)</f>
        <v>0</v>
      </c>
      <c r="AB135" s="909" t="e">
        <f>Z135/(AA135+Z135)</f>
        <v>#DIV/0!</v>
      </c>
    </row>
    <row r="136" spans="1:28" s="1088" customFormat="1" ht="14.25" x14ac:dyDescent="0.3">
      <c r="A136" s="1075"/>
      <c r="B136" s="1076"/>
      <c r="C136" s="1148">
        <f>'24. M&amp;E Staff Loading'!C136</f>
        <v>0</v>
      </c>
      <c r="D136" s="919">
        <f>'24. M&amp;E Staff Loading'!D136</f>
        <v>0</v>
      </c>
      <c r="E136" s="1149">
        <f>'24. M&amp;E Staff Loading'!E136</f>
        <v>0</v>
      </c>
      <c r="F136" s="1102"/>
      <c r="G136" s="1102"/>
      <c r="H136" s="1102"/>
      <c r="I136" s="1102"/>
      <c r="J136" s="1102"/>
      <c r="K136" s="1102"/>
      <c r="L136" s="1102"/>
      <c r="M136" s="1102"/>
      <c r="N136" s="1102"/>
      <c r="O136" s="1102"/>
      <c r="P136" s="1102"/>
      <c r="Q136" s="1102"/>
      <c r="R136" s="1080">
        <f t="shared" si="138"/>
        <v>0</v>
      </c>
      <c r="S136" s="788">
        <f t="shared" ref="S136:S139" si="139">D136*R136</f>
        <v>0</v>
      </c>
      <c r="T136" s="1066"/>
      <c r="U136" s="1066"/>
      <c r="V136" s="1066"/>
      <c r="W136" s="1081">
        <f t="shared" ref="W136:W139" si="140">X136/$U$7</f>
        <v>0</v>
      </c>
      <c r="X136" s="1081">
        <f t="shared" ref="X136:X139" si="141">R136/12</f>
        <v>0</v>
      </c>
      <c r="Z136" s="1081">
        <f t="shared" ref="Z136:Z139" si="142">IF($E136="Y",$R136,0)</f>
        <v>0</v>
      </c>
      <c r="AA136" s="1081">
        <f t="shared" ref="AA136:AA139" si="143">IF($E136="N",$R136,0)</f>
        <v>0</v>
      </c>
      <c r="AB136" s="909" t="e">
        <f t="shared" ref="AB136:AB139" si="144">Z136/(AA136+Z136)</f>
        <v>#DIV/0!</v>
      </c>
    </row>
    <row r="137" spans="1:28" ht="14.25" x14ac:dyDescent="0.3">
      <c r="A137" s="1075"/>
      <c r="B137" s="1076"/>
      <c r="C137" s="1148">
        <f>'24. M&amp;E Staff Loading'!C137</f>
        <v>0</v>
      </c>
      <c r="D137" s="919">
        <f>'24. M&amp;E Staff Loading'!D137</f>
        <v>0</v>
      </c>
      <c r="E137" s="1149">
        <f>'24. M&amp;E Staff Loading'!E137</f>
        <v>0</v>
      </c>
      <c r="F137" s="1102"/>
      <c r="G137" s="1102"/>
      <c r="H137" s="1102"/>
      <c r="I137" s="1102"/>
      <c r="J137" s="1102"/>
      <c r="K137" s="1102"/>
      <c r="L137" s="1102"/>
      <c r="M137" s="1102"/>
      <c r="N137" s="1102"/>
      <c r="O137" s="1102"/>
      <c r="P137" s="1102"/>
      <c r="Q137" s="1102"/>
      <c r="R137" s="1080">
        <f t="shared" si="138"/>
        <v>0</v>
      </c>
      <c r="S137" s="788">
        <f t="shared" si="139"/>
        <v>0</v>
      </c>
      <c r="W137" s="1081">
        <f t="shared" si="140"/>
        <v>0</v>
      </c>
      <c r="X137" s="1081">
        <f t="shared" si="141"/>
        <v>0</v>
      </c>
      <c r="Z137" s="1081">
        <f t="shared" si="142"/>
        <v>0</v>
      </c>
      <c r="AA137" s="1081">
        <f t="shared" si="143"/>
        <v>0</v>
      </c>
      <c r="AB137" s="909" t="e">
        <f t="shared" si="144"/>
        <v>#DIV/0!</v>
      </c>
    </row>
    <row r="138" spans="1:28" ht="14.25" x14ac:dyDescent="0.3">
      <c r="A138" s="1075"/>
      <c r="B138" s="1076"/>
      <c r="C138" s="1148">
        <f>'24. M&amp;E Staff Loading'!C138</f>
        <v>0</v>
      </c>
      <c r="D138" s="919">
        <f>'24. M&amp;E Staff Loading'!D138</f>
        <v>0</v>
      </c>
      <c r="E138" s="1149">
        <f>'24. M&amp;E Staff Loading'!E138</f>
        <v>0</v>
      </c>
      <c r="F138" s="1102"/>
      <c r="G138" s="1102"/>
      <c r="H138" s="1102"/>
      <c r="I138" s="1102"/>
      <c r="J138" s="1102"/>
      <c r="K138" s="1102"/>
      <c r="L138" s="1102"/>
      <c r="M138" s="1102"/>
      <c r="N138" s="1102"/>
      <c r="O138" s="1102"/>
      <c r="P138" s="1102"/>
      <c r="Q138" s="1102"/>
      <c r="R138" s="1080">
        <f t="shared" si="138"/>
        <v>0</v>
      </c>
      <c r="S138" s="788">
        <f t="shared" si="139"/>
        <v>0</v>
      </c>
      <c r="W138" s="1081">
        <f t="shared" si="140"/>
        <v>0</v>
      </c>
      <c r="X138" s="1081">
        <f t="shared" si="141"/>
        <v>0</v>
      </c>
      <c r="Z138" s="1081">
        <f t="shared" si="142"/>
        <v>0</v>
      </c>
      <c r="AA138" s="1081">
        <f t="shared" si="143"/>
        <v>0</v>
      </c>
      <c r="AB138" s="909" t="e">
        <f t="shared" si="144"/>
        <v>#DIV/0!</v>
      </c>
    </row>
    <row r="139" spans="1:28" ht="14.25" x14ac:dyDescent="0.3">
      <c r="A139" s="1075"/>
      <c r="B139" s="1076"/>
      <c r="C139" s="1148">
        <f>'24. M&amp;E Staff Loading'!C139</f>
        <v>0</v>
      </c>
      <c r="D139" s="919">
        <f>'24. M&amp;E Staff Loading'!D139</f>
        <v>0</v>
      </c>
      <c r="E139" s="1149">
        <f>'24. M&amp;E Staff Loading'!E139</f>
        <v>0</v>
      </c>
      <c r="F139" s="1102"/>
      <c r="G139" s="1102"/>
      <c r="H139" s="1102"/>
      <c r="I139" s="1102"/>
      <c r="J139" s="1102"/>
      <c r="K139" s="1102"/>
      <c r="L139" s="1102"/>
      <c r="M139" s="1102"/>
      <c r="N139" s="1102"/>
      <c r="O139" s="1102"/>
      <c r="P139" s="1102"/>
      <c r="Q139" s="1102"/>
      <c r="R139" s="1080">
        <f t="shared" si="138"/>
        <v>0</v>
      </c>
      <c r="S139" s="788">
        <f t="shared" si="139"/>
        <v>0</v>
      </c>
      <c r="W139" s="1081">
        <f t="shared" si="140"/>
        <v>0</v>
      </c>
      <c r="X139" s="1081">
        <f t="shared" si="141"/>
        <v>0</v>
      </c>
      <c r="Z139" s="1081">
        <f t="shared" si="142"/>
        <v>0</v>
      </c>
      <c r="AA139" s="1081">
        <f t="shared" si="143"/>
        <v>0</v>
      </c>
      <c r="AB139" s="909" t="e">
        <f t="shared" si="144"/>
        <v>#DIV/0!</v>
      </c>
    </row>
    <row r="140" spans="1:28" ht="15" thickBot="1" x14ac:dyDescent="0.35">
      <c r="A140" s="1082"/>
      <c r="B140" s="1083" t="s">
        <v>1178</v>
      </c>
      <c r="C140" s="1084"/>
      <c r="D140" s="920"/>
      <c r="E140" s="1086"/>
      <c r="F140" s="1087">
        <f>SUM(F135:F139)</f>
        <v>0</v>
      </c>
      <c r="G140" s="1087">
        <f t="shared" ref="G140:R140" si="145">SUM(G135:G139)</f>
        <v>0</v>
      </c>
      <c r="H140" s="1087">
        <f t="shared" si="145"/>
        <v>0</v>
      </c>
      <c r="I140" s="1087">
        <f t="shared" si="145"/>
        <v>0</v>
      </c>
      <c r="J140" s="1087">
        <f t="shared" si="145"/>
        <v>0</v>
      </c>
      <c r="K140" s="1087">
        <f t="shared" si="145"/>
        <v>0</v>
      </c>
      <c r="L140" s="1087">
        <f t="shared" si="145"/>
        <v>0</v>
      </c>
      <c r="M140" s="1087">
        <f t="shared" si="145"/>
        <v>0</v>
      </c>
      <c r="N140" s="1087">
        <f t="shared" si="145"/>
        <v>0</v>
      </c>
      <c r="O140" s="1087">
        <f t="shared" si="145"/>
        <v>0</v>
      </c>
      <c r="P140" s="1087">
        <f t="shared" si="145"/>
        <v>0</v>
      </c>
      <c r="Q140" s="1087">
        <f t="shared" si="145"/>
        <v>0</v>
      </c>
      <c r="R140" s="1087">
        <f t="shared" si="145"/>
        <v>0</v>
      </c>
      <c r="S140" s="796">
        <f>SUM(S135:S139)</f>
        <v>0</v>
      </c>
      <c r="W140" s="1099">
        <f>SUM(W135:W139)</f>
        <v>0</v>
      </c>
      <c r="X140" s="1099">
        <f>SUM(X135:X139)</f>
        <v>0</v>
      </c>
      <c r="Z140" s="1089">
        <f>SUM(Z135:Z139)</f>
        <v>0</v>
      </c>
      <c r="AA140" s="1089">
        <f>SUM(AA135:AA139)</f>
        <v>0</v>
      </c>
      <c r="AB140" s="798" t="e">
        <f>Z140/(Z140+AA140)</f>
        <v>#DIV/0!</v>
      </c>
    </row>
    <row r="141" spans="1:28" ht="14.25" x14ac:dyDescent="0.3">
      <c r="A141" s="1075">
        <v>7.2</v>
      </c>
      <c r="B141" s="1076" t="s">
        <v>1179</v>
      </c>
      <c r="C141" s="1148">
        <f>'24. M&amp;E Staff Loading'!C141</f>
        <v>0</v>
      </c>
      <c r="D141" s="919">
        <f>'24. M&amp;E Staff Loading'!D141</f>
        <v>0</v>
      </c>
      <c r="E141" s="1149">
        <f>'24. M&amp;E Staff Loading'!E141</f>
        <v>0</v>
      </c>
      <c r="F141" s="1102"/>
      <c r="G141" s="1102"/>
      <c r="H141" s="1102"/>
      <c r="I141" s="1102"/>
      <c r="J141" s="1102"/>
      <c r="K141" s="1102"/>
      <c r="L141" s="1102"/>
      <c r="M141" s="1102"/>
      <c r="N141" s="1102"/>
      <c r="O141" s="1102"/>
      <c r="P141" s="1102"/>
      <c r="Q141" s="1102"/>
      <c r="R141" s="1080">
        <f t="shared" ref="R141:R145" si="146">SUM(F141:Q141)</f>
        <v>0</v>
      </c>
      <c r="S141" s="788">
        <f>D141*R141</f>
        <v>0</v>
      </c>
      <c r="W141" s="1081">
        <f>X141/$U$7</f>
        <v>0</v>
      </c>
      <c r="X141" s="1081">
        <f>R141/12</f>
        <v>0</v>
      </c>
      <c r="Z141" s="1081">
        <f>IF($E141="Y",$R141,0)</f>
        <v>0</v>
      </c>
      <c r="AA141" s="1081">
        <f>IF($E141="N",$R141,0)</f>
        <v>0</v>
      </c>
      <c r="AB141" s="909" t="e">
        <f>Z141/(AA141+Z141)</f>
        <v>#DIV/0!</v>
      </c>
    </row>
    <row r="142" spans="1:28" s="1088" customFormat="1" ht="14.25" x14ac:dyDescent="0.3">
      <c r="A142" s="1075"/>
      <c r="B142" s="1076"/>
      <c r="C142" s="1148">
        <f>'24. M&amp;E Staff Loading'!C142</f>
        <v>0</v>
      </c>
      <c r="D142" s="919">
        <f>'24. M&amp;E Staff Loading'!D142</f>
        <v>0</v>
      </c>
      <c r="E142" s="1149">
        <f>'24. M&amp;E Staff Loading'!E142</f>
        <v>0</v>
      </c>
      <c r="F142" s="1102"/>
      <c r="G142" s="1102"/>
      <c r="H142" s="1102"/>
      <c r="I142" s="1102"/>
      <c r="J142" s="1102"/>
      <c r="K142" s="1102"/>
      <c r="L142" s="1102"/>
      <c r="M142" s="1102"/>
      <c r="N142" s="1102"/>
      <c r="O142" s="1102"/>
      <c r="P142" s="1102"/>
      <c r="Q142" s="1102"/>
      <c r="R142" s="1080">
        <f t="shared" si="146"/>
        <v>0</v>
      </c>
      <c r="S142" s="788">
        <f t="shared" ref="S142:S145" si="147">D142*R142</f>
        <v>0</v>
      </c>
      <c r="T142" s="1066"/>
      <c r="U142" s="1066"/>
      <c r="V142" s="1066"/>
      <c r="W142" s="1081">
        <f t="shared" ref="W142:W145" si="148">X142/$U$7</f>
        <v>0</v>
      </c>
      <c r="X142" s="1081">
        <f t="shared" ref="X142:X145" si="149">R142/12</f>
        <v>0</v>
      </c>
      <c r="Z142" s="1081">
        <f t="shared" ref="Z142:Z145" si="150">IF($E142="Y",$R142,0)</f>
        <v>0</v>
      </c>
      <c r="AA142" s="1081">
        <f t="shared" ref="AA142:AA145" si="151">IF($E142="N",$R142,0)</f>
        <v>0</v>
      </c>
      <c r="AB142" s="909" t="e">
        <f t="shared" ref="AB142:AB145" si="152">Z142/(AA142+Z142)</f>
        <v>#DIV/0!</v>
      </c>
    </row>
    <row r="143" spans="1:28" ht="14.25" x14ac:dyDescent="0.3">
      <c r="A143" s="1075"/>
      <c r="B143" s="1076"/>
      <c r="C143" s="1148">
        <f>'24. M&amp;E Staff Loading'!C143</f>
        <v>0</v>
      </c>
      <c r="D143" s="919">
        <f>'24. M&amp;E Staff Loading'!D143</f>
        <v>0</v>
      </c>
      <c r="E143" s="1149">
        <f>'24. M&amp;E Staff Loading'!E143</f>
        <v>0</v>
      </c>
      <c r="F143" s="1102"/>
      <c r="G143" s="1102"/>
      <c r="H143" s="1102"/>
      <c r="I143" s="1102"/>
      <c r="J143" s="1102"/>
      <c r="K143" s="1102"/>
      <c r="L143" s="1102"/>
      <c r="M143" s="1102"/>
      <c r="N143" s="1102"/>
      <c r="O143" s="1102"/>
      <c r="P143" s="1102"/>
      <c r="Q143" s="1102"/>
      <c r="R143" s="1080">
        <f t="shared" si="146"/>
        <v>0</v>
      </c>
      <c r="S143" s="788">
        <f t="shared" si="147"/>
        <v>0</v>
      </c>
      <c r="W143" s="1081">
        <f t="shared" si="148"/>
        <v>0</v>
      </c>
      <c r="X143" s="1081">
        <f t="shared" si="149"/>
        <v>0</v>
      </c>
      <c r="Z143" s="1081">
        <f t="shared" si="150"/>
        <v>0</v>
      </c>
      <c r="AA143" s="1081">
        <f t="shared" si="151"/>
        <v>0</v>
      </c>
      <c r="AB143" s="909" t="e">
        <f t="shared" si="152"/>
        <v>#DIV/0!</v>
      </c>
    </row>
    <row r="144" spans="1:28" s="1088" customFormat="1" ht="14.25" x14ac:dyDescent="0.3">
      <c r="A144" s="1075"/>
      <c r="B144" s="1076"/>
      <c r="C144" s="1148">
        <f>'24. M&amp;E Staff Loading'!C144</f>
        <v>0</v>
      </c>
      <c r="D144" s="919">
        <f>'24. M&amp;E Staff Loading'!D144</f>
        <v>0</v>
      </c>
      <c r="E144" s="1149">
        <f>'24. M&amp;E Staff Loading'!E144</f>
        <v>0</v>
      </c>
      <c r="F144" s="1102"/>
      <c r="G144" s="1102"/>
      <c r="H144" s="1102"/>
      <c r="I144" s="1102"/>
      <c r="J144" s="1102"/>
      <c r="K144" s="1102"/>
      <c r="L144" s="1102"/>
      <c r="M144" s="1102"/>
      <c r="N144" s="1102"/>
      <c r="O144" s="1102"/>
      <c r="P144" s="1102"/>
      <c r="Q144" s="1102"/>
      <c r="R144" s="1080">
        <f t="shared" si="146"/>
        <v>0</v>
      </c>
      <c r="S144" s="788">
        <f t="shared" si="147"/>
        <v>0</v>
      </c>
      <c r="T144" s="1066"/>
      <c r="U144" s="1066"/>
      <c r="V144" s="1066"/>
      <c r="W144" s="1081">
        <f t="shared" si="148"/>
        <v>0</v>
      </c>
      <c r="X144" s="1081">
        <f t="shared" si="149"/>
        <v>0</v>
      </c>
      <c r="Z144" s="1081">
        <f t="shared" si="150"/>
        <v>0</v>
      </c>
      <c r="AA144" s="1081">
        <f t="shared" si="151"/>
        <v>0</v>
      </c>
      <c r="AB144" s="909" t="e">
        <f t="shared" si="152"/>
        <v>#DIV/0!</v>
      </c>
    </row>
    <row r="145" spans="1:28" ht="14.25" x14ac:dyDescent="0.3">
      <c r="A145" s="1075"/>
      <c r="B145" s="1076"/>
      <c r="C145" s="1148">
        <f>'24. M&amp;E Staff Loading'!C145</f>
        <v>0</v>
      </c>
      <c r="D145" s="919">
        <f>'24. M&amp;E Staff Loading'!D145</f>
        <v>0</v>
      </c>
      <c r="E145" s="1149">
        <f>'24. M&amp;E Staff Loading'!E145</f>
        <v>0</v>
      </c>
      <c r="F145" s="1102"/>
      <c r="G145" s="1102"/>
      <c r="H145" s="1102"/>
      <c r="I145" s="1102"/>
      <c r="J145" s="1102"/>
      <c r="K145" s="1102"/>
      <c r="L145" s="1102"/>
      <c r="M145" s="1102"/>
      <c r="N145" s="1102"/>
      <c r="O145" s="1102"/>
      <c r="P145" s="1102"/>
      <c r="Q145" s="1102"/>
      <c r="R145" s="1080">
        <f t="shared" si="146"/>
        <v>0</v>
      </c>
      <c r="S145" s="788">
        <f t="shared" si="147"/>
        <v>0</v>
      </c>
      <c r="W145" s="1081">
        <f t="shared" si="148"/>
        <v>0</v>
      </c>
      <c r="X145" s="1081">
        <f t="shared" si="149"/>
        <v>0</v>
      </c>
      <c r="Z145" s="1081">
        <f t="shared" si="150"/>
        <v>0</v>
      </c>
      <c r="AA145" s="1081">
        <f t="shared" si="151"/>
        <v>0</v>
      </c>
      <c r="AB145" s="909" t="e">
        <f t="shared" si="152"/>
        <v>#DIV/0!</v>
      </c>
    </row>
    <row r="146" spans="1:28" ht="15" thickBot="1" x14ac:dyDescent="0.35">
      <c r="A146" s="1082"/>
      <c r="B146" s="1083" t="s">
        <v>1180</v>
      </c>
      <c r="C146" s="1084"/>
      <c r="D146" s="920"/>
      <c r="E146" s="1086"/>
      <c r="F146" s="1087">
        <f>SUM(F141:F145)</f>
        <v>0</v>
      </c>
      <c r="G146" s="1087">
        <f t="shared" ref="G146:R146" si="153">SUM(G141:G145)</f>
        <v>0</v>
      </c>
      <c r="H146" s="1087">
        <f t="shared" si="153"/>
        <v>0</v>
      </c>
      <c r="I146" s="1087">
        <f t="shared" si="153"/>
        <v>0</v>
      </c>
      <c r="J146" s="1087">
        <f t="shared" si="153"/>
        <v>0</v>
      </c>
      <c r="K146" s="1087">
        <f t="shared" si="153"/>
        <v>0</v>
      </c>
      <c r="L146" s="1087">
        <f t="shared" si="153"/>
        <v>0</v>
      </c>
      <c r="M146" s="1087">
        <f t="shared" si="153"/>
        <v>0</v>
      </c>
      <c r="N146" s="1087">
        <f t="shared" si="153"/>
        <v>0</v>
      </c>
      <c r="O146" s="1087">
        <f t="shared" si="153"/>
        <v>0</v>
      </c>
      <c r="P146" s="1087">
        <f t="shared" si="153"/>
        <v>0</v>
      </c>
      <c r="Q146" s="1087">
        <f t="shared" si="153"/>
        <v>0</v>
      </c>
      <c r="R146" s="1087">
        <f t="shared" si="153"/>
        <v>0</v>
      </c>
      <c r="S146" s="796">
        <f>SUM(S141:S145)</f>
        <v>0</v>
      </c>
      <c r="W146" s="1099">
        <f>SUM(W141:W145)</f>
        <v>0</v>
      </c>
      <c r="X146" s="1099">
        <f>SUM(X141:X145)</f>
        <v>0</v>
      </c>
      <c r="Z146" s="1089">
        <f>SUM(Z141:Z145)</f>
        <v>0</v>
      </c>
      <c r="AA146" s="1089">
        <f>SUM(AA141:AA145)</f>
        <v>0</v>
      </c>
      <c r="AB146" s="798" t="e">
        <f>Z146/(Z146+AA146)</f>
        <v>#DIV/0!</v>
      </c>
    </row>
    <row r="147" spans="1:28" ht="14.25" x14ac:dyDescent="0.3">
      <c r="A147" s="1075">
        <v>7.3</v>
      </c>
      <c r="B147" s="1076" t="s">
        <v>1181</v>
      </c>
      <c r="C147" s="1148">
        <f>'24. M&amp;E Staff Loading'!C147</f>
        <v>0</v>
      </c>
      <c r="D147" s="919">
        <f>'24. M&amp;E Staff Loading'!D147</f>
        <v>0</v>
      </c>
      <c r="E147" s="1149">
        <f>'24. M&amp;E Staff Loading'!E147</f>
        <v>0</v>
      </c>
      <c r="F147" s="1102"/>
      <c r="G147" s="1102"/>
      <c r="H147" s="1102"/>
      <c r="I147" s="1102"/>
      <c r="J147" s="1102"/>
      <c r="K147" s="1102"/>
      <c r="L147" s="1102"/>
      <c r="M147" s="1102"/>
      <c r="N147" s="1102"/>
      <c r="O147" s="1102"/>
      <c r="P147" s="1102"/>
      <c r="Q147" s="1102"/>
      <c r="R147" s="1080">
        <f t="shared" ref="R147:R151" si="154">SUM(F147:Q147)</f>
        <v>0</v>
      </c>
      <c r="S147" s="788">
        <f>D147*R147</f>
        <v>0</v>
      </c>
      <c r="W147" s="1081">
        <f>X147/$U$7</f>
        <v>0</v>
      </c>
      <c r="X147" s="1081">
        <f>R147/12</f>
        <v>0</v>
      </c>
      <c r="Z147" s="1081">
        <f>IF($E147="Y",$R147,0)</f>
        <v>0</v>
      </c>
      <c r="AA147" s="1081">
        <f>IF($E147="N",$R147,0)</f>
        <v>0</v>
      </c>
      <c r="AB147" s="909" t="e">
        <f>Z147/(AA147+Z147)</f>
        <v>#DIV/0!</v>
      </c>
    </row>
    <row r="148" spans="1:28" s="1088" customFormat="1" ht="14.25" x14ac:dyDescent="0.3">
      <c r="A148" s="1075"/>
      <c r="B148" s="1076"/>
      <c r="C148" s="1148">
        <f>'24. M&amp;E Staff Loading'!C148</f>
        <v>0</v>
      </c>
      <c r="D148" s="919">
        <f>'24. M&amp;E Staff Loading'!D148</f>
        <v>0</v>
      </c>
      <c r="E148" s="1149">
        <f>'24. M&amp;E Staff Loading'!E148</f>
        <v>0</v>
      </c>
      <c r="F148" s="1102"/>
      <c r="G148" s="1102"/>
      <c r="H148" s="1102"/>
      <c r="I148" s="1102"/>
      <c r="J148" s="1102"/>
      <c r="K148" s="1102"/>
      <c r="L148" s="1102"/>
      <c r="M148" s="1102"/>
      <c r="N148" s="1102"/>
      <c r="O148" s="1102"/>
      <c r="P148" s="1102"/>
      <c r="Q148" s="1102"/>
      <c r="R148" s="1080">
        <f t="shared" si="154"/>
        <v>0</v>
      </c>
      <c r="S148" s="788">
        <f t="shared" ref="S148:S151" si="155">D148*R148</f>
        <v>0</v>
      </c>
      <c r="T148" s="1066"/>
      <c r="U148" s="1066"/>
      <c r="V148" s="1066"/>
      <c r="W148" s="1081">
        <f t="shared" ref="W148:W151" si="156">X148/$U$7</f>
        <v>0</v>
      </c>
      <c r="X148" s="1081">
        <f t="shared" ref="X148:X151" si="157">R148/12</f>
        <v>0</v>
      </c>
      <c r="Z148" s="1081">
        <f t="shared" ref="Z148:Z151" si="158">IF($E148="Y",$R148,0)</f>
        <v>0</v>
      </c>
      <c r="AA148" s="1081">
        <f t="shared" ref="AA148:AA151" si="159">IF($E148="N",$R148,0)</f>
        <v>0</v>
      </c>
      <c r="AB148" s="909" t="e">
        <f t="shared" ref="AB148:AB151" si="160">Z148/(AA148+Z148)</f>
        <v>#DIV/0!</v>
      </c>
    </row>
    <row r="149" spans="1:28" s="1088" customFormat="1" ht="14.25" x14ac:dyDescent="0.3">
      <c r="A149" s="1075"/>
      <c r="B149" s="1076"/>
      <c r="C149" s="1148">
        <f>'24. M&amp;E Staff Loading'!C149</f>
        <v>0</v>
      </c>
      <c r="D149" s="919">
        <f>'24. M&amp;E Staff Loading'!D149</f>
        <v>0</v>
      </c>
      <c r="E149" s="1149">
        <f>'24. M&amp;E Staff Loading'!E149</f>
        <v>0</v>
      </c>
      <c r="F149" s="1102"/>
      <c r="G149" s="1102"/>
      <c r="H149" s="1102"/>
      <c r="I149" s="1102"/>
      <c r="J149" s="1102"/>
      <c r="K149" s="1102"/>
      <c r="L149" s="1102"/>
      <c r="M149" s="1102"/>
      <c r="N149" s="1102"/>
      <c r="O149" s="1102"/>
      <c r="P149" s="1102"/>
      <c r="Q149" s="1102"/>
      <c r="R149" s="1080">
        <f t="shared" si="154"/>
        <v>0</v>
      </c>
      <c r="S149" s="788">
        <f t="shared" si="155"/>
        <v>0</v>
      </c>
      <c r="T149" s="1066"/>
      <c r="U149" s="1066"/>
      <c r="V149" s="1066"/>
      <c r="W149" s="1081">
        <f t="shared" si="156"/>
        <v>0</v>
      </c>
      <c r="X149" s="1081">
        <f t="shared" si="157"/>
        <v>0</v>
      </c>
      <c r="Z149" s="1081">
        <f t="shared" si="158"/>
        <v>0</v>
      </c>
      <c r="AA149" s="1081">
        <f t="shared" si="159"/>
        <v>0</v>
      </c>
      <c r="AB149" s="909" t="e">
        <f t="shared" si="160"/>
        <v>#DIV/0!</v>
      </c>
    </row>
    <row r="150" spans="1:28" s="1088" customFormat="1" ht="14.25" x14ac:dyDescent="0.3">
      <c r="A150" s="1075"/>
      <c r="B150" s="1076"/>
      <c r="C150" s="1148">
        <f>'24. M&amp;E Staff Loading'!C150</f>
        <v>0</v>
      </c>
      <c r="D150" s="919">
        <f>'24. M&amp;E Staff Loading'!D150</f>
        <v>0</v>
      </c>
      <c r="E150" s="1149">
        <f>'24. M&amp;E Staff Loading'!E150</f>
        <v>0</v>
      </c>
      <c r="F150" s="1102"/>
      <c r="G150" s="1102"/>
      <c r="H150" s="1102"/>
      <c r="I150" s="1102"/>
      <c r="J150" s="1102"/>
      <c r="K150" s="1102"/>
      <c r="L150" s="1102"/>
      <c r="M150" s="1102"/>
      <c r="N150" s="1102"/>
      <c r="O150" s="1102"/>
      <c r="P150" s="1102"/>
      <c r="Q150" s="1102"/>
      <c r="R150" s="1080">
        <f t="shared" si="154"/>
        <v>0</v>
      </c>
      <c r="S150" s="788">
        <f t="shared" si="155"/>
        <v>0</v>
      </c>
      <c r="T150" s="1066"/>
      <c r="U150" s="1066"/>
      <c r="V150" s="1066"/>
      <c r="W150" s="1081">
        <f t="shared" si="156"/>
        <v>0</v>
      </c>
      <c r="X150" s="1081">
        <f t="shared" si="157"/>
        <v>0</v>
      </c>
      <c r="Z150" s="1081">
        <f t="shared" si="158"/>
        <v>0</v>
      </c>
      <c r="AA150" s="1081">
        <f t="shared" si="159"/>
        <v>0</v>
      </c>
      <c r="AB150" s="909" t="e">
        <f t="shared" si="160"/>
        <v>#DIV/0!</v>
      </c>
    </row>
    <row r="151" spans="1:28" ht="14.25" customHeight="1" x14ac:dyDescent="0.3">
      <c r="A151" s="1075"/>
      <c r="B151" s="1076"/>
      <c r="C151" s="1148">
        <f>'24. M&amp;E Staff Loading'!C151</f>
        <v>0</v>
      </c>
      <c r="D151" s="919">
        <f>'24. M&amp;E Staff Loading'!D151</f>
        <v>0</v>
      </c>
      <c r="E151" s="1149">
        <f>'24. M&amp;E Staff Loading'!E151</f>
        <v>0</v>
      </c>
      <c r="F151" s="1102"/>
      <c r="G151" s="1102"/>
      <c r="H151" s="1102"/>
      <c r="I151" s="1102"/>
      <c r="J151" s="1102"/>
      <c r="K151" s="1102"/>
      <c r="L151" s="1102"/>
      <c r="M151" s="1102"/>
      <c r="N151" s="1102"/>
      <c r="O151" s="1102"/>
      <c r="P151" s="1102"/>
      <c r="Q151" s="1102"/>
      <c r="R151" s="1080">
        <f t="shared" si="154"/>
        <v>0</v>
      </c>
      <c r="S151" s="788">
        <f t="shared" si="155"/>
        <v>0</v>
      </c>
      <c r="W151" s="1081">
        <f t="shared" si="156"/>
        <v>0</v>
      </c>
      <c r="X151" s="1081">
        <f t="shared" si="157"/>
        <v>0</v>
      </c>
      <c r="Z151" s="1081">
        <f t="shared" si="158"/>
        <v>0</v>
      </c>
      <c r="AA151" s="1081">
        <f t="shared" si="159"/>
        <v>0</v>
      </c>
      <c r="AB151" s="909" t="e">
        <f t="shared" si="160"/>
        <v>#DIV/0!</v>
      </c>
    </row>
    <row r="152" spans="1:28" s="1068" customFormat="1" ht="15" thickBot="1" x14ac:dyDescent="0.35">
      <c r="A152" s="1082"/>
      <c r="B152" s="1083" t="s">
        <v>1182</v>
      </c>
      <c r="C152" s="1084"/>
      <c r="D152" s="920"/>
      <c r="E152" s="1086"/>
      <c r="F152" s="1087">
        <f>SUM(F147:F151)</f>
        <v>0</v>
      </c>
      <c r="G152" s="1087">
        <f t="shared" ref="G152:R152" si="161">SUM(G147:G151)</f>
        <v>0</v>
      </c>
      <c r="H152" s="1087">
        <f t="shared" si="161"/>
        <v>0</v>
      </c>
      <c r="I152" s="1087">
        <f t="shared" si="161"/>
        <v>0</v>
      </c>
      <c r="J152" s="1087">
        <f t="shared" si="161"/>
        <v>0</v>
      </c>
      <c r="K152" s="1087">
        <f t="shared" si="161"/>
        <v>0</v>
      </c>
      <c r="L152" s="1087">
        <f t="shared" si="161"/>
        <v>0</v>
      </c>
      <c r="M152" s="1087">
        <f t="shared" si="161"/>
        <v>0</v>
      </c>
      <c r="N152" s="1087">
        <f t="shared" si="161"/>
        <v>0</v>
      </c>
      <c r="O152" s="1087">
        <f t="shared" si="161"/>
        <v>0</v>
      </c>
      <c r="P152" s="1087">
        <f t="shared" si="161"/>
        <v>0</v>
      </c>
      <c r="Q152" s="1087">
        <f t="shared" si="161"/>
        <v>0</v>
      </c>
      <c r="R152" s="1087">
        <f t="shared" si="161"/>
        <v>0</v>
      </c>
      <c r="S152" s="796">
        <f>SUM(S147:S151)</f>
        <v>0</v>
      </c>
      <c r="T152" s="1066"/>
      <c r="U152" s="1066"/>
      <c r="V152" s="1066"/>
      <c r="W152" s="1099">
        <f>SUM(W147:W151)</f>
        <v>0</v>
      </c>
      <c r="X152" s="1099">
        <f>SUM(X147:X151)</f>
        <v>0</v>
      </c>
      <c r="Z152" s="1089">
        <f>SUM(Z147:Z151)</f>
        <v>0</v>
      </c>
      <c r="AA152" s="1089">
        <f>SUM(AA147:AA151)</f>
        <v>0</v>
      </c>
      <c r="AB152" s="798" t="e">
        <f>Z152/(Z152+AA152)</f>
        <v>#DIV/0!</v>
      </c>
    </row>
    <row r="153" spans="1:28" ht="9.9499999999999993" customHeight="1" x14ac:dyDescent="0.3">
      <c r="A153" s="1100"/>
      <c r="B153" s="1101"/>
      <c r="C153" s="1118"/>
      <c r="D153" s="922"/>
      <c r="E153" s="1079"/>
      <c r="F153" s="1102"/>
      <c r="G153" s="1102"/>
      <c r="H153" s="1102"/>
      <c r="I153" s="1102"/>
      <c r="J153" s="1102"/>
      <c r="K153" s="1102"/>
      <c r="L153" s="1102"/>
      <c r="M153" s="1102"/>
      <c r="N153" s="1102"/>
      <c r="O153" s="1102"/>
      <c r="P153" s="1102"/>
      <c r="Q153" s="1102"/>
      <c r="R153" s="1102"/>
      <c r="S153" s="834"/>
      <c r="W153" s="1125"/>
      <c r="X153" s="1125"/>
      <c r="Z153" s="1125"/>
      <c r="AA153" s="1125"/>
      <c r="AB153" s="790"/>
    </row>
    <row r="154" spans="1:28" ht="15" thickBot="1" x14ac:dyDescent="0.35">
      <c r="A154" s="1104"/>
      <c r="B154" s="1208" t="s">
        <v>1183</v>
      </c>
      <c r="C154" s="1209"/>
      <c r="D154" s="923"/>
      <c r="E154" s="1108"/>
      <c r="F154" s="1107">
        <f t="shared" ref="F154:S154" si="162">SUM(F140,F146,F152)</f>
        <v>0</v>
      </c>
      <c r="G154" s="1107">
        <f t="shared" si="162"/>
        <v>0</v>
      </c>
      <c r="H154" s="1107">
        <f t="shared" si="162"/>
        <v>0</v>
      </c>
      <c r="I154" s="1107">
        <f t="shared" si="162"/>
        <v>0</v>
      </c>
      <c r="J154" s="1107">
        <f t="shared" si="162"/>
        <v>0</v>
      </c>
      <c r="K154" s="1107">
        <f t="shared" si="162"/>
        <v>0</v>
      </c>
      <c r="L154" s="1107">
        <f t="shared" si="162"/>
        <v>0</v>
      </c>
      <c r="M154" s="1107">
        <f t="shared" si="162"/>
        <v>0</v>
      </c>
      <c r="N154" s="1107">
        <f t="shared" si="162"/>
        <v>0</v>
      </c>
      <c r="O154" s="1107">
        <f t="shared" si="162"/>
        <v>0</v>
      </c>
      <c r="P154" s="1107">
        <f t="shared" si="162"/>
        <v>0</v>
      </c>
      <c r="Q154" s="1107">
        <f t="shared" si="162"/>
        <v>0</v>
      </c>
      <c r="R154" s="1107">
        <f t="shared" si="162"/>
        <v>0</v>
      </c>
      <c r="S154" s="814">
        <f t="shared" si="162"/>
        <v>0</v>
      </c>
      <c r="W154" s="1107">
        <f>SUM(W140,W146,W152)</f>
        <v>0</v>
      </c>
      <c r="X154" s="1107">
        <f>SUM(X140,X146,X152)</f>
        <v>0</v>
      </c>
      <c r="Z154" s="1107">
        <f>SUM(Z140,Z146,Z152)</f>
        <v>0</v>
      </c>
      <c r="AA154" s="1107">
        <f>SUM(AA140,AA146,AA152)</f>
        <v>0</v>
      </c>
      <c r="AB154" s="815" t="e">
        <f>Z154/(Z154+AA154)</f>
        <v>#DIV/0!</v>
      </c>
    </row>
    <row r="155" spans="1:28" ht="14.25" x14ac:dyDescent="0.3">
      <c r="A155" s="1126"/>
      <c r="B155" s="1101"/>
      <c r="C155" s="1077"/>
      <c r="D155" s="922"/>
      <c r="E155" s="1128"/>
      <c r="F155" s="1102"/>
      <c r="G155" s="1102"/>
      <c r="H155" s="1102"/>
      <c r="I155" s="1102"/>
      <c r="J155" s="1102"/>
      <c r="K155" s="1102"/>
      <c r="L155" s="1102"/>
      <c r="M155" s="1102"/>
      <c r="N155" s="1102"/>
      <c r="O155" s="1102"/>
      <c r="P155" s="1102"/>
      <c r="Q155" s="1102"/>
      <c r="R155" s="1102"/>
      <c r="S155" s="834"/>
      <c r="W155" s="1077"/>
      <c r="X155" s="1077"/>
      <c r="Z155" s="1077"/>
      <c r="AA155" s="1077"/>
      <c r="AB155" s="790"/>
    </row>
    <row r="156" spans="1:28" ht="14.25" x14ac:dyDescent="0.3">
      <c r="A156" s="1070">
        <v>8</v>
      </c>
      <c r="B156" s="1130" t="s">
        <v>162</v>
      </c>
      <c r="C156" s="1072"/>
      <c r="D156" s="918"/>
      <c r="E156" s="1073"/>
      <c r="F156" s="1116"/>
      <c r="G156" s="1116"/>
      <c r="H156" s="1116"/>
      <c r="I156" s="1116"/>
      <c r="J156" s="1116"/>
      <c r="K156" s="1116"/>
      <c r="L156" s="1116"/>
      <c r="M156" s="1116"/>
      <c r="N156" s="1116"/>
      <c r="O156" s="1116"/>
      <c r="P156" s="1116"/>
      <c r="Q156" s="1116"/>
      <c r="R156" s="1074"/>
      <c r="S156" s="838"/>
      <c r="W156" s="1072"/>
      <c r="X156" s="1072"/>
      <c r="Z156" s="1072"/>
      <c r="AA156" s="1072"/>
      <c r="AB156" s="781"/>
    </row>
    <row r="157" spans="1:28" ht="14.25" x14ac:dyDescent="0.3">
      <c r="A157" s="1075">
        <v>8.1</v>
      </c>
      <c r="B157" s="1076" t="s">
        <v>163</v>
      </c>
      <c r="C157" s="1148">
        <f>'24. M&amp;E Staff Loading'!C157</f>
        <v>0</v>
      </c>
      <c r="D157" s="919">
        <f>'24. M&amp;E Staff Loading'!D157</f>
        <v>0</v>
      </c>
      <c r="E157" s="1149">
        <f>'24. M&amp;E Staff Loading'!E157</f>
        <v>0</v>
      </c>
      <c r="F157" s="1102"/>
      <c r="G157" s="1102"/>
      <c r="H157" s="1102"/>
      <c r="I157" s="1102"/>
      <c r="J157" s="1102"/>
      <c r="K157" s="1102"/>
      <c r="L157" s="1102"/>
      <c r="M157" s="1102"/>
      <c r="N157" s="1102"/>
      <c r="O157" s="1102"/>
      <c r="P157" s="1102"/>
      <c r="Q157" s="1102"/>
      <c r="R157" s="1080">
        <f t="shared" ref="R157:R161" si="163">SUM(F157:Q157)</f>
        <v>0</v>
      </c>
      <c r="S157" s="788">
        <f>D157*R157</f>
        <v>0</v>
      </c>
      <c r="W157" s="1081">
        <f>X157/$U$7</f>
        <v>0</v>
      </c>
      <c r="X157" s="1081">
        <f>R157/12</f>
        <v>0</v>
      </c>
      <c r="Z157" s="1081">
        <f>IF($E157="Y",$R157,0)</f>
        <v>0</v>
      </c>
      <c r="AA157" s="1081">
        <f>IF($E157="N",$R157,0)</f>
        <v>0</v>
      </c>
      <c r="AB157" s="909" t="e">
        <f>Z157/(AA157+Z157)</f>
        <v>#DIV/0!</v>
      </c>
    </row>
    <row r="158" spans="1:28" s="1088" customFormat="1" ht="14.25" x14ac:dyDescent="0.3">
      <c r="A158" s="1075"/>
      <c r="B158" s="1076"/>
      <c r="C158" s="1148">
        <f>'24. M&amp;E Staff Loading'!C158</f>
        <v>0</v>
      </c>
      <c r="D158" s="919">
        <f>'24. M&amp;E Staff Loading'!D158</f>
        <v>0</v>
      </c>
      <c r="E158" s="1149">
        <f>'24. M&amp;E Staff Loading'!E158</f>
        <v>0</v>
      </c>
      <c r="F158" s="1102"/>
      <c r="G158" s="1102"/>
      <c r="H158" s="1102"/>
      <c r="I158" s="1102"/>
      <c r="J158" s="1102"/>
      <c r="K158" s="1102"/>
      <c r="L158" s="1102"/>
      <c r="M158" s="1102"/>
      <c r="N158" s="1102"/>
      <c r="O158" s="1102"/>
      <c r="P158" s="1102"/>
      <c r="Q158" s="1102"/>
      <c r="R158" s="1080">
        <f t="shared" si="163"/>
        <v>0</v>
      </c>
      <c r="S158" s="788">
        <f t="shared" ref="S158:S161" si="164">D158*R158</f>
        <v>0</v>
      </c>
      <c r="T158" s="1131"/>
      <c r="U158" s="1131"/>
      <c r="V158" s="1131"/>
      <c r="W158" s="1081">
        <f t="shared" ref="W158:W161" si="165">X158/$U$7</f>
        <v>0</v>
      </c>
      <c r="X158" s="1081">
        <f t="shared" ref="X158:X161" si="166">R158/12</f>
        <v>0</v>
      </c>
      <c r="Z158" s="1081">
        <f t="shared" ref="Z158:Z161" si="167">IF($E158="Y",$R158,0)</f>
        <v>0</v>
      </c>
      <c r="AA158" s="1081">
        <f t="shared" ref="AA158:AA161" si="168">IF($E158="N",$R158,0)</f>
        <v>0</v>
      </c>
      <c r="AB158" s="909" t="e">
        <f t="shared" ref="AB158:AB161" si="169">Z158/(AA158+Z158)</f>
        <v>#DIV/0!</v>
      </c>
    </row>
    <row r="159" spans="1:28" s="1088" customFormat="1" ht="14.25" x14ac:dyDescent="0.3">
      <c r="A159" s="1075"/>
      <c r="B159" s="1076"/>
      <c r="C159" s="1148">
        <f>'24. M&amp;E Staff Loading'!C159</f>
        <v>0</v>
      </c>
      <c r="D159" s="919">
        <f>'24. M&amp;E Staff Loading'!D159</f>
        <v>0</v>
      </c>
      <c r="E159" s="1149">
        <f>'24. M&amp;E Staff Loading'!E159</f>
        <v>0</v>
      </c>
      <c r="F159" s="1102"/>
      <c r="G159" s="1102"/>
      <c r="H159" s="1102"/>
      <c r="I159" s="1102"/>
      <c r="J159" s="1102"/>
      <c r="K159" s="1102"/>
      <c r="L159" s="1102"/>
      <c r="M159" s="1102"/>
      <c r="N159" s="1102"/>
      <c r="O159" s="1102"/>
      <c r="P159" s="1102"/>
      <c r="Q159" s="1102"/>
      <c r="R159" s="1080">
        <f t="shared" si="163"/>
        <v>0</v>
      </c>
      <c r="S159" s="788">
        <f t="shared" si="164"/>
        <v>0</v>
      </c>
      <c r="T159" s="1131"/>
      <c r="U159" s="1131"/>
      <c r="V159" s="1131"/>
      <c r="W159" s="1081">
        <f t="shared" si="165"/>
        <v>0</v>
      </c>
      <c r="X159" s="1081">
        <f t="shared" si="166"/>
        <v>0</v>
      </c>
      <c r="Z159" s="1081">
        <f t="shared" si="167"/>
        <v>0</v>
      </c>
      <c r="AA159" s="1081">
        <f t="shared" si="168"/>
        <v>0</v>
      </c>
      <c r="AB159" s="909" t="e">
        <f t="shared" si="169"/>
        <v>#DIV/0!</v>
      </c>
    </row>
    <row r="160" spans="1:28" ht="14.25" x14ac:dyDescent="0.3">
      <c r="A160" s="1075"/>
      <c r="B160" s="1076"/>
      <c r="C160" s="1148">
        <f>'24. M&amp;E Staff Loading'!C160</f>
        <v>0</v>
      </c>
      <c r="D160" s="919">
        <f>'24. M&amp;E Staff Loading'!D160</f>
        <v>0</v>
      </c>
      <c r="E160" s="1149">
        <f>'24. M&amp;E Staff Loading'!E160</f>
        <v>0</v>
      </c>
      <c r="F160" s="1102"/>
      <c r="G160" s="1102"/>
      <c r="H160" s="1102"/>
      <c r="I160" s="1102"/>
      <c r="J160" s="1102"/>
      <c r="K160" s="1102"/>
      <c r="L160" s="1102"/>
      <c r="M160" s="1102"/>
      <c r="N160" s="1102"/>
      <c r="O160" s="1102"/>
      <c r="P160" s="1102"/>
      <c r="Q160" s="1102"/>
      <c r="R160" s="1080">
        <f t="shared" si="163"/>
        <v>0</v>
      </c>
      <c r="S160" s="788">
        <f t="shared" si="164"/>
        <v>0</v>
      </c>
      <c r="T160" s="1131"/>
      <c r="U160" s="1131"/>
      <c r="V160" s="1131"/>
      <c r="W160" s="1081">
        <f t="shared" si="165"/>
        <v>0</v>
      </c>
      <c r="X160" s="1081">
        <f t="shared" si="166"/>
        <v>0</v>
      </c>
      <c r="Z160" s="1081">
        <f t="shared" si="167"/>
        <v>0</v>
      </c>
      <c r="AA160" s="1081">
        <f t="shared" si="168"/>
        <v>0</v>
      </c>
      <c r="AB160" s="909" t="e">
        <f t="shared" si="169"/>
        <v>#DIV/0!</v>
      </c>
    </row>
    <row r="161" spans="1:28" ht="14.25" x14ac:dyDescent="0.3">
      <c r="A161" s="1075"/>
      <c r="B161" s="1076"/>
      <c r="C161" s="1148">
        <f>'24. M&amp;E Staff Loading'!C161</f>
        <v>0</v>
      </c>
      <c r="D161" s="919">
        <f>'24. M&amp;E Staff Loading'!D161</f>
        <v>0</v>
      </c>
      <c r="E161" s="1149">
        <f>'24. M&amp;E Staff Loading'!E161</f>
        <v>0</v>
      </c>
      <c r="F161" s="1102"/>
      <c r="G161" s="1102"/>
      <c r="H161" s="1102"/>
      <c r="I161" s="1102"/>
      <c r="J161" s="1102"/>
      <c r="K161" s="1102"/>
      <c r="L161" s="1102"/>
      <c r="M161" s="1102"/>
      <c r="N161" s="1102"/>
      <c r="O161" s="1102"/>
      <c r="P161" s="1102"/>
      <c r="Q161" s="1102"/>
      <c r="R161" s="1080">
        <f t="shared" si="163"/>
        <v>0</v>
      </c>
      <c r="S161" s="788">
        <f t="shared" si="164"/>
        <v>0</v>
      </c>
      <c r="T161" s="1131"/>
      <c r="U161" s="1131"/>
      <c r="V161" s="1131"/>
      <c r="W161" s="1081">
        <f t="shared" si="165"/>
        <v>0</v>
      </c>
      <c r="X161" s="1081">
        <f t="shared" si="166"/>
        <v>0</v>
      </c>
      <c r="Z161" s="1081">
        <f t="shared" si="167"/>
        <v>0</v>
      </c>
      <c r="AA161" s="1081">
        <f t="shared" si="168"/>
        <v>0</v>
      </c>
      <c r="AB161" s="909" t="e">
        <f t="shared" si="169"/>
        <v>#DIV/0!</v>
      </c>
    </row>
    <row r="162" spans="1:28" ht="15" thickBot="1" x14ac:dyDescent="0.35">
      <c r="A162" s="1082"/>
      <c r="B162" s="1083" t="s">
        <v>164</v>
      </c>
      <c r="C162" s="1084"/>
      <c r="D162" s="920"/>
      <c r="E162" s="1086"/>
      <c r="F162" s="1087">
        <f>SUM(F157:F161)</f>
        <v>0</v>
      </c>
      <c r="G162" s="1087">
        <f t="shared" ref="G162:R162" si="170">SUM(G157:G161)</f>
        <v>0</v>
      </c>
      <c r="H162" s="1087">
        <f t="shared" si="170"/>
        <v>0</v>
      </c>
      <c r="I162" s="1087">
        <f t="shared" si="170"/>
        <v>0</v>
      </c>
      <c r="J162" s="1087">
        <f t="shared" si="170"/>
        <v>0</v>
      </c>
      <c r="K162" s="1087">
        <f t="shared" si="170"/>
        <v>0</v>
      </c>
      <c r="L162" s="1087">
        <f t="shared" si="170"/>
        <v>0</v>
      </c>
      <c r="M162" s="1087">
        <f t="shared" si="170"/>
        <v>0</v>
      </c>
      <c r="N162" s="1087">
        <f t="shared" si="170"/>
        <v>0</v>
      </c>
      <c r="O162" s="1087">
        <f t="shared" si="170"/>
        <v>0</v>
      </c>
      <c r="P162" s="1087">
        <f t="shared" si="170"/>
        <v>0</v>
      </c>
      <c r="Q162" s="1087">
        <f t="shared" si="170"/>
        <v>0</v>
      </c>
      <c r="R162" s="1087">
        <f t="shared" si="170"/>
        <v>0</v>
      </c>
      <c r="S162" s="796">
        <f>SUM(S157:S161)</f>
        <v>0</v>
      </c>
      <c r="T162" s="1131"/>
      <c r="U162" s="1131"/>
      <c r="V162" s="1131"/>
      <c r="W162" s="1099">
        <f>SUM(W157:W161)</f>
        <v>0</v>
      </c>
      <c r="X162" s="1099">
        <f>SUM(X157:X161)</f>
        <v>0</v>
      </c>
      <c r="Z162" s="1089">
        <f>SUM(Z157:Z161)</f>
        <v>0</v>
      </c>
      <c r="AA162" s="1089">
        <f>SUM(AA157:AA161)</f>
        <v>0</v>
      </c>
      <c r="AB162" s="798" t="e">
        <f>Z162/(Z162+AA162)</f>
        <v>#DIV/0!</v>
      </c>
    </row>
    <row r="163" spans="1:28" ht="14.25" x14ac:dyDescent="0.3">
      <c r="A163" s="1075">
        <v>8.1999999999999993</v>
      </c>
      <c r="B163" s="1076" t="s">
        <v>1184</v>
      </c>
      <c r="C163" s="1148">
        <f>'24. M&amp;E Staff Loading'!C163</f>
        <v>0</v>
      </c>
      <c r="D163" s="919">
        <f>'24. M&amp;E Staff Loading'!D163</f>
        <v>0</v>
      </c>
      <c r="E163" s="1149">
        <f>'24. M&amp;E Staff Loading'!E163</f>
        <v>0</v>
      </c>
      <c r="F163" s="1102"/>
      <c r="G163" s="1102"/>
      <c r="H163" s="1102"/>
      <c r="I163" s="1102"/>
      <c r="J163" s="1102"/>
      <c r="K163" s="1102"/>
      <c r="L163" s="1102"/>
      <c r="M163" s="1102"/>
      <c r="N163" s="1102"/>
      <c r="O163" s="1102"/>
      <c r="P163" s="1102"/>
      <c r="Q163" s="1102"/>
      <c r="R163" s="1080">
        <f t="shared" ref="R163:R167" si="171">SUM(F163:Q163)</f>
        <v>0</v>
      </c>
      <c r="S163" s="788">
        <f>D163*R163</f>
        <v>0</v>
      </c>
      <c r="T163" s="1131"/>
      <c r="U163" s="1131"/>
      <c r="V163" s="1131"/>
      <c r="W163" s="1081">
        <f>X163/$U$7</f>
        <v>0</v>
      </c>
      <c r="X163" s="1081">
        <f>R163/12</f>
        <v>0</v>
      </c>
      <c r="Z163" s="1081">
        <f>IF($E163="Y",$R163,0)</f>
        <v>0</v>
      </c>
      <c r="AA163" s="1081">
        <f>IF($E163="N",$R163,0)</f>
        <v>0</v>
      </c>
      <c r="AB163" s="909" t="e">
        <f>Z163/(AA163+Z163)</f>
        <v>#DIV/0!</v>
      </c>
    </row>
    <row r="164" spans="1:28" s="1088" customFormat="1" ht="14.25" x14ac:dyDescent="0.3">
      <c r="A164" s="1075"/>
      <c r="B164" s="1076"/>
      <c r="C164" s="1148">
        <f>'24. M&amp;E Staff Loading'!C164</f>
        <v>0</v>
      </c>
      <c r="D164" s="919">
        <f>'24. M&amp;E Staff Loading'!D164</f>
        <v>0</v>
      </c>
      <c r="E164" s="1149">
        <f>'24. M&amp;E Staff Loading'!E164</f>
        <v>0</v>
      </c>
      <c r="F164" s="1102"/>
      <c r="G164" s="1102"/>
      <c r="H164" s="1102"/>
      <c r="I164" s="1102"/>
      <c r="J164" s="1102"/>
      <c r="K164" s="1102"/>
      <c r="L164" s="1102"/>
      <c r="M164" s="1102"/>
      <c r="N164" s="1102"/>
      <c r="O164" s="1102"/>
      <c r="P164" s="1102"/>
      <c r="Q164" s="1102"/>
      <c r="R164" s="1080">
        <f t="shared" si="171"/>
        <v>0</v>
      </c>
      <c r="S164" s="788">
        <f t="shared" ref="S164:S167" si="172">D164*R164</f>
        <v>0</v>
      </c>
      <c r="T164" s="1131"/>
      <c r="U164" s="1131"/>
      <c r="V164" s="1131"/>
      <c r="W164" s="1081">
        <f t="shared" ref="W164:W167" si="173">X164/$U$7</f>
        <v>0</v>
      </c>
      <c r="X164" s="1081">
        <f t="shared" ref="X164:X167" si="174">R164/12</f>
        <v>0</v>
      </c>
      <c r="Z164" s="1081">
        <f t="shared" ref="Z164:Z167" si="175">IF($E164="Y",$R164,0)</f>
        <v>0</v>
      </c>
      <c r="AA164" s="1081">
        <f t="shared" ref="AA164:AA167" si="176">IF($E164="N",$R164,0)</f>
        <v>0</v>
      </c>
      <c r="AB164" s="909" t="e">
        <f t="shared" ref="AB164:AB167" si="177">Z164/(AA164+Z164)</f>
        <v>#DIV/0!</v>
      </c>
    </row>
    <row r="165" spans="1:28" ht="14.25" x14ac:dyDescent="0.3">
      <c r="A165" s="1075"/>
      <c r="B165" s="1076"/>
      <c r="C165" s="1148">
        <f>'24. M&amp;E Staff Loading'!C165</f>
        <v>0</v>
      </c>
      <c r="D165" s="919">
        <f>'24. M&amp;E Staff Loading'!D165</f>
        <v>0</v>
      </c>
      <c r="E165" s="1149">
        <f>'24. M&amp;E Staff Loading'!E165</f>
        <v>0</v>
      </c>
      <c r="F165" s="1102"/>
      <c r="G165" s="1102"/>
      <c r="H165" s="1102"/>
      <c r="I165" s="1102"/>
      <c r="J165" s="1102"/>
      <c r="K165" s="1102"/>
      <c r="L165" s="1102"/>
      <c r="M165" s="1102"/>
      <c r="N165" s="1102"/>
      <c r="O165" s="1102"/>
      <c r="P165" s="1102"/>
      <c r="Q165" s="1102"/>
      <c r="R165" s="1080">
        <f t="shared" si="171"/>
        <v>0</v>
      </c>
      <c r="S165" s="788">
        <f t="shared" si="172"/>
        <v>0</v>
      </c>
      <c r="T165" s="1131"/>
      <c r="U165" s="1131"/>
      <c r="V165" s="1131"/>
      <c r="W165" s="1081">
        <f t="shared" si="173"/>
        <v>0</v>
      </c>
      <c r="X165" s="1081">
        <f t="shared" si="174"/>
        <v>0</v>
      </c>
      <c r="Z165" s="1081">
        <f t="shared" si="175"/>
        <v>0</v>
      </c>
      <c r="AA165" s="1081">
        <f t="shared" si="176"/>
        <v>0</v>
      </c>
      <c r="AB165" s="909" t="e">
        <f t="shared" si="177"/>
        <v>#DIV/0!</v>
      </c>
    </row>
    <row r="166" spans="1:28" ht="14.25" x14ac:dyDescent="0.3">
      <c r="A166" s="1075"/>
      <c r="B166" s="1076"/>
      <c r="C166" s="1148">
        <f>'24. M&amp;E Staff Loading'!C166</f>
        <v>0</v>
      </c>
      <c r="D166" s="919">
        <f>'24. M&amp;E Staff Loading'!D166</f>
        <v>0</v>
      </c>
      <c r="E166" s="1149">
        <f>'24. M&amp;E Staff Loading'!E166</f>
        <v>0</v>
      </c>
      <c r="F166" s="1102"/>
      <c r="G166" s="1102"/>
      <c r="H166" s="1102"/>
      <c r="I166" s="1102"/>
      <c r="J166" s="1102"/>
      <c r="K166" s="1102"/>
      <c r="L166" s="1102"/>
      <c r="M166" s="1102"/>
      <c r="N166" s="1102"/>
      <c r="O166" s="1102"/>
      <c r="P166" s="1102"/>
      <c r="Q166" s="1102"/>
      <c r="R166" s="1080">
        <f t="shared" si="171"/>
        <v>0</v>
      </c>
      <c r="S166" s="788">
        <f t="shared" si="172"/>
        <v>0</v>
      </c>
      <c r="T166" s="1131"/>
      <c r="U166" s="1131"/>
      <c r="V166" s="1131"/>
      <c r="W166" s="1081">
        <f t="shared" si="173"/>
        <v>0</v>
      </c>
      <c r="X166" s="1081">
        <f t="shared" si="174"/>
        <v>0</v>
      </c>
      <c r="Z166" s="1081">
        <f t="shared" si="175"/>
        <v>0</v>
      </c>
      <c r="AA166" s="1081">
        <f t="shared" si="176"/>
        <v>0</v>
      </c>
      <c r="AB166" s="909" t="e">
        <f t="shared" si="177"/>
        <v>#DIV/0!</v>
      </c>
    </row>
    <row r="167" spans="1:28" ht="14.25" x14ac:dyDescent="0.3">
      <c r="A167" s="1075"/>
      <c r="B167" s="1076"/>
      <c r="C167" s="1148">
        <f>'24. M&amp;E Staff Loading'!C167</f>
        <v>0</v>
      </c>
      <c r="D167" s="919">
        <f>'24. M&amp;E Staff Loading'!D167</f>
        <v>0</v>
      </c>
      <c r="E167" s="1149">
        <f>'24. M&amp;E Staff Loading'!E167</f>
        <v>0</v>
      </c>
      <c r="F167" s="1102"/>
      <c r="G167" s="1102"/>
      <c r="H167" s="1102"/>
      <c r="I167" s="1102"/>
      <c r="J167" s="1102"/>
      <c r="K167" s="1102"/>
      <c r="L167" s="1102"/>
      <c r="M167" s="1102"/>
      <c r="N167" s="1102"/>
      <c r="O167" s="1102"/>
      <c r="P167" s="1102"/>
      <c r="Q167" s="1102"/>
      <c r="R167" s="1080">
        <f t="shared" si="171"/>
        <v>0</v>
      </c>
      <c r="S167" s="788">
        <f t="shared" si="172"/>
        <v>0</v>
      </c>
      <c r="T167" s="1131"/>
      <c r="U167" s="1131"/>
      <c r="V167" s="1131"/>
      <c r="W167" s="1081">
        <f t="shared" si="173"/>
        <v>0</v>
      </c>
      <c r="X167" s="1081">
        <f t="shared" si="174"/>
        <v>0</v>
      </c>
      <c r="Z167" s="1081">
        <f t="shared" si="175"/>
        <v>0</v>
      </c>
      <c r="AA167" s="1081">
        <f t="shared" si="176"/>
        <v>0</v>
      </c>
      <c r="AB167" s="909" t="e">
        <f t="shared" si="177"/>
        <v>#DIV/0!</v>
      </c>
    </row>
    <row r="168" spans="1:28" ht="15" thickBot="1" x14ac:dyDescent="0.35">
      <c r="A168" s="1082"/>
      <c r="B168" s="1083" t="s">
        <v>1185</v>
      </c>
      <c r="C168" s="1084"/>
      <c r="D168" s="920"/>
      <c r="E168" s="1086"/>
      <c r="F168" s="1087">
        <f>SUM(F163:F167)</f>
        <v>0</v>
      </c>
      <c r="G168" s="1087">
        <f t="shared" ref="G168:R168" si="178">SUM(G163:G167)</f>
        <v>0</v>
      </c>
      <c r="H168" s="1087">
        <f t="shared" si="178"/>
        <v>0</v>
      </c>
      <c r="I168" s="1087">
        <f t="shared" si="178"/>
        <v>0</v>
      </c>
      <c r="J168" s="1087">
        <f t="shared" si="178"/>
        <v>0</v>
      </c>
      <c r="K168" s="1087">
        <f t="shared" si="178"/>
        <v>0</v>
      </c>
      <c r="L168" s="1087">
        <f t="shared" si="178"/>
        <v>0</v>
      </c>
      <c r="M168" s="1087">
        <f t="shared" si="178"/>
        <v>0</v>
      </c>
      <c r="N168" s="1087">
        <f t="shared" si="178"/>
        <v>0</v>
      </c>
      <c r="O168" s="1087">
        <f t="shared" si="178"/>
        <v>0</v>
      </c>
      <c r="P168" s="1087">
        <f t="shared" si="178"/>
        <v>0</v>
      </c>
      <c r="Q168" s="1087">
        <f t="shared" si="178"/>
        <v>0</v>
      </c>
      <c r="R168" s="1087">
        <f t="shared" si="178"/>
        <v>0</v>
      </c>
      <c r="S168" s="796">
        <f>SUM(S163:S167)</f>
        <v>0</v>
      </c>
      <c r="T168" s="1131"/>
      <c r="U168" s="1131"/>
      <c r="V168" s="1131"/>
      <c r="W168" s="1099">
        <f>SUM(W163:W167)</f>
        <v>0</v>
      </c>
      <c r="X168" s="1099">
        <f>SUM(X163:X167)</f>
        <v>0</v>
      </c>
      <c r="Z168" s="1089">
        <f>SUM(Z163:Z167)</f>
        <v>0</v>
      </c>
      <c r="AA168" s="1089">
        <f>SUM(AA163:AA167)</f>
        <v>0</v>
      </c>
      <c r="AB168" s="798" t="e">
        <f>Z168/(Z168+AA168)</f>
        <v>#DIV/0!</v>
      </c>
    </row>
    <row r="169" spans="1:28" ht="14.25" x14ac:dyDescent="0.3">
      <c r="A169" s="1075">
        <v>8.3000000000000007</v>
      </c>
      <c r="B169" s="1076" t="s">
        <v>1186</v>
      </c>
      <c r="C169" s="1148">
        <f>'24. M&amp;E Staff Loading'!C169</f>
        <v>0</v>
      </c>
      <c r="D169" s="919">
        <f>'24. M&amp;E Staff Loading'!D169</f>
        <v>0</v>
      </c>
      <c r="E169" s="1149">
        <f>'24. M&amp;E Staff Loading'!E169</f>
        <v>0</v>
      </c>
      <c r="F169" s="1102"/>
      <c r="G169" s="1102"/>
      <c r="H169" s="1102"/>
      <c r="I169" s="1102"/>
      <c r="J169" s="1102"/>
      <c r="K169" s="1102"/>
      <c r="L169" s="1102"/>
      <c r="M169" s="1102"/>
      <c r="N169" s="1102"/>
      <c r="O169" s="1102"/>
      <c r="P169" s="1102"/>
      <c r="Q169" s="1102"/>
      <c r="R169" s="1080">
        <f t="shared" ref="R169:R173" si="179">SUM(F169:Q169)</f>
        <v>0</v>
      </c>
      <c r="S169" s="788">
        <f>D169*R169</f>
        <v>0</v>
      </c>
      <c r="T169" s="1131"/>
      <c r="U169" s="1131"/>
      <c r="V169" s="1131"/>
      <c r="W169" s="1081">
        <f>X169/$U$7</f>
        <v>0</v>
      </c>
      <c r="X169" s="1081">
        <f>R169/12</f>
        <v>0</v>
      </c>
      <c r="Z169" s="1081">
        <f>IF($E169="Y",$R169,0)</f>
        <v>0</v>
      </c>
      <c r="AA169" s="1081">
        <f>IF($E169="N",$R169,0)</f>
        <v>0</v>
      </c>
      <c r="AB169" s="909" t="e">
        <f>Z169/(AA169+Z169)</f>
        <v>#DIV/0!</v>
      </c>
    </row>
    <row r="170" spans="1:28" s="1088" customFormat="1" ht="14.25" x14ac:dyDescent="0.3">
      <c r="A170" s="1075"/>
      <c r="B170" s="1076"/>
      <c r="C170" s="1148">
        <f>'24. M&amp;E Staff Loading'!C170</f>
        <v>0</v>
      </c>
      <c r="D170" s="919">
        <f>'24. M&amp;E Staff Loading'!D170</f>
        <v>0</v>
      </c>
      <c r="E170" s="1149">
        <f>'24. M&amp;E Staff Loading'!E170</f>
        <v>0</v>
      </c>
      <c r="F170" s="1102"/>
      <c r="G170" s="1102"/>
      <c r="H170" s="1102"/>
      <c r="I170" s="1102"/>
      <c r="J170" s="1102"/>
      <c r="K170" s="1102"/>
      <c r="L170" s="1102"/>
      <c r="M170" s="1102"/>
      <c r="N170" s="1102"/>
      <c r="O170" s="1102"/>
      <c r="P170" s="1102"/>
      <c r="Q170" s="1102"/>
      <c r="R170" s="1080">
        <f t="shared" si="179"/>
        <v>0</v>
      </c>
      <c r="S170" s="788">
        <f t="shared" ref="S170:S173" si="180">D170*R170</f>
        <v>0</v>
      </c>
      <c r="T170" s="1131"/>
      <c r="U170" s="1131"/>
      <c r="V170" s="1131"/>
      <c r="W170" s="1081">
        <f t="shared" ref="W170:W173" si="181">X170/$U$7</f>
        <v>0</v>
      </c>
      <c r="X170" s="1081">
        <f t="shared" ref="X170:X173" si="182">R170/12</f>
        <v>0</v>
      </c>
      <c r="Z170" s="1081">
        <f t="shared" ref="Z170:Z173" si="183">IF($E170="Y",$R170,0)</f>
        <v>0</v>
      </c>
      <c r="AA170" s="1081">
        <f t="shared" ref="AA170:AA173" si="184">IF($E170="N",$R170,0)</f>
        <v>0</v>
      </c>
      <c r="AB170" s="909" t="e">
        <f t="shared" ref="AB170:AB173" si="185">Z170/(AA170+Z170)</f>
        <v>#DIV/0!</v>
      </c>
    </row>
    <row r="171" spans="1:28" s="1088" customFormat="1" ht="14.25" x14ac:dyDescent="0.3">
      <c r="A171" s="1075"/>
      <c r="B171" s="1076"/>
      <c r="C171" s="1148">
        <f>'24. M&amp;E Staff Loading'!C171</f>
        <v>0</v>
      </c>
      <c r="D171" s="919">
        <f>'24. M&amp;E Staff Loading'!D171</f>
        <v>0</v>
      </c>
      <c r="E171" s="1149">
        <f>'24. M&amp;E Staff Loading'!E171</f>
        <v>0</v>
      </c>
      <c r="F171" s="1102"/>
      <c r="G171" s="1102"/>
      <c r="H171" s="1102"/>
      <c r="I171" s="1102"/>
      <c r="J171" s="1102"/>
      <c r="K171" s="1102"/>
      <c r="L171" s="1102"/>
      <c r="M171" s="1102"/>
      <c r="N171" s="1102"/>
      <c r="O171" s="1102"/>
      <c r="P171" s="1102"/>
      <c r="Q171" s="1102"/>
      <c r="R171" s="1080">
        <f t="shared" si="179"/>
        <v>0</v>
      </c>
      <c r="S171" s="788">
        <f t="shared" si="180"/>
        <v>0</v>
      </c>
      <c r="T171" s="1131"/>
      <c r="U171" s="1131"/>
      <c r="V171" s="1131"/>
      <c r="W171" s="1081">
        <f t="shared" si="181"/>
        <v>0</v>
      </c>
      <c r="X171" s="1081">
        <f t="shared" si="182"/>
        <v>0</v>
      </c>
      <c r="Z171" s="1081">
        <f t="shared" si="183"/>
        <v>0</v>
      </c>
      <c r="AA171" s="1081">
        <f t="shared" si="184"/>
        <v>0</v>
      </c>
      <c r="AB171" s="909" t="e">
        <f t="shared" si="185"/>
        <v>#DIV/0!</v>
      </c>
    </row>
    <row r="172" spans="1:28" ht="14.25" x14ac:dyDescent="0.3">
      <c r="A172" s="1075"/>
      <c r="B172" s="1076"/>
      <c r="C172" s="1148">
        <f>'24. M&amp;E Staff Loading'!C172</f>
        <v>0</v>
      </c>
      <c r="D172" s="919">
        <f>'24. M&amp;E Staff Loading'!D172</f>
        <v>0</v>
      </c>
      <c r="E172" s="1149">
        <f>'24. M&amp;E Staff Loading'!E172</f>
        <v>0</v>
      </c>
      <c r="F172" s="1102"/>
      <c r="G172" s="1102"/>
      <c r="H172" s="1102"/>
      <c r="I172" s="1102"/>
      <c r="J172" s="1102"/>
      <c r="K172" s="1102"/>
      <c r="L172" s="1102"/>
      <c r="M172" s="1102"/>
      <c r="N172" s="1102"/>
      <c r="O172" s="1102"/>
      <c r="P172" s="1102"/>
      <c r="Q172" s="1102"/>
      <c r="R172" s="1080">
        <f t="shared" si="179"/>
        <v>0</v>
      </c>
      <c r="S172" s="788">
        <f t="shared" si="180"/>
        <v>0</v>
      </c>
      <c r="T172" s="1131"/>
      <c r="U172" s="1131"/>
      <c r="V172" s="1131"/>
      <c r="W172" s="1081">
        <f t="shared" si="181"/>
        <v>0</v>
      </c>
      <c r="X172" s="1081">
        <f t="shared" si="182"/>
        <v>0</v>
      </c>
      <c r="Z172" s="1081">
        <f t="shared" si="183"/>
        <v>0</v>
      </c>
      <c r="AA172" s="1081">
        <f t="shared" si="184"/>
        <v>0</v>
      </c>
      <c r="AB172" s="909" t="e">
        <f t="shared" si="185"/>
        <v>#DIV/0!</v>
      </c>
    </row>
    <row r="173" spans="1:28" ht="14.25" x14ac:dyDescent="0.3">
      <c r="A173" s="1075"/>
      <c r="B173" s="1076"/>
      <c r="C173" s="1148">
        <f>'24. M&amp;E Staff Loading'!C173</f>
        <v>0</v>
      </c>
      <c r="D173" s="919">
        <f>'24. M&amp;E Staff Loading'!D173</f>
        <v>0</v>
      </c>
      <c r="E173" s="1149">
        <f>'24. M&amp;E Staff Loading'!E173</f>
        <v>0</v>
      </c>
      <c r="F173" s="1102"/>
      <c r="G173" s="1102"/>
      <c r="H173" s="1102"/>
      <c r="I173" s="1102"/>
      <c r="J173" s="1102"/>
      <c r="K173" s="1102"/>
      <c r="L173" s="1102"/>
      <c r="M173" s="1102"/>
      <c r="N173" s="1102"/>
      <c r="O173" s="1102"/>
      <c r="P173" s="1102"/>
      <c r="Q173" s="1102"/>
      <c r="R173" s="1080">
        <f t="shared" si="179"/>
        <v>0</v>
      </c>
      <c r="S173" s="788">
        <f t="shared" si="180"/>
        <v>0</v>
      </c>
      <c r="T173" s="1131"/>
      <c r="U173" s="1131"/>
      <c r="V173" s="1131"/>
      <c r="W173" s="1081">
        <f t="shared" si="181"/>
        <v>0</v>
      </c>
      <c r="X173" s="1081">
        <f t="shared" si="182"/>
        <v>0</v>
      </c>
      <c r="Z173" s="1081">
        <f t="shared" si="183"/>
        <v>0</v>
      </c>
      <c r="AA173" s="1081">
        <f t="shared" si="184"/>
        <v>0</v>
      </c>
      <c r="AB173" s="909" t="e">
        <f t="shared" si="185"/>
        <v>#DIV/0!</v>
      </c>
    </row>
    <row r="174" spans="1:28" ht="15" thickBot="1" x14ac:dyDescent="0.35">
      <c r="A174" s="1082"/>
      <c r="B174" s="1083" t="s">
        <v>1187</v>
      </c>
      <c r="C174" s="1084"/>
      <c r="D174" s="920"/>
      <c r="E174" s="1086"/>
      <c r="F174" s="1087">
        <f>SUM(F169:F173)</f>
        <v>0</v>
      </c>
      <c r="G174" s="1087">
        <f t="shared" ref="G174:R174" si="186">SUM(G169:G173)</f>
        <v>0</v>
      </c>
      <c r="H174" s="1087">
        <f t="shared" si="186"/>
        <v>0</v>
      </c>
      <c r="I174" s="1087">
        <f t="shared" si="186"/>
        <v>0</v>
      </c>
      <c r="J174" s="1087">
        <f t="shared" si="186"/>
        <v>0</v>
      </c>
      <c r="K174" s="1087">
        <f t="shared" si="186"/>
        <v>0</v>
      </c>
      <c r="L174" s="1087">
        <f t="shared" si="186"/>
        <v>0</v>
      </c>
      <c r="M174" s="1087">
        <f t="shared" si="186"/>
        <v>0</v>
      </c>
      <c r="N174" s="1087">
        <f t="shared" si="186"/>
        <v>0</v>
      </c>
      <c r="O174" s="1087">
        <f t="shared" si="186"/>
        <v>0</v>
      </c>
      <c r="P174" s="1087">
        <f t="shared" si="186"/>
        <v>0</v>
      </c>
      <c r="Q174" s="1087">
        <f t="shared" si="186"/>
        <v>0</v>
      </c>
      <c r="R174" s="1087">
        <f t="shared" si="186"/>
        <v>0</v>
      </c>
      <c r="S174" s="796">
        <f>SUM(S169:S173)</f>
        <v>0</v>
      </c>
      <c r="T174" s="1131"/>
      <c r="U174" s="1131"/>
      <c r="V174" s="1131"/>
      <c r="W174" s="1099">
        <f>SUM(W169:W173)</f>
        <v>0</v>
      </c>
      <c r="X174" s="1099">
        <f>SUM(X169:X173)</f>
        <v>0</v>
      </c>
      <c r="Z174" s="1089">
        <f>SUM(Z169:Z173)</f>
        <v>0</v>
      </c>
      <c r="AA174" s="1089">
        <f>SUM(AA169:AA173)</f>
        <v>0</v>
      </c>
      <c r="AB174" s="798" t="e">
        <f>Z174/(Z174+AA174)</f>
        <v>#DIV/0!</v>
      </c>
    </row>
    <row r="175" spans="1:28" ht="14.25" x14ac:dyDescent="0.3">
      <c r="A175" s="1075">
        <v>8.4</v>
      </c>
      <c r="B175" s="1076" t="s">
        <v>1188</v>
      </c>
      <c r="C175" s="1148">
        <f>'24. M&amp;E Staff Loading'!C175</f>
        <v>0</v>
      </c>
      <c r="D175" s="919">
        <f>'24. M&amp;E Staff Loading'!D175</f>
        <v>0</v>
      </c>
      <c r="E175" s="1149">
        <f>'24. M&amp;E Staff Loading'!E175</f>
        <v>0</v>
      </c>
      <c r="F175" s="1102"/>
      <c r="G175" s="1102"/>
      <c r="H175" s="1102"/>
      <c r="I175" s="1102"/>
      <c r="J175" s="1102"/>
      <c r="K175" s="1102"/>
      <c r="L175" s="1102"/>
      <c r="M175" s="1102"/>
      <c r="N175" s="1102"/>
      <c r="O175" s="1102"/>
      <c r="P175" s="1102"/>
      <c r="Q175" s="1102"/>
      <c r="R175" s="1080">
        <f t="shared" ref="R175:R179" si="187">SUM(F175:Q175)</f>
        <v>0</v>
      </c>
      <c r="S175" s="788">
        <f>D175*R175</f>
        <v>0</v>
      </c>
      <c r="T175" s="1131"/>
      <c r="U175" s="1131"/>
      <c r="V175" s="1131"/>
      <c r="W175" s="1081">
        <f>X175/$U$7</f>
        <v>0</v>
      </c>
      <c r="X175" s="1081">
        <f>R175/12</f>
        <v>0</v>
      </c>
      <c r="Z175" s="1081">
        <f>IF($E175="Y",$R175,0)</f>
        <v>0</v>
      </c>
      <c r="AA175" s="1081">
        <f>IF($E175="N",$R175,0)</f>
        <v>0</v>
      </c>
      <c r="AB175" s="909" t="e">
        <f>Z175/(AA175+Z175)</f>
        <v>#DIV/0!</v>
      </c>
    </row>
    <row r="176" spans="1:28" s="1088" customFormat="1" ht="14.25" x14ac:dyDescent="0.3">
      <c r="A176" s="1075"/>
      <c r="B176" s="1076"/>
      <c r="C176" s="1148">
        <f>'24. M&amp;E Staff Loading'!C176</f>
        <v>0</v>
      </c>
      <c r="D176" s="919">
        <f>'24. M&amp;E Staff Loading'!D176</f>
        <v>0</v>
      </c>
      <c r="E176" s="1149">
        <f>'24. M&amp;E Staff Loading'!E176</f>
        <v>0</v>
      </c>
      <c r="F176" s="1102"/>
      <c r="G176" s="1102"/>
      <c r="H176" s="1102"/>
      <c r="I176" s="1102"/>
      <c r="J176" s="1102"/>
      <c r="K176" s="1102"/>
      <c r="L176" s="1102"/>
      <c r="M176" s="1102"/>
      <c r="N176" s="1102"/>
      <c r="O176" s="1102"/>
      <c r="P176" s="1102"/>
      <c r="Q176" s="1102"/>
      <c r="R176" s="1080">
        <f t="shared" si="187"/>
        <v>0</v>
      </c>
      <c r="S176" s="788">
        <f t="shared" ref="S176:S179" si="188">D176*R176</f>
        <v>0</v>
      </c>
      <c r="T176" s="1131"/>
      <c r="U176" s="1131"/>
      <c r="V176" s="1131"/>
      <c r="W176" s="1081">
        <f t="shared" ref="W176:W179" si="189">X176/$U$7</f>
        <v>0</v>
      </c>
      <c r="X176" s="1081">
        <f t="shared" ref="X176:X179" si="190">R176/12</f>
        <v>0</v>
      </c>
      <c r="Z176" s="1081">
        <f t="shared" ref="Z176:Z179" si="191">IF($E176="Y",$R176,0)</f>
        <v>0</v>
      </c>
      <c r="AA176" s="1081">
        <f t="shared" ref="AA176:AA179" si="192">IF($E176="N",$R176,0)</f>
        <v>0</v>
      </c>
      <c r="AB176" s="909" t="e">
        <f t="shared" ref="AB176:AB179" si="193">Z176/(AA176+Z176)</f>
        <v>#DIV/0!</v>
      </c>
    </row>
    <row r="177" spans="1:28" s="1088" customFormat="1" ht="14.25" x14ac:dyDescent="0.3">
      <c r="A177" s="1075"/>
      <c r="B177" s="1076"/>
      <c r="C177" s="1148">
        <f>'24. M&amp;E Staff Loading'!C177</f>
        <v>0</v>
      </c>
      <c r="D177" s="919">
        <f>'24. M&amp;E Staff Loading'!D177</f>
        <v>0</v>
      </c>
      <c r="E177" s="1149">
        <f>'24. M&amp;E Staff Loading'!E177</f>
        <v>0</v>
      </c>
      <c r="F177" s="1102"/>
      <c r="G177" s="1102"/>
      <c r="H177" s="1102"/>
      <c r="I177" s="1102"/>
      <c r="J177" s="1102"/>
      <c r="K177" s="1102"/>
      <c r="L177" s="1102"/>
      <c r="M177" s="1102"/>
      <c r="N177" s="1102"/>
      <c r="O177" s="1102"/>
      <c r="P177" s="1102"/>
      <c r="Q177" s="1102"/>
      <c r="R177" s="1080">
        <f t="shared" si="187"/>
        <v>0</v>
      </c>
      <c r="S177" s="788">
        <f t="shared" si="188"/>
        <v>0</v>
      </c>
      <c r="T177" s="1131"/>
      <c r="U177" s="1131"/>
      <c r="V177" s="1131"/>
      <c r="W177" s="1081">
        <f t="shared" si="189"/>
        <v>0</v>
      </c>
      <c r="X177" s="1081">
        <f t="shared" si="190"/>
        <v>0</v>
      </c>
      <c r="Z177" s="1081">
        <f t="shared" si="191"/>
        <v>0</v>
      </c>
      <c r="AA177" s="1081">
        <f t="shared" si="192"/>
        <v>0</v>
      </c>
      <c r="AB177" s="909" t="e">
        <f t="shared" si="193"/>
        <v>#DIV/0!</v>
      </c>
    </row>
    <row r="178" spans="1:28" s="1088" customFormat="1" ht="14.25" x14ac:dyDescent="0.3">
      <c r="A178" s="1075"/>
      <c r="B178" s="1076"/>
      <c r="C178" s="1148">
        <f>'24. M&amp;E Staff Loading'!C178</f>
        <v>0</v>
      </c>
      <c r="D178" s="919">
        <f>'24. M&amp;E Staff Loading'!D178</f>
        <v>0</v>
      </c>
      <c r="E178" s="1149">
        <f>'24. M&amp;E Staff Loading'!E178</f>
        <v>0</v>
      </c>
      <c r="F178" s="1102"/>
      <c r="G178" s="1102"/>
      <c r="H178" s="1102"/>
      <c r="I178" s="1102"/>
      <c r="J178" s="1102"/>
      <c r="K178" s="1102"/>
      <c r="L178" s="1102"/>
      <c r="M178" s="1102"/>
      <c r="N178" s="1102"/>
      <c r="O178" s="1102"/>
      <c r="P178" s="1102"/>
      <c r="Q178" s="1102"/>
      <c r="R178" s="1080">
        <f t="shared" si="187"/>
        <v>0</v>
      </c>
      <c r="S178" s="788">
        <f t="shared" si="188"/>
        <v>0</v>
      </c>
      <c r="T178" s="1131"/>
      <c r="U178" s="1131"/>
      <c r="V178" s="1131"/>
      <c r="W178" s="1081">
        <f t="shared" si="189"/>
        <v>0</v>
      </c>
      <c r="X178" s="1081">
        <f t="shared" si="190"/>
        <v>0</v>
      </c>
      <c r="Z178" s="1081">
        <f t="shared" si="191"/>
        <v>0</v>
      </c>
      <c r="AA178" s="1081">
        <f t="shared" si="192"/>
        <v>0</v>
      </c>
      <c r="AB178" s="909" t="e">
        <f t="shared" si="193"/>
        <v>#DIV/0!</v>
      </c>
    </row>
    <row r="179" spans="1:28" ht="9.9499999999999993" customHeight="1" x14ac:dyDescent="0.3">
      <c r="A179" s="1075"/>
      <c r="B179" s="1076"/>
      <c r="C179" s="1148">
        <f>'24. M&amp;E Staff Loading'!C179</f>
        <v>0</v>
      </c>
      <c r="D179" s="919">
        <f>'24. M&amp;E Staff Loading'!D179</f>
        <v>0</v>
      </c>
      <c r="E179" s="1149">
        <f>'24. M&amp;E Staff Loading'!E179</f>
        <v>0</v>
      </c>
      <c r="F179" s="1102"/>
      <c r="G179" s="1102"/>
      <c r="H179" s="1102"/>
      <c r="I179" s="1102"/>
      <c r="J179" s="1102"/>
      <c r="K179" s="1102"/>
      <c r="L179" s="1102"/>
      <c r="M179" s="1102"/>
      <c r="N179" s="1102"/>
      <c r="O179" s="1102"/>
      <c r="P179" s="1102"/>
      <c r="Q179" s="1102"/>
      <c r="R179" s="1080">
        <f t="shared" si="187"/>
        <v>0</v>
      </c>
      <c r="S179" s="788">
        <f t="shared" si="188"/>
        <v>0</v>
      </c>
      <c r="T179" s="1131"/>
      <c r="U179" s="1131"/>
      <c r="V179" s="1131"/>
      <c r="W179" s="1081">
        <f t="shared" si="189"/>
        <v>0</v>
      </c>
      <c r="X179" s="1081">
        <f t="shared" si="190"/>
        <v>0</v>
      </c>
      <c r="Z179" s="1081">
        <f t="shared" si="191"/>
        <v>0</v>
      </c>
      <c r="AA179" s="1081">
        <f t="shared" si="192"/>
        <v>0</v>
      </c>
      <c r="AB179" s="909" t="e">
        <f t="shared" si="193"/>
        <v>#DIV/0!</v>
      </c>
    </row>
    <row r="180" spans="1:28" s="1068" customFormat="1" ht="15" thickBot="1" x14ac:dyDescent="0.35">
      <c r="A180" s="1082"/>
      <c r="B180" s="1083" t="s">
        <v>1189</v>
      </c>
      <c r="C180" s="1084"/>
      <c r="D180" s="920"/>
      <c r="E180" s="1086"/>
      <c r="F180" s="1087">
        <f>SUM(F175:F179)</f>
        <v>0</v>
      </c>
      <c r="G180" s="1087">
        <f t="shared" ref="G180:R180" si="194">SUM(G175:G179)</f>
        <v>0</v>
      </c>
      <c r="H180" s="1087">
        <f t="shared" si="194"/>
        <v>0</v>
      </c>
      <c r="I180" s="1087">
        <f t="shared" si="194"/>
        <v>0</v>
      </c>
      <c r="J180" s="1087">
        <f t="shared" si="194"/>
        <v>0</v>
      </c>
      <c r="K180" s="1087">
        <f t="shared" si="194"/>
        <v>0</v>
      </c>
      <c r="L180" s="1087">
        <f t="shared" si="194"/>
        <v>0</v>
      </c>
      <c r="M180" s="1087">
        <f t="shared" si="194"/>
        <v>0</v>
      </c>
      <c r="N180" s="1087">
        <f t="shared" si="194"/>
        <v>0</v>
      </c>
      <c r="O180" s="1087">
        <f t="shared" si="194"/>
        <v>0</v>
      </c>
      <c r="P180" s="1087">
        <f t="shared" si="194"/>
        <v>0</v>
      </c>
      <c r="Q180" s="1087">
        <f t="shared" si="194"/>
        <v>0</v>
      </c>
      <c r="R180" s="1087">
        <f t="shared" si="194"/>
        <v>0</v>
      </c>
      <c r="S180" s="796">
        <f>SUM(S175:S179)</f>
        <v>0</v>
      </c>
      <c r="T180" s="1131"/>
      <c r="U180" s="1131"/>
      <c r="V180" s="1131"/>
      <c r="W180" s="1099">
        <f>SUM(W175:W179)</f>
        <v>0</v>
      </c>
      <c r="X180" s="1099">
        <f>SUM(X175:X179)</f>
        <v>0</v>
      </c>
      <c r="Z180" s="1089">
        <f>SUM(Z175:Z179)</f>
        <v>0</v>
      </c>
      <c r="AA180" s="1089">
        <f>SUM(AA175:AA179)</f>
        <v>0</v>
      </c>
      <c r="AB180" s="798" t="e">
        <f>Z180/(Z180+AA180)</f>
        <v>#DIV/0!</v>
      </c>
    </row>
    <row r="181" spans="1:28" ht="9.9499999999999993" customHeight="1" x14ac:dyDescent="0.3">
      <c r="A181" s="1100"/>
      <c r="B181" s="1101"/>
      <c r="C181" s="1118"/>
      <c r="D181" s="922"/>
      <c r="E181" s="1079"/>
      <c r="F181" s="1102"/>
      <c r="G181" s="1102"/>
      <c r="H181" s="1102"/>
      <c r="I181" s="1102"/>
      <c r="J181" s="1102"/>
      <c r="K181" s="1102"/>
      <c r="L181" s="1102"/>
      <c r="M181" s="1102"/>
      <c r="N181" s="1102"/>
      <c r="O181" s="1102"/>
      <c r="P181" s="1102"/>
      <c r="Q181" s="1102"/>
      <c r="R181" s="1102"/>
      <c r="S181" s="834"/>
      <c r="T181" s="1131"/>
      <c r="U181" s="1131"/>
      <c r="V181" s="1131"/>
      <c r="W181" s="1125"/>
      <c r="X181" s="1125"/>
      <c r="Z181" s="1125"/>
      <c r="AA181" s="1125"/>
      <c r="AB181" s="790"/>
    </row>
    <row r="182" spans="1:28" ht="15" thickBot="1" x14ac:dyDescent="0.35">
      <c r="A182" s="1104"/>
      <c r="B182" s="1105" t="s">
        <v>167</v>
      </c>
      <c r="C182" s="1106"/>
      <c r="D182" s="923"/>
      <c r="E182" s="1108"/>
      <c r="F182" s="1107">
        <f t="shared" ref="F182:S182" si="195">SUM(F162,F168,F174,F180)</f>
        <v>0</v>
      </c>
      <c r="G182" s="1107">
        <f t="shared" si="195"/>
        <v>0</v>
      </c>
      <c r="H182" s="1107">
        <f t="shared" si="195"/>
        <v>0</v>
      </c>
      <c r="I182" s="1107">
        <f t="shared" si="195"/>
        <v>0</v>
      </c>
      <c r="J182" s="1107">
        <f t="shared" si="195"/>
        <v>0</v>
      </c>
      <c r="K182" s="1107">
        <f t="shared" si="195"/>
        <v>0</v>
      </c>
      <c r="L182" s="1107">
        <f t="shared" si="195"/>
        <v>0</v>
      </c>
      <c r="M182" s="1107">
        <f t="shared" si="195"/>
        <v>0</v>
      </c>
      <c r="N182" s="1107">
        <f t="shared" si="195"/>
        <v>0</v>
      </c>
      <c r="O182" s="1107">
        <f t="shared" si="195"/>
        <v>0</v>
      </c>
      <c r="P182" s="1107">
        <f t="shared" si="195"/>
        <v>0</v>
      </c>
      <c r="Q182" s="1107">
        <f t="shared" si="195"/>
        <v>0</v>
      </c>
      <c r="R182" s="1107">
        <f t="shared" si="195"/>
        <v>0</v>
      </c>
      <c r="S182" s="814">
        <f t="shared" si="195"/>
        <v>0</v>
      </c>
      <c r="T182" s="1131"/>
      <c r="U182" s="1131"/>
      <c r="V182" s="1131"/>
      <c r="W182" s="1107">
        <f>SUM(W162,W168,W174,W180)</f>
        <v>0</v>
      </c>
      <c r="X182" s="1107">
        <f>SUM(X162,X168,X174,X180)</f>
        <v>0</v>
      </c>
      <c r="Z182" s="1107">
        <f>SUM(Z162,Z168,Z174,Z180)</f>
        <v>0</v>
      </c>
      <c r="AA182" s="1107">
        <f>SUM(AA162,AA168,AA174,AA180)</f>
        <v>0</v>
      </c>
      <c r="AB182" s="815" t="e">
        <f>Z182/(Z182+AA182)</f>
        <v>#DIV/0!</v>
      </c>
    </row>
    <row r="183" spans="1:28" ht="14.25" x14ac:dyDescent="0.3">
      <c r="A183" s="1126"/>
      <c r="B183" s="1101"/>
      <c r="C183" s="1077"/>
      <c r="D183" s="922"/>
      <c r="E183" s="1128"/>
      <c r="F183" s="1102"/>
      <c r="G183" s="1102"/>
      <c r="H183" s="1102"/>
      <c r="I183" s="1102"/>
      <c r="J183" s="1102"/>
      <c r="K183" s="1102"/>
      <c r="L183" s="1102"/>
      <c r="M183" s="1102"/>
      <c r="N183" s="1102"/>
      <c r="O183" s="1102"/>
      <c r="P183" s="1102"/>
      <c r="Q183" s="1102"/>
      <c r="R183" s="1102"/>
      <c r="S183" s="834"/>
      <c r="T183" s="1131"/>
      <c r="U183" s="1131"/>
      <c r="V183" s="1131"/>
      <c r="W183" s="1077"/>
      <c r="X183" s="1077"/>
      <c r="Z183" s="1077"/>
      <c r="AA183" s="1077"/>
      <c r="AB183" s="790"/>
    </row>
    <row r="184" spans="1:28" ht="14.25" x14ac:dyDescent="0.3">
      <c r="A184" s="1070">
        <v>9</v>
      </c>
      <c r="B184" s="1130" t="s">
        <v>172</v>
      </c>
      <c r="C184" s="1072"/>
      <c r="D184" s="918"/>
      <c r="E184" s="1073"/>
      <c r="F184" s="1116"/>
      <c r="G184" s="1116"/>
      <c r="H184" s="1116"/>
      <c r="I184" s="1116"/>
      <c r="J184" s="1116"/>
      <c r="K184" s="1116"/>
      <c r="L184" s="1116"/>
      <c r="M184" s="1116"/>
      <c r="N184" s="1116"/>
      <c r="O184" s="1116"/>
      <c r="P184" s="1116"/>
      <c r="Q184" s="1116"/>
      <c r="R184" s="1074"/>
      <c r="S184" s="838"/>
      <c r="T184" s="1131"/>
      <c r="U184" s="1131"/>
      <c r="V184" s="1131"/>
      <c r="W184" s="1072"/>
      <c r="X184" s="1072"/>
      <c r="Z184" s="1072"/>
      <c r="AA184" s="1072"/>
      <c r="AB184" s="781"/>
    </row>
    <row r="185" spans="1:28" ht="14.25" x14ac:dyDescent="0.3">
      <c r="A185" s="1075">
        <v>9.1</v>
      </c>
      <c r="B185" s="1076" t="s">
        <v>173</v>
      </c>
      <c r="C185" s="1148">
        <f>'24. M&amp;E Staff Loading'!C185</f>
        <v>0</v>
      </c>
      <c r="D185" s="919">
        <f>'24. M&amp;E Staff Loading'!D185</f>
        <v>0</v>
      </c>
      <c r="E185" s="1149">
        <f>'24. M&amp;E Staff Loading'!E185</f>
        <v>0</v>
      </c>
      <c r="F185" s="1102"/>
      <c r="G185" s="1102"/>
      <c r="H185" s="1102"/>
      <c r="I185" s="1102"/>
      <c r="J185" s="1102"/>
      <c r="K185" s="1102"/>
      <c r="L185" s="1102"/>
      <c r="M185" s="1102"/>
      <c r="N185" s="1102"/>
      <c r="O185" s="1102"/>
      <c r="P185" s="1102"/>
      <c r="Q185" s="1102"/>
      <c r="R185" s="1080">
        <f t="shared" ref="R185:R189" si="196">SUM(F185:Q185)</f>
        <v>0</v>
      </c>
      <c r="S185" s="788">
        <f>D185*R185</f>
        <v>0</v>
      </c>
      <c r="T185" s="1131"/>
      <c r="U185" s="1131"/>
      <c r="V185" s="1131"/>
      <c r="W185" s="1081">
        <f>X185/$U$7</f>
        <v>0</v>
      </c>
      <c r="X185" s="1081">
        <f>R185/12</f>
        <v>0</v>
      </c>
      <c r="Z185" s="1081">
        <f>IF($E185="Y",$R185,0)</f>
        <v>0</v>
      </c>
      <c r="AA185" s="1081">
        <f>IF($E185="N",$R185,0)</f>
        <v>0</v>
      </c>
      <c r="AB185" s="909" t="e">
        <f>Z185/(AA185+Z185)</f>
        <v>#DIV/0!</v>
      </c>
    </row>
    <row r="186" spans="1:28" s="1088" customFormat="1" ht="14.25" x14ac:dyDescent="0.3">
      <c r="A186" s="1075"/>
      <c r="B186" s="1076"/>
      <c r="C186" s="1148">
        <f>'24. M&amp;E Staff Loading'!C186</f>
        <v>0</v>
      </c>
      <c r="D186" s="919">
        <f>'24. M&amp;E Staff Loading'!D186</f>
        <v>0</v>
      </c>
      <c r="E186" s="1149">
        <f>'24. M&amp;E Staff Loading'!E186</f>
        <v>0</v>
      </c>
      <c r="F186" s="1102"/>
      <c r="G186" s="1102"/>
      <c r="H186" s="1102"/>
      <c r="I186" s="1102"/>
      <c r="J186" s="1102"/>
      <c r="K186" s="1102"/>
      <c r="L186" s="1102"/>
      <c r="M186" s="1102"/>
      <c r="N186" s="1102"/>
      <c r="O186" s="1102"/>
      <c r="P186" s="1102"/>
      <c r="Q186" s="1102"/>
      <c r="R186" s="1080">
        <f t="shared" si="196"/>
        <v>0</v>
      </c>
      <c r="S186" s="788">
        <f t="shared" ref="S186:S189" si="197">D186*R186</f>
        <v>0</v>
      </c>
      <c r="T186" s="1131"/>
      <c r="U186" s="1131"/>
      <c r="V186" s="1131"/>
      <c r="W186" s="1081">
        <f t="shared" ref="W186:W189" si="198">X186/$U$7</f>
        <v>0</v>
      </c>
      <c r="X186" s="1081">
        <f t="shared" ref="X186:X189" si="199">R186/12</f>
        <v>0</v>
      </c>
      <c r="Z186" s="1081">
        <f t="shared" ref="Z186:Z189" si="200">IF($E186="Y",$R186,0)</f>
        <v>0</v>
      </c>
      <c r="AA186" s="1081">
        <f t="shared" ref="AA186:AA189" si="201">IF($E186="N",$R186,0)</f>
        <v>0</v>
      </c>
      <c r="AB186" s="909" t="e">
        <f t="shared" ref="AB186:AB189" si="202">Z186/(AA186+Z186)</f>
        <v>#DIV/0!</v>
      </c>
    </row>
    <row r="187" spans="1:28" s="1088" customFormat="1" ht="14.25" x14ac:dyDescent="0.3">
      <c r="A187" s="1075"/>
      <c r="B187" s="1076"/>
      <c r="C187" s="1148">
        <f>'24. M&amp;E Staff Loading'!C187</f>
        <v>0</v>
      </c>
      <c r="D187" s="919">
        <f>'24. M&amp;E Staff Loading'!D187</f>
        <v>0</v>
      </c>
      <c r="E187" s="1149">
        <f>'24. M&amp;E Staff Loading'!E187</f>
        <v>0</v>
      </c>
      <c r="F187" s="1102"/>
      <c r="G187" s="1102"/>
      <c r="H187" s="1102"/>
      <c r="I187" s="1102"/>
      <c r="J187" s="1102"/>
      <c r="K187" s="1102"/>
      <c r="L187" s="1102"/>
      <c r="M187" s="1102"/>
      <c r="N187" s="1102"/>
      <c r="O187" s="1102"/>
      <c r="P187" s="1102"/>
      <c r="Q187" s="1102"/>
      <c r="R187" s="1080">
        <f t="shared" si="196"/>
        <v>0</v>
      </c>
      <c r="S187" s="788">
        <f t="shared" si="197"/>
        <v>0</v>
      </c>
      <c r="T187" s="1131"/>
      <c r="U187" s="1131"/>
      <c r="V187" s="1131"/>
      <c r="W187" s="1081">
        <f t="shared" si="198"/>
        <v>0</v>
      </c>
      <c r="X187" s="1081">
        <f t="shared" si="199"/>
        <v>0</v>
      </c>
      <c r="Z187" s="1081">
        <f t="shared" si="200"/>
        <v>0</v>
      </c>
      <c r="AA187" s="1081">
        <f t="shared" si="201"/>
        <v>0</v>
      </c>
      <c r="AB187" s="909" t="e">
        <f t="shared" si="202"/>
        <v>#DIV/0!</v>
      </c>
    </row>
    <row r="188" spans="1:28" ht="14.25" x14ac:dyDescent="0.3">
      <c r="A188" s="1075"/>
      <c r="B188" s="1076"/>
      <c r="C188" s="1148">
        <f>'24. M&amp;E Staff Loading'!C188</f>
        <v>0</v>
      </c>
      <c r="D188" s="919">
        <f>'24. M&amp;E Staff Loading'!D188</f>
        <v>0</v>
      </c>
      <c r="E188" s="1149">
        <f>'24. M&amp;E Staff Loading'!E188</f>
        <v>0</v>
      </c>
      <c r="F188" s="1102"/>
      <c r="G188" s="1102"/>
      <c r="H188" s="1102"/>
      <c r="I188" s="1102"/>
      <c r="J188" s="1102"/>
      <c r="K188" s="1102"/>
      <c r="L188" s="1102"/>
      <c r="M188" s="1102"/>
      <c r="N188" s="1102"/>
      <c r="O188" s="1102"/>
      <c r="P188" s="1102"/>
      <c r="Q188" s="1102"/>
      <c r="R188" s="1080">
        <f t="shared" si="196"/>
        <v>0</v>
      </c>
      <c r="S188" s="788">
        <f t="shared" si="197"/>
        <v>0</v>
      </c>
      <c r="T188" s="1131"/>
      <c r="U188" s="1131"/>
      <c r="V188" s="1131"/>
      <c r="W188" s="1081">
        <f t="shared" si="198"/>
        <v>0</v>
      </c>
      <c r="X188" s="1081">
        <f t="shared" si="199"/>
        <v>0</v>
      </c>
      <c r="Z188" s="1081">
        <f t="shared" si="200"/>
        <v>0</v>
      </c>
      <c r="AA188" s="1081">
        <f t="shared" si="201"/>
        <v>0</v>
      </c>
      <c r="AB188" s="909" t="e">
        <f t="shared" si="202"/>
        <v>#DIV/0!</v>
      </c>
    </row>
    <row r="189" spans="1:28" ht="14.25" x14ac:dyDescent="0.3">
      <c r="A189" s="1075"/>
      <c r="B189" s="1076"/>
      <c r="C189" s="1148">
        <f>'24. M&amp;E Staff Loading'!C189</f>
        <v>0</v>
      </c>
      <c r="D189" s="919">
        <f>'24. M&amp;E Staff Loading'!D189</f>
        <v>0</v>
      </c>
      <c r="E189" s="1149">
        <f>'24. M&amp;E Staff Loading'!E189</f>
        <v>0</v>
      </c>
      <c r="F189" s="1102"/>
      <c r="G189" s="1102"/>
      <c r="H189" s="1102"/>
      <c r="I189" s="1102"/>
      <c r="J189" s="1102"/>
      <c r="K189" s="1102"/>
      <c r="L189" s="1102"/>
      <c r="M189" s="1102"/>
      <c r="N189" s="1102"/>
      <c r="O189" s="1102"/>
      <c r="P189" s="1102"/>
      <c r="Q189" s="1102"/>
      <c r="R189" s="1080">
        <f t="shared" si="196"/>
        <v>0</v>
      </c>
      <c r="S189" s="788">
        <f t="shared" si="197"/>
        <v>0</v>
      </c>
      <c r="T189" s="1131"/>
      <c r="U189" s="1131"/>
      <c r="V189" s="1131"/>
      <c r="W189" s="1081">
        <f t="shared" si="198"/>
        <v>0</v>
      </c>
      <c r="X189" s="1081">
        <f t="shared" si="199"/>
        <v>0</v>
      </c>
      <c r="Z189" s="1081">
        <f t="shared" si="200"/>
        <v>0</v>
      </c>
      <c r="AA189" s="1081">
        <f t="shared" si="201"/>
        <v>0</v>
      </c>
      <c r="AB189" s="909" t="e">
        <f t="shared" si="202"/>
        <v>#DIV/0!</v>
      </c>
    </row>
    <row r="190" spans="1:28" ht="15" thickBot="1" x14ac:dyDescent="0.35">
      <c r="A190" s="1082"/>
      <c r="B190" s="1083" t="s">
        <v>174</v>
      </c>
      <c r="C190" s="1084"/>
      <c r="D190" s="920"/>
      <c r="E190" s="1086"/>
      <c r="F190" s="1087">
        <f>SUM(F185:F189)</f>
        <v>0</v>
      </c>
      <c r="G190" s="1087">
        <f t="shared" ref="G190:R190" si="203">SUM(G185:G189)</f>
        <v>0</v>
      </c>
      <c r="H190" s="1087">
        <f t="shared" si="203"/>
        <v>0</v>
      </c>
      <c r="I190" s="1087">
        <f t="shared" si="203"/>
        <v>0</v>
      </c>
      <c r="J190" s="1087">
        <f t="shared" si="203"/>
        <v>0</v>
      </c>
      <c r="K190" s="1087">
        <f t="shared" si="203"/>
        <v>0</v>
      </c>
      <c r="L190" s="1087">
        <f t="shared" si="203"/>
        <v>0</v>
      </c>
      <c r="M190" s="1087">
        <f t="shared" si="203"/>
        <v>0</v>
      </c>
      <c r="N190" s="1087">
        <f t="shared" si="203"/>
        <v>0</v>
      </c>
      <c r="O190" s="1087">
        <f t="shared" si="203"/>
        <v>0</v>
      </c>
      <c r="P190" s="1087">
        <f t="shared" si="203"/>
        <v>0</v>
      </c>
      <c r="Q190" s="1087">
        <f t="shared" si="203"/>
        <v>0</v>
      </c>
      <c r="R190" s="1087">
        <f t="shared" si="203"/>
        <v>0</v>
      </c>
      <c r="S190" s="796">
        <f>SUM(S185:S189)</f>
        <v>0</v>
      </c>
      <c r="T190" s="1131"/>
      <c r="U190" s="1131"/>
      <c r="V190" s="1131"/>
      <c r="W190" s="1099">
        <f>SUM(W185:W189)</f>
        <v>0</v>
      </c>
      <c r="X190" s="1099">
        <f>SUM(X185:X189)</f>
        <v>0</v>
      </c>
      <c r="Z190" s="1089">
        <f>SUM(Z185:Z189)</f>
        <v>0</v>
      </c>
      <c r="AA190" s="1089">
        <f>SUM(AA185:AA189)</f>
        <v>0</v>
      </c>
      <c r="AB190" s="798" t="e">
        <f>Z190/(Z190+AA190)</f>
        <v>#DIV/0!</v>
      </c>
    </row>
    <row r="191" spans="1:28" ht="14.25" x14ac:dyDescent="0.3">
      <c r="A191" s="1075">
        <v>9.1999999999999993</v>
      </c>
      <c r="B191" s="1076" t="s">
        <v>1191</v>
      </c>
      <c r="C191" s="1148">
        <f>'24. M&amp;E Staff Loading'!C191</f>
        <v>0</v>
      </c>
      <c r="D191" s="919">
        <f>'24. M&amp;E Staff Loading'!D191</f>
        <v>0</v>
      </c>
      <c r="E191" s="1149">
        <f>'24. M&amp;E Staff Loading'!E191</f>
        <v>0</v>
      </c>
      <c r="F191" s="1102"/>
      <c r="G191" s="1102"/>
      <c r="H191" s="1102"/>
      <c r="I191" s="1102"/>
      <c r="J191" s="1102"/>
      <c r="K191" s="1102"/>
      <c r="L191" s="1102"/>
      <c r="M191" s="1102"/>
      <c r="N191" s="1102"/>
      <c r="O191" s="1102"/>
      <c r="P191" s="1102"/>
      <c r="Q191" s="1102"/>
      <c r="R191" s="1080">
        <f t="shared" ref="R191:R195" si="204">SUM(F191:Q191)</f>
        <v>0</v>
      </c>
      <c r="S191" s="788">
        <f>D191*R191</f>
        <v>0</v>
      </c>
      <c r="T191" s="1131"/>
      <c r="U191" s="1131"/>
      <c r="V191" s="1131"/>
      <c r="W191" s="1081">
        <f>X191/$U$7</f>
        <v>0</v>
      </c>
      <c r="X191" s="1081">
        <f>R191/12</f>
        <v>0</v>
      </c>
      <c r="Z191" s="1081">
        <f>IF($E191="Y",$R191,0)</f>
        <v>0</v>
      </c>
      <c r="AA191" s="1081">
        <f>IF($E191="N",$R191,0)</f>
        <v>0</v>
      </c>
      <c r="AB191" s="909" t="e">
        <f>Z191/(AA191+Z191)</f>
        <v>#DIV/0!</v>
      </c>
    </row>
    <row r="192" spans="1:28" s="1088" customFormat="1" ht="14.25" x14ac:dyDescent="0.3">
      <c r="A192" s="1075"/>
      <c r="B192" s="1076"/>
      <c r="C192" s="1148">
        <f>'24. M&amp;E Staff Loading'!C192</f>
        <v>0</v>
      </c>
      <c r="D192" s="919">
        <f>'24. M&amp;E Staff Loading'!D192</f>
        <v>0</v>
      </c>
      <c r="E192" s="1149">
        <f>'24. M&amp;E Staff Loading'!E192</f>
        <v>0</v>
      </c>
      <c r="F192" s="1102"/>
      <c r="G192" s="1102"/>
      <c r="H192" s="1102"/>
      <c r="I192" s="1102"/>
      <c r="J192" s="1102"/>
      <c r="K192" s="1102"/>
      <c r="L192" s="1102"/>
      <c r="M192" s="1102"/>
      <c r="N192" s="1102"/>
      <c r="O192" s="1102"/>
      <c r="P192" s="1102"/>
      <c r="Q192" s="1102"/>
      <c r="R192" s="1080">
        <f t="shared" si="204"/>
        <v>0</v>
      </c>
      <c r="S192" s="788">
        <f t="shared" ref="S192:S195" si="205">D192*R192</f>
        <v>0</v>
      </c>
      <c r="T192" s="1131"/>
      <c r="U192" s="1131"/>
      <c r="V192" s="1131"/>
      <c r="W192" s="1081">
        <f t="shared" ref="W192:W195" si="206">X192/$U$7</f>
        <v>0</v>
      </c>
      <c r="X192" s="1081">
        <f t="shared" ref="X192:X195" si="207">R192/12</f>
        <v>0</v>
      </c>
      <c r="Z192" s="1081">
        <f t="shared" ref="Z192:Z195" si="208">IF($E192="Y",$R192,0)</f>
        <v>0</v>
      </c>
      <c r="AA192" s="1081">
        <f t="shared" ref="AA192:AA195" si="209">IF($E192="N",$R192,0)</f>
        <v>0</v>
      </c>
      <c r="AB192" s="909" t="e">
        <f t="shared" ref="AB192:AB195" si="210">Z192/(AA192+Z192)</f>
        <v>#DIV/0!</v>
      </c>
    </row>
    <row r="193" spans="1:28" ht="14.25" x14ac:dyDescent="0.3">
      <c r="A193" s="1075"/>
      <c r="B193" s="1076"/>
      <c r="C193" s="1148">
        <f>'24. M&amp;E Staff Loading'!C193</f>
        <v>0</v>
      </c>
      <c r="D193" s="919">
        <f>'24. M&amp;E Staff Loading'!D193</f>
        <v>0</v>
      </c>
      <c r="E193" s="1149">
        <f>'24. M&amp;E Staff Loading'!E193</f>
        <v>0</v>
      </c>
      <c r="F193" s="1102"/>
      <c r="G193" s="1102"/>
      <c r="H193" s="1102"/>
      <c r="I193" s="1102"/>
      <c r="J193" s="1102"/>
      <c r="K193" s="1102"/>
      <c r="L193" s="1102"/>
      <c r="M193" s="1102"/>
      <c r="N193" s="1102"/>
      <c r="O193" s="1102"/>
      <c r="P193" s="1102"/>
      <c r="Q193" s="1102"/>
      <c r="R193" s="1080">
        <f t="shared" si="204"/>
        <v>0</v>
      </c>
      <c r="S193" s="788">
        <f t="shared" si="205"/>
        <v>0</v>
      </c>
      <c r="T193" s="1131"/>
      <c r="U193" s="1131"/>
      <c r="V193" s="1131"/>
      <c r="W193" s="1081">
        <f t="shared" si="206"/>
        <v>0</v>
      </c>
      <c r="X193" s="1081">
        <f t="shared" si="207"/>
        <v>0</v>
      </c>
      <c r="Z193" s="1081">
        <f t="shared" si="208"/>
        <v>0</v>
      </c>
      <c r="AA193" s="1081">
        <f t="shared" si="209"/>
        <v>0</v>
      </c>
      <c r="AB193" s="909" t="e">
        <f t="shared" si="210"/>
        <v>#DIV/0!</v>
      </c>
    </row>
    <row r="194" spans="1:28" ht="14.25" x14ac:dyDescent="0.3">
      <c r="A194" s="1075"/>
      <c r="B194" s="1076"/>
      <c r="C194" s="1148">
        <f>'24. M&amp;E Staff Loading'!C194</f>
        <v>0</v>
      </c>
      <c r="D194" s="919">
        <f>'24. M&amp;E Staff Loading'!D194</f>
        <v>0</v>
      </c>
      <c r="E194" s="1149">
        <f>'24. M&amp;E Staff Loading'!E194</f>
        <v>0</v>
      </c>
      <c r="F194" s="1102"/>
      <c r="G194" s="1102"/>
      <c r="H194" s="1102"/>
      <c r="I194" s="1102"/>
      <c r="J194" s="1102"/>
      <c r="K194" s="1102"/>
      <c r="L194" s="1102"/>
      <c r="M194" s="1102"/>
      <c r="N194" s="1102"/>
      <c r="O194" s="1102"/>
      <c r="P194" s="1102"/>
      <c r="Q194" s="1102"/>
      <c r="R194" s="1080">
        <f t="shared" si="204"/>
        <v>0</v>
      </c>
      <c r="S194" s="788">
        <f t="shared" si="205"/>
        <v>0</v>
      </c>
      <c r="T194" s="1131"/>
      <c r="U194" s="1131"/>
      <c r="V194" s="1131"/>
      <c r="W194" s="1081">
        <f t="shared" si="206"/>
        <v>0</v>
      </c>
      <c r="X194" s="1081">
        <f t="shared" si="207"/>
        <v>0</v>
      </c>
      <c r="Z194" s="1081">
        <f t="shared" si="208"/>
        <v>0</v>
      </c>
      <c r="AA194" s="1081">
        <f t="shared" si="209"/>
        <v>0</v>
      </c>
      <c r="AB194" s="909" t="e">
        <f t="shared" si="210"/>
        <v>#DIV/0!</v>
      </c>
    </row>
    <row r="195" spans="1:28" ht="14.25" x14ac:dyDescent="0.3">
      <c r="A195" s="1075"/>
      <c r="B195" s="1076"/>
      <c r="C195" s="1148">
        <f>'24. M&amp;E Staff Loading'!C195</f>
        <v>0</v>
      </c>
      <c r="D195" s="919">
        <f>'24. M&amp;E Staff Loading'!D195</f>
        <v>0</v>
      </c>
      <c r="E195" s="1149">
        <f>'24. M&amp;E Staff Loading'!E195</f>
        <v>0</v>
      </c>
      <c r="F195" s="1102"/>
      <c r="G195" s="1102"/>
      <c r="H195" s="1102"/>
      <c r="I195" s="1102"/>
      <c r="J195" s="1102"/>
      <c r="K195" s="1102"/>
      <c r="L195" s="1102"/>
      <c r="M195" s="1102"/>
      <c r="N195" s="1102"/>
      <c r="O195" s="1102"/>
      <c r="P195" s="1102"/>
      <c r="Q195" s="1102"/>
      <c r="R195" s="1080">
        <f t="shared" si="204"/>
        <v>0</v>
      </c>
      <c r="S195" s="788">
        <f t="shared" si="205"/>
        <v>0</v>
      </c>
      <c r="T195" s="1131"/>
      <c r="U195" s="1131"/>
      <c r="V195" s="1131"/>
      <c r="W195" s="1081">
        <f t="shared" si="206"/>
        <v>0</v>
      </c>
      <c r="X195" s="1081">
        <f t="shared" si="207"/>
        <v>0</v>
      </c>
      <c r="Z195" s="1081">
        <f t="shared" si="208"/>
        <v>0</v>
      </c>
      <c r="AA195" s="1081">
        <f t="shared" si="209"/>
        <v>0</v>
      </c>
      <c r="AB195" s="909" t="e">
        <f t="shared" si="210"/>
        <v>#DIV/0!</v>
      </c>
    </row>
    <row r="196" spans="1:28" ht="15" thickBot="1" x14ac:dyDescent="0.35">
      <c r="A196" s="1082"/>
      <c r="B196" s="1083" t="s">
        <v>1192</v>
      </c>
      <c r="C196" s="1084"/>
      <c r="D196" s="920"/>
      <c r="E196" s="1086"/>
      <c r="F196" s="1087">
        <f>SUM(F191:F195)</f>
        <v>0</v>
      </c>
      <c r="G196" s="1087">
        <f t="shared" ref="G196:R196" si="211">SUM(G191:G195)</f>
        <v>0</v>
      </c>
      <c r="H196" s="1087">
        <f t="shared" si="211"/>
        <v>0</v>
      </c>
      <c r="I196" s="1087">
        <f t="shared" si="211"/>
        <v>0</v>
      </c>
      <c r="J196" s="1087">
        <f t="shared" si="211"/>
        <v>0</v>
      </c>
      <c r="K196" s="1087">
        <f t="shared" si="211"/>
        <v>0</v>
      </c>
      <c r="L196" s="1087">
        <f t="shared" si="211"/>
        <v>0</v>
      </c>
      <c r="M196" s="1087">
        <f t="shared" si="211"/>
        <v>0</v>
      </c>
      <c r="N196" s="1087">
        <f t="shared" si="211"/>
        <v>0</v>
      </c>
      <c r="O196" s="1087">
        <f t="shared" si="211"/>
        <v>0</v>
      </c>
      <c r="P196" s="1087">
        <f t="shared" si="211"/>
        <v>0</v>
      </c>
      <c r="Q196" s="1087">
        <f t="shared" si="211"/>
        <v>0</v>
      </c>
      <c r="R196" s="1087">
        <f t="shared" si="211"/>
        <v>0</v>
      </c>
      <c r="S196" s="796">
        <f>SUM(S191:S195)</f>
        <v>0</v>
      </c>
      <c r="T196" s="1131"/>
      <c r="U196" s="1131"/>
      <c r="V196" s="1131"/>
      <c r="W196" s="1099">
        <f>SUM(W191:W195)</f>
        <v>0</v>
      </c>
      <c r="X196" s="1099">
        <f>SUM(X191:X195)</f>
        <v>0</v>
      </c>
      <c r="Z196" s="1089">
        <f>SUM(Z191:Z195)</f>
        <v>0</v>
      </c>
      <c r="AA196" s="1089">
        <f>SUM(AA191:AA195)</f>
        <v>0</v>
      </c>
      <c r="AB196" s="798" t="e">
        <f>Z196/(Z196+AA196)</f>
        <v>#DIV/0!</v>
      </c>
    </row>
    <row r="197" spans="1:28" ht="14.25" x14ac:dyDescent="0.3">
      <c r="A197" s="1075">
        <v>9.3000000000000007</v>
      </c>
      <c r="B197" s="1076" t="s">
        <v>1193</v>
      </c>
      <c r="C197" s="1148">
        <f>'24. M&amp;E Staff Loading'!C197</f>
        <v>0</v>
      </c>
      <c r="D197" s="919">
        <f>'24. M&amp;E Staff Loading'!D197</f>
        <v>0</v>
      </c>
      <c r="E197" s="1149">
        <f>'24. M&amp;E Staff Loading'!E197</f>
        <v>0</v>
      </c>
      <c r="F197" s="1102"/>
      <c r="G197" s="1102"/>
      <c r="H197" s="1102"/>
      <c r="I197" s="1102"/>
      <c r="J197" s="1102"/>
      <c r="K197" s="1102"/>
      <c r="L197" s="1102"/>
      <c r="M197" s="1102"/>
      <c r="N197" s="1102"/>
      <c r="O197" s="1102"/>
      <c r="P197" s="1102"/>
      <c r="Q197" s="1102"/>
      <c r="R197" s="1080">
        <f t="shared" ref="R197:R201" si="212">SUM(F197:Q197)</f>
        <v>0</v>
      </c>
      <c r="S197" s="788">
        <f>D197*R197</f>
        <v>0</v>
      </c>
      <c r="T197" s="1131"/>
      <c r="U197" s="1131"/>
      <c r="V197" s="1131"/>
      <c r="W197" s="1081">
        <f>X197/$U$7</f>
        <v>0</v>
      </c>
      <c r="X197" s="1081">
        <f>R197/12</f>
        <v>0</v>
      </c>
      <c r="Z197" s="1081">
        <f>IF($E197="Y",$R197,0)</f>
        <v>0</v>
      </c>
      <c r="AA197" s="1081">
        <f>IF($E197="N",$R197,0)</f>
        <v>0</v>
      </c>
      <c r="AB197" s="909" t="e">
        <f>Z197/(AA197+Z197)</f>
        <v>#DIV/0!</v>
      </c>
    </row>
    <row r="198" spans="1:28" s="1088" customFormat="1" ht="14.25" x14ac:dyDescent="0.3">
      <c r="A198" s="1075"/>
      <c r="B198" s="1076"/>
      <c r="C198" s="1148">
        <f>'24. M&amp;E Staff Loading'!C198</f>
        <v>0</v>
      </c>
      <c r="D198" s="919">
        <f>'24. M&amp;E Staff Loading'!D198</f>
        <v>0</v>
      </c>
      <c r="E198" s="1149">
        <f>'24. M&amp;E Staff Loading'!E198</f>
        <v>0</v>
      </c>
      <c r="F198" s="1102"/>
      <c r="G198" s="1102"/>
      <c r="H198" s="1102"/>
      <c r="I198" s="1102"/>
      <c r="J198" s="1102"/>
      <c r="K198" s="1102"/>
      <c r="L198" s="1102"/>
      <c r="M198" s="1102"/>
      <c r="N198" s="1102"/>
      <c r="O198" s="1102"/>
      <c r="P198" s="1102"/>
      <c r="Q198" s="1102"/>
      <c r="R198" s="1080">
        <f t="shared" si="212"/>
        <v>0</v>
      </c>
      <c r="S198" s="788">
        <f t="shared" ref="S198:S201" si="213">D198*R198</f>
        <v>0</v>
      </c>
      <c r="T198" s="1131"/>
      <c r="U198" s="1131"/>
      <c r="V198" s="1131"/>
      <c r="W198" s="1081">
        <f t="shared" ref="W198:W201" si="214">X198/$U$7</f>
        <v>0</v>
      </c>
      <c r="X198" s="1081">
        <f t="shared" ref="X198:X201" si="215">R198/12</f>
        <v>0</v>
      </c>
      <c r="Z198" s="1081">
        <f t="shared" ref="Z198:Z201" si="216">IF($E198="Y",$R198,0)</f>
        <v>0</v>
      </c>
      <c r="AA198" s="1081">
        <f t="shared" ref="AA198:AA201" si="217">IF($E198="N",$R198,0)</f>
        <v>0</v>
      </c>
      <c r="AB198" s="909" t="e">
        <f t="shared" ref="AB198:AB201" si="218">Z198/(AA198+Z198)</f>
        <v>#DIV/0!</v>
      </c>
    </row>
    <row r="199" spans="1:28" s="1088" customFormat="1" ht="14.25" x14ac:dyDescent="0.3">
      <c r="A199" s="1075"/>
      <c r="B199" s="1076"/>
      <c r="C199" s="1148">
        <f>'24. M&amp;E Staff Loading'!C199</f>
        <v>0</v>
      </c>
      <c r="D199" s="919">
        <f>'24. M&amp;E Staff Loading'!D199</f>
        <v>0</v>
      </c>
      <c r="E199" s="1149">
        <f>'24. M&amp;E Staff Loading'!E199</f>
        <v>0</v>
      </c>
      <c r="F199" s="1102"/>
      <c r="G199" s="1102"/>
      <c r="H199" s="1102"/>
      <c r="I199" s="1102"/>
      <c r="J199" s="1102"/>
      <c r="K199" s="1102"/>
      <c r="L199" s="1102"/>
      <c r="M199" s="1102"/>
      <c r="N199" s="1102"/>
      <c r="O199" s="1102"/>
      <c r="P199" s="1102"/>
      <c r="Q199" s="1102"/>
      <c r="R199" s="1080">
        <f t="shared" si="212"/>
        <v>0</v>
      </c>
      <c r="S199" s="788">
        <f t="shared" si="213"/>
        <v>0</v>
      </c>
      <c r="T199" s="1131"/>
      <c r="U199" s="1131"/>
      <c r="V199" s="1131"/>
      <c r="W199" s="1081">
        <f t="shared" si="214"/>
        <v>0</v>
      </c>
      <c r="X199" s="1081">
        <f t="shared" si="215"/>
        <v>0</v>
      </c>
      <c r="Z199" s="1081">
        <f t="shared" si="216"/>
        <v>0</v>
      </c>
      <c r="AA199" s="1081">
        <f t="shared" si="217"/>
        <v>0</v>
      </c>
      <c r="AB199" s="909" t="e">
        <f t="shared" si="218"/>
        <v>#DIV/0!</v>
      </c>
    </row>
    <row r="200" spans="1:28" ht="14.25" x14ac:dyDescent="0.3">
      <c r="A200" s="1075"/>
      <c r="B200" s="1076"/>
      <c r="C200" s="1148">
        <f>'24. M&amp;E Staff Loading'!C200</f>
        <v>0</v>
      </c>
      <c r="D200" s="919">
        <f>'24. M&amp;E Staff Loading'!D200</f>
        <v>0</v>
      </c>
      <c r="E200" s="1149">
        <f>'24. M&amp;E Staff Loading'!E200</f>
        <v>0</v>
      </c>
      <c r="F200" s="1102"/>
      <c r="G200" s="1102"/>
      <c r="H200" s="1102"/>
      <c r="I200" s="1102"/>
      <c r="J200" s="1102"/>
      <c r="K200" s="1102"/>
      <c r="L200" s="1102"/>
      <c r="M200" s="1102"/>
      <c r="N200" s="1102"/>
      <c r="O200" s="1102"/>
      <c r="P200" s="1102"/>
      <c r="Q200" s="1102"/>
      <c r="R200" s="1080">
        <f t="shared" si="212"/>
        <v>0</v>
      </c>
      <c r="S200" s="788">
        <f t="shared" si="213"/>
        <v>0</v>
      </c>
      <c r="T200" s="1131"/>
      <c r="U200" s="1131"/>
      <c r="V200" s="1131"/>
      <c r="W200" s="1081">
        <f t="shared" si="214"/>
        <v>0</v>
      </c>
      <c r="X200" s="1081">
        <f t="shared" si="215"/>
        <v>0</v>
      </c>
      <c r="Z200" s="1081">
        <f t="shared" si="216"/>
        <v>0</v>
      </c>
      <c r="AA200" s="1081">
        <f t="shared" si="217"/>
        <v>0</v>
      </c>
      <c r="AB200" s="909" t="e">
        <f t="shared" si="218"/>
        <v>#DIV/0!</v>
      </c>
    </row>
    <row r="201" spans="1:28" ht="14.25" x14ac:dyDescent="0.3">
      <c r="A201" s="1075"/>
      <c r="B201" s="1076"/>
      <c r="C201" s="1148">
        <f>'24. M&amp;E Staff Loading'!C201</f>
        <v>0</v>
      </c>
      <c r="D201" s="919">
        <f>'24. M&amp;E Staff Loading'!D201</f>
        <v>0</v>
      </c>
      <c r="E201" s="1149">
        <f>'24. M&amp;E Staff Loading'!E201</f>
        <v>0</v>
      </c>
      <c r="F201" s="1102"/>
      <c r="G201" s="1102"/>
      <c r="H201" s="1102"/>
      <c r="I201" s="1102"/>
      <c r="J201" s="1102"/>
      <c r="K201" s="1102"/>
      <c r="L201" s="1102"/>
      <c r="M201" s="1102"/>
      <c r="N201" s="1102"/>
      <c r="O201" s="1102"/>
      <c r="P201" s="1102"/>
      <c r="Q201" s="1102"/>
      <c r="R201" s="1080">
        <f t="shared" si="212"/>
        <v>0</v>
      </c>
      <c r="S201" s="788">
        <f t="shared" si="213"/>
        <v>0</v>
      </c>
      <c r="T201" s="1131"/>
      <c r="U201" s="1131"/>
      <c r="V201" s="1131"/>
      <c r="W201" s="1081">
        <f t="shared" si="214"/>
        <v>0</v>
      </c>
      <c r="X201" s="1081">
        <f t="shared" si="215"/>
        <v>0</v>
      </c>
      <c r="Z201" s="1081">
        <f t="shared" si="216"/>
        <v>0</v>
      </c>
      <c r="AA201" s="1081">
        <f t="shared" si="217"/>
        <v>0</v>
      </c>
      <c r="AB201" s="909" t="e">
        <f t="shared" si="218"/>
        <v>#DIV/0!</v>
      </c>
    </row>
    <row r="202" spans="1:28" ht="15" thickBot="1" x14ac:dyDescent="0.35">
      <c r="A202" s="1082"/>
      <c r="B202" s="1083" t="s">
        <v>1194</v>
      </c>
      <c r="C202" s="1084"/>
      <c r="D202" s="920"/>
      <c r="E202" s="1086"/>
      <c r="F202" s="1087">
        <f>SUM(F197:F201)</f>
        <v>0</v>
      </c>
      <c r="G202" s="1087">
        <f t="shared" ref="G202:R202" si="219">SUM(G197:G201)</f>
        <v>0</v>
      </c>
      <c r="H202" s="1087">
        <f t="shared" si="219"/>
        <v>0</v>
      </c>
      <c r="I202" s="1087">
        <f t="shared" si="219"/>
        <v>0</v>
      </c>
      <c r="J202" s="1087">
        <f t="shared" si="219"/>
        <v>0</v>
      </c>
      <c r="K202" s="1087">
        <f t="shared" si="219"/>
        <v>0</v>
      </c>
      <c r="L202" s="1087">
        <f t="shared" si="219"/>
        <v>0</v>
      </c>
      <c r="M202" s="1087">
        <f t="shared" si="219"/>
        <v>0</v>
      </c>
      <c r="N202" s="1087">
        <f t="shared" si="219"/>
        <v>0</v>
      </c>
      <c r="O202" s="1087">
        <f t="shared" si="219"/>
        <v>0</v>
      </c>
      <c r="P202" s="1087">
        <f t="shared" si="219"/>
        <v>0</v>
      </c>
      <c r="Q202" s="1087">
        <f t="shared" si="219"/>
        <v>0</v>
      </c>
      <c r="R202" s="1087">
        <f t="shared" si="219"/>
        <v>0</v>
      </c>
      <c r="S202" s="796">
        <f>SUM(S197:S201)</f>
        <v>0</v>
      </c>
      <c r="T202" s="1131"/>
      <c r="U202" s="1131"/>
      <c r="V202" s="1131"/>
      <c r="W202" s="1099">
        <f>SUM(W197:W201)</f>
        <v>0</v>
      </c>
      <c r="X202" s="1099">
        <f>SUM(X197:X201)</f>
        <v>0</v>
      </c>
      <c r="Z202" s="1089">
        <f>SUM(Z197:Z201)</f>
        <v>0</v>
      </c>
      <c r="AA202" s="1089">
        <f>SUM(AA197:AA201)</f>
        <v>0</v>
      </c>
      <c r="AB202" s="798" t="e">
        <f>Z202/(Z202+AA202)</f>
        <v>#DIV/0!</v>
      </c>
    </row>
    <row r="203" spans="1:28" ht="14.25" x14ac:dyDescent="0.3">
      <c r="A203" s="1075">
        <v>9.4</v>
      </c>
      <c r="B203" s="1076" t="s">
        <v>1195</v>
      </c>
      <c r="C203" s="1148">
        <f>'24. M&amp;E Staff Loading'!C203</f>
        <v>0</v>
      </c>
      <c r="D203" s="919">
        <f>'24. M&amp;E Staff Loading'!D203</f>
        <v>0</v>
      </c>
      <c r="E203" s="1149">
        <f>'24. M&amp;E Staff Loading'!E203</f>
        <v>0</v>
      </c>
      <c r="F203" s="1102"/>
      <c r="G203" s="1102"/>
      <c r="H203" s="1102"/>
      <c r="I203" s="1102"/>
      <c r="J203" s="1102"/>
      <c r="K203" s="1102"/>
      <c r="L203" s="1102"/>
      <c r="M203" s="1102"/>
      <c r="N203" s="1102"/>
      <c r="O203" s="1102"/>
      <c r="P203" s="1102"/>
      <c r="Q203" s="1102"/>
      <c r="R203" s="1080">
        <f t="shared" ref="R203:R207" si="220">SUM(F203:Q203)</f>
        <v>0</v>
      </c>
      <c r="S203" s="788">
        <f>D203*R203</f>
        <v>0</v>
      </c>
      <c r="T203" s="1131"/>
      <c r="U203" s="1131"/>
      <c r="V203" s="1131"/>
      <c r="W203" s="1081">
        <f>X203/$U$7</f>
        <v>0</v>
      </c>
      <c r="X203" s="1081">
        <f>R203/12</f>
        <v>0</v>
      </c>
      <c r="Z203" s="1081">
        <f>IF($E203="Y",$R203,0)</f>
        <v>0</v>
      </c>
      <c r="AA203" s="1081">
        <f>IF($E203="N",$R203,0)</f>
        <v>0</v>
      </c>
      <c r="AB203" s="909" t="e">
        <f>Z203/(AA203+Z203)</f>
        <v>#DIV/0!</v>
      </c>
    </row>
    <row r="204" spans="1:28" s="1088" customFormat="1" ht="14.25" x14ac:dyDescent="0.3">
      <c r="A204" s="1075"/>
      <c r="B204" s="1076"/>
      <c r="C204" s="1148">
        <f>'24. M&amp;E Staff Loading'!C204</f>
        <v>0</v>
      </c>
      <c r="D204" s="919">
        <f>'24. M&amp;E Staff Loading'!D204</f>
        <v>0</v>
      </c>
      <c r="E204" s="1149">
        <f>'24. M&amp;E Staff Loading'!E204</f>
        <v>0</v>
      </c>
      <c r="F204" s="1102"/>
      <c r="G204" s="1102"/>
      <c r="H204" s="1102"/>
      <c r="I204" s="1102"/>
      <c r="J204" s="1102"/>
      <c r="K204" s="1102"/>
      <c r="L204" s="1102"/>
      <c r="M204" s="1102"/>
      <c r="N204" s="1102"/>
      <c r="O204" s="1102"/>
      <c r="P204" s="1102"/>
      <c r="Q204" s="1102"/>
      <c r="R204" s="1080">
        <f t="shared" si="220"/>
        <v>0</v>
      </c>
      <c r="S204" s="788">
        <f t="shared" ref="S204:S207" si="221">D204*R204</f>
        <v>0</v>
      </c>
      <c r="T204" s="1131"/>
      <c r="U204" s="1131"/>
      <c r="V204" s="1131"/>
      <c r="W204" s="1081">
        <f t="shared" ref="W204:W207" si="222">X204/$U$7</f>
        <v>0</v>
      </c>
      <c r="X204" s="1081">
        <f t="shared" ref="X204:X207" si="223">R204/12</f>
        <v>0</v>
      </c>
      <c r="Z204" s="1081">
        <f t="shared" ref="Z204:Z207" si="224">IF($E204="Y",$R204,0)</f>
        <v>0</v>
      </c>
      <c r="AA204" s="1081">
        <f t="shared" ref="AA204:AA207" si="225">IF($E204="N",$R204,0)</f>
        <v>0</v>
      </c>
      <c r="AB204" s="909" t="e">
        <f t="shared" ref="AB204:AB207" si="226">Z204/(AA204+Z204)</f>
        <v>#DIV/0!</v>
      </c>
    </row>
    <row r="205" spans="1:28" s="1088" customFormat="1" ht="14.25" x14ac:dyDescent="0.3">
      <c r="A205" s="1075"/>
      <c r="B205" s="1076"/>
      <c r="C205" s="1148">
        <f>'24. M&amp;E Staff Loading'!C205</f>
        <v>0</v>
      </c>
      <c r="D205" s="919">
        <f>'24. M&amp;E Staff Loading'!D205</f>
        <v>0</v>
      </c>
      <c r="E205" s="1149">
        <f>'24. M&amp;E Staff Loading'!E205</f>
        <v>0</v>
      </c>
      <c r="F205" s="1102"/>
      <c r="G205" s="1102"/>
      <c r="H205" s="1102"/>
      <c r="I205" s="1102"/>
      <c r="J205" s="1102"/>
      <c r="K205" s="1102"/>
      <c r="L205" s="1102"/>
      <c r="M205" s="1102"/>
      <c r="N205" s="1102"/>
      <c r="O205" s="1102"/>
      <c r="P205" s="1102"/>
      <c r="Q205" s="1102"/>
      <c r="R205" s="1080">
        <f t="shared" si="220"/>
        <v>0</v>
      </c>
      <c r="S205" s="788">
        <f t="shared" si="221"/>
        <v>0</v>
      </c>
      <c r="T205" s="1131"/>
      <c r="U205" s="1131"/>
      <c r="V205" s="1131"/>
      <c r="W205" s="1081">
        <f t="shared" si="222"/>
        <v>0</v>
      </c>
      <c r="X205" s="1081">
        <f t="shared" si="223"/>
        <v>0</v>
      </c>
      <c r="Z205" s="1081">
        <f t="shared" si="224"/>
        <v>0</v>
      </c>
      <c r="AA205" s="1081">
        <f t="shared" si="225"/>
        <v>0</v>
      </c>
      <c r="AB205" s="909" t="e">
        <f t="shared" si="226"/>
        <v>#DIV/0!</v>
      </c>
    </row>
    <row r="206" spans="1:28" ht="14.25" x14ac:dyDescent="0.3">
      <c r="A206" s="1075"/>
      <c r="B206" s="1076"/>
      <c r="C206" s="1148">
        <f>'24. M&amp;E Staff Loading'!C206</f>
        <v>0</v>
      </c>
      <c r="D206" s="919">
        <f>'24. M&amp;E Staff Loading'!D206</f>
        <v>0</v>
      </c>
      <c r="E206" s="1149">
        <f>'24. M&amp;E Staff Loading'!E206</f>
        <v>0</v>
      </c>
      <c r="F206" s="1102"/>
      <c r="G206" s="1102"/>
      <c r="H206" s="1102"/>
      <c r="I206" s="1102"/>
      <c r="J206" s="1102"/>
      <c r="K206" s="1102"/>
      <c r="L206" s="1102"/>
      <c r="M206" s="1102"/>
      <c r="N206" s="1102"/>
      <c r="O206" s="1102"/>
      <c r="P206" s="1102"/>
      <c r="Q206" s="1102"/>
      <c r="R206" s="1080">
        <f t="shared" si="220"/>
        <v>0</v>
      </c>
      <c r="S206" s="788">
        <f t="shared" si="221"/>
        <v>0</v>
      </c>
      <c r="T206" s="1131"/>
      <c r="U206" s="1131"/>
      <c r="V206" s="1131"/>
      <c r="W206" s="1081">
        <f t="shared" si="222"/>
        <v>0</v>
      </c>
      <c r="X206" s="1081">
        <f t="shared" si="223"/>
        <v>0</v>
      </c>
      <c r="Z206" s="1081">
        <f t="shared" si="224"/>
        <v>0</v>
      </c>
      <c r="AA206" s="1081">
        <f t="shared" si="225"/>
        <v>0</v>
      </c>
      <c r="AB206" s="909" t="e">
        <f t="shared" si="226"/>
        <v>#DIV/0!</v>
      </c>
    </row>
    <row r="207" spans="1:28" ht="14.25" x14ac:dyDescent="0.3">
      <c r="A207" s="1075"/>
      <c r="B207" s="1076"/>
      <c r="C207" s="1148">
        <f>'24. M&amp;E Staff Loading'!C207</f>
        <v>0</v>
      </c>
      <c r="D207" s="919">
        <f>'24. M&amp;E Staff Loading'!D207</f>
        <v>0</v>
      </c>
      <c r="E207" s="1149">
        <f>'24. M&amp;E Staff Loading'!E207</f>
        <v>0</v>
      </c>
      <c r="F207" s="1102"/>
      <c r="G207" s="1102"/>
      <c r="H207" s="1102"/>
      <c r="I207" s="1102"/>
      <c r="J207" s="1102"/>
      <c r="K207" s="1102"/>
      <c r="L207" s="1102"/>
      <c r="M207" s="1102"/>
      <c r="N207" s="1102"/>
      <c r="O207" s="1102"/>
      <c r="P207" s="1102"/>
      <c r="Q207" s="1102"/>
      <c r="R207" s="1080">
        <f t="shared" si="220"/>
        <v>0</v>
      </c>
      <c r="S207" s="788">
        <f t="shared" si="221"/>
        <v>0</v>
      </c>
      <c r="T207" s="1131"/>
      <c r="U207" s="1131"/>
      <c r="V207" s="1131"/>
      <c r="W207" s="1081">
        <f t="shared" si="222"/>
        <v>0</v>
      </c>
      <c r="X207" s="1081">
        <f t="shared" si="223"/>
        <v>0</v>
      </c>
      <c r="Z207" s="1081">
        <f t="shared" si="224"/>
        <v>0</v>
      </c>
      <c r="AA207" s="1081">
        <f t="shared" si="225"/>
        <v>0</v>
      </c>
      <c r="AB207" s="909" t="e">
        <f t="shared" si="226"/>
        <v>#DIV/0!</v>
      </c>
    </row>
    <row r="208" spans="1:28" ht="15" thickBot="1" x14ac:dyDescent="0.35">
      <c r="A208" s="1082"/>
      <c r="B208" s="1083" t="s">
        <v>1196</v>
      </c>
      <c r="C208" s="1084"/>
      <c r="D208" s="920"/>
      <c r="E208" s="1086"/>
      <c r="F208" s="1087">
        <f>SUM(F203:F207)</f>
        <v>0</v>
      </c>
      <c r="G208" s="1087">
        <f t="shared" ref="G208:R208" si="227">SUM(G203:G207)</f>
        <v>0</v>
      </c>
      <c r="H208" s="1087">
        <f t="shared" si="227"/>
        <v>0</v>
      </c>
      <c r="I208" s="1087">
        <f t="shared" si="227"/>
        <v>0</v>
      </c>
      <c r="J208" s="1087">
        <f t="shared" si="227"/>
        <v>0</v>
      </c>
      <c r="K208" s="1087">
        <f t="shared" si="227"/>
        <v>0</v>
      </c>
      <c r="L208" s="1087">
        <f t="shared" si="227"/>
        <v>0</v>
      </c>
      <c r="M208" s="1087">
        <f t="shared" si="227"/>
        <v>0</v>
      </c>
      <c r="N208" s="1087">
        <f t="shared" si="227"/>
        <v>0</v>
      </c>
      <c r="O208" s="1087">
        <f t="shared" si="227"/>
        <v>0</v>
      </c>
      <c r="P208" s="1087">
        <f t="shared" si="227"/>
        <v>0</v>
      </c>
      <c r="Q208" s="1087">
        <f t="shared" si="227"/>
        <v>0</v>
      </c>
      <c r="R208" s="1087">
        <f t="shared" si="227"/>
        <v>0</v>
      </c>
      <c r="S208" s="796">
        <f>SUM(S203:S207)</f>
        <v>0</v>
      </c>
      <c r="T208" s="1131"/>
      <c r="U208" s="1131"/>
      <c r="V208" s="1131"/>
      <c r="W208" s="1099">
        <f>SUM(W203:W207)</f>
        <v>0</v>
      </c>
      <c r="X208" s="1099">
        <f>SUM(X203:X207)</f>
        <v>0</v>
      </c>
      <c r="Z208" s="1089">
        <f>SUM(Z203:Z207)</f>
        <v>0</v>
      </c>
      <c r="AA208" s="1089">
        <f>SUM(AA203:AA207)</f>
        <v>0</v>
      </c>
      <c r="AB208" s="798" t="e">
        <f>Z208/(Z208+AA208)</f>
        <v>#DIV/0!</v>
      </c>
    </row>
    <row r="209" spans="1:28" ht="14.25" x14ac:dyDescent="0.3">
      <c r="A209" s="1075">
        <v>9.5</v>
      </c>
      <c r="B209" s="1076" t="s">
        <v>1197</v>
      </c>
      <c r="C209" s="1148">
        <f>'24. M&amp;E Staff Loading'!C209</f>
        <v>0</v>
      </c>
      <c r="D209" s="919">
        <f>'24. M&amp;E Staff Loading'!D209</f>
        <v>0</v>
      </c>
      <c r="E209" s="1149">
        <f>'24. M&amp;E Staff Loading'!E209</f>
        <v>0</v>
      </c>
      <c r="F209" s="1102"/>
      <c r="G209" s="1102"/>
      <c r="H209" s="1102"/>
      <c r="I209" s="1102"/>
      <c r="J209" s="1102"/>
      <c r="K209" s="1102"/>
      <c r="L209" s="1102"/>
      <c r="M209" s="1102"/>
      <c r="N209" s="1102"/>
      <c r="O209" s="1102"/>
      <c r="P209" s="1102"/>
      <c r="Q209" s="1102"/>
      <c r="R209" s="1080">
        <f t="shared" ref="R209:R213" si="228">SUM(F209:Q209)</f>
        <v>0</v>
      </c>
      <c r="S209" s="788">
        <f>D209*R209</f>
        <v>0</v>
      </c>
      <c r="T209" s="1131"/>
      <c r="U209" s="1131"/>
      <c r="V209" s="1131"/>
      <c r="W209" s="1081">
        <f>X209/$U$7</f>
        <v>0</v>
      </c>
      <c r="X209" s="1081">
        <f>R209/12</f>
        <v>0</v>
      </c>
      <c r="Z209" s="1081">
        <f>IF($E209="Y",$R209,0)</f>
        <v>0</v>
      </c>
      <c r="AA209" s="1081">
        <f>IF($E209="N",$R209,0)</f>
        <v>0</v>
      </c>
      <c r="AB209" s="909" t="e">
        <f>Z209/(AA209+Z209)</f>
        <v>#DIV/0!</v>
      </c>
    </row>
    <row r="210" spans="1:28" s="1088" customFormat="1" ht="14.25" x14ac:dyDescent="0.3">
      <c r="A210" s="1075"/>
      <c r="B210" s="1076"/>
      <c r="C210" s="1148">
        <f>'24. M&amp;E Staff Loading'!C210</f>
        <v>0</v>
      </c>
      <c r="D210" s="919">
        <f>'24. M&amp;E Staff Loading'!D210</f>
        <v>0</v>
      </c>
      <c r="E210" s="1149">
        <f>'24. M&amp;E Staff Loading'!E210</f>
        <v>0</v>
      </c>
      <c r="F210" s="1102"/>
      <c r="G210" s="1102"/>
      <c r="H210" s="1102"/>
      <c r="I210" s="1102"/>
      <c r="J210" s="1102"/>
      <c r="K210" s="1102"/>
      <c r="L210" s="1102"/>
      <c r="M210" s="1102"/>
      <c r="N210" s="1102"/>
      <c r="O210" s="1102"/>
      <c r="P210" s="1102"/>
      <c r="Q210" s="1102"/>
      <c r="R210" s="1080">
        <f t="shared" si="228"/>
        <v>0</v>
      </c>
      <c r="S210" s="788">
        <f t="shared" ref="S210:S213" si="229">D210*R210</f>
        <v>0</v>
      </c>
      <c r="T210" s="1131"/>
      <c r="U210" s="1131"/>
      <c r="V210" s="1131"/>
      <c r="W210" s="1081">
        <f t="shared" ref="W210:W213" si="230">X210/$U$7</f>
        <v>0</v>
      </c>
      <c r="X210" s="1081">
        <f t="shared" ref="X210:X213" si="231">R210/12</f>
        <v>0</v>
      </c>
      <c r="Z210" s="1081">
        <f t="shared" ref="Z210:Z213" si="232">IF($E210="Y",$R210,0)</f>
        <v>0</v>
      </c>
      <c r="AA210" s="1081">
        <f t="shared" ref="AA210:AA213" si="233">IF($E210="N",$R210,0)</f>
        <v>0</v>
      </c>
      <c r="AB210" s="909" t="e">
        <f t="shared" ref="AB210:AB213" si="234">Z210/(AA210+Z210)</f>
        <v>#DIV/0!</v>
      </c>
    </row>
    <row r="211" spans="1:28" s="1088" customFormat="1" ht="14.25" x14ac:dyDescent="0.3">
      <c r="A211" s="1075"/>
      <c r="B211" s="1076"/>
      <c r="C211" s="1148">
        <f>'24. M&amp;E Staff Loading'!C211</f>
        <v>0</v>
      </c>
      <c r="D211" s="919">
        <f>'24. M&amp;E Staff Loading'!D211</f>
        <v>0</v>
      </c>
      <c r="E211" s="1149">
        <f>'24. M&amp;E Staff Loading'!E211</f>
        <v>0</v>
      </c>
      <c r="F211" s="1102"/>
      <c r="G211" s="1102"/>
      <c r="H211" s="1102"/>
      <c r="I211" s="1102"/>
      <c r="J211" s="1102"/>
      <c r="K211" s="1102"/>
      <c r="L211" s="1102"/>
      <c r="M211" s="1102"/>
      <c r="N211" s="1102"/>
      <c r="O211" s="1102"/>
      <c r="P211" s="1102"/>
      <c r="Q211" s="1102"/>
      <c r="R211" s="1080">
        <f t="shared" si="228"/>
        <v>0</v>
      </c>
      <c r="S211" s="788">
        <f t="shared" si="229"/>
        <v>0</v>
      </c>
      <c r="T211" s="1131"/>
      <c r="U211" s="1131"/>
      <c r="V211" s="1131"/>
      <c r="W211" s="1081">
        <f t="shared" si="230"/>
        <v>0</v>
      </c>
      <c r="X211" s="1081">
        <f t="shared" si="231"/>
        <v>0</v>
      </c>
      <c r="Z211" s="1081">
        <f t="shared" si="232"/>
        <v>0</v>
      </c>
      <c r="AA211" s="1081">
        <f t="shared" si="233"/>
        <v>0</v>
      </c>
      <c r="AB211" s="909" t="e">
        <f t="shared" si="234"/>
        <v>#DIV/0!</v>
      </c>
    </row>
    <row r="212" spans="1:28" ht="14.25" x14ac:dyDescent="0.3">
      <c r="A212" s="1075"/>
      <c r="B212" s="1076"/>
      <c r="C212" s="1148">
        <f>'24. M&amp;E Staff Loading'!C212</f>
        <v>0</v>
      </c>
      <c r="D212" s="919">
        <f>'24. M&amp;E Staff Loading'!D212</f>
        <v>0</v>
      </c>
      <c r="E212" s="1149">
        <f>'24. M&amp;E Staff Loading'!E212</f>
        <v>0</v>
      </c>
      <c r="F212" s="1102"/>
      <c r="G212" s="1102"/>
      <c r="H212" s="1102"/>
      <c r="I212" s="1102"/>
      <c r="J212" s="1102"/>
      <c r="K212" s="1102"/>
      <c r="L212" s="1102"/>
      <c r="M212" s="1102"/>
      <c r="N212" s="1102"/>
      <c r="O212" s="1102"/>
      <c r="P212" s="1102"/>
      <c r="Q212" s="1102"/>
      <c r="R212" s="1080">
        <f t="shared" si="228"/>
        <v>0</v>
      </c>
      <c r="S212" s="788">
        <f t="shared" si="229"/>
        <v>0</v>
      </c>
      <c r="T212" s="1131"/>
      <c r="U212" s="1131"/>
      <c r="V212" s="1131"/>
      <c r="W212" s="1081">
        <f t="shared" si="230"/>
        <v>0</v>
      </c>
      <c r="X212" s="1081">
        <f t="shared" si="231"/>
        <v>0</v>
      </c>
      <c r="Z212" s="1081">
        <f t="shared" si="232"/>
        <v>0</v>
      </c>
      <c r="AA212" s="1081">
        <f t="shared" si="233"/>
        <v>0</v>
      </c>
      <c r="AB212" s="909" t="e">
        <f t="shared" si="234"/>
        <v>#DIV/0!</v>
      </c>
    </row>
    <row r="213" spans="1:28" ht="14.25" x14ac:dyDescent="0.3">
      <c r="A213" s="1075"/>
      <c r="B213" s="1076"/>
      <c r="C213" s="1148">
        <f>'24. M&amp;E Staff Loading'!C213</f>
        <v>0</v>
      </c>
      <c r="D213" s="919">
        <f>'24. M&amp;E Staff Loading'!D213</f>
        <v>0</v>
      </c>
      <c r="E213" s="1149">
        <f>'24. M&amp;E Staff Loading'!E213</f>
        <v>0</v>
      </c>
      <c r="F213" s="1102"/>
      <c r="G213" s="1102"/>
      <c r="H213" s="1102"/>
      <c r="I213" s="1102"/>
      <c r="J213" s="1102"/>
      <c r="K213" s="1102"/>
      <c r="L213" s="1102"/>
      <c r="M213" s="1102"/>
      <c r="N213" s="1102"/>
      <c r="O213" s="1102"/>
      <c r="P213" s="1102"/>
      <c r="Q213" s="1102"/>
      <c r="R213" s="1080">
        <f t="shared" si="228"/>
        <v>0</v>
      </c>
      <c r="S213" s="788">
        <f t="shared" si="229"/>
        <v>0</v>
      </c>
      <c r="T213" s="1131"/>
      <c r="U213" s="1131"/>
      <c r="V213" s="1131"/>
      <c r="W213" s="1081">
        <f t="shared" si="230"/>
        <v>0</v>
      </c>
      <c r="X213" s="1081">
        <f t="shared" si="231"/>
        <v>0</v>
      </c>
      <c r="Z213" s="1081">
        <f t="shared" si="232"/>
        <v>0</v>
      </c>
      <c r="AA213" s="1081">
        <f t="shared" si="233"/>
        <v>0</v>
      </c>
      <c r="AB213" s="909" t="e">
        <f t="shared" si="234"/>
        <v>#DIV/0!</v>
      </c>
    </row>
    <row r="214" spans="1:28" ht="15" thickBot="1" x14ac:dyDescent="0.35">
      <c r="A214" s="1082"/>
      <c r="B214" s="1083" t="s">
        <v>1198</v>
      </c>
      <c r="C214" s="1084"/>
      <c r="D214" s="920"/>
      <c r="E214" s="1086"/>
      <c r="F214" s="1087">
        <f>SUM(F209:F213)</f>
        <v>0</v>
      </c>
      <c r="G214" s="1087">
        <f t="shared" ref="G214:R214" si="235">SUM(G209:G213)</f>
        <v>0</v>
      </c>
      <c r="H214" s="1087">
        <f t="shared" si="235"/>
        <v>0</v>
      </c>
      <c r="I214" s="1087">
        <f t="shared" si="235"/>
        <v>0</v>
      </c>
      <c r="J214" s="1087">
        <f t="shared" si="235"/>
        <v>0</v>
      </c>
      <c r="K214" s="1087">
        <f t="shared" si="235"/>
        <v>0</v>
      </c>
      <c r="L214" s="1087">
        <f t="shared" si="235"/>
        <v>0</v>
      </c>
      <c r="M214" s="1087">
        <f t="shared" si="235"/>
        <v>0</v>
      </c>
      <c r="N214" s="1087">
        <f t="shared" si="235"/>
        <v>0</v>
      </c>
      <c r="O214" s="1087">
        <f t="shared" si="235"/>
        <v>0</v>
      </c>
      <c r="P214" s="1087">
        <f t="shared" si="235"/>
        <v>0</v>
      </c>
      <c r="Q214" s="1087">
        <f t="shared" si="235"/>
        <v>0</v>
      </c>
      <c r="R214" s="1087">
        <f t="shared" si="235"/>
        <v>0</v>
      </c>
      <c r="S214" s="796">
        <f>SUM(S209:S213)</f>
        <v>0</v>
      </c>
      <c r="T214" s="1131"/>
      <c r="U214" s="1131"/>
      <c r="V214" s="1131"/>
      <c r="W214" s="1099">
        <f>SUM(W209:W213)</f>
        <v>0</v>
      </c>
      <c r="X214" s="1099">
        <f>SUM(X209:X213)</f>
        <v>0</v>
      </c>
      <c r="Z214" s="1089">
        <f>SUM(Z209:Z213)</f>
        <v>0</v>
      </c>
      <c r="AA214" s="1089">
        <f>SUM(AA209:AA213)</f>
        <v>0</v>
      </c>
      <c r="AB214" s="798" t="e">
        <f>Z214/(Z214+AA214)</f>
        <v>#DIV/0!</v>
      </c>
    </row>
    <row r="215" spans="1:28" ht="14.25" x14ac:dyDescent="0.3">
      <c r="A215" s="1075">
        <v>9.6</v>
      </c>
      <c r="B215" s="1076" t="s">
        <v>181</v>
      </c>
      <c r="C215" s="1148">
        <f>'24. M&amp;E Staff Loading'!C215</f>
        <v>0</v>
      </c>
      <c r="D215" s="919">
        <f>'24. M&amp;E Staff Loading'!D215</f>
        <v>0</v>
      </c>
      <c r="E215" s="1149">
        <f>'24. M&amp;E Staff Loading'!E215</f>
        <v>0</v>
      </c>
      <c r="F215" s="1102"/>
      <c r="G215" s="1102"/>
      <c r="H215" s="1102"/>
      <c r="I215" s="1102"/>
      <c r="J215" s="1102"/>
      <c r="K215" s="1102"/>
      <c r="L215" s="1102"/>
      <c r="M215" s="1102"/>
      <c r="N215" s="1102"/>
      <c r="O215" s="1102"/>
      <c r="P215" s="1102"/>
      <c r="Q215" s="1102"/>
      <c r="R215" s="1080">
        <f t="shared" ref="R215:R219" si="236">SUM(F215:Q215)</f>
        <v>0</v>
      </c>
      <c r="S215" s="788">
        <f>D215*R215</f>
        <v>0</v>
      </c>
      <c r="T215" s="1131"/>
      <c r="U215" s="1131"/>
      <c r="V215" s="1131"/>
      <c r="W215" s="1081">
        <f>X215/$U$7</f>
        <v>0</v>
      </c>
      <c r="X215" s="1081">
        <f>R215/12</f>
        <v>0</v>
      </c>
      <c r="Z215" s="1081">
        <f>IF($E215="Y",$R215,0)</f>
        <v>0</v>
      </c>
      <c r="AA215" s="1081">
        <f>IF($E215="N",$R215,0)</f>
        <v>0</v>
      </c>
      <c r="AB215" s="909" t="e">
        <f>Z215/(AA215+Z215)</f>
        <v>#DIV/0!</v>
      </c>
    </row>
    <row r="216" spans="1:28" s="1088" customFormat="1" ht="14.25" x14ac:dyDescent="0.3">
      <c r="A216" s="1075"/>
      <c r="B216" s="1076"/>
      <c r="C216" s="1148">
        <f>'24. M&amp;E Staff Loading'!C216</f>
        <v>0</v>
      </c>
      <c r="D216" s="919">
        <f>'24. M&amp;E Staff Loading'!D216</f>
        <v>0</v>
      </c>
      <c r="E216" s="1149">
        <f>'24. M&amp;E Staff Loading'!E216</f>
        <v>0</v>
      </c>
      <c r="F216" s="1102"/>
      <c r="G216" s="1102"/>
      <c r="H216" s="1102"/>
      <c r="I216" s="1102"/>
      <c r="J216" s="1102"/>
      <c r="K216" s="1102"/>
      <c r="L216" s="1102"/>
      <c r="M216" s="1102"/>
      <c r="N216" s="1102"/>
      <c r="O216" s="1102"/>
      <c r="P216" s="1102"/>
      <c r="Q216" s="1102"/>
      <c r="R216" s="1080">
        <f t="shared" si="236"/>
        <v>0</v>
      </c>
      <c r="S216" s="788">
        <f t="shared" ref="S216:S219" si="237">D216*R216</f>
        <v>0</v>
      </c>
      <c r="T216" s="1131"/>
      <c r="U216" s="1131"/>
      <c r="V216" s="1131"/>
      <c r="W216" s="1081">
        <f t="shared" ref="W216:W219" si="238">X216/$U$7</f>
        <v>0</v>
      </c>
      <c r="X216" s="1081">
        <f t="shared" ref="X216:X219" si="239">R216/12</f>
        <v>0</v>
      </c>
      <c r="Z216" s="1081">
        <f t="shared" ref="Z216:Z219" si="240">IF($E216="Y",$R216,0)</f>
        <v>0</v>
      </c>
      <c r="AA216" s="1081">
        <f t="shared" ref="AA216:AA219" si="241">IF($E216="N",$R216,0)</f>
        <v>0</v>
      </c>
      <c r="AB216" s="909" t="e">
        <f t="shared" ref="AB216:AB219" si="242">Z216/(AA216+Z216)</f>
        <v>#DIV/0!</v>
      </c>
    </row>
    <row r="217" spans="1:28" s="1088" customFormat="1" ht="14.25" x14ac:dyDescent="0.3">
      <c r="A217" s="1075"/>
      <c r="B217" s="1076"/>
      <c r="C217" s="1148">
        <f>'24. M&amp;E Staff Loading'!C217</f>
        <v>0</v>
      </c>
      <c r="D217" s="919">
        <f>'24. M&amp;E Staff Loading'!D217</f>
        <v>0</v>
      </c>
      <c r="E217" s="1149">
        <f>'24. M&amp;E Staff Loading'!E217</f>
        <v>0</v>
      </c>
      <c r="F217" s="1102"/>
      <c r="G217" s="1102"/>
      <c r="H217" s="1102"/>
      <c r="I217" s="1102"/>
      <c r="J217" s="1102"/>
      <c r="K217" s="1102"/>
      <c r="L217" s="1102"/>
      <c r="M217" s="1102"/>
      <c r="N217" s="1102"/>
      <c r="O217" s="1102"/>
      <c r="P217" s="1102"/>
      <c r="Q217" s="1102"/>
      <c r="R217" s="1080">
        <f t="shared" si="236"/>
        <v>0</v>
      </c>
      <c r="S217" s="788">
        <f t="shared" si="237"/>
        <v>0</v>
      </c>
      <c r="T217" s="1131"/>
      <c r="U217" s="1131"/>
      <c r="V217" s="1131"/>
      <c r="W217" s="1081">
        <f t="shared" si="238"/>
        <v>0</v>
      </c>
      <c r="X217" s="1081">
        <f t="shared" si="239"/>
        <v>0</v>
      </c>
      <c r="Z217" s="1081">
        <f t="shared" si="240"/>
        <v>0</v>
      </c>
      <c r="AA217" s="1081">
        <f t="shared" si="241"/>
        <v>0</v>
      </c>
      <c r="AB217" s="909" t="e">
        <f t="shared" si="242"/>
        <v>#DIV/0!</v>
      </c>
    </row>
    <row r="218" spans="1:28" s="1088" customFormat="1" ht="14.25" x14ac:dyDescent="0.3">
      <c r="A218" s="1075"/>
      <c r="B218" s="1076"/>
      <c r="C218" s="1148">
        <f>'24. M&amp;E Staff Loading'!C218</f>
        <v>0</v>
      </c>
      <c r="D218" s="919">
        <f>'24. M&amp;E Staff Loading'!D218</f>
        <v>0</v>
      </c>
      <c r="E218" s="1149">
        <f>'24. M&amp;E Staff Loading'!E218</f>
        <v>0</v>
      </c>
      <c r="F218" s="1102"/>
      <c r="G218" s="1102"/>
      <c r="H218" s="1102"/>
      <c r="I218" s="1102"/>
      <c r="J218" s="1102"/>
      <c r="K218" s="1102"/>
      <c r="L218" s="1102"/>
      <c r="M218" s="1102"/>
      <c r="N218" s="1102"/>
      <c r="O218" s="1102"/>
      <c r="P218" s="1102"/>
      <c r="Q218" s="1102"/>
      <c r="R218" s="1080">
        <f t="shared" si="236"/>
        <v>0</v>
      </c>
      <c r="S218" s="788">
        <f t="shared" si="237"/>
        <v>0</v>
      </c>
      <c r="T218" s="1131"/>
      <c r="U218" s="1131"/>
      <c r="V218" s="1131"/>
      <c r="W218" s="1081">
        <f t="shared" si="238"/>
        <v>0</v>
      </c>
      <c r="X218" s="1081">
        <f t="shared" si="239"/>
        <v>0</v>
      </c>
      <c r="Z218" s="1081">
        <f t="shared" si="240"/>
        <v>0</v>
      </c>
      <c r="AA218" s="1081">
        <f t="shared" si="241"/>
        <v>0</v>
      </c>
      <c r="AB218" s="909" t="e">
        <f t="shared" si="242"/>
        <v>#DIV/0!</v>
      </c>
    </row>
    <row r="219" spans="1:28" ht="14.25" x14ac:dyDescent="0.3">
      <c r="A219" s="1075"/>
      <c r="B219" s="1076"/>
      <c r="C219" s="1148">
        <f>'24. M&amp;E Staff Loading'!C219</f>
        <v>0</v>
      </c>
      <c r="D219" s="919">
        <f>'24. M&amp;E Staff Loading'!D219</f>
        <v>0</v>
      </c>
      <c r="E219" s="1149">
        <f>'24. M&amp;E Staff Loading'!E219</f>
        <v>0</v>
      </c>
      <c r="F219" s="1102"/>
      <c r="G219" s="1102"/>
      <c r="H219" s="1102"/>
      <c r="I219" s="1102"/>
      <c r="J219" s="1102"/>
      <c r="K219" s="1102"/>
      <c r="L219" s="1102"/>
      <c r="M219" s="1102"/>
      <c r="N219" s="1102"/>
      <c r="O219" s="1102"/>
      <c r="P219" s="1102"/>
      <c r="Q219" s="1102"/>
      <c r="R219" s="1080">
        <f t="shared" si="236"/>
        <v>0</v>
      </c>
      <c r="S219" s="788">
        <f t="shared" si="237"/>
        <v>0</v>
      </c>
      <c r="T219" s="1131"/>
      <c r="U219" s="1131"/>
      <c r="V219" s="1131"/>
      <c r="W219" s="1081">
        <f t="shared" si="238"/>
        <v>0</v>
      </c>
      <c r="X219" s="1081">
        <f t="shared" si="239"/>
        <v>0</v>
      </c>
      <c r="Z219" s="1081">
        <f t="shared" si="240"/>
        <v>0</v>
      </c>
      <c r="AA219" s="1081">
        <f t="shared" si="241"/>
        <v>0</v>
      </c>
      <c r="AB219" s="909" t="e">
        <f t="shared" si="242"/>
        <v>#DIV/0!</v>
      </c>
    </row>
    <row r="220" spans="1:28" s="1132" customFormat="1" ht="15" thickBot="1" x14ac:dyDescent="0.35">
      <c r="A220" s="1082"/>
      <c r="B220" s="1083" t="s">
        <v>182</v>
      </c>
      <c r="C220" s="1084"/>
      <c r="D220" s="920"/>
      <c r="E220" s="1086"/>
      <c r="F220" s="1087">
        <f>SUM(F215:F219)</f>
        <v>0</v>
      </c>
      <c r="G220" s="1087">
        <f t="shared" ref="G220:R220" si="243">SUM(G215:G219)</f>
        <v>0</v>
      </c>
      <c r="H220" s="1087">
        <f t="shared" si="243"/>
        <v>0</v>
      </c>
      <c r="I220" s="1087">
        <f t="shared" si="243"/>
        <v>0</v>
      </c>
      <c r="J220" s="1087">
        <f t="shared" si="243"/>
        <v>0</v>
      </c>
      <c r="K220" s="1087">
        <f t="shared" si="243"/>
        <v>0</v>
      </c>
      <c r="L220" s="1087">
        <f t="shared" si="243"/>
        <v>0</v>
      </c>
      <c r="M220" s="1087">
        <f t="shared" si="243"/>
        <v>0</v>
      </c>
      <c r="N220" s="1087">
        <f t="shared" si="243"/>
        <v>0</v>
      </c>
      <c r="O220" s="1087">
        <f t="shared" si="243"/>
        <v>0</v>
      </c>
      <c r="P220" s="1087">
        <f t="shared" si="243"/>
        <v>0</v>
      </c>
      <c r="Q220" s="1087">
        <f t="shared" si="243"/>
        <v>0</v>
      </c>
      <c r="R220" s="1087">
        <f t="shared" si="243"/>
        <v>0</v>
      </c>
      <c r="S220" s="796">
        <f>SUM(S215:S219)</f>
        <v>0</v>
      </c>
      <c r="T220" s="1131"/>
      <c r="U220" s="1131"/>
      <c r="V220" s="1131"/>
      <c r="W220" s="1099">
        <f>SUM(W215:W219)</f>
        <v>0</v>
      </c>
      <c r="X220" s="1099">
        <f>SUM(X215:X219)</f>
        <v>0</v>
      </c>
      <c r="Z220" s="1089">
        <f>SUM(Z215:Z219)</f>
        <v>0</v>
      </c>
      <c r="AA220" s="1089">
        <f>SUM(AA215:AA219)</f>
        <v>0</v>
      </c>
      <c r="AB220" s="798" t="e">
        <f>Z220/(Z220+AA220)</f>
        <v>#DIV/0!</v>
      </c>
    </row>
    <row r="221" spans="1:28" ht="9.9499999999999993" customHeight="1" x14ac:dyDescent="0.3">
      <c r="A221" s="1100"/>
      <c r="B221" s="1101"/>
      <c r="C221" s="1118"/>
      <c r="D221" s="922"/>
      <c r="E221" s="1079"/>
      <c r="F221" s="1102"/>
      <c r="G221" s="1102"/>
      <c r="H221" s="1102"/>
      <c r="I221" s="1102"/>
      <c r="J221" s="1102"/>
      <c r="K221" s="1102"/>
      <c r="L221" s="1102"/>
      <c r="M221" s="1102"/>
      <c r="N221" s="1102"/>
      <c r="O221" s="1102"/>
      <c r="P221" s="1102"/>
      <c r="Q221" s="1102"/>
      <c r="R221" s="1102"/>
      <c r="S221" s="834"/>
      <c r="T221" s="1131"/>
      <c r="U221" s="1131"/>
      <c r="V221" s="1131"/>
      <c r="W221" s="1125"/>
      <c r="X221" s="1125"/>
      <c r="Z221" s="1125"/>
      <c r="AA221" s="1125"/>
      <c r="AB221" s="790"/>
    </row>
    <row r="222" spans="1:28" ht="15" thickBot="1" x14ac:dyDescent="0.35">
      <c r="A222" s="1104"/>
      <c r="B222" s="1105" t="s">
        <v>183</v>
      </c>
      <c r="C222" s="1106"/>
      <c r="D222" s="923"/>
      <c r="E222" s="1108"/>
      <c r="F222" s="1107">
        <f>SUM(F190,F196,F202,F220,F214,F208)</f>
        <v>0</v>
      </c>
      <c r="G222" s="1107">
        <f t="shared" ref="G222:S222" si="244">SUM(G190,G196,G202,G220,G214,G208)</f>
        <v>0</v>
      </c>
      <c r="H222" s="1107">
        <f t="shared" si="244"/>
        <v>0</v>
      </c>
      <c r="I222" s="1107">
        <f t="shared" si="244"/>
        <v>0</v>
      </c>
      <c r="J222" s="1107">
        <f t="shared" si="244"/>
        <v>0</v>
      </c>
      <c r="K222" s="1107">
        <f t="shared" si="244"/>
        <v>0</v>
      </c>
      <c r="L222" s="1107">
        <f t="shared" si="244"/>
        <v>0</v>
      </c>
      <c r="M222" s="1107">
        <f t="shared" si="244"/>
        <v>0</v>
      </c>
      <c r="N222" s="1107">
        <f t="shared" si="244"/>
        <v>0</v>
      </c>
      <c r="O222" s="1107">
        <f t="shared" si="244"/>
        <v>0</v>
      </c>
      <c r="P222" s="1107">
        <f t="shared" si="244"/>
        <v>0</v>
      </c>
      <c r="Q222" s="1107">
        <f t="shared" si="244"/>
        <v>0</v>
      </c>
      <c r="R222" s="1107">
        <f t="shared" si="244"/>
        <v>0</v>
      </c>
      <c r="S222" s="814">
        <f t="shared" si="244"/>
        <v>0</v>
      </c>
      <c r="T222" s="1131"/>
      <c r="U222" s="1131"/>
      <c r="V222" s="1131"/>
      <c r="W222" s="1107">
        <f t="shared" ref="W222:X222" si="245">SUM(W190,W196,W202,W220,W214,W208)</f>
        <v>0</v>
      </c>
      <c r="X222" s="1107">
        <f t="shared" si="245"/>
        <v>0</v>
      </c>
      <c r="Z222" s="1107">
        <f t="shared" ref="Z222:AA222" si="246">SUM(Z190,Z196,Z202,Z220,Z214,Z208)</f>
        <v>0</v>
      </c>
      <c r="AA222" s="1107">
        <f t="shared" si="246"/>
        <v>0</v>
      </c>
      <c r="AB222" s="815" t="e">
        <f>Z222/(Z222+AA222)</f>
        <v>#DIV/0!</v>
      </c>
    </row>
    <row r="223" spans="1:28" ht="14.25" x14ac:dyDescent="0.3">
      <c r="A223" s="1126"/>
      <c r="B223" s="1101"/>
      <c r="C223" s="1133"/>
      <c r="D223" s="922"/>
      <c r="E223" s="1128"/>
      <c r="F223" s="1102"/>
      <c r="G223" s="1102"/>
      <c r="H223" s="1102"/>
      <c r="I223" s="1102"/>
      <c r="J223" s="1102"/>
      <c r="K223" s="1102"/>
      <c r="L223" s="1102"/>
      <c r="M223" s="1102"/>
      <c r="N223" s="1102"/>
      <c r="O223" s="1102"/>
      <c r="P223" s="1102"/>
      <c r="Q223" s="1102"/>
      <c r="R223" s="1102"/>
      <c r="S223" s="834"/>
      <c r="T223" s="1131"/>
      <c r="U223" s="1131"/>
      <c r="V223" s="1131"/>
      <c r="W223" s="1077"/>
      <c r="X223" s="1077"/>
      <c r="Z223" s="1077"/>
      <c r="AA223" s="1077"/>
      <c r="AB223" s="790"/>
    </row>
    <row r="224" spans="1:28" ht="14.25" x14ac:dyDescent="0.3">
      <c r="A224" s="1134"/>
      <c r="B224" s="1135" t="s">
        <v>1199</v>
      </c>
      <c r="C224" s="1136"/>
      <c r="D224" s="926"/>
      <c r="E224" s="1138"/>
      <c r="F224" s="1137">
        <f t="shared" ref="F224:S224" si="247">SUM(F28,F74,F84,F154,F132,F104,F94,F222,F182)</f>
        <v>0</v>
      </c>
      <c r="G224" s="1137">
        <f t="shared" si="247"/>
        <v>0</v>
      </c>
      <c r="H224" s="1137">
        <f t="shared" si="247"/>
        <v>0</v>
      </c>
      <c r="I224" s="1137">
        <f t="shared" si="247"/>
        <v>0</v>
      </c>
      <c r="J224" s="1137">
        <f t="shared" si="247"/>
        <v>0</v>
      </c>
      <c r="K224" s="1137">
        <f t="shared" si="247"/>
        <v>0</v>
      </c>
      <c r="L224" s="1137">
        <f t="shared" si="247"/>
        <v>0</v>
      </c>
      <c r="M224" s="1137">
        <f t="shared" si="247"/>
        <v>0</v>
      </c>
      <c r="N224" s="1137">
        <f t="shared" si="247"/>
        <v>0</v>
      </c>
      <c r="O224" s="1137">
        <f t="shared" si="247"/>
        <v>0</v>
      </c>
      <c r="P224" s="1137">
        <f t="shared" si="247"/>
        <v>0</v>
      </c>
      <c r="Q224" s="1137">
        <f t="shared" si="247"/>
        <v>0</v>
      </c>
      <c r="R224" s="1137">
        <f t="shared" si="247"/>
        <v>0</v>
      </c>
      <c r="S224" s="853">
        <f t="shared" si="247"/>
        <v>0</v>
      </c>
      <c r="T224" s="1131"/>
      <c r="U224" s="1131"/>
      <c r="V224" s="1131"/>
      <c r="W224" s="1137">
        <f>SUM(W28,W74,W84,W154,W132,W104,W94,W222,W182)</f>
        <v>0</v>
      </c>
      <c r="X224" s="1137">
        <f>SUM(X28,X74,X84,X154,X132,X104,X94,X222,X182)</f>
        <v>0</v>
      </c>
      <c r="Z224" s="1137">
        <f>SUM(Z28,Z74,Z84,Z154,Z132,Z104,Z94,Z222,Z182)</f>
        <v>0</v>
      </c>
      <c r="AA224" s="1137">
        <f>SUM(AA28,AA74,AA84,AA154,AA132,AA104,AA94,AA222,AA182)</f>
        <v>0</v>
      </c>
      <c r="AB224" s="1139" t="e">
        <f>Z224/(Z224+AA224)</f>
        <v>#DIV/0!</v>
      </c>
    </row>
    <row r="225" spans="1:27" ht="14.25" x14ac:dyDescent="0.3">
      <c r="A225" s="1140"/>
      <c r="B225" s="1141"/>
      <c r="C225" s="1142"/>
      <c r="D225" s="1142"/>
      <c r="E225" s="1142"/>
      <c r="F225" s="1144"/>
      <c r="G225" s="1144"/>
      <c r="H225" s="1144"/>
      <c r="I225" s="1144"/>
      <c r="J225" s="1144"/>
      <c r="K225" s="1144"/>
      <c r="L225" s="1144"/>
      <c r="M225" s="1144"/>
      <c r="N225" s="1144"/>
      <c r="O225" s="1144"/>
      <c r="P225" s="1144"/>
      <c r="Q225" s="1144"/>
      <c r="R225" s="1144"/>
      <c r="S225" s="858"/>
      <c r="T225" s="1131"/>
      <c r="U225" s="1131"/>
      <c r="V225" s="1131"/>
      <c r="W225" s="1145"/>
      <c r="X225" s="1145"/>
      <c r="Z225" s="1145"/>
      <c r="AA225" s="1145"/>
    </row>
    <row r="226" spans="1:27" ht="14.25" customHeight="1" x14ac:dyDescent="0.3">
      <c r="A226" s="1140"/>
      <c r="B226" s="1141"/>
      <c r="C226" s="1142"/>
      <c r="D226" s="1142"/>
      <c r="E226" s="1142"/>
      <c r="F226" s="1144"/>
      <c r="G226" s="1144"/>
      <c r="H226" s="1144"/>
      <c r="I226" s="1144"/>
      <c r="J226" s="1144"/>
      <c r="K226" s="1144"/>
      <c r="L226" s="1144"/>
      <c r="M226" s="1144"/>
      <c r="N226" s="1144"/>
      <c r="O226" s="1144"/>
      <c r="P226" s="1144"/>
      <c r="Q226" s="1404" t="s">
        <v>195</v>
      </c>
      <c r="R226" s="1405"/>
      <c r="S226" s="859" t="e">
        <f>S224/R224</f>
        <v>#DIV/0!</v>
      </c>
      <c r="T226" s="1131"/>
      <c r="U226" s="1131"/>
      <c r="V226" s="1131"/>
      <c r="W226" s="1145"/>
      <c r="X226" s="1145"/>
      <c r="Z226" s="1145"/>
      <c r="AA226" s="1145"/>
    </row>
    <row r="227" spans="1:27" x14ac:dyDescent="0.3">
      <c r="W227" s="1146"/>
      <c r="X227" s="1146"/>
      <c r="Z227" s="1146"/>
      <c r="AA227" s="1146"/>
    </row>
    <row r="228" spans="1:27" ht="14.25" x14ac:dyDescent="0.3">
      <c r="A228" s="19"/>
      <c r="B228" s="1269" t="s">
        <v>40</v>
      </c>
      <c r="C228" s="1270"/>
      <c r="D228" s="1270"/>
      <c r="E228" s="1271"/>
    </row>
    <row r="229" spans="1:27" x14ac:dyDescent="0.3">
      <c r="A229" s="21">
        <v>1</v>
      </c>
      <c r="B229" s="1294"/>
      <c r="C229" s="1295"/>
      <c r="D229" s="1295"/>
      <c r="E229" s="1296"/>
    </row>
    <row r="230" spans="1:27" x14ac:dyDescent="0.3">
      <c r="A230" s="22">
        <v>2</v>
      </c>
      <c r="B230" s="1291"/>
      <c r="C230" s="1292"/>
      <c r="D230" s="1292"/>
      <c r="E230" s="1293"/>
    </row>
    <row r="231" spans="1:27" x14ac:dyDescent="0.3">
      <c r="A231" s="22">
        <v>3</v>
      </c>
      <c r="B231" s="1291"/>
      <c r="C231" s="1292"/>
      <c r="D231" s="1292"/>
      <c r="E231" s="1293"/>
    </row>
    <row r="232" spans="1:27" x14ac:dyDescent="0.3">
      <c r="A232" s="22">
        <v>4</v>
      </c>
      <c r="B232" s="1291"/>
      <c r="C232" s="1292"/>
      <c r="D232" s="1292"/>
      <c r="E232" s="1293"/>
    </row>
    <row r="233" spans="1:27" x14ac:dyDescent="0.3">
      <c r="A233" s="22">
        <v>5</v>
      </c>
      <c r="B233" s="1291"/>
      <c r="C233" s="1292"/>
      <c r="D233" s="1292"/>
      <c r="E233" s="1293"/>
    </row>
    <row r="234" spans="1:27" x14ac:dyDescent="0.3">
      <c r="A234" s="22">
        <v>6</v>
      </c>
      <c r="B234" s="1291"/>
      <c r="C234" s="1292"/>
      <c r="D234" s="1292"/>
      <c r="E234" s="1293"/>
    </row>
    <row r="235" spans="1:27" x14ac:dyDescent="0.3">
      <c r="A235" s="22">
        <v>7</v>
      </c>
      <c r="B235" s="1294"/>
      <c r="C235" s="1295"/>
      <c r="D235" s="1295"/>
      <c r="E235" s="1296"/>
    </row>
    <row r="236" spans="1:27" x14ac:dyDescent="0.3">
      <c r="A236" s="22">
        <v>8</v>
      </c>
      <c r="B236" s="1291"/>
      <c r="C236" s="1292"/>
      <c r="D236" s="1292"/>
      <c r="E236" s="1293"/>
    </row>
    <row r="237" spans="1:27" x14ac:dyDescent="0.3">
      <c r="A237" s="22">
        <v>9</v>
      </c>
      <c r="B237" s="1291"/>
      <c r="C237" s="1292"/>
      <c r="D237" s="1292"/>
      <c r="E237" s="1293"/>
    </row>
    <row r="238" spans="1:27" x14ac:dyDescent="0.3">
      <c r="A238" s="22">
        <v>10</v>
      </c>
      <c r="B238" s="1291"/>
      <c r="C238" s="1292"/>
      <c r="D238" s="1292"/>
      <c r="E238" s="1293"/>
    </row>
  </sheetData>
  <mergeCells count="30">
    <mergeCell ref="A1:S1"/>
    <mergeCell ref="A2:S2"/>
    <mergeCell ref="A3:S3"/>
    <mergeCell ref="U3:U6"/>
    <mergeCell ref="E4:E7"/>
    <mergeCell ref="F4:Q4"/>
    <mergeCell ref="R4:S4"/>
    <mergeCell ref="A5:A7"/>
    <mergeCell ref="B5:B7"/>
    <mergeCell ref="C5:C7"/>
    <mergeCell ref="B230:E230"/>
    <mergeCell ref="D5:D7"/>
    <mergeCell ref="R5:R6"/>
    <mergeCell ref="S5:S7"/>
    <mergeCell ref="W5:W7"/>
    <mergeCell ref="AA5:AA7"/>
    <mergeCell ref="AB5:AB7"/>
    <mergeCell ref="Q226:R226"/>
    <mergeCell ref="B228:E228"/>
    <mergeCell ref="B229:E229"/>
    <mergeCell ref="X5:X7"/>
    <mergeCell ref="Z5:Z7"/>
    <mergeCell ref="B237:E237"/>
    <mergeCell ref="B238:E238"/>
    <mergeCell ref="B231:E231"/>
    <mergeCell ref="B232:E232"/>
    <mergeCell ref="B233:E233"/>
    <mergeCell ref="B234:E234"/>
    <mergeCell ref="B235:E235"/>
    <mergeCell ref="B236:E236"/>
  </mergeCells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AB49:AB53 AB55:AB59 AB61:AB65 AB67:AB72 AB74 AB77:AB82 AB84 AB87:AB92 AB94 AB97:AB102 AB104 AB107:AB111 AB113:AB117 AB119:AB123 AB125:AB130 AB132 AB135:AB139 AB141:AB145 AB147:AB152 AB154 AB157:AB161 AB163:AB167 AB169:AB173 AB175:AB180 AB182 AB185:AB189 AB191:AB195 AB197:AB201 AB203:AB207 AB209:AB213 AB215:AB220 AB222 AB224 S226 AB9:AB19 AB21:AB26 AB28 AB31:AB35 AB37:AB41 AB43:AB47" evalError="1"/>
    <ignoredError sqref="R54:S54 W54:X54 Z54:AA54 R60:S60 W60:X60 Z60:AA60 R66:S66 W66:X66 Z66:AA66 R112:S112 W112:X112 Z112:AA112 R118:S118 W118:X118 Z118:AA118 R124:S124 W124:X124 Z124:AA124 R140:S140 W140:X140 Z140:AA140 R146:S146 W146:X146 Z146:AA146 R162:S162 W162:X162 Z162:AA162 R168:S168 W168:X168 Z168:AA168 R174:S174 W174:X174 Z174:AA174 R190:S190 W190:X190 Z190:AA190 R196:S196 W196:X196 Z196:AA196 R202:S202 W202:X202 Z202:AA202 R208:S208 W208:X208 Z208:AA208 R214:S214 W214:X214 Z214:AA214 R14:S14 W14:X14 Z14:AA14 R20:S20 W20:X20 Z20:AA20 R36:S36 W36:X36 Z36:AA36 R42:S42 W42:X42 Z42:AA42 R48:S48 W48:X48 Z48:AA48" formula="1"/>
    <ignoredError sqref="AB54 AB60 AB66 AB112 AB118 AB124 AB140 AB146 AB162 AB168 AB174 AB190 AB196 AB202 AB208 AB214 AB20 AB36 AB42 AB48" evalError="1" formula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C0499-6E24-41B5-AF43-EBF1A2F8F979}">
  <dimension ref="A1:AB238"/>
  <sheetViews>
    <sheetView zoomScale="90" zoomScaleNormal="90" zoomScaleSheetLayoutView="100" workbookViewId="0">
      <pane xSplit="3" ySplit="7" topLeftCell="D8" activePane="bottomRight" state="frozen"/>
      <selection pane="topRight" activeCell="H6" sqref="H6"/>
      <selection pane="bottomLeft" activeCell="H6" sqref="H6"/>
      <selection pane="bottomRight" activeCell="A2" sqref="A2:S2"/>
    </sheetView>
  </sheetViews>
  <sheetFormatPr defaultColWidth="9.140625" defaultRowHeight="13.5" x14ac:dyDescent="0.3"/>
  <cols>
    <col min="1" max="1" width="6.5703125" style="1067" customWidth="1"/>
    <col min="2" max="2" width="35.7109375" style="1066" customWidth="1"/>
    <col min="3" max="3" width="20.7109375" style="1146" customWidth="1"/>
    <col min="4" max="5" width="13.7109375" style="1146" customWidth="1"/>
    <col min="6" max="17" width="10.28515625" style="1131" customWidth="1"/>
    <col min="18" max="18" width="13.7109375" style="1131" customWidth="1"/>
    <col min="19" max="19" width="16.7109375" style="916" customWidth="1"/>
    <col min="20" max="20" width="6" style="1066" customWidth="1"/>
    <col min="21" max="21" width="10.7109375" style="1066" customWidth="1"/>
    <col min="22" max="22" width="5.28515625" style="1066" customWidth="1"/>
    <col min="23" max="24" width="10.7109375" style="1066" customWidth="1"/>
    <col min="25" max="25" width="5.5703125" style="1066" customWidth="1"/>
    <col min="26" max="27" width="10.7109375" style="1066" customWidth="1"/>
    <col min="28" max="28" width="10.7109375" style="770" customWidth="1"/>
    <col min="29" max="16384" width="9.140625" style="1066"/>
  </cols>
  <sheetData>
    <row r="1" spans="1:28" ht="18.75" x14ac:dyDescent="0.3">
      <c r="A1" s="1299" t="s">
        <v>1243</v>
      </c>
      <c r="B1" s="1299"/>
      <c r="C1" s="1299"/>
      <c r="D1" s="1299"/>
      <c r="E1" s="1299"/>
      <c r="F1" s="1299"/>
      <c r="G1" s="1299"/>
      <c r="H1" s="1299"/>
      <c r="I1" s="1299"/>
      <c r="J1" s="1299"/>
      <c r="K1" s="1299"/>
      <c r="L1" s="1299"/>
      <c r="M1" s="1299"/>
      <c r="N1" s="1299"/>
      <c r="O1" s="1299"/>
      <c r="P1" s="1299"/>
      <c r="Q1" s="1299"/>
      <c r="R1" s="1299"/>
      <c r="S1" s="1299"/>
    </row>
    <row r="2" spans="1:28" ht="18.75" x14ac:dyDescent="0.3">
      <c r="A2" s="1299" t="s">
        <v>1244</v>
      </c>
      <c r="B2" s="1299"/>
      <c r="C2" s="1299"/>
      <c r="D2" s="1299"/>
      <c r="E2" s="1299"/>
      <c r="F2" s="1299"/>
      <c r="G2" s="1299"/>
      <c r="H2" s="1299"/>
      <c r="I2" s="1299"/>
      <c r="J2" s="1299"/>
      <c r="K2" s="1299"/>
      <c r="L2" s="1299"/>
      <c r="M2" s="1299"/>
      <c r="N2" s="1299"/>
      <c r="O2" s="1299"/>
      <c r="P2" s="1299"/>
      <c r="Q2" s="1299"/>
      <c r="R2" s="1299"/>
      <c r="S2" s="1299"/>
    </row>
    <row r="3" spans="1:28" ht="20.100000000000001" customHeight="1" x14ac:dyDescent="0.3">
      <c r="A3" s="1411"/>
      <c r="B3" s="1411"/>
      <c r="C3" s="1411"/>
      <c r="D3" s="1411"/>
      <c r="E3" s="1411"/>
      <c r="F3" s="1411"/>
      <c r="G3" s="1411"/>
      <c r="H3" s="1411"/>
      <c r="I3" s="1411"/>
      <c r="J3" s="1411"/>
      <c r="K3" s="1411"/>
      <c r="L3" s="1411"/>
      <c r="M3" s="1411"/>
      <c r="N3" s="1411"/>
      <c r="O3" s="1411"/>
      <c r="P3" s="1411"/>
      <c r="Q3" s="1411"/>
      <c r="R3" s="1411"/>
      <c r="S3" s="1411"/>
      <c r="U3" s="1412" t="s">
        <v>128</v>
      </c>
    </row>
    <row r="4" spans="1:28" ht="20.100000000000001" customHeight="1" x14ac:dyDescent="0.3">
      <c r="B4" s="1067"/>
      <c r="C4" s="1067"/>
      <c r="D4" s="1067"/>
      <c r="E4" s="1338" t="s">
        <v>1216</v>
      </c>
      <c r="F4" s="1306" t="s">
        <v>125</v>
      </c>
      <c r="G4" s="1334"/>
      <c r="H4" s="1334"/>
      <c r="I4" s="1334"/>
      <c r="J4" s="1334"/>
      <c r="K4" s="1334"/>
      <c r="L4" s="1334"/>
      <c r="M4" s="1334"/>
      <c r="N4" s="1334"/>
      <c r="O4" s="1334"/>
      <c r="P4" s="1334"/>
      <c r="Q4" s="1335"/>
      <c r="R4" s="1414"/>
      <c r="S4" s="1415"/>
      <c r="U4" s="1412"/>
      <c r="W4" s="1067"/>
      <c r="X4" s="1067"/>
      <c r="Z4" s="1067"/>
      <c r="AA4" s="1067"/>
      <c r="AB4" s="772"/>
    </row>
    <row r="5" spans="1:28" s="1068" customFormat="1" ht="18" customHeight="1" x14ac:dyDescent="0.25">
      <c r="A5" s="1288" t="s">
        <v>129</v>
      </c>
      <c r="B5" s="1288" t="s">
        <v>130</v>
      </c>
      <c r="C5" s="1288" t="s">
        <v>1148</v>
      </c>
      <c r="D5" s="1408" t="s">
        <v>1217</v>
      </c>
      <c r="E5" s="1339"/>
      <c r="F5" s="131">
        <v>1</v>
      </c>
      <c r="G5" s="131">
        <v>2</v>
      </c>
      <c r="H5" s="131">
        <v>3</v>
      </c>
      <c r="I5" s="131">
        <v>4</v>
      </c>
      <c r="J5" s="131">
        <v>5</v>
      </c>
      <c r="K5" s="131">
        <v>6</v>
      </c>
      <c r="L5" s="131">
        <v>7</v>
      </c>
      <c r="M5" s="131">
        <v>8</v>
      </c>
      <c r="N5" s="131">
        <v>9</v>
      </c>
      <c r="O5" s="131">
        <v>10</v>
      </c>
      <c r="P5" s="131">
        <v>11</v>
      </c>
      <c r="Q5" s="131">
        <v>12</v>
      </c>
      <c r="R5" s="1406" t="s">
        <v>1245</v>
      </c>
      <c r="S5" s="1408" t="s">
        <v>1246</v>
      </c>
      <c r="U5" s="1412"/>
      <c r="W5" s="1288" t="s">
        <v>134</v>
      </c>
      <c r="X5" s="1288" t="s">
        <v>135</v>
      </c>
      <c r="Z5" s="1288" t="s">
        <v>136</v>
      </c>
      <c r="AA5" s="1288" t="s">
        <v>137</v>
      </c>
      <c r="AB5" s="1399" t="s">
        <v>1220</v>
      </c>
    </row>
    <row r="6" spans="1:28" ht="15.95" customHeight="1" x14ac:dyDescent="0.3">
      <c r="A6" s="1289"/>
      <c r="B6" s="1289"/>
      <c r="C6" s="1289"/>
      <c r="D6" s="1409"/>
      <c r="E6" s="1339"/>
      <c r="F6" s="1069">
        <v>46600</v>
      </c>
      <c r="G6" s="1069">
        <v>46631</v>
      </c>
      <c r="H6" s="1069">
        <v>46661</v>
      </c>
      <c r="I6" s="1069">
        <v>46692</v>
      </c>
      <c r="J6" s="1069">
        <v>46722</v>
      </c>
      <c r="K6" s="1069">
        <v>46753</v>
      </c>
      <c r="L6" s="1069">
        <v>46784</v>
      </c>
      <c r="M6" s="1069">
        <v>46813</v>
      </c>
      <c r="N6" s="1069">
        <v>46844</v>
      </c>
      <c r="O6" s="1069">
        <v>46874</v>
      </c>
      <c r="P6" s="1069">
        <v>46905</v>
      </c>
      <c r="Q6" s="1069">
        <v>46935</v>
      </c>
      <c r="R6" s="1407"/>
      <c r="S6" s="1409"/>
      <c r="U6" s="1413"/>
      <c r="W6" s="1289"/>
      <c r="X6" s="1289"/>
      <c r="Z6" s="1289"/>
      <c r="AA6" s="1289"/>
      <c r="AB6" s="1400"/>
    </row>
    <row r="7" spans="1:28" ht="20.25" customHeight="1" x14ac:dyDescent="0.3">
      <c r="A7" s="1290"/>
      <c r="B7" s="1290"/>
      <c r="C7" s="1290"/>
      <c r="D7" s="1410"/>
      <c r="E7" s="1340"/>
      <c r="F7" s="132">
        <v>176</v>
      </c>
      <c r="G7" s="132">
        <v>168</v>
      </c>
      <c r="H7" s="132">
        <v>160</v>
      </c>
      <c r="I7" s="132">
        <v>152</v>
      </c>
      <c r="J7" s="132">
        <v>168</v>
      </c>
      <c r="K7" s="132">
        <v>160</v>
      </c>
      <c r="L7" s="132">
        <v>160</v>
      </c>
      <c r="M7" s="132">
        <v>184</v>
      </c>
      <c r="N7" s="132">
        <v>160</v>
      </c>
      <c r="O7" s="132">
        <v>176</v>
      </c>
      <c r="P7" s="132">
        <v>168</v>
      </c>
      <c r="Q7" s="132">
        <v>160</v>
      </c>
      <c r="R7" s="907">
        <f>SUM(F7:Q7)</f>
        <v>1992</v>
      </c>
      <c r="S7" s="1410"/>
      <c r="U7" s="336">
        <f>AVERAGE(F7:Q7)</f>
        <v>166</v>
      </c>
      <c r="W7" s="1290"/>
      <c r="X7" s="1290"/>
      <c r="Z7" s="1290"/>
      <c r="AA7" s="1290"/>
      <c r="AB7" s="1401"/>
    </row>
    <row r="8" spans="1:28" s="1068" customFormat="1" ht="13.5" customHeight="1" x14ac:dyDescent="0.25">
      <c r="A8" s="1070">
        <v>1</v>
      </c>
      <c r="B8" s="1071" t="s">
        <v>139</v>
      </c>
      <c r="C8" s="1072"/>
      <c r="D8" s="918"/>
      <c r="E8" s="1073"/>
      <c r="F8" s="1074"/>
      <c r="G8" s="1074"/>
      <c r="H8" s="1074"/>
      <c r="I8" s="1074"/>
      <c r="J8" s="1074"/>
      <c r="K8" s="1074"/>
      <c r="L8" s="1074"/>
      <c r="M8" s="1074"/>
      <c r="N8" s="1074"/>
      <c r="O8" s="1074"/>
      <c r="P8" s="1074"/>
      <c r="Q8" s="1074"/>
      <c r="R8" s="1074"/>
      <c r="S8" s="780"/>
      <c r="W8" s="1072"/>
      <c r="X8" s="1072"/>
      <c r="Z8" s="1072"/>
      <c r="AA8" s="1072"/>
      <c r="AB8" s="781"/>
    </row>
    <row r="9" spans="1:28" ht="14.25" x14ac:dyDescent="0.3">
      <c r="A9" s="1075">
        <v>1.1000000000000001</v>
      </c>
      <c r="B9" s="1076" t="s">
        <v>139</v>
      </c>
      <c r="C9" s="1148">
        <f>'24. M&amp;E Staff Loading'!C9</f>
        <v>0</v>
      </c>
      <c r="D9" s="919">
        <f>'24. M&amp;E Staff Loading'!D9</f>
        <v>0</v>
      </c>
      <c r="E9" s="1149">
        <f>'24. M&amp;E Staff Loading'!E9</f>
        <v>0</v>
      </c>
      <c r="F9" s="1102"/>
      <c r="G9" s="1102"/>
      <c r="H9" s="1102"/>
      <c r="I9" s="1102"/>
      <c r="J9" s="1102"/>
      <c r="K9" s="1102"/>
      <c r="L9" s="1102"/>
      <c r="M9" s="1102"/>
      <c r="N9" s="1102"/>
      <c r="O9" s="1102"/>
      <c r="P9" s="1102"/>
      <c r="Q9" s="1102"/>
      <c r="R9" s="1080">
        <f>SUM(F9:Q9)</f>
        <v>0</v>
      </c>
      <c r="S9" s="788">
        <f>D9*R9</f>
        <v>0</v>
      </c>
      <c r="W9" s="1081">
        <f>X9/$U$7</f>
        <v>0</v>
      </c>
      <c r="X9" s="1081">
        <f>R9/12</f>
        <v>0</v>
      </c>
      <c r="Z9" s="1081">
        <f>IF($E9="Y",$R9,0)</f>
        <v>0</v>
      </c>
      <c r="AA9" s="1081">
        <f>IF($E9="N",$R9,0)</f>
        <v>0</v>
      </c>
      <c r="AB9" s="909" t="e">
        <f>Z9/(AA9+Z9)</f>
        <v>#DIV/0!</v>
      </c>
    </row>
    <row r="10" spans="1:28" ht="14.25" x14ac:dyDescent="0.3">
      <c r="A10" s="1075"/>
      <c r="B10" s="1076"/>
      <c r="C10" s="1148">
        <f>'24. M&amp;E Staff Loading'!C10</f>
        <v>0</v>
      </c>
      <c r="D10" s="919">
        <f>'24. M&amp;E Staff Loading'!D10</f>
        <v>0</v>
      </c>
      <c r="E10" s="1149">
        <f>'24. M&amp;E Staff Loading'!E10</f>
        <v>0</v>
      </c>
      <c r="F10" s="1102"/>
      <c r="G10" s="1102"/>
      <c r="H10" s="1102"/>
      <c r="I10" s="1102"/>
      <c r="J10" s="1102"/>
      <c r="K10" s="1102"/>
      <c r="L10" s="1102"/>
      <c r="M10" s="1102"/>
      <c r="N10" s="1102"/>
      <c r="O10" s="1102"/>
      <c r="P10" s="1102"/>
      <c r="Q10" s="1102"/>
      <c r="R10" s="1080">
        <f t="shared" ref="R10:R25" si="0">SUM(F10:Q10)</f>
        <v>0</v>
      </c>
      <c r="S10" s="788">
        <f t="shared" ref="S10:S13" si="1">D10*R10</f>
        <v>0</v>
      </c>
      <c r="W10" s="1081">
        <f t="shared" ref="W10:W13" si="2">X10/$U$7</f>
        <v>0</v>
      </c>
      <c r="X10" s="1081">
        <f t="shared" ref="X10:X13" si="3">R10/12</f>
        <v>0</v>
      </c>
      <c r="Z10" s="1081">
        <f t="shared" ref="Z10:Z13" si="4">IF($E10="Y",$R10,0)</f>
        <v>0</v>
      </c>
      <c r="AA10" s="1081">
        <f t="shared" ref="AA10:AA13" si="5">IF($E10="N",$R10,0)</f>
        <v>0</v>
      </c>
      <c r="AB10" s="909" t="e">
        <f t="shared" ref="AB10:AB14" si="6">Z10/(AA10+Z10)</f>
        <v>#DIV/0!</v>
      </c>
    </row>
    <row r="11" spans="1:28" ht="14.25" x14ac:dyDescent="0.3">
      <c r="A11" s="1075"/>
      <c r="B11" s="1076"/>
      <c r="C11" s="1148">
        <f>'24. M&amp;E Staff Loading'!C11</f>
        <v>0</v>
      </c>
      <c r="D11" s="919">
        <f>'24. M&amp;E Staff Loading'!D11</f>
        <v>0</v>
      </c>
      <c r="E11" s="1149">
        <f>'24. M&amp;E Staff Loading'!E11</f>
        <v>0</v>
      </c>
      <c r="F11" s="1102"/>
      <c r="G11" s="1102"/>
      <c r="H11" s="1102"/>
      <c r="I11" s="1102"/>
      <c r="J11" s="1102"/>
      <c r="K11" s="1102"/>
      <c r="L11" s="1102"/>
      <c r="M11" s="1102"/>
      <c r="N11" s="1102"/>
      <c r="O11" s="1102"/>
      <c r="P11" s="1102"/>
      <c r="Q11" s="1102"/>
      <c r="R11" s="1080">
        <f t="shared" si="0"/>
        <v>0</v>
      </c>
      <c r="S11" s="788">
        <f t="shared" si="1"/>
        <v>0</v>
      </c>
      <c r="W11" s="1081">
        <f t="shared" si="2"/>
        <v>0</v>
      </c>
      <c r="X11" s="1081">
        <f t="shared" si="3"/>
        <v>0</v>
      </c>
      <c r="Z11" s="1081">
        <f t="shared" si="4"/>
        <v>0</v>
      </c>
      <c r="AA11" s="1081">
        <f t="shared" si="5"/>
        <v>0</v>
      </c>
      <c r="AB11" s="909" t="e">
        <f t="shared" si="6"/>
        <v>#DIV/0!</v>
      </c>
    </row>
    <row r="12" spans="1:28" ht="14.25" x14ac:dyDescent="0.3">
      <c r="A12" s="1075"/>
      <c r="B12" s="1076"/>
      <c r="C12" s="1148">
        <f>'24. M&amp;E Staff Loading'!C12</f>
        <v>0</v>
      </c>
      <c r="D12" s="919">
        <f>'24. M&amp;E Staff Loading'!D12</f>
        <v>0</v>
      </c>
      <c r="E12" s="1149">
        <f>'24. M&amp;E Staff Loading'!E12</f>
        <v>0</v>
      </c>
      <c r="F12" s="1102"/>
      <c r="G12" s="1102"/>
      <c r="H12" s="1102"/>
      <c r="I12" s="1102"/>
      <c r="J12" s="1102"/>
      <c r="K12" s="1102"/>
      <c r="L12" s="1102"/>
      <c r="M12" s="1102"/>
      <c r="N12" s="1102"/>
      <c r="O12" s="1102"/>
      <c r="P12" s="1102"/>
      <c r="Q12" s="1102"/>
      <c r="R12" s="1080">
        <f t="shared" si="0"/>
        <v>0</v>
      </c>
      <c r="S12" s="788">
        <f t="shared" si="1"/>
        <v>0</v>
      </c>
      <c r="W12" s="1081">
        <f t="shared" si="2"/>
        <v>0</v>
      </c>
      <c r="X12" s="1081">
        <f t="shared" si="3"/>
        <v>0</v>
      </c>
      <c r="Z12" s="1081">
        <f t="shared" si="4"/>
        <v>0</v>
      </c>
      <c r="AA12" s="1081">
        <f t="shared" si="5"/>
        <v>0</v>
      </c>
      <c r="AB12" s="909" t="e">
        <f t="shared" si="6"/>
        <v>#DIV/0!</v>
      </c>
    </row>
    <row r="13" spans="1:28" ht="14.25" x14ac:dyDescent="0.3">
      <c r="A13" s="1075"/>
      <c r="B13" s="1076"/>
      <c r="C13" s="1148">
        <f>'24. M&amp;E Staff Loading'!C13</f>
        <v>0</v>
      </c>
      <c r="D13" s="919">
        <f>'24. M&amp;E Staff Loading'!D13</f>
        <v>0</v>
      </c>
      <c r="E13" s="1149">
        <f>'24. M&amp;E Staff Loading'!E13</f>
        <v>0</v>
      </c>
      <c r="F13" s="1102"/>
      <c r="G13" s="1102"/>
      <c r="H13" s="1102"/>
      <c r="I13" s="1102"/>
      <c r="J13" s="1102"/>
      <c r="K13" s="1102"/>
      <c r="L13" s="1102"/>
      <c r="M13" s="1102"/>
      <c r="N13" s="1102"/>
      <c r="O13" s="1102"/>
      <c r="P13" s="1102"/>
      <c r="Q13" s="1102"/>
      <c r="R13" s="1080">
        <f t="shared" si="0"/>
        <v>0</v>
      </c>
      <c r="S13" s="788">
        <f t="shared" si="1"/>
        <v>0</v>
      </c>
      <c r="W13" s="1081">
        <f t="shared" si="2"/>
        <v>0</v>
      </c>
      <c r="X13" s="1081">
        <f t="shared" si="3"/>
        <v>0</v>
      </c>
      <c r="Z13" s="1081">
        <f t="shared" si="4"/>
        <v>0</v>
      </c>
      <c r="AA13" s="1081">
        <f t="shared" si="5"/>
        <v>0</v>
      </c>
      <c r="AB13" s="909" t="e">
        <f t="shared" si="6"/>
        <v>#DIV/0!</v>
      </c>
    </row>
    <row r="14" spans="1:28" s="1088" customFormat="1" ht="14.25" thickBot="1" x14ac:dyDescent="0.3">
      <c r="A14" s="1082"/>
      <c r="B14" s="1083" t="s">
        <v>140</v>
      </c>
      <c r="C14" s="1084"/>
      <c r="D14" s="920"/>
      <c r="E14" s="1086"/>
      <c r="F14" s="1087">
        <f>SUM(F9:F13)</f>
        <v>0</v>
      </c>
      <c r="G14" s="1087">
        <f t="shared" ref="G14:R14" si="7">SUM(G9:G13)</f>
        <v>0</v>
      </c>
      <c r="H14" s="1087">
        <f t="shared" si="7"/>
        <v>0</v>
      </c>
      <c r="I14" s="1087">
        <f t="shared" si="7"/>
        <v>0</v>
      </c>
      <c r="J14" s="1087">
        <f t="shared" si="7"/>
        <v>0</v>
      </c>
      <c r="K14" s="1087">
        <f t="shared" si="7"/>
        <v>0</v>
      </c>
      <c r="L14" s="1087">
        <f t="shared" si="7"/>
        <v>0</v>
      </c>
      <c r="M14" s="1087">
        <f t="shared" si="7"/>
        <v>0</v>
      </c>
      <c r="N14" s="1087">
        <f t="shared" si="7"/>
        <v>0</v>
      </c>
      <c r="O14" s="1087">
        <f t="shared" si="7"/>
        <v>0</v>
      </c>
      <c r="P14" s="1087">
        <f t="shared" si="7"/>
        <v>0</v>
      </c>
      <c r="Q14" s="1087">
        <f t="shared" si="7"/>
        <v>0</v>
      </c>
      <c r="R14" s="1087">
        <f t="shared" si="7"/>
        <v>0</v>
      </c>
      <c r="S14" s="796">
        <f>SUM(S9:S13)</f>
        <v>0</v>
      </c>
      <c r="W14" s="1089">
        <f>SUM(W9:W13)</f>
        <v>0</v>
      </c>
      <c r="X14" s="1089">
        <f>SUM(X9:X13)</f>
        <v>0</v>
      </c>
      <c r="Z14" s="1089">
        <f>SUM(Z9:Z13)</f>
        <v>0</v>
      </c>
      <c r="AA14" s="1089">
        <f>SUM(AA9:AA13)</f>
        <v>0</v>
      </c>
      <c r="AB14" s="798" t="e">
        <f t="shared" si="6"/>
        <v>#DIV/0!</v>
      </c>
    </row>
    <row r="15" spans="1:28" ht="14.25" customHeight="1" x14ac:dyDescent="0.3">
      <c r="A15" s="1090">
        <v>1.2</v>
      </c>
      <c r="B15" s="1091" t="s">
        <v>141</v>
      </c>
      <c r="C15" s="1148">
        <f>'24. M&amp;E Staff Loading'!C15</f>
        <v>0</v>
      </c>
      <c r="D15" s="919">
        <f>'24. M&amp;E Staff Loading'!D15</f>
        <v>0</v>
      </c>
      <c r="E15" s="1149">
        <f>'24. M&amp;E Staff Loading'!E15</f>
        <v>0</v>
      </c>
      <c r="F15" s="1102"/>
      <c r="G15" s="1102"/>
      <c r="H15" s="1102"/>
      <c r="I15" s="1102"/>
      <c r="J15" s="1102"/>
      <c r="K15" s="1102"/>
      <c r="L15" s="1102"/>
      <c r="M15" s="1102"/>
      <c r="N15" s="1102"/>
      <c r="O15" s="1102"/>
      <c r="P15" s="1102"/>
      <c r="Q15" s="1102"/>
      <c r="R15" s="1150">
        <f t="shared" si="0"/>
        <v>0</v>
      </c>
      <c r="S15" s="788">
        <f>D15*R15</f>
        <v>0</v>
      </c>
      <c r="W15" s="1081">
        <f>X15/$U$7</f>
        <v>0</v>
      </c>
      <c r="X15" s="1081">
        <f>R15/12</f>
        <v>0</v>
      </c>
      <c r="Z15" s="1081">
        <f>IF($E15="Y",$R15,0)</f>
        <v>0</v>
      </c>
      <c r="AA15" s="1081">
        <f>IF($E15="N",$R15,0)</f>
        <v>0</v>
      </c>
      <c r="AB15" s="909" t="e">
        <f>Z15/(AA15+Z15)</f>
        <v>#DIV/0!</v>
      </c>
    </row>
    <row r="16" spans="1:28" ht="12.75" customHeight="1" x14ac:dyDescent="0.3">
      <c r="A16" s="1075"/>
      <c r="B16" s="1095"/>
      <c r="C16" s="1148">
        <f>'24. M&amp;E Staff Loading'!C16</f>
        <v>0</v>
      </c>
      <c r="D16" s="919">
        <f>'24. M&amp;E Staff Loading'!D16</f>
        <v>0</v>
      </c>
      <c r="E16" s="1149">
        <f>'24. M&amp;E Staff Loading'!E16</f>
        <v>0</v>
      </c>
      <c r="F16" s="1102"/>
      <c r="G16" s="1102"/>
      <c r="H16" s="1102"/>
      <c r="I16" s="1102"/>
      <c r="J16" s="1102"/>
      <c r="K16" s="1102"/>
      <c r="L16" s="1102"/>
      <c r="M16" s="1102"/>
      <c r="N16" s="1102"/>
      <c r="O16" s="1102"/>
      <c r="P16" s="1102"/>
      <c r="Q16" s="1102"/>
      <c r="R16" s="1150">
        <f t="shared" si="0"/>
        <v>0</v>
      </c>
      <c r="S16" s="788">
        <f t="shared" ref="S16:S19" si="8">D16*R16</f>
        <v>0</v>
      </c>
      <c r="W16" s="1081">
        <f t="shared" ref="W16:W19" si="9">X16/$U$7</f>
        <v>0</v>
      </c>
      <c r="X16" s="1081">
        <f t="shared" ref="X16:X19" si="10">R16/12</f>
        <v>0</v>
      </c>
      <c r="Z16" s="1081">
        <f t="shared" ref="Z16:Z19" si="11">IF($E16="Y",$R16,0)</f>
        <v>0</v>
      </c>
      <c r="AA16" s="1081">
        <f t="shared" ref="AA16:AA19" si="12">IF($E16="N",$R16,0)</f>
        <v>0</v>
      </c>
      <c r="AB16" s="909" t="e">
        <f t="shared" ref="AB16:AB19" si="13">Z16/(AA16+Z16)</f>
        <v>#DIV/0!</v>
      </c>
    </row>
    <row r="17" spans="1:28" ht="12.75" customHeight="1" x14ac:dyDescent="0.3">
      <c r="A17" s="1075"/>
      <c r="B17" s="1095"/>
      <c r="C17" s="1148">
        <f>'24. M&amp;E Staff Loading'!C17</f>
        <v>0</v>
      </c>
      <c r="D17" s="919">
        <f>'24. M&amp;E Staff Loading'!D17</f>
        <v>0</v>
      </c>
      <c r="E17" s="1149">
        <f>'24. M&amp;E Staff Loading'!E17</f>
        <v>0</v>
      </c>
      <c r="F17" s="1102"/>
      <c r="G17" s="1102"/>
      <c r="H17" s="1102"/>
      <c r="I17" s="1102"/>
      <c r="J17" s="1102"/>
      <c r="K17" s="1102"/>
      <c r="L17" s="1102"/>
      <c r="M17" s="1102"/>
      <c r="N17" s="1102"/>
      <c r="O17" s="1102"/>
      <c r="P17" s="1102"/>
      <c r="Q17" s="1102"/>
      <c r="R17" s="1150">
        <f t="shared" si="0"/>
        <v>0</v>
      </c>
      <c r="S17" s="788">
        <f t="shared" si="8"/>
        <v>0</v>
      </c>
      <c r="W17" s="1081">
        <f t="shared" si="9"/>
        <v>0</v>
      </c>
      <c r="X17" s="1081">
        <f t="shared" si="10"/>
        <v>0</v>
      </c>
      <c r="Z17" s="1081">
        <f t="shared" si="11"/>
        <v>0</v>
      </c>
      <c r="AA17" s="1081">
        <f t="shared" si="12"/>
        <v>0</v>
      </c>
      <c r="AB17" s="909" t="e">
        <f t="shared" si="13"/>
        <v>#DIV/0!</v>
      </c>
    </row>
    <row r="18" spans="1:28" ht="12.75" customHeight="1" x14ac:dyDescent="0.3">
      <c r="A18" s="1075"/>
      <c r="B18" s="1095"/>
      <c r="C18" s="1148">
        <f>'24. M&amp;E Staff Loading'!C18</f>
        <v>0</v>
      </c>
      <c r="D18" s="919">
        <f>'24. M&amp;E Staff Loading'!D18</f>
        <v>0</v>
      </c>
      <c r="E18" s="1149">
        <f>'24. M&amp;E Staff Loading'!E18</f>
        <v>0</v>
      </c>
      <c r="F18" s="1102"/>
      <c r="G18" s="1102"/>
      <c r="H18" s="1102"/>
      <c r="I18" s="1102"/>
      <c r="J18" s="1102"/>
      <c r="K18" s="1102"/>
      <c r="L18" s="1102"/>
      <c r="M18" s="1102"/>
      <c r="N18" s="1102"/>
      <c r="O18" s="1102"/>
      <c r="P18" s="1102"/>
      <c r="Q18" s="1102"/>
      <c r="R18" s="1150">
        <f t="shared" si="0"/>
        <v>0</v>
      </c>
      <c r="S18" s="788">
        <f t="shared" si="8"/>
        <v>0</v>
      </c>
      <c r="W18" s="1081">
        <f t="shared" si="9"/>
        <v>0</v>
      </c>
      <c r="X18" s="1081">
        <f t="shared" si="10"/>
        <v>0</v>
      </c>
      <c r="Z18" s="1081">
        <f t="shared" si="11"/>
        <v>0</v>
      </c>
      <c r="AA18" s="1081">
        <f t="shared" si="12"/>
        <v>0</v>
      </c>
      <c r="AB18" s="909" t="e">
        <f t="shared" si="13"/>
        <v>#DIV/0!</v>
      </c>
    </row>
    <row r="19" spans="1:28" ht="12.75" customHeight="1" x14ac:dyDescent="0.3">
      <c r="A19" s="1075"/>
      <c r="B19" s="1095"/>
      <c r="C19" s="1148">
        <f>'24. M&amp;E Staff Loading'!C19</f>
        <v>0</v>
      </c>
      <c r="D19" s="919">
        <f>'24. M&amp;E Staff Loading'!D19</f>
        <v>0</v>
      </c>
      <c r="E19" s="1149">
        <f>'24. M&amp;E Staff Loading'!E19</f>
        <v>0</v>
      </c>
      <c r="F19" s="1102"/>
      <c r="G19" s="1102"/>
      <c r="H19" s="1102"/>
      <c r="I19" s="1102"/>
      <c r="J19" s="1102"/>
      <c r="K19" s="1102"/>
      <c r="L19" s="1102"/>
      <c r="M19" s="1102"/>
      <c r="N19" s="1102"/>
      <c r="O19" s="1102"/>
      <c r="P19" s="1102"/>
      <c r="Q19" s="1102"/>
      <c r="R19" s="1150">
        <f t="shared" si="0"/>
        <v>0</v>
      </c>
      <c r="S19" s="788">
        <f t="shared" si="8"/>
        <v>0</v>
      </c>
      <c r="W19" s="1081">
        <f t="shared" si="9"/>
        <v>0</v>
      </c>
      <c r="X19" s="1081">
        <f t="shared" si="10"/>
        <v>0</v>
      </c>
      <c r="Z19" s="1081">
        <f t="shared" si="11"/>
        <v>0</v>
      </c>
      <c r="AA19" s="1081">
        <f t="shared" si="12"/>
        <v>0</v>
      </c>
      <c r="AB19" s="909" t="e">
        <f t="shared" si="13"/>
        <v>#DIV/0!</v>
      </c>
    </row>
    <row r="20" spans="1:28" ht="14.25" customHeight="1" thickBot="1" x14ac:dyDescent="0.35">
      <c r="A20" s="1082"/>
      <c r="B20" s="1083" t="s">
        <v>142</v>
      </c>
      <c r="C20" s="1096"/>
      <c r="D20" s="921"/>
      <c r="E20" s="1098"/>
      <c r="F20" s="1087">
        <f>SUM(F15:F19)</f>
        <v>0</v>
      </c>
      <c r="G20" s="1087">
        <f t="shared" ref="G20:S20" si="14">SUM(G15:G19)</f>
        <v>0</v>
      </c>
      <c r="H20" s="1087">
        <f t="shared" si="14"/>
        <v>0</v>
      </c>
      <c r="I20" s="1087">
        <f t="shared" si="14"/>
        <v>0</v>
      </c>
      <c r="J20" s="1087">
        <f t="shared" si="14"/>
        <v>0</v>
      </c>
      <c r="K20" s="1087">
        <f t="shared" si="14"/>
        <v>0</v>
      </c>
      <c r="L20" s="1087">
        <f t="shared" si="14"/>
        <v>0</v>
      </c>
      <c r="M20" s="1087">
        <f t="shared" si="14"/>
        <v>0</v>
      </c>
      <c r="N20" s="1087">
        <f t="shared" si="14"/>
        <v>0</v>
      </c>
      <c r="O20" s="1087">
        <f t="shared" si="14"/>
        <v>0</v>
      </c>
      <c r="P20" s="1087">
        <f t="shared" si="14"/>
        <v>0</v>
      </c>
      <c r="Q20" s="1087">
        <f t="shared" si="14"/>
        <v>0</v>
      </c>
      <c r="R20" s="1087">
        <f t="shared" si="14"/>
        <v>0</v>
      </c>
      <c r="S20" s="796">
        <f t="shared" si="14"/>
        <v>0</v>
      </c>
      <c r="W20" s="1099">
        <f>SUM(W15:W19)</f>
        <v>0</v>
      </c>
      <c r="X20" s="1099">
        <f>SUM(X15:X19)</f>
        <v>0</v>
      </c>
      <c r="Z20" s="1089">
        <f>SUM(Z15:Z19)</f>
        <v>0</v>
      </c>
      <c r="AA20" s="1089">
        <f>SUM(AA15:AA19)</f>
        <v>0</v>
      </c>
      <c r="AB20" s="798" t="e">
        <f>Z20/(Z20+AA20)</f>
        <v>#DIV/0!</v>
      </c>
    </row>
    <row r="21" spans="1:28" ht="14.25" x14ac:dyDescent="0.3">
      <c r="A21" s="1090">
        <v>1.3</v>
      </c>
      <c r="B21" s="1091" t="s">
        <v>143</v>
      </c>
      <c r="C21" s="1148">
        <f>'24. M&amp;E Staff Loading'!C21</f>
        <v>0</v>
      </c>
      <c r="D21" s="919">
        <f>'24. M&amp;E Staff Loading'!D21</f>
        <v>0</v>
      </c>
      <c r="E21" s="1149">
        <f>'24. M&amp;E Staff Loading'!E21</f>
        <v>0</v>
      </c>
      <c r="F21" s="1102"/>
      <c r="G21" s="1102"/>
      <c r="H21" s="1102"/>
      <c r="I21" s="1102"/>
      <c r="J21" s="1102"/>
      <c r="K21" s="1102"/>
      <c r="L21" s="1102"/>
      <c r="M21" s="1102"/>
      <c r="N21" s="1102"/>
      <c r="O21" s="1102"/>
      <c r="P21" s="1102"/>
      <c r="Q21" s="1102"/>
      <c r="R21" s="1150">
        <f t="shared" si="0"/>
        <v>0</v>
      </c>
      <c r="S21" s="788">
        <f>D21*R21</f>
        <v>0</v>
      </c>
      <c r="W21" s="1081">
        <f>X21/$U$7</f>
        <v>0</v>
      </c>
      <c r="X21" s="1081">
        <f>R21/12</f>
        <v>0</v>
      </c>
      <c r="Z21" s="1081">
        <f>IF($E21="Y",$R21,0)</f>
        <v>0</v>
      </c>
      <c r="AA21" s="1081">
        <f>IF($E21="N",$R21,0)</f>
        <v>0</v>
      </c>
      <c r="AB21" s="909" t="e">
        <f>Z21/(AA21+Z21)</f>
        <v>#DIV/0!</v>
      </c>
    </row>
    <row r="22" spans="1:28" ht="14.25" x14ac:dyDescent="0.3">
      <c r="A22" s="1075"/>
      <c r="B22" s="1095"/>
      <c r="C22" s="1148">
        <f>'24. M&amp;E Staff Loading'!C22</f>
        <v>0</v>
      </c>
      <c r="D22" s="919">
        <f>'24. M&amp;E Staff Loading'!D22</f>
        <v>0</v>
      </c>
      <c r="E22" s="1149">
        <f>'24. M&amp;E Staff Loading'!E22</f>
        <v>0</v>
      </c>
      <c r="F22" s="1102"/>
      <c r="G22" s="1102"/>
      <c r="H22" s="1102"/>
      <c r="I22" s="1102"/>
      <c r="J22" s="1102"/>
      <c r="K22" s="1102"/>
      <c r="L22" s="1102"/>
      <c r="M22" s="1102"/>
      <c r="N22" s="1102"/>
      <c r="O22" s="1102"/>
      <c r="P22" s="1102"/>
      <c r="Q22" s="1102"/>
      <c r="R22" s="1150">
        <f t="shared" si="0"/>
        <v>0</v>
      </c>
      <c r="S22" s="788">
        <f t="shared" ref="S22:S25" si="15">D22*R22</f>
        <v>0</v>
      </c>
      <c r="W22" s="1081">
        <f t="shared" ref="W22:W25" si="16">X22/$U$7</f>
        <v>0</v>
      </c>
      <c r="X22" s="1081">
        <f t="shared" ref="X22:X25" si="17">R22/12</f>
        <v>0</v>
      </c>
      <c r="Z22" s="1081">
        <f t="shared" ref="Z22:Z25" si="18">IF($E22="Y",$R22,0)</f>
        <v>0</v>
      </c>
      <c r="AA22" s="1081">
        <f t="shared" ref="AA22:AA25" si="19">IF($E22="N",$R22,0)</f>
        <v>0</v>
      </c>
      <c r="AB22" s="909" t="e">
        <f t="shared" ref="AB22:AB25" si="20">Z22/(AA22+Z22)</f>
        <v>#DIV/0!</v>
      </c>
    </row>
    <row r="23" spans="1:28" ht="14.25" x14ac:dyDescent="0.3">
      <c r="A23" s="1075"/>
      <c r="B23" s="1095"/>
      <c r="C23" s="1148">
        <f>'24. M&amp;E Staff Loading'!C23</f>
        <v>0</v>
      </c>
      <c r="D23" s="919">
        <f>'24. M&amp;E Staff Loading'!D23</f>
        <v>0</v>
      </c>
      <c r="E23" s="1149">
        <f>'24. M&amp;E Staff Loading'!E23</f>
        <v>0</v>
      </c>
      <c r="F23" s="1102"/>
      <c r="G23" s="1102"/>
      <c r="H23" s="1102"/>
      <c r="I23" s="1102"/>
      <c r="J23" s="1102"/>
      <c r="K23" s="1102"/>
      <c r="L23" s="1102"/>
      <c r="M23" s="1102"/>
      <c r="N23" s="1102"/>
      <c r="O23" s="1102"/>
      <c r="P23" s="1102"/>
      <c r="Q23" s="1102"/>
      <c r="R23" s="1150">
        <f t="shared" si="0"/>
        <v>0</v>
      </c>
      <c r="S23" s="788">
        <f t="shared" si="15"/>
        <v>0</v>
      </c>
      <c r="W23" s="1081">
        <f t="shared" si="16"/>
        <v>0</v>
      </c>
      <c r="X23" s="1081">
        <f t="shared" si="17"/>
        <v>0</v>
      </c>
      <c r="Z23" s="1081">
        <f t="shared" si="18"/>
        <v>0</v>
      </c>
      <c r="AA23" s="1081">
        <f t="shared" si="19"/>
        <v>0</v>
      </c>
      <c r="AB23" s="909" t="e">
        <f t="shared" si="20"/>
        <v>#DIV/0!</v>
      </c>
    </row>
    <row r="24" spans="1:28" ht="14.25" x14ac:dyDescent="0.3">
      <c r="A24" s="1075"/>
      <c r="B24" s="1095"/>
      <c r="C24" s="1148">
        <f>'24. M&amp;E Staff Loading'!C24</f>
        <v>0</v>
      </c>
      <c r="D24" s="919">
        <f>'24. M&amp;E Staff Loading'!D24</f>
        <v>0</v>
      </c>
      <c r="E24" s="1149">
        <f>'24. M&amp;E Staff Loading'!E24</f>
        <v>0</v>
      </c>
      <c r="F24" s="1102"/>
      <c r="G24" s="1102"/>
      <c r="H24" s="1102"/>
      <c r="I24" s="1102"/>
      <c r="J24" s="1102"/>
      <c r="K24" s="1102"/>
      <c r="L24" s="1102"/>
      <c r="M24" s="1102"/>
      <c r="N24" s="1102"/>
      <c r="O24" s="1102"/>
      <c r="P24" s="1102"/>
      <c r="Q24" s="1102"/>
      <c r="R24" s="1150">
        <f t="shared" si="0"/>
        <v>0</v>
      </c>
      <c r="S24" s="788">
        <f t="shared" si="15"/>
        <v>0</v>
      </c>
      <c r="W24" s="1081">
        <f t="shared" si="16"/>
        <v>0</v>
      </c>
      <c r="X24" s="1081">
        <f t="shared" si="17"/>
        <v>0</v>
      </c>
      <c r="Z24" s="1081">
        <f t="shared" si="18"/>
        <v>0</v>
      </c>
      <c r="AA24" s="1081">
        <f t="shared" si="19"/>
        <v>0</v>
      </c>
      <c r="AB24" s="909" t="e">
        <f t="shared" si="20"/>
        <v>#DIV/0!</v>
      </c>
    </row>
    <row r="25" spans="1:28" ht="14.25" x14ac:dyDescent="0.3">
      <c r="A25" s="1075"/>
      <c r="B25" s="1095"/>
      <c r="C25" s="1148">
        <f>'24. M&amp;E Staff Loading'!C25</f>
        <v>0</v>
      </c>
      <c r="D25" s="919">
        <f>'24. M&amp;E Staff Loading'!D25</f>
        <v>0</v>
      </c>
      <c r="E25" s="1149">
        <f>'24. M&amp;E Staff Loading'!E25</f>
        <v>0</v>
      </c>
      <c r="F25" s="1102"/>
      <c r="G25" s="1102"/>
      <c r="H25" s="1102"/>
      <c r="I25" s="1102"/>
      <c r="J25" s="1102"/>
      <c r="K25" s="1102"/>
      <c r="L25" s="1102"/>
      <c r="M25" s="1102"/>
      <c r="N25" s="1102"/>
      <c r="O25" s="1102"/>
      <c r="P25" s="1102"/>
      <c r="Q25" s="1102"/>
      <c r="R25" s="1150">
        <f t="shared" si="0"/>
        <v>0</v>
      </c>
      <c r="S25" s="788">
        <f t="shared" si="15"/>
        <v>0</v>
      </c>
      <c r="W25" s="1081">
        <f t="shared" si="16"/>
        <v>0</v>
      </c>
      <c r="X25" s="1081">
        <f t="shared" si="17"/>
        <v>0</v>
      </c>
      <c r="Z25" s="1081">
        <f t="shared" si="18"/>
        <v>0</v>
      </c>
      <c r="AA25" s="1081">
        <f t="shared" si="19"/>
        <v>0</v>
      </c>
      <c r="AB25" s="909" t="e">
        <f t="shared" si="20"/>
        <v>#DIV/0!</v>
      </c>
    </row>
    <row r="26" spans="1:28" ht="15" thickBot="1" x14ac:dyDescent="0.35">
      <c r="A26" s="1082"/>
      <c r="B26" s="1083" t="s">
        <v>144</v>
      </c>
      <c r="C26" s="1096"/>
      <c r="D26" s="921"/>
      <c r="E26" s="1098"/>
      <c r="F26" s="1087">
        <f>SUM(F21:F25)</f>
        <v>0</v>
      </c>
      <c r="G26" s="1087">
        <f t="shared" ref="G26:S26" si="21">SUM(G21:G25)</f>
        <v>0</v>
      </c>
      <c r="H26" s="1087">
        <f t="shared" si="21"/>
        <v>0</v>
      </c>
      <c r="I26" s="1087">
        <f t="shared" si="21"/>
        <v>0</v>
      </c>
      <c r="J26" s="1087">
        <f t="shared" si="21"/>
        <v>0</v>
      </c>
      <c r="K26" s="1087">
        <f t="shared" si="21"/>
        <v>0</v>
      </c>
      <c r="L26" s="1087">
        <f t="shared" si="21"/>
        <v>0</v>
      </c>
      <c r="M26" s="1087">
        <f t="shared" si="21"/>
        <v>0</v>
      </c>
      <c r="N26" s="1087">
        <f t="shared" si="21"/>
        <v>0</v>
      </c>
      <c r="O26" s="1087">
        <f t="shared" si="21"/>
        <v>0</v>
      </c>
      <c r="P26" s="1087">
        <f t="shared" si="21"/>
        <v>0</v>
      </c>
      <c r="Q26" s="1087">
        <f t="shared" si="21"/>
        <v>0</v>
      </c>
      <c r="R26" s="1087">
        <f t="shared" si="21"/>
        <v>0</v>
      </c>
      <c r="S26" s="796">
        <f t="shared" si="21"/>
        <v>0</v>
      </c>
      <c r="W26" s="1099">
        <f>SUM(W21:W25)</f>
        <v>0</v>
      </c>
      <c r="X26" s="1099">
        <f>SUM(X21:X25)</f>
        <v>0</v>
      </c>
      <c r="Z26" s="1089">
        <f>SUM(Z21:Z25)</f>
        <v>0</v>
      </c>
      <c r="AA26" s="1089">
        <f>SUM(AA21:AA25)</f>
        <v>0</v>
      </c>
      <c r="AB26" s="798" t="e">
        <f>Z26/(Z26+AA26)</f>
        <v>#DIV/0!</v>
      </c>
    </row>
    <row r="27" spans="1:28" ht="9.9499999999999993" customHeight="1" thickBot="1" x14ac:dyDescent="0.35">
      <c r="A27" s="1100"/>
      <c r="B27" s="1101"/>
      <c r="C27" s="1077"/>
      <c r="D27" s="922"/>
      <c r="E27" s="1079"/>
      <c r="F27" s="1102"/>
      <c r="G27" s="1102"/>
      <c r="H27" s="1102"/>
      <c r="I27" s="1102"/>
      <c r="J27" s="1102"/>
      <c r="K27" s="1102"/>
      <c r="L27" s="1102"/>
      <c r="M27" s="1102"/>
      <c r="N27" s="1102"/>
      <c r="O27" s="1102"/>
      <c r="P27" s="1102"/>
      <c r="Q27" s="1102"/>
      <c r="R27" s="1102"/>
      <c r="S27" s="834"/>
      <c r="W27" s="1103"/>
      <c r="X27" s="1103"/>
      <c r="Z27" s="1103"/>
      <c r="AA27" s="1103"/>
      <c r="AB27" s="910"/>
    </row>
    <row r="28" spans="1:28" s="1088" customFormat="1" ht="14.25" thickBot="1" x14ac:dyDescent="0.3">
      <c r="A28" s="1104"/>
      <c r="B28" s="1105" t="s">
        <v>140</v>
      </c>
      <c r="C28" s="1106"/>
      <c r="D28" s="923"/>
      <c r="E28" s="1108"/>
      <c r="F28" s="1107">
        <f t="shared" ref="F28:S28" si="22">SUM(F14,F20,F26)</f>
        <v>0</v>
      </c>
      <c r="G28" s="1107">
        <f t="shared" si="22"/>
        <v>0</v>
      </c>
      <c r="H28" s="1107">
        <f t="shared" si="22"/>
        <v>0</v>
      </c>
      <c r="I28" s="1107">
        <f t="shared" si="22"/>
        <v>0</v>
      </c>
      <c r="J28" s="1107">
        <f t="shared" si="22"/>
        <v>0</v>
      </c>
      <c r="K28" s="1107">
        <f t="shared" si="22"/>
        <v>0</v>
      </c>
      <c r="L28" s="1107">
        <f t="shared" si="22"/>
        <v>0</v>
      </c>
      <c r="M28" s="1107">
        <f t="shared" si="22"/>
        <v>0</v>
      </c>
      <c r="N28" s="1107">
        <f t="shared" si="22"/>
        <v>0</v>
      </c>
      <c r="O28" s="1107">
        <f t="shared" si="22"/>
        <v>0</v>
      </c>
      <c r="P28" s="1107">
        <f t="shared" si="22"/>
        <v>0</v>
      </c>
      <c r="Q28" s="1107">
        <f t="shared" si="22"/>
        <v>0</v>
      </c>
      <c r="R28" s="1107">
        <f t="shared" si="22"/>
        <v>0</v>
      </c>
      <c r="S28" s="814">
        <f t="shared" si="22"/>
        <v>0</v>
      </c>
      <c r="W28" s="1107">
        <f>SUM(W14,W20,W26)</f>
        <v>0</v>
      </c>
      <c r="X28" s="1107">
        <f>SUM(X14,X20,X26)</f>
        <v>0</v>
      </c>
      <c r="Z28" s="1107">
        <f>SUM(Z14,Z20,Z26)</f>
        <v>0</v>
      </c>
      <c r="AA28" s="1107">
        <f>SUM(AA14,AA20,AA26)</f>
        <v>0</v>
      </c>
      <c r="AB28" s="815" t="e">
        <f t="shared" ref="AB28" si="23">Z28/(AA28+Z28)</f>
        <v>#DIV/0!</v>
      </c>
    </row>
    <row r="29" spans="1:28" ht="9.9499999999999993" customHeight="1" x14ac:dyDescent="0.3">
      <c r="A29" s="1109"/>
      <c r="B29" s="1110"/>
      <c r="C29" s="1092"/>
      <c r="D29" s="924"/>
      <c r="E29" s="1111"/>
      <c r="F29" s="1112"/>
      <c r="G29" s="1112"/>
      <c r="H29" s="1112"/>
      <c r="I29" s="1112"/>
      <c r="J29" s="1112"/>
      <c r="K29" s="1112"/>
      <c r="L29" s="1112"/>
      <c r="M29" s="1112"/>
      <c r="N29" s="1112"/>
      <c r="O29" s="1112"/>
      <c r="P29" s="1112"/>
      <c r="Q29" s="1112"/>
      <c r="R29" s="1112"/>
      <c r="S29" s="819"/>
      <c r="W29" s="1092"/>
      <c r="X29" s="1092"/>
      <c r="Z29" s="1092"/>
      <c r="AA29" s="1092"/>
      <c r="AB29" s="820"/>
    </row>
    <row r="30" spans="1:28" s="1068" customFormat="1" ht="13.5" customHeight="1" x14ac:dyDescent="0.3">
      <c r="A30" s="1113">
        <v>2</v>
      </c>
      <c r="B30" s="1114" t="s">
        <v>1151</v>
      </c>
      <c r="C30" s="1115"/>
      <c r="D30" s="918"/>
      <c r="E30" s="1073"/>
      <c r="F30" s="1116"/>
      <c r="G30" s="1116"/>
      <c r="H30" s="1116"/>
      <c r="I30" s="1116"/>
      <c r="J30" s="1116"/>
      <c r="K30" s="1116"/>
      <c r="L30" s="1116"/>
      <c r="M30" s="1116"/>
      <c r="N30" s="1116"/>
      <c r="O30" s="1116"/>
      <c r="P30" s="1116"/>
      <c r="Q30" s="1116"/>
      <c r="R30" s="1074"/>
      <c r="S30" s="825"/>
      <c r="T30" s="1066"/>
      <c r="U30" s="1066"/>
      <c r="V30" s="1066"/>
      <c r="W30" s="1115"/>
      <c r="X30" s="1115"/>
      <c r="Z30" s="1115"/>
      <c r="AA30" s="1115"/>
      <c r="AB30" s="826"/>
    </row>
    <row r="31" spans="1:28" ht="13.5" customHeight="1" x14ac:dyDescent="0.3">
      <c r="A31" s="1075">
        <v>2.1</v>
      </c>
      <c r="B31" s="1076" t="s">
        <v>1152</v>
      </c>
      <c r="C31" s="1148">
        <f>'24. M&amp;E Staff Loading'!C31</f>
        <v>0</v>
      </c>
      <c r="D31" s="919">
        <f>'24. M&amp;E Staff Loading'!D31</f>
        <v>0</v>
      </c>
      <c r="E31" s="1149">
        <f>'24. M&amp;E Staff Loading'!E31</f>
        <v>0</v>
      </c>
      <c r="F31" s="1102"/>
      <c r="G31" s="1102"/>
      <c r="H31" s="1102"/>
      <c r="I31" s="1102"/>
      <c r="J31" s="1102"/>
      <c r="K31" s="1102"/>
      <c r="L31" s="1102"/>
      <c r="M31" s="1102"/>
      <c r="N31" s="1102"/>
      <c r="O31" s="1102"/>
      <c r="P31" s="1102"/>
      <c r="Q31" s="1102"/>
      <c r="R31" s="1080">
        <f t="shared" ref="R31:R71" si="24">SUM(F31:Q31)</f>
        <v>0</v>
      </c>
      <c r="S31" s="788">
        <f>D31*R31</f>
        <v>0</v>
      </c>
      <c r="W31" s="1081">
        <f>X31/$U$7</f>
        <v>0</v>
      </c>
      <c r="X31" s="1081">
        <f>R31/12</f>
        <v>0</v>
      </c>
      <c r="Z31" s="1081">
        <f>IF($E31="Y",$R31,0)</f>
        <v>0</v>
      </c>
      <c r="AA31" s="1081">
        <f>IF($E31="N",$R31,0)</f>
        <v>0</v>
      </c>
      <c r="AB31" s="909" t="e">
        <f>Z31/(AA31+Z31)</f>
        <v>#DIV/0!</v>
      </c>
    </row>
    <row r="32" spans="1:28" ht="14.25" x14ac:dyDescent="0.3">
      <c r="A32" s="1075"/>
      <c r="B32" s="1076"/>
      <c r="C32" s="1148">
        <f>'24. M&amp;E Staff Loading'!C32</f>
        <v>0</v>
      </c>
      <c r="D32" s="919">
        <f>'24. M&amp;E Staff Loading'!D32</f>
        <v>0</v>
      </c>
      <c r="E32" s="1149">
        <f>'24. M&amp;E Staff Loading'!E32</f>
        <v>0</v>
      </c>
      <c r="F32" s="1102"/>
      <c r="G32" s="1102"/>
      <c r="H32" s="1102"/>
      <c r="I32" s="1102"/>
      <c r="J32" s="1102"/>
      <c r="K32" s="1102"/>
      <c r="L32" s="1102"/>
      <c r="M32" s="1102"/>
      <c r="N32" s="1102"/>
      <c r="O32" s="1102"/>
      <c r="P32" s="1102"/>
      <c r="Q32" s="1102"/>
      <c r="R32" s="1080">
        <f t="shared" si="24"/>
        <v>0</v>
      </c>
      <c r="S32" s="788">
        <f t="shared" ref="S32:S35" si="25">D32*R32</f>
        <v>0</v>
      </c>
      <c r="W32" s="1081">
        <f t="shared" ref="W32:W35" si="26">X32/$U$7</f>
        <v>0</v>
      </c>
      <c r="X32" s="1081">
        <f t="shared" ref="X32:X35" si="27">R32/12</f>
        <v>0</v>
      </c>
      <c r="Z32" s="1081">
        <f t="shared" ref="Z32:Z35" si="28">IF($E32="Y",$R32,0)</f>
        <v>0</v>
      </c>
      <c r="AA32" s="1081">
        <f t="shared" ref="AA32:AA35" si="29">IF($E32="N",$R32,0)</f>
        <v>0</v>
      </c>
      <c r="AB32" s="909" t="e">
        <f t="shared" ref="AB32:AB35" si="30">Z32/(AA32+Z32)</f>
        <v>#DIV/0!</v>
      </c>
    </row>
    <row r="33" spans="1:28" ht="14.25" x14ac:dyDescent="0.3">
      <c r="A33" s="1075"/>
      <c r="B33" s="1076"/>
      <c r="C33" s="1148">
        <f>'24. M&amp;E Staff Loading'!C33</f>
        <v>0</v>
      </c>
      <c r="D33" s="919">
        <f>'24. M&amp;E Staff Loading'!D33</f>
        <v>0</v>
      </c>
      <c r="E33" s="1149">
        <f>'24. M&amp;E Staff Loading'!E33</f>
        <v>0</v>
      </c>
      <c r="F33" s="1102"/>
      <c r="G33" s="1102"/>
      <c r="H33" s="1102"/>
      <c r="I33" s="1102"/>
      <c r="J33" s="1102"/>
      <c r="K33" s="1102"/>
      <c r="L33" s="1102"/>
      <c r="M33" s="1102"/>
      <c r="N33" s="1102"/>
      <c r="O33" s="1102"/>
      <c r="P33" s="1102"/>
      <c r="Q33" s="1102"/>
      <c r="R33" s="1080">
        <f t="shared" si="24"/>
        <v>0</v>
      </c>
      <c r="S33" s="788">
        <f t="shared" si="25"/>
        <v>0</v>
      </c>
      <c r="W33" s="1081">
        <f t="shared" si="26"/>
        <v>0</v>
      </c>
      <c r="X33" s="1081">
        <f t="shared" si="27"/>
        <v>0</v>
      </c>
      <c r="Z33" s="1081">
        <f t="shared" si="28"/>
        <v>0</v>
      </c>
      <c r="AA33" s="1081">
        <f t="shared" si="29"/>
        <v>0</v>
      </c>
      <c r="AB33" s="909" t="e">
        <f t="shared" si="30"/>
        <v>#DIV/0!</v>
      </c>
    </row>
    <row r="34" spans="1:28" ht="14.25" x14ac:dyDescent="0.3">
      <c r="A34" s="1075"/>
      <c r="B34" s="1076"/>
      <c r="C34" s="1148">
        <f>'24. M&amp;E Staff Loading'!C34</f>
        <v>0</v>
      </c>
      <c r="D34" s="919">
        <f>'24. M&amp;E Staff Loading'!D34</f>
        <v>0</v>
      </c>
      <c r="E34" s="1149">
        <f>'24. M&amp;E Staff Loading'!E34</f>
        <v>0</v>
      </c>
      <c r="F34" s="1102"/>
      <c r="G34" s="1102"/>
      <c r="H34" s="1102"/>
      <c r="I34" s="1102"/>
      <c r="J34" s="1102"/>
      <c r="K34" s="1102"/>
      <c r="L34" s="1102"/>
      <c r="M34" s="1102"/>
      <c r="N34" s="1102"/>
      <c r="O34" s="1102"/>
      <c r="P34" s="1102"/>
      <c r="Q34" s="1102"/>
      <c r="R34" s="1080">
        <f t="shared" si="24"/>
        <v>0</v>
      </c>
      <c r="S34" s="788">
        <f t="shared" si="25"/>
        <v>0</v>
      </c>
      <c r="W34" s="1081">
        <f t="shared" si="26"/>
        <v>0</v>
      </c>
      <c r="X34" s="1081">
        <f t="shared" si="27"/>
        <v>0</v>
      </c>
      <c r="Z34" s="1081">
        <f t="shared" si="28"/>
        <v>0</v>
      </c>
      <c r="AA34" s="1081">
        <f t="shared" si="29"/>
        <v>0</v>
      </c>
      <c r="AB34" s="909" t="e">
        <f t="shared" si="30"/>
        <v>#DIV/0!</v>
      </c>
    </row>
    <row r="35" spans="1:28" ht="14.25" x14ac:dyDescent="0.3">
      <c r="A35" s="1075"/>
      <c r="B35" s="1076"/>
      <c r="C35" s="1148">
        <f>'24. M&amp;E Staff Loading'!C35</f>
        <v>0</v>
      </c>
      <c r="D35" s="919">
        <f>'24. M&amp;E Staff Loading'!D35</f>
        <v>0</v>
      </c>
      <c r="E35" s="1149">
        <f>'24. M&amp;E Staff Loading'!E35</f>
        <v>0</v>
      </c>
      <c r="F35" s="1102"/>
      <c r="G35" s="1102"/>
      <c r="H35" s="1102"/>
      <c r="I35" s="1102"/>
      <c r="J35" s="1102"/>
      <c r="K35" s="1102"/>
      <c r="L35" s="1102"/>
      <c r="M35" s="1102"/>
      <c r="N35" s="1102"/>
      <c r="O35" s="1102"/>
      <c r="P35" s="1102"/>
      <c r="Q35" s="1102"/>
      <c r="R35" s="1080">
        <f t="shared" si="24"/>
        <v>0</v>
      </c>
      <c r="S35" s="788">
        <f t="shared" si="25"/>
        <v>0</v>
      </c>
      <c r="T35" s="1088"/>
      <c r="U35" s="1088"/>
      <c r="V35" s="1088"/>
      <c r="W35" s="1081">
        <f t="shared" si="26"/>
        <v>0</v>
      </c>
      <c r="X35" s="1081">
        <f t="shared" si="27"/>
        <v>0</v>
      </c>
      <c r="Z35" s="1081">
        <f t="shared" si="28"/>
        <v>0</v>
      </c>
      <c r="AA35" s="1081">
        <f t="shared" si="29"/>
        <v>0</v>
      </c>
      <c r="AB35" s="909" t="e">
        <f t="shared" si="30"/>
        <v>#DIV/0!</v>
      </c>
    </row>
    <row r="36" spans="1:28" s="1088" customFormat="1" ht="15" thickBot="1" x14ac:dyDescent="0.35">
      <c r="A36" s="1082"/>
      <c r="B36" s="1083" t="s">
        <v>1233</v>
      </c>
      <c r="C36" s="1084"/>
      <c r="D36" s="920"/>
      <c r="E36" s="1086"/>
      <c r="F36" s="1087">
        <f>SUM(F31:F35)</f>
        <v>0</v>
      </c>
      <c r="G36" s="1087">
        <f t="shared" ref="G36:R36" si="31">SUM(G31:G35)</f>
        <v>0</v>
      </c>
      <c r="H36" s="1087">
        <f t="shared" si="31"/>
        <v>0</v>
      </c>
      <c r="I36" s="1087">
        <f t="shared" si="31"/>
        <v>0</v>
      </c>
      <c r="J36" s="1087">
        <f t="shared" si="31"/>
        <v>0</v>
      </c>
      <c r="K36" s="1087">
        <f t="shared" si="31"/>
        <v>0</v>
      </c>
      <c r="L36" s="1087">
        <f t="shared" si="31"/>
        <v>0</v>
      </c>
      <c r="M36" s="1087">
        <f t="shared" si="31"/>
        <v>0</v>
      </c>
      <c r="N36" s="1087">
        <f t="shared" si="31"/>
        <v>0</v>
      </c>
      <c r="O36" s="1087">
        <f t="shared" si="31"/>
        <v>0</v>
      </c>
      <c r="P36" s="1087">
        <f t="shared" si="31"/>
        <v>0</v>
      </c>
      <c r="Q36" s="1087">
        <f t="shared" si="31"/>
        <v>0</v>
      </c>
      <c r="R36" s="1087">
        <f t="shared" si="31"/>
        <v>0</v>
      </c>
      <c r="S36" s="796">
        <f>SUM(S31:S35)</f>
        <v>0</v>
      </c>
      <c r="W36" s="1099">
        <f>SUM(W31:W35)</f>
        <v>0</v>
      </c>
      <c r="X36" s="1099">
        <f>SUM(X31:X35)</f>
        <v>0</v>
      </c>
      <c r="Z36" s="1089">
        <f>SUM(Z31:Z35)</f>
        <v>0</v>
      </c>
      <c r="AA36" s="1089">
        <f>SUM(AA31:AA35)</f>
        <v>0</v>
      </c>
      <c r="AB36" s="798" t="e">
        <f>Z36/(Z36+AA36)</f>
        <v>#DIV/0!</v>
      </c>
    </row>
    <row r="37" spans="1:28" ht="14.25" x14ac:dyDescent="0.3">
      <c r="A37" s="1075">
        <v>2.2000000000000002</v>
      </c>
      <c r="B37" s="1076" t="s">
        <v>1154</v>
      </c>
      <c r="C37" s="1148">
        <f>'24. M&amp;E Staff Loading'!C37</f>
        <v>0</v>
      </c>
      <c r="D37" s="919">
        <f>'24. M&amp;E Staff Loading'!D37</f>
        <v>0</v>
      </c>
      <c r="E37" s="1149">
        <f>'24. M&amp;E Staff Loading'!E37</f>
        <v>0</v>
      </c>
      <c r="F37" s="1102"/>
      <c r="G37" s="1102"/>
      <c r="H37" s="1102"/>
      <c r="I37" s="1102"/>
      <c r="J37" s="1102"/>
      <c r="K37" s="1102"/>
      <c r="L37" s="1102"/>
      <c r="M37" s="1102"/>
      <c r="N37" s="1102"/>
      <c r="O37" s="1102"/>
      <c r="P37" s="1102"/>
      <c r="Q37" s="1102"/>
      <c r="R37" s="1080">
        <f t="shared" si="24"/>
        <v>0</v>
      </c>
      <c r="S37" s="788">
        <f>D37*R37</f>
        <v>0</v>
      </c>
      <c r="T37" s="1088"/>
      <c r="U37" s="1088"/>
      <c r="V37" s="1088"/>
      <c r="W37" s="1081">
        <f>X37/$U$7</f>
        <v>0</v>
      </c>
      <c r="X37" s="1081">
        <f>R37/12</f>
        <v>0</v>
      </c>
      <c r="Z37" s="1081">
        <f>IF($E37="Y",$R37,0)</f>
        <v>0</v>
      </c>
      <c r="AA37" s="1081">
        <f>IF($E37="N",$R37,0)</f>
        <v>0</v>
      </c>
      <c r="AB37" s="909" t="e">
        <f>Z37/(AA37+Z37)</f>
        <v>#DIV/0!</v>
      </c>
    </row>
    <row r="38" spans="1:28" ht="14.25" x14ac:dyDescent="0.3">
      <c r="A38" s="1075"/>
      <c r="B38" s="1076"/>
      <c r="C38" s="1148">
        <f>'24. M&amp;E Staff Loading'!C38</f>
        <v>0</v>
      </c>
      <c r="D38" s="919">
        <f>'24. M&amp;E Staff Loading'!D38</f>
        <v>0</v>
      </c>
      <c r="E38" s="1149">
        <f>'24. M&amp;E Staff Loading'!E38</f>
        <v>0</v>
      </c>
      <c r="F38" s="1102"/>
      <c r="G38" s="1102"/>
      <c r="H38" s="1102"/>
      <c r="I38" s="1102"/>
      <c r="J38" s="1102"/>
      <c r="K38" s="1102"/>
      <c r="L38" s="1102"/>
      <c r="M38" s="1102"/>
      <c r="N38" s="1102"/>
      <c r="O38" s="1102"/>
      <c r="P38" s="1102"/>
      <c r="Q38" s="1102"/>
      <c r="R38" s="1080">
        <f t="shared" si="24"/>
        <v>0</v>
      </c>
      <c r="S38" s="788">
        <f t="shared" ref="S38:S41" si="32">D38*R38</f>
        <v>0</v>
      </c>
      <c r="T38" s="1088"/>
      <c r="U38" s="1088"/>
      <c r="V38" s="1088"/>
      <c r="W38" s="1081">
        <f t="shared" ref="W38:W41" si="33">X38/$U$7</f>
        <v>0</v>
      </c>
      <c r="X38" s="1081">
        <f t="shared" ref="X38:X41" si="34">R38/12</f>
        <v>0</v>
      </c>
      <c r="Z38" s="1081">
        <f t="shared" ref="Z38:Z41" si="35">IF($E38="Y",$R38,0)</f>
        <v>0</v>
      </c>
      <c r="AA38" s="1081">
        <f t="shared" ref="AA38:AA41" si="36">IF($E38="N",$R38,0)</f>
        <v>0</v>
      </c>
      <c r="AB38" s="909" t="e">
        <f t="shared" ref="AB38:AB41" si="37">Z38/(AA38+Z38)</f>
        <v>#DIV/0!</v>
      </c>
    </row>
    <row r="39" spans="1:28" ht="14.25" x14ac:dyDescent="0.3">
      <c r="A39" s="1075"/>
      <c r="B39" s="1076"/>
      <c r="C39" s="1148">
        <f>'24. M&amp;E Staff Loading'!C39</f>
        <v>0</v>
      </c>
      <c r="D39" s="919">
        <f>'24. M&amp;E Staff Loading'!D39</f>
        <v>0</v>
      </c>
      <c r="E39" s="1149">
        <f>'24. M&amp;E Staff Loading'!E39</f>
        <v>0</v>
      </c>
      <c r="F39" s="1102"/>
      <c r="G39" s="1102"/>
      <c r="H39" s="1102"/>
      <c r="I39" s="1102"/>
      <c r="J39" s="1102"/>
      <c r="K39" s="1102"/>
      <c r="L39" s="1102"/>
      <c r="M39" s="1102"/>
      <c r="N39" s="1102"/>
      <c r="O39" s="1102"/>
      <c r="P39" s="1102"/>
      <c r="Q39" s="1102"/>
      <c r="R39" s="1080">
        <f t="shared" si="24"/>
        <v>0</v>
      </c>
      <c r="S39" s="788">
        <f t="shared" si="32"/>
        <v>0</v>
      </c>
      <c r="T39" s="1088"/>
      <c r="U39" s="1088"/>
      <c r="V39" s="1088"/>
      <c r="W39" s="1081">
        <f t="shared" si="33"/>
        <v>0</v>
      </c>
      <c r="X39" s="1081">
        <f t="shared" si="34"/>
        <v>0</v>
      </c>
      <c r="Z39" s="1081">
        <f t="shared" si="35"/>
        <v>0</v>
      </c>
      <c r="AA39" s="1081">
        <f t="shared" si="36"/>
        <v>0</v>
      </c>
      <c r="AB39" s="909" t="e">
        <f t="shared" si="37"/>
        <v>#DIV/0!</v>
      </c>
    </row>
    <row r="40" spans="1:28" ht="14.25" x14ac:dyDescent="0.3">
      <c r="A40" s="1075"/>
      <c r="B40" s="1076"/>
      <c r="C40" s="1148">
        <f>'24. M&amp;E Staff Loading'!C40</f>
        <v>0</v>
      </c>
      <c r="D40" s="919">
        <f>'24. M&amp;E Staff Loading'!D40</f>
        <v>0</v>
      </c>
      <c r="E40" s="1149">
        <f>'24. M&amp;E Staff Loading'!E40</f>
        <v>0</v>
      </c>
      <c r="F40" s="1102"/>
      <c r="G40" s="1102"/>
      <c r="H40" s="1102"/>
      <c r="I40" s="1102"/>
      <c r="J40" s="1102"/>
      <c r="K40" s="1102"/>
      <c r="L40" s="1102"/>
      <c r="M40" s="1102"/>
      <c r="N40" s="1102"/>
      <c r="O40" s="1102"/>
      <c r="P40" s="1102"/>
      <c r="Q40" s="1102"/>
      <c r="R40" s="1080">
        <f t="shared" si="24"/>
        <v>0</v>
      </c>
      <c r="S40" s="788">
        <f t="shared" si="32"/>
        <v>0</v>
      </c>
      <c r="T40" s="1088"/>
      <c r="U40" s="1088"/>
      <c r="V40" s="1088"/>
      <c r="W40" s="1081">
        <f t="shared" si="33"/>
        <v>0</v>
      </c>
      <c r="X40" s="1081">
        <f t="shared" si="34"/>
        <v>0</v>
      </c>
      <c r="Z40" s="1081">
        <f t="shared" si="35"/>
        <v>0</v>
      </c>
      <c r="AA40" s="1081">
        <f t="shared" si="36"/>
        <v>0</v>
      </c>
      <c r="AB40" s="909" t="e">
        <f t="shared" si="37"/>
        <v>#DIV/0!</v>
      </c>
    </row>
    <row r="41" spans="1:28" ht="14.25" x14ac:dyDescent="0.3">
      <c r="A41" s="1075"/>
      <c r="B41" s="1076"/>
      <c r="C41" s="1148">
        <f>'24. M&amp;E Staff Loading'!C41</f>
        <v>0</v>
      </c>
      <c r="D41" s="919">
        <f>'24. M&amp;E Staff Loading'!D41</f>
        <v>0</v>
      </c>
      <c r="E41" s="1149">
        <f>'24. M&amp;E Staff Loading'!E41</f>
        <v>0</v>
      </c>
      <c r="F41" s="1102"/>
      <c r="G41" s="1102"/>
      <c r="H41" s="1102"/>
      <c r="I41" s="1102"/>
      <c r="J41" s="1102"/>
      <c r="K41" s="1102"/>
      <c r="L41" s="1102"/>
      <c r="M41" s="1102"/>
      <c r="N41" s="1102"/>
      <c r="O41" s="1102"/>
      <c r="P41" s="1102"/>
      <c r="Q41" s="1102"/>
      <c r="R41" s="1080">
        <f t="shared" si="24"/>
        <v>0</v>
      </c>
      <c r="S41" s="788">
        <f t="shared" si="32"/>
        <v>0</v>
      </c>
      <c r="T41" s="1117"/>
      <c r="U41" s="1088"/>
      <c r="V41" s="1088"/>
      <c r="W41" s="1081">
        <f t="shared" si="33"/>
        <v>0</v>
      </c>
      <c r="X41" s="1081">
        <f t="shared" si="34"/>
        <v>0</v>
      </c>
      <c r="Z41" s="1081">
        <f t="shared" si="35"/>
        <v>0</v>
      </c>
      <c r="AA41" s="1081">
        <f t="shared" si="36"/>
        <v>0</v>
      </c>
      <c r="AB41" s="909" t="e">
        <f t="shared" si="37"/>
        <v>#DIV/0!</v>
      </c>
    </row>
    <row r="42" spans="1:28" s="1088" customFormat="1" ht="15" thickBot="1" x14ac:dyDescent="0.35">
      <c r="A42" s="1082"/>
      <c r="B42" s="1083" t="s">
        <v>1155</v>
      </c>
      <c r="C42" s="1084"/>
      <c r="D42" s="920"/>
      <c r="E42" s="1086"/>
      <c r="F42" s="1087">
        <f>SUM(F37:F41)</f>
        <v>0</v>
      </c>
      <c r="G42" s="1087">
        <f t="shared" ref="G42:R42" si="38">SUM(G37:G41)</f>
        <v>0</v>
      </c>
      <c r="H42" s="1087">
        <f t="shared" si="38"/>
        <v>0</v>
      </c>
      <c r="I42" s="1087">
        <f t="shared" si="38"/>
        <v>0</v>
      </c>
      <c r="J42" s="1087">
        <f t="shared" si="38"/>
        <v>0</v>
      </c>
      <c r="K42" s="1087">
        <f t="shared" si="38"/>
        <v>0</v>
      </c>
      <c r="L42" s="1087">
        <f t="shared" si="38"/>
        <v>0</v>
      </c>
      <c r="M42" s="1087">
        <f t="shared" si="38"/>
        <v>0</v>
      </c>
      <c r="N42" s="1087">
        <f t="shared" si="38"/>
        <v>0</v>
      </c>
      <c r="O42" s="1087">
        <f t="shared" si="38"/>
        <v>0</v>
      </c>
      <c r="P42" s="1087">
        <f t="shared" si="38"/>
        <v>0</v>
      </c>
      <c r="Q42" s="1087">
        <f t="shared" si="38"/>
        <v>0</v>
      </c>
      <c r="R42" s="1087">
        <f t="shared" si="38"/>
        <v>0</v>
      </c>
      <c r="S42" s="796">
        <f>SUM(S37:S41)</f>
        <v>0</v>
      </c>
      <c r="T42" s="1066"/>
      <c r="U42" s="1066"/>
      <c r="V42" s="1066"/>
      <c r="W42" s="1099">
        <f>SUM(W37:W41)</f>
        <v>0</v>
      </c>
      <c r="X42" s="1099">
        <f>SUM(X37:X41)</f>
        <v>0</v>
      </c>
      <c r="Z42" s="1089">
        <f>SUM(Z37:Z41)</f>
        <v>0</v>
      </c>
      <c r="AA42" s="1089">
        <f>SUM(AA37:AA41)</f>
        <v>0</v>
      </c>
      <c r="AB42" s="798" t="e">
        <f>Z42/(Z42+AA42)</f>
        <v>#DIV/0!</v>
      </c>
    </row>
    <row r="43" spans="1:28" ht="14.25" x14ac:dyDescent="0.3">
      <c r="A43" s="1075">
        <v>2.2999999999999998</v>
      </c>
      <c r="B43" s="1076" t="s">
        <v>1156</v>
      </c>
      <c r="C43" s="1148">
        <f>'24. M&amp;E Staff Loading'!C43</f>
        <v>0</v>
      </c>
      <c r="D43" s="919">
        <f>'24. M&amp;E Staff Loading'!D43</f>
        <v>0</v>
      </c>
      <c r="E43" s="1149">
        <f>'24. M&amp;E Staff Loading'!E43</f>
        <v>0</v>
      </c>
      <c r="F43" s="1102"/>
      <c r="G43" s="1102"/>
      <c r="H43" s="1102"/>
      <c r="I43" s="1102"/>
      <c r="J43" s="1102"/>
      <c r="K43" s="1102"/>
      <c r="L43" s="1102"/>
      <c r="M43" s="1102"/>
      <c r="N43" s="1102"/>
      <c r="O43" s="1102"/>
      <c r="P43" s="1102"/>
      <c r="Q43" s="1102"/>
      <c r="R43" s="1080">
        <f t="shared" si="24"/>
        <v>0</v>
      </c>
      <c r="S43" s="788">
        <f>D43*R43</f>
        <v>0</v>
      </c>
      <c r="W43" s="1081">
        <f>X43/$U$7</f>
        <v>0</v>
      </c>
      <c r="X43" s="1081">
        <f>R43/12</f>
        <v>0</v>
      </c>
      <c r="Z43" s="1081">
        <f>IF($E43="Y",$R43,0)</f>
        <v>0</v>
      </c>
      <c r="AA43" s="1081">
        <f>IF($E43="N",$R43,0)</f>
        <v>0</v>
      </c>
      <c r="AB43" s="909" t="e">
        <f>Z43/(AA43+Z43)</f>
        <v>#DIV/0!</v>
      </c>
    </row>
    <row r="44" spans="1:28" ht="14.25" x14ac:dyDescent="0.3">
      <c r="A44" s="1075"/>
      <c r="B44" s="1076"/>
      <c r="C44" s="1148">
        <f>'24. M&amp;E Staff Loading'!C44</f>
        <v>0</v>
      </c>
      <c r="D44" s="919">
        <f>'24. M&amp;E Staff Loading'!D44</f>
        <v>0</v>
      </c>
      <c r="E44" s="1149">
        <f>'24. M&amp;E Staff Loading'!E44</f>
        <v>0</v>
      </c>
      <c r="F44" s="1102"/>
      <c r="G44" s="1102"/>
      <c r="H44" s="1102"/>
      <c r="I44" s="1102"/>
      <c r="J44" s="1102"/>
      <c r="K44" s="1102"/>
      <c r="L44" s="1102"/>
      <c r="M44" s="1102"/>
      <c r="N44" s="1102"/>
      <c r="O44" s="1102"/>
      <c r="P44" s="1102"/>
      <c r="Q44" s="1102"/>
      <c r="R44" s="1080">
        <f t="shared" si="24"/>
        <v>0</v>
      </c>
      <c r="S44" s="788">
        <f t="shared" ref="S44:S47" si="39">D44*R44</f>
        <v>0</v>
      </c>
      <c r="W44" s="1081">
        <f t="shared" ref="W44:W47" si="40">X44/$U$7</f>
        <v>0</v>
      </c>
      <c r="X44" s="1081">
        <f t="shared" ref="X44:X47" si="41">R44/12</f>
        <v>0</v>
      </c>
      <c r="Z44" s="1081">
        <f t="shared" ref="Z44:Z47" si="42">IF($E44="Y",$R44,0)</f>
        <v>0</v>
      </c>
      <c r="AA44" s="1081">
        <f t="shared" ref="AA44:AA47" si="43">IF($E44="N",$R44,0)</f>
        <v>0</v>
      </c>
      <c r="AB44" s="909" t="e">
        <f t="shared" ref="AB44:AB47" si="44">Z44/(AA44+Z44)</f>
        <v>#DIV/0!</v>
      </c>
    </row>
    <row r="45" spans="1:28" ht="14.25" x14ac:dyDescent="0.3">
      <c r="A45" s="1075"/>
      <c r="B45" s="1076"/>
      <c r="C45" s="1148">
        <f>'24. M&amp;E Staff Loading'!C45</f>
        <v>0</v>
      </c>
      <c r="D45" s="919">
        <f>'24. M&amp;E Staff Loading'!D45</f>
        <v>0</v>
      </c>
      <c r="E45" s="1149">
        <f>'24. M&amp;E Staff Loading'!E45</f>
        <v>0</v>
      </c>
      <c r="F45" s="1102"/>
      <c r="G45" s="1102"/>
      <c r="H45" s="1102"/>
      <c r="I45" s="1102"/>
      <c r="J45" s="1102"/>
      <c r="K45" s="1102"/>
      <c r="L45" s="1102"/>
      <c r="M45" s="1102"/>
      <c r="N45" s="1102"/>
      <c r="O45" s="1102"/>
      <c r="P45" s="1102"/>
      <c r="Q45" s="1102"/>
      <c r="R45" s="1080">
        <f t="shared" si="24"/>
        <v>0</v>
      </c>
      <c r="S45" s="788">
        <f t="shared" si="39"/>
        <v>0</v>
      </c>
      <c r="T45" s="1088"/>
      <c r="U45" s="1088"/>
      <c r="V45" s="1088"/>
      <c r="W45" s="1081">
        <f t="shared" si="40"/>
        <v>0</v>
      </c>
      <c r="X45" s="1081">
        <f t="shared" si="41"/>
        <v>0</v>
      </c>
      <c r="Z45" s="1081">
        <f t="shared" si="42"/>
        <v>0</v>
      </c>
      <c r="AA45" s="1081">
        <f t="shared" si="43"/>
        <v>0</v>
      </c>
      <c r="AB45" s="909" t="e">
        <f t="shared" si="44"/>
        <v>#DIV/0!</v>
      </c>
    </row>
    <row r="46" spans="1:28" ht="14.25" x14ac:dyDescent="0.3">
      <c r="A46" s="1075"/>
      <c r="B46" s="1076"/>
      <c r="C46" s="1148">
        <f>'24. M&amp;E Staff Loading'!C46</f>
        <v>0</v>
      </c>
      <c r="D46" s="919">
        <f>'24. M&amp;E Staff Loading'!D46</f>
        <v>0</v>
      </c>
      <c r="E46" s="1149">
        <f>'24. M&amp;E Staff Loading'!E46</f>
        <v>0</v>
      </c>
      <c r="F46" s="1102"/>
      <c r="G46" s="1102"/>
      <c r="H46" s="1102"/>
      <c r="I46" s="1102"/>
      <c r="J46" s="1102"/>
      <c r="K46" s="1102"/>
      <c r="L46" s="1102"/>
      <c r="M46" s="1102"/>
      <c r="N46" s="1102"/>
      <c r="O46" s="1102"/>
      <c r="P46" s="1102"/>
      <c r="Q46" s="1102"/>
      <c r="R46" s="1080">
        <f t="shared" si="24"/>
        <v>0</v>
      </c>
      <c r="S46" s="788">
        <f t="shared" si="39"/>
        <v>0</v>
      </c>
      <c r="T46" s="1088"/>
      <c r="U46" s="1088"/>
      <c r="V46" s="1088"/>
      <c r="W46" s="1081">
        <f t="shared" si="40"/>
        <v>0</v>
      </c>
      <c r="X46" s="1081">
        <f t="shared" si="41"/>
        <v>0</v>
      </c>
      <c r="Z46" s="1081">
        <f t="shared" si="42"/>
        <v>0</v>
      </c>
      <c r="AA46" s="1081">
        <f t="shared" si="43"/>
        <v>0</v>
      </c>
      <c r="AB46" s="909" t="e">
        <f t="shared" si="44"/>
        <v>#DIV/0!</v>
      </c>
    </row>
    <row r="47" spans="1:28" ht="14.25" x14ac:dyDescent="0.3">
      <c r="A47" s="1075"/>
      <c r="B47" s="1076"/>
      <c r="C47" s="1148">
        <f>'24. M&amp;E Staff Loading'!C47</f>
        <v>0</v>
      </c>
      <c r="D47" s="919">
        <f>'24. M&amp;E Staff Loading'!D47</f>
        <v>0</v>
      </c>
      <c r="E47" s="1149">
        <f>'24. M&amp;E Staff Loading'!E47</f>
        <v>0</v>
      </c>
      <c r="F47" s="1102"/>
      <c r="G47" s="1102"/>
      <c r="H47" s="1102"/>
      <c r="I47" s="1102"/>
      <c r="J47" s="1102"/>
      <c r="K47" s="1102"/>
      <c r="L47" s="1102"/>
      <c r="M47" s="1102"/>
      <c r="N47" s="1102"/>
      <c r="O47" s="1102"/>
      <c r="P47" s="1102"/>
      <c r="Q47" s="1102"/>
      <c r="R47" s="1080">
        <f t="shared" si="24"/>
        <v>0</v>
      </c>
      <c r="S47" s="788">
        <f t="shared" si="39"/>
        <v>0</v>
      </c>
      <c r="T47" s="1088"/>
      <c r="U47" s="1088"/>
      <c r="V47" s="1088"/>
      <c r="W47" s="1081">
        <f t="shared" si="40"/>
        <v>0</v>
      </c>
      <c r="X47" s="1081">
        <f t="shared" si="41"/>
        <v>0</v>
      </c>
      <c r="Z47" s="1081">
        <f t="shared" si="42"/>
        <v>0</v>
      </c>
      <c r="AA47" s="1081">
        <f t="shared" si="43"/>
        <v>0</v>
      </c>
      <c r="AB47" s="909" t="e">
        <f t="shared" si="44"/>
        <v>#DIV/0!</v>
      </c>
    </row>
    <row r="48" spans="1:28" s="1088" customFormat="1" ht="15" thickBot="1" x14ac:dyDescent="0.35">
      <c r="A48" s="1082"/>
      <c r="B48" s="1083" t="s">
        <v>1157</v>
      </c>
      <c r="C48" s="1084"/>
      <c r="D48" s="920"/>
      <c r="E48" s="1086"/>
      <c r="F48" s="1087">
        <f>SUM(F43:F47)</f>
        <v>0</v>
      </c>
      <c r="G48" s="1087">
        <f t="shared" ref="G48:R48" si="45">SUM(G43:G47)</f>
        <v>0</v>
      </c>
      <c r="H48" s="1087">
        <f t="shared" si="45"/>
        <v>0</v>
      </c>
      <c r="I48" s="1087">
        <f t="shared" si="45"/>
        <v>0</v>
      </c>
      <c r="J48" s="1087">
        <f t="shared" si="45"/>
        <v>0</v>
      </c>
      <c r="K48" s="1087">
        <f t="shared" si="45"/>
        <v>0</v>
      </c>
      <c r="L48" s="1087">
        <f t="shared" si="45"/>
        <v>0</v>
      </c>
      <c r="M48" s="1087">
        <f t="shared" si="45"/>
        <v>0</v>
      </c>
      <c r="N48" s="1087">
        <f t="shared" si="45"/>
        <v>0</v>
      </c>
      <c r="O48" s="1087">
        <f t="shared" si="45"/>
        <v>0</v>
      </c>
      <c r="P48" s="1087">
        <f t="shared" si="45"/>
        <v>0</v>
      </c>
      <c r="Q48" s="1087">
        <f t="shared" si="45"/>
        <v>0</v>
      </c>
      <c r="R48" s="1087">
        <f t="shared" si="45"/>
        <v>0</v>
      </c>
      <c r="S48" s="796">
        <f>SUM(S43:S47)</f>
        <v>0</v>
      </c>
      <c r="T48" s="1066"/>
      <c r="U48" s="1066"/>
      <c r="V48" s="1066"/>
      <c r="W48" s="1099">
        <f>SUM(W43:W47)</f>
        <v>0</v>
      </c>
      <c r="X48" s="1099">
        <f>SUM(X43:X47)</f>
        <v>0</v>
      </c>
      <c r="Z48" s="1089">
        <f>SUM(Z43:Z47)</f>
        <v>0</v>
      </c>
      <c r="AA48" s="1089">
        <f>SUM(AA43:AA47)</f>
        <v>0</v>
      </c>
      <c r="AB48" s="798" t="e">
        <f>Z48/(Z48+AA48)</f>
        <v>#DIV/0!</v>
      </c>
    </row>
    <row r="49" spans="1:28" s="1088" customFormat="1" ht="14.25" x14ac:dyDescent="0.3">
      <c r="A49" s="1075">
        <v>2.4</v>
      </c>
      <c r="B49" s="1076" t="s">
        <v>1158</v>
      </c>
      <c r="C49" s="1148">
        <f>'24. M&amp;E Staff Loading'!C49</f>
        <v>0</v>
      </c>
      <c r="D49" s="919">
        <f>'24. M&amp;E Staff Loading'!D49</f>
        <v>0</v>
      </c>
      <c r="E49" s="1149">
        <f>'24. M&amp;E Staff Loading'!E49</f>
        <v>0</v>
      </c>
      <c r="F49" s="1102"/>
      <c r="G49" s="1102"/>
      <c r="H49" s="1102"/>
      <c r="I49" s="1102"/>
      <c r="J49" s="1102"/>
      <c r="K49" s="1102"/>
      <c r="L49" s="1102"/>
      <c r="M49" s="1102"/>
      <c r="N49" s="1102"/>
      <c r="O49" s="1102"/>
      <c r="P49" s="1102"/>
      <c r="Q49" s="1102"/>
      <c r="R49" s="1080">
        <f t="shared" ref="R49:R53" si="46">SUM(F49:Q49)</f>
        <v>0</v>
      </c>
      <c r="S49" s="788">
        <f>D49*R49</f>
        <v>0</v>
      </c>
      <c r="T49" s="1066"/>
      <c r="U49" s="1066"/>
      <c r="V49" s="1066"/>
      <c r="W49" s="1081">
        <f>X49/$U$7</f>
        <v>0</v>
      </c>
      <c r="X49" s="1081">
        <f>R49/12</f>
        <v>0</v>
      </c>
      <c r="Y49" s="1066"/>
      <c r="Z49" s="1081">
        <f>IF($E49="Y",$R49,0)</f>
        <v>0</v>
      </c>
      <c r="AA49" s="1081">
        <f>IF($E49="N",$R49,0)</f>
        <v>0</v>
      </c>
      <c r="AB49" s="909" t="e">
        <f>Z49/(AA49+Z49)</f>
        <v>#DIV/0!</v>
      </c>
    </row>
    <row r="50" spans="1:28" s="1088" customFormat="1" ht="14.25" x14ac:dyDescent="0.3">
      <c r="A50" s="1075"/>
      <c r="B50" s="1076"/>
      <c r="C50" s="1148">
        <f>'24. M&amp;E Staff Loading'!C50</f>
        <v>0</v>
      </c>
      <c r="D50" s="919">
        <f>'24. M&amp;E Staff Loading'!D50</f>
        <v>0</v>
      </c>
      <c r="E50" s="1149">
        <f>'24. M&amp;E Staff Loading'!E50</f>
        <v>0</v>
      </c>
      <c r="F50" s="1102"/>
      <c r="G50" s="1102"/>
      <c r="H50" s="1102"/>
      <c r="I50" s="1102"/>
      <c r="J50" s="1102"/>
      <c r="K50" s="1102"/>
      <c r="L50" s="1102"/>
      <c r="M50" s="1102"/>
      <c r="N50" s="1102"/>
      <c r="O50" s="1102"/>
      <c r="P50" s="1102"/>
      <c r="Q50" s="1102"/>
      <c r="R50" s="1080">
        <f t="shared" si="46"/>
        <v>0</v>
      </c>
      <c r="S50" s="788">
        <f t="shared" ref="S50:S53" si="47">D50*R50</f>
        <v>0</v>
      </c>
      <c r="T50" s="1066"/>
      <c r="U50" s="1066"/>
      <c r="V50" s="1066"/>
      <c r="W50" s="1081">
        <f t="shared" ref="W50:W53" si="48">X50/$U$7</f>
        <v>0</v>
      </c>
      <c r="X50" s="1081">
        <f t="shared" ref="X50:X53" si="49">R50/12</f>
        <v>0</v>
      </c>
      <c r="Y50" s="1066"/>
      <c r="Z50" s="1081">
        <f t="shared" ref="Z50:Z53" si="50">IF($E50="Y",$R50,0)</f>
        <v>0</v>
      </c>
      <c r="AA50" s="1081">
        <f t="shared" ref="AA50:AA53" si="51">IF($E50="N",$R50,0)</f>
        <v>0</v>
      </c>
      <c r="AB50" s="909" t="e">
        <f t="shared" ref="AB50:AB53" si="52">Z50/(AA50+Z50)</f>
        <v>#DIV/0!</v>
      </c>
    </row>
    <row r="51" spans="1:28" s="1088" customFormat="1" ht="14.25" x14ac:dyDescent="0.3">
      <c r="A51" s="1075"/>
      <c r="B51" s="1076"/>
      <c r="C51" s="1148">
        <f>'24. M&amp;E Staff Loading'!C51</f>
        <v>0</v>
      </c>
      <c r="D51" s="919">
        <f>'24. M&amp;E Staff Loading'!D51</f>
        <v>0</v>
      </c>
      <c r="E51" s="1149">
        <f>'24. M&amp;E Staff Loading'!E51</f>
        <v>0</v>
      </c>
      <c r="F51" s="1102"/>
      <c r="G51" s="1102"/>
      <c r="H51" s="1102"/>
      <c r="I51" s="1102"/>
      <c r="J51" s="1102"/>
      <c r="K51" s="1102"/>
      <c r="L51" s="1102"/>
      <c r="M51" s="1102"/>
      <c r="N51" s="1102"/>
      <c r="O51" s="1102"/>
      <c r="P51" s="1102"/>
      <c r="Q51" s="1102"/>
      <c r="R51" s="1080">
        <f t="shared" si="46"/>
        <v>0</v>
      </c>
      <c r="S51" s="788">
        <f t="shared" si="47"/>
        <v>0</v>
      </c>
      <c r="W51" s="1081">
        <f t="shared" si="48"/>
        <v>0</v>
      </c>
      <c r="X51" s="1081">
        <f t="shared" si="49"/>
        <v>0</v>
      </c>
      <c r="Y51" s="1066"/>
      <c r="Z51" s="1081">
        <f t="shared" si="50"/>
        <v>0</v>
      </c>
      <c r="AA51" s="1081">
        <f t="shared" si="51"/>
        <v>0</v>
      </c>
      <c r="AB51" s="909" t="e">
        <f t="shared" si="52"/>
        <v>#DIV/0!</v>
      </c>
    </row>
    <row r="52" spans="1:28" s="1088" customFormat="1" ht="14.25" x14ac:dyDescent="0.3">
      <c r="A52" s="1075"/>
      <c r="B52" s="1076"/>
      <c r="C52" s="1148">
        <f>'24. M&amp;E Staff Loading'!C52</f>
        <v>0</v>
      </c>
      <c r="D52" s="919">
        <f>'24. M&amp;E Staff Loading'!D52</f>
        <v>0</v>
      </c>
      <c r="E52" s="1149">
        <f>'24. M&amp;E Staff Loading'!E52</f>
        <v>0</v>
      </c>
      <c r="F52" s="1102"/>
      <c r="G52" s="1102"/>
      <c r="H52" s="1102"/>
      <c r="I52" s="1102"/>
      <c r="J52" s="1102"/>
      <c r="K52" s="1102"/>
      <c r="L52" s="1102"/>
      <c r="M52" s="1102"/>
      <c r="N52" s="1102"/>
      <c r="O52" s="1102"/>
      <c r="P52" s="1102"/>
      <c r="Q52" s="1102"/>
      <c r="R52" s="1080">
        <f t="shared" si="46"/>
        <v>0</v>
      </c>
      <c r="S52" s="788">
        <f t="shared" si="47"/>
        <v>0</v>
      </c>
      <c r="W52" s="1081">
        <f t="shared" si="48"/>
        <v>0</v>
      </c>
      <c r="X52" s="1081">
        <f t="shared" si="49"/>
        <v>0</v>
      </c>
      <c r="Y52" s="1066"/>
      <c r="Z52" s="1081">
        <f t="shared" si="50"/>
        <v>0</v>
      </c>
      <c r="AA52" s="1081">
        <f t="shared" si="51"/>
        <v>0</v>
      </c>
      <c r="AB52" s="909" t="e">
        <f t="shared" si="52"/>
        <v>#DIV/0!</v>
      </c>
    </row>
    <row r="53" spans="1:28" s="1088" customFormat="1" ht="14.25" x14ac:dyDescent="0.3">
      <c r="A53" s="1075"/>
      <c r="B53" s="1076"/>
      <c r="C53" s="1148">
        <f>'24. M&amp;E Staff Loading'!C53</f>
        <v>0</v>
      </c>
      <c r="D53" s="919">
        <f>'24. M&amp;E Staff Loading'!D53</f>
        <v>0</v>
      </c>
      <c r="E53" s="1149">
        <f>'24. M&amp;E Staff Loading'!E53</f>
        <v>0</v>
      </c>
      <c r="F53" s="1102"/>
      <c r="G53" s="1102"/>
      <c r="H53" s="1102"/>
      <c r="I53" s="1102"/>
      <c r="J53" s="1102"/>
      <c r="K53" s="1102"/>
      <c r="L53" s="1102"/>
      <c r="M53" s="1102"/>
      <c r="N53" s="1102"/>
      <c r="O53" s="1102"/>
      <c r="P53" s="1102"/>
      <c r="Q53" s="1102"/>
      <c r="R53" s="1080">
        <f t="shared" si="46"/>
        <v>0</v>
      </c>
      <c r="S53" s="788">
        <f t="shared" si="47"/>
        <v>0</v>
      </c>
      <c r="W53" s="1081">
        <f t="shared" si="48"/>
        <v>0</v>
      </c>
      <c r="X53" s="1081">
        <f t="shared" si="49"/>
        <v>0</v>
      </c>
      <c r="Y53" s="1066"/>
      <c r="Z53" s="1081">
        <f t="shared" si="50"/>
        <v>0</v>
      </c>
      <c r="AA53" s="1081">
        <f t="shared" si="51"/>
        <v>0</v>
      </c>
      <c r="AB53" s="909" t="e">
        <f t="shared" si="52"/>
        <v>#DIV/0!</v>
      </c>
    </row>
    <row r="54" spans="1:28" s="1088" customFormat="1" ht="15" thickBot="1" x14ac:dyDescent="0.35">
      <c r="A54" s="1082"/>
      <c r="B54" s="1083" t="s">
        <v>1159</v>
      </c>
      <c r="C54" s="1084"/>
      <c r="D54" s="920"/>
      <c r="E54" s="1086"/>
      <c r="F54" s="1087">
        <f>SUM(F49:F53)</f>
        <v>0</v>
      </c>
      <c r="G54" s="1087">
        <f t="shared" ref="G54:R54" si="53">SUM(G49:G53)</f>
        <v>0</v>
      </c>
      <c r="H54" s="1087">
        <f t="shared" si="53"/>
        <v>0</v>
      </c>
      <c r="I54" s="1087">
        <f t="shared" si="53"/>
        <v>0</v>
      </c>
      <c r="J54" s="1087">
        <f t="shared" si="53"/>
        <v>0</v>
      </c>
      <c r="K54" s="1087">
        <f t="shared" si="53"/>
        <v>0</v>
      </c>
      <c r="L54" s="1087">
        <f t="shared" si="53"/>
        <v>0</v>
      </c>
      <c r="M54" s="1087">
        <f t="shared" si="53"/>
        <v>0</v>
      </c>
      <c r="N54" s="1087">
        <f t="shared" si="53"/>
        <v>0</v>
      </c>
      <c r="O54" s="1087">
        <f t="shared" si="53"/>
        <v>0</v>
      </c>
      <c r="P54" s="1087">
        <f t="shared" si="53"/>
        <v>0</v>
      </c>
      <c r="Q54" s="1087">
        <f t="shared" si="53"/>
        <v>0</v>
      </c>
      <c r="R54" s="1087">
        <f t="shared" si="53"/>
        <v>0</v>
      </c>
      <c r="S54" s="796">
        <f>SUM(S49:S53)</f>
        <v>0</v>
      </c>
      <c r="T54" s="1066"/>
      <c r="U54" s="1066"/>
      <c r="V54" s="1066"/>
      <c r="W54" s="1099">
        <f>SUM(W49:W53)</f>
        <v>0</v>
      </c>
      <c r="X54" s="1099">
        <f>SUM(X49:X53)</f>
        <v>0</v>
      </c>
      <c r="Z54" s="1089">
        <f>SUM(Z49:Z53)</f>
        <v>0</v>
      </c>
      <c r="AA54" s="1089">
        <f>SUM(AA49:AA53)</f>
        <v>0</v>
      </c>
      <c r="AB54" s="798" t="e">
        <f>Z54/(Z54+AA54)</f>
        <v>#DIV/0!</v>
      </c>
    </row>
    <row r="55" spans="1:28" s="1088" customFormat="1" ht="14.25" x14ac:dyDescent="0.3">
      <c r="A55" s="1075">
        <v>2.5</v>
      </c>
      <c r="B55" s="1076" t="s">
        <v>1160</v>
      </c>
      <c r="C55" s="1148">
        <f>'24. M&amp;E Staff Loading'!C55</f>
        <v>0</v>
      </c>
      <c r="D55" s="919">
        <f>'24. M&amp;E Staff Loading'!D55</f>
        <v>0</v>
      </c>
      <c r="E55" s="1149">
        <f>'24. M&amp;E Staff Loading'!E55</f>
        <v>0</v>
      </c>
      <c r="F55" s="1102"/>
      <c r="G55" s="1102"/>
      <c r="H55" s="1102"/>
      <c r="I55" s="1102"/>
      <c r="J55" s="1102"/>
      <c r="K55" s="1102"/>
      <c r="L55" s="1102"/>
      <c r="M55" s="1102"/>
      <c r="N55" s="1102"/>
      <c r="O55" s="1102"/>
      <c r="P55" s="1102"/>
      <c r="Q55" s="1102"/>
      <c r="R55" s="1080">
        <f t="shared" ref="R55:R59" si="54">SUM(F55:Q55)</f>
        <v>0</v>
      </c>
      <c r="S55" s="788">
        <f>D55*R55</f>
        <v>0</v>
      </c>
      <c r="T55" s="1066"/>
      <c r="U55" s="1066"/>
      <c r="V55" s="1066"/>
      <c r="W55" s="1081">
        <f>X55/$U$7</f>
        <v>0</v>
      </c>
      <c r="X55" s="1081">
        <f>R55/12</f>
        <v>0</v>
      </c>
      <c r="Y55" s="1066"/>
      <c r="Z55" s="1081">
        <f>IF($E55="Y",$R55,0)</f>
        <v>0</v>
      </c>
      <c r="AA55" s="1081">
        <f>IF($E55="N",$R55,0)</f>
        <v>0</v>
      </c>
      <c r="AB55" s="909" t="e">
        <f>Z55/(AA55+Z55)</f>
        <v>#DIV/0!</v>
      </c>
    </row>
    <row r="56" spans="1:28" s="1088" customFormat="1" ht="14.25" x14ac:dyDescent="0.3">
      <c r="A56" s="1075"/>
      <c r="B56" s="1076"/>
      <c r="C56" s="1148">
        <f>'24. M&amp;E Staff Loading'!C56</f>
        <v>0</v>
      </c>
      <c r="D56" s="919">
        <f>'24. M&amp;E Staff Loading'!D56</f>
        <v>0</v>
      </c>
      <c r="E56" s="1149">
        <f>'24. M&amp;E Staff Loading'!E56</f>
        <v>0</v>
      </c>
      <c r="F56" s="1102"/>
      <c r="G56" s="1102"/>
      <c r="H56" s="1102"/>
      <c r="I56" s="1102"/>
      <c r="J56" s="1102"/>
      <c r="K56" s="1102"/>
      <c r="L56" s="1102"/>
      <c r="M56" s="1102"/>
      <c r="N56" s="1102"/>
      <c r="O56" s="1102"/>
      <c r="P56" s="1102"/>
      <c r="Q56" s="1102"/>
      <c r="R56" s="1080">
        <f t="shared" si="54"/>
        <v>0</v>
      </c>
      <c r="S56" s="788">
        <f t="shared" ref="S56:S59" si="55">D56*R56</f>
        <v>0</v>
      </c>
      <c r="T56" s="1066"/>
      <c r="U56" s="1066"/>
      <c r="V56" s="1066"/>
      <c r="W56" s="1081">
        <f t="shared" ref="W56:W59" si="56">X56/$U$7</f>
        <v>0</v>
      </c>
      <c r="X56" s="1081">
        <f t="shared" ref="X56:X59" si="57">R56/12</f>
        <v>0</v>
      </c>
      <c r="Y56" s="1066"/>
      <c r="Z56" s="1081">
        <f t="shared" ref="Z56:Z59" si="58">IF($E56="Y",$R56,0)</f>
        <v>0</v>
      </c>
      <c r="AA56" s="1081">
        <f t="shared" ref="AA56:AA59" si="59">IF($E56="N",$R56,0)</f>
        <v>0</v>
      </c>
      <c r="AB56" s="909" t="e">
        <f t="shared" ref="AB56:AB59" si="60">Z56/(AA56+Z56)</f>
        <v>#DIV/0!</v>
      </c>
    </row>
    <row r="57" spans="1:28" s="1088" customFormat="1" ht="14.25" x14ac:dyDescent="0.3">
      <c r="A57" s="1075"/>
      <c r="B57" s="1076"/>
      <c r="C57" s="1148">
        <f>'24. M&amp;E Staff Loading'!C57</f>
        <v>0</v>
      </c>
      <c r="D57" s="919">
        <f>'24. M&amp;E Staff Loading'!D57</f>
        <v>0</v>
      </c>
      <c r="E57" s="1149">
        <f>'24. M&amp;E Staff Loading'!E57</f>
        <v>0</v>
      </c>
      <c r="F57" s="1102"/>
      <c r="G57" s="1102"/>
      <c r="H57" s="1102"/>
      <c r="I57" s="1102"/>
      <c r="J57" s="1102"/>
      <c r="K57" s="1102"/>
      <c r="L57" s="1102"/>
      <c r="M57" s="1102"/>
      <c r="N57" s="1102"/>
      <c r="O57" s="1102"/>
      <c r="P57" s="1102"/>
      <c r="Q57" s="1102"/>
      <c r="R57" s="1080">
        <f t="shared" si="54"/>
        <v>0</v>
      </c>
      <c r="S57" s="788">
        <f t="shared" si="55"/>
        <v>0</v>
      </c>
      <c r="W57" s="1081">
        <f t="shared" si="56"/>
        <v>0</v>
      </c>
      <c r="X57" s="1081">
        <f t="shared" si="57"/>
        <v>0</v>
      </c>
      <c r="Y57" s="1066"/>
      <c r="Z57" s="1081">
        <f t="shared" si="58"/>
        <v>0</v>
      </c>
      <c r="AA57" s="1081">
        <f t="shared" si="59"/>
        <v>0</v>
      </c>
      <c r="AB57" s="909" t="e">
        <f t="shared" si="60"/>
        <v>#DIV/0!</v>
      </c>
    </row>
    <row r="58" spans="1:28" s="1088" customFormat="1" ht="14.25" x14ac:dyDescent="0.3">
      <c r="A58" s="1075"/>
      <c r="B58" s="1076"/>
      <c r="C58" s="1148">
        <f>'24. M&amp;E Staff Loading'!C58</f>
        <v>0</v>
      </c>
      <c r="D58" s="919">
        <f>'24. M&amp;E Staff Loading'!D58</f>
        <v>0</v>
      </c>
      <c r="E58" s="1149">
        <f>'24. M&amp;E Staff Loading'!E58</f>
        <v>0</v>
      </c>
      <c r="F58" s="1102"/>
      <c r="G58" s="1102"/>
      <c r="H58" s="1102"/>
      <c r="I58" s="1102"/>
      <c r="J58" s="1102"/>
      <c r="K58" s="1102"/>
      <c r="L58" s="1102"/>
      <c r="M58" s="1102"/>
      <c r="N58" s="1102"/>
      <c r="O58" s="1102"/>
      <c r="P58" s="1102"/>
      <c r="Q58" s="1102"/>
      <c r="R58" s="1080">
        <f t="shared" si="54"/>
        <v>0</v>
      </c>
      <c r="S58" s="788">
        <f t="shared" si="55"/>
        <v>0</v>
      </c>
      <c r="W58" s="1081">
        <f t="shared" si="56"/>
        <v>0</v>
      </c>
      <c r="X58" s="1081">
        <f t="shared" si="57"/>
        <v>0</v>
      </c>
      <c r="Y58" s="1066"/>
      <c r="Z58" s="1081">
        <f t="shared" si="58"/>
        <v>0</v>
      </c>
      <c r="AA58" s="1081">
        <f t="shared" si="59"/>
        <v>0</v>
      </c>
      <c r="AB58" s="909" t="e">
        <f t="shared" si="60"/>
        <v>#DIV/0!</v>
      </c>
    </row>
    <row r="59" spans="1:28" s="1088" customFormat="1" ht="14.25" x14ac:dyDescent="0.3">
      <c r="A59" s="1075"/>
      <c r="B59" s="1076"/>
      <c r="C59" s="1148">
        <f>'24. M&amp;E Staff Loading'!C59</f>
        <v>0</v>
      </c>
      <c r="D59" s="919">
        <f>'24. M&amp;E Staff Loading'!D59</f>
        <v>0</v>
      </c>
      <c r="E59" s="1149">
        <f>'24. M&amp;E Staff Loading'!E59</f>
        <v>0</v>
      </c>
      <c r="F59" s="1102"/>
      <c r="G59" s="1102"/>
      <c r="H59" s="1102"/>
      <c r="I59" s="1102"/>
      <c r="J59" s="1102"/>
      <c r="K59" s="1102"/>
      <c r="L59" s="1102"/>
      <c r="M59" s="1102"/>
      <c r="N59" s="1102"/>
      <c r="O59" s="1102"/>
      <c r="P59" s="1102"/>
      <c r="Q59" s="1102"/>
      <c r="R59" s="1080">
        <f t="shared" si="54"/>
        <v>0</v>
      </c>
      <c r="S59" s="788">
        <f t="shared" si="55"/>
        <v>0</v>
      </c>
      <c r="W59" s="1081">
        <f t="shared" si="56"/>
        <v>0</v>
      </c>
      <c r="X59" s="1081">
        <f t="shared" si="57"/>
        <v>0</v>
      </c>
      <c r="Y59" s="1066"/>
      <c r="Z59" s="1081">
        <f t="shared" si="58"/>
        <v>0</v>
      </c>
      <c r="AA59" s="1081">
        <f t="shared" si="59"/>
        <v>0</v>
      </c>
      <c r="AB59" s="909" t="e">
        <f t="shared" si="60"/>
        <v>#DIV/0!</v>
      </c>
    </row>
    <row r="60" spans="1:28" s="1088" customFormat="1" ht="15" thickBot="1" x14ac:dyDescent="0.35">
      <c r="A60" s="1082"/>
      <c r="B60" s="1083" t="s">
        <v>1161</v>
      </c>
      <c r="C60" s="1084"/>
      <c r="D60" s="920"/>
      <c r="E60" s="1086"/>
      <c r="F60" s="1087">
        <f>SUM(F55:F59)</f>
        <v>0</v>
      </c>
      <c r="G60" s="1087">
        <f t="shared" ref="G60:R60" si="61">SUM(G55:G59)</f>
        <v>0</v>
      </c>
      <c r="H60" s="1087">
        <f t="shared" si="61"/>
        <v>0</v>
      </c>
      <c r="I60" s="1087">
        <f t="shared" si="61"/>
        <v>0</v>
      </c>
      <c r="J60" s="1087">
        <f t="shared" si="61"/>
        <v>0</v>
      </c>
      <c r="K60" s="1087">
        <f t="shared" si="61"/>
        <v>0</v>
      </c>
      <c r="L60" s="1087">
        <f t="shared" si="61"/>
        <v>0</v>
      </c>
      <c r="M60" s="1087">
        <f t="shared" si="61"/>
        <v>0</v>
      </c>
      <c r="N60" s="1087">
        <f t="shared" si="61"/>
        <v>0</v>
      </c>
      <c r="O60" s="1087">
        <f t="shared" si="61"/>
        <v>0</v>
      </c>
      <c r="P60" s="1087">
        <f t="shared" si="61"/>
        <v>0</v>
      </c>
      <c r="Q60" s="1087">
        <f t="shared" si="61"/>
        <v>0</v>
      </c>
      <c r="R60" s="1087">
        <f t="shared" si="61"/>
        <v>0</v>
      </c>
      <c r="S60" s="796">
        <f>SUM(S55:S59)</f>
        <v>0</v>
      </c>
      <c r="T60" s="1066"/>
      <c r="U60" s="1066"/>
      <c r="V60" s="1066"/>
      <c r="W60" s="1099">
        <f>SUM(W55:W59)</f>
        <v>0</v>
      </c>
      <c r="X60" s="1099">
        <f>SUM(X55:X59)</f>
        <v>0</v>
      </c>
      <c r="Z60" s="1089">
        <f>SUM(Z55:Z59)</f>
        <v>0</v>
      </c>
      <c r="AA60" s="1089">
        <f>SUM(AA55:AA59)</f>
        <v>0</v>
      </c>
      <c r="AB60" s="798" t="e">
        <f>Z60/(Z60+AA60)</f>
        <v>#DIV/0!</v>
      </c>
    </row>
    <row r="61" spans="1:28" s="1088" customFormat="1" ht="14.25" x14ac:dyDescent="0.3">
      <c r="A61" s="1075">
        <v>2.6</v>
      </c>
      <c r="B61" s="1076" t="s">
        <v>1162</v>
      </c>
      <c r="C61" s="1148">
        <f>'24. M&amp;E Staff Loading'!C61</f>
        <v>0</v>
      </c>
      <c r="D61" s="919">
        <f>'24. M&amp;E Staff Loading'!D61</f>
        <v>0</v>
      </c>
      <c r="E61" s="1149">
        <f>'24. M&amp;E Staff Loading'!E61</f>
        <v>0</v>
      </c>
      <c r="F61" s="1102"/>
      <c r="G61" s="1102"/>
      <c r="H61" s="1102"/>
      <c r="I61" s="1102"/>
      <c r="J61" s="1102"/>
      <c r="K61" s="1102"/>
      <c r="L61" s="1102"/>
      <c r="M61" s="1102"/>
      <c r="N61" s="1102"/>
      <c r="O61" s="1102"/>
      <c r="P61" s="1102"/>
      <c r="Q61" s="1102"/>
      <c r="R61" s="1080">
        <f t="shared" si="24"/>
        <v>0</v>
      </c>
      <c r="S61" s="788">
        <f>D61*R61</f>
        <v>0</v>
      </c>
      <c r="T61" s="1066"/>
      <c r="U61" s="1066"/>
      <c r="V61" s="1066"/>
      <c r="W61" s="1081">
        <f>X61/$U$7</f>
        <v>0</v>
      </c>
      <c r="X61" s="1081">
        <f>R61/12</f>
        <v>0</v>
      </c>
      <c r="Z61" s="1081">
        <f>IF($E61="Y",$R61,0)</f>
        <v>0</v>
      </c>
      <c r="AA61" s="1081">
        <f>IF($E61="N",$R61,0)</f>
        <v>0</v>
      </c>
      <c r="AB61" s="909" t="e">
        <f>Z61/(AA61+Z61)</f>
        <v>#DIV/0!</v>
      </c>
    </row>
    <row r="62" spans="1:28" ht="14.25" x14ac:dyDescent="0.3">
      <c r="A62" s="1075"/>
      <c r="B62" s="1076"/>
      <c r="C62" s="1148">
        <f>'24. M&amp;E Staff Loading'!C62</f>
        <v>0</v>
      </c>
      <c r="D62" s="919">
        <f>'24. M&amp;E Staff Loading'!D62</f>
        <v>0</v>
      </c>
      <c r="E62" s="1149">
        <f>'24. M&amp;E Staff Loading'!E62</f>
        <v>0</v>
      </c>
      <c r="F62" s="1102"/>
      <c r="G62" s="1102"/>
      <c r="H62" s="1102"/>
      <c r="I62" s="1102"/>
      <c r="J62" s="1102"/>
      <c r="K62" s="1102"/>
      <c r="L62" s="1102"/>
      <c r="M62" s="1102"/>
      <c r="N62" s="1102"/>
      <c r="O62" s="1102"/>
      <c r="P62" s="1102"/>
      <c r="Q62" s="1102"/>
      <c r="R62" s="1080">
        <f t="shared" si="24"/>
        <v>0</v>
      </c>
      <c r="S62" s="788">
        <f t="shared" ref="S62:S65" si="62">D62*R62</f>
        <v>0</v>
      </c>
      <c r="W62" s="1081">
        <f t="shared" ref="W62:W65" si="63">X62/$U$7</f>
        <v>0</v>
      </c>
      <c r="X62" s="1081">
        <f t="shared" ref="X62:X65" si="64">R62/12</f>
        <v>0</v>
      </c>
      <c r="Z62" s="1081">
        <f t="shared" ref="Z62:Z65" si="65">IF($E62="Y",$R62,0)</f>
        <v>0</v>
      </c>
      <c r="AA62" s="1081">
        <f t="shared" ref="AA62:AA65" si="66">IF($E62="N",$R62,0)</f>
        <v>0</v>
      </c>
      <c r="AB62" s="909" t="e">
        <f t="shared" ref="AB62:AB65" si="67">Z62/(AA62+Z62)</f>
        <v>#DIV/0!</v>
      </c>
    </row>
    <row r="63" spans="1:28" ht="14.25" x14ac:dyDescent="0.3">
      <c r="A63" s="1075"/>
      <c r="B63" s="1076"/>
      <c r="C63" s="1148">
        <f>'24. M&amp;E Staff Loading'!C63</f>
        <v>0</v>
      </c>
      <c r="D63" s="919">
        <f>'24. M&amp;E Staff Loading'!D63</f>
        <v>0</v>
      </c>
      <c r="E63" s="1149">
        <f>'24. M&amp;E Staff Loading'!E63</f>
        <v>0</v>
      </c>
      <c r="F63" s="1102"/>
      <c r="G63" s="1102"/>
      <c r="H63" s="1102"/>
      <c r="I63" s="1102"/>
      <c r="J63" s="1102"/>
      <c r="K63" s="1102"/>
      <c r="L63" s="1102"/>
      <c r="M63" s="1102"/>
      <c r="N63" s="1102"/>
      <c r="O63" s="1102"/>
      <c r="P63" s="1102"/>
      <c r="Q63" s="1102"/>
      <c r="R63" s="1080">
        <f t="shared" si="24"/>
        <v>0</v>
      </c>
      <c r="S63" s="788">
        <f t="shared" si="62"/>
        <v>0</v>
      </c>
      <c r="W63" s="1081">
        <f t="shared" si="63"/>
        <v>0</v>
      </c>
      <c r="X63" s="1081">
        <f t="shared" si="64"/>
        <v>0</v>
      </c>
      <c r="Z63" s="1081">
        <f t="shared" si="65"/>
        <v>0</v>
      </c>
      <c r="AA63" s="1081">
        <f t="shared" si="66"/>
        <v>0</v>
      </c>
      <c r="AB63" s="909" t="e">
        <f t="shared" si="67"/>
        <v>#DIV/0!</v>
      </c>
    </row>
    <row r="64" spans="1:28" ht="14.25" x14ac:dyDescent="0.3">
      <c r="A64" s="1075"/>
      <c r="B64" s="1076"/>
      <c r="C64" s="1148">
        <f>'24. M&amp;E Staff Loading'!C64</f>
        <v>0</v>
      </c>
      <c r="D64" s="919">
        <f>'24. M&amp;E Staff Loading'!D64</f>
        <v>0</v>
      </c>
      <c r="E64" s="1149">
        <f>'24. M&amp;E Staff Loading'!E64</f>
        <v>0</v>
      </c>
      <c r="F64" s="1102"/>
      <c r="G64" s="1102"/>
      <c r="H64" s="1102"/>
      <c r="I64" s="1102"/>
      <c r="J64" s="1102"/>
      <c r="K64" s="1102"/>
      <c r="L64" s="1102"/>
      <c r="M64" s="1102"/>
      <c r="N64" s="1102"/>
      <c r="O64" s="1102"/>
      <c r="P64" s="1102"/>
      <c r="Q64" s="1102"/>
      <c r="R64" s="1080">
        <f t="shared" si="24"/>
        <v>0</v>
      </c>
      <c r="S64" s="788">
        <f t="shared" si="62"/>
        <v>0</v>
      </c>
      <c r="T64" s="1088"/>
      <c r="U64" s="1088"/>
      <c r="V64" s="1088"/>
      <c r="W64" s="1081">
        <f t="shared" si="63"/>
        <v>0</v>
      </c>
      <c r="X64" s="1081">
        <f t="shared" si="64"/>
        <v>0</v>
      </c>
      <c r="Z64" s="1081">
        <f t="shared" si="65"/>
        <v>0</v>
      </c>
      <c r="AA64" s="1081">
        <f t="shared" si="66"/>
        <v>0</v>
      </c>
      <c r="AB64" s="909" t="e">
        <f t="shared" si="67"/>
        <v>#DIV/0!</v>
      </c>
    </row>
    <row r="65" spans="1:28" ht="14.25" x14ac:dyDescent="0.3">
      <c r="A65" s="1075"/>
      <c r="B65" s="1076"/>
      <c r="C65" s="1148">
        <f>'24. M&amp;E Staff Loading'!C65</f>
        <v>0</v>
      </c>
      <c r="D65" s="919">
        <f>'24. M&amp;E Staff Loading'!D65</f>
        <v>0</v>
      </c>
      <c r="E65" s="1149">
        <f>'24. M&amp;E Staff Loading'!E65</f>
        <v>0</v>
      </c>
      <c r="F65" s="1102"/>
      <c r="G65" s="1102"/>
      <c r="H65" s="1102"/>
      <c r="I65" s="1102"/>
      <c r="J65" s="1102"/>
      <c r="K65" s="1102"/>
      <c r="L65" s="1102"/>
      <c r="M65" s="1102"/>
      <c r="N65" s="1102"/>
      <c r="O65" s="1102"/>
      <c r="P65" s="1102"/>
      <c r="Q65" s="1102"/>
      <c r="R65" s="1080">
        <f t="shared" si="24"/>
        <v>0</v>
      </c>
      <c r="S65" s="788">
        <f t="shared" si="62"/>
        <v>0</v>
      </c>
      <c r="T65" s="1088"/>
      <c r="U65" s="1088"/>
      <c r="V65" s="1088"/>
      <c r="W65" s="1081">
        <f t="shared" si="63"/>
        <v>0</v>
      </c>
      <c r="X65" s="1081">
        <f t="shared" si="64"/>
        <v>0</v>
      </c>
      <c r="Z65" s="1081">
        <f t="shared" si="65"/>
        <v>0</v>
      </c>
      <c r="AA65" s="1081">
        <f t="shared" si="66"/>
        <v>0</v>
      </c>
      <c r="AB65" s="909" t="e">
        <f t="shared" si="67"/>
        <v>#DIV/0!</v>
      </c>
    </row>
    <row r="66" spans="1:28" s="1088" customFormat="1" ht="15" thickBot="1" x14ac:dyDescent="0.35">
      <c r="A66" s="1082"/>
      <c r="B66" s="1083" t="s">
        <v>1163</v>
      </c>
      <c r="C66" s="1084"/>
      <c r="D66" s="920"/>
      <c r="E66" s="1086"/>
      <c r="F66" s="1087">
        <f>SUM(F61:F65)</f>
        <v>0</v>
      </c>
      <c r="G66" s="1087">
        <f t="shared" ref="G66:R66" si="68">SUM(G61:G65)</f>
        <v>0</v>
      </c>
      <c r="H66" s="1087">
        <f t="shared" si="68"/>
        <v>0</v>
      </c>
      <c r="I66" s="1087">
        <f t="shared" si="68"/>
        <v>0</v>
      </c>
      <c r="J66" s="1087">
        <f t="shared" si="68"/>
        <v>0</v>
      </c>
      <c r="K66" s="1087">
        <f t="shared" si="68"/>
        <v>0</v>
      </c>
      <c r="L66" s="1087">
        <f t="shared" si="68"/>
        <v>0</v>
      </c>
      <c r="M66" s="1087">
        <f t="shared" si="68"/>
        <v>0</v>
      </c>
      <c r="N66" s="1087">
        <f t="shared" si="68"/>
        <v>0</v>
      </c>
      <c r="O66" s="1087">
        <f t="shared" si="68"/>
        <v>0</v>
      </c>
      <c r="P66" s="1087">
        <f t="shared" si="68"/>
        <v>0</v>
      </c>
      <c r="Q66" s="1087">
        <f t="shared" si="68"/>
        <v>0</v>
      </c>
      <c r="R66" s="1087">
        <f t="shared" si="68"/>
        <v>0</v>
      </c>
      <c r="S66" s="796">
        <f>SUM(S61:S65)</f>
        <v>0</v>
      </c>
      <c r="W66" s="1099">
        <f>SUM(W61:W65)</f>
        <v>0</v>
      </c>
      <c r="X66" s="1099">
        <f>SUM(X61:X65)</f>
        <v>0</v>
      </c>
      <c r="Z66" s="1089">
        <f>SUM(Z61:Z65)</f>
        <v>0</v>
      </c>
      <c r="AA66" s="1089">
        <f>SUM(AA61:AA65)</f>
        <v>0</v>
      </c>
      <c r="AB66" s="798" t="e">
        <f>Z66/(Z66+AA66)</f>
        <v>#DIV/0!</v>
      </c>
    </row>
    <row r="67" spans="1:28" s="1088" customFormat="1" ht="14.25" x14ac:dyDescent="0.3">
      <c r="A67" s="1075">
        <v>2.7</v>
      </c>
      <c r="B67" s="1076" t="s">
        <v>1164</v>
      </c>
      <c r="C67" s="1148">
        <f>'24. M&amp;E Staff Loading'!C67</f>
        <v>0</v>
      </c>
      <c r="D67" s="919">
        <f>'24. M&amp;E Staff Loading'!D67</f>
        <v>0</v>
      </c>
      <c r="E67" s="1149">
        <f>'24. M&amp;E Staff Loading'!E67</f>
        <v>0</v>
      </c>
      <c r="F67" s="1102"/>
      <c r="G67" s="1102"/>
      <c r="H67" s="1102"/>
      <c r="I67" s="1102"/>
      <c r="J67" s="1102"/>
      <c r="K67" s="1102"/>
      <c r="L67" s="1102"/>
      <c r="M67" s="1102"/>
      <c r="N67" s="1102"/>
      <c r="O67" s="1102"/>
      <c r="P67" s="1102"/>
      <c r="Q67" s="1102"/>
      <c r="R67" s="1080">
        <f t="shared" si="24"/>
        <v>0</v>
      </c>
      <c r="S67" s="788">
        <f>D67*R67</f>
        <v>0</v>
      </c>
      <c r="T67" s="1066"/>
      <c r="U67" s="1066"/>
      <c r="V67" s="1066"/>
      <c r="W67" s="1081">
        <f>X67/$U$7</f>
        <v>0</v>
      </c>
      <c r="X67" s="1081">
        <f>R67/12</f>
        <v>0</v>
      </c>
      <c r="Z67" s="1081">
        <f>IF($E67="Y",$R67,0)</f>
        <v>0</v>
      </c>
      <c r="AA67" s="1081">
        <f>IF($E67="N",$R67,0)</f>
        <v>0</v>
      </c>
      <c r="AB67" s="909" t="e">
        <f>Z67/(AA67+Z67)</f>
        <v>#DIV/0!</v>
      </c>
    </row>
    <row r="68" spans="1:28" ht="14.25" x14ac:dyDescent="0.3">
      <c r="A68" s="1075"/>
      <c r="B68" s="1076"/>
      <c r="C68" s="1148">
        <f>'24. M&amp;E Staff Loading'!C68</f>
        <v>0</v>
      </c>
      <c r="D68" s="919">
        <f>'24. M&amp;E Staff Loading'!D68</f>
        <v>0</v>
      </c>
      <c r="E68" s="1149">
        <f>'24. M&amp;E Staff Loading'!E68</f>
        <v>0</v>
      </c>
      <c r="F68" s="1102"/>
      <c r="G68" s="1102"/>
      <c r="H68" s="1102"/>
      <c r="I68" s="1102"/>
      <c r="J68" s="1102"/>
      <c r="K68" s="1102"/>
      <c r="L68" s="1102"/>
      <c r="M68" s="1102"/>
      <c r="N68" s="1102"/>
      <c r="O68" s="1102"/>
      <c r="P68" s="1102"/>
      <c r="Q68" s="1102"/>
      <c r="R68" s="1080">
        <f t="shared" si="24"/>
        <v>0</v>
      </c>
      <c r="S68" s="788">
        <f t="shared" ref="S68:S71" si="69">D68*R68</f>
        <v>0</v>
      </c>
      <c r="W68" s="1081">
        <f t="shared" ref="W68:W71" si="70">X68/$U$7</f>
        <v>0</v>
      </c>
      <c r="X68" s="1081">
        <f t="shared" ref="X68:X71" si="71">R68/12</f>
        <v>0</v>
      </c>
      <c r="Z68" s="1081">
        <f t="shared" ref="Z68:Z71" si="72">IF($E68="Y",$R68,0)</f>
        <v>0</v>
      </c>
      <c r="AA68" s="1081">
        <f t="shared" ref="AA68:AA71" si="73">IF($E68="N",$R68,0)</f>
        <v>0</v>
      </c>
      <c r="AB68" s="909" t="e">
        <f t="shared" ref="AB68:AB71" si="74">Z68/(AA68+Z68)</f>
        <v>#DIV/0!</v>
      </c>
    </row>
    <row r="69" spans="1:28" ht="14.25" x14ac:dyDescent="0.3">
      <c r="A69" s="1075"/>
      <c r="B69" s="1076"/>
      <c r="C69" s="1148">
        <f>'24. M&amp;E Staff Loading'!C69</f>
        <v>0</v>
      </c>
      <c r="D69" s="919">
        <f>'24. M&amp;E Staff Loading'!D69</f>
        <v>0</v>
      </c>
      <c r="E69" s="1149">
        <f>'24. M&amp;E Staff Loading'!E69</f>
        <v>0</v>
      </c>
      <c r="F69" s="1102"/>
      <c r="G69" s="1102"/>
      <c r="H69" s="1102"/>
      <c r="I69" s="1102"/>
      <c r="J69" s="1102"/>
      <c r="K69" s="1102"/>
      <c r="L69" s="1102"/>
      <c r="M69" s="1102"/>
      <c r="N69" s="1102"/>
      <c r="O69" s="1102"/>
      <c r="P69" s="1102"/>
      <c r="Q69" s="1102"/>
      <c r="R69" s="1080">
        <f t="shared" si="24"/>
        <v>0</v>
      </c>
      <c r="S69" s="788">
        <f t="shared" si="69"/>
        <v>0</v>
      </c>
      <c r="W69" s="1081">
        <f t="shared" si="70"/>
        <v>0</v>
      </c>
      <c r="X69" s="1081">
        <f t="shared" si="71"/>
        <v>0</v>
      </c>
      <c r="Z69" s="1081">
        <f t="shared" si="72"/>
        <v>0</v>
      </c>
      <c r="AA69" s="1081">
        <f t="shared" si="73"/>
        <v>0</v>
      </c>
      <c r="AB69" s="909" t="e">
        <f t="shared" si="74"/>
        <v>#DIV/0!</v>
      </c>
    </row>
    <row r="70" spans="1:28" ht="14.25" x14ac:dyDescent="0.3">
      <c r="A70" s="1075"/>
      <c r="B70" s="1076"/>
      <c r="C70" s="1148">
        <f>'24. M&amp;E Staff Loading'!C70</f>
        <v>0</v>
      </c>
      <c r="D70" s="919">
        <f>'24. M&amp;E Staff Loading'!D70</f>
        <v>0</v>
      </c>
      <c r="E70" s="1149">
        <f>'24. M&amp;E Staff Loading'!E70</f>
        <v>0</v>
      </c>
      <c r="F70" s="1102"/>
      <c r="G70" s="1102"/>
      <c r="H70" s="1102"/>
      <c r="I70" s="1102"/>
      <c r="J70" s="1102"/>
      <c r="K70" s="1102"/>
      <c r="L70" s="1102"/>
      <c r="M70" s="1102"/>
      <c r="N70" s="1102"/>
      <c r="O70" s="1102"/>
      <c r="P70" s="1102"/>
      <c r="Q70" s="1102"/>
      <c r="R70" s="1080">
        <f t="shared" si="24"/>
        <v>0</v>
      </c>
      <c r="S70" s="788">
        <f t="shared" si="69"/>
        <v>0</v>
      </c>
      <c r="W70" s="1081">
        <f t="shared" si="70"/>
        <v>0</v>
      </c>
      <c r="X70" s="1081">
        <f t="shared" si="71"/>
        <v>0</v>
      </c>
      <c r="Z70" s="1081">
        <f t="shared" si="72"/>
        <v>0</v>
      </c>
      <c r="AA70" s="1081">
        <f t="shared" si="73"/>
        <v>0</v>
      </c>
      <c r="AB70" s="909" t="e">
        <f t="shared" si="74"/>
        <v>#DIV/0!</v>
      </c>
    </row>
    <row r="71" spans="1:28" ht="14.25" x14ac:dyDescent="0.3">
      <c r="A71" s="1075"/>
      <c r="B71" s="1076"/>
      <c r="C71" s="1148">
        <f>'24. M&amp;E Staff Loading'!C71</f>
        <v>0</v>
      </c>
      <c r="D71" s="919">
        <f>'24. M&amp;E Staff Loading'!D71</f>
        <v>0</v>
      </c>
      <c r="E71" s="1149">
        <f>'24. M&amp;E Staff Loading'!E71</f>
        <v>0</v>
      </c>
      <c r="F71" s="1102"/>
      <c r="G71" s="1102"/>
      <c r="H71" s="1102"/>
      <c r="I71" s="1102"/>
      <c r="J71" s="1102"/>
      <c r="K71" s="1102"/>
      <c r="L71" s="1102"/>
      <c r="M71" s="1102"/>
      <c r="N71" s="1102"/>
      <c r="O71" s="1102"/>
      <c r="P71" s="1102"/>
      <c r="Q71" s="1102"/>
      <c r="R71" s="1080">
        <f t="shared" si="24"/>
        <v>0</v>
      </c>
      <c r="S71" s="788">
        <f t="shared" si="69"/>
        <v>0</v>
      </c>
      <c r="W71" s="1081">
        <f t="shared" si="70"/>
        <v>0</v>
      </c>
      <c r="X71" s="1081">
        <f t="shared" si="71"/>
        <v>0</v>
      </c>
      <c r="Z71" s="1081">
        <f t="shared" si="72"/>
        <v>0</v>
      </c>
      <c r="AA71" s="1081">
        <f t="shared" si="73"/>
        <v>0</v>
      </c>
      <c r="AB71" s="909" t="e">
        <f t="shared" si="74"/>
        <v>#DIV/0!</v>
      </c>
    </row>
    <row r="72" spans="1:28" s="1088" customFormat="1" ht="15" thickBot="1" x14ac:dyDescent="0.35">
      <c r="A72" s="1082"/>
      <c r="B72" s="1083" t="s">
        <v>1165</v>
      </c>
      <c r="C72" s="1084"/>
      <c r="D72" s="920"/>
      <c r="E72" s="1086"/>
      <c r="F72" s="1087">
        <f>SUM(F67:F71)</f>
        <v>0</v>
      </c>
      <c r="G72" s="1087">
        <f t="shared" ref="G72:R72" si="75">SUM(G67:G71)</f>
        <v>0</v>
      </c>
      <c r="H72" s="1087">
        <f t="shared" si="75"/>
        <v>0</v>
      </c>
      <c r="I72" s="1087">
        <f t="shared" si="75"/>
        <v>0</v>
      </c>
      <c r="J72" s="1087">
        <f t="shared" si="75"/>
        <v>0</v>
      </c>
      <c r="K72" s="1087">
        <f t="shared" si="75"/>
        <v>0</v>
      </c>
      <c r="L72" s="1087">
        <f t="shared" si="75"/>
        <v>0</v>
      </c>
      <c r="M72" s="1087">
        <f t="shared" si="75"/>
        <v>0</v>
      </c>
      <c r="N72" s="1087">
        <f t="shared" si="75"/>
        <v>0</v>
      </c>
      <c r="O72" s="1087">
        <f t="shared" si="75"/>
        <v>0</v>
      </c>
      <c r="P72" s="1087">
        <f t="shared" si="75"/>
        <v>0</v>
      </c>
      <c r="Q72" s="1087">
        <f t="shared" si="75"/>
        <v>0</v>
      </c>
      <c r="R72" s="1087">
        <f t="shared" si="75"/>
        <v>0</v>
      </c>
      <c r="S72" s="796">
        <f>SUM(S67:S71)</f>
        <v>0</v>
      </c>
      <c r="T72" s="1066"/>
      <c r="U72" s="1066"/>
      <c r="V72" s="1066"/>
      <c r="W72" s="1099">
        <f>SUM(W67:W71)</f>
        <v>0</v>
      </c>
      <c r="X72" s="1099">
        <f>SUM(X67:X71)</f>
        <v>0</v>
      </c>
      <c r="Z72" s="1089">
        <f>SUM(Z67:Z71)</f>
        <v>0</v>
      </c>
      <c r="AA72" s="1089">
        <f>SUM(AA67:AA71)</f>
        <v>0</v>
      </c>
      <c r="AB72" s="798" t="e">
        <f>Z72/(Z72+AA72)</f>
        <v>#DIV/0!</v>
      </c>
    </row>
    <row r="73" spans="1:28" s="1088" customFormat="1" ht="9.9499999999999993" customHeight="1" thickBot="1" x14ac:dyDescent="0.35">
      <c r="A73" s="1100"/>
      <c r="B73" s="1101"/>
      <c r="C73" s="1077"/>
      <c r="D73" s="922"/>
      <c r="E73" s="1079"/>
      <c r="F73" s="1102"/>
      <c r="G73" s="1102"/>
      <c r="H73" s="1102"/>
      <c r="I73" s="1102"/>
      <c r="J73" s="1102"/>
      <c r="K73" s="1102"/>
      <c r="L73" s="1102"/>
      <c r="M73" s="1102"/>
      <c r="N73" s="1102"/>
      <c r="O73" s="1102"/>
      <c r="P73" s="1102"/>
      <c r="Q73" s="1102"/>
      <c r="R73" s="1102"/>
      <c r="S73" s="834"/>
      <c r="T73" s="1066"/>
      <c r="U73" s="1066"/>
      <c r="V73" s="1066"/>
      <c r="W73" s="1103"/>
      <c r="X73" s="1103"/>
      <c r="Z73" s="1103"/>
      <c r="AA73" s="1103"/>
      <c r="AB73" s="910"/>
    </row>
    <row r="74" spans="1:28" s="1088" customFormat="1" ht="14.25" thickBot="1" x14ac:dyDescent="0.3">
      <c r="A74" s="1104"/>
      <c r="B74" s="1105" t="s">
        <v>1166</v>
      </c>
      <c r="C74" s="1106"/>
      <c r="D74" s="923"/>
      <c r="E74" s="1108"/>
      <c r="F74" s="1107">
        <f t="shared" ref="F74:S74" si="76">SUM(F36,F42,F48,F54,F60,F66,F72)</f>
        <v>0</v>
      </c>
      <c r="G74" s="1107">
        <f t="shared" si="76"/>
        <v>0</v>
      </c>
      <c r="H74" s="1107">
        <f t="shared" si="76"/>
        <v>0</v>
      </c>
      <c r="I74" s="1107">
        <f t="shared" si="76"/>
        <v>0</v>
      </c>
      <c r="J74" s="1107">
        <f t="shared" si="76"/>
        <v>0</v>
      </c>
      <c r="K74" s="1107">
        <f t="shared" si="76"/>
        <v>0</v>
      </c>
      <c r="L74" s="1107">
        <f t="shared" si="76"/>
        <v>0</v>
      </c>
      <c r="M74" s="1107">
        <f t="shared" si="76"/>
        <v>0</v>
      </c>
      <c r="N74" s="1107">
        <f t="shared" si="76"/>
        <v>0</v>
      </c>
      <c r="O74" s="1107">
        <f t="shared" si="76"/>
        <v>0</v>
      </c>
      <c r="P74" s="1107">
        <f t="shared" si="76"/>
        <v>0</v>
      </c>
      <c r="Q74" s="1107">
        <f t="shared" si="76"/>
        <v>0</v>
      </c>
      <c r="R74" s="1107">
        <f t="shared" si="76"/>
        <v>0</v>
      </c>
      <c r="S74" s="814">
        <f t="shared" si="76"/>
        <v>0</v>
      </c>
      <c r="W74" s="1107">
        <f t="shared" ref="W74:X74" si="77">SUM(W36,W42,W48,W54,W60,W66,W72)</f>
        <v>0</v>
      </c>
      <c r="X74" s="1107">
        <f t="shared" si="77"/>
        <v>0</v>
      </c>
      <c r="Z74" s="1107">
        <f t="shared" ref="Z74:AA74" si="78">SUM(Z36,Z42,Z48,Z54,Z60,Z66,Z72)</f>
        <v>0</v>
      </c>
      <c r="AA74" s="1107">
        <f t="shared" si="78"/>
        <v>0</v>
      </c>
      <c r="AB74" s="1206" t="e">
        <f t="shared" ref="AB74" si="79">Z74/(AA74+Z74)</f>
        <v>#DIV/0!</v>
      </c>
    </row>
    <row r="75" spans="1:28" ht="14.25" x14ac:dyDescent="0.3">
      <c r="A75" s="1100"/>
      <c r="B75" s="1119"/>
      <c r="C75" s="1120"/>
      <c r="D75" s="925"/>
      <c r="E75" s="1122"/>
      <c r="F75" s="1102"/>
      <c r="G75" s="1102"/>
      <c r="H75" s="1102"/>
      <c r="I75" s="1102"/>
      <c r="J75" s="1102"/>
      <c r="K75" s="1102"/>
      <c r="L75" s="1102"/>
      <c r="M75" s="1102"/>
      <c r="N75" s="1102"/>
      <c r="O75" s="1102"/>
      <c r="P75" s="1102"/>
      <c r="Q75" s="1102"/>
      <c r="R75" s="1102"/>
      <c r="S75" s="834"/>
      <c r="T75" s="1088"/>
      <c r="U75" s="1088"/>
      <c r="V75" s="1088"/>
      <c r="W75" s="1123"/>
      <c r="X75" s="1123"/>
      <c r="Z75" s="1123"/>
      <c r="AA75" s="1123"/>
      <c r="AB75" s="836"/>
    </row>
    <row r="76" spans="1:28" ht="14.25" x14ac:dyDescent="0.3">
      <c r="A76" s="1070">
        <v>3</v>
      </c>
      <c r="B76" s="1124" t="s">
        <v>1167</v>
      </c>
      <c r="C76" s="1072"/>
      <c r="D76" s="918"/>
      <c r="E76" s="1073"/>
      <c r="F76" s="1116"/>
      <c r="G76" s="1116"/>
      <c r="H76" s="1116"/>
      <c r="I76" s="1116"/>
      <c r="J76" s="1116"/>
      <c r="K76" s="1116"/>
      <c r="L76" s="1116"/>
      <c r="M76" s="1116"/>
      <c r="N76" s="1116"/>
      <c r="O76" s="1116"/>
      <c r="P76" s="1116"/>
      <c r="Q76" s="1116"/>
      <c r="R76" s="1074"/>
      <c r="S76" s="838"/>
      <c r="T76" s="1088"/>
      <c r="U76" s="1088"/>
      <c r="V76" s="1088"/>
      <c r="W76" s="1072"/>
      <c r="X76" s="1072"/>
      <c r="Z76" s="1072"/>
      <c r="AA76" s="1072"/>
      <c r="AB76" s="781"/>
    </row>
    <row r="77" spans="1:28" ht="14.25" x14ac:dyDescent="0.3">
      <c r="A77" s="1075">
        <v>3.1</v>
      </c>
      <c r="B77" s="1076" t="s">
        <v>1167</v>
      </c>
      <c r="C77" s="1148">
        <f>'24. M&amp;E Staff Loading'!C77</f>
        <v>0</v>
      </c>
      <c r="D77" s="919">
        <f>'24. M&amp;E Staff Loading'!D77</f>
        <v>0</v>
      </c>
      <c r="E77" s="1149">
        <f>'24. M&amp;E Staff Loading'!E77</f>
        <v>0</v>
      </c>
      <c r="F77" s="1102"/>
      <c r="G77" s="1102"/>
      <c r="H77" s="1102"/>
      <c r="I77" s="1102"/>
      <c r="J77" s="1102"/>
      <c r="K77" s="1102"/>
      <c r="L77" s="1102"/>
      <c r="M77" s="1102"/>
      <c r="N77" s="1102"/>
      <c r="O77" s="1102"/>
      <c r="P77" s="1102"/>
      <c r="Q77" s="1102"/>
      <c r="R77" s="1080">
        <f t="shared" ref="R77:R81" si="80">SUM(F77:Q77)</f>
        <v>0</v>
      </c>
      <c r="S77" s="788">
        <f>D77*R77</f>
        <v>0</v>
      </c>
      <c r="W77" s="1081">
        <f>X77/$U$7</f>
        <v>0</v>
      </c>
      <c r="X77" s="1081">
        <f>R77/12</f>
        <v>0</v>
      </c>
      <c r="Z77" s="1081">
        <f>IF($E77="Y",$R77,0)</f>
        <v>0</v>
      </c>
      <c r="AA77" s="1081">
        <f>IF($E77="N",$R77,0)</f>
        <v>0</v>
      </c>
      <c r="AB77" s="909" t="e">
        <f>Z77/(AA77+Z77)</f>
        <v>#DIV/0!</v>
      </c>
    </row>
    <row r="78" spans="1:28" ht="14.25" x14ac:dyDescent="0.3">
      <c r="A78" s="1075"/>
      <c r="B78" s="1076"/>
      <c r="C78" s="1148">
        <f>'24. M&amp;E Staff Loading'!C78</f>
        <v>0</v>
      </c>
      <c r="D78" s="919">
        <f>'24. M&amp;E Staff Loading'!D78</f>
        <v>0</v>
      </c>
      <c r="E78" s="1149">
        <f>'24. M&amp;E Staff Loading'!E78</f>
        <v>0</v>
      </c>
      <c r="F78" s="1102"/>
      <c r="G78" s="1102"/>
      <c r="H78" s="1102"/>
      <c r="I78" s="1102"/>
      <c r="J78" s="1102"/>
      <c r="K78" s="1102"/>
      <c r="L78" s="1102"/>
      <c r="M78" s="1102"/>
      <c r="N78" s="1102"/>
      <c r="O78" s="1102"/>
      <c r="P78" s="1102"/>
      <c r="Q78" s="1102"/>
      <c r="R78" s="1080">
        <f t="shared" si="80"/>
        <v>0</v>
      </c>
      <c r="S78" s="788">
        <f t="shared" ref="S78:S81" si="81">D78*R78</f>
        <v>0</v>
      </c>
      <c r="W78" s="1081">
        <f t="shared" ref="W78:W81" si="82">X78/$U$7</f>
        <v>0</v>
      </c>
      <c r="X78" s="1081">
        <f t="shared" ref="X78:X81" si="83">R78/12</f>
        <v>0</v>
      </c>
      <c r="Z78" s="1081">
        <f t="shared" ref="Z78:Z81" si="84">IF($E78="Y",$R78,0)</f>
        <v>0</v>
      </c>
      <c r="AA78" s="1081">
        <f t="shared" ref="AA78:AA81" si="85">IF($E78="N",$R78,0)</f>
        <v>0</v>
      </c>
      <c r="AB78" s="909" t="e">
        <f t="shared" ref="AB78:AB81" si="86">Z78/(AA78+Z78)</f>
        <v>#DIV/0!</v>
      </c>
    </row>
    <row r="79" spans="1:28" s="1088" customFormat="1" ht="14.25" x14ac:dyDescent="0.3">
      <c r="A79" s="1075"/>
      <c r="B79" s="1076"/>
      <c r="C79" s="1148">
        <f>'24. M&amp;E Staff Loading'!C79</f>
        <v>0</v>
      </c>
      <c r="D79" s="919">
        <f>'24. M&amp;E Staff Loading'!D79</f>
        <v>0</v>
      </c>
      <c r="E79" s="1149">
        <f>'24. M&amp;E Staff Loading'!E79</f>
        <v>0</v>
      </c>
      <c r="F79" s="1102"/>
      <c r="G79" s="1102"/>
      <c r="H79" s="1102"/>
      <c r="I79" s="1102"/>
      <c r="J79" s="1102"/>
      <c r="K79" s="1102"/>
      <c r="L79" s="1102"/>
      <c r="M79" s="1102"/>
      <c r="N79" s="1102"/>
      <c r="O79" s="1102"/>
      <c r="P79" s="1102"/>
      <c r="Q79" s="1102"/>
      <c r="R79" s="1080">
        <f t="shared" si="80"/>
        <v>0</v>
      </c>
      <c r="S79" s="788">
        <f t="shared" si="81"/>
        <v>0</v>
      </c>
      <c r="T79" s="1066"/>
      <c r="U79" s="1066"/>
      <c r="V79" s="1066"/>
      <c r="W79" s="1081">
        <f t="shared" si="82"/>
        <v>0</v>
      </c>
      <c r="X79" s="1081">
        <f t="shared" si="83"/>
        <v>0</v>
      </c>
      <c r="Z79" s="1081">
        <f t="shared" si="84"/>
        <v>0</v>
      </c>
      <c r="AA79" s="1081">
        <f t="shared" si="85"/>
        <v>0</v>
      </c>
      <c r="AB79" s="909" t="e">
        <f t="shared" si="86"/>
        <v>#DIV/0!</v>
      </c>
    </row>
    <row r="80" spans="1:28" s="1088" customFormat="1" ht="14.25" x14ac:dyDescent="0.3">
      <c r="A80" s="1075"/>
      <c r="B80" s="1076"/>
      <c r="C80" s="1148">
        <f>'24. M&amp;E Staff Loading'!C80</f>
        <v>0</v>
      </c>
      <c r="D80" s="919">
        <f>'24. M&amp;E Staff Loading'!D80</f>
        <v>0</v>
      </c>
      <c r="E80" s="1149">
        <f>'24. M&amp;E Staff Loading'!E80</f>
        <v>0</v>
      </c>
      <c r="F80" s="1102"/>
      <c r="G80" s="1102"/>
      <c r="H80" s="1102"/>
      <c r="I80" s="1102"/>
      <c r="J80" s="1102"/>
      <c r="K80" s="1102"/>
      <c r="L80" s="1102"/>
      <c r="M80" s="1102"/>
      <c r="N80" s="1102"/>
      <c r="O80" s="1102"/>
      <c r="P80" s="1102"/>
      <c r="Q80" s="1102"/>
      <c r="R80" s="1080">
        <f t="shared" si="80"/>
        <v>0</v>
      </c>
      <c r="S80" s="788">
        <f t="shared" si="81"/>
        <v>0</v>
      </c>
      <c r="T80" s="1066"/>
      <c r="U80" s="1066"/>
      <c r="V80" s="1066"/>
      <c r="W80" s="1081">
        <f t="shared" si="82"/>
        <v>0</v>
      </c>
      <c r="X80" s="1081">
        <f t="shared" si="83"/>
        <v>0</v>
      </c>
      <c r="Z80" s="1081">
        <f t="shared" si="84"/>
        <v>0</v>
      </c>
      <c r="AA80" s="1081">
        <f t="shared" si="85"/>
        <v>0</v>
      </c>
      <c r="AB80" s="909" t="e">
        <f t="shared" si="86"/>
        <v>#DIV/0!</v>
      </c>
    </row>
    <row r="81" spans="1:28" ht="14.25" customHeight="1" x14ac:dyDescent="0.3">
      <c r="A81" s="1075"/>
      <c r="B81" s="1076"/>
      <c r="C81" s="1148">
        <f>'24. M&amp;E Staff Loading'!C81</f>
        <v>0</v>
      </c>
      <c r="D81" s="919">
        <f>'24. M&amp;E Staff Loading'!D81</f>
        <v>0</v>
      </c>
      <c r="E81" s="1149">
        <f>'24. M&amp;E Staff Loading'!E81</f>
        <v>0</v>
      </c>
      <c r="F81" s="1102"/>
      <c r="G81" s="1102"/>
      <c r="H81" s="1102"/>
      <c r="I81" s="1102"/>
      <c r="J81" s="1102"/>
      <c r="K81" s="1102"/>
      <c r="L81" s="1102"/>
      <c r="M81" s="1102"/>
      <c r="N81" s="1102"/>
      <c r="O81" s="1102"/>
      <c r="P81" s="1102"/>
      <c r="Q81" s="1102"/>
      <c r="R81" s="1080">
        <f t="shared" si="80"/>
        <v>0</v>
      </c>
      <c r="S81" s="788">
        <f t="shared" si="81"/>
        <v>0</v>
      </c>
      <c r="W81" s="1081">
        <f t="shared" si="82"/>
        <v>0</v>
      </c>
      <c r="X81" s="1081">
        <f t="shared" si="83"/>
        <v>0</v>
      </c>
      <c r="Z81" s="1081">
        <f t="shared" si="84"/>
        <v>0</v>
      </c>
      <c r="AA81" s="1081">
        <f t="shared" si="85"/>
        <v>0</v>
      </c>
      <c r="AB81" s="909" t="e">
        <f t="shared" si="86"/>
        <v>#DIV/0!</v>
      </c>
    </row>
    <row r="82" spans="1:28" s="1068" customFormat="1" ht="15" thickBot="1" x14ac:dyDescent="0.35">
      <c r="A82" s="1082"/>
      <c r="B82" s="1083" t="s">
        <v>1168</v>
      </c>
      <c r="C82" s="1084"/>
      <c r="D82" s="920"/>
      <c r="E82" s="1086"/>
      <c r="F82" s="1087">
        <f>SUM(F77:F81)</f>
        <v>0</v>
      </c>
      <c r="G82" s="1087">
        <f t="shared" ref="G82:R82" si="87">SUM(G77:G81)</f>
        <v>0</v>
      </c>
      <c r="H82" s="1087">
        <f t="shared" si="87"/>
        <v>0</v>
      </c>
      <c r="I82" s="1087">
        <f t="shared" si="87"/>
        <v>0</v>
      </c>
      <c r="J82" s="1087">
        <f t="shared" si="87"/>
        <v>0</v>
      </c>
      <c r="K82" s="1087">
        <f t="shared" si="87"/>
        <v>0</v>
      </c>
      <c r="L82" s="1087">
        <f t="shared" si="87"/>
        <v>0</v>
      </c>
      <c r="M82" s="1087">
        <f t="shared" si="87"/>
        <v>0</v>
      </c>
      <c r="N82" s="1087">
        <f t="shared" si="87"/>
        <v>0</v>
      </c>
      <c r="O82" s="1087">
        <f t="shared" si="87"/>
        <v>0</v>
      </c>
      <c r="P82" s="1087">
        <f t="shared" si="87"/>
        <v>0</v>
      </c>
      <c r="Q82" s="1087">
        <f t="shared" si="87"/>
        <v>0</v>
      </c>
      <c r="R82" s="1087">
        <f t="shared" si="87"/>
        <v>0</v>
      </c>
      <c r="S82" s="796">
        <f>SUM(S77:S81)</f>
        <v>0</v>
      </c>
      <c r="T82" s="1066"/>
      <c r="U82" s="1066"/>
      <c r="V82" s="1066"/>
      <c r="W82" s="1099">
        <f>SUM(W77:W81)</f>
        <v>0</v>
      </c>
      <c r="X82" s="1099">
        <f>SUM(X77:X81)</f>
        <v>0</v>
      </c>
      <c r="Z82" s="1089">
        <f>SUM(Z77:Z81)</f>
        <v>0</v>
      </c>
      <c r="AA82" s="1089">
        <f>SUM(AA77:AA81)</f>
        <v>0</v>
      </c>
      <c r="AB82" s="798" t="e">
        <f>Z82/(Z82+AA82)</f>
        <v>#DIV/0!</v>
      </c>
    </row>
    <row r="83" spans="1:28" ht="9.9499999999999993" customHeight="1" x14ac:dyDescent="0.3">
      <c r="A83" s="1100"/>
      <c r="B83" s="1101"/>
      <c r="C83" s="1077"/>
      <c r="D83" s="922"/>
      <c r="E83" s="1079"/>
      <c r="F83" s="1102"/>
      <c r="G83" s="1102"/>
      <c r="H83" s="1102"/>
      <c r="I83" s="1102"/>
      <c r="J83" s="1102"/>
      <c r="K83" s="1102"/>
      <c r="L83" s="1102"/>
      <c r="M83" s="1102"/>
      <c r="N83" s="1102"/>
      <c r="O83" s="1102"/>
      <c r="P83" s="1102"/>
      <c r="Q83" s="1102"/>
      <c r="R83" s="1102"/>
      <c r="S83" s="834"/>
      <c r="T83" s="1088"/>
      <c r="U83" s="1088"/>
      <c r="V83" s="1088"/>
      <c r="W83" s="1125"/>
      <c r="X83" s="1125"/>
      <c r="Z83" s="1125"/>
      <c r="AA83" s="1125"/>
      <c r="AB83" s="790"/>
    </row>
    <row r="84" spans="1:28" ht="15" thickBot="1" x14ac:dyDescent="0.35">
      <c r="A84" s="1104"/>
      <c r="B84" s="1105" t="s">
        <v>1168</v>
      </c>
      <c r="C84" s="1106"/>
      <c r="D84" s="923"/>
      <c r="E84" s="1108"/>
      <c r="F84" s="1107">
        <f t="shared" ref="F84:S84" si="88">SUM(F82,)</f>
        <v>0</v>
      </c>
      <c r="G84" s="1107">
        <f t="shared" si="88"/>
        <v>0</v>
      </c>
      <c r="H84" s="1107">
        <f t="shared" si="88"/>
        <v>0</v>
      </c>
      <c r="I84" s="1107">
        <f t="shared" si="88"/>
        <v>0</v>
      </c>
      <c r="J84" s="1107">
        <f t="shared" si="88"/>
        <v>0</v>
      </c>
      <c r="K84" s="1107">
        <f t="shared" si="88"/>
        <v>0</v>
      </c>
      <c r="L84" s="1107">
        <f t="shared" si="88"/>
        <v>0</v>
      </c>
      <c r="M84" s="1107">
        <f t="shared" si="88"/>
        <v>0</v>
      </c>
      <c r="N84" s="1107">
        <f t="shared" si="88"/>
        <v>0</v>
      </c>
      <c r="O84" s="1107">
        <f t="shared" si="88"/>
        <v>0</v>
      </c>
      <c r="P84" s="1107">
        <f t="shared" si="88"/>
        <v>0</v>
      </c>
      <c r="Q84" s="1107">
        <f t="shared" si="88"/>
        <v>0</v>
      </c>
      <c r="R84" s="1107">
        <f t="shared" si="88"/>
        <v>0</v>
      </c>
      <c r="S84" s="814">
        <f t="shared" si="88"/>
        <v>0</v>
      </c>
      <c r="W84" s="1107">
        <f>SUM(W82,)</f>
        <v>0</v>
      </c>
      <c r="X84" s="1107">
        <f>SUM(X82,)</f>
        <v>0</v>
      </c>
      <c r="Z84" s="1107">
        <f>SUM(Z82,)</f>
        <v>0</v>
      </c>
      <c r="AA84" s="1107">
        <f>SUM(AA82,)</f>
        <v>0</v>
      </c>
      <c r="AB84" s="815" t="e">
        <f t="shared" ref="AB84" si="89">Z84/(AA84+Z84)</f>
        <v>#DIV/0!</v>
      </c>
    </row>
    <row r="85" spans="1:28" ht="14.25" x14ac:dyDescent="0.3">
      <c r="A85" s="1100"/>
      <c r="B85" s="1119"/>
      <c r="C85" s="1120"/>
      <c r="D85" s="925"/>
      <c r="E85" s="1122"/>
      <c r="F85" s="1102"/>
      <c r="G85" s="1102"/>
      <c r="H85" s="1102"/>
      <c r="I85" s="1102"/>
      <c r="J85" s="1102"/>
      <c r="K85" s="1102"/>
      <c r="L85" s="1102"/>
      <c r="M85" s="1102"/>
      <c r="N85" s="1102"/>
      <c r="O85" s="1102"/>
      <c r="P85" s="1102"/>
      <c r="Q85" s="1102"/>
      <c r="R85" s="1102"/>
      <c r="S85" s="834"/>
      <c r="T85" s="1088"/>
      <c r="U85" s="1088"/>
      <c r="V85" s="1088"/>
      <c r="W85" s="1123"/>
      <c r="X85" s="1123"/>
      <c r="Z85" s="1123"/>
      <c r="AA85" s="1123"/>
      <c r="AB85" s="836"/>
    </row>
    <row r="86" spans="1:28" ht="14.25" x14ac:dyDescent="0.3">
      <c r="A86" s="1070">
        <v>4</v>
      </c>
      <c r="B86" s="1124" t="s">
        <v>1170</v>
      </c>
      <c r="C86" s="1072"/>
      <c r="D86" s="918"/>
      <c r="E86" s="1073"/>
      <c r="F86" s="1116"/>
      <c r="G86" s="1116"/>
      <c r="H86" s="1116"/>
      <c r="I86" s="1116"/>
      <c r="J86" s="1116"/>
      <c r="K86" s="1116"/>
      <c r="L86" s="1116"/>
      <c r="M86" s="1116"/>
      <c r="N86" s="1116"/>
      <c r="O86" s="1116"/>
      <c r="P86" s="1116"/>
      <c r="Q86" s="1116"/>
      <c r="R86" s="1074"/>
      <c r="S86" s="838"/>
      <c r="T86" s="1088"/>
      <c r="U86" s="1088"/>
      <c r="V86" s="1088"/>
      <c r="W86" s="1072"/>
      <c r="X86" s="1072"/>
      <c r="Z86" s="1072"/>
      <c r="AA86" s="1072"/>
      <c r="AB86" s="781"/>
    </row>
    <row r="87" spans="1:28" ht="14.25" x14ac:dyDescent="0.3">
      <c r="A87" s="1075">
        <v>4.0999999999999996</v>
      </c>
      <c r="B87" s="1076" t="s">
        <v>1170</v>
      </c>
      <c r="C87" s="1148">
        <f>'24. M&amp;E Staff Loading'!C87</f>
        <v>0</v>
      </c>
      <c r="D87" s="919">
        <f>'24. M&amp;E Staff Loading'!D87</f>
        <v>0</v>
      </c>
      <c r="E87" s="1149">
        <f>'24. M&amp;E Staff Loading'!E87</f>
        <v>0</v>
      </c>
      <c r="F87" s="1102"/>
      <c r="G87" s="1102"/>
      <c r="H87" s="1102"/>
      <c r="I87" s="1102"/>
      <c r="J87" s="1102"/>
      <c r="K87" s="1102"/>
      <c r="L87" s="1102"/>
      <c r="M87" s="1102"/>
      <c r="N87" s="1102"/>
      <c r="O87" s="1102"/>
      <c r="P87" s="1102"/>
      <c r="Q87" s="1102"/>
      <c r="R87" s="1080">
        <f t="shared" ref="R87:R91" si="90">SUM(F87:Q87)</f>
        <v>0</v>
      </c>
      <c r="S87" s="788">
        <f>D87*R87</f>
        <v>0</v>
      </c>
      <c r="W87" s="1081">
        <f>X87/$U$7</f>
        <v>0</v>
      </c>
      <c r="X87" s="1081">
        <f>R87/12</f>
        <v>0</v>
      </c>
      <c r="Z87" s="1081">
        <f>IF($E87="Y",$R87,0)</f>
        <v>0</v>
      </c>
      <c r="AA87" s="1081">
        <f>IF($E87="N",$R87,0)</f>
        <v>0</v>
      </c>
      <c r="AB87" s="909" t="e">
        <f>Z87/(AA87+Z87)</f>
        <v>#DIV/0!</v>
      </c>
    </row>
    <row r="88" spans="1:28" s="1088" customFormat="1" ht="14.25" x14ac:dyDescent="0.3">
      <c r="A88" s="1075"/>
      <c r="B88" s="1076"/>
      <c r="C88" s="1148">
        <f>'24. M&amp;E Staff Loading'!C88</f>
        <v>0</v>
      </c>
      <c r="D88" s="919">
        <f>'24. M&amp;E Staff Loading'!D88</f>
        <v>0</v>
      </c>
      <c r="E88" s="1149">
        <f>'24. M&amp;E Staff Loading'!E88</f>
        <v>0</v>
      </c>
      <c r="F88" s="1102"/>
      <c r="G88" s="1102"/>
      <c r="H88" s="1102"/>
      <c r="I88" s="1102"/>
      <c r="J88" s="1102"/>
      <c r="K88" s="1102"/>
      <c r="L88" s="1102"/>
      <c r="M88" s="1102"/>
      <c r="N88" s="1102"/>
      <c r="O88" s="1102"/>
      <c r="P88" s="1102"/>
      <c r="Q88" s="1102"/>
      <c r="R88" s="1080">
        <f t="shared" si="90"/>
        <v>0</v>
      </c>
      <c r="S88" s="788">
        <f t="shared" ref="S88:S91" si="91">D88*R88</f>
        <v>0</v>
      </c>
      <c r="T88" s="1066"/>
      <c r="U88" s="1066"/>
      <c r="V88" s="1066"/>
      <c r="W88" s="1081">
        <f t="shared" ref="W88:W91" si="92">X88/$U$7</f>
        <v>0</v>
      </c>
      <c r="X88" s="1081">
        <f t="shared" ref="X88:X91" si="93">R88/12</f>
        <v>0</v>
      </c>
      <c r="Z88" s="1081">
        <f t="shared" ref="Z88:Z91" si="94">IF($E88="Y",$R88,0)</f>
        <v>0</v>
      </c>
      <c r="AA88" s="1081">
        <f t="shared" ref="AA88:AA91" si="95">IF($E88="N",$R88,0)</f>
        <v>0</v>
      </c>
      <c r="AB88" s="909" t="e">
        <f t="shared" ref="AB88:AB91" si="96">Z88/(AA88+Z88)</f>
        <v>#DIV/0!</v>
      </c>
    </row>
    <row r="89" spans="1:28" ht="14.25" x14ac:dyDescent="0.3">
      <c r="A89" s="1075"/>
      <c r="B89" s="1076"/>
      <c r="C89" s="1148">
        <f>'24. M&amp;E Staff Loading'!C89</f>
        <v>0</v>
      </c>
      <c r="D89" s="919">
        <f>'24. M&amp;E Staff Loading'!D89</f>
        <v>0</v>
      </c>
      <c r="E89" s="1149">
        <f>'24. M&amp;E Staff Loading'!E89</f>
        <v>0</v>
      </c>
      <c r="F89" s="1102"/>
      <c r="G89" s="1102"/>
      <c r="H89" s="1102"/>
      <c r="I89" s="1102"/>
      <c r="J89" s="1102"/>
      <c r="K89" s="1102"/>
      <c r="L89" s="1102"/>
      <c r="M89" s="1102"/>
      <c r="N89" s="1102"/>
      <c r="O89" s="1102"/>
      <c r="P89" s="1102"/>
      <c r="Q89" s="1102"/>
      <c r="R89" s="1080">
        <f t="shared" si="90"/>
        <v>0</v>
      </c>
      <c r="S89" s="788">
        <f t="shared" si="91"/>
        <v>0</v>
      </c>
      <c r="W89" s="1081">
        <f t="shared" si="92"/>
        <v>0</v>
      </c>
      <c r="X89" s="1081">
        <f t="shared" si="93"/>
        <v>0</v>
      </c>
      <c r="Z89" s="1081">
        <f t="shared" si="94"/>
        <v>0</v>
      </c>
      <c r="AA89" s="1081">
        <f t="shared" si="95"/>
        <v>0</v>
      </c>
      <c r="AB89" s="909" t="e">
        <f t="shared" si="96"/>
        <v>#DIV/0!</v>
      </c>
    </row>
    <row r="90" spans="1:28" s="1088" customFormat="1" ht="14.25" x14ac:dyDescent="0.3">
      <c r="A90" s="1075"/>
      <c r="B90" s="1076"/>
      <c r="C90" s="1148">
        <f>'24. M&amp;E Staff Loading'!C90</f>
        <v>0</v>
      </c>
      <c r="D90" s="919">
        <f>'24. M&amp;E Staff Loading'!D90</f>
        <v>0</v>
      </c>
      <c r="E90" s="1149">
        <f>'24. M&amp;E Staff Loading'!E90</f>
        <v>0</v>
      </c>
      <c r="F90" s="1102"/>
      <c r="G90" s="1102"/>
      <c r="H90" s="1102"/>
      <c r="I90" s="1102"/>
      <c r="J90" s="1102"/>
      <c r="K90" s="1102"/>
      <c r="L90" s="1102"/>
      <c r="M90" s="1102"/>
      <c r="N90" s="1102"/>
      <c r="O90" s="1102"/>
      <c r="P90" s="1102"/>
      <c r="Q90" s="1102"/>
      <c r="R90" s="1080">
        <f t="shared" si="90"/>
        <v>0</v>
      </c>
      <c r="S90" s="788">
        <f t="shared" si="91"/>
        <v>0</v>
      </c>
      <c r="T90" s="1066"/>
      <c r="U90" s="1066"/>
      <c r="V90" s="1066"/>
      <c r="W90" s="1081">
        <f t="shared" si="92"/>
        <v>0</v>
      </c>
      <c r="X90" s="1081">
        <f t="shared" si="93"/>
        <v>0</v>
      </c>
      <c r="Z90" s="1081">
        <f t="shared" si="94"/>
        <v>0</v>
      </c>
      <c r="AA90" s="1081">
        <f t="shared" si="95"/>
        <v>0</v>
      </c>
      <c r="AB90" s="909" t="e">
        <f t="shared" si="96"/>
        <v>#DIV/0!</v>
      </c>
    </row>
    <row r="91" spans="1:28" ht="14.25" customHeight="1" x14ac:dyDescent="0.3">
      <c r="A91" s="1075"/>
      <c r="B91" s="1076"/>
      <c r="C91" s="1148">
        <f>'24. M&amp;E Staff Loading'!C91</f>
        <v>0</v>
      </c>
      <c r="D91" s="919">
        <f>'24. M&amp;E Staff Loading'!D91</f>
        <v>0</v>
      </c>
      <c r="E91" s="1149">
        <f>'24. M&amp;E Staff Loading'!E91</f>
        <v>0</v>
      </c>
      <c r="F91" s="1102"/>
      <c r="G91" s="1102"/>
      <c r="H91" s="1102"/>
      <c r="I91" s="1102"/>
      <c r="J91" s="1102"/>
      <c r="K91" s="1102"/>
      <c r="L91" s="1102"/>
      <c r="M91" s="1102"/>
      <c r="N91" s="1102"/>
      <c r="O91" s="1102"/>
      <c r="P91" s="1102"/>
      <c r="Q91" s="1102"/>
      <c r="R91" s="1080">
        <f t="shared" si="90"/>
        <v>0</v>
      </c>
      <c r="S91" s="788">
        <f t="shared" si="91"/>
        <v>0</v>
      </c>
      <c r="W91" s="1081">
        <f t="shared" si="92"/>
        <v>0</v>
      </c>
      <c r="X91" s="1081">
        <f t="shared" si="93"/>
        <v>0</v>
      </c>
      <c r="Z91" s="1081">
        <f t="shared" si="94"/>
        <v>0</v>
      </c>
      <c r="AA91" s="1081">
        <f t="shared" si="95"/>
        <v>0</v>
      </c>
      <c r="AB91" s="909" t="e">
        <f t="shared" si="96"/>
        <v>#DIV/0!</v>
      </c>
    </row>
    <row r="92" spans="1:28" s="1068" customFormat="1" ht="15" thickBot="1" x14ac:dyDescent="0.35">
      <c r="A92" s="1082"/>
      <c r="B92" s="1083" t="s">
        <v>1171</v>
      </c>
      <c r="C92" s="1084"/>
      <c r="D92" s="920"/>
      <c r="E92" s="1086"/>
      <c r="F92" s="1087">
        <f>SUM(F87:F91)</f>
        <v>0</v>
      </c>
      <c r="G92" s="1087">
        <f t="shared" ref="G92:R92" si="97">SUM(G87:G91)</f>
        <v>0</v>
      </c>
      <c r="H92" s="1087">
        <f t="shared" si="97"/>
        <v>0</v>
      </c>
      <c r="I92" s="1087">
        <f t="shared" si="97"/>
        <v>0</v>
      </c>
      <c r="J92" s="1087">
        <f t="shared" si="97"/>
        <v>0</v>
      </c>
      <c r="K92" s="1087">
        <f t="shared" si="97"/>
        <v>0</v>
      </c>
      <c r="L92" s="1087">
        <f t="shared" si="97"/>
        <v>0</v>
      </c>
      <c r="M92" s="1087">
        <f t="shared" si="97"/>
        <v>0</v>
      </c>
      <c r="N92" s="1087">
        <f t="shared" si="97"/>
        <v>0</v>
      </c>
      <c r="O92" s="1087">
        <f t="shared" si="97"/>
        <v>0</v>
      </c>
      <c r="P92" s="1087">
        <f t="shared" si="97"/>
        <v>0</v>
      </c>
      <c r="Q92" s="1087">
        <f t="shared" si="97"/>
        <v>0</v>
      </c>
      <c r="R92" s="1087">
        <f t="shared" si="97"/>
        <v>0</v>
      </c>
      <c r="S92" s="796">
        <f>SUM(S87:S91)</f>
        <v>0</v>
      </c>
      <c r="T92" s="1066"/>
      <c r="U92" s="1066"/>
      <c r="V92" s="1066"/>
      <c r="W92" s="1099">
        <f>SUM(W87:W91)</f>
        <v>0</v>
      </c>
      <c r="X92" s="1099">
        <f>SUM(X87:X91)</f>
        <v>0</v>
      </c>
      <c r="Z92" s="1089">
        <f>SUM(Z87:Z91)</f>
        <v>0</v>
      </c>
      <c r="AA92" s="1089">
        <f>SUM(AA87:AA91)</f>
        <v>0</v>
      </c>
      <c r="AB92" s="798" t="e">
        <f>Z92/(Z92+AA92)</f>
        <v>#DIV/0!</v>
      </c>
    </row>
    <row r="93" spans="1:28" ht="9.9499999999999993" customHeight="1" x14ac:dyDescent="0.3">
      <c r="A93" s="1100"/>
      <c r="B93" s="1101"/>
      <c r="C93" s="1077"/>
      <c r="D93" s="922"/>
      <c r="E93" s="1079"/>
      <c r="F93" s="1102"/>
      <c r="G93" s="1102"/>
      <c r="H93" s="1102"/>
      <c r="I93" s="1102"/>
      <c r="J93" s="1102"/>
      <c r="K93" s="1102"/>
      <c r="L93" s="1102"/>
      <c r="M93" s="1102"/>
      <c r="N93" s="1102"/>
      <c r="O93" s="1102"/>
      <c r="P93" s="1102"/>
      <c r="Q93" s="1102"/>
      <c r="R93" s="1102"/>
      <c r="S93" s="834"/>
      <c r="T93" s="1088"/>
      <c r="U93" s="1088"/>
      <c r="V93" s="1088"/>
      <c r="W93" s="1125"/>
      <c r="X93" s="1125"/>
      <c r="Z93" s="1125"/>
      <c r="AA93" s="1125"/>
      <c r="AB93" s="790"/>
    </row>
    <row r="94" spans="1:28" ht="15" thickBot="1" x14ac:dyDescent="0.35">
      <c r="A94" s="1104"/>
      <c r="B94" s="1105" t="s">
        <v>1171</v>
      </c>
      <c r="C94" s="1106"/>
      <c r="D94" s="923"/>
      <c r="E94" s="1108"/>
      <c r="F94" s="1107">
        <f t="shared" ref="F94:S94" si="98">SUM(F92,)</f>
        <v>0</v>
      </c>
      <c r="G94" s="1107">
        <f t="shared" si="98"/>
        <v>0</v>
      </c>
      <c r="H94" s="1107">
        <f t="shared" si="98"/>
        <v>0</v>
      </c>
      <c r="I94" s="1107">
        <f t="shared" si="98"/>
        <v>0</v>
      </c>
      <c r="J94" s="1107">
        <f t="shared" si="98"/>
        <v>0</v>
      </c>
      <c r="K94" s="1107">
        <f t="shared" si="98"/>
        <v>0</v>
      </c>
      <c r="L94" s="1107">
        <f t="shared" si="98"/>
        <v>0</v>
      </c>
      <c r="M94" s="1107">
        <f t="shared" si="98"/>
        <v>0</v>
      </c>
      <c r="N94" s="1107">
        <f t="shared" si="98"/>
        <v>0</v>
      </c>
      <c r="O94" s="1107">
        <f t="shared" si="98"/>
        <v>0</v>
      </c>
      <c r="P94" s="1107">
        <f t="shared" si="98"/>
        <v>0</v>
      </c>
      <c r="Q94" s="1107">
        <f t="shared" si="98"/>
        <v>0</v>
      </c>
      <c r="R94" s="1107">
        <f t="shared" si="98"/>
        <v>0</v>
      </c>
      <c r="S94" s="814">
        <f t="shared" si="98"/>
        <v>0</v>
      </c>
      <c r="W94" s="1107">
        <f>SUM(W92,)</f>
        <v>0</v>
      </c>
      <c r="X94" s="1107">
        <f>SUM(X92,)</f>
        <v>0</v>
      </c>
      <c r="Z94" s="1107">
        <f>SUM(Z92,)</f>
        <v>0</v>
      </c>
      <c r="AA94" s="1107">
        <f>SUM(AA92,)</f>
        <v>0</v>
      </c>
      <c r="AB94" s="815" t="e">
        <f t="shared" ref="AB94" si="99">Z94/(AA94+Z94)</f>
        <v>#DIV/0!</v>
      </c>
    </row>
    <row r="95" spans="1:28" ht="14.25" x14ac:dyDescent="0.3">
      <c r="A95" s="1126"/>
      <c r="B95" s="1101"/>
      <c r="C95" s="1077"/>
      <c r="D95" s="922"/>
      <c r="E95" s="1128"/>
      <c r="F95" s="1102"/>
      <c r="G95" s="1102"/>
      <c r="H95" s="1102"/>
      <c r="I95" s="1102"/>
      <c r="J95" s="1102"/>
      <c r="K95" s="1102"/>
      <c r="L95" s="1102"/>
      <c r="M95" s="1102"/>
      <c r="N95" s="1102"/>
      <c r="O95" s="1102"/>
      <c r="P95" s="1102"/>
      <c r="Q95" s="1102"/>
      <c r="R95" s="1102"/>
      <c r="S95" s="834"/>
      <c r="W95" s="1077"/>
      <c r="X95" s="1077"/>
      <c r="Z95" s="1077"/>
      <c r="AA95" s="1077"/>
      <c r="AB95" s="790"/>
    </row>
    <row r="96" spans="1:28" ht="14.25" x14ac:dyDescent="0.3">
      <c r="A96" s="1070">
        <v>5</v>
      </c>
      <c r="B96" s="1124" t="s">
        <v>1172</v>
      </c>
      <c r="C96" s="1072"/>
      <c r="D96" s="918"/>
      <c r="E96" s="1073"/>
      <c r="F96" s="1116"/>
      <c r="G96" s="1116"/>
      <c r="H96" s="1116"/>
      <c r="I96" s="1116"/>
      <c r="J96" s="1116"/>
      <c r="K96" s="1116"/>
      <c r="L96" s="1116"/>
      <c r="M96" s="1116"/>
      <c r="N96" s="1116"/>
      <c r="O96" s="1116"/>
      <c r="P96" s="1116"/>
      <c r="Q96" s="1116"/>
      <c r="R96" s="1074"/>
      <c r="S96" s="838"/>
      <c r="T96" s="1088"/>
      <c r="U96" s="1088"/>
      <c r="V96" s="1088"/>
      <c r="W96" s="1072"/>
      <c r="X96" s="1072"/>
      <c r="Z96" s="1072"/>
      <c r="AA96" s="1072"/>
      <c r="AB96" s="781"/>
    </row>
    <row r="97" spans="1:28" ht="14.25" x14ac:dyDescent="0.3">
      <c r="A97" s="1075">
        <v>5.0999999999999996</v>
      </c>
      <c r="B97" s="1076" t="s">
        <v>1172</v>
      </c>
      <c r="C97" s="1148">
        <f>'24. M&amp;E Staff Loading'!C97</f>
        <v>0</v>
      </c>
      <c r="D97" s="919">
        <f>'24. M&amp;E Staff Loading'!D97</f>
        <v>0</v>
      </c>
      <c r="E97" s="1149">
        <f>'24. M&amp;E Staff Loading'!E97</f>
        <v>0</v>
      </c>
      <c r="F97" s="1102"/>
      <c r="G97" s="1102"/>
      <c r="H97" s="1102"/>
      <c r="I97" s="1102"/>
      <c r="J97" s="1102"/>
      <c r="K97" s="1102"/>
      <c r="L97" s="1102"/>
      <c r="M97" s="1102"/>
      <c r="N97" s="1102"/>
      <c r="O97" s="1102"/>
      <c r="P97" s="1102"/>
      <c r="Q97" s="1102"/>
      <c r="R97" s="1080">
        <f t="shared" ref="R97:R101" si="100">SUM(F97:Q97)</f>
        <v>0</v>
      </c>
      <c r="S97" s="788">
        <f>D97*R97</f>
        <v>0</v>
      </c>
      <c r="T97" s="1088"/>
      <c r="U97" s="1088"/>
      <c r="V97" s="1088"/>
      <c r="W97" s="1081">
        <f>X97/$U$7</f>
        <v>0</v>
      </c>
      <c r="X97" s="1081">
        <f>R97/12</f>
        <v>0</v>
      </c>
      <c r="Z97" s="1081">
        <f>IF($E97="Y",$R97,0)</f>
        <v>0</v>
      </c>
      <c r="AA97" s="1081">
        <f>IF($E97="N",$R97,0)</f>
        <v>0</v>
      </c>
      <c r="AB97" s="909" t="e">
        <f>Z97/(AA97+Z97)</f>
        <v>#DIV/0!</v>
      </c>
    </row>
    <row r="98" spans="1:28" s="1088" customFormat="1" ht="14.25" x14ac:dyDescent="0.3">
      <c r="A98" s="1075"/>
      <c r="B98" s="1076"/>
      <c r="C98" s="1148">
        <f>'24. M&amp;E Staff Loading'!C98</f>
        <v>0</v>
      </c>
      <c r="D98" s="919">
        <f>'24. M&amp;E Staff Loading'!D98</f>
        <v>0</v>
      </c>
      <c r="E98" s="1149">
        <f>'24. M&amp;E Staff Loading'!E98</f>
        <v>0</v>
      </c>
      <c r="F98" s="1102"/>
      <c r="G98" s="1102"/>
      <c r="H98" s="1102"/>
      <c r="I98" s="1102"/>
      <c r="J98" s="1102"/>
      <c r="K98" s="1102"/>
      <c r="L98" s="1102"/>
      <c r="M98" s="1102"/>
      <c r="N98" s="1102"/>
      <c r="O98" s="1102"/>
      <c r="P98" s="1102"/>
      <c r="Q98" s="1102"/>
      <c r="R98" s="1080">
        <f t="shared" si="100"/>
        <v>0</v>
      </c>
      <c r="S98" s="788">
        <f t="shared" ref="S98:S101" si="101">D98*R98</f>
        <v>0</v>
      </c>
      <c r="W98" s="1081">
        <f t="shared" ref="W98:W101" si="102">X98/$U$7</f>
        <v>0</v>
      </c>
      <c r="X98" s="1081">
        <f t="shared" ref="X98:X101" si="103">R98/12</f>
        <v>0</v>
      </c>
      <c r="Z98" s="1081">
        <f t="shared" ref="Z98:Z101" si="104">IF($E98="Y",$R98,0)</f>
        <v>0</v>
      </c>
      <c r="AA98" s="1081">
        <f t="shared" ref="AA98:AA101" si="105">IF($E98="N",$R98,0)</f>
        <v>0</v>
      </c>
      <c r="AB98" s="909" t="e">
        <f t="shared" ref="AB98:AB101" si="106">Z98/(AA98+Z98)</f>
        <v>#DIV/0!</v>
      </c>
    </row>
    <row r="99" spans="1:28" ht="14.25" customHeight="1" x14ac:dyDescent="0.3">
      <c r="A99" s="1075"/>
      <c r="B99" s="1076"/>
      <c r="C99" s="1148">
        <f>'24. M&amp;E Staff Loading'!C99</f>
        <v>0</v>
      </c>
      <c r="D99" s="919">
        <f>'24. M&amp;E Staff Loading'!D99</f>
        <v>0</v>
      </c>
      <c r="E99" s="1149">
        <f>'24. M&amp;E Staff Loading'!E99</f>
        <v>0</v>
      </c>
      <c r="F99" s="1102"/>
      <c r="G99" s="1102"/>
      <c r="H99" s="1102"/>
      <c r="I99" s="1102"/>
      <c r="J99" s="1102"/>
      <c r="K99" s="1102"/>
      <c r="L99" s="1102"/>
      <c r="M99" s="1102"/>
      <c r="N99" s="1102"/>
      <c r="O99" s="1102"/>
      <c r="P99" s="1102"/>
      <c r="Q99" s="1102"/>
      <c r="R99" s="1080">
        <f t="shared" si="100"/>
        <v>0</v>
      </c>
      <c r="S99" s="788">
        <f t="shared" si="101"/>
        <v>0</v>
      </c>
      <c r="T99" s="1088"/>
      <c r="U99" s="1088"/>
      <c r="V99" s="1088"/>
      <c r="W99" s="1081">
        <f t="shared" si="102"/>
        <v>0</v>
      </c>
      <c r="X99" s="1081">
        <f t="shared" si="103"/>
        <v>0</v>
      </c>
      <c r="Z99" s="1081">
        <f t="shared" si="104"/>
        <v>0</v>
      </c>
      <c r="AA99" s="1081">
        <f t="shared" si="105"/>
        <v>0</v>
      </c>
      <c r="AB99" s="909" t="e">
        <f t="shared" si="106"/>
        <v>#DIV/0!</v>
      </c>
    </row>
    <row r="100" spans="1:28" s="1088" customFormat="1" ht="14.25" x14ac:dyDescent="0.3">
      <c r="A100" s="1075"/>
      <c r="B100" s="1076"/>
      <c r="C100" s="1148">
        <f>'24. M&amp;E Staff Loading'!C100</f>
        <v>0</v>
      </c>
      <c r="D100" s="919">
        <f>'24. M&amp;E Staff Loading'!D100</f>
        <v>0</v>
      </c>
      <c r="E100" s="1149">
        <f>'24. M&amp;E Staff Loading'!E100</f>
        <v>0</v>
      </c>
      <c r="F100" s="1102"/>
      <c r="G100" s="1102"/>
      <c r="H100" s="1102"/>
      <c r="I100" s="1102"/>
      <c r="J100" s="1102"/>
      <c r="K100" s="1102"/>
      <c r="L100" s="1102"/>
      <c r="M100" s="1102"/>
      <c r="N100" s="1102"/>
      <c r="O100" s="1102"/>
      <c r="P100" s="1102"/>
      <c r="Q100" s="1102"/>
      <c r="R100" s="1080">
        <f t="shared" si="100"/>
        <v>0</v>
      </c>
      <c r="S100" s="788">
        <f t="shared" si="101"/>
        <v>0</v>
      </c>
      <c r="W100" s="1081">
        <f t="shared" si="102"/>
        <v>0</v>
      </c>
      <c r="X100" s="1081">
        <f t="shared" si="103"/>
        <v>0</v>
      </c>
      <c r="Z100" s="1081">
        <f t="shared" si="104"/>
        <v>0</v>
      </c>
      <c r="AA100" s="1081">
        <f t="shared" si="105"/>
        <v>0</v>
      </c>
      <c r="AB100" s="909" t="e">
        <f t="shared" si="106"/>
        <v>#DIV/0!</v>
      </c>
    </row>
    <row r="101" spans="1:28" ht="14.25" customHeight="1" x14ac:dyDescent="0.3">
      <c r="A101" s="1075"/>
      <c r="B101" s="1076"/>
      <c r="C101" s="1148">
        <f>'24. M&amp;E Staff Loading'!C101</f>
        <v>0</v>
      </c>
      <c r="D101" s="919">
        <f>'24. M&amp;E Staff Loading'!D101</f>
        <v>0</v>
      </c>
      <c r="E101" s="1149">
        <f>'24. M&amp;E Staff Loading'!E101</f>
        <v>0</v>
      </c>
      <c r="F101" s="1102"/>
      <c r="G101" s="1102"/>
      <c r="H101" s="1102"/>
      <c r="I101" s="1102"/>
      <c r="J101" s="1102"/>
      <c r="K101" s="1102"/>
      <c r="L101" s="1102"/>
      <c r="M101" s="1102"/>
      <c r="N101" s="1102"/>
      <c r="O101" s="1102"/>
      <c r="P101" s="1102"/>
      <c r="Q101" s="1102"/>
      <c r="R101" s="1080">
        <f t="shared" si="100"/>
        <v>0</v>
      </c>
      <c r="S101" s="788">
        <f t="shared" si="101"/>
        <v>0</v>
      </c>
      <c r="T101" s="1088"/>
      <c r="U101" s="1088"/>
      <c r="V101" s="1088"/>
      <c r="W101" s="1081">
        <f t="shared" si="102"/>
        <v>0</v>
      </c>
      <c r="X101" s="1081">
        <f t="shared" si="103"/>
        <v>0</v>
      </c>
      <c r="Z101" s="1081">
        <f t="shared" si="104"/>
        <v>0</v>
      </c>
      <c r="AA101" s="1081">
        <f t="shared" si="105"/>
        <v>0</v>
      </c>
      <c r="AB101" s="909" t="e">
        <f t="shared" si="106"/>
        <v>#DIV/0!</v>
      </c>
    </row>
    <row r="102" spans="1:28" s="1068" customFormat="1" ht="15" thickBot="1" x14ac:dyDescent="0.35">
      <c r="A102" s="1082"/>
      <c r="B102" s="1083" t="s">
        <v>1173</v>
      </c>
      <c r="C102" s="1084"/>
      <c r="D102" s="920"/>
      <c r="E102" s="1086"/>
      <c r="F102" s="1087">
        <f>SUM(F97:F101)</f>
        <v>0</v>
      </c>
      <c r="G102" s="1087">
        <f t="shared" ref="G102:R102" si="107">SUM(G97:G101)</f>
        <v>0</v>
      </c>
      <c r="H102" s="1087">
        <f t="shared" si="107"/>
        <v>0</v>
      </c>
      <c r="I102" s="1087">
        <f t="shared" si="107"/>
        <v>0</v>
      </c>
      <c r="J102" s="1087">
        <f t="shared" si="107"/>
        <v>0</v>
      </c>
      <c r="K102" s="1087">
        <f t="shared" si="107"/>
        <v>0</v>
      </c>
      <c r="L102" s="1087">
        <f t="shared" si="107"/>
        <v>0</v>
      </c>
      <c r="M102" s="1087">
        <f t="shared" si="107"/>
        <v>0</v>
      </c>
      <c r="N102" s="1087">
        <f t="shared" si="107"/>
        <v>0</v>
      </c>
      <c r="O102" s="1087">
        <f t="shared" si="107"/>
        <v>0</v>
      </c>
      <c r="P102" s="1087">
        <f t="shared" si="107"/>
        <v>0</v>
      </c>
      <c r="Q102" s="1087">
        <f t="shared" si="107"/>
        <v>0</v>
      </c>
      <c r="R102" s="1087">
        <f t="shared" si="107"/>
        <v>0</v>
      </c>
      <c r="S102" s="796">
        <f>SUM(S97:S101)</f>
        <v>0</v>
      </c>
      <c r="T102" s="1066"/>
      <c r="U102" s="1066"/>
      <c r="V102" s="1066"/>
      <c r="W102" s="1099">
        <f>SUM(W97:W101)</f>
        <v>0</v>
      </c>
      <c r="X102" s="1099">
        <f>SUM(X97:X101)</f>
        <v>0</v>
      </c>
      <c r="Z102" s="1089">
        <f>SUM(Z97:Z101)</f>
        <v>0</v>
      </c>
      <c r="AA102" s="1089">
        <f>SUM(AA97:AA101)</f>
        <v>0</v>
      </c>
      <c r="AB102" s="798" t="e">
        <f>Z102/(Z102+AA102)</f>
        <v>#DIV/0!</v>
      </c>
    </row>
    <row r="103" spans="1:28" ht="9.9499999999999993" customHeight="1" x14ac:dyDescent="0.3">
      <c r="A103" s="1100"/>
      <c r="B103" s="1101"/>
      <c r="C103" s="1077"/>
      <c r="D103" s="922"/>
      <c r="E103" s="1079"/>
      <c r="F103" s="1102"/>
      <c r="G103" s="1102"/>
      <c r="H103" s="1102"/>
      <c r="I103" s="1102"/>
      <c r="J103" s="1102"/>
      <c r="K103" s="1102"/>
      <c r="L103" s="1102"/>
      <c r="M103" s="1102"/>
      <c r="N103" s="1102"/>
      <c r="O103" s="1102"/>
      <c r="P103" s="1102"/>
      <c r="Q103" s="1102"/>
      <c r="R103" s="1102"/>
      <c r="S103" s="834"/>
      <c r="W103" s="1125"/>
      <c r="X103" s="1125"/>
      <c r="Z103" s="1125"/>
      <c r="AA103" s="1125"/>
      <c r="AB103" s="790"/>
    </row>
    <row r="104" spans="1:28" ht="15" thickBot="1" x14ac:dyDescent="0.35">
      <c r="A104" s="1104"/>
      <c r="B104" s="1105" t="s">
        <v>1173</v>
      </c>
      <c r="C104" s="1106"/>
      <c r="D104" s="923"/>
      <c r="E104" s="1108"/>
      <c r="F104" s="1107">
        <f t="shared" ref="F104:S104" si="108">SUM(F102,)</f>
        <v>0</v>
      </c>
      <c r="G104" s="1107">
        <f t="shared" si="108"/>
        <v>0</v>
      </c>
      <c r="H104" s="1107">
        <f t="shared" si="108"/>
        <v>0</v>
      </c>
      <c r="I104" s="1107">
        <f t="shared" si="108"/>
        <v>0</v>
      </c>
      <c r="J104" s="1107">
        <f t="shared" si="108"/>
        <v>0</v>
      </c>
      <c r="K104" s="1107">
        <f t="shared" si="108"/>
        <v>0</v>
      </c>
      <c r="L104" s="1107">
        <f t="shared" si="108"/>
        <v>0</v>
      </c>
      <c r="M104" s="1107">
        <f t="shared" si="108"/>
        <v>0</v>
      </c>
      <c r="N104" s="1107">
        <f t="shared" si="108"/>
        <v>0</v>
      </c>
      <c r="O104" s="1107">
        <f t="shared" si="108"/>
        <v>0</v>
      </c>
      <c r="P104" s="1107">
        <f t="shared" si="108"/>
        <v>0</v>
      </c>
      <c r="Q104" s="1107">
        <f t="shared" si="108"/>
        <v>0</v>
      </c>
      <c r="R104" s="1107">
        <f t="shared" si="108"/>
        <v>0</v>
      </c>
      <c r="S104" s="814">
        <f t="shared" si="108"/>
        <v>0</v>
      </c>
      <c r="W104" s="1107">
        <f>SUM(W102,)</f>
        <v>0</v>
      </c>
      <c r="X104" s="1107">
        <f>SUM(X102,)</f>
        <v>0</v>
      </c>
      <c r="Z104" s="1107">
        <f>SUM(Z102,)</f>
        <v>0</v>
      </c>
      <c r="AA104" s="1107">
        <f>SUM(AA102,)</f>
        <v>0</v>
      </c>
      <c r="AB104" s="815" t="e">
        <f t="shared" ref="AB104" si="109">Z104/(AA104+Z104)</f>
        <v>#DIV/0!</v>
      </c>
    </row>
    <row r="105" spans="1:28" ht="14.25" x14ac:dyDescent="0.3">
      <c r="A105" s="1126"/>
      <c r="B105" s="1101"/>
      <c r="C105" s="1077"/>
      <c r="D105" s="922"/>
      <c r="E105" s="1128"/>
      <c r="F105" s="1102"/>
      <c r="G105" s="1102"/>
      <c r="H105" s="1102"/>
      <c r="I105" s="1102"/>
      <c r="J105" s="1102"/>
      <c r="K105" s="1102"/>
      <c r="L105" s="1102"/>
      <c r="M105" s="1102"/>
      <c r="N105" s="1102"/>
      <c r="O105" s="1102"/>
      <c r="P105" s="1102"/>
      <c r="Q105" s="1102"/>
      <c r="R105" s="1102"/>
      <c r="S105" s="834"/>
      <c r="W105" s="1077"/>
      <c r="X105" s="1077"/>
      <c r="Z105" s="1077"/>
      <c r="AA105" s="1077"/>
      <c r="AB105" s="790"/>
    </row>
    <row r="106" spans="1:28" ht="14.25" x14ac:dyDescent="0.3">
      <c r="A106" s="1070">
        <v>6</v>
      </c>
      <c r="B106" s="1124" t="s">
        <v>153</v>
      </c>
      <c r="C106" s="1072"/>
      <c r="D106" s="918"/>
      <c r="E106" s="1073"/>
      <c r="F106" s="1116"/>
      <c r="G106" s="1116"/>
      <c r="H106" s="1116"/>
      <c r="I106" s="1116"/>
      <c r="J106" s="1116"/>
      <c r="K106" s="1116"/>
      <c r="L106" s="1116"/>
      <c r="M106" s="1116"/>
      <c r="N106" s="1116"/>
      <c r="O106" s="1116"/>
      <c r="P106" s="1116"/>
      <c r="Q106" s="1116"/>
      <c r="R106" s="1074"/>
      <c r="S106" s="838"/>
      <c r="W106" s="1072"/>
      <c r="X106" s="1072"/>
      <c r="Z106" s="1072"/>
      <c r="AA106" s="1072"/>
      <c r="AB106" s="781"/>
    </row>
    <row r="107" spans="1:28" ht="14.25" x14ac:dyDescent="0.3">
      <c r="A107" s="1075">
        <v>6.1</v>
      </c>
      <c r="B107" s="1076" t="s">
        <v>154</v>
      </c>
      <c r="C107" s="1148">
        <f>'24. M&amp;E Staff Loading'!C107</f>
        <v>0</v>
      </c>
      <c r="D107" s="919">
        <f>'24. M&amp;E Staff Loading'!D107</f>
        <v>0</v>
      </c>
      <c r="E107" s="1149">
        <f>'24. M&amp;E Staff Loading'!E107</f>
        <v>0</v>
      </c>
      <c r="F107" s="1102"/>
      <c r="G107" s="1102"/>
      <c r="H107" s="1102"/>
      <c r="I107" s="1102"/>
      <c r="J107" s="1102"/>
      <c r="K107" s="1102"/>
      <c r="L107" s="1102"/>
      <c r="M107" s="1102"/>
      <c r="N107" s="1102"/>
      <c r="O107" s="1102"/>
      <c r="P107" s="1102"/>
      <c r="Q107" s="1102"/>
      <c r="R107" s="1080">
        <f t="shared" ref="R107:R111" si="110">SUM(F107:Q107)</f>
        <v>0</v>
      </c>
      <c r="S107" s="788">
        <f>D107*R107</f>
        <v>0</v>
      </c>
      <c r="W107" s="1081">
        <f>X107/$U$7</f>
        <v>0</v>
      </c>
      <c r="X107" s="1081">
        <f>R107/12</f>
        <v>0</v>
      </c>
      <c r="Z107" s="1081">
        <f>IF($E107="Y",$R107,0)</f>
        <v>0</v>
      </c>
      <c r="AA107" s="1081">
        <f>IF($E107="N",$R107,0)</f>
        <v>0</v>
      </c>
      <c r="AB107" s="909" t="e">
        <f>Z107/(AA107+Z107)</f>
        <v>#DIV/0!</v>
      </c>
    </row>
    <row r="108" spans="1:28" s="1088" customFormat="1" ht="14.25" x14ac:dyDescent="0.3">
      <c r="A108" s="1075"/>
      <c r="B108" s="1076"/>
      <c r="C108" s="1148">
        <f>'24. M&amp;E Staff Loading'!C108</f>
        <v>0</v>
      </c>
      <c r="D108" s="919">
        <f>'24. M&amp;E Staff Loading'!D108</f>
        <v>0</v>
      </c>
      <c r="E108" s="1149">
        <f>'24. M&amp;E Staff Loading'!E108</f>
        <v>0</v>
      </c>
      <c r="F108" s="1102"/>
      <c r="G108" s="1102"/>
      <c r="H108" s="1102"/>
      <c r="I108" s="1102"/>
      <c r="J108" s="1102"/>
      <c r="K108" s="1102"/>
      <c r="L108" s="1102"/>
      <c r="M108" s="1102"/>
      <c r="N108" s="1102"/>
      <c r="O108" s="1102"/>
      <c r="P108" s="1102"/>
      <c r="Q108" s="1102"/>
      <c r="R108" s="1080">
        <f t="shared" si="110"/>
        <v>0</v>
      </c>
      <c r="S108" s="788">
        <f t="shared" ref="S108:S111" si="111">D108*R108</f>
        <v>0</v>
      </c>
      <c r="T108" s="1066"/>
      <c r="U108" s="1066"/>
      <c r="V108" s="1066"/>
      <c r="W108" s="1081">
        <f t="shared" ref="W108:W111" si="112">X108/$U$7</f>
        <v>0</v>
      </c>
      <c r="X108" s="1081">
        <f t="shared" ref="X108:X111" si="113">R108/12</f>
        <v>0</v>
      </c>
      <c r="Z108" s="1081">
        <f t="shared" ref="Z108:Z111" si="114">IF($E108="Y",$R108,0)</f>
        <v>0</v>
      </c>
      <c r="AA108" s="1081">
        <f t="shared" ref="AA108:AA111" si="115">IF($E108="N",$R108,0)</f>
        <v>0</v>
      </c>
      <c r="AB108" s="909" t="e">
        <f t="shared" ref="AB108:AB111" si="116">Z108/(AA108+Z108)</f>
        <v>#DIV/0!</v>
      </c>
    </row>
    <row r="109" spans="1:28" ht="14.25" x14ac:dyDescent="0.3">
      <c r="A109" s="1075"/>
      <c r="B109" s="1076"/>
      <c r="C109" s="1148">
        <f>'24. M&amp;E Staff Loading'!C109</f>
        <v>0</v>
      </c>
      <c r="D109" s="919">
        <f>'24. M&amp;E Staff Loading'!D109</f>
        <v>0</v>
      </c>
      <c r="E109" s="1149">
        <f>'24. M&amp;E Staff Loading'!E109</f>
        <v>0</v>
      </c>
      <c r="F109" s="1102"/>
      <c r="G109" s="1102"/>
      <c r="H109" s="1102"/>
      <c r="I109" s="1102"/>
      <c r="J109" s="1102"/>
      <c r="K109" s="1102"/>
      <c r="L109" s="1102"/>
      <c r="M109" s="1102"/>
      <c r="N109" s="1102"/>
      <c r="O109" s="1102"/>
      <c r="P109" s="1102"/>
      <c r="Q109" s="1102"/>
      <c r="R109" s="1080">
        <f t="shared" si="110"/>
        <v>0</v>
      </c>
      <c r="S109" s="788">
        <f t="shared" si="111"/>
        <v>0</v>
      </c>
      <c r="W109" s="1081">
        <f t="shared" si="112"/>
        <v>0</v>
      </c>
      <c r="X109" s="1081">
        <f t="shared" si="113"/>
        <v>0</v>
      </c>
      <c r="Z109" s="1081">
        <f t="shared" si="114"/>
        <v>0</v>
      </c>
      <c r="AA109" s="1081">
        <f t="shared" si="115"/>
        <v>0</v>
      </c>
      <c r="AB109" s="909" t="e">
        <f t="shared" si="116"/>
        <v>#DIV/0!</v>
      </c>
    </row>
    <row r="110" spans="1:28" s="1088" customFormat="1" ht="14.25" x14ac:dyDescent="0.3">
      <c r="A110" s="1075"/>
      <c r="B110" s="1076"/>
      <c r="C110" s="1148">
        <f>'24. M&amp;E Staff Loading'!C110</f>
        <v>0</v>
      </c>
      <c r="D110" s="919">
        <f>'24. M&amp;E Staff Loading'!D110</f>
        <v>0</v>
      </c>
      <c r="E110" s="1149">
        <f>'24. M&amp;E Staff Loading'!E110</f>
        <v>0</v>
      </c>
      <c r="F110" s="1102"/>
      <c r="G110" s="1102"/>
      <c r="H110" s="1102"/>
      <c r="I110" s="1102"/>
      <c r="J110" s="1102"/>
      <c r="K110" s="1102"/>
      <c r="L110" s="1102"/>
      <c r="M110" s="1102"/>
      <c r="N110" s="1102"/>
      <c r="O110" s="1102"/>
      <c r="P110" s="1102"/>
      <c r="Q110" s="1102"/>
      <c r="R110" s="1080">
        <f t="shared" si="110"/>
        <v>0</v>
      </c>
      <c r="S110" s="788">
        <f t="shared" si="111"/>
        <v>0</v>
      </c>
      <c r="T110" s="1066"/>
      <c r="U110" s="1066"/>
      <c r="V110" s="1066"/>
      <c r="W110" s="1081">
        <f t="shared" si="112"/>
        <v>0</v>
      </c>
      <c r="X110" s="1081">
        <f t="shared" si="113"/>
        <v>0</v>
      </c>
      <c r="Z110" s="1081">
        <f t="shared" si="114"/>
        <v>0</v>
      </c>
      <c r="AA110" s="1081">
        <f t="shared" si="115"/>
        <v>0</v>
      </c>
      <c r="AB110" s="909" t="e">
        <f t="shared" si="116"/>
        <v>#DIV/0!</v>
      </c>
    </row>
    <row r="111" spans="1:28" ht="14.25" x14ac:dyDescent="0.3">
      <c r="A111" s="1075"/>
      <c r="B111" s="1076"/>
      <c r="C111" s="1148">
        <f>'24. M&amp;E Staff Loading'!C111</f>
        <v>0</v>
      </c>
      <c r="D111" s="919">
        <f>'24. M&amp;E Staff Loading'!D111</f>
        <v>0</v>
      </c>
      <c r="E111" s="1149">
        <f>'24. M&amp;E Staff Loading'!E111</f>
        <v>0</v>
      </c>
      <c r="F111" s="1102"/>
      <c r="G111" s="1102"/>
      <c r="H111" s="1102"/>
      <c r="I111" s="1102"/>
      <c r="J111" s="1102"/>
      <c r="K111" s="1102"/>
      <c r="L111" s="1102"/>
      <c r="M111" s="1102"/>
      <c r="N111" s="1102"/>
      <c r="O111" s="1102"/>
      <c r="P111" s="1102"/>
      <c r="Q111" s="1102"/>
      <c r="R111" s="1080">
        <f t="shared" si="110"/>
        <v>0</v>
      </c>
      <c r="S111" s="788">
        <f t="shared" si="111"/>
        <v>0</v>
      </c>
      <c r="W111" s="1081">
        <f t="shared" si="112"/>
        <v>0</v>
      </c>
      <c r="X111" s="1081">
        <f t="shared" si="113"/>
        <v>0</v>
      </c>
      <c r="Z111" s="1081">
        <f t="shared" si="114"/>
        <v>0</v>
      </c>
      <c r="AA111" s="1081">
        <f t="shared" si="115"/>
        <v>0</v>
      </c>
      <c r="AB111" s="909" t="e">
        <f t="shared" si="116"/>
        <v>#DIV/0!</v>
      </c>
    </row>
    <row r="112" spans="1:28" ht="15" thickBot="1" x14ac:dyDescent="0.35">
      <c r="A112" s="1082"/>
      <c r="B112" s="1083" t="s">
        <v>1234</v>
      </c>
      <c r="C112" s="1084"/>
      <c r="D112" s="920"/>
      <c r="E112" s="1086"/>
      <c r="F112" s="1087">
        <f>SUM(F107:F111)</f>
        <v>0</v>
      </c>
      <c r="G112" s="1087">
        <f t="shared" ref="G112:R112" si="117">SUM(G107:G111)</f>
        <v>0</v>
      </c>
      <c r="H112" s="1087">
        <f t="shared" si="117"/>
        <v>0</v>
      </c>
      <c r="I112" s="1087">
        <f t="shared" si="117"/>
        <v>0</v>
      </c>
      <c r="J112" s="1087">
        <f t="shared" si="117"/>
        <v>0</v>
      </c>
      <c r="K112" s="1087">
        <f t="shared" si="117"/>
        <v>0</v>
      </c>
      <c r="L112" s="1087">
        <f t="shared" si="117"/>
        <v>0</v>
      </c>
      <c r="M112" s="1087">
        <f t="shared" si="117"/>
        <v>0</v>
      </c>
      <c r="N112" s="1087">
        <f t="shared" si="117"/>
        <v>0</v>
      </c>
      <c r="O112" s="1087">
        <f t="shared" si="117"/>
        <v>0</v>
      </c>
      <c r="P112" s="1087">
        <f t="shared" si="117"/>
        <v>0</v>
      </c>
      <c r="Q112" s="1087">
        <f t="shared" si="117"/>
        <v>0</v>
      </c>
      <c r="R112" s="1087">
        <f t="shared" si="117"/>
        <v>0</v>
      </c>
      <c r="S112" s="796">
        <f>SUM(S107:S111)</f>
        <v>0</v>
      </c>
      <c r="W112" s="1099">
        <f>SUM(W107:W111)</f>
        <v>0</v>
      </c>
      <c r="X112" s="1099">
        <f>SUM(X107:X111)</f>
        <v>0</v>
      </c>
      <c r="Z112" s="1089">
        <f>SUM(Z107:Z111)</f>
        <v>0</v>
      </c>
      <c r="AA112" s="1089">
        <f>SUM(AA107:AA111)</f>
        <v>0</v>
      </c>
      <c r="AB112" s="798" t="e">
        <f>Z112/(Z112+AA112)</f>
        <v>#DIV/0!</v>
      </c>
    </row>
    <row r="113" spans="1:28" ht="14.25" x14ac:dyDescent="0.3">
      <c r="A113" s="1075">
        <v>6.2</v>
      </c>
      <c r="B113" s="1076" t="s">
        <v>1174</v>
      </c>
      <c r="C113" s="1148">
        <f>'24. M&amp;E Staff Loading'!C113</f>
        <v>0</v>
      </c>
      <c r="D113" s="919">
        <f>'24. M&amp;E Staff Loading'!D113</f>
        <v>0</v>
      </c>
      <c r="E113" s="1149">
        <f>'24. M&amp;E Staff Loading'!E113</f>
        <v>0</v>
      </c>
      <c r="F113" s="1102"/>
      <c r="G113" s="1102"/>
      <c r="H113" s="1102"/>
      <c r="I113" s="1102"/>
      <c r="J113" s="1102"/>
      <c r="K113" s="1102"/>
      <c r="L113" s="1102"/>
      <c r="M113" s="1102"/>
      <c r="N113" s="1102"/>
      <c r="O113" s="1102"/>
      <c r="P113" s="1102"/>
      <c r="Q113" s="1102"/>
      <c r="R113" s="1080">
        <f t="shared" ref="R113:R117" si="118">SUM(F113:Q113)</f>
        <v>0</v>
      </c>
      <c r="S113" s="788">
        <f>D113*R113</f>
        <v>0</v>
      </c>
      <c r="T113" s="1088"/>
      <c r="U113" s="1088"/>
      <c r="V113" s="1088"/>
      <c r="W113" s="1081">
        <f>X113/$U$7</f>
        <v>0</v>
      </c>
      <c r="X113" s="1081">
        <f>R113/12</f>
        <v>0</v>
      </c>
      <c r="Z113" s="1081">
        <f>IF($E113="Y",$R113,0)</f>
        <v>0</v>
      </c>
      <c r="AA113" s="1081">
        <f>IF($E113="N",$R113,0)</f>
        <v>0</v>
      </c>
      <c r="AB113" s="909" t="e">
        <f>Z113/(AA113+Z113)</f>
        <v>#DIV/0!</v>
      </c>
    </row>
    <row r="114" spans="1:28" s="1088" customFormat="1" ht="14.25" x14ac:dyDescent="0.3">
      <c r="A114" s="1075"/>
      <c r="B114" s="1076"/>
      <c r="C114" s="1148">
        <f>'24. M&amp;E Staff Loading'!C114</f>
        <v>0</v>
      </c>
      <c r="D114" s="919">
        <f>'24. M&amp;E Staff Loading'!D114</f>
        <v>0</v>
      </c>
      <c r="E114" s="1149">
        <f>'24. M&amp;E Staff Loading'!E114</f>
        <v>0</v>
      </c>
      <c r="F114" s="1102"/>
      <c r="G114" s="1102"/>
      <c r="H114" s="1102"/>
      <c r="I114" s="1102"/>
      <c r="J114" s="1102"/>
      <c r="K114" s="1102"/>
      <c r="L114" s="1102"/>
      <c r="M114" s="1102"/>
      <c r="N114" s="1102"/>
      <c r="O114" s="1102"/>
      <c r="P114" s="1102"/>
      <c r="Q114" s="1102"/>
      <c r="R114" s="1080">
        <f t="shared" si="118"/>
        <v>0</v>
      </c>
      <c r="S114" s="788">
        <f t="shared" ref="S114:S117" si="119">D114*R114</f>
        <v>0</v>
      </c>
      <c r="W114" s="1081">
        <f t="shared" ref="W114:W117" si="120">X114/$U$7</f>
        <v>0</v>
      </c>
      <c r="X114" s="1081">
        <f t="shared" ref="X114:X117" si="121">R114/12</f>
        <v>0</v>
      </c>
      <c r="Z114" s="1081">
        <f t="shared" ref="Z114:Z117" si="122">IF($E114="Y",$R114,0)</f>
        <v>0</v>
      </c>
      <c r="AA114" s="1081">
        <f t="shared" ref="AA114:AA117" si="123">IF($E114="N",$R114,0)</f>
        <v>0</v>
      </c>
      <c r="AB114" s="909" t="e">
        <f t="shared" ref="AB114:AB117" si="124">Z114/(AA114+Z114)</f>
        <v>#DIV/0!</v>
      </c>
    </row>
    <row r="115" spans="1:28" s="1088" customFormat="1" ht="14.25" x14ac:dyDescent="0.3">
      <c r="A115" s="1075"/>
      <c r="B115" s="1076"/>
      <c r="C115" s="1148">
        <f>'24. M&amp;E Staff Loading'!C115</f>
        <v>0</v>
      </c>
      <c r="D115" s="919">
        <f>'24. M&amp;E Staff Loading'!D115</f>
        <v>0</v>
      </c>
      <c r="E115" s="1149">
        <f>'24. M&amp;E Staff Loading'!E115</f>
        <v>0</v>
      </c>
      <c r="F115" s="1102"/>
      <c r="G115" s="1102"/>
      <c r="H115" s="1102"/>
      <c r="I115" s="1102"/>
      <c r="J115" s="1102"/>
      <c r="K115" s="1102"/>
      <c r="L115" s="1102"/>
      <c r="M115" s="1102"/>
      <c r="N115" s="1102"/>
      <c r="O115" s="1102"/>
      <c r="P115" s="1102"/>
      <c r="Q115" s="1102"/>
      <c r="R115" s="1080">
        <f t="shared" si="118"/>
        <v>0</v>
      </c>
      <c r="S115" s="788">
        <f t="shared" si="119"/>
        <v>0</v>
      </c>
      <c r="W115" s="1081">
        <f t="shared" si="120"/>
        <v>0</v>
      </c>
      <c r="X115" s="1081">
        <f t="shared" si="121"/>
        <v>0</v>
      </c>
      <c r="Z115" s="1081">
        <f t="shared" si="122"/>
        <v>0</v>
      </c>
      <c r="AA115" s="1081">
        <f t="shared" si="123"/>
        <v>0</v>
      </c>
      <c r="AB115" s="909" t="e">
        <f t="shared" si="124"/>
        <v>#DIV/0!</v>
      </c>
    </row>
    <row r="116" spans="1:28" ht="14.25" x14ac:dyDescent="0.3">
      <c r="A116" s="1075"/>
      <c r="B116" s="1076"/>
      <c r="C116" s="1148">
        <f>'24. M&amp;E Staff Loading'!C116</f>
        <v>0</v>
      </c>
      <c r="D116" s="919">
        <f>'24. M&amp;E Staff Loading'!D116</f>
        <v>0</v>
      </c>
      <c r="E116" s="1149">
        <f>'24. M&amp;E Staff Loading'!E116</f>
        <v>0</v>
      </c>
      <c r="F116" s="1102"/>
      <c r="G116" s="1102"/>
      <c r="H116" s="1102"/>
      <c r="I116" s="1102"/>
      <c r="J116" s="1102"/>
      <c r="K116" s="1102"/>
      <c r="L116" s="1102"/>
      <c r="M116" s="1102"/>
      <c r="N116" s="1102"/>
      <c r="O116" s="1102"/>
      <c r="P116" s="1102"/>
      <c r="Q116" s="1102"/>
      <c r="R116" s="1080">
        <f t="shared" si="118"/>
        <v>0</v>
      </c>
      <c r="S116" s="788">
        <f t="shared" si="119"/>
        <v>0</v>
      </c>
      <c r="W116" s="1081">
        <f t="shared" si="120"/>
        <v>0</v>
      </c>
      <c r="X116" s="1081">
        <f t="shared" si="121"/>
        <v>0</v>
      </c>
      <c r="Z116" s="1081">
        <f t="shared" si="122"/>
        <v>0</v>
      </c>
      <c r="AA116" s="1081">
        <f t="shared" si="123"/>
        <v>0</v>
      </c>
      <c r="AB116" s="909" t="e">
        <f t="shared" si="124"/>
        <v>#DIV/0!</v>
      </c>
    </row>
    <row r="117" spans="1:28" ht="14.25" x14ac:dyDescent="0.3">
      <c r="A117" s="1075"/>
      <c r="B117" s="1076"/>
      <c r="C117" s="1148">
        <f>'24. M&amp;E Staff Loading'!C117</f>
        <v>0</v>
      </c>
      <c r="D117" s="919">
        <f>'24. M&amp;E Staff Loading'!D117</f>
        <v>0</v>
      </c>
      <c r="E117" s="1149">
        <f>'24. M&amp;E Staff Loading'!E117</f>
        <v>0</v>
      </c>
      <c r="F117" s="1102"/>
      <c r="G117" s="1102"/>
      <c r="H117" s="1102"/>
      <c r="I117" s="1102"/>
      <c r="J117" s="1102"/>
      <c r="K117" s="1102"/>
      <c r="L117" s="1102"/>
      <c r="M117" s="1102"/>
      <c r="N117" s="1102"/>
      <c r="O117" s="1102"/>
      <c r="P117" s="1102"/>
      <c r="Q117" s="1102"/>
      <c r="R117" s="1080">
        <f t="shared" si="118"/>
        <v>0</v>
      </c>
      <c r="S117" s="788">
        <f t="shared" si="119"/>
        <v>0</v>
      </c>
      <c r="W117" s="1081">
        <f t="shared" si="120"/>
        <v>0</v>
      </c>
      <c r="X117" s="1081">
        <f t="shared" si="121"/>
        <v>0</v>
      </c>
      <c r="Z117" s="1081">
        <f t="shared" si="122"/>
        <v>0</v>
      </c>
      <c r="AA117" s="1081">
        <f t="shared" si="123"/>
        <v>0</v>
      </c>
      <c r="AB117" s="909" t="e">
        <f t="shared" si="124"/>
        <v>#DIV/0!</v>
      </c>
    </row>
    <row r="118" spans="1:28" ht="15" thickBot="1" x14ac:dyDescent="0.35">
      <c r="A118" s="1082"/>
      <c r="B118" s="1083" t="s">
        <v>1175</v>
      </c>
      <c r="C118" s="1084"/>
      <c r="D118" s="920"/>
      <c r="E118" s="1086"/>
      <c r="F118" s="1087">
        <f>SUM(F113:F117)</f>
        <v>0</v>
      </c>
      <c r="G118" s="1087">
        <f t="shared" ref="G118:R118" si="125">SUM(G113:G117)</f>
        <v>0</v>
      </c>
      <c r="H118" s="1087">
        <f t="shared" si="125"/>
        <v>0</v>
      </c>
      <c r="I118" s="1087">
        <f t="shared" si="125"/>
        <v>0</v>
      </c>
      <c r="J118" s="1087">
        <f t="shared" si="125"/>
        <v>0</v>
      </c>
      <c r="K118" s="1087">
        <f t="shared" si="125"/>
        <v>0</v>
      </c>
      <c r="L118" s="1087">
        <f t="shared" si="125"/>
        <v>0</v>
      </c>
      <c r="M118" s="1087">
        <f t="shared" si="125"/>
        <v>0</v>
      </c>
      <c r="N118" s="1087">
        <f t="shared" si="125"/>
        <v>0</v>
      </c>
      <c r="O118" s="1087">
        <f t="shared" si="125"/>
        <v>0</v>
      </c>
      <c r="P118" s="1087">
        <f t="shared" si="125"/>
        <v>0</v>
      </c>
      <c r="Q118" s="1087">
        <f t="shared" si="125"/>
        <v>0</v>
      </c>
      <c r="R118" s="1087">
        <f t="shared" si="125"/>
        <v>0</v>
      </c>
      <c r="S118" s="796">
        <f>SUM(S113:S117)</f>
        <v>0</v>
      </c>
      <c r="W118" s="1099">
        <f>SUM(W113:W117)</f>
        <v>0</v>
      </c>
      <c r="X118" s="1099">
        <f>SUM(X113:X117)</f>
        <v>0</v>
      </c>
      <c r="Z118" s="1089">
        <f>SUM(Z113:Z117)</f>
        <v>0</v>
      </c>
      <c r="AA118" s="1089">
        <f>SUM(AA113:AA117)</f>
        <v>0</v>
      </c>
      <c r="AB118" s="798" t="e">
        <f>Z118/(Z118+AA118)</f>
        <v>#DIV/0!</v>
      </c>
    </row>
    <row r="119" spans="1:28" ht="14.25" x14ac:dyDescent="0.3">
      <c r="A119" s="1075">
        <v>6.3</v>
      </c>
      <c r="B119" s="1076" t="s">
        <v>158</v>
      </c>
      <c r="C119" s="1148">
        <f>'24. M&amp;E Staff Loading'!C119</f>
        <v>0</v>
      </c>
      <c r="D119" s="919">
        <f>'24. M&amp;E Staff Loading'!D119</f>
        <v>0</v>
      </c>
      <c r="E119" s="1149">
        <f>'24. M&amp;E Staff Loading'!E119</f>
        <v>0</v>
      </c>
      <c r="F119" s="1102"/>
      <c r="G119" s="1102"/>
      <c r="H119" s="1102"/>
      <c r="I119" s="1102"/>
      <c r="J119" s="1102"/>
      <c r="K119" s="1102"/>
      <c r="L119" s="1102"/>
      <c r="M119" s="1102"/>
      <c r="N119" s="1102"/>
      <c r="O119" s="1102"/>
      <c r="P119" s="1102"/>
      <c r="Q119" s="1102"/>
      <c r="R119" s="1080">
        <f t="shared" ref="R119:R123" si="126">SUM(F119:Q119)</f>
        <v>0</v>
      </c>
      <c r="S119" s="788">
        <f>D119*R119</f>
        <v>0</v>
      </c>
      <c r="W119" s="1081">
        <f>X119/$U$7</f>
        <v>0</v>
      </c>
      <c r="X119" s="1081">
        <f>R119/12</f>
        <v>0</v>
      </c>
      <c r="Z119" s="1081">
        <f>IF($E119="Y",$R119,0)</f>
        <v>0</v>
      </c>
      <c r="AA119" s="1081">
        <f>IF($E119="N",$R119,0)</f>
        <v>0</v>
      </c>
      <c r="AB119" s="909" t="e">
        <f>Z119/(AA119+Z119)</f>
        <v>#DIV/0!</v>
      </c>
    </row>
    <row r="120" spans="1:28" s="1088" customFormat="1" ht="14.25" x14ac:dyDescent="0.3">
      <c r="A120" s="1075"/>
      <c r="B120" s="1076"/>
      <c r="C120" s="1148">
        <f>'24. M&amp;E Staff Loading'!C120</f>
        <v>0</v>
      </c>
      <c r="D120" s="919">
        <f>'24. M&amp;E Staff Loading'!D120</f>
        <v>0</v>
      </c>
      <c r="E120" s="1149">
        <f>'24. M&amp;E Staff Loading'!E120</f>
        <v>0</v>
      </c>
      <c r="F120" s="1102"/>
      <c r="G120" s="1102"/>
      <c r="H120" s="1102"/>
      <c r="I120" s="1102"/>
      <c r="J120" s="1102"/>
      <c r="K120" s="1102"/>
      <c r="L120" s="1102"/>
      <c r="M120" s="1102"/>
      <c r="N120" s="1102"/>
      <c r="O120" s="1102"/>
      <c r="P120" s="1102"/>
      <c r="Q120" s="1102"/>
      <c r="R120" s="1080">
        <f t="shared" si="126"/>
        <v>0</v>
      </c>
      <c r="S120" s="788">
        <f t="shared" ref="S120:S123" si="127">D120*R120</f>
        <v>0</v>
      </c>
      <c r="T120" s="1129"/>
      <c r="U120" s="1129"/>
      <c r="V120" s="1129"/>
      <c r="W120" s="1081">
        <f t="shared" ref="W120:W123" si="128">X120/$U$7</f>
        <v>0</v>
      </c>
      <c r="X120" s="1081">
        <f t="shared" ref="X120:X123" si="129">R120/12</f>
        <v>0</v>
      </c>
      <c r="Z120" s="1081">
        <f t="shared" ref="Z120:Z123" si="130">IF($E120="Y",$R120,0)</f>
        <v>0</v>
      </c>
      <c r="AA120" s="1081">
        <f t="shared" ref="AA120:AA123" si="131">IF($E120="N",$R120,0)</f>
        <v>0</v>
      </c>
      <c r="AB120" s="909" t="e">
        <f t="shared" ref="AB120:AB123" si="132">Z120/(AA120+Z120)</f>
        <v>#DIV/0!</v>
      </c>
    </row>
    <row r="121" spans="1:28" ht="14.25" x14ac:dyDescent="0.3">
      <c r="A121" s="1075"/>
      <c r="B121" s="1076"/>
      <c r="C121" s="1148">
        <f>'24. M&amp;E Staff Loading'!C121</f>
        <v>0</v>
      </c>
      <c r="D121" s="919">
        <f>'24. M&amp;E Staff Loading'!D121</f>
        <v>0</v>
      </c>
      <c r="E121" s="1149">
        <f>'24. M&amp;E Staff Loading'!E121</f>
        <v>0</v>
      </c>
      <c r="F121" s="1102"/>
      <c r="G121" s="1102"/>
      <c r="H121" s="1102"/>
      <c r="I121" s="1102"/>
      <c r="J121" s="1102"/>
      <c r="K121" s="1102"/>
      <c r="L121" s="1102"/>
      <c r="M121" s="1102"/>
      <c r="N121" s="1102"/>
      <c r="O121" s="1102"/>
      <c r="P121" s="1102"/>
      <c r="Q121" s="1102"/>
      <c r="R121" s="1080">
        <f t="shared" si="126"/>
        <v>0</v>
      </c>
      <c r="S121" s="788">
        <f t="shared" si="127"/>
        <v>0</v>
      </c>
      <c r="W121" s="1081">
        <f t="shared" si="128"/>
        <v>0</v>
      </c>
      <c r="X121" s="1081">
        <f t="shared" si="129"/>
        <v>0</v>
      </c>
      <c r="Z121" s="1081">
        <f t="shared" si="130"/>
        <v>0</v>
      </c>
      <c r="AA121" s="1081">
        <f t="shared" si="131"/>
        <v>0</v>
      </c>
      <c r="AB121" s="909" t="e">
        <f t="shared" si="132"/>
        <v>#DIV/0!</v>
      </c>
    </row>
    <row r="122" spans="1:28" s="1088" customFormat="1" ht="14.25" x14ac:dyDescent="0.3">
      <c r="A122" s="1075"/>
      <c r="B122" s="1076"/>
      <c r="C122" s="1148">
        <f>'24. M&amp;E Staff Loading'!C122</f>
        <v>0</v>
      </c>
      <c r="D122" s="919">
        <f>'24. M&amp;E Staff Loading'!D122</f>
        <v>0</v>
      </c>
      <c r="E122" s="1149">
        <f>'24. M&amp;E Staff Loading'!E122</f>
        <v>0</v>
      </c>
      <c r="F122" s="1102"/>
      <c r="G122" s="1102"/>
      <c r="H122" s="1102"/>
      <c r="I122" s="1102"/>
      <c r="J122" s="1102"/>
      <c r="K122" s="1102"/>
      <c r="L122" s="1102"/>
      <c r="M122" s="1102"/>
      <c r="N122" s="1102"/>
      <c r="O122" s="1102"/>
      <c r="P122" s="1102"/>
      <c r="Q122" s="1102"/>
      <c r="R122" s="1080">
        <f t="shared" si="126"/>
        <v>0</v>
      </c>
      <c r="S122" s="788">
        <f t="shared" si="127"/>
        <v>0</v>
      </c>
      <c r="T122" s="1066"/>
      <c r="U122" s="1066"/>
      <c r="V122" s="1066"/>
      <c r="W122" s="1081">
        <f t="shared" si="128"/>
        <v>0</v>
      </c>
      <c r="X122" s="1081">
        <f t="shared" si="129"/>
        <v>0</v>
      </c>
      <c r="Z122" s="1081">
        <f t="shared" si="130"/>
        <v>0</v>
      </c>
      <c r="AA122" s="1081">
        <f t="shared" si="131"/>
        <v>0</v>
      </c>
      <c r="AB122" s="909" t="e">
        <f t="shared" si="132"/>
        <v>#DIV/0!</v>
      </c>
    </row>
    <row r="123" spans="1:28" ht="14.25" x14ac:dyDescent="0.3">
      <c r="A123" s="1075"/>
      <c r="B123" s="1076"/>
      <c r="C123" s="1148">
        <f>'24. M&amp;E Staff Loading'!C123</f>
        <v>0</v>
      </c>
      <c r="D123" s="919">
        <f>'24. M&amp;E Staff Loading'!D123</f>
        <v>0</v>
      </c>
      <c r="E123" s="1149">
        <f>'24. M&amp;E Staff Loading'!E123</f>
        <v>0</v>
      </c>
      <c r="F123" s="1102"/>
      <c r="G123" s="1102"/>
      <c r="H123" s="1102"/>
      <c r="I123" s="1102"/>
      <c r="J123" s="1102"/>
      <c r="K123" s="1102"/>
      <c r="L123" s="1102"/>
      <c r="M123" s="1102"/>
      <c r="N123" s="1102"/>
      <c r="O123" s="1102"/>
      <c r="P123" s="1102"/>
      <c r="Q123" s="1102"/>
      <c r="R123" s="1080">
        <f t="shared" si="126"/>
        <v>0</v>
      </c>
      <c r="S123" s="788">
        <f t="shared" si="127"/>
        <v>0</v>
      </c>
      <c r="W123" s="1081">
        <f t="shared" si="128"/>
        <v>0</v>
      </c>
      <c r="X123" s="1081">
        <f t="shared" si="129"/>
        <v>0</v>
      </c>
      <c r="Z123" s="1081">
        <f t="shared" si="130"/>
        <v>0</v>
      </c>
      <c r="AA123" s="1081">
        <f t="shared" si="131"/>
        <v>0</v>
      </c>
      <c r="AB123" s="909" t="e">
        <f t="shared" si="132"/>
        <v>#DIV/0!</v>
      </c>
    </row>
    <row r="124" spans="1:28" ht="15" thickBot="1" x14ac:dyDescent="0.35">
      <c r="A124" s="1082"/>
      <c r="B124" s="1083" t="s">
        <v>159</v>
      </c>
      <c r="C124" s="1084"/>
      <c r="D124" s="920"/>
      <c r="E124" s="1086"/>
      <c r="F124" s="1087">
        <f>SUM(F119:F123)</f>
        <v>0</v>
      </c>
      <c r="G124" s="1087">
        <f t="shared" ref="G124:R124" si="133">SUM(G119:G123)</f>
        <v>0</v>
      </c>
      <c r="H124" s="1087">
        <f t="shared" si="133"/>
        <v>0</v>
      </c>
      <c r="I124" s="1087">
        <f t="shared" si="133"/>
        <v>0</v>
      </c>
      <c r="J124" s="1087">
        <f t="shared" si="133"/>
        <v>0</v>
      </c>
      <c r="K124" s="1087">
        <f t="shared" si="133"/>
        <v>0</v>
      </c>
      <c r="L124" s="1087">
        <f t="shared" si="133"/>
        <v>0</v>
      </c>
      <c r="M124" s="1087">
        <f t="shared" si="133"/>
        <v>0</v>
      </c>
      <c r="N124" s="1087">
        <f t="shared" si="133"/>
        <v>0</v>
      </c>
      <c r="O124" s="1087">
        <f t="shared" si="133"/>
        <v>0</v>
      </c>
      <c r="P124" s="1087">
        <f t="shared" si="133"/>
        <v>0</v>
      </c>
      <c r="Q124" s="1087">
        <f t="shared" si="133"/>
        <v>0</v>
      </c>
      <c r="R124" s="1087">
        <f t="shared" si="133"/>
        <v>0</v>
      </c>
      <c r="S124" s="796">
        <f>SUM(S119:S123)</f>
        <v>0</v>
      </c>
      <c r="W124" s="1099">
        <f>SUM(W119:W123)</f>
        <v>0</v>
      </c>
      <c r="X124" s="1099">
        <f>SUM(X119:X123)</f>
        <v>0</v>
      </c>
      <c r="Z124" s="1089">
        <f>SUM(Z119:Z123)</f>
        <v>0</v>
      </c>
      <c r="AA124" s="1089">
        <f>SUM(AA119:AA123)</f>
        <v>0</v>
      </c>
      <c r="AB124" s="798" t="e">
        <f>Z124/(Z124+AA124)</f>
        <v>#DIV/0!</v>
      </c>
    </row>
    <row r="125" spans="1:28" ht="14.25" x14ac:dyDescent="0.3">
      <c r="A125" s="1075">
        <v>6.4</v>
      </c>
      <c r="B125" s="1076" t="s">
        <v>160</v>
      </c>
      <c r="C125" s="1148">
        <f>'24. M&amp;E Staff Loading'!C125</f>
        <v>0</v>
      </c>
      <c r="D125" s="919">
        <f>'24. M&amp;E Staff Loading'!D125</f>
        <v>0</v>
      </c>
      <c r="E125" s="1149">
        <f>'24. M&amp;E Staff Loading'!E125</f>
        <v>0</v>
      </c>
      <c r="F125" s="1102"/>
      <c r="G125" s="1102"/>
      <c r="H125" s="1102"/>
      <c r="I125" s="1102"/>
      <c r="J125" s="1102"/>
      <c r="K125" s="1102"/>
      <c r="L125" s="1102"/>
      <c r="M125" s="1102"/>
      <c r="N125" s="1102"/>
      <c r="O125" s="1102"/>
      <c r="P125" s="1102"/>
      <c r="Q125" s="1102"/>
      <c r="R125" s="1080">
        <f t="shared" ref="R125:R129" si="134">SUM(F125:Q125)</f>
        <v>0</v>
      </c>
      <c r="S125" s="788">
        <f>D125*R125</f>
        <v>0</v>
      </c>
      <c r="W125" s="1081">
        <f>X125/$U$7</f>
        <v>0</v>
      </c>
      <c r="X125" s="1081">
        <f>R125/12</f>
        <v>0</v>
      </c>
      <c r="Z125" s="1081">
        <f>IF($E125="Y",$R125,0)</f>
        <v>0</v>
      </c>
      <c r="AA125" s="1081">
        <f>IF($E125="N",$R125,0)</f>
        <v>0</v>
      </c>
      <c r="AB125" s="909" t="e">
        <f>Z125/(AA125+Z125)</f>
        <v>#DIV/0!</v>
      </c>
    </row>
    <row r="126" spans="1:28" s="1088" customFormat="1" ht="14.25" x14ac:dyDescent="0.3">
      <c r="A126" s="1075"/>
      <c r="B126" s="1076"/>
      <c r="C126" s="1148">
        <f>'24. M&amp;E Staff Loading'!C126</f>
        <v>0</v>
      </c>
      <c r="D126" s="919">
        <f>'24. M&amp;E Staff Loading'!D126</f>
        <v>0</v>
      </c>
      <c r="E126" s="1149">
        <f>'24. M&amp;E Staff Loading'!E126</f>
        <v>0</v>
      </c>
      <c r="F126" s="1102"/>
      <c r="G126" s="1102"/>
      <c r="H126" s="1102"/>
      <c r="I126" s="1102"/>
      <c r="J126" s="1102"/>
      <c r="K126" s="1102"/>
      <c r="L126" s="1102"/>
      <c r="M126" s="1102"/>
      <c r="N126" s="1102"/>
      <c r="O126" s="1102"/>
      <c r="P126" s="1102"/>
      <c r="Q126" s="1102"/>
      <c r="R126" s="1080">
        <f t="shared" si="134"/>
        <v>0</v>
      </c>
      <c r="S126" s="788">
        <f t="shared" ref="S126:S129" si="135">D126*R126</f>
        <v>0</v>
      </c>
      <c r="T126" s="1066"/>
      <c r="U126" s="1066"/>
      <c r="V126" s="1066"/>
      <c r="W126" s="1081">
        <f t="shared" ref="W126:W129" si="136">X126/$U$7</f>
        <v>0</v>
      </c>
      <c r="X126" s="1081">
        <f t="shared" ref="X126:X129" si="137">R126/12</f>
        <v>0</v>
      </c>
      <c r="Z126" s="1081">
        <f t="shared" ref="Z126:Z129" si="138">IF($E126="Y",$R126,0)</f>
        <v>0</v>
      </c>
      <c r="AA126" s="1081">
        <f t="shared" ref="AA126:AA129" si="139">IF($E126="N",$R126,0)</f>
        <v>0</v>
      </c>
      <c r="AB126" s="909" t="e">
        <f t="shared" ref="AB126:AB129" si="140">Z126/(AA126+Z126)</f>
        <v>#DIV/0!</v>
      </c>
    </row>
    <row r="127" spans="1:28" s="1088" customFormat="1" ht="14.25" x14ac:dyDescent="0.3">
      <c r="A127" s="1075"/>
      <c r="B127" s="1076"/>
      <c r="C127" s="1148">
        <f>'24. M&amp;E Staff Loading'!C127</f>
        <v>0</v>
      </c>
      <c r="D127" s="919">
        <f>'24. M&amp;E Staff Loading'!D127</f>
        <v>0</v>
      </c>
      <c r="E127" s="1149">
        <f>'24. M&amp;E Staff Loading'!E127</f>
        <v>0</v>
      </c>
      <c r="F127" s="1102"/>
      <c r="G127" s="1102"/>
      <c r="H127" s="1102"/>
      <c r="I127" s="1102"/>
      <c r="J127" s="1102"/>
      <c r="K127" s="1102"/>
      <c r="L127" s="1102"/>
      <c r="M127" s="1102"/>
      <c r="N127" s="1102"/>
      <c r="O127" s="1102"/>
      <c r="P127" s="1102"/>
      <c r="Q127" s="1102"/>
      <c r="R127" s="1080">
        <f t="shared" si="134"/>
        <v>0</v>
      </c>
      <c r="S127" s="788">
        <f t="shared" si="135"/>
        <v>0</v>
      </c>
      <c r="T127" s="1066"/>
      <c r="U127" s="1066"/>
      <c r="V127" s="1066"/>
      <c r="W127" s="1081">
        <f t="shared" si="136"/>
        <v>0</v>
      </c>
      <c r="X127" s="1081">
        <f t="shared" si="137"/>
        <v>0</v>
      </c>
      <c r="Z127" s="1081">
        <f t="shared" si="138"/>
        <v>0</v>
      </c>
      <c r="AA127" s="1081">
        <f t="shared" si="139"/>
        <v>0</v>
      </c>
      <c r="AB127" s="909" t="e">
        <f t="shared" si="140"/>
        <v>#DIV/0!</v>
      </c>
    </row>
    <row r="128" spans="1:28" s="1088" customFormat="1" ht="14.25" x14ac:dyDescent="0.3">
      <c r="A128" s="1075"/>
      <c r="B128" s="1076"/>
      <c r="C128" s="1148">
        <f>'24. M&amp;E Staff Loading'!C128</f>
        <v>0</v>
      </c>
      <c r="D128" s="919">
        <f>'24. M&amp;E Staff Loading'!D128</f>
        <v>0</v>
      </c>
      <c r="E128" s="1149">
        <f>'24. M&amp;E Staff Loading'!E128</f>
        <v>0</v>
      </c>
      <c r="F128" s="1102"/>
      <c r="G128" s="1102"/>
      <c r="H128" s="1102"/>
      <c r="I128" s="1102"/>
      <c r="J128" s="1102"/>
      <c r="K128" s="1102"/>
      <c r="L128" s="1102"/>
      <c r="M128" s="1102"/>
      <c r="N128" s="1102"/>
      <c r="O128" s="1102"/>
      <c r="P128" s="1102"/>
      <c r="Q128" s="1102"/>
      <c r="R128" s="1080">
        <f t="shared" si="134"/>
        <v>0</v>
      </c>
      <c r="S128" s="788">
        <f t="shared" si="135"/>
        <v>0</v>
      </c>
      <c r="T128" s="1066"/>
      <c r="U128" s="1066"/>
      <c r="V128" s="1066"/>
      <c r="W128" s="1081">
        <f t="shared" si="136"/>
        <v>0</v>
      </c>
      <c r="X128" s="1081">
        <f t="shared" si="137"/>
        <v>0</v>
      </c>
      <c r="Z128" s="1081">
        <f t="shared" si="138"/>
        <v>0</v>
      </c>
      <c r="AA128" s="1081">
        <f t="shared" si="139"/>
        <v>0</v>
      </c>
      <c r="AB128" s="909" t="e">
        <f t="shared" si="140"/>
        <v>#DIV/0!</v>
      </c>
    </row>
    <row r="129" spans="1:28" ht="14.25" customHeight="1" x14ac:dyDescent="0.3">
      <c r="A129" s="1075"/>
      <c r="B129" s="1076"/>
      <c r="C129" s="1148">
        <f>'24. M&amp;E Staff Loading'!C129</f>
        <v>0</v>
      </c>
      <c r="D129" s="919">
        <f>'24. M&amp;E Staff Loading'!D129</f>
        <v>0</v>
      </c>
      <c r="E129" s="1149">
        <f>'24. M&amp;E Staff Loading'!E129</f>
        <v>0</v>
      </c>
      <c r="F129" s="1102"/>
      <c r="G129" s="1102"/>
      <c r="H129" s="1102"/>
      <c r="I129" s="1102"/>
      <c r="J129" s="1102"/>
      <c r="K129" s="1102"/>
      <c r="L129" s="1102"/>
      <c r="M129" s="1102"/>
      <c r="N129" s="1102"/>
      <c r="O129" s="1102"/>
      <c r="P129" s="1102"/>
      <c r="Q129" s="1102"/>
      <c r="R129" s="1080">
        <f t="shared" si="134"/>
        <v>0</v>
      </c>
      <c r="S129" s="788">
        <f t="shared" si="135"/>
        <v>0</v>
      </c>
      <c r="W129" s="1081">
        <f t="shared" si="136"/>
        <v>0</v>
      </c>
      <c r="X129" s="1081">
        <f t="shared" si="137"/>
        <v>0</v>
      </c>
      <c r="Z129" s="1081">
        <f t="shared" si="138"/>
        <v>0</v>
      </c>
      <c r="AA129" s="1081">
        <f t="shared" si="139"/>
        <v>0</v>
      </c>
      <c r="AB129" s="909" t="e">
        <f t="shared" si="140"/>
        <v>#DIV/0!</v>
      </c>
    </row>
    <row r="130" spans="1:28" s="1068" customFormat="1" ht="15" thickBot="1" x14ac:dyDescent="0.35">
      <c r="A130" s="1082"/>
      <c r="B130" s="1083" t="s">
        <v>161</v>
      </c>
      <c r="C130" s="1084"/>
      <c r="D130" s="920"/>
      <c r="E130" s="1086"/>
      <c r="F130" s="1087">
        <f>SUM(F125:F129)</f>
        <v>0</v>
      </c>
      <c r="G130" s="1087">
        <f t="shared" ref="G130:R130" si="141">SUM(G125:G129)</f>
        <v>0</v>
      </c>
      <c r="H130" s="1087">
        <f t="shared" si="141"/>
        <v>0</v>
      </c>
      <c r="I130" s="1087">
        <f t="shared" si="141"/>
        <v>0</v>
      </c>
      <c r="J130" s="1087">
        <f t="shared" si="141"/>
        <v>0</v>
      </c>
      <c r="K130" s="1087">
        <f t="shared" si="141"/>
        <v>0</v>
      </c>
      <c r="L130" s="1087">
        <f t="shared" si="141"/>
        <v>0</v>
      </c>
      <c r="M130" s="1087">
        <f t="shared" si="141"/>
        <v>0</v>
      </c>
      <c r="N130" s="1087">
        <f t="shared" si="141"/>
        <v>0</v>
      </c>
      <c r="O130" s="1087">
        <f t="shared" si="141"/>
        <v>0</v>
      </c>
      <c r="P130" s="1087">
        <f t="shared" si="141"/>
        <v>0</v>
      </c>
      <c r="Q130" s="1087">
        <f t="shared" si="141"/>
        <v>0</v>
      </c>
      <c r="R130" s="1087">
        <f t="shared" si="141"/>
        <v>0</v>
      </c>
      <c r="S130" s="796">
        <f>SUM(S125:S129)</f>
        <v>0</v>
      </c>
      <c r="T130" s="1066"/>
      <c r="U130" s="1066"/>
      <c r="V130" s="1066"/>
      <c r="W130" s="1099">
        <f>SUM(W125:W129)</f>
        <v>0</v>
      </c>
      <c r="X130" s="1099">
        <f>SUM(X125:X129)</f>
        <v>0</v>
      </c>
      <c r="Z130" s="1089">
        <f>SUM(Z125:Z129)</f>
        <v>0</v>
      </c>
      <c r="AA130" s="1089">
        <f>SUM(AA125:AA129)</f>
        <v>0</v>
      </c>
      <c r="AB130" s="798" t="e">
        <f>Z130/(Z130+AA130)</f>
        <v>#DIV/0!</v>
      </c>
    </row>
    <row r="131" spans="1:28" ht="9.9499999999999993" customHeight="1" x14ac:dyDescent="0.3">
      <c r="A131" s="1100"/>
      <c r="B131" s="1101"/>
      <c r="C131" s="1118"/>
      <c r="D131" s="922"/>
      <c r="E131" s="1079"/>
      <c r="F131" s="1102"/>
      <c r="G131" s="1102"/>
      <c r="H131" s="1102"/>
      <c r="I131" s="1102"/>
      <c r="J131" s="1102"/>
      <c r="K131" s="1102"/>
      <c r="L131" s="1102"/>
      <c r="M131" s="1102"/>
      <c r="N131" s="1102"/>
      <c r="O131" s="1102"/>
      <c r="P131" s="1102"/>
      <c r="Q131" s="1102"/>
      <c r="R131" s="1102"/>
      <c r="S131" s="834"/>
      <c r="W131" s="1125"/>
      <c r="X131" s="1125"/>
      <c r="Z131" s="1125"/>
      <c r="AA131" s="1125"/>
      <c r="AB131" s="790"/>
    </row>
    <row r="132" spans="1:28" ht="15" thickBot="1" x14ac:dyDescent="0.35">
      <c r="A132" s="1104"/>
      <c r="B132" s="1105" t="s">
        <v>155</v>
      </c>
      <c r="C132" s="1106"/>
      <c r="D132" s="923"/>
      <c r="E132" s="1108"/>
      <c r="F132" s="1107">
        <f t="shared" ref="F132:S132" si="142">SUM(F112,F118,F124,F130)</f>
        <v>0</v>
      </c>
      <c r="G132" s="1107">
        <f t="shared" si="142"/>
        <v>0</v>
      </c>
      <c r="H132" s="1107">
        <f t="shared" si="142"/>
        <v>0</v>
      </c>
      <c r="I132" s="1107">
        <f t="shared" si="142"/>
        <v>0</v>
      </c>
      <c r="J132" s="1107">
        <f t="shared" si="142"/>
        <v>0</v>
      </c>
      <c r="K132" s="1107">
        <f t="shared" si="142"/>
        <v>0</v>
      </c>
      <c r="L132" s="1107">
        <f t="shared" si="142"/>
        <v>0</v>
      </c>
      <c r="M132" s="1107">
        <f t="shared" si="142"/>
        <v>0</v>
      </c>
      <c r="N132" s="1107">
        <f t="shared" si="142"/>
        <v>0</v>
      </c>
      <c r="O132" s="1107">
        <f t="shared" si="142"/>
        <v>0</v>
      </c>
      <c r="P132" s="1107">
        <f t="shared" si="142"/>
        <v>0</v>
      </c>
      <c r="Q132" s="1107">
        <f t="shared" si="142"/>
        <v>0</v>
      </c>
      <c r="R132" s="1107">
        <f t="shared" si="142"/>
        <v>0</v>
      </c>
      <c r="S132" s="814">
        <f t="shared" si="142"/>
        <v>0</v>
      </c>
      <c r="W132" s="1107">
        <f>SUM(W112,W118,W124,W130)</f>
        <v>0</v>
      </c>
      <c r="X132" s="1107">
        <f>SUM(X112,X118,X124,X130)</f>
        <v>0</v>
      </c>
      <c r="Z132" s="1107">
        <f>SUM(Z112,Z118,Z124,Z130)</f>
        <v>0</v>
      </c>
      <c r="AA132" s="1107">
        <f>SUM(AA112,AA118,AA124,AA130)</f>
        <v>0</v>
      </c>
      <c r="AB132" s="815" t="e">
        <f t="shared" ref="AB132" si="143">Z132/(AA132+Z132)</f>
        <v>#DIV/0!</v>
      </c>
    </row>
    <row r="133" spans="1:28" ht="14.25" x14ac:dyDescent="0.3">
      <c r="A133" s="1126"/>
      <c r="B133" s="1101"/>
      <c r="C133" s="1077"/>
      <c r="D133" s="922"/>
      <c r="E133" s="1128"/>
      <c r="F133" s="1102"/>
      <c r="G133" s="1102"/>
      <c r="H133" s="1102"/>
      <c r="I133" s="1102"/>
      <c r="J133" s="1102"/>
      <c r="K133" s="1102"/>
      <c r="L133" s="1102"/>
      <c r="M133" s="1102"/>
      <c r="N133" s="1102"/>
      <c r="O133" s="1102"/>
      <c r="P133" s="1102"/>
      <c r="Q133" s="1102"/>
      <c r="R133" s="1102"/>
      <c r="S133" s="834"/>
      <c r="W133" s="1077"/>
      <c r="X133" s="1077"/>
      <c r="Z133" s="1077"/>
      <c r="AA133" s="1077"/>
      <c r="AB133" s="790"/>
    </row>
    <row r="134" spans="1:28" ht="14.25" x14ac:dyDescent="0.3">
      <c r="A134" s="1070">
        <v>7</v>
      </c>
      <c r="B134" s="1124" t="s">
        <v>1176</v>
      </c>
      <c r="C134" s="1072"/>
      <c r="D134" s="918"/>
      <c r="E134" s="1073"/>
      <c r="F134" s="1116"/>
      <c r="G134" s="1116"/>
      <c r="H134" s="1116"/>
      <c r="I134" s="1116"/>
      <c r="J134" s="1116"/>
      <c r="K134" s="1116"/>
      <c r="L134" s="1116"/>
      <c r="M134" s="1116"/>
      <c r="N134" s="1116"/>
      <c r="O134" s="1116"/>
      <c r="P134" s="1116"/>
      <c r="Q134" s="1116"/>
      <c r="R134" s="1074"/>
      <c r="S134" s="838"/>
      <c r="W134" s="1072"/>
      <c r="X134" s="1072"/>
      <c r="Z134" s="1072"/>
      <c r="AA134" s="1072"/>
      <c r="AB134" s="781"/>
    </row>
    <row r="135" spans="1:28" ht="14.25" x14ac:dyDescent="0.3">
      <c r="A135" s="1075">
        <v>7.1</v>
      </c>
      <c r="B135" s="1076" t="s">
        <v>1177</v>
      </c>
      <c r="C135" s="1148">
        <f>'24. M&amp;E Staff Loading'!C135</f>
        <v>0</v>
      </c>
      <c r="D135" s="919">
        <f>'24. M&amp;E Staff Loading'!D135</f>
        <v>0</v>
      </c>
      <c r="E135" s="1149">
        <f>'24. M&amp;E Staff Loading'!E135</f>
        <v>0</v>
      </c>
      <c r="F135" s="1102"/>
      <c r="G135" s="1102"/>
      <c r="H135" s="1102"/>
      <c r="I135" s="1102"/>
      <c r="J135" s="1102"/>
      <c r="K135" s="1102"/>
      <c r="L135" s="1102"/>
      <c r="M135" s="1102"/>
      <c r="N135" s="1102"/>
      <c r="O135" s="1102"/>
      <c r="P135" s="1102"/>
      <c r="Q135" s="1102"/>
      <c r="R135" s="1080">
        <f t="shared" ref="R135:R139" si="144">SUM(F135:Q135)</f>
        <v>0</v>
      </c>
      <c r="S135" s="788">
        <f>D135*R135</f>
        <v>0</v>
      </c>
      <c r="W135" s="1081">
        <f>X135/$U$7</f>
        <v>0</v>
      </c>
      <c r="X135" s="1081">
        <f>R135/12</f>
        <v>0</v>
      </c>
      <c r="Z135" s="1081">
        <f>IF($E135="Y",$R135,0)</f>
        <v>0</v>
      </c>
      <c r="AA135" s="1081">
        <f>IF($E135="N",$R135,0)</f>
        <v>0</v>
      </c>
      <c r="AB135" s="909" t="e">
        <f>Z135/(AA135+Z135)</f>
        <v>#DIV/0!</v>
      </c>
    </row>
    <row r="136" spans="1:28" s="1088" customFormat="1" ht="14.25" x14ac:dyDescent="0.3">
      <c r="A136" s="1075"/>
      <c r="B136" s="1076"/>
      <c r="C136" s="1148">
        <f>'24. M&amp;E Staff Loading'!C136</f>
        <v>0</v>
      </c>
      <c r="D136" s="919">
        <f>'24. M&amp;E Staff Loading'!D136</f>
        <v>0</v>
      </c>
      <c r="E136" s="1149">
        <f>'24. M&amp;E Staff Loading'!E136</f>
        <v>0</v>
      </c>
      <c r="F136" s="1102"/>
      <c r="G136" s="1102"/>
      <c r="H136" s="1102"/>
      <c r="I136" s="1102"/>
      <c r="J136" s="1102"/>
      <c r="K136" s="1102"/>
      <c r="L136" s="1102"/>
      <c r="M136" s="1102"/>
      <c r="N136" s="1102"/>
      <c r="O136" s="1102"/>
      <c r="P136" s="1102"/>
      <c r="Q136" s="1102"/>
      <c r="R136" s="1080">
        <f t="shared" si="144"/>
        <v>0</v>
      </c>
      <c r="S136" s="788">
        <f t="shared" ref="S136:S139" si="145">D136*R136</f>
        <v>0</v>
      </c>
      <c r="T136" s="1066"/>
      <c r="U136" s="1066"/>
      <c r="V136" s="1066"/>
      <c r="W136" s="1081">
        <f t="shared" ref="W136:W139" si="146">X136/$U$7</f>
        <v>0</v>
      </c>
      <c r="X136" s="1081">
        <f t="shared" ref="X136:X139" si="147">R136/12</f>
        <v>0</v>
      </c>
      <c r="Z136" s="1081">
        <f t="shared" ref="Z136:Z139" si="148">IF($E136="Y",$R136,0)</f>
        <v>0</v>
      </c>
      <c r="AA136" s="1081">
        <f t="shared" ref="AA136:AA139" si="149">IF($E136="N",$R136,0)</f>
        <v>0</v>
      </c>
      <c r="AB136" s="909" t="e">
        <f t="shared" ref="AB136:AB139" si="150">Z136/(AA136+Z136)</f>
        <v>#DIV/0!</v>
      </c>
    </row>
    <row r="137" spans="1:28" ht="14.25" x14ac:dyDescent="0.3">
      <c r="A137" s="1075"/>
      <c r="B137" s="1076"/>
      <c r="C137" s="1148">
        <f>'24. M&amp;E Staff Loading'!C137</f>
        <v>0</v>
      </c>
      <c r="D137" s="919">
        <f>'24. M&amp;E Staff Loading'!D137</f>
        <v>0</v>
      </c>
      <c r="E137" s="1149">
        <f>'24. M&amp;E Staff Loading'!E137</f>
        <v>0</v>
      </c>
      <c r="F137" s="1102"/>
      <c r="G137" s="1102"/>
      <c r="H137" s="1102"/>
      <c r="I137" s="1102"/>
      <c r="J137" s="1102"/>
      <c r="K137" s="1102"/>
      <c r="L137" s="1102"/>
      <c r="M137" s="1102"/>
      <c r="N137" s="1102"/>
      <c r="O137" s="1102"/>
      <c r="P137" s="1102"/>
      <c r="Q137" s="1102"/>
      <c r="R137" s="1080">
        <f t="shared" si="144"/>
        <v>0</v>
      </c>
      <c r="S137" s="788">
        <f t="shared" si="145"/>
        <v>0</v>
      </c>
      <c r="W137" s="1081">
        <f t="shared" si="146"/>
        <v>0</v>
      </c>
      <c r="X137" s="1081">
        <f t="shared" si="147"/>
        <v>0</v>
      </c>
      <c r="Z137" s="1081">
        <f t="shared" si="148"/>
        <v>0</v>
      </c>
      <c r="AA137" s="1081">
        <f t="shared" si="149"/>
        <v>0</v>
      </c>
      <c r="AB137" s="909" t="e">
        <f t="shared" si="150"/>
        <v>#DIV/0!</v>
      </c>
    </row>
    <row r="138" spans="1:28" ht="14.25" x14ac:dyDescent="0.3">
      <c r="A138" s="1075"/>
      <c r="B138" s="1076"/>
      <c r="C138" s="1148">
        <f>'24. M&amp;E Staff Loading'!C138</f>
        <v>0</v>
      </c>
      <c r="D138" s="919">
        <f>'24. M&amp;E Staff Loading'!D138</f>
        <v>0</v>
      </c>
      <c r="E138" s="1149">
        <f>'24. M&amp;E Staff Loading'!E138</f>
        <v>0</v>
      </c>
      <c r="F138" s="1102"/>
      <c r="G138" s="1102"/>
      <c r="H138" s="1102"/>
      <c r="I138" s="1102"/>
      <c r="J138" s="1102"/>
      <c r="K138" s="1102"/>
      <c r="L138" s="1102"/>
      <c r="M138" s="1102"/>
      <c r="N138" s="1102"/>
      <c r="O138" s="1102"/>
      <c r="P138" s="1102"/>
      <c r="Q138" s="1102"/>
      <c r="R138" s="1080">
        <f t="shared" si="144"/>
        <v>0</v>
      </c>
      <c r="S138" s="788">
        <f t="shared" si="145"/>
        <v>0</v>
      </c>
      <c r="W138" s="1081">
        <f t="shared" si="146"/>
        <v>0</v>
      </c>
      <c r="X138" s="1081">
        <f t="shared" si="147"/>
        <v>0</v>
      </c>
      <c r="Z138" s="1081">
        <f t="shared" si="148"/>
        <v>0</v>
      </c>
      <c r="AA138" s="1081">
        <f t="shared" si="149"/>
        <v>0</v>
      </c>
      <c r="AB138" s="909" t="e">
        <f t="shared" si="150"/>
        <v>#DIV/0!</v>
      </c>
    </row>
    <row r="139" spans="1:28" ht="14.25" x14ac:dyDescent="0.3">
      <c r="A139" s="1075"/>
      <c r="B139" s="1076"/>
      <c r="C139" s="1148">
        <f>'24. M&amp;E Staff Loading'!C139</f>
        <v>0</v>
      </c>
      <c r="D139" s="919">
        <f>'24. M&amp;E Staff Loading'!D139</f>
        <v>0</v>
      </c>
      <c r="E139" s="1149">
        <f>'24. M&amp;E Staff Loading'!E139</f>
        <v>0</v>
      </c>
      <c r="F139" s="1102"/>
      <c r="G139" s="1102"/>
      <c r="H139" s="1102"/>
      <c r="I139" s="1102"/>
      <c r="J139" s="1102"/>
      <c r="K139" s="1102"/>
      <c r="L139" s="1102"/>
      <c r="M139" s="1102"/>
      <c r="N139" s="1102"/>
      <c r="O139" s="1102"/>
      <c r="P139" s="1102"/>
      <c r="Q139" s="1102"/>
      <c r="R139" s="1080">
        <f t="shared" si="144"/>
        <v>0</v>
      </c>
      <c r="S139" s="788">
        <f t="shared" si="145"/>
        <v>0</v>
      </c>
      <c r="W139" s="1081">
        <f t="shared" si="146"/>
        <v>0</v>
      </c>
      <c r="X139" s="1081">
        <f t="shared" si="147"/>
        <v>0</v>
      </c>
      <c r="Z139" s="1081">
        <f t="shared" si="148"/>
        <v>0</v>
      </c>
      <c r="AA139" s="1081">
        <f t="shared" si="149"/>
        <v>0</v>
      </c>
      <c r="AB139" s="909" t="e">
        <f t="shared" si="150"/>
        <v>#DIV/0!</v>
      </c>
    </row>
    <row r="140" spans="1:28" ht="15" thickBot="1" x14ac:dyDescent="0.35">
      <c r="A140" s="1082"/>
      <c r="B140" s="1083" t="s">
        <v>1178</v>
      </c>
      <c r="C140" s="1084"/>
      <c r="D140" s="920"/>
      <c r="E140" s="1086"/>
      <c r="F140" s="1087">
        <f>SUM(F135:F139)</f>
        <v>0</v>
      </c>
      <c r="G140" s="1087">
        <f t="shared" ref="G140:R140" si="151">SUM(G135:G139)</f>
        <v>0</v>
      </c>
      <c r="H140" s="1087">
        <f t="shared" si="151"/>
        <v>0</v>
      </c>
      <c r="I140" s="1087">
        <f t="shared" si="151"/>
        <v>0</v>
      </c>
      <c r="J140" s="1087">
        <f t="shared" si="151"/>
        <v>0</v>
      </c>
      <c r="K140" s="1087">
        <f t="shared" si="151"/>
        <v>0</v>
      </c>
      <c r="L140" s="1087">
        <f t="shared" si="151"/>
        <v>0</v>
      </c>
      <c r="M140" s="1087">
        <f t="shared" si="151"/>
        <v>0</v>
      </c>
      <c r="N140" s="1087">
        <f t="shared" si="151"/>
        <v>0</v>
      </c>
      <c r="O140" s="1087">
        <f t="shared" si="151"/>
        <v>0</v>
      </c>
      <c r="P140" s="1087">
        <f t="shared" si="151"/>
        <v>0</v>
      </c>
      <c r="Q140" s="1087">
        <f t="shared" si="151"/>
        <v>0</v>
      </c>
      <c r="R140" s="1087">
        <f t="shared" si="151"/>
        <v>0</v>
      </c>
      <c r="S140" s="796">
        <f>SUM(S135:S139)</f>
        <v>0</v>
      </c>
      <c r="W140" s="1099">
        <f>SUM(W135:W139)</f>
        <v>0</v>
      </c>
      <c r="X140" s="1099">
        <f>SUM(X135:X139)</f>
        <v>0</v>
      </c>
      <c r="Z140" s="1089">
        <f>SUM(Z135:Z139)</f>
        <v>0</v>
      </c>
      <c r="AA140" s="1089">
        <f>SUM(AA135:AA139)</f>
        <v>0</v>
      </c>
      <c r="AB140" s="798" t="e">
        <f>Z140/(Z140+AA140)</f>
        <v>#DIV/0!</v>
      </c>
    </row>
    <row r="141" spans="1:28" ht="14.25" x14ac:dyDescent="0.3">
      <c r="A141" s="1075">
        <v>7.2</v>
      </c>
      <c r="B141" s="1076" t="s">
        <v>1179</v>
      </c>
      <c r="C141" s="1148">
        <f>'24. M&amp;E Staff Loading'!C141</f>
        <v>0</v>
      </c>
      <c r="D141" s="919">
        <f>'24. M&amp;E Staff Loading'!D141</f>
        <v>0</v>
      </c>
      <c r="E141" s="1149">
        <f>'24. M&amp;E Staff Loading'!E141</f>
        <v>0</v>
      </c>
      <c r="F141" s="1102"/>
      <c r="G141" s="1102"/>
      <c r="H141" s="1102"/>
      <c r="I141" s="1102"/>
      <c r="J141" s="1102"/>
      <c r="K141" s="1102"/>
      <c r="L141" s="1102"/>
      <c r="M141" s="1102"/>
      <c r="N141" s="1102"/>
      <c r="O141" s="1102"/>
      <c r="P141" s="1102"/>
      <c r="Q141" s="1102"/>
      <c r="R141" s="1080">
        <f t="shared" ref="R141:R145" si="152">SUM(F141:Q141)</f>
        <v>0</v>
      </c>
      <c r="S141" s="788">
        <f>D141*R141</f>
        <v>0</v>
      </c>
      <c r="W141" s="1081">
        <f>X141/$U$7</f>
        <v>0</v>
      </c>
      <c r="X141" s="1081">
        <f>R141/12</f>
        <v>0</v>
      </c>
      <c r="Z141" s="1081">
        <f>IF($E141="Y",$R141,0)</f>
        <v>0</v>
      </c>
      <c r="AA141" s="1081">
        <f>IF($E141="N",$R141,0)</f>
        <v>0</v>
      </c>
      <c r="AB141" s="909" t="e">
        <f>Z141/(AA141+Z141)</f>
        <v>#DIV/0!</v>
      </c>
    </row>
    <row r="142" spans="1:28" s="1088" customFormat="1" ht="14.25" x14ac:dyDescent="0.3">
      <c r="A142" s="1075"/>
      <c r="B142" s="1076"/>
      <c r="C142" s="1148">
        <f>'24. M&amp;E Staff Loading'!C142</f>
        <v>0</v>
      </c>
      <c r="D142" s="919">
        <f>'24. M&amp;E Staff Loading'!D142</f>
        <v>0</v>
      </c>
      <c r="E142" s="1149">
        <f>'24. M&amp;E Staff Loading'!E142</f>
        <v>0</v>
      </c>
      <c r="F142" s="1102"/>
      <c r="G142" s="1102"/>
      <c r="H142" s="1102"/>
      <c r="I142" s="1102"/>
      <c r="J142" s="1102"/>
      <c r="K142" s="1102"/>
      <c r="L142" s="1102"/>
      <c r="M142" s="1102"/>
      <c r="N142" s="1102"/>
      <c r="O142" s="1102"/>
      <c r="P142" s="1102"/>
      <c r="Q142" s="1102"/>
      <c r="R142" s="1080">
        <f t="shared" si="152"/>
        <v>0</v>
      </c>
      <c r="S142" s="788">
        <f t="shared" ref="S142:S145" si="153">D142*R142</f>
        <v>0</v>
      </c>
      <c r="T142" s="1066"/>
      <c r="U142" s="1066"/>
      <c r="V142" s="1066"/>
      <c r="W142" s="1081">
        <f t="shared" ref="W142:W145" si="154">X142/$U$7</f>
        <v>0</v>
      </c>
      <c r="X142" s="1081">
        <f t="shared" ref="X142:X145" si="155">R142/12</f>
        <v>0</v>
      </c>
      <c r="Z142" s="1081">
        <f t="shared" ref="Z142:Z145" si="156">IF($E142="Y",$R142,0)</f>
        <v>0</v>
      </c>
      <c r="AA142" s="1081">
        <f t="shared" ref="AA142:AA145" si="157">IF($E142="N",$R142,0)</f>
        <v>0</v>
      </c>
      <c r="AB142" s="909" t="e">
        <f t="shared" ref="AB142:AB145" si="158">Z142/(AA142+Z142)</f>
        <v>#DIV/0!</v>
      </c>
    </row>
    <row r="143" spans="1:28" ht="14.25" x14ac:dyDescent="0.3">
      <c r="A143" s="1075"/>
      <c r="B143" s="1076"/>
      <c r="C143" s="1148">
        <f>'24. M&amp;E Staff Loading'!C143</f>
        <v>0</v>
      </c>
      <c r="D143" s="919">
        <f>'24. M&amp;E Staff Loading'!D143</f>
        <v>0</v>
      </c>
      <c r="E143" s="1149">
        <f>'24. M&amp;E Staff Loading'!E143</f>
        <v>0</v>
      </c>
      <c r="F143" s="1102"/>
      <c r="G143" s="1102"/>
      <c r="H143" s="1102"/>
      <c r="I143" s="1102"/>
      <c r="J143" s="1102"/>
      <c r="K143" s="1102"/>
      <c r="L143" s="1102"/>
      <c r="M143" s="1102"/>
      <c r="N143" s="1102"/>
      <c r="O143" s="1102"/>
      <c r="P143" s="1102"/>
      <c r="Q143" s="1102"/>
      <c r="R143" s="1080">
        <f t="shared" si="152"/>
        <v>0</v>
      </c>
      <c r="S143" s="788">
        <f t="shared" si="153"/>
        <v>0</v>
      </c>
      <c r="W143" s="1081">
        <f t="shared" si="154"/>
        <v>0</v>
      </c>
      <c r="X143" s="1081">
        <f t="shared" si="155"/>
        <v>0</v>
      </c>
      <c r="Z143" s="1081">
        <f t="shared" si="156"/>
        <v>0</v>
      </c>
      <c r="AA143" s="1081">
        <f t="shared" si="157"/>
        <v>0</v>
      </c>
      <c r="AB143" s="909" t="e">
        <f t="shared" si="158"/>
        <v>#DIV/0!</v>
      </c>
    </row>
    <row r="144" spans="1:28" s="1088" customFormat="1" ht="14.25" x14ac:dyDescent="0.3">
      <c r="A144" s="1075"/>
      <c r="B144" s="1076"/>
      <c r="C144" s="1148">
        <f>'24. M&amp;E Staff Loading'!C144</f>
        <v>0</v>
      </c>
      <c r="D144" s="919">
        <f>'24. M&amp;E Staff Loading'!D144</f>
        <v>0</v>
      </c>
      <c r="E144" s="1149">
        <f>'24. M&amp;E Staff Loading'!E144</f>
        <v>0</v>
      </c>
      <c r="F144" s="1102"/>
      <c r="G144" s="1102"/>
      <c r="H144" s="1102"/>
      <c r="I144" s="1102"/>
      <c r="J144" s="1102"/>
      <c r="K144" s="1102"/>
      <c r="L144" s="1102"/>
      <c r="M144" s="1102"/>
      <c r="N144" s="1102"/>
      <c r="O144" s="1102"/>
      <c r="P144" s="1102"/>
      <c r="Q144" s="1102"/>
      <c r="R144" s="1080">
        <f t="shared" si="152"/>
        <v>0</v>
      </c>
      <c r="S144" s="788">
        <f t="shared" si="153"/>
        <v>0</v>
      </c>
      <c r="T144" s="1066"/>
      <c r="U144" s="1066"/>
      <c r="V144" s="1066"/>
      <c r="W144" s="1081">
        <f t="shared" si="154"/>
        <v>0</v>
      </c>
      <c r="X144" s="1081">
        <f t="shared" si="155"/>
        <v>0</v>
      </c>
      <c r="Z144" s="1081">
        <f t="shared" si="156"/>
        <v>0</v>
      </c>
      <c r="AA144" s="1081">
        <f t="shared" si="157"/>
        <v>0</v>
      </c>
      <c r="AB144" s="909" t="e">
        <f t="shared" si="158"/>
        <v>#DIV/0!</v>
      </c>
    </row>
    <row r="145" spans="1:28" ht="14.25" x14ac:dyDescent="0.3">
      <c r="A145" s="1075"/>
      <c r="B145" s="1076"/>
      <c r="C145" s="1148">
        <f>'24. M&amp;E Staff Loading'!C145</f>
        <v>0</v>
      </c>
      <c r="D145" s="919">
        <f>'24. M&amp;E Staff Loading'!D145</f>
        <v>0</v>
      </c>
      <c r="E145" s="1149">
        <f>'24. M&amp;E Staff Loading'!E145</f>
        <v>0</v>
      </c>
      <c r="F145" s="1102"/>
      <c r="G145" s="1102"/>
      <c r="H145" s="1102"/>
      <c r="I145" s="1102"/>
      <c r="J145" s="1102"/>
      <c r="K145" s="1102"/>
      <c r="L145" s="1102"/>
      <c r="M145" s="1102"/>
      <c r="N145" s="1102"/>
      <c r="O145" s="1102"/>
      <c r="P145" s="1102"/>
      <c r="Q145" s="1102"/>
      <c r="R145" s="1080">
        <f t="shared" si="152"/>
        <v>0</v>
      </c>
      <c r="S145" s="788">
        <f t="shared" si="153"/>
        <v>0</v>
      </c>
      <c r="W145" s="1081">
        <f t="shared" si="154"/>
        <v>0</v>
      </c>
      <c r="X145" s="1081">
        <f t="shared" si="155"/>
        <v>0</v>
      </c>
      <c r="Z145" s="1081">
        <f t="shared" si="156"/>
        <v>0</v>
      </c>
      <c r="AA145" s="1081">
        <f t="shared" si="157"/>
        <v>0</v>
      </c>
      <c r="AB145" s="909" t="e">
        <f t="shared" si="158"/>
        <v>#DIV/0!</v>
      </c>
    </row>
    <row r="146" spans="1:28" ht="15" thickBot="1" x14ac:dyDescent="0.35">
      <c r="A146" s="1082"/>
      <c r="B146" s="1083" t="s">
        <v>1180</v>
      </c>
      <c r="C146" s="1084"/>
      <c r="D146" s="920"/>
      <c r="E146" s="1086"/>
      <c r="F146" s="1087">
        <f>SUM(F141:F145)</f>
        <v>0</v>
      </c>
      <c r="G146" s="1087">
        <f t="shared" ref="G146:R146" si="159">SUM(G141:G145)</f>
        <v>0</v>
      </c>
      <c r="H146" s="1087">
        <f t="shared" si="159"/>
        <v>0</v>
      </c>
      <c r="I146" s="1087">
        <f t="shared" si="159"/>
        <v>0</v>
      </c>
      <c r="J146" s="1087">
        <f t="shared" si="159"/>
        <v>0</v>
      </c>
      <c r="K146" s="1087">
        <f t="shared" si="159"/>
        <v>0</v>
      </c>
      <c r="L146" s="1087">
        <f t="shared" si="159"/>
        <v>0</v>
      </c>
      <c r="M146" s="1087">
        <f t="shared" si="159"/>
        <v>0</v>
      </c>
      <c r="N146" s="1087">
        <f t="shared" si="159"/>
        <v>0</v>
      </c>
      <c r="O146" s="1087">
        <f t="shared" si="159"/>
        <v>0</v>
      </c>
      <c r="P146" s="1087">
        <f t="shared" si="159"/>
        <v>0</v>
      </c>
      <c r="Q146" s="1087">
        <f t="shared" si="159"/>
        <v>0</v>
      </c>
      <c r="R146" s="1087">
        <f t="shared" si="159"/>
        <v>0</v>
      </c>
      <c r="S146" s="796">
        <f>SUM(S141:S145)</f>
        <v>0</v>
      </c>
      <c r="W146" s="1099">
        <f>SUM(W141:W145)</f>
        <v>0</v>
      </c>
      <c r="X146" s="1099">
        <f>SUM(X141:X145)</f>
        <v>0</v>
      </c>
      <c r="Z146" s="1089">
        <f>SUM(Z141:Z145)</f>
        <v>0</v>
      </c>
      <c r="AA146" s="1089">
        <f>SUM(AA141:AA145)</f>
        <v>0</v>
      </c>
      <c r="AB146" s="798" t="e">
        <f>Z146/(Z146+AA146)</f>
        <v>#DIV/0!</v>
      </c>
    </row>
    <row r="147" spans="1:28" ht="14.25" x14ac:dyDescent="0.3">
      <c r="A147" s="1075">
        <v>7.3</v>
      </c>
      <c r="B147" s="1076" t="s">
        <v>1181</v>
      </c>
      <c r="C147" s="1148">
        <f>'24. M&amp;E Staff Loading'!C147</f>
        <v>0</v>
      </c>
      <c r="D147" s="919">
        <f>'24. M&amp;E Staff Loading'!D147</f>
        <v>0</v>
      </c>
      <c r="E147" s="1149">
        <f>'24. M&amp;E Staff Loading'!E147</f>
        <v>0</v>
      </c>
      <c r="F147" s="1102"/>
      <c r="G147" s="1102"/>
      <c r="H147" s="1102"/>
      <c r="I147" s="1102"/>
      <c r="J147" s="1102"/>
      <c r="K147" s="1102"/>
      <c r="L147" s="1102"/>
      <c r="M147" s="1102"/>
      <c r="N147" s="1102"/>
      <c r="O147" s="1102"/>
      <c r="P147" s="1102"/>
      <c r="Q147" s="1102"/>
      <c r="R147" s="1080">
        <f t="shared" ref="R147:R151" si="160">SUM(F147:Q147)</f>
        <v>0</v>
      </c>
      <c r="S147" s="788">
        <f>D147*R147</f>
        <v>0</v>
      </c>
      <c r="W147" s="1081">
        <f>X147/$U$7</f>
        <v>0</v>
      </c>
      <c r="X147" s="1081">
        <f>R147/12</f>
        <v>0</v>
      </c>
      <c r="Z147" s="1081">
        <f>IF($E147="Y",$R147,0)</f>
        <v>0</v>
      </c>
      <c r="AA147" s="1081">
        <f>IF($E147="N",$R147,0)</f>
        <v>0</v>
      </c>
      <c r="AB147" s="909" t="e">
        <f>Z147/(AA147+Z147)</f>
        <v>#DIV/0!</v>
      </c>
    </row>
    <row r="148" spans="1:28" s="1088" customFormat="1" ht="14.25" x14ac:dyDescent="0.3">
      <c r="A148" s="1075"/>
      <c r="B148" s="1076"/>
      <c r="C148" s="1148">
        <f>'24. M&amp;E Staff Loading'!C148</f>
        <v>0</v>
      </c>
      <c r="D148" s="919">
        <f>'24. M&amp;E Staff Loading'!D148</f>
        <v>0</v>
      </c>
      <c r="E148" s="1149">
        <f>'24. M&amp;E Staff Loading'!E148</f>
        <v>0</v>
      </c>
      <c r="F148" s="1102"/>
      <c r="G148" s="1102"/>
      <c r="H148" s="1102"/>
      <c r="I148" s="1102"/>
      <c r="J148" s="1102"/>
      <c r="K148" s="1102"/>
      <c r="L148" s="1102"/>
      <c r="M148" s="1102"/>
      <c r="N148" s="1102"/>
      <c r="O148" s="1102"/>
      <c r="P148" s="1102"/>
      <c r="Q148" s="1102"/>
      <c r="R148" s="1080">
        <f t="shared" si="160"/>
        <v>0</v>
      </c>
      <c r="S148" s="788">
        <f t="shared" ref="S148:S151" si="161">D148*R148</f>
        <v>0</v>
      </c>
      <c r="T148" s="1066"/>
      <c r="U148" s="1066"/>
      <c r="V148" s="1066"/>
      <c r="W148" s="1081">
        <f t="shared" ref="W148:W151" si="162">X148/$U$7</f>
        <v>0</v>
      </c>
      <c r="X148" s="1081">
        <f t="shared" ref="X148:X151" si="163">R148/12</f>
        <v>0</v>
      </c>
      <c r="Z148" s="1081">
        <f t="shared" ref="Z148:Z151" si="164">IF($E148="Y",$R148,0)</f>
        <v>0</v>
      </c>
      <c r="AA148" s="1081">
        <f t="shared" ref="AA148:AA151" si="165">IF($E148="N",$R148,0)</f>
        <v>0</v>
      </c>
      <c r="AB148" s="909" t="e">
        <f t="shared" ref="AB148:AB151" si="166">Z148/(AA148+Z148)</f>
        <v>#DIV/0!</v>
      </c>
    </row>
    <row r="149" spans="1:28" s="1088" customFormat="1" ht="14.25" x14ac:dyDescent="0.3">
      <c r="A149" s="1075"/>
      <c r="B149" s="1076"/>
      <c r="C149" s="1148">
        <f>'24. M&amp;E Staff Loading'!C149</f>
        <v>0</v>
      </c>
      <c r="D149" s="919">
        <f>'24. M&amp;E Staff Loading'!D149</f>
        <v>0</v>
      </c>
      <c r="E149" s="1149">
        <f>'24. M&amp;E Staff Loading'!E149</f>
        <v>0</v>
      </c>
      <c r="F149" s="1102"/>
      <c r="G149" s="1102"/>
      <c r="H149" s="1102"/>
      <c r="I149" s="1102"/>
      <c r="J149" s="1102"/>
      <c r="K149" s="1102"/>
      <c r="L149" s="1102"/>
      <c r="M149" s="1102"/>
      <c r="N149" s="1102"/>
      <c r="O149" s="1102"/>
      <c r="P149" s="1102"/>
      <c r="Q149" s="1102"/>
      <c r="R149" s="1080">
        <f t="shared" si="160"/>
        <v>0</v>
      </c>
      <c r="S149" s="788">
        <f t="shared" si="161"/>
        <v>0</v>
      </c>
      <c r="T149" s="1066"/>
      <c r="U149" s="1066"/>
      <c r="V149" s="1066"/>
      <c r="W149" s="1081">
        <f t="shared" si="162"/>
        <v>0</v>
      </c>
      <c r="X149" s="1081">
        <f t="shared" si="163"/>
        <v>0</v>
      </c>
      <c r="Z149" s="1081">
        <f t="shared" si="164"/>
        <v>0</v>
      </c>
      <c r="AA149" s="1081">
        <f t="shared" si="165"/>
        <v>0</v>
      </c>
      <c r="AB149" s="909" t="e">
        <f t="shared" si="166"/>
        <v>#DIV/0!</v>
      </c>
    </row>
    <row r="150" spans="1:28" s="1088" customFormat="1" ht="14.25" x14ac:dyDescent="0.3">
      <c r="A150" s="1075"/>
      <c r="B150" s="1076"/>
      <c r="C150" s="1148">
        <f>'24. M&amp;E Staff Loading'!C150</f>
        <v>0</v>
      </c>
      <c r="D150" s="919">
        <f>'24. M&amp;E Staff Loading'!D150</f>
        <v>0</v>
      </c>
      <c r="E150" s="1149">
        <f>'24. M&amp;E Staff Loading'!E150</f>
        <v>0</v>
      </c>
      <c r="F150" s="1102"/>
      <c r="G150" s="1102"/>
      <c r="H150" s="1102"/>
      <c r="I150" s="1102"/>
      <c r="J150" s="1102"/>
      <c r="K150" s="1102"/>
      <c r="L150" s="1102"/>
      <c r="M150" s="1102"/>
      <c r="N150" s="1102"/>
      <c r="O150" s="1102"/>
      <c r="P150" s="1102"/>
      <c r="Q150" s="1102"/>
      <c r="R150" s="1080">
        <f t="shared" si="160"/>
        <v>0</v>
      </c>
      <c r="S150" s="788">
        <f t="shared" si="161"/>
        <v>0</v>
      </c>
      <c r="T150" s="1066"/>
      <c r="U150" s="1066"/>
      <c r="V150" s="1066"/>
      <c r="W150" s="1081">
        <f t="shared" si="162"/>
        <v>0</v>
      </c>
      <c r="X150" s="1081">
        <f t="shared" si="163"/>
        <v>0</v>
      </c>
      <c r="Z150" s="1081">
        <f t="shared" si="164"/>
        <v>0</v>
      </c>
      <c r="AA150" s="1081">
        <f t="shared" si="165"/>
        <v>0</v>
      </c>
      <c r="AB150" s="909" t="e">
        <f t="shared" si="166"/>
        <v>#DIV/0!</v>
      </c>
    </row>
    <row r="151" spans="1:28" ht="14.25" customHeight="1" x14ac:dyDescent="0.3">
      <c r="A151" s="1075"/>
      <c r="B151" s="1076"/>
      <c r="C151" s="1148">
        <f>'24. M&amp;E Staff Loading'!C151</f>
        <v>0</v>
      </c>
      <c r="D151" s="919">
        <f>'24. M&amp;E Staff Loading'!D151</f>
        <v>0</v>
      </c>
      <c r="E151" s="1149">
        <f>'24. M&amp;E Staff Loading'!E151</f>
        <v>0</v>
      </c>
      <c r="F151" s="1102"/>
      <c r="G151" s="1102"/>
      <c r="H151" s="1102"/>
      <c r="I151" s="1102"/>
      <c r="J151" s="1102"/>
      <c r="K151" s="1102"/>
      <c r="L151" s="1102"/>
      <c r="M151" s="1102"/>
      <c r="N151" s="1102"/>
      <c r="O151" s="1102"/>
      <c r="P151" s="1102"/>
      <c r="Q151" s="1102"/>
      <c r="R151" s="1080">
        <f t="shared" si="160"/>
        <v>0</v>
      </c>
      <c r="S151" s="788">
        <f t="shared" si="161"/>
        <v>0</v>
      </c>
      <c r="W151" s="1081">
        <f t="shared" si="162"/>
        <v>0</v>
      </c>
      <c r="X151" s="1081">
        <f t="shared" si="163"/>
        <v>0</v>
      </c>
      <c r="Z151" s="1081">
        <f t="shared" si="164"/>
        <v>0</v>
      </c>
      <c r="AA151" s="1081">
        <f t="shared" si="165"/>
        <v>0</v>
      </c>
      <c r="AB151" s="909" t="e">
        <f t="shared" si="166"/>
        <v>#DIV/0!</v>
      </c>
    </row>
    <row r="152" spans="1:28" s="1068" customFormat="1" ht="15" thickBot="1" x14ac:dyDescent="0.35">
      <c r="A152" s="1082"/>
      <c r="B152" s="1083" t="s">
        <v>1182</v>
      </c>
      <c r="C152" s="1084"/>
      <c r="D152" s="920"/>
      <c r="E152" s="1086"/>
      <c r="F152" s="1087">
        <f>SUM(F147:F151)</f>
        <v>0</v>
      </c>
      <c r="G152" s="1087">
        <f t="shared" ref="G152:R152" si="167">SUM(G147:G151)</f>
        <v>0</v>
      </c>
      <c r="H152" s="1087">
        <f t="shared" si="167"/>
        <v>0</v>
      </c>
      <c r="I152" s="1087">
        <f t="shared" si="167"/>
        <v>0</v>
      </c>
      <c r="J152" s="1087">
        <f t="shared" si="167"/>
        <v>0</v>
      </c>
      <c r="K152" s="1087">
        <f t="shared" si="167"/>
        <v>0</v>
      </c>
      <c r="L152" s="1087">
        <f t="shared" si="167"/>
        <v>0</v>
      </c>
      <c r="M152" s="1087">
        <f t="shared" si="167"/>
        <v>0</v>
      </c>
      <c r="N152" s="1087">
        <f t="shared" si="167"/>
        <v>0</v>
      </c>
      <c r="O152" s="1087">
        <f t="shared" si="167"/>
        <v>0</v>
      </c>
      <c r="P152" s="1087">
        <f t="shared" si="167"/>
        <v>0</v>
      </c>
      <c r="Q152" s="1087">
        <f t="shared" si="167"/>
        <v>0</v>
      </c>
      <c r="R152" s="1087">
        <f t="shared" si="167"/>
        <v>0</v>
      </c>
      <c r="S152" s="796">
        <f>SUM(S147:S151)</f>
        <v>0</v>
      </c>
      <c r="T152" s="1066"/>
      <c r="U152" s="1066"/>
      <c r="V152" s="1066"/>
      <c r="W152" s="1099">
        <f>SUM(W147:W151)</f>
        <v>0</v>
      </c>
      <c r="X152" s="1099">
        <f>SUM(X147:X151)</f>
        <v>0</v>
      </c>
      <c r="Z152" s="1089">
        <f>SUM(Z147:Z151)</f>
        <v>0</v>
      </c>
      <c r="AA152" s="1089">
        <f>SUM(AA147:AA151)</f>
        <v>0</v>
      </c>
      <c r="AB152" s="798" t="e">
        <f>Z152/(Z152+AA152)</f>
        <v>#DIV/0!</v>
      </c>
    </row>
    <row r="153" spans="1:28" ht="9.9499999999999993" customHeight="1" x14ac:dyDescent="0.3">
      <c r="A153" s="1100"/>
      <c r="B153" s="1101"/>
      <c r="C153" s="1118"/>
      <c r="D153" s="922"/>
      <c r="E153" s="1079"/>
      <c r="F153" s="1102"/>
      <c r="G153" s="1102"/>
      <c r="H153" s="1102"/>
      <c r="I153" s="1102"/>
      <c r="J153" s="1102"/>
      <c r="K153" s="1102"/>
      <c r="L153" s="1102"/>
      <c r="M153" s="1102"/>
      <c r="N153" s="1102"/>
      <c r="O153" s="1102"/>
      <c r="P153" s="1102"/>
      <c r="Q153" s="1102"/>
      <c r="R153" s="1102"/>
      <c r="S153" s="834"/>
      <c r="W153" s="1125"/>
      <c r="X153" s="1125"/>
      <c r="Z153" s="1125"/>
      <c r="AA153" s="1125"/>
      <c r="AB153" s="790"/>
    </row>
    <row r="154" spans="1:28" ht="15" thickBot="1" x14ac:dyDescent="0.35">
      <c r="A154" s="1104"/>
      <c r="B154" s="1208" t="s">
        <v>1183</v>
      </c>
      <c r="C154" s="1209"/>
      <c r="D154" s="923"/>
      <c r="E154" s="1108"/>
      <c r="F154" s="1107">
        <f t="shared" ref="F154:S154" si="168">SUM(F140,F146,F152)</f>
        <v>0</v>
      </c>
      <c r="G154" s="1107">
        <f t="shared" si="168"/>
        <v>0</v>
      </c>
      <c r="H154" s="1107">
        <f t="shared" si="168"/>
        <v>0</v>
      </c>
      <c r="I154" s="1107">
        <f t="shared" si="168"/>
        <v>0</v>
      </c>
      <c r="J154" s="1107">
        <f t="shared" si="168"/>
        <v>0</v>
      </c>
      <c r="K154" s="1107">
        <f t="shared" si="168"/>
        <v>0</v>
      </c>
      <c r="L154" s="1107">
        <f t="shared" si="168"/>
        <v>0</v>
      </c>
      <c r="M154" s="1107">
        <f t="shared" si="168"/>
        <v>0</v>
      </c>
      <c r="N154" s="1107">
        <f t="shared" si="168"/>
        <v>0</v>
      </c>
      <c r="O154" s="1107">
        <f t="shared" si="168"/>
        <v>0</v>
      </c>
      <c r="P154" s="1107">
        <f t="shared" si="168"/>
        <v>0</v>
      </c>
      <c r="Q154" s="1107">
        <f t="shared" si="168"/>
        <v>0</v>
      </c>
      <c r="R154" s="1107">
        <f t="shared" si="168"/>
        <v>0</v>
      </c>
      <c r="S154" s="814">
        <f t="shared" si="168"/>
        <v>0</v>
      </c>
      <c r="W154" s="1107">
        <f>SUM(W140,W146,W152)</f>
        <v>0</v>
      </c>
      <c r="X154" s="1107">
        <f>SUM(X140,X146,X152)</f>
        <v>0</v>
      </c>
      <c r="Z154" s="1107">
        <f>SUM(Z140,Z146,Z152)</f>
        <v>0</v>
      </c>
      <c r="AA154" s="1107">
        <f>SUM(AA140,AA146,AA152)</f>
        <v>0</v>
      </c>
      <c r="AB154" s="815" t="e">
        <f t="shared" ref="AB154" si="169">Z154/(AA154+Z154)</f>
        <v>#DIV/0!</v>
      </c>
    </row>
    <row r="155" spans="1:28" ht="14.25" x14ac:dyDescent="0.3">
      <c r="A155" s="1126"/>
      <c r="B155" s="1101"/>
      <c r="C155" s="1077"/>
      <c r="D155" s="922"/>
      <c r="E155" s="1128"/>
      <c r="F155" s="1102"/>
      <c r="G155" s="1102"/>
      <c r="H155" s="1102"/>
      <c r="I155" s="1102"/>
      <c r="J155" s="1102"/>
      <c r="K155" s="1102"/>
      <c r="L155" s="1102"/>
      <c r="M155" s="1102"/>
      <c r="N155" s="1102"/>
      <c r="O155" s="1102"/>
      <c r="P155" s="1102"/>
      <c r="Q155" s="1102"/>
      <c r="R155" s="1102"/>
      <c r="S155" s="834"/>
      <c r="W155" s="1077"/>
      <c r="X155" s="1077"/>
      <c r="Z155" s="1077"/>
      <c r="AA155" s="1077"/>
      <c r="AB155" s="790"/>
    </row>
    <row r="156" spans="1:28" ht="14.25" x14ac:dyDescent="0.3">
      <c r="A156" s="1070">
        <v>8</v>
      </c>
      <c r="B156" s="1130" t="s">
        <v>162</v>
      </c>
      <c r="C156" s="1072"/>
      <c r="D156" s="918"/>
      <c r="E156" s="1073"/>
      <c r="F156" s="1116"/>
      <c r="G156" s="1116"/>
      <c r="H156" s="1116"/>
      <c r="I156" s="1116"/>
      <c r="J156" s="1116"/>
      <c r="K156" s="1116"/>
      <c r="L156" s="1116"/>
      <c r="M156" s="1116"/>
      <c r="N156" s="1116"/>
      <c r="O156" s="1116"/>
      <c r="P156" s="1116"/>
      <c r="Q156" s="1116"/>
      <c r="R156" s="1074"/>
      <c r="S156" s="838"/>
      <c r="W156" s="1072"/>
      <c r="X156" s="1072"/>
      <c r="Z156" s="1072"/>
      <c r="AA156" s="1072"/>
      <c r="AB156" s="781"/>
    </row>
    <row r="157" spans="1:28" ht="14.25" x14ac:dyDescent="0.3">
      <c r="A157" s="1075">
        <v>8.1</v>
      </c>
      <c r="B157" s="1076" t="s">
        <v>163</v>
      </c>
      <c r="C157" s="1148">
        <f>'24. M&amp;E Staff Loading'!C157</f>
        <v>0</v>
      </c>
      <c r="D157" s="919">
        <f>'24. M&amp;E Staff Loading'!D157</f>
        <v>0</v>
      </c>
      <c r="E157" s="1149">
        <f>'24. M&amp;E Staff Loading'!E157</f>
        <v>0</v>
      </c>
      <c r="F157" s="1102"/>
      <c r="G157" s="1102"/>
      <c r="H157" s="1102"/>
      <c r="I157" s="1102"/>
      <c r="J157" s="1102"/>
      <c r="K157" s="1102"/>
      <c r="L157" s="1102"/>
      <c r="M157" s="1102"/>
      <c r="N157" s="1102"/>
      <c r="O157" s="1102"/>
      <c r="P157" s="1102"/>
      <c r="Q157" s="1102"/>
      <c r="R157" s="1080">
        <f t="shared" ref="R157:R161" si="170">SUM(F157:Q157)</f>
        <v>0</v>
      </c>
      <c r="S157" s="788">
        <f>D157*R157</f>
        <v>0</v>
      </c>
      <c r="W157" s="1081">
        <f>X157/$U$7</f>
        <v>0</v>
      </c>
      <c r="X157" s="1081">
        <f>R157/12</f>
        <v>0</v>
      </c>
      <c r="Z157" s="1081">
        <f>IF($E157="Y",$R157,0)</f>
        <v>0</v>
      </c>
      <c r="AA157" s="1081">
        <f>IF($E157="N",$R157,0)</f>
        <v>0</v>
      </c>
      <c r="AB157" s="909" t="e">
        <f>Z157/(AA157+Z157)</f>
        <v>#DIV/0!</v>
      </c>
    </row>
    <row r="158" spans="1:28" s="1088" customFormat="1" ht="14.25" x14ac:dyDescent="0.3">
      <c r="A158" s="1075"/>
      <c r="B158" s="1076"/>
      <c r="C158" s="1148">
        <f>'24. M&amp;E Staff Loading'!C158</f>
        <v>0</v>
      </c>
      <c r="D158" s="919">
        <f>'24. M&amp;E Staff Loading'!D158</f>
        <v>0</v>
      </c>
      <c r="E158" s="1149">
        <f>'24. M&amp;E Staff Loading'!E158</f>
        <v>0</v>
      </c>
      <c r="F158" s="1102"/>
      <c r="G158" s="1102"/>
      <c r="H158" s="1102"/>
      <c r="I158" s="1102"/>
      <c r="J158" s="1102"/>
      <c r="K158" s="1102"/>
      <c r="L158" s="1102"/>
      <c r="M158" s="1102"/>
      <c r="N158" s="1102"/>
      <c r="O158" s="1102"/>
      <c r="P158" s="1102"/>
      <c r="Q158" s="1102"/>
      <c r="R158" s="1080">
        <f t="shared" si="170"/>
        <v>0</v>
      </c>
      <c r="S158" s="788">
        <f t="shared" ref="S158:S161" si="171">D158*R158</f>
        <v>0</v>
      </c>
      <c r="T158" s="1131"/>
      <c r="U158" s="1131"/>
      <c r="V158" s="1131"/>
      <c r="W158" s="1081">
        <f t="shared" ref="W158:W161" si="172">X158/$U$7</f>
        <v>0</v>
      </c>
      <c r="X158" s="1081">
        <f t="shared" ref="X158:X161" si="173">R158/12</f>
        <v>0</v>
      </c>
      <c r="Z158" s="1081">
        <f t="shared" ref="Z158:Z161" si="174">IF($E158="Y",$R158,0)</f>
        <v>0</v>
      </c>
      <c r="AA158" s="1081">
        <f t="shared" ref="AA158:AA161" si="175">IF($E158="N",$R158,0)</f>
        <v>0</v>
      </c>
      <c r="AB158" s="909" t="e">
        <f t="shared" ref="AB158:AB161" si="176">Z158/(AA158+Z158)</f>
        <v>#DIV/0!</v>
      </c>
    </row>
    <row r="159" spans="1:28" s="1088" customFormat="1" ht="14.25" x14ac:dyDescent="0.3">
      <c r="A159" s="1075"/>
      <c r="B159" s="1076"/>
      <c r="C159" s="1148">
        <f>'24. M&amp;E Staff Loading'!C159</f>
        <v>0</v>
      </c>
      <c r="D159" s="919">
        <f>'24. M&amp;E Staff Loading'!D159</f>
        <v>0</v>
      </c>
      <c r="E159" s="1149">
        <f>'24. M&amp;E Staff Loading'!E159</f>
        <v>0</v>
      </c>
      <c r="F159" s="1102"/>
      <c r="G159" s="1102"/>
      <c r="H159" s="1102"/>
      <c r="I159" s="1102"/>
      <c r="J159" s="1102"/>
      <c r="K159" s="1102"/>
      <c r="L159" s="1102"/>
      <c r="M159" s="1102"/>
      <c r="N159" s="1102"/>
      <c r="O159" s="1102"/>
      <c r="P159" s="1102"/>
      <c r="Q159" s="1102"/>
      <c r="R159" s="1080">
        <f t="shared" si="170"/>
        <v>0</v>
      </c>
      <c r="S159" s="788">
        <f t="shared" si="171"/>
        <v>0</v>
      </c>
      <c r="T159" s="1131"/>
      <c r="U159" s="1131"/>
      <c r="V159" s="1131"/>
      <c r="W159" s="1081">
        <f t="shared" si="172"/>
        <v>0</v>
      </c>
      <c r="X159" s="1081">
        <f t="shared" si="173"/>
        <v>0</v>
      </c>
      <c r="Z159" s="1081">
        <f t="shared" si="174"/>
        <v>0</v>
      </c>
      <c r="AA159" s="1081">
        <f t="shared" si="175"/>
        <v>0</v>
      </c>
      <c r="AB159" s="909" t="e">
        <f t="shared" si="176"/>
        <v>#DIV/0!</v>
      </c>
    </row>
    <row r="160" spans="1:28" ht="14.25" x14ac:dyDescent="0.3">
      <c r="A160" s="1075"/>
      <c r="B160" s="1076"/>
      <c r="C160" s="1148">
        <f>'24. M&amp;E Staff Loading'!C160</f>
        <v>0</v>
      </c>
      <c r="D160" s="919">
        <f>'24. M&amp;E Staff Loading'!D160</f>
        <v>0</v>
      </c>
      <c r="E160" s="1149">
        <f>'24. M&amp;E Staff Loading'!E160</f>
        <v>0</v>
      </c>
      <c r="F160" s="1102"/>
      <c r="G160" s="1102"/>
      <c r="H160" s="1102"/>
      <c r="I160" s="1102"/>
      <c r="J160" s="1102"/>
      <c r="K160" s="1102"/>
      <c r="L160" s="1102"/>
      <c r="M160" s="1102"/>
      <c r="N160" s="1102"/>
      <c r="O160" s="1102"/>
      <c r="P160" s="1102"/>
      <c r="Q160" s="1102"/>
      <c r="R160" s="1080">
        <f t="shared" si="170"/>
        <v>0</v>
      </c>
      <c r="S160" s="788">
        <f t="shared" si="171"/>
        <v>0</v>
      </c>
      <c r="T160" s="1131"/>
      <c r="U160" s="1131"/>
      <c r="V160" s="1131"/>
      <c r="W160" s="1081">
        <f t="shared" si="172"/>
        <v>0</v>
      </c>
      <c r="X160" s="1081">
        <f t="shared" si="173"/>
        <v>0</v>
      </c>
      <c r="Z160" s="1081">
        <f t="shared" si="174"/>
        <v>0</v>
      </c>
      <c r="AA160" s="1081">
        <f t="shared" si="175"/>
        <v>0</v>
      </c>
      <c r="AB160" s="909" t="e">
        <f t="shared" si="176"/>
        <v>#DIV/0!</v>
      </c>
    </row>
    <row r="161" spans="1:28" ht="14.25" x14ac:dyDescent="0.3">
      <c r="A161" s="1075"/>
      <c r="B161" s="1076"/>
      <c r="C161" s="1148">
        <f>'24. M&amp;E Staff Loading'!C161</f>
        <v>0</v>
      </c>
      <c r="D161" s="919">
        <f>'24. M&amp;E Staff Loading'!D161</f>
        <v>0</v>
      </c>
      <c r="E161" s="1149">
        <f>'24. M&amp;E Staff Loading'!E161</f>
        <v>0</v>
      </c>
      <c r="F161" s="1102"/>
      <c r="G161" s="1102"/>
      <c r="H161" s="1102"/>
      <c r="I161" s="1102"/>
      <c r="J161" s="1102"/>
      <c r="K161" s="1102"/>
      <c r="L161" s="1102"/>
      <c r="M161" s="1102"/>
      <c r="N161" s="1102"/>
      <c r="O161" s="1102"/>
      <c r="P161" s="1102"/>
      <c r="Q161" s="1102"/>
      <c r="R161" s="1080">
        <f t="shared" si="170"/>
        <v>0</v>
      </c>
      <c r="S161" s="788">
        <f t="shared" si="171"/>
        <v>0</v>
      </c>
      <c r="T161" s="1131"/>
      <c r="U161" s="1131"/>
      <c r="V161" s="1131"/>
      <c r="W161" s="1081">
        <f t="shared" si="172"/>
        <v>0</v>
      </c>
      <c r="X161" s="1081">
        <f t="shared" si="173"/>
        <v>0</v>
      </c>
      <c r="Z161" s="1081">
        <f t="shared" si="174"/>
        <v>0</v>
      </c>
      <c r="AA161" s="1081">
        <f t="shared" si="175"/>
        <v>0</v>
      </c>
      <c r="AB161" s="909" t="e">
        <f t="shared" si="176"/>
        <v>#DIV/0!</v>
      </c>
    </row>
    <row r="162" spans="1:28" ht="15" thickBot="1" x14ac:dyDescent="0.35">
      <c r="A162" s="1082"/>
      <c r="B162" s="1083" t="s">
        <v>164</v>
      </c>
      <c r="C162" s="1084"/>
      <c r="D162" s="920"/>
      <c r="E162" s="1086"/>
      <c r="F162" s="1087">
        <f>SUM(F157:F161)</f>
        <v>0</v>
      </c>
      <c r="G162" s="1087">
        <f t="shared" ref="G162:R162" si="177">SUM(G157:G161)</f>
        <v>0</v>
      </c>
      <c r="H162" s="1087">
        <f t="shared" si="177"/>
        <v>0</v>
      </c>
      <c r="I162" s="1087">
        <f t="shared" si="177"/>
        <v>0</v>
      </c>
      <c r="J162" s="1087">
        <f t="shared" si="177"/>
        <v>0</v>
      </c>
      <c r="K162" s="1087">
        <f t="shared" si="177"/>
        <v>0</v>
      </c>
      <c r="L162" s="1087">
        <f t="shared" si="177"/>
        <v>0</v>
      </c>
      <c r="M162" s="1087">
        <f t="shared" si="177"/>
        <v>0</v>
      </c>
      <c r="N162" s="1087">
        <f t="shared" si="177"/>
        <v>0</v>
      </c>
      <c r="O162" s="1087">
        <f t="shared" si="177"/>
        <v>0</v>
      </c>
      <c r="P162" s="1087">
        <f t="shared" si="177"/>
        <v>0</v>
      </c>
      <c r="Q162" s="1087">
        <f t="shared" si="177"/>
        <v>0</v>
      </c>
      <c r="R162" s="1087">
        <f t="shared" si="177"/>
        <v>0</v>
      </c>
      <c r="S162" s="796">
        <f>SUM(S157:S161)</f>
        <v>0</v>
      </c>
      <c r="T162" s="1131"/>
      <c r="U162" s="1131"/>
      <c r="V162" s="1131"/>
      <c r="W162" s="1099">
        <f>SUM(W157:W161)</f>
        <v>0</v>
      </c>
      <c r="X162" s="1099">
        <f>SUM(X157:X161)</f>
        <v>0</v>
      </c>
      <c r="Z162" s="1089">
        <f>SUM(Z157:Z161)</f>
        <v>0</v>
      </c>
      <c r="AA162" s="1089">
        <f>SUM(AA157:AA161)</f>
        <v>0</v>
      </c>
      <c r="AB162" s="798" t="e">
        <f>Z162/(Z162+AA162)</f>
        <v>#DIV/0!</v>
      </c>
    </row>
    <row r="163" spans="1:28" ht="14.25" x14ac:dyDescent="0.3">
      <c r="A163" s="1075">
        <v>8.1999999999999993</v>
      </c>
      <c r="B163" s="1076" t="s">
        <v>1184</v>
      </c>
      <c r="C163" s="1148">
        <f>'24. M&amp;E Staff Loading'!C163</f>
        <v>0</v>
      </c>
      <c r="D163" s="919">
        <f>'24. M&amp;E Staff Loading'!D163</f>
        <v>0</v>
      </c>
      <c r="E163" s="1149">
        <f>'24. M&amp;E Staff Loading'!E163</f>
        <v>0</v>
      </c>
      <c r="F163" s="1102"/>
      <c r="G163" s="1102"/>
      <c r="H163" s="1102"/>
      <c r="I163" s="1102"/>
      <c r="J163" s="1102"/>
      <c r="K163" s="1102"/>
      <c r="L163" s="1102"/>
      <c r="M163" s="1102"/>
      <c r="N163" s="1102"/>
      <c r="O163" s="1102"/>
      <c r="P163" s="1102"/>
      <c r="Q163" s="1102"/>
      <c r="R163" s="1080">
        <f t="shared" ref="R163:R167" si="178">SUM(F163:Q163)</f>
        <v>0</v>
      </c>
      <c r="S163" s="788">
        <f>D163*R163</f>
        <v>0</v>
      </c>
      <c r="T163" s="1131"/>
      <c r="U163" s="1131"/>
      <c r="V163" s="1131"/>
      <c r="W163" s="1081">
        <f>X163/$U$7</f>
        <v>0</v>
      </c>
      <c r="X163" s="1081">
        <f>R163/12</f>
        <v>0</v>
      </c>
      <c r="Z163" s="1081">
        <f>IF($E163="Y",$R163,0)</f>
        <v>0</v>
      </c>
      <c r="AA163" s="1081">
        <f>IF($E163="N",$R163,0)</f>
        <v>0</v>
      </c>
      <c r="AB163" s="909" t="e">
        <f>Z163/(AA163+Z163)</f>
        <v>#DIV/0!</v>
      </c>
    </row>
    <row r="164" spans="1:28" s="1088" customFormat="1" ht="14.25" x14ac:dyDescent="0.3">
      <c r="A164" s="1075"/>
      <c r="B164" s="1076"/>
      <c r="C164" s="1148">
        <f>'24. M&amp;E Staff Loading'!C164</f>
        <v>0</v>
      </c>
      <c r="D164" s="919">
        <f>'24. M&amp;E Staff Loading'!D164</f>
        <v>0</v>
      </c>
      <c r="E164" s="1149">
        <f>'24. M&amp;E Staff Loading'!E164</f>
        <v>0</v>
      </c>
      <c r="F164" s="1102"/>
      <c r="G164" s="1102"/>
      <c r="H164" s="1102"/>
      <c r="I164" s="1102"/>
      <c r="J164" s="1102"/>
      <c r="K164" s="1102"/>
      <c r="L164" s="1102"/>
      <c r="M164" s="1102"/>
      <c r="N164" s="1102"/>
      <c r="O164" s="1102"/>
      <c r="P164" s="1102"/>
      <c r="Q164" s="1102"/>
      <c r="R164" s="1080">
        <f t="shared" si="178"/>
        <v>0</v>
      </c>
      <c r="S164" s="788">
        <f t="shared" ref="S164:S167" si="179">D164*R164</f>
        <v>0</v>
      </c>
      <c r="T164" s="1131"/>
      <c r="U164" s="1131"/>
      <c r="V164" s="1131"/>
      <c r="W164" s="1081">
        <f t="shared" ref="W164:W167" si="180">X164/$U$7</f>
        <v>0</v>
      </c>
      <c r="X164" s="1081">
        <f t="shared" ref="X164:X167" si="181">R164/12</f>
        <v>0</v>
      </c>
      <c r="Z164" s="1081">
        <f t="shared" ref="Z164:Z167" si="182">IF($E164="Y",$R164,0)</f>
        <v>0</v>
      </c>
      <c r="AA164" s="1081">
        <f t="shared" ref="AA164:AA167" si="183">IF($E164="N",$R164,0)</f>
        <v>0</v>
      </c>
      <c r="AB164" s="909" t="e">
        <f t="shared" ref="AB164:AB167" si="184">Z164/(AA164+Z164)</f>
        <v>#DIV/0!</v>
      </c>
    </row>
    <row r="165" spans="1:28" ht="14.25" x14ac:dyDescent="0.3">
      <c r="A165" s="1075"/>
      <c r="B165" s="1076"/>
      <c r="C165" s="1148">
        <f>'24. M&amp;E Staff Loading'!C165</f>
        <v>0</v>
      </c>
      <c r="D165" s="919">
        <f>'24. M&amp;E Staff Loading'!D165</f>
        <v>0</v>
      </c>
      <c r="E165" s="1149">
        <f>'24. M&amp;E Staff Loading'!E165</f>
        <v>0</v>
      </c>
      <c r="F165" s="1102"/>
      <c r="G165" s="1102"/>
      <c r="H165" s="1102"/>
      <c r="I165" s="1102"/>
      <c r="J165" s="1102"/>
      <c r="K165" s="1102"/>
      <c r="L165" s="1102"/>
      <c r="M165" s="1102"/>
      <c r="N165" s="1102"/>
      <c r="O165" s="1102"/>
      <c r="P165" s="1102"/>
      <c r="Q165" s="1102"/>
      <c r="R165" s="1080">
        <f t="shared" si="178"/>
        <v>0</v>
      </c>
      <c r="S165" s="788">
        <f t="shared" si="179"/>
        <v>0</v>
      </c>
      <c r="T165" s="1131"/>
      <c r="U165" s="1131"/>
      <c r="V165" s="1131"/>
      <c r="W165" s="1081">
        <f t="shared" si="180"/>
        <v>0</v>
      </c>
      <c r="X165" s="1081">
        <f t="shared" si="181"/>
        <v>0</v>
      </c>
      <c r="Z165" s="1081">
        <f t="shared" si="182"/>
        <v>0</v>
      </c>
      <c r="AA165" s="1081">
        <f t="shared" si="183"/>
        <v>0</v>
      </c>
      <c r="AB165" s="909" t="e">
        <f t="shared" si="184"/>
        <v>#DIV/0!</v>
      </c>
    </row>
    <row r="166" spans="1:28" ht="14.25" x14ac:dyDescent="0.3">
      <c r="A166" s="1075"/>
      <c r="B166" s="1076"/>
      <c r="C166" s="1148">
        <f>'24. M&amp;E Staff Loading'!C166</f>
        <v>0</v>
      </c>
      <c r="D166" s="919">
        <f>'24. M&amp;E Staff Loading'!D166</f>
        <v>0</v>
      </c>
      <c r="E166" s="1149">
        <f>'24. M&amp;E Staff Loading'!E166</f>
        <v>0</v>
      </c>
      <c r="F166" s="1102"/>
      <c r="G166" s="1102"/>
      <c r="H166" s="1102"/>
      <c r="I166" s="1102"/>
      <c r="J166" s="1102"/>
      <c r="K166" s="1102"/>
      <c r="L166" s="1102"/>
      <c r="M166" s="1102"/>
      <c r="N166" s="1102"/>
      <c r="O166" s="1102"/>
      <c r="P166" s="1102"/>
      <c r="Q166" s="1102"/>
      <c r="R166" s="1080">
        <f t="shared" si="178"/>
        <v>0</v>
      </c>
      <c r="S166" s="788">
        <f t="shared" si="179"/>
        <v>0</v>
      </c>
      <c r="T166" s="1131"/>
      <c r="U166" s="1131"/>
      <c r="V166" s="1131"/>
      <c r="W166" s="1081">
        <f t="shared" si="180"/>
        <v>0</v>
      </c>
      <c r="X166" s="1081">
        <f t="shared" si="181"/>
        <v>0</v>
      </c>
      <c r="Z166" s="1081">
        <f t="shared" si="182"/>
        <v>0</v>
      </c>
      <c r="AA166" s="1081">
        <f t="shared" si="183"/>
        <v>0</v>
      </c>
      <c r="AB166" s="909" t="e">
        <f t="shared" si="184"/>
        <v>#DIV/0!</v>
      </c>
    </row>
    <row r="167" spans="1:28" ht="14.25" x14ac:dyDescent="0.3">
      <c r="A167" s="1075"/>
      <c r="B167" s="1076"/>
      <c r="C167" s="1148">
        <f>'24. M&amp;E Staff Loading'!C167</f>
        <v>0</v>
      </c>
      <c r="D167" s="919">
        <f>'24. M&amp;E Staff Loading'!D167</f>
        <v>0</v>
      </c>
      <c r="E167" s="1149">
        <f>'24. M&amp;E Staff Loading'!E167</f>
        <v>0</v>
      </c>
      <c r="F167" s="1102"/>
      <c r="G167" s="1102"/>
      <c r="H167" s="1102"/>
      <c r="I167" s="1102"/>
      <c r="J167" s="1102"/>
      <c r="K167" s="1102"/>
      <c r="L167" s="1102"/>
      <c r="M167" s="1102"/>
      <c r="N167" s="1102"/>
      <c r="O167" s="1102"/>
      <c r="P167" s="1102"/>
      <c r="Q167" s="1102"/>
      <c r="R167" s="1080">
        <f t="shared" si="178"/>
        <v>0</v>
      </c>
      <c r="S167" s="788">
        <f t="shared" si="179"/>
        <v>0</v>
      </c>
      <c r="T167" s="1131"/>
      <c r="U167" s="1131"/>
      <c r="V167" s="1131"/>
      <c r="W167" s="1081">
        <f t="shared" si="180"/>
        <v>0</v>
      </c>
      <c r="X167" s="1081">
        <f t="shared" si="181"/>
        <v>0</v>
      </c>
      <c r="Z167" s="1081">
        <f t="shared" si="182"/>
        <v>0</v>
      </c>
      <c r="AA167" s="1081">
        <f t="shared" si="183"/>
        <v>0</v>
      </c>
      <c r="AB167" s="909" t="e">
        <f t="shared" si="184"/>
        <v>#DIV/0!</v>
      </c>
    </row>
    <row r="168" spans="1:28" ht="15" thickBot="1" x14ac:dyDescent="0.35">
      <c r="A168" s="1082"/>
      <c r="B168" s="1083" t="s">
        <v>1185</v>
      </c>
      <c r="C168" s="1084"/>
      <c r="D168" s="920"/>
      <c r="E168" s="1086"/>
      <c r="F168" s="1087">
        <f>SUM(F163:F167)</f>
        <v>0</v>
      </c>
      <c r="G168" s="1087">
        <f t="shared" ref="G168:R168" si="185">SUM(G163:G167)</f>
        <v>0</v>
      </c>
      <c r="H168" s="1087">
        <f t="shared" si="185"/>
        <v>0</v>
      </c>
      <c r="I168" s="1087">
        <f t="shared" si="185"/>
        <v>0</v>
      </c>
      <c r="J168" s="1087">
        <f t="shared" si="185"/>
        <v>0</v>
      </c>
      <c r="K168" s="1087">
        <f t="shared" si="185"/>
        <v>0</v>
      </c>
      <c r="L168" s="1087">
        <f t="shared" si="185"/>
        <v>0</v>
      </c>
      <c r="M168" s="1087">
        <f t="shared" si="185"/>
        <v>0</v>
      </c>
      <c r="N168" s="1087">
        <f t="shared" si="185"/>
        <v>0</v>
      </c>
      <c r="O168" s="1087">
        <f t="shared" si="185"/>
        <v>0</v>
      </c>
      <c r="P168" s="1087">
        <f t="shared" si="185"/>
        <v>0</v>
      </c>
      <c r="Q168" s="1087">
        <f t="shared" si="185"/>
        <v>0</v>
      </c>
      <c r="R168" s="1087">
        <f t="shared" si="185"/>
        <v>0</v>
      </c>
      <c r="S168" s="796">
        <f>SUM(S163:S167)</f>
        <v>0</v>
      </c>
      <c r="T168" s="1131"/>
      <c r="U168" s="1131"/>
      <c r="V168" s="1131"/>
      <c r="W168" s="1099">
        <f>SUM(W163:W167)</f>
        <v>0</v>
      </c>
      <c r="X168" s="1099">
        <f>SUM(X163:X167)</f>
        <v>0</v>
      </c>
      <c r="Z168" s="1089">
        <f>SUM(Z163:Z167)</f>
        <v>0</v>
      </c>
      <c r="AA168" s="1089">
        <f>SUM(AA163:AA167)</f>
        <v>0</v>
      </c>
      <c r="AB168" s="798" t="e">
        <f>Z168/(Z168+AA168)</f>
        <v>#DIV/0!</v>
      </c>
    </row>
    <row r="169" spans="1:28" ht="14.25" x14ac:dyDescent="0.3">
      <c r="A169" s="1075">
        <v>8.3000000000000007</v>
      </c>
      <c r="B169" s="1076" t="s">
        <v>1186</v>
      </c>
      <c r="C169" s="1148">
        <f>'24. M&amp;E Staff Loading'!C169</f>
        <v>0</v>
      </c>
      <c r="D169" s="919">
        <f>'24. M&amp;E Staff Loading'!D169</f>
        <v>0</v>
      </c>
      <c r="E169" s="1149">
        <f>'24. M&amp;E Staff Loading'!E169</f>
        <v>0</v>
      </c>
      <c r="F169" s="1102"/>
      <c r="G169" s="1102"/>
      <c r="H169" s="1102"/>
      <c r="I169" s="1102"/>
      <c r="J169" s="1102"/>
      <c r="K169" s="1102"/>
      <c r="L169" s="1102"/>
      <c r="M169" s="1102"/>
      <c r="N169" s="1102"/>
      <c r="O169" s="1102"/>
      <c r="P169" s="1102"/>
      <c r="Q169" s="1102"/>
      <c r="R169" s="1080">
        <f t="shared" ref="R169:R173" si="186">SUM(F169:Q169)</f>
        <v>0</v>
      </c>
      <c r="S169" s="788">
        <f>D169*R169</f>
        <v>0</v>
      </c>
      <c r="T169" s="1131"/>
      <c r="U169" s="1131"/>
      <c r="V169" s="1131"/>
      <c r="W169" s="1081">
        <f>X169/$U$7</f>
        <v>0</v>
      </c>
      <c r="X169" s="1081">
        <f>R169/12</f>
        <v>0</v>
      </c>
      <c r="Z169" s="1081">
        <f>IF($E169="Y",$R169,0)</f>
        <v>0</v>
      </c>
      <c r="AA169" s="1081">
        <f>IF($E169="N",$R169,0)</f>
        <v>0</v>
      </c>
      <c r="AB169" s="909" t="e">
        <f>Z169/(AA169+Z169)</f>
        <v>#DIV/0!</v>
      </c>
    </row>
    <row r="170" spans="1:28" s="1088" customFormat="1" ht="14.25" x14ac:dyDescent="0.3">
      <c r="A170" s="1075"/>
      <c r="B170" s="1076"/>
      <c r="C170" s="1148">
        <f>'24. M&amp;E Staff Loading'!C170</f>
        <v>0</v>
      </c>
      <c r="D170" s="919">
        <f>'24. M&amp;E Staff Loading'!D170</f>
        <v>0</v>
      </c>
      <c r="E170" s="1149">
        <f>'24. M&amp;E Staff Loading'!E170</f>
        <v>0</v>
      </c>
      <c r="F170" s="1102"/>
      <c r="G170" s="1102"/>
      <c r="H170" s="1102"/>
      <c r="I170" s="1102"/>
      <c r="J170" s="1102"/>
      <c r="K170" s="1102"/>
      <c r="L170" s="1102"/>
      <c r="M170" s="1102"/>
      <c r="N170" s="1102"/>
      <c r="O170" s="1102"/>
      <c r="P170" s="1102"/>
      <c r="Q170" s="1102"/>
      <c r="R170" s="1080">
        <f t="shared" si="186"/>
        <v>0</v>
      </c>
      <c r="S170" s="788">
        <f t="shared" ref="S170:S173" si="187">D170*R170</f>
        <v>0</v>
      </c>
      <c r="T170" s="1131"/>
      <c r="U170" s="1131"/>
      <c r="V170" s="1131"/>
      <c r="W170" s="1081">
        <f t="shared" ref="W170:W173" si="188">X170/$U$7</f>
        <v>0</v>
      </c>
      <c r="X170" s="1081">
        <f t="shared" ref="X170:X173" si="189">R170/12</f>
        <v>0</v>
      </c>
      <c r="Z170" s="1081">
        <f t="shared" ref="Z170:Z173" si="190">IF($E170="Y",$R170,0)</f>
        <v>0</v>
      </c>
      <c r="AA170" s="1081">
        <f t="shared" ref="AA170:AA173" si="191">IF($E170="N",$R170,0)</f>
        <v>0</v>
      </c>
      <c r="AB170" s="909" t="e">
        <f t="shared" ref="AB170:AB173" si="192">Z170/(AA170+Z170)</f>
        <v>#DIV/0!</v>
      </c>
    </row>
    <row r="171" spans="1:28" s="1088" customFormat="1" ht="14.25" x14ac:dyDescent="0.3">
      <c r="A171" s="1075"/>
      <c r="B171" s="1076"/>
      <c r="C171" s="1148">
        <f>'24. M&amp;E Staff Loading'!C171</f>
        <v>0</v>
      </c>
      <c r="D171" s="919">
        <f>'24. M&amp;E Staff Loading'!D171</f>
        <v>0</v>
      </c>
      <c r="E171" s="1149">
        <f>'24. M&amp;E Staff Loading'!E171</f>
        <v>0</v>
      </c>
      <c r="F171" s="1102"/>
      <c r="G171" s="1102"/>
      <c r="H171" s="1102"/>
      <c r="I171" s="1102"/>
      <c r="J171" s="1102"/>
      <c r="K171" s="1102"/>
      <c r="L171" s="1102"/>
      <c r="M171" s="1102"/>
      <c r="N171" s="1102"/>
      <c r="O171" s="1102"/>
      <c r="P171" s="1102"/>
      <c r="Q171" s="1102"/>
      <c r="R171" s="1080">
        <f t="shared" si="186"/>
        <v>0</v>
      </c>
      <c r="S171" s="788">
        <f t="shared" si="187"/>
        <v>0</v>
      </c>
      <c r="T171" s="1131"/>
      <c r="U171" s="1131"/>
      <c r="V171" s="1131"/>
      <c r="W171" s="1081">
        <f t="shared" si="188"/>
        <v>0</v>
      </c>
      <c r="X171" s="1081">
        <f t="shared" si="189"/>
        <v>0</v>
      </c>
      <c r="Z171" s="1081">
        <f t="shared" si="190"/>
        <v>0</v>
      </c>
      <c r="AA171" s="1081">
        <f t="shared" si="191"/>
        <v>0</v>
      </c>
      <c r="AB171" s="909" t="e">
        <f t="shared" si="192"/>
        <v>#DIV/0!</v>
      </c>
    </row>
    <row r="172" spans="1:28" ht="14.25" x14ac:dyDescent="0.3">
      <c r="A172" s="1075"/>
      <c r="B172" s="1076"/>
      <c r="C172" s="1148">
        <f>'24. M&amp;E Staff Loading'!C172</f>
        <v>0</v>
      </c>
      <c r="D172" s="919">
        <f>'24. M&amp;E Staff Loading'!D172</f>
        <v>0</v>
      </c>
      <c r="E172" s="1149">
        <f>'24. M&amp;E Staff Loading'!E172</f>
        <v>0</v>
      </c>
      <c r="F172" s="1102"/>
      <c r="G172" s="1102"/>
      <c r="H172" s="1102"/>
      <c r="I172" s="1102"/>
      <c r="J172" s="1102"/>
      <c r="K172" s="1102"/>
      <c r="L172" s="1102"/>
      <c r="M172" s="1102"/>
      <c r="N172" s="1102"/>
      <c r="O172" s="1102"/>
      <c r="P172" s="1102"/>
      <c r="Q172" s="1102"/>
      <c r="R172" s="1080">
        <f t="shared" si="186"/>
        <v>0</v>
      </c>
      <c r="S172" s="788">
        <f t="shared" si="187"/>
        <v>0</v>
      </c>
      <c r="T172" s="1131"/>
      <c r="U172" s="1131"/>
      <c r="V172" s="1131"/>
      <c r="W172" s="1081">
        <f t="shared" si="188"/>
        <v>0</v>
      </c>
      <c r="X172" s="1081">
        <f t="shared" si="189"/>
        <v>0</v>
      </c>
      <c r="Z172" s="1081">
        <f t="shared" si="190"/>
        <v>0</v>
      </c>
      <c r="AA172" s="1081">
        <f t="shared" si="191"/>
        <v>0</v>
      </c>
      <c r="AB172" s="909" t="e">
        <f t="shared" si="192"/>
        <v>#DIV/0!</v>
      </c>
    </row>
    <row r="173" spans="1:28" ht="14.25" x14ac:dyDescent="0.3">
      <c r="A173" s="1075"/>
      <c r="B173" s="1076"/>
      <c r="C173" s="1148">
        <f>'24. M&amp;E Staff Loading'!C173</f>
        <v>0</v>
      </c>
      <c r="D173" s="919">
        <f>'24. M&amp;E Staff Loading'!D173</f>
        <v>0</v>
      </c>
      <c r="E173" s="1149">
        <f>'24. M&amp;E Staff Loading'!E173</f>
        <v>0</v>
      </c>
      <c r="F173" s="1102"/>
      <c r="G173" s="1102"/>
      <c r="H173" s="1102"/>
      <c r="I173" s="1102"/>
      <c r="J173" s="1102"/>
      <c r="K173" s="1102"/>
      <c r="L173" s="1102"/>
      <c r="M173" s="1102"/>
      <c r="N173" s="1102"/>
      <c r="O173" s="1102"/>
      <c r="P173" s="1102"/>
      <c r="Q173" s="1102"/>
      <c r="R173" s="1080">
        <f t="shared" si="186"/>
        <v>0</v>
      </c>
      <c r="S173" s="788">
        <f t="shared" si="187"/>
        <v>0</v>
      </c>
      <c r="T173" s="1131"/>
      <c r="U173" s="1131"/>
      <c r="V173" s="1131"/>
      <c r="W173" s="1081">
        <f t="shared" si="188"/>
        <v>0</v>
      </c>
      <c r="X173" s="1081">
        <f t="shared" si="189"/>
        <v>0</v>
      </c>
      <c r="Z173" s="1081">
        <f t="shared" si="190"/>
        <v>0</v>
      </c>
      <c r="AA173" s="1081">
        <f t="shared" si="191"/>
        <v>0</v>
      </c>
      <c r="AB173" s="909" t="e">
        <f t="shared" si="192"/>
        <v>#DIV/0!</v>
      </c>
    </row>
    <row r="174" spans="1:28" ht="15" thickBot="1" x14ac:dyDescent="0.35">
      <c r="A174" s="1082"/>
      <c r="B174" s="1083" t="s">
        <v>1187</v>
      </c>
      <c r="C174" s="1084"/>
      <c r="D174" s="920"/>
      <c r="E174" s="1086"/>
      <c r="F174" s="1087">
        <f>SUM(F169:F173)</f>
        <v>0</v>
      </c>
      <c r="G174" s="1087">
        <f t="shared" ref="G174:R174" si="193">SUM(G169:G173)</f>
        <v>0</v>
      </c>
      <c r="H174" s="1087">
        <f t="shared" si="193"/>
        <v>0</v>
      </c>
      <c r="I174" s="1087">
        <f t="shared" si="193"/>
        <v>0</v>
      </c>
      <c r="J174" s="1087">
        <f t="shared" si="193"/>
        <v>0</v>
      </c>
      <c r="K174" s="1087">
        <f t="shared" si="193"/>
        <v>0</v>
      </c>
      <c r="L174" s="1087">
        <f t="shared" si="193"/>
        <v>0</v>
      </c>
      <c r="M174" s="1087">
        <f t="shared" si="193"/>
        <v>0</v>
      </c>
      <c r="N174" s="1087">
        <f t="shared" si="193"/>
        <v>0</v>
      </c>
      <c r="O174" s="1087">
        <f t="shared" si="193"/>
        <v>0</v>
      </c>
      <c r="P174" s="1087">
        <f t="shared" si="193"/>
        <v>0</v>
      </c>
      <c r="Q174" s="1087">
        <f t="shared" si="193"/>
        <v>0</v>
      </c>
      <c r="R174" s="1087">
        <f t="shared" si="193"/>
        <v>0</v>
      </c>
      <c r="S174" s="796">
        <f>SUM(S169:S173)</f>
        <v>0</v>
      </c>
      <c r="T174" s="1131"/>
      <c r="U174" s="1131"/>
      <c r="V174" s="1131"/>
      <c r="W174" s="1099">
        <f>SUM(W169:W173)</f>
        <v>0</v>
      </c>
      <c r="X174" s="1099">
        <f>SUM(X169:X173)</f>
        <v>0</v>
      </c>
      <c r="Z174" s="1089">
        <f>SUM(Z169:Z173)</f>
        <v>0</v>
      </c>
      <c r="AA174" s="1089">
        <f>SUM(AA169:AA173)</f>
        <v>0</v>
      </c>
      <c r="AB174" s="798" t="e">
        <f>Z174/(Z174+AA174)</f>
        <v>#DIV/0!</v>
      </c>
    </row>
    <row r="175" spans="1:28" ht="14.25" x14ac:dyDescent="0.3">
      <c r="A175" s="1075">
        <v>8.4</v>
      </c>
      <c r="B175" s="1076" t="s">
        <v>1188</v>
      </c>
      <c r="C175" s="1148">
        <f>'24. M&amp;E Staff Loading'!C175</f>
        <v>0</v>
      </c>
      <c r="D175" s="919">
        <f>'24. M&amp;E Staff Loading'!D175</f>
        <v>0</v>
      </c>
      <c r="E175" s="1149">
        <f>'24. M&amp;E Staff Loading'!E175</f>
        <v>0</v>
      </c>
      <c r="F175" s="1102"/>
      <c r="G175" s="1102"/>
      <c r="H175" s="1102"/>
      <c r="I175" s="1102"/>
      <c r="J175" s="1102"/>
      <c r="K175" s="1102"/>
      <c r="L175" s="1102"/>
      <c r="M175" s="1102"/>
      <c r="N175" s="1102"/>
      <c r="O175" s="1102"/>
      <c r="P175" s="1102"/>
      <c r="Q175" s="1102"/>
      <c r="R175" s="1080">
        <f t="shared" ref="R175:R179" si="194">SUM(F175:Q175)</f>
        <v>0</v>
      </c>
      <c r="S175" s="788">
        <f>D175*R175</f>
        <v>0</v>
      </c>
      <c r="T175" s="1131"/>
      <c r="U175" s="1131"/>
      <c r="V175" s="1131"/>
      <c r="W175" s="1081">
        <f>X175/$U$7</f>
        <v>0</v>
      </c>
      <c r="X175" s="1081">
        <f>R175/12</f>
        <v>0</v>
      </c>
      <c r="Z175" s="1081">
        <f>IF($E175="Y",$R175,0)</f>
        <v>0</v>
      </c>
      <c r="AA175" s="1081">
        <f>IF($E175="N",$R175,0)</f>
        <v>0</v>
      </c>
      <c r="AB175" s="909" t="e">
        <f>Z175/(AA175+Z175)</f>
        <v>#DIV/0!</v>
      </c>
    </row>
    <row r="176" spans="1:28" s="1088" customFormat="1" ht="14.25" x14ac:dyDescent="0.3">
      <c r="A176" s="1075"/>
      <c r="B176" s="1076"/>
      <c r="C176" s="1148">
        <f>'24. M&amp;E Staff Loading'!C176</f>
        <v>0</v>
      </c>
      <c r="D176" s="919">
        <f>'24. M&amp;E Staff Loading'!D176</f>
        <v>0</v>
      </c>
      <c r="E176" s="1149">
        <f>'24. M&amp;E Staff Loading'!E176</f>
        <v>0</v>
      </c>
      <c r="F176" s="1102"/>
      <c r="G176" s="1102"/>
      <c r="H176" s="1102"/>
      <c r="I176" s="1102"/>
      <c r="J176" s="1102"/>
      <c r="K176" s="1102"/>
      <c r="L176" s="1102"/>
      <c r="M176" s="1102"/>
      <c r="N176" s="1102"/>
      <c r="O176" s="1102"/>
      <c r="P176" s="1102"/>
      <c r="Q176" s="1102"/>
      <c r="R176" s="1080">
        <f t="shared" si="194"/>
        <v>0</v>
      </c>
      <c r="S176" s="788">
        <f t="shared" ref="S176:S179" si="195">D176*R176</f>
        <v>0</v>
      </c>
      <c r="T176" s="1131"/>
      <c r="U176" s="1131"/>
      <c r="V176" s="1131"/>
      <c r="W176" s="1081">
        <f t="shared" ref="W176:W179" si="196">X176/$U$7</f>
        <v>0</v>
      </c>
      <c r="X176" s="1081">
        <f t="shared" ref="X176:X179" si="197">R176/12</f>
        <v>0</v>
      </c>
      <c r="Z176" s="1081">
        <f t="shared" ref="Z176:Z179" si="198">IF($E176="Y",$R176,0)</f>
        <v>0</v>
      </c>
      <c r="AA176" s="1081">
        <f t="shared" ref="AA176:AA179" si="199">IF($E176="N",$R176,0)</f>
        <v>0</v>
      </c>
      <c r="AB176" s="909" t="e">
        <f t="shared" ref="AB176:AB179" si="200">Z176/(AA176+Z176)</f>
        <v>#DIV/0!</v>
      </c>
    </row>
    <row r="177" spans="1:28" s="1088" customFormat="1" ht="14.25" x14ac:dyDescent="0.3">
      <c r="A177" s="1075"/>
      <c r="B177" s="1076"/>
      <c r="C177" s="1148">
        <f>'24. M&amp;E Staff Loading'!C177</f>
        <v>0</v>
      </c>
      <c r="D177" s="919">
        <f>'24. M&amp;E Staff Loading'!D177</f>
        <v>0</v>
      </c>
      <c r="E177" s="1149">
        <f>'24. M&amp;E Staff Loading'!E177</f>
        <v>0</v>
      </c>
      <c r="F177" s="1102"/>
      <c r="G177" s="1102"/>
      <c r="H177" s="1102"/>
      <c r="I177" s="1102"/>
      <c r="J177" s="1102"/>
      <c r="K177" s="1102"/>
      <c r="L177" s="1102"/>
      <c r="M177" s="1102"/>
      <c r="N177" s="1102"/>
      <c r="O177" s="1102"/>
      <c r="P177" s="1102"/>
      <c r="Q177" s="1102"/>
      <c r="R177" s="1080">
        <f t="shared" si="194"/>
        <v>0</v>
      </c>
      <c r="S177" s="788">
        <f t="shared" si="195"/>
        <v>0</v>
      </c>
      <c r="T177" s="1131"/>
      <c r="U177" s="1131"/>
      <c r="V177" s="1131"/>
      <c r="W177" s="1081">
        <f t="shared" si="196"/>
        <v>0</v>
      </c>
      <c r="X177" s="1081">
        <f t="shared" si="197"/>
        <v>0</v>
      </c>
      <c r="Z177" s="1081">
        <f t="shared" si="198"/>
        <v>0</v>
      </c>
      <c r="AA177" s="1081">
        <f t="shared" si="199"/>
        <v>0</v>
      </c>
      <c r="AB177" s="909" t="e">
        <f t="shared" si="200"/>
        <v>#DIV/0!</v>
      </c>
    </row>
    <row r="178" spans="1:28" s="1088" customFormat="1" ht="14.25" x14ac:dyDescent="0.3">
      <c r="A178" s="1075"/>
      <c r="B178" s="1076"/>
      <c r="C178" s="1148">
        <f>'24. M&amp;E Staff Loading'!C178</f>
        <v>0</v>
      </c>
      <c r="D178" s="919">
        <f>'24. M&amp;E Staff Loading'!D178</f>
        <v>0</v>
      </c>
      <c r="E178" s="1149">
        <f>'24. M&amp;E Staff Loading'!E178</f>
        <v>0</v>
      </c>
      <c r="F178" s="1102"/>
      <c r="G178" s="1102"/>
      <c r="H178" s="1102"/>
      <c r="I178" s="1102"/>
      <c r="J178" s="1102"/>
      <c r="K178" s="1102"/>
      <c r="L178" s="1102"/>
      <c r="M178" s="1102"/>
      <c r="N178" s="1102"/>
      <c r="O178" s="1102"/>
      <c r="P178" s="1102"/>
      <c r="Q178" s="1102"/>
      <c r="R178" s="1080">
        <f t="shared" si="194"/>
        <v>0</v>
      </c>
      <c r="S178" s="788">
        <f t="shared" si="195"/>
        <v>0</v>
      </c>
      <c r="T178" s="1131"/>
      <c r="U178" s="1131"/>
      <c r="V178" s="1131"/>
      <c r="W178" s="1081">
        <f t="shared" si="196"/>
        <v>0</v>
      </c>
      <c r="X178" s="1081">
        <f t="shared" si="197"/>
        <v>0</v>
      </c>
      <c r="Z178" s="1081">
        <f t="shared" si="198"/>
        <v>0</v>
      </c>
      <c r="AA178" s="1081">
        <f t="shared" si="199"/>
        <v>0</v>
      </c>
      <c r="AB178" s="909" t="e">
        <f t="shared" si="200"/>
        <v>#DIV/0!</v>
      </c>
    </row>
    <row r="179" spans="1:28" ht="9.9499999999999993" customHeight="1" x14ac:dyDescent="0.3">
      <c r="A179" s="1075"/>
      <c r="B179" s="1076"/>
      <c r="C179" s="1148">
        <f>'24. M&amp;E Staff Loading'!C179</f>
        <v>0</v>
      </c>
      <c r="D179" s="919">
        <f>'24. M&amp;E Staff Loading'!D179</f>
        <v>0</v>
      </c>
      <c r="E179" s="1149">
        <f>'24. M&amp;E Staff Loading'!E179</f>
        <v>0</v>
      </c>
      <c r="F179" s="1102"/>
      <c r="G179" s="1102"/>
      <c r="H179" s="1102"/>
      <c r="I179" s="1102"/>
      <c r="J179" s="1102"/>
      <c r="K179" s="1102"/>
      <c r="L179" s="1102"/>
      <c r="M179" s="1102"/>
      <c r="N179" s="1102"/>
      <c r="O179" s="1102"/>
      <c r="P179" s="1102"/>
      <c r="Q179" s="1102"/>
      <c r="R179" s="1080">
        <f t="shared" si="194"/>
        <v>0</v>
      </c>
      <c r="S179" s="788">
        <f t="shared" si="195"/>
        <v>0</v>
      </c>
      <c r="T179" s="1131"/>
      <c r="U179" s="1131"/>
      <c r="V179" s="1131"/>
      <c r="W179" s="1081">
        <f t="shared" si="196"/>
        <v>0</v>
      </c>
      <c r="X179" s="1081">
        <f t="shared" si="197"/>
        <v>0</v>
      </c>
      <c r="Z179" s="1081">
        <f t="shared" si="198"/>
        <v>0</v>
      </c>
      <c r="AA179" s="1081">
        <f t="shared" si="199"/>
        <v>0</v>
      </c>
      <c r="AB179" s="909" t="e">
        <f t="shared" si="200"/>
        <v>#DIV/0!</v>
      </c>
    </row>
    <row r="180" spans="1:28" s="1068" customFormat="1" ht="15" thickBot="1" x14ac:dyDescent="0.35">
      <c r="A180" s="1082"/>
      <c r="B180" s="1083" t="s">
        <v>1189</v>
      </c>
      <c r="C180" s="1084"/>
      <c r="D180" s="920"/>
      <c r="E180" s="1086"/>
      <c r="F180" s="1087">
        <f>SUM(F175:F179)</f>
        <v>0</v>
      </c>
      <c r="G180" s="1087">
        <f t="shared" ref="G180:R180" si="201">SUM(G175:G179)</f>
        <v>0</v>
      </c>
      <c r="H180" s="1087">
        <f t="shared" si="201"/>
        <v>0</v>
      </c>
      <c r="I180" s="1087">
        <f t="shared" si="201"/>
        <v>0</v>
      </c>
      <c r="J180" s="1087">
        <f t="shared" si="201"/>
        <v>0</v>
      </c>
      <c r="K180" s="1087">
        <f t="shared" si="201"/>
        <v>0</v>
      </c>
      <c r="L180" s="1087">
        <f t="shared" si="201"/>
        <v>0</v>
      </c>
      <c r="M180" s="1087">
        <f t="shared" si="201"/>
        <v>0</v>
      </c>
      <c r="N180" s="1087">
        <f t="shared" si="201"/>
        <v>0</v>
      </c>
      <c r="O180" s="1087">
        <f t="shared" si="201"/>
        <v>0</v>
      </c>
      <c r="P180" s="1087">
        <f t="shared" si="201"/>
        <v>0</v>
      </c>
      <c r="Q180" s="1087">
        <f t="shared" si="201"/>
        <v>0</v>
      </c>
      <c r="R180" s="1087">
        <f t="shared" si="201"/>
        <v>0</v>
      </c>
      <c r="S180" s="796">
        <f>SUM(S175:S179)</f>
        <v>0</v>
      </c>
      <c r="T180" s="1131"/>
      <c r="U180" s="1131"/>
      <c r="V180" s="1131"/>
      <c r="W180" s="1099">
        <f>SUM(W175:W179)</f>
        <v>0</v>
      </c>
      <c r="X180" s="1099">
        <f>SUM(X175:X179)</f>
        <v>0</v>
      </c>
      <c r="Z180" s="1089">
        <f>SUM(Z175:Z179)</f>
        <v>0</v>
      </c>
      <c r="AA180" s="1089">
        <f>SUM(AA175:AA179)</f>
        <v>0</v>
      </c>
      <c r="AB180" s="798" t="e">
        <f>Z180/(Z180+AA180)</f>
        <v>#DIV/0!</v>
      </c>
    </row>
    <row r="181" spans="1:28" ht="9.9499999999999993" customHeight="1" x14ac:dyDescent="0.3">
      <c r="A181" s="1100"/>
      <c r="B181" s="1101"/>
      <c r="C181" s="1118"/>
      <c r="D181" s="922"/>
      <c r="E181" s="1079"/>
      <c r="F181" s="1102"/>
      <c r="G181" s="1102"/>
      <c r="H181" s="1102"/>
      <c r="I181" s="1102"/>
      <c r="J181" s="1102"/>
      <c r="K181" s="1102"/>
      <c r="L181" s="1102"/>
      <c r="M181" s="1102"/>
      <c r="N181" s="1102"/>
      <c r="O181" s="1102"/>
      <c r="P181" s="1102"/>
      <c r="Q181" s="1102"/>
      <c r="R181" s="1102"/>
      <c r="S181" s="834"/>
      <c r="T181" s="1131"/>
      <c r="U181" s="1131"/>
      <c r="V181" s="1131"/>
      <c r="W181" s="1125"/>
      <c r="X181" s="1125"/>
      <c r="Z181" s="1125"/>
      <c r="AA181" s="1125"/>
      <c r="AB181" s="790"/>
    </row>
    <row r="182" spans="1:28" ht="15" thickBot="1" x14ac:dyDescent="0.35">
      <c r="A182" s="1104"/>
      <c r="B182" s="1105" t="s">
        <v>167</v>
      </c>
      <c r="C182" s="1106"/>
      <c r="D182" s="923"/>
      <c r="E182" s="1108"/>
      <c r="F182" s="1107">
        <f t="shared" ref="F182:S182" si="202">SUM(F162,F168,F174,F180)</f>
        <v>0</v>
      </c>
      <c r="G182" s="1107">
        <f t="shared" si="202"/>
        <v>0</v>
      </c>
      <c r="H182" s="1107">
        <f t="shared" si="202"/>
        <v>0</v>
      </c>
      <c r="I182" s="1107">
        <f t="shared" si="202"/>
        <v>0</v>
      </c>
      <c r="J182" s="1107">
        <f t="shared" si="202"/>
        <v>0</v>
      </c>
      <c r="K182" s="1107">
        <f t="shared" si="202"/>
        <v>0</v>
      </c>
      <c r="L182" s="1107">
        <f t="shared" si="202"/>
        <v>0</v>
      </c>
      <c r="M182" s="1107">
        <f t="shared" si="202"/>
        <v>0</v>
      </c>
      <c r="N182" s="1107">
        <f t="shared" si="202"/>
        <v>0</v>
      </c>
      <c r="O182" s="1107">
        <f t="shared" si="202"/>
        <v>0</v>
      </c>
      <c r="P182" s="1107">
        <f t="shared" si="202"/>
        <v>0</v>
      </c>
      <c r="Q182" s="1107">
        <f t="shared" si="202"/>
        <v>0</v>
      </c>
      <c r="R182" s="1107">
        <f t="shared" si="202"/>
        <v>0</v>
      </c>
      <c r="S182" s="814">
        <f t="shared" si="202"/>
        <v>0</v>
      </c>
      <c r="T182" s="1131"/>
      <c r="U182" s="1131"/>
      <c r="V182" s="1131"/>
      <c r="W182" s="1107">
        <f>SUM(W162,W168,W174,W180)</f>
        <v>0</v>
      </c>
      <c r="X182" s="1107">
        <f>SUM(X162,X168,X174,X180)</f>
        <v>0</v>
      </c>
      <c r="Z182" s="1107">
        <f>SUM(Z162,Z168,Z174,Z180)</f>
        <v>0</v>
      </c>
      <c r="AA182" s="1107">
        <f>SUM(AA162,AA168,AA174,AA180)</f>
        <v>0</v>
      </c>
      <c r="AB182" s="815" t="e">
        <f t="shared" ref="AB182" si="203">Z182/(AA182+Z182)</f>
        <v>#DIV/0!</v>
      </c>
    </row>
    <row r="183" spans="1:28" ht="14.25" x14ac:dyDescent="0.3">
      <c r="A183" s="1126"/>
      <c r="B183" s="1101"/>
      <c r="C183" s="1077"/>
      <c r="D183" s="922"/>
      <c r="E183" s="1128"/>
      <c r="F183" s="1102"/>
      <c r="G183" s="1102"/>
      <c r="H183" s="1102"/>
      <c r="I183" s="1102"/>
      <c r="J183" s="1102"/>
      <c r="K183" s="1102"/>
      <c r="L183" s="1102"/>
      <c r="M183" s="1102"/>
      <c r="N183" s="1102"/>
      <c r="O183" s="1102"/>
      <c r="P183" s="1102"/>
      <c r="Q183" s="1102"/>
      <c r="R183" s="1102"/>
      <c r="S183" s="834"/>
      <c r="T183" s="1131"/>
      <c r="U183" s="1131"/>
      <c r="V183" s="1131"/>
      <c r="W183" s="1077"/>
      <c r="X183" s="1077"/>
      <c r="Z183" s="1077"/>
      <c r="AA183" s="1077"/>
      <c r="AB183" s="790"/>
    </row>
    <row r="184" spans="1:28" ht="14.25" x14ac:dyDescent="0.3">
      <c r="A184" s="1070">
        <v>9</v>
      </c>
      <c r="B184" s="1130" t="s">
        <v>172</v>
      </c>
      <c r="C184" s="1072"/>
      <c r="D184" s="918"/>
      <c r="E184" s="1073"/>
      <c r="F184" s="1116"/>
      <c r="G184" s="1116"/>
      <c r="H184" s="1116"/>
      <c r="I184" s="1116"/>
      <c r="J184" s="1116"/>
      <c r="K184" s="1116"/>
      <c r="L184" s="1116"/>
      <c r="M184" s="1116"/>
      <c r="N184" s="1116"/>
      <c r="O184" s="1116"/>
      <c r="P184" s="1116"/>
      <c r="Q184" s="1116"/>
      <c r="R184" s="1074"/>
      <c r="S184" s="838"/>
      <c r="T184" s="1131"/>
      <c r="U184" s="1131"/>
      <c r="V184" s="1131"/>
      <c r="W184" s="1072"/>
      <c r="X184" s="1072"/>
      <c r="Z184" s="1072"/>
      <c r="AA184" s="1072"/>
      <c r="AB184" s="781"/>
    </row>
    <row r="185" spans="1:28" ht="14.25" x14ac:dyDescent="0.3">
      <c r="A185" s="1075">
        <v>9.1</v>
      </c>
      <c r="B185" s="1076" t="s">
        <v>173</v>
      </c>
      <c r="C185" s="1148">
        <f>'24. M&amp;E Staff Loading'!C185</f>
        <v>0</v>
      </c>
      <c r="D185" s="919">
        <f>'24. M&amp;E Staff Loading'!D185</f>
        <v>0</v>
      </c>
      <c r="E185" s="1149">
        <f>'24. M&amp;E Staff Loading'!E185</f>
        <v>0</v>
      </c>
      <c r="F185" s="1102"/>
      <c r="G185" s="1102"/>
      <c r="H185" s="1102"/>
      <c r="I185" s="1102"/>
      <c r="J185" s="1102"/>
      <c r="K185" s="1102"/>
      <c r="L185" s="1102"/>
      <c r="M185" s="1102"/>
      <c r="N185" s="1102"/>
      <c r="O185" s="1102"/>
      <c r="P185" s="1102"/>
      <c r="Q185" s="1102"/>
      <c r="R185" s="1080">
        <f t="shared" ref="R185:R189" si="204">SUM(F185:Q185)</f>
        <v>0</v>
      </c>
      <c r="S185" s="788">
        <f>D185*R185</f>
        <v>0</v>
      </c>
      <c r="T185" s="1131"/>
      <c r="U185" s="1131"/>
      <c r="V185" s="1131"/>
      <c r="W185" s="1081">
        <f>X185/$U$7</f>
        <v>0</v>
      </c>
      <c r="X185" s="1081">
        <f>R185/12</f>
        <v>0</v>
      </c>
      <c r="Z185" s="1081">
        <f>IF($E185="Y",$R185,0)</f>
        <v>0</v>
      </c>
      <c r="AA185" s="1081">
        <f>IF($E185="N",$R185,0)</f>
        <v>0</v>
      </c>
      <c r="AB185" s="909" t="e">
        <f>Z185/(AA185+Z185)</f>
        <v>#DIV/0!</v>
      </c>
    </row>
    <row r="186" spans="1:28" s="1088" customFormat="1" ht="14.25" x14ac:dyDescent="0.3">
      <c r="A186" s="1075"/>
      <c r="B186" s="1076"/>
      <c r="C186" s="1148">
        <f>'24. M&amp;E Staff Loading'!C186</f>
        <v>0</v>
      </c>
      <c r="D186" s="919">
        <f>'24. M&amp;E Staff Loading'!D186</f>
        <v>0</v>
      </c>
      <c r="E186" s="1149">
        <f>'24. M&amp;E Staff Loading'!E186</f>
        <v>0</v>
      </c>
      <c r="F186" s="1102"/>
      <c r="G186" s="1102"/>
      <c r="H186" s="1102"/>
      <c r="I186" s="1102"/>
      <c r="J186" s="1102"/>
      <c r="K186" s="1102"/>
      <c r="L186" s="1102"/>
      <c r="M186" s="1102"/>
      <c r="N186" s="1102"/>
      <c r="O186" s="1102"/>
      <c r="P186" s="1102"/>
      <c r="Q186" s="1102"/>
      <c r="R186" s="1080">
        <f t="shared" si="204"/>
        <v>0</v>
      </c>
      <c r="S186" s="788">
        <f t="shared" ref="S186:S189" si="205">D186*R186</f>
        <v>0</v>
      </c>
      <c r="T186" s="1131"/>
      <c r="U186" s="1131"/>
      <c r="V186" s="1131"/>
      <c r="W186" s="1081">
        <f t="shared" ref="W186:W189" si="206">X186/$U$7</f>
        <v>0</v>
      </c>
      <c r="X186" s="1081">
        <f t="shared" ref="X186:X189" si="207">R186/12</f>
        <v>0</v>
      </c>
      <c r="Z186" s="1081">
        <f t="shared" ref="Z186:Z189" si="208">IF($E186="Y",$R186,0)</f>
        <v>0</v>
      </c>
      <c r="AA186" s="1081">
        <f t="shared" ref="AA186:AA189" si="209">IF($E186="N",$R186,0)</f>
        <v>0</v>
      </c>
      <c r="AB186" s="909" t="e">
        <f t="shared" ref="AB186:AB189" si="210">Z186/(AA186+Z186)</f>
        <v>#DIV/0!</v>
      </c>
    </row>
    <row r="187" spans="1:28" s="1088" customFormat="1" ht="14.25" x14ac:dyDescent="0.3">
      <c r="A187" s="1075"/>
      <c r="B187" s="1076"/>
      <c r="C187" s="1148">
        <f>'24. M&amp;E Staff Loading'!C187</f>
        <v>0</v>
      </c>
      <c r="D187" s="919">
        <f>'24. M&amp;E Staff Loading'!D187</f>
        <v>0</v>
      </c>
      <c r="E187" s="1149">
        <f>'24. M&amp;E Staff Loading'!E187</f>
        <v>0</v>
      </c>
      <c r="F187" s="1102"/>
      <c r="G187" s="1102"/>
      <c r="H187" s="1102"/>
      <c r="I187" s="1102"/>
      <c r="J187" s="1102"/>
      <c r="K187" s="1102"/>
      <c r="L187" s="1102"/>
      <c r="M187" s="1102"/>
      <c r="N187" s="1102"/>
      <c r="O187" s="1102"/>
      <c r="P187" s="1102"/>
      <c r="Q187" s="1102"/>
      <c r="R187" s="1080">
        <f t="shared" si="204"/>
        <v>0</v>
      </c>
      <c r="S187" s="788">
        <f t="shared" si="205"/>
        <v>0</v>
      </c>
      <c r="T187" s="1131"/>
      <c r="U187" s="1131"/>
      <c r="V187" s="1131"/>
      <c r="W187" s="1081">
        <f t="shared" si="206"/>
        <v>0</v>
      </c>
      <c r="X187" s="1081">
        <f t="shared" si="207"/>
        <v>0</v>
      </c>
      <c r="Z187" s="1081">
        <f t="shared" si="208"/>
        <v>0</v>
      </c>
      <c r="AA187" s="1081">
        <f t="shared" si="209"/>
        <v>0</v>
      </c>
      <c r="AB187" s="909" t="e">
        <f t="shared" si="210"/>
        <v>#DIV/0!</v>
      </c>
    </row>
    <row r="188" spans="1:28" ht="14.25" x14ac:dyDescent="0.3">
      <c r="A188" s="1075"/>
      <c r="B188" s="1076"/>
      <c r="C188" s="1148">
        <f>'24. M&amp;E Staff Loading'!C188</f>
        <v>0</v>
      </c>
      <c r="D188" s="919">
        <f>'24. M&amp;E Staff Loading'!D188</f>
        <v>0</v>
      </c>
      <c r="E188" s="1149">
        <f>'24. M&amp;E Staff Loading'!E188</f>
        <v>0</v>
      </c>
      <c r="F188" s="1102"/>
      <c r="G188" s="1102"/>
      <c r="H188" s="1102"/>
      <c r="I188" s="1102"/>
      <c r="J188" s="1102"/>
      <c r="K188" s="1102"/>
      <c r="L188" s="1102"/>
      <c r="M188" s="1102"/>
      <c r="N188" s="1102"/>
      <c r="O188" s="1102"/>
      <c r="P188" s="1102"/>
      <c r="Q188" s="1102"/>
      <c r="R188" s="1080">
        <f t="shared" si="204"/>
        <v>0</v>
      </c>
      <c r="S188" s="788">
        <f t="shared" si="205"/>
        <v>0</v>
      </c>
      <c r="T188" s="1131"/>
      <c r="U188" s="1131"/>
      <c r="V188" s="1131"/>
      <c r="W188" s="1081">
        <f t="shared" si="206"/>
        <v>0</v>
      </c>
      <c r="X188" s="1081">
        <f t="shared" si="207"/>
        <v>0</v>
      </c>
      <c r="Z188" s="1081">
        <f t="shared" si="208"/>
        <v>0</v>
      </c>
      <c r="AA188" s="1081">
        <f t="shared" si="209"/>
        <v>0</v>
      </c>
      <c r="AB188" s="909" t="e">
        <f t="shared" si="210"/>
        <v>#DIV/0!</v>
      </c>
    </row>
    <row r="189" spans="1:28" ht="14.25" x14ac:dyDescent="0.3">
      <c r="A189" s="1075"/>
      <c r="B189" s="1076"/>
      <c r="C189" s="1148">
        <f>'24. M&amp;E Staff Loading'!C189</f>
        <v>0</v>
      </c>
      <c r="D189" s="919">
        <f>'24. M&amp;E Staff Loading'!D189</f>
        <v>0</v>
      </c>
      <c r="E189" s="1149">
        <f>'24. M&amp;E Staff Loading'!E189</f>
        <v>0</v>
      </c>
      <c r="F189" s="1102"/>
      <c r="G189" s="1102"/>
      <c r="H189" s="1102"/>
      <c r="I189" s="1102"/>
      <c r="J189" s="1102"/>
      <c r="K189" s="1102"/>
      <c r="L189" s="1102"/>
      <c r="M189" s="1102"/>
      <c r="N189" s="1102"/>
      <c r="O189" s="1102"/>
      <c r="P189" s="1102"/>
      <c r="Q189" s="1102"/>
      <c r="R189" s="1080">
        <f t="shared" si="204"/>
        <v>0</v>
      </c>
      <c r="S189" s="788">
        <f t="shared" si="205"/>
        <v>0</v>
      </c>
      <c r="T189" s="1131"/>
      <c r="U189" s="1131"/>
      <c r="V189" s="1131"/>
      <c r="W189" s="1081">
        <f t="shared" si="206"/>
        <v>0</v>
      </c>
      <c r="X189" s="1081">
        <f t="shared" si="207"/>
        <v>0</v>
      </c>
      <c r="Z189" s="1081">
        <f t="shared" si="208"/>
        <v>0</v>
      </c>
      <c r="AA189" s="1081">
        <f t="shared" si="209"/>
        <v>0</v>
      </c>
      <c r="AB189" s="909" t="e">
        <f t="shared" si="210"/>
        <v>#DIV/0!</v>
      </c>
    </row>
    <row r="190" spans="1:28" ht="15" thickBot="1" x14ac:dyDescent="0.35">
      <c r="A190" s="1082"/>
      <c r="B190" s="1083" t="s">
        <v>174</v>
      </c>
      <c r="C190" s="1084"/>
      <c r="D190" s="920"/>
      <c r="E190" s="1086"/>
      <c r="F190" s="1087">
        <f>SUM(F185:F189)</f>
        <v>0</v>
      </c>
      <c r="G190" s="1087">
        <f t="shared" ref="G190:R190" si="211">SUM(G185:G189)</f>
        <v>0</v>
      </c>
      <c r="H190" s="1087">
        <f t="shared" si="211"/>
        <v>0</v>
      </c>
      <c r="I190" s="1087">
        <f t="shared" si="211"/>
        <v>0</v>
      </c>
      <c r="J190" s="1087">
        <f t="shared" si="211"/>
        <v>0</v>
      </c>
      <c r="K190" s="1087">
        <f t="shared" si="211"/>
        <v>0</v>
      </c>
      <c r="L190" s="1087">
        <f t="shared" si="211"/>
        <v>0</v>
      </c>
      <c r="M190" s="1087">
        <f t="shared" si="211"/>
        <v>0</v>
      </c>
      <c r="N190" s="1087">
        <f t="shared" si="211"/>
        <v>0</v>
      </c>
      <c r="O190" s="1087">
        <f t="shared" si="211"/>
        <v>0</v>
      </c>
      <c r="P190" s="1087">
        <f t="shared" si="211"/>
        <v>0</v>
      </c>
      <c r="Q190" s="1087">
        <f t="shared" si="211"/>
        <v>0</v>
      </c>
      <c r="R190" s="1087">
        <f t="shared" si="211"/>
        <v>0</v>
      </c>
      <c r="S190" s="796">
        <f>SUM(S185:S189)</f>
        <v>0</v>
      </c>
      <c r="T190" s="1131"/>
      <c r="U190" s="1131"/>
      <c r="V190" s="1131"/>
      <c r="W190" s="1099">
        <f>SUM(W185:W189)</f>
        <v>0</v>
      </c>
      <c r="X190" s="1099">
        <f>SUM(X185:X189)</f>
        <v>0</v>
      </c>
      <c r="Z190" s="1089">
        <f>SUM(Z185:Z189)</f>
        <v>0</v>
      </c>
      <c r="AA190" s="1089">
        <f>SUM(AA185:AA189)</f>
        <v>0</v>
      </c>
      <c r="AB190" s="798" t="e">
        <f>Z190/(Z190+AA190)</f>
        <v>#DIV/0!</v>
      </c>
    </row>
    <row r="191" spans="1:28" ht="14.25" x14ac:dyDescent="0.3">
      <c r="A191" s="1075">
        <v>9.1999999999999993</v>
      </c>
      <c r="B191" s="1076" t="s">
        <v>1191</v>
      </c>
      <c r="C191" s="1148">
        <f>'24. M&amp;E Staff Loading'!C191</f>
        <v>0</v>
      </c>
      <c r="D191" s="919">
        <f>'24. M&amp;E Staff Loading'!D191</f>
        <v>0</v>
      </c>
      <c r="E191" s="1149">
        <f>'24. M&amp;E Staff Loading'!E191</f>
        <v>0</v>
      </c>
      <c r="F191" s="1102"/>
      <c r="G191" s="1102"/>
      <c r="H191" s="1102"/>
      <c r="I191" s="1102"/>
      <c r="J191" s="1102"/>
      <c r="K191" s="1102"/>
      <c r="L191" s="1102"/>
      <c r="M191" s="1102"/>
      <c r="N191" s="1102"/>
      <c r="O191" s="1102"/>
      <c r="P191" s="1102"/>
      <c r="Q191" s="1102"/>
      <c r="R191" s="1080">
        <f t="shared" ref="R191:R195" si="212">SUM(F191:Q191)</f>
        <v>0</v>
      </c>
      <c r="S191" s="788">
        <f>D191*R191</f>
        <v>0</v>
      </c>
      <c r="T191" s="1131"/>
      <c r="U191" s="1131"/>
      <c r="V191" s="1131"/>
      <c r="W191" s="1081">
        <f>X191/$U$7</f>
        <v>0</v>
      </c>
      <c r="X191" s="1081">
        <f>R191/12</f>
        <v>0</v>
      </c>
      <c r="Z191" s="1081">
        <f>IF($E191="Y",$R191,0)</f>
        <v>0</v>
      </c>
      <c r="AA191" s="1081">
        <f>IF($E191="N",$R191,0)</f>
        <v>0</v>
      </c>
      <c r="AB191" s="909" t="e">
        <f>Z191/(AA191+Z191)</f>
        <v>#DIV/0!</v>
      </c>
    </row>
    <row r="192" spans="1:28" s="1088" customFormat="1" ht="14.25" x14ac:dyDescent="0.3">
      <c r="A192" s="1075"/>
      <c r="B192" s="1076"/>
      <c r="C192" s="1148">
        <f>'24. M&amp;E Staff Loading'!C192</f>
        <v>0</v>
      </c>
      <c r="D192" s="919">
        <f>'24. M&amp;E Staff Loading'!D192</f>
        <v>0</v>
      </c>
      <c r="E192" s="1149">
        <f>'24. M&amp;E Staff Loading'!E192</f>
        <v>0</v>
      </c>
      <c r="F192" s="1102"/>
      <c r="G192" s="1102"/>
      <c r="H192" s="1102"/>
      <c r="I192" s="1102"/>
      <c r="J192" s="1102"/>
      <c r="K192" s="1102"/>
      <c r="L192" s="1102"/>
      <c r="M192" s="1102"/>
      <c r="N192" s="1102"/>
      <c r="O192" s="1102"/>
      <c r="P192" s="1102"/>
      <c r="Q192" s="1102"/>
      <c r="R192" s="1080">
        <f t="shared" si="212"/>
        <v>0</v>
      </c>
      <c r="S192" s="788">
        <f t="shared" ref="S192:S195" si="213">D192*R192</f>
        <v>0</v>
      </c>
      <c r="T192" s="1131"/>
      <c r="U192" s="1131"/>
      <c r="V192" s="1131"/>
      <c r="W192" s="1081">
        <f t="shared" ref="W192:W195" si="214">X192/$U$7</f>
        <v>0</v>
      </c>
      <c r="X192" s="1081">
        <f t="shared" ref="X192:X195" si="215">R192/12</f>
        <v>0</v>
      </c>
      <c r="Z192" s="1081">
        <f t="shared" ref="Z192:Z195" si="216">IF($E192="Y",$R192,0)</f>
        <v>0</v>
      </c>
      <c r="AA192" s="1081">
        <f t="shared" ref="AA192:AA195" si="217">IF($E192="N",$R192,0)</f>
        <v>0</v>
      </c>
      <c r="AB192" s="909" t="e">
        <f t="shared" ref="AB192:AB195" si="218">Z192/(AA192+Z192)</f>
        <v>#DIV/0!</v>
      </c>
    </row>
    <row r="193" spans="1:28" ht="14.25" x14ac:dyDescent="0.3">
      <c r="A193" s="1075"/>
      <c r="B193" s="1076"/>
      <c r="C193" s="1148">
        <f>'24. M&amp;E Staff Loading'!C193</f>
        <v>0</v>
      </c>
      <c r="D193" s="919">
        <f>'24. M&amp;E Staff Loading'!D193</f>
        <v>0</v>
      </c>
      <c r="E193" s="1149">
        <f>'24. M&amp;E Staff Loading'!E193</f>
        <v>0</v>
      </c>
      <c r="F193" s="1102"/>
      <c r="G193" s="1102"/>
      <c r="H193" s="1102"/>
      <c r="I193" s="1102"/>
      <c r="J193" s="1102"/>
      <c r="K193" s="1102"/>
      <c r="L193" s="1102"/>
      <c r="M193" s="1102"/>
      <c r="N193" s="1102"/>
      <c r="O193" s="1102"/>
      <c r="P193" s="1102"/>
      <c r="Q193" s="1102"/>
      <c r="R193" s="1080">
        <f t="shared" si="212"/>
        <v>0</v>
      </c>
      <c r="S193" s="788">
        <f t="shared" si="213"/>
        <v>0</v>
      </c>
      <c r="T193" s="1131"/>
      <c r="U193" s="1131"/>
      <c r="V193" s="1131"/>
      <c r="W193" s="1081">
        <f t="shared" si="214"/>
        <v>0</v>
      </c>
      <c r="X193" s="1081">
        <f t="shared" si="215"/>
        <v>0</v>
      </c>
      <c r="Z193" s="1081">
        <f t="shared" si="216"/>
        <v>0</v>
      </c>
      <c r="AA193" s="1081">
        <f t="shared" si="217"/>
        <v>0</v>
      </c>
      <c r="AB193" s="909" t="e">
        <f t="shared" si="218"/>
        <v>#DIV/0!</v>
      </c>
    </row>
    <row r="194" spans="1:28" ht="14.25" x14ac:dyDescent="0.3">
      <c r="A194" s="1075"/>
      <c r="B194" s="1076"/>
      <c r="C194" s="1148">
        <f>'24. M&amp;E Staff Loading'!C194</f>
        <v>0</v>
      </c>
      <c r="D194" s="919">
        <f>'24. M&amp;E Staff Loading'!D194</f>
        <v>0</v>
      </c>
      <c r="E194" s="1149">
        <f>'24. M&amp;E Staff Loading'!E194</f>
        <v>0</v>
      </c>
      <c r="F194" s="1102"/>
      <c r="G194" s="1102"/>
      <c r="H194" s="1102"/>
      <c r="I194" s="1102"/>
      <c r="J194" s="1102"/>
      <c r="K194" s="1102"/>
      <c r="L194" s="1102"/>
      <c r="M194" s="1102"/>
      <c r="N194" s="1102"/>
      <c r="O194" s="1102"/>
      <c r="P194" s="1102"/>
      <c r="Q194" s="1102"/>
      <c r="R194" s="1080">
        <f t="shared" si="212"/>
        <v>0</v>
      </c>
      <c r="S194" s="788">
        <f t="shared" si="213"/>
        <v>0</v>
      </c>
      <c r="T194" s="1131"/>
      <c r="U194" s="1131"/>
      <c r="V194" s="1131"/>
      <c r="W194" s="1081">
        <f t="shared" si="214"/>
        <v>0</v>
      </c>
      <c r="X194" s="1081">
        <f t="shared" si="215"/>
        <v>0</v>
      </c>
      <c r="Z194" s="1081">
        <f t="shared" si="216"/>
        <v>0</v>
      </c>
      <c r="AA194" s="1081">
        <f t="shared" si="217"/>
        <v>0</v>
      </c>
      <c r="AB194" s="909" t="e">
        <f t="shared" si="218"/>
        <v>#DIV/0!</v>
      </c>
    </row>
    <row r="195" spans="1:28" ht="14.25" x14ac:dyDescent="0.3">
      <c r="A195" s="1075"/>
      <c r="B195" s="1076"/>
      <c r="C195" s="1148">
        <f>'24. M&amp;E Staff Loading'!C195</f>
        <v>0</v>
      </c>
      <c r="D195" s="919">
        <f>'24. M&amp;E Staff Loading'!D195</f>
        <v>0</v>
      </c>
      <c r="E195" s="1149">
        <f>'24. M&amp;E Staff Loading'!E195</f>
        <v>0</v>
      </c>
      <c r="F195" s="1102"/>
      <c r="G195" s="1102"/>
      <c r="H195" s="1102"/>
      <c r="I195" s="1102"/>
      <c r="J195" s="1102"/>
      <c r="K195" s="1102"/>
      <c r="L195" s="1102"/>
      <c r="M195" s="1102"/>
      <c r="N195" s="1102"/>
      <c r="O195" s="1102"/>
      <c r="P195" s="1102"/>
      <c r="Q195" s="1102"/>
      <c r="R195" s="1080">
        <f t="shared" si="212"/>
        <v>0</v>
      </c>
      <c r="S195" s="788">
        <f t="shared" si="213"/>
        <v>0</v>
      </c>
      <c r="T195" s="1131"/>
      <c r="U195" s="1131"/>
      <c r="V195" s="1131"/>
      <c r="W195" s="1081">
        <f t="shared" si="214"/>
        <v>0</v>
      </c>
      <c r="X195" s="1081">
        <f t="shared" si="215"/>
        <v>0</v>
      </c>
      <c r="Z195" s="1081">
        <f t="shared" si="216"/>
        <v>0</v>
      </c>
      <c r="AA195" s="1081">
        <f t="shared" si="217"/>
        <v>0</v>
      </c>
      <c r="AB195" s="909" t="e">
        <f t="shared" si="218"/>
        <v>#DIV/0!</v>
      </c>
    </row>
    <row r="196" spans="1:28" ht="15" thickBot="1" x14ac:dyDescent="0.35">
      <c r="A196" s="1082"/>
      <c r="B196" s="1083" t="s">
        <v>1192</v>
      </c>
      <c r="C196" s="1084"/>
      <c r="D196" s="920"/>
      <c r="E196" s="1086"/>
      <c r="F196" s="1087">
        <f>SUM(F191:F195)</f>
        <v>0</v>
      </c>
      <c r="G196" s="1087">
        <f t="shared" ref="G196:R196" si="219">SUM(G191:G195)</f>
        <v>0</v>
      </c>
      <c r="H196" s="1087">
        <f t="shared" si="219"/>
        <v>0</v>
      </c>
      <c r="I196" s="1087">
        <f t="shared" si="219"/>
        <v>0</v>
      </c>
      <c r="J196" s="1087">
        <f t="shared" si="219"/>
        <v>0</v>
      </c>
      <c r="K196" s="1087">
        <f t="shared" si="219"/>
        <v>0</v>
      </c>
      <c r="L196" s="1087">
        <f t="shared" si="219"/>
        <v>0</v>
      </c>
      <c r="M196" s="1087">
        <f t="shared" si="219"/>
        <v>0</v>
      </c>
      <c r="N196" s="1087">
        <f t="shared" si="219"/>
        <v>0</v>
      </c>
      <c r="O196" s="1087">
        <f t="shared" si="219"/>
        <v>0</v>
      </c>
      <c r="P196" s="1087">
        <f t="shared" si="219"/>
        <v>0</v>
      </c>
      <c r="Q196" s="1087">
        <f t="shared" si="219"/>
        <v>0</v>
      </c>
      <c r="R196" s="1087">
        <f t="shared" si="219"/>
        <v>0</v>
      </c>
      <c r="S196" s="796">
        <f>SUM(S191:S195)</f>
        <v>0</v>
      </c>
      <c r="T196" s="1131"/>
      <c r="U196" s="1131"/>
      <c r="V196" s="1131"/>
      <c r="W196" s="1099">
        <f>SUM(W191:W195)</f>
        <v>0</v>
      </c>
      <c r="X196" s="1099">
        <f>SUM(X191:X195)</f>
        <v>0</v>
      </c>
      <c r="Z196" s="1089">
        <f>SUM(Z191:Z195)</f>
        <v>0</v>
      </c>
      <c r="AA196" s="1089">
        <f>SUM(AA191:AA195)</f>
        <v>0</v>
      </c>
      <c r="AB196" s="798" t="e">
        <f>Z196/(Z196+AA196)</f>
        <v>#DIV/0!</v>
      </c>
    </row>
    <row r="197" spans="1:28" ht="14.25" x14ac:dyDescent="0.3">
      <c r="A197" s="1075">
        <v>9.3000000000000007</v>
      </c>
      <c r="B197" s="1076" t="s">
        <v>1193</v>
      </c>
      <c r="C197" s="1148">
        <f>'24. M&amp;E Staff Loading'!C197</f>
        <v>0</v>
      </c>
      <c r="D197" s="919">
        <f>'24. M&amp;E Staff Loading'!D197</f>
        <v>0</v>
      </c>
      <c r="E197" s="1149">
        <f>'24. M&amp;E Staff Loading'!E197</f>
        <v>0</v>
      </c>
      <c r="F197" s="1102"/>
      <c r="G197" s="1102"/>
      <c r="H197" s="1102"/>
      <c r="I197" s="1102"/>
      <c r="J197" s="1102"/>
      <c r="K197" s="1102"/>
      <c r="L197" s="1102"/>
      <c r="M197" s="1102"/>
      <c r="N197" s="1102"/>
      <c r="O197" s="1102"/>
      <c r="P197" s="1102"/>
      <c r="Q197" s="1102"/>
      <c r="R197" s="1080">
        <f t="shared" ref="R197:R201" si="220">SUM(F197:Q197)</f>
        <v>0</v>
      </c>
      <c r="S197" s="788">
        <f>D197*R197</f>
        <v>0</v>
      </c>
      <c r="T197" s="1131"/>
      <c r="U197" s="1131"/>
      <c r="V197" s="1131"/>
      <c r="W197" s="1081">
        <f>X197/$U$7</f>
        <v>0</v>
      </c>
      <c r="X197" s="1081">
        <f>R197/12</f>
        <v>0</v>
      </c>
      <c r="Z197" s="1081">
        <f>IF($E197="Y",$R197,0)</f>
        <v>0</v>
      </c>
      <c r="AA197" s="1081">
        <f>IF($E197="N",$R197,0)</f>
        <v>0</v>
      </c>
      <c r="AB197" s="909" t="e">
        <f>Z197/(AA197+Z197)</f>
        <v>#DIV/0!</v>
      </c>
    </row>
    <row r="198" spans="1:28" s="1088" customFormat="1" ht="14.25" x14ac:dyDescent="0.3">
      <c r="A198" s="1075"/>
      <c r="B198" s="1076"/>
      <c r="C198" s="1148">
        <f>'24. M&amp;E Staff Loading'!C198</f>
        <v>0</v>
      </c>
      <c r="D198" s="919">
        <f>'24. M&amp;E Staff Loading'!D198</f>
        <v>0</v>
      </c>
      <c r="E198" s="1149">
        <f>'24. M&amp;E Staff Loading'!E198</f>
        <v>0</v>
      </c>
      <c r="F198" s="1102"/>
      <c r="G198" s="1102"/>
      <c r="H198" s="1102"/>
      <c r="I198" s="1102"/>
      <c r="J198" s="1102"/>
      <c r="K198" s="1102"/>
      <c r="L198" s="1102"/>
      <c r="M198" s="1102"/>
      <c r="N198" s="1102"/>
      <c r="O198" s="1102"/>
      <c r="P198" s="1102"/>
      <c r="Q198" s="1102"/>
      <c r="R198" s="1080">
        <f t="shared" si="220"/>
        <v>0</v>
      </c>
      <c r="S198" s="788">
        <f t="shared" ref="S198:S201" si="221">D198*R198</f>
        <v>0</v>
      </c>
      <c r="T198" s="1131"/>
      <c r="U198" s="1131"/>
      <c r="V198" s="1131"/>
      <c r="W198" s="1081">
        <f t="shared" ref="W198:W201" si="222">X198/$U$7</f>
        <v>0</v>
      </c>
      <c r="X198" s="1081">
        <f t="shared" ref="X198:X201" si="223">R198/12</f>
        <v>0</v>
      </c>
      <c r="Z198" s="1081">
        <f t="shared" ref="Z198:Z201" si="224">IF($E198="Y",$R198,0)</f>
        <v>0</v>
      </c>
      <c r="AA198" s="1081">
        <f t="shared" ref="AA198:AA201" si="225">IF($E198="N",$R198,0)</f>
        <v>0</v>
      </c>
      <c r="AB198" s="909" t="e">
        <f t="shared" ref="AB198:AB201" si="226">Z198/(AA198+Z198)</f>
        <v>#DIV/0!</v>
      </c>
    </row>
    <row r="199" spans="1:28" s="1088" customFormat="1" ht="14.25" x14ac:dyDescent="0.3">
      <c r="A199" s="1075"/>
      <c r="B199" s="1076"/>
      <c r="C199" s="1148">
        <f>'24. M&amp;E Staff Loading'!C199</f>
        <v>0</v>
      </c>
      <c r="D199" s="919">
        <f>'24. M&amp;E Staff Loading'!D199</f>
        <v>0</v>
      </c>
      <c r="E199" s="1149">
        <f>'24. M&amp;E Staff Loading'!E199</f>
        <v>0</v>
      </c>
      <c r="F199" s="1102"/>
      <c r="G199" s="1102"/>
      <c r="H199" s="1102"/>
      <c r="I199" s="1102"/>
      <c r="J199" s="1102"/>
      <c r="K199" s="1102"/>
      <c r="L199" s="1102"/>
      <c r="M199" s="1102"/>
      <c r="N199" s="1102"/>
      <c r="O199" s="1102"/>
      <c r="P199" s="1102"/>
      <c r="Q199" s="1102"/>
      <c r="R199" s="1080">
        <f t="shared" si="220"/>
        <v>0</v>
      </c>
      <c r="S199" s="788">
        <f t="shared" si="221"/>
        <v>0</v>
      </c>
      <c r="T199" s="1131"/>
      <c r="U199" s="1131"/>
      <c r="V199" s="1131"/>
      <c r="W199" s="1081">
        <f t="shared" si="222"/>
        <v>0</v>
      </c>
      <c r="X199" s="1081">
        <f t="shared" si="223"/>
        <v>0</v>
      </c>
      <c r="Z199" s="1081">
        <f t="shared" si="224"/>
        <v>0</v>
      </c>
      <c r="AA199" s="1081">
        <f t="shared" si="225"/>
        <v>0</v>
      </c>
      <c r="AB199" s="909" t="e">
        <f t="shared" si="226"/>
        <v>#DIV/0!</v>
      </c>
    </row>
    <row r="200" spans="1:28" ht="14.25" x14ac:dyDescent="0.3">
      <c r="A200" s="1075"/>
      <c r="B200" s="1076"/>
      <c r="C200" s="1148">
        <f>'24. M&amp;E Staff Loading'!C200</f>
        <v>0</v>
      </c>
      <c r="D200" s="919">
        <f>'24. M&amp;E Staff Loading'!D200</f>
        <v>0</v>
      </c>
      <c r="E200" s="1149">
        <f>'24. M&amp;E Staff Loading'!E200</f>
        <v>0</v>
      </c>
      <c r="F200" s="1102"/>
      <c r="G200" s="1102"/>
      <c r="H200" s="1102"/>
      <c r="I200" s="1102"/>
      <c r="J200" s="1102"/>
      <c r="K200" s="1102"/>
      <c r="L200" s="1102"/>
      <c r="M200" s="1102"/>
      <c r="N200" s="1102"/>
      <c r="O200" s="1102"/>
      <c r="P200" s="1102"/>
      <c r="Q200" s="1102"/>
      <c r="R200" s="1080">
        <f t="shared" si="220"/>
        <v>0</v>
      </c>
      <c r="S200" s="788">
        <f t="shared" si="221"/>
        <v>0</v>
      </c>
      <c r="T200" s="1131"/>
      <c r="U200" s="1131"/>
      <c r="V200" s="1131"/>
      <c r="W200" s="1081">
        <f t="shared" si="222"/>
        <v>0</v>
      </c>
      <c r="X200" s="1081">
        <f t="shared" si="223"/>
        <v>0</v>
      </c>
      <c r="Z200" s="1081">
        <f t="shared" si="224"/>
        <v>0</v>
      </c>
      <c r="AA200" s="1081">
        <f t="shared" si="225"/>
        <v>0</v>
      </c>
      <c r="AB200" s="909" t="e">
        <f t="shared" si="226"/>
        <v>#DIV/0!</v>
      </c>
    </row>
    <row r="201" spans="1:28" ht="14.25" x14ac:dyDescent="0.3">
      <c r="A201" s="1075"/>
      <c r="B201" s="1076"/>
      <c r="C201" s="1148">
        <f>'24. M&amp;E Staff Loading'!C201</f>
        <v>0</v>
      </c>
      <c r="D201" s="919">
        <f>'24. M&amp;E Staff Loading'!D201</f>
        <v>0</v>
      </c>
      <c r="E201" s="1149">
        <f>'24. M&amp;E Staff Loading'!E201</f>
        <v>0</v>
      </c>
      <c r="F201" s="1102"/>
      <c r="G201" s="1102"/>
      <c r="H201" s="1102"/>
      <c r="I201" s="1102"/>
      <c r="J201" s="1102"/>
      <c r="K201" s="1102"/>
      <c r="L201" s="1102"/>
      <c r="M201" s="1102"/>
      <c r="N201" s="1102"/>
      <c r="O201" s="1102"/>
      <c r="P201" s="1102"/>
      <c r="Q201" s="1102"/>
      <c r="R201" s="1080">
        <f t="shared" si="220"/>
        <v>0</v>
      </c>
      <c r="S201" s="788">
        <f t="shared" si="221"/>
        <v>0</v>
      </c>
      <c r="T201" s="1131"/>
      <c r="U201" s="1131"/>
      <c r="V201" s="1131"/>
      <c r="W201" s="1081">
        <f t="shared" si="222"/>
        <v>0</v>
      </c>
      <c r="X201" s="1081">
        <f t="shared" si="223"/>
        <v>0</v>
      </c>
      <c r="Z201" s="1081">
        <f t="shared" si="224"/>
        <v>0</v>
      </c>
      <c r="AA201" s="1081">
        <f t="shared" si="225"/>
        <v>0</v>
      </c>
      <c r="AB201" s="909" t="e">
        <f t="shared" si="226"/>
        <v>#DIV/0!</v>
      </c>
    </row>
    <row r="202" spans="1:28" ht="15" thickBot="1" x14ac:dyDescent="0.35">
      <c r="A202" s="1082"/>
      <c r="B202" s="1083" t="s">
        <v>1194</v>
      </c>
      <c r="C202" s="1084"/>
      <c r="D202" s="920"/>
      <c r="E202" s="1086"/>
      <c r="F202" s="1087">
        <f>SUM(F197:F201)</f>
        <v>0</v>
      </c>
      <c r="G202" s="1087">
        <f t="shared" ref="G202:R202" si="227">SUM(G197:G201)</f>
        <v>0</v>
      </c>
      <c r="H202" s="1087">
        <f t="shared" si="227"/>
        <v>0</v>
      </c>
      <c r="I202" s="1087">
        <f t="shared" si="227"/>
        <v>0</v>
      </c>
      <c r="J202" s="1087">
        <f t="shared" si="227"/>
        <v>0</v>
      </c>
      <c r="K202" s="1087">
        <f t="shared" si="227"/>
        <v>0</v>
      </c>
      <c r="L202" s="1087">
        <f t="shared" si="227"/>
        <v>0</v>
      </c>
      <c r="M202" s="1087">
        <f t="shared" si="227"/>
        <v>0</v>
      </c>
      <c r="N202" s="1087">
        <f t="shared" si="227"/>
        <v>0</v>
      </c>
      <c r="O202" s="1087">
        <f t="shared" si="227"/>
        <v>0</v>
      </c>
      <c r="P202" s="1087">
        <f t="shared" si="227"/>
        <v>0</v>
      </c>
      <c r="Q202" s="1087">
        <f t="shared" si="227"/>
        <v>0</v>
      </c>
      <c r="R202" s="1087">
        <f t="shared" si="227"/>
        <v>0</v>
      </c>
      <c r="S202" s="796">
        <f>SUM(S197:S201)</f>
        <v>0</v>
      </c>
      <c r="T202" s="1131"/>
      <c r="U202" s="1131"/>
      <c r="V202" s="1131"/>
      <c r="W202" s="1099">
        <f>SUM(W197:W201)</f>
        <v>0</v>
      </c>
      <c r="X202" s="1099">
        <f>SUM(X197:X201)</f>
        <v>0</v>
      </c>
      <c r="Z202" s="1089">
        <f>SUM(Z197:Z201)</f>
        <v>0</v>
      </c>
      <c r="AA202" s="1089">
        <f>SUM(AA197:AA201)</f>
        <v>0</v>
      </c>
      <c r="AB202" s="798" t="e">
        <f>Z202/(Z202+AA202)</f>
        <v>#DIV/0!</v>
      </c>
    </row>
    <row r="203" spans="1:28" ht="14.25" x14ac:dyDescent="0.3">
      <c r="A203" s="1075">
        <v>9.4</v>
      </c>
      <c r="B203" s="1076" t="s">
        <v>1195</v>
      </c>
      <c r="C203" s="1148">
        <f>'24. M&amp;E Staff Loading'!C203</f>
        <v>0</v>
      </c>
      <c r="D203" s="919">
        <f>'24. M&amp;E Staff Loading'!D203</f>
        <v>0</v>
      </c>
      <c r="E203" s="1149">
        <f>'24. M&amp;E Staff Loading'!E203</f>
        <v>0</v>
      </c>
      <c r="F203" s="1102"/>
      <c r="G203" s="1102"/>
      <c r="H203" s="1102"/>
      <c r="I203" s="1102"/>
      <c r="J203" s="1102"/>
      <c r="K203" s="1102"/>
      <c r="L203" s="1102"/>
      <c r="M203" s="1102"/>
      <c r="N203" s="1102"/>
      <c r="O203" s="1102"/>
      <c r="P203" s="1102"/>
      <c r="Q203" s="1102"/>
      <c r="R203" s="1080">
        <f t="shared" ref="R203:R207" si="228">SUM(F203:Q203)</f>
        <v>0</v>
      </c>
      <c r="S203" s="788">
        <f>D203*R203</f>
        <v>0</v>
      </c>
      <c r="T203" s="1131"/>
      <c r="U203" s="1131"/>
      <c r="V203" s="1131"/>
      <c r="W203" s="1081">
        <f>X203/$U$7</f>
        <v>0</v>
      </c>
      <c r="X203" s="1081">
        <f>R203/12</f>
        <v>0</v>
      </c>
      <c r="Z203" s="1081">
        <f>IF($E203="Y",$R203,0)</f>
        <v>0</v>
      </c>
      <c r="AA203" s="1081">
        <f>IF($E203="N",$R203,0)</f>
        <v>0</v>
      </c>
      <c r="AB203" s="909" t="e">
        <f>Z203/(AA203+Z203)</f>
        <v>#DIV/0!</v>
      </c>
    </row>
    <row r="204" spans="1:28" s="1088" customFormat="1" ht="14.25" x14ac:dyDescent="0.3">
      <c r="A204" s="1075"/>
      <c r="B204" s="1076"/>
      <c r="C204" s="1148">
        <f>'24. M&amp;E Staff Loading'!C204</f>
        <v>0</v>
      </c>
      <c r="D204" s="919">
        <f>'24. M&amp;E Staff Loading'!D204</f>
        <v>0</v>
      </c>
      <c r="E204" s="1149">
        <f>'24. M&amp;E Staff Loading'!E204</f>
        <v>0</v>
      </c>
      <c r="F204" s="1102"/>
      <c r="G204" s="1102"/>
      <c r="H204" s="1102"/>
      <c r="I204" s="1102"/>
      <c r="J204" s="1102"/>
      <c r="K204" s="1102"/>
      <c r="L204" s="1102"/>
      <c r="M204" s="1102"/>
      <c r="N204" s="1102"/>
      <c r="O204" s="1102"/>
      <c r="P204" s="1102"/>
      <c r="Q204" s="1102"/>
      <c r="R204" s="1080">
        <f t="shared" si="228"/>
        <v>0</v>
      </c>
      <c r="S204" s="788">
        <f t="shared" ref="S204:S207" si="229">D204*R204</f>
        <v>0</v>
      </c>
      <c r="T204" s="1131"/>
      <c r="U204" s="1131"/>
      <c r="V204" s="1131"/>
      <c r="W204" s="1081">
        <f t="shared" ref="W204:W207" si="230">X204/$U$7</f>
        <v>0</v>
      </c>
      <c r="X204" s="1081">
        <f t="shared" ref="X204:X207" si="231">R204/12</f>
        <v>0</v>
      </c>
      <c r="Z204" s="1081">
        <f t="shared" ref="Z204:Z207" si="232">IF($E204="Y",$R204,0)</f>
        <v>0</v>
      </c>
      <c r="AA204" s="1081">
        <f t="shared" ref="AA204:AA207" si="233">IF($E204="N",$R204,0)</f>
        <v>0</v>
      </c>
      <c r="AB204" s="909" t="e">
        <f t="shared" ref="AB204:AB207" si="234">Z204/(AA204+Z204)</f>
        <v>#DIV/0!</v>
      </c>
    </row>
    <row r="205" spans="1:28" s="1088" customFormat="1" ht="14.25" x14ac:dyDescent="0.3">
      <c r="A205" s="1075"/>
      <c r="B205" s="1076"/>
      <c r="C205" s="1148">
        <f>'24. M&amp;E Staff Loading'!C205</f>
        <v>0</v>
      </c>
      <c r="D205" s="919">
        <f>'24. M&amp;E Staff Loading'!D205</f>
        <v>0</v>
      </c>
      <c r="E205" s="1149">
        <f>'24. M&amp;E Staff Loading'!E205</f>
        <v>0</v>
      </c>
      <c r="F205" s="1102"/>
      <c r="G205" s="1102"/>
      <c r="H205" s="1102"/>
      <c r="I205" s="1102"/>
      <c r="J205" s="1102"/>
      <c r="K205" s="1102"/>
      <c r="L205" s="1102"/>
      <c r="M205" s="1102"/>
      <c r="N205" s="1102"/>
      <c r="O205" s="1102"/>
      <c r="P205" s="1102"/>
      <c r="Q205" s="1102"/>
      <c r="R205" s="1080">
        <f t="shared" si="228"/>
        <v>0</v>
      </c>
      <c r="S205" s="788">
        <f t="shared" si="229"/>
        <v>0</v>
      </c>
      <c r="T205" s="1131"/>
      <c r="U205" s="1131"/>
      <c r="V205" s="1131"/>
      <c r="W205" s="1081">
        <f t="shared" si="230"/>
        <v>0</v>
      </c>
      <c r="X205" s="1081">
        <f t="shared" si="231"/>
        <v>0</v>
      </c>
      <c r="Z205" s="1081">
        <f t="shared" si="232"/>
        <v>0</v>
      </c>
      <c r="AA205" s="1081">
        <f t="shared" si="233"/>
        <v>0</v>
      </c>
      <c r="AB205" s="909" t="e">
        <f t="shared" si="234"/>
        <v>#DIV/0!</v>
      </c>
    </row>
    <row r="206" spans="1:28" ht="14.25" x14ac:dyDescent="0.3">
      <c r="A206" s="1075"/>
      <c r="B206" s="1076"/>
      <c r="C206" s="1148">
        <f>'24. M&amp;E Staff Loading'!C206</f>
        <v>0</v>
      </c>
      <c r="D206" s="919">
        <f>'24. M&amp;E Staff Loading'!D206</f>
        <v>0</v>
      </c>
      <c r="E206" s="1149">
        <f>'24. M&amp;E Staff Loading'!E206</f>
        <v>0</v>
      </c>
      <c r="F206" s="1102"/>
      <c r="G206" s="1102"/>
      <c r="H206" s="1102"/>
      <c r="I206" s="1102"/>
      <c r="J206" s="1102"/>
      <c r="K206" s="1102"/>
      <c r="L206" s="1102"/>
      <c r="M206" s="1102"/>
      <c r="N206" s="1102"/>
      <c r="O206" s="1102"/>
      <c r="P206" s="1102"/>
      <c r="Q206" s="1102"/>
      <c r="R206" s="1080">
        <f t="shared" si="228"/>
        <v>0</v>
      </c>
      <c r="S206" s="788">
        <f t="shared" si="229"/>
        <v>0</v>
      </c>
      <c r="T206" s="1131"/>
      <c r="U206" s="1131"/>
      <c r="V206" s="1131"/>
      <c r="W206" s="1081">
        <f t="shared" si="230"/>
        <v>0</v>
      </c>
      <c r="X206" s="1081">
        <f t="shared" si="231"/>
        <v>0</v>
      </c>
      <c r="Z206" s="1081">
        <f t="shared" si="232"/>
        <v>0</v>
      </c>
      <c r="AA206" s="1081">
        <f t="shared" si="233"/>
        <v>0</v>
      </c>
      <c r="AB206" s="909" t="e">
        <f t="shared" si="234"/>
        <v>#DIV/0!</v>
      </c>
    </row>
    <row r="207" spans="1:28" ht="14.25" x14ac:dyDescent="0.3">
      <c r="A207" s="1075"/>
      <c r="B207" s="1076"/>
      <c r="C207" s="1148">
        <f>'24. M&amp;E Staff Loading'!C207</f>
        <v>0</v>
      </c>
      <c r="D207" s="919">
        <f>'24. M&amp;E Staff Loading'!D207</f>
        <v>0</v>
      </c>
      <c r="E207" s="1149">
        <f>'24. M&amp;E Staff Loading'!E207</f>
        <v>0</v>
      </c>
      <c r="F207" s="1102"/>
      <c r="G207" s="1102"/>
      <c r="H207" s="1102"/>
      <c r="I207" s="1102"/>
      <c r="J207" s="1102"/>
      <c r="K207" s="1102"/>
      <c r="L207" s="1102"/>
      <c r="M207" s="1102"/>
      <c r="N207" s="1102"/>
      <c r="O207" s="1102"/>
      <c r="P207" s="1102"/>
      <c r="Q207" s="1102"/>
      <c r="R207" s="1080">
        <f t="shared" si="228"/>
        <v>0</v>
      </c>
      <c r="S207" s="788">
        <f t="shared" si="229"/>
        <v>0</v>
      </c>
      <c r="T207" s="1131"/>
      <c r="U207" s="1131"/>
      <c r="V207" s="1131"/>
      <c r="W207" s="1081">
        <f t="shared" si="230"/>
        <v>0</v>
      </c>
      <c r="X207" s="1081">
        <f t="shared" si="231"/>
        <v>0</v>
      </c>
      <c r="Z207" s="1081">
        <f t="shared" si="232"/>
        <v>0</v>
      </c>
      <c r="AA207" s="1081">
        <f t="shared" si="233"/>
        <v>0</v>
      </c>
      <c r="AB207" s="909" t="e">
        <f t="shared" si="234"/>
        <v>#DIV/0!</v>
      </c>
    </row>
    <row r="208" spans="1:28" ht="15" thickBot="1" x14ac:dyDescent="0.35">
      <c r="A208" s="1082"/>
      <c r="B208" s="1083" t="s">
        <v>1196</v>
      </c>
      <c r="C208" s="1084"/>
      <c r="D208" s="920"/>
      <c r="E208" s="1086"/>
      <c r="F208" s="1087">
        <f>SUM(F203:F207)</f>
        <v>0</v>
      </c>
      <c r="G208" s="1087">
        <f t="shared" ref="G208:R208" si="235">SUM(G203:G207)</f>
        <v>0</v>
      </c>
      <c r="H208" s="1087">
        <f t="shared" si="235"/>
        <v>0</v>
      </c>
      <c r="I208" s="1087">
        <f t="shared" si="235"/>
        <v>0</v>
      </c>
      <c r="J208" s="1087">
        <f t="shared" si="235"/>
        <v>0</v>
      </c>
      <c r="K208" s="1087">
        <f t="shared" si="235"/>
        <v>0</v>
      </c>
      <c r="L208" s="1087">
        <f t="shared" si="235"/>
        <v>0</v>
      </c>
      <c r="M208" s="1087">
        <f t="shared" si="235"/>
        <v>0</v>
      </c>
      <c r="N208" s="1087">
        <f t="shared" si="235"/>
        <v>0</v>
      </c>
      <c r="O208" s="1087">
        <f t="shared" si="235"/>
        <v>0</v>
      </c>
      <c r="P208" s="1087">
        <f t="shared" si="235"/>
        <v>0</v>
      </c>
      <c r="Q208" s="1087">
        <f t="shared" si="235"/>
        <v>0</v>
      </c>
      <c r="R208" s="1087">
        <f t="shared" si="235"/>
        <v>0</v>
      </c>
      <c r="S208" s="796">
        <f>SUM(S203:S207)</f>
        <v>0</v>
      </c>
      <c r="T208" s="1131"/>
      <c r="U208" s="1131"/>
      <c r="V208" s="1131"/>
      <c r="W208" s="1099">
        <f>SUM(W203:W207)</f>
        <v>0</v>
      </c>
      <c r="X208" s="1099">
        <f>SUM(X203:X207)</f>
        <v>0</v>
      </c>
      <c r="Z208" s="1089">
        <f>SUM(Z203:Z207)</f>
        <v>0</v>
      </c>
      <c r="AA208" s="1089">
        <f>SUM(AA203:AA207)</f>
        <v>0</v>
      </c>
      <c r="AB208" s="798" t="e">
        <f>Z208/(Z208+AA208)</f>
        <v>#DIV/0!</v>
      </c>
    </row>
    <row r="209" spans="1:28" ht="14.25" x14ac:dyDescent="0.3">
      <c r="A209" s="1075">
        <v>9.5</v>
      </c>
      <c r="B209" s="1076" t="s">
        <v>1197</v>
      </c>
      <c r="C209" s="1148">
        <f>'24. M&amp;E Staff Loading'!C209</f>
        <v>0</v>
      </c>
      <c r="D209" s="1151">
        <f>'24. M&amp;E Staff Loading'!D209</f>
        <v>0</v>
      </c>
      <c r="E209" s="1149">
        <f>'24. M&amp;E Staff Loading'!E209</f>
        <v>0</v>
      </c>
      <c r="F209" s="1102"/>
      <c r="G209" s="1102"/>
      <c r="H209" s="1102"/>
      <c r="I209" s="1102"/>
      <c r="J209" s="1102"/>
      <c r="K209" s="1102"/>
      <c r="L209" s="1102"/>
      <c r="M209" s="1102"/>
      <c r="N209" s="1102"/>
      <c r="O209" s="1102"/>
      <c r="P209" s="1102"/>
      <c r="Q209" s="1102"/>
      <c r="R209" s="1080">
        <f t="shared" ref="R209:R213" si="236">SUM(F209:Q209)</f>
        <v>0</v>
      </c>
      <c r="S209" s="788">
        <f>D209*R209</f>
        <v>0</v>
      </c>
      <c r="T209" s="1131"/>
      <c r="U209" s="1131"/>
      <c r="V209" s="1131"/>
      <c r="W209" s="1081">
        <f>X209/$U$7</f>
        <v>0</v>
      </c>
      <c r="X209" s="1081">
        <f>R209/12</f>
        <v>0</v>
      </c>
      <c r="Z209" s="1081">
        <f>IF($E209="Y",$R209,0)</f>
        <v>0</v>
      </c>
      <c r="AA209" s="1081">
        <f>IF($E209="N",$R209,0)</f>
        <v>0</v>
      </c>
      <c r="AB209" s="909" t="e">
        <f>Z209/(AA209+Z209)</f>
        <v>#DIV/0!</v>
      </c>
    </row>
    <row r="210" spans="1:28" s="1088" customFormat="1" ht="14.25" x14ac:dyDescent="0.3">
      <c r="A210" s="1075"/>
      <c r="B210" s="1076"/>
      <c r="C210" s="1148">
        <f>'24. M&amp;E Staff Loading'!C210</f>
        <v>0</v>
      </c>
      <c r="D210" s="919">
        <f>'24. M&amp;E Staff Loading'!D210</f>
        <v>0</v>
      </c>
      <c r="E210" s="1149">
        <f>'24. M&amp;E Staff Loading'!E210</f>
        <v>0</v>
      </c>
      <c r="F210" s="1102"/>
      <c r="G210" s="1102"/>
      <c r="H210" s="1102"/>
      <c r="I210" s="1102"/>
      <c r="J210" s="1102"/>
      <c r="K210" s="1102"/>
      <c r="L210" s="1102"/>
      <c r="M210" s="1102"/>
      <c r="N210" s="1102"/>
      <c r="O210" s="1102"/>
      <c r="P210" s="1102"/>
      <c r="Q210" s="1102"/>
      <c r="R210" s="1080">
        <f t="shared" si="236"/>
        <v>0</v>
      </c>
      <c r="S210" s="788">
        <f t="shared" ref="S210:S213" si="237">D210*R210</f>
        <v>0</v>
      </c>
      <c r="T210" s="1131"/>
      <c r="U210" s="1131"/>
      <c r="V210" s="1131"/>
      <c r="W210" s="1081">
        <f t="shared" ref="W210:W213" si="238">X210/$U$7</f>
        <v>0</v>
      </c>
      <c r="X210" s="1081">
        <f t="shared" ref="X210:X213" si="239">R210/12</f>
        <v>0</v>
      </c>
      <c r="Z210" s="1081">
        <f t="shared" ref="Z210:Z213" si="240">IF($E210="Y",$R210,0)</f>
        <v>0</v>
      </c>
      <c r="AA210" s="1081">
        <f t="shared" ref="AA210:AA213" si="241">IF($E210="N",$R210,0)</f>
        <v>0</v>
      </c>
      <c r="AB210" s="909" t="e">
        <f t="shared" ref="AB210:AB213" si="242">Z210/(AA210+Z210)</f>
        <v>#DIV/0!</v>
      </c>
    </row>
    <row r="211" spans="1:28" s="1088" customFormat="1" ht="14.25" x14ac:dyDescent="0.3">
      <c r="A211" s="1075"/>
      <c r="B211" s="1076"/>
      <c r="C211" s="1148">
        <f>'24. M&amp;E Staff Loading'!C211</f>
        <v>0</v>
      </c>
      <c r="D211" s="919">
        <f>'24. M&amp;E Staff Loading'!D211</f>
        <v>0</v>
      </c>
      <c r="E211" s="1149">
        <f>'24. M&amp;E Staff Loading'!E211</f>
        <v>0</v>
      </c>
      <c r="F211" s="1102"/>
      <c r="G211" s="1102"/>
      <c r="H211" s="1102"/>
      <c r="I211" s="1102"/>
      <c r="J211" s="1102"/>
      <c r="K211" s="1102"/>
      <c r="L211" s="1102"/>
      <c r="M211" s="1102"/>
      <c r="N211" s="1102"/>
      <c r="O211" s="1102"/>
      <c r="P211" s="1102"/>
      <c r="Q211" s="1102"/>
      <c r="R211" s="1080">
        <f t="shared" si="236"/>
        <v>0</v>
      </c>
      <c r="S211" s="788">
        <f t="shared" si="237"/>
        <v>0</v>
      </c>
      <c r="T211" s="1131"/>
      <c r="U211" s="1131"/>
      <c r="V211" s="1131"/>
      <c r="W211" s="1081">
        <f t="shared" si="238"/>
        <v>0</v>
      </c>
      <c r="X211" s="1081">
        <f t="shared" si="239"/>
        <v>0</v>
      </c>
      <c r="Z211" s="1081">
        <f t="shared" si="240"/>
        <v>0</v>
      </c>
      <c r="AA211" s="1081">
        <f t="shared" si="241"/>
        <v>0</v>
      </c>
      <c r="AB211" s="909" t="e">
        <f t="shared" si="242"/>
        <v>#DIV/0!</v>
      </c>
    </row>
    <row r="212" spans="1:28" ht="14.25" x14ac:dyDescent="0.3">
      <c r="A212" s="1075"/>
      <c r="B212" s="1076"/>
      <c r="C212" s="1148">
        <f>'24. M&amp;E Staff Loading'!C212</f>
        <v>0</v>
      </c>
      <c r="D212" s="919">
        <f>'24. M&amp;E Staff Loading'!D212</f>
        <v>0</v>
      </c>
      <c r="E212" s="1149">
        <f>'24. M&amp;E Staff Loading'!E212</f>
        <v>0</v>
      </c>
      <c r="F212" s="1102"/>
      <c r="G212" s="1102"/>
      <c r="H212" s="1102"/>
      <c r="I212" s="1102"/>
      <c r="J212" s="1102"/>
      <c r="K212" s="1102"/>
      <c r="L212" s="1102"/>
      <c r="M212" s="1102"/>
      <c r="N212" s="1102"/>
      <c r="O212" s="1102"/>
      <c r="P212" s="1102"/>
      <c r="Q212" s="1102"/>
      <c r="R212" s="1080">
        <f t="shared" si="236"/>
        <v>0</v>
      </c>
      <c r="S212" s="788">
        <f t="shared" si="237"/>
        <v>0</v>
      </c>
      <c r="T212" s="1131"/>
      <c r="U212" s="1131"/>
      <c r="V212" s="1131"/>
      <c r="W212" s="1081">
        <f t="shared" si="238"/>
        <v>0</v>
      </c>
      <c r="X212" s="1081">
        <f t="shared" si="239"/>
        <v>0</v>
      </c>
      <c r="Z212" s="1081">
        <f t="shared" si="240"/>
        <v>0</v>
      </c>
      <c r="AA212" s="1081">
        <f t="shared" si="241"/>
        <v>0</v>
      </c>
      <c r="AB212" s="909" t="e">
        <f t="shared" si="242"/>
        <v>#DIV/0!</v>
      </c>
    </row>
    <row r="213" spans="1:28" ht="14.25" x14ac:dyDescent="0.3">
      <c r="A213" s="1075"/>
      <c r="B213" s="1076"/>
      <c r="C213" s="1148">
        <f>'24. M&amp;E Staff Loading'!C213</f>
        <v>0</v>
      </c>
      <c r="D213" s="919">
        <f>'24. M&amp;E Staff Loading'!D213</f>
        <v>0</v>
      </c>
      <c r="E213" s="1149">
        <f>'24. M&amp;E Staff Loading'!E213</f>
        <v>0</v>
      </c>
      <c r="F213" s="1102"/>
      <c r="G213" s="1102"/>
      <c r="H213" s="1102"/>
      <c r="I213" s="1102"/>
      <c r="J213" s="1102"/>
      <c r="K213" s="1102"/>
      <c r="L213" s="1102"/>
      <c r="M213" s="1102"/>
      <c r="N213" s="1102"/>
      <c r="O213" s="1102"/>
      <c r="P213" s="1102"/>
      <c r="Q213" s="1102"/>
      <c r="R213" s="1080">
        <f t="shared" si="236"/>
        <v>0</v>
      </c>
      <c r="S213" s="788">
        <f t="shared" si="237"/>
        <v>0</v>
      </c>
      <c r="T213" s="1131"/>
      <c r="U213" s="1131"/>
      <c r="V213" s="1131"/>
      <c r="W213" s="1081">
        <f t="shared" si="238"/>
        <v>0</v>
      </c>
      <c r="X213" s="1081">
        <f t="shared" si="239"/>
        <v>0</v>
      </c>
      <c r="Z213" s="1081">
        <f t="shared" si="240"/>
        <v>0</v>
      </c>
      <c r="AA213" s="1081">
        <f t="shared" si="241"/>
        <v>0</v>
      </c>
      <c r="AB213" s="909" t="e">
        <f t="shared" si="242"/>
        <v>#DIV/0!</v>
      </c>
    </row>
    <row r="214" spans="1:28" ht="15" thickBot="1" x14ac:dyDescent="0.35">
      <c r="A214" s="1082"/>
      <c r="B214" s="1083" t="s">
        <v>1198</v>
      </c>
      <c r="C214" s="1084"/>
      <c r="D214" s="920"/>
      <c r="E214" s="1086"/>
      <c r="F214" s="1087">
        <f>SUM(F209:F213)</f>
        <v>0</v>
      </c>
      <c r="G214" s="1087">
        <f t="shared" ref="G214:R214" si="243">SUM(G209:G213)</f>
        <v>0</v>
      </c>
      <c r="H214" s="1087">
        <f t="shared" si="243"/>
        <v>0</v>
      </c>
      <c r="I214" s="1087">
        <f t="shared" si="243"/>
        <v>0</v>
      </c>
      <c r="J214" s="1087">
        <f t="shared" si="243"/>
        <v>0</v>
      </c>
      <c r="K214" s="1087">
        <f t="shared" si="243"/>
        <v>0</v>
      </c>
      <c r="L214" s="1087">
        <f t="shared" si="243"/>
        <v>0</v>
      </c>
      <c r="M214" s="1087">
        <f t="shared" si="243"/>
        <v>0</v>
      </c>
      <c r="N214" s="1087">
        <f t="shared" si="243"/>
        <v>0</v>
      </c>
      <c r="O214" s="1087">
        <f t="shared" si="243"/>
        <v>0</v>
      </c>
      <c r="P214" s="1087">
        <f t="shared" si="243"/>
        <v>0</v>
      </c>
      <c r="Q214" s="1087">
        <f t="shared" si="243"/>
        <v>0</v>
      </c>
      <c r="R214" s="1087">
        <f t="shared" si="243"/>
        <v>0</v>
      </c>
      <c r="S214" s="796">
        <f>SUM(S209:S213)</f>
        <v>0</v>
      </c>
      <c r="T214" s="1131"/>
      <c r="U214" s="1131"/>
      <c r="V214" s="1131"/>
      <c r="W214" s="1099">
        <f>SUM(W209:W213)</f>
        <v>0</v>
      </c>
      <c r="X214" s="1099">
        <f>SUM(X209:X213)</f>
        <v>0</v>
      </c>
      <c r="Z214" s="1089">
        <f>SUM(Z209:Z213)</f>
        <v>0</v>
      </c>
      <c r="AA214" s="1089">
        <f>SUM(AA209:AA213)</f>
        <v>0</v>
      </c>
      <c r="AB214" s="798" t="e">
        <f>Z214/(Z214+AA214)</f>
        <v>#DIV/0!</v>
      </c>
    </row>
    <row r="215" spans="1:28" ht="14.25" x14ac:dyDescent="0.3">
      <c r="A215" s="1075">
        <v>9.6</v>
      </c>
      <c r="B215" s="1076" t="s">
        <v>181</v>
      </c>
      <c r="C215" s="1148">
        <f>'24. M&amp;E Staff Loading'!C215</f>
        <v>0</v>
      </c>
      <c r="D215" s="919">
        <f>'24. M&amp;E Staff Loading'!D215</f>
        <v>0</v>
      </c>
      <c r="E215" s="1149">
        <f>'24. M&amp;E Staff Loading'!E215</f>
        <v>0</v>
      </c>
      <c r="F215" s="1102"/>
      <c r="G215" s="1102"/>
      <c r="H215" s="1102"/>
      <c r="I215" s="1102"/>
      <c r="J215" s="1102"/>
      <c r="K215" s="1102"/>
      <c r="L215" s="1102"/>
      <c r="M215" s="1102"/>
      <c r="N215" s="1102"/>
      <c r="O215" s="1102"/>
      <c r="P215" s="1102"/>
      <c r="Q215" s="1102"/>
      <c r="R215" s="1080">
        <f t="shared" ref="R215:R219" si="244">SUM(F215:Q215)</f>
        <v>0</v>
      </c>
      <c r="S215" s="788">
        <f>D215*R215</f>
        <v>0</v>
      </c>
      <c r="T215" s="1131"/>
      <c r="U215" s="1131"/>
      <c r="V215" s="1131"/>
      <c r="W215" s="1081">
        <f>X215/$U$7</f>
        <v>0</v>
      </c>
      <c r="X215" s="1081">
        <f>R215/12</f>
        <v>0</v>
      </c>
      <c r="Z215" s="1081">
        <f>IF($E215="Y",$R215,0)</f>
        <v>0</v>
      </c>
      <c r="AA215" s="1081">
        <f>IF($E215="N",$R215,0)</f>
        <v>0</v>
      </c>
      <c r="AB215" s="909" t="e">
        <f>Z215/(AA215+Z215)</f>
        <v>#DIV/0!</v>
      </c>
    </row>
    <row r="216" spans="1:28" s="1088" customFormat="1" ht="14.25" x14ac:dyDescent="0.3">
      <c r="A216" s="1075"/>
      <c r="B216" s="1076"/>
      <c r="C216" s="1148">
        <f>'24. M&amp;E Staff Loading'!C216</f>
        <v>0</v>
      </c>
      <c r="D216" s="919">
        <f>'24. M&amp;E Staff Loading'!D216</f>
        <v>0</v>
      </c>
      <c r="E216" s="1149">
        <f>'24. M&amp;E Staff Loading'!E216</f>
        <v>0</v>
      </c>
      <c r="F216" s="1102"/>
      <c r="G216" s="1102"/>
      <c r="H216" s="1102"/>
      <c r="I216" s="1102"/>
      <c r="J216" s="1102"/>
      <c r="K216" s="1102"/>
      <c r="L216" s="1102"/>
      <c r="M216" s="1102"/>
      <c r="N216" s="1102"/>
      <c r="O216" s="1102"/>
      <c r="P216" s="1102"/>
      <c r="Q216" s="1102"/>
      <c r="R216" s="1080">
        <f t="shared" si="244"/>
        <v>0</v>
      </c>
      <c r="S216" s="788">
        <f t="shared" ref="S216:S219" si="245">D216*R216</f>
        <v>0</v>
      </c>
      <c r="T216" s="1131"/>
      <c r="U216" s="1131"/>
      <c r="V216" s="1131"/>
      <c r="W216" s="1081">
        <f t="shared" ref="W216:W219" si="246">X216/$U$7</f>
        <v>0</v>
      </c>
      <c r="X216" s="1081">
        <f t="shared" ref="X216:X219" si="247">R216/12</f>
        <v>0</v>
      </c>
      <c r="Z216" s="1081">
        <f t="shared" ref="Z216:Z219" si="248">IF($E216="Y",$R216,0)</f>
        <v>0</v>
      </c>
      <c r="AA216" s="1081">
        <f t="shared" ref="AA216:AA219" si="249">IF($E216="N",$R216,0)</f>
        <v>0</v>
      </c>
      <c r="AB216" s="909" t="e">
        <f t="shared" ref="AB216:AB219" si="250">Z216/(AA216+Z216)</f>
        <v>#DIV/0!</v>
      </c>
    </row>
    <row r="217" spans="1:28" s="1088" customFormat="1" ht="14.25" x14ac:dyDescent="0.3">
      <c r="A217" s="1075"/>
      <c r="B217" s="1076"/>
      <c r="C217" s="1148">
        <f>'24. M&amp;E Staff Loading'!C217</f>
        <v>0</v>
      </c>
      <c r="D217" s="919">
        <f>'24. M&amp;E Staff Loading'!D217</f>
        <v>0</v>
      </c>
      <c r="E217" s="1149">
        <f>'24. M&amp;E Staff Loading'!E217</f>
        <v>0</v>
      </c>
      <c r="F217" s="1102"/>
      <c r="G217" s="1102"/>
      <c r="H217" s="1102"/>
      <c r="I217" s="1102"/>
      <c r="J217" s="1102"/>
      <c r="K217" s="1102"/>
      <c r="L217" s="1102"/>
      <c r="M217" s="1102"/>
      <c r="N217" s="1102"/>
      <c r="O217" s="1102"/>
      <c r="P217" s="1102"/>
      <c r="Q217" s="1102"/>
      <c r="R217" s="1080">
        <f t="shared" si="244"/>
        <v>0</v>
      </c>
      <c r="S217" s="788">
        <f t="shared" si="245"/>
        <v>0</v>
      </c>
      <c r="T217" s="1131"/>
      <c r="U217" s="1131"/>
      <c r="V217" s="1131"/>
      <c r="W217" s="1081">
        <f t="shared" si="246"/>
        <v>0</v>
      </c>
      <c r="X217" s="1081">
        <f t="shared" si="247"/>
        <v>0</v>
      </c>
      <c r="Z217" s="1081">
        <f t="shared" si="248"/>
        <v>0</v>
      </c>
      <c r="AA217" s="1081">
        <f t="shared" si="249"/>
        <v>0</v>
      </c>
      <c r="AB217" s="909" t="e">
        <f t="shared" si="250"/>
        <v>#DIV/0!</v>
      </c>
    </row>
    <row r="218" spans="1:28" s="1088" customFormat="1" ht="14.25" x14ac:dyDescent="0.3">
      <c r="A218" s="1075"/>
      <c r="B218" s="1076"/>
      <c r="C218" s="1148">
        <f>'24. M&amp;E Staff Loading'!C218</f>
        <v>0</v>
      </c>
      <c r="D218" s="919">
        <f>'24. M&amp;E Staff Loading'!D218</f>
        <v>0</v>
      </c>
      <c r="E218" s="1149">
        <f>'24. M&amp;E Staff Loading'!E218</f>
        <v>0</v>
      </c>
      <c r="F218" s="1102"/>
      <c r="G218" s="1102"/>
      <c r="H218" s="1102"/>
      <c r="I218" s="1102"/>
      <c r="J218" s="1102"/>
      <c r="K218" s="1102"/>
      <c r="L218" s="1102"/>
      <c r="M218" s="1102"/>
      <c r="N218" s="1102"/>
      <c r="O218" s="1102"/>
      <c r="P218" s="1102"/>
      <c r="Q218" s="1102"/>
      <c r="R218" s="1080">
        <f t="shared" si="244"/>
        <v>0</v>
      </c>
      <c r="S218" s="788">
        <f t="shared" si="245"/>
        <v>0</v>
      </c>
      <c r="T218" s="1131"/>
      <c r="U218" s="1131"/>
      <c r="V218" s="1131"/>
      <c r="W218" s="1081">
        <f t="shared" si="246"/>
        <v>0</v>
      </c>
      <c r="X218" s="1081">
        <f t="shared" si="247"/>
        <v>0</v>
      </c>
      <c r="Z218" s="1081">
        <f t="shared" si="248"/>
        <v>0</v>
      </c>
      <c r="AA218" s="1081">
        <f t="shared" si="249"/>
        <v>0</v>
      </c>
      <c r="AB218" s="909" t="e">
        <f t="shared" si="250"/>
        <v>#DIV/0!</v>
      </c>
    </row>
    <row r="219" spans="1:28" ht="14.25" x14ac:dyDescent="0.3">
      <c r="A219" s="1075"/>
      <c r="B219" s="1076"/>
      <c r="C219" s="1148">
        <f>'24. M&amp;E Staff Loading'!C219</f>
        <v>0</v>
      </c>
      <c r="D219" s="919">
        <f>'24. M&amp;E Staff Loading'!D219</f>
        <v>0</v>
      </c>
      <c r="E219" s="1149">
        <f>'24. M&amp;E Staff Loading'!E219</f>
        <v>0</v>
      </c>
      <c r="F219" s="1102"/>
      <c r="G219" s="1102"/>
      <c r="H219" s="1102"/>
      <c r="I219" s="1102"/>
      <c r="J219" s="1102"/>
      <c r="K219" s="1102"/>
      <c r="L219" s="1102"/>
      <c r="M219" s="1102"/>
      <c r="N219" s="1102"/>
      <c r="O219" s="1102"/>
      <c r="P219" s="1102"/>
      <c r="Q219" s="1102"/>
      <c r="R219" s="1080">
        <f t="shared" si="244"/>
        <v>0</v>
      </c>
      <c r="S219" s="788">
        <f t="shared" si="245"/>
        <v>0</v>
      </c>
      <c r="T219" s="1131"/>
      <c r="U219" s="1131"/>
      <c r="V219" s="1131"/>
      <c r="W219" s="1081">
        <f t="shared" si="246"/>
        <v>0</v>
      </c>
      <c r="X219" s="1081">
        <f t="shared" si="247"/>
        <v>0</v>
      </c>
      <c r="Z219" s="1081">
        <f t="shared" si="248"/>
        <v>0</v>
      </c>
      <c r="AA219" s="1081">
        <f t="shared" si="249"/>
        <v>0</v>
      </c>
      <c r="AB219" s="909" t="e">
        <f t="shared" si="250"/>
        <v>#DIV/0!</v>
      </c>
    </row>
    <row r="220" spans="1:28" s="1132" customFormat="1" ht="15" thickBot="1" x14ac:dyDescent="0.35">
      <c r="A220" s="1082"/>
      <c r="B220" s="1083" t="s">
        <v>182</v>
      </c>
      <c r="C220" s="1084"/>
      <c r="D220" s="920"/>
      <c r="E220" s="1086"/>
      <c r="F220" s="1087">
        <f>SUM(F215:F219)</f>
        <v>0</v>
      </c>
      <c r="G220" s="1087">
        <f t="shared" ref="G220:R220" si="251">SUM(G215:G219)</f>
        <v>0</v>
      </c>
      <c r="H220" s="1087">
        <f t="shared" si="251"/>
        <v>0</v>
      </c>
      <c r="I220" s="1087">
        <f t="shared" si="251"/>
        <v>0</v>
      </c>
      <c r="J220" s="1087">
        <f t="shared" si="251"/>
        <v>0</v>
      </c>
      <c r="K220" s="1087">
        <f t="shared" si="251"/>
        <v>0</v>
      </c>
      <c r="L220" s="1087">
        <f t="shared" si="251"/>
        <v>0</v>
      </c>
      <c r="M220" s="1087">
        <f t="shared" si="251"/>
        <v>0</v>
      </c>
      <c r="N220" s="1087">
        <f t="shared" si="251"/>
        <v>0</v>
      </c>
      <c r="O220" s="1087">
        <f t="shared" si="251"/>
        <v>0</v>
      </c>
      <c r="P220" s="1087">
        <f t="shared" si="251"/>
        <v>0</v>
      </c>
      <c r="Q220" s="1087">
        <f t="shared" si="251"/>
        <v>0</v>
      </c>
      <c r="R220" s="1087">
        <f t="shared" si="251"/>
        <v>0</v>
      </c>
      <c r="S220" s="796">
        <f>SUM(S215:S219)</f>
        <v>0</v>
      </c>
      <c r="T220" s="1131"/>
      <c r="U220" s="1131"/>
      <c r="V220" s="1131"/>
      <c r="W220" s="1099">
        <f>SUM(W215:W219)</f>
        <v>0</v>
      </c>
      <c r="X220" s="1099">
        <f>SUM(X215:X219)</f>
        <v>0</v>
      </c>
      <c r="Z220" s="1089">
        <f>SUM(Z215:Z219)</f>
        <v>0</v>
      </c>
      <c r="AA220" s="1089">
        <f>SUM(AA215:AA219)</f>
        <v>0</v>
      </c>
      <c r="AB220" s="798" t="e">
        <f>Z220/(Z220+AA220)</f>
        <v>#DIV/0!</v>
      </c>
    </row>
    <row r="221" spans="1:28" ht="9.9499999999999993" customHeight="1" x14ac:dyDescent="0.3">
      <c r="A221" s="1100"/>
      <c r="B221" s="1101"/>
      <c r="C221" s="1118"/>
      <c r="D221" s="922"/>
      <c r="E221" s="1079"/>
      <c r="F221" s="1102"/>
      <c r="G221" s="1102"/>
      <c r="H221" s="1102"/>
      <c r="I221" s="1102"/>
      <c r="J221" s="1102"/>
      <c r="K221" s="1102"/>
      <c r="L221" s="1102"/>
      <c r="M221" s="1102"/>
      <c r="N221" s="1102"/>
      <c r="O221" s="1102"/>
      <c r="P221" s="1102"/>
      <c r="Q221" s="1102"/>
      <c r="R221" s="1102"/>
      <c r="S221" s="834"/>
      <c r="T221" s="1131"/>
      <c r="U221" s="1131"/>
      <c r="V221" s="1131"/>
      <c r="W221" s="1125"/>
      <c r="X221" s="1125"/>
      <c r="Z221" s="1125"/>
      <c r="AA221" s="1125"/>
      <c r="AB221" s="790"/>
    </row>
    <row r="222" spans="1:28" ht="15" thickBot="1" x14ac:dyDescent="0.35">
      <c r="A222" s="1104"/>
      <c r="B222" s="1105" t="s">
        <v>183</v>
      </c>
      <c r="C222" s="1106"/>
      <c r="D222" s="923"/>
      <c r="E222" s="1108"/>
      <c r="F222" s="1107">
        <f>SUM(F190,F196,F202,F220,F214,F208)</f>
        <v>0</v>
      </c>
      <c r="G222" s="1107">
        <f t="shared" ref="G222:S222" si="252">SUM(G190,G196,G202,G220,G214,G208)</f>
        <v>0</v>
      </c>
      <c r="H222" s="1107">
        <f t="shared" si="252"/>
        <v>0</v>
      </c>
      <c r="I222" s="1107">
        <f t="shared" si="252"/>
        <v>0</v>
      </c>
      <c r="J222" s="1107">
        <f t="shared" si="252"/>
        <v>0</v>
      </c>
      <c r="K222" s="1107">
        <f t="shared" si="252"/>
        <v>0</v>
      </c>
      <c r="L222" s="1107">
        <f t="shared" si="252"/>
        <v>0</v>
      </c>
      <c r="M222" s="1107">
        <f t="shared" si="252"/>
        <v>0</v>
      </c>
      <c r="N222" s="1107">
        <f t="shared" si="252"/>
        <v>0</v>
      </c>
      <c r="O222" s="1107">
        <f t="shared" si="252"/>
        <v>0</v>
      </c>
      <c r="P222" s="1107">
        <f t="shared" si="252"/>
        <v>0</v>
      </c>
      <c r="Q222" s="1107">
        <f t="shared" si="252"/>
        <v>0</v>
      </c>
      <c r="R222" s="1107">
        <f t="shared" si="252"/>
        <v>0</v>
      </c>
      <c r="S222" s="814">
        <f t="shared" si="252"/>
        <v>0</v>
      </c>
      <c r="T222" s="1131"/>
      <c r="U222" s="1131"/>
      <c r="V222" s="1131"/>
      <c r="W222" s="1107">
        <f t="shared" ref="W222:X222" si="253">SUM(W190,W196,W202,W220,W214,W208)</f>
        <v>0</v>
      </c>
      <c r="X222" s="1107">
        <f t="shared" si="253"/>
        <v>0</v>
      </c>
      <c r="Z222" s="1107">
        <f t="shared" ref="Z222:AA222" si="254">SUM(Z190,Z196,Z202,Z220,Z214,Z208)</f>
        <v>0</v>
      </c>
      <c r="AA222" s="1107">
        <f t="shared" si="254"/>
        <v>0</v>
      </c>
      <c r="AB222" s="815" t="e">
        <f t="shared" ref="AB222" si="255">Z222/(AA222+Z222)</f>
        <v>#DIV/0!</v>
      </c>
    </row>
    <row r="223" spans="1:28" ht="14.25" x14ac:dyDescent="0.3">
      <c r="A223" s="1126"/>
      <c r="B223" s="1101"/>
      <c r="C223" s="1133"/>
      <c r="D223" s="922"/>
      <c r="E223" s="1128"/>
      <c r="F223" s="1102"/>
      <c r="G223" s="1102"/>
      <c r="H223" s="1102"/>
      <c r="I223" s="1102"/>
      <c r="J223" s="1102"/>
      <c r="K223" s="1102"/>
      <c r="L223" s="1102"/>
      <c r="M223" s="1102"/>
      <c r="N223" s="1102"/>
      <c r="O223" s="1102"/>
      <c r="P223" s="1102"/>
      <c r="Q223" s="1102"/>
      <c r="R223" s="1102"/>
      <c r="S223" s="834"/>
      <c r="T223" s="1131"/>
      <c r="U223" s="1131"/>
      <c r="V223" s="1131"/>
      <c r="W223" s="1077"/>
      <c r="X223" s="1077"/>
      <c r="Z223" s="1077"/>
      <c r="AA223" s="1077"/>
      <c r="AB223" s="790"/>
    </row>
    <row r="224" spans="1:28" ht="14.25" x14ac:dyDescent="0.3">
      <c r="A224" s="1134"/>
      <c r="B224" s="1135" t="s">
        <v>1199</v>
      </c>
      <c r="C224" s="1136"/>
      <c r="D224" s="926"/>
      <c r="E224" s="1138"/>
      <c r="F224" s="1137">
        <f t="shared" ref="F224:S224" si="256">SUM(F28,F74,F84,F154,F132,F104,F94,F222,F182)</f>
        <v>0</v>
      </c>
      <c r="G224" s="1137">
        <f t="shared" si="256"/>
        <v>0</v>
      </c>
      <c r="H224" s="1137">
        <f t="shared" si="256"/>
        <v>0</v>
      </c>
      <c r="I224" s="1137">
        <f t="shared" si="256"/>
        <v>0</v>
      </c>
      <c r="J224" s="1137">
        <f t="shared" si="256"/>
        <v>0</v>
      </c>
      <c r="K224" s="1137">
        <f t="shared" si="256"/>
        <v>0</v>
      </c>
      <c r="L224" s="1137">
        <f t="shared" si="256"/>
        <v>0</v>
      </c>
      <c r="M224" s="1137">
        <f t="shared" si="256"/>
        <v>0</v>
      </c>
      <c r="N224" s="1137">
        <f t="shared" si="256"/>
        <v>0</v>
      </c>
      <c r="O224" s="1137">
        <f t="shared" si="256"/>
        <v>0</v>
      </c>
      <c r="P224" s="1137">
        <f t="shared" si="256"/>
        <v>0</v>
      </c>
      <c r="Q224" s="1137">
        <f t="shared" si="256"/>
        <v>0</v>
      </c>
      <c r="R224" s="1137">
        <f t="shared" si="256"/>
        <v>0</v>
      </c>
      <c r="S224" s="853">
        <f t="shared" si="256"/>
        <v>0</v>
      </c>
      <c r="T224" s="1131"/>
      <c r="U224" s="1131"/>
      <c r="V224" s="1131"/>
      <c r="W224" s="1137">
        <f>SUM(W28,W74,W84,W154,W132,W104,W94,W222,W182)</f>
        <v>0</v>
      </c>
      <c r="X224" s="1137">
        <f>SUM(X28,X74,X84,X154,X132,X104,X94,X222,X182)</f>
        <v>0</v>
      </c>
      <c r="Z224" s="1137">
        <f>SUM(Z28,Z74,Z84,Z154,Z132,Z104,Z94,Z222,Z182)</f>
        <v>0</v>
      </c>
      <c r="AA224" s="1137">
        <f>SUM(AA28,AA74,AA84,AA154,AA132,AA104,AA94,AA222,AA182)</f>
        <v>0</v>
      </c>
      <c r="AB224" s="1139" t="e">
        <f>Z224/(Z224+AA224)</f>
        <v>#DIV/0!</v>
      </c>
    </row>
    <row r="225" spans="1:27" ht="14.25" x14ac:dyDescent="0.3">
      <c r="A225" s="1140"/>
      <c r="B225" s="1141"/>
      <c r="C225" s="1142"/>
      <c r="D225" s="1142"/>
      <c r="E225" s="1142"/>
      <c r="F225" s="1144"/>
      <c r="G225" s="1144"/>
      <c r="H225" s="1144"/>
      <c r="I225" s="1144"/>
      <c r="J225" s="1144"/>
      <c r="K225" s="1144"/>
      <c r="L225" s="1144"/>
      <c r="M225" s="1144"/>
      <c r="N225" s="1144"/>
      <c r="O225" s="1144"/>
      <c r="P225" s="1144"/>
      <c r="Q225" s="1144"/>
      <c r="R225" s="1144"/>
      <c r="S225" s="858"/>
      <c r="T225" s="1131"/>
      <c r="U225" s="1131"/>
      <c r="V225" s="1131"/>
      <c r="W225" s="1145"/>
      <c r="X225" s="1145"/>
      <c r="Z225" s="1145"/>
      <c r="AA225" s="1145"/>
    </row>
    <row r="226" spans="1:27" ht="14.25" customHeight="1" x14ac:dyDescent="0.3">
      <c r="A226" s="1140"/>
      <c r="B226" s="1141"/>
      <c r="C226" s="1142"/>
      <c r="D226" s="1142"/>
      <c r="E226" s="1142"/>
      <c r="F226" s="1144"/>
      <c r="G226" s="1144"/>
      <c r="H226" s="1144"/>
      <c r="I226" s="1144"/>
      <c r="J226" s="1144"/>
      <c r="K226" s="1144"/>
      <c r="L226" s="1144"/>
      <c r="M226" s="1144"/>
      <c r="N226" s="1144"/>
      <c r="O226" s="1144"/>
      <c r="P226" s="1144"/>
      <c r="Q226" s="1404" t="s">
        <v>195</v>
      </c>
      <c r="R226" s="1405"/>
      <c r="S226" s="859" t="e">
        <f>S224/R224</f>
        <v>#DIV/0!</v>
      </c>
      <c r="T226" s="1131"/>
      <c r="U226" s="1131"/>
      <c r="V226" s="1131"/>
      <c r="W226" s="1145"/>
      <c r="X226" s="1145"/>
      <c r="Z226" s="1145"/>
      <c r="AA226" s="1145"/>
    </row>
    <row r="227" spans="1:27" x14ac:dyDescent="0.3">
      <c r="W227" s="1146"/>
      <c r="X227" s="1146"/>
      <c r="Z227" s="1146"/>
      <c r="AA227" s="1146"/>
    </row>
    <row r="228" spans="1:27" ht="14.25" x14ac:dyDescent="0.3">
      <c r="A228" s="19"/>
      <c r="B228" s="1269" t="s">
        <v>40</v>
      </c>
      <c r="C228" s="1270"/>
      <c r="D228" s="1270"/>
      <c r="E228" s="1271"/>
    </row>
    <row r="229" spans="1:27" x14ac:dyDescent="0.3">
      <c r="A229" s="21">
        <v>1</v>
      </c>
      <c r="B229" s="1294"/>
      <c r="C229" s="1295"/>
      <c r="D229" s="1295"/>
      <c r="E229" s="1296"/>
    </row>
    <row r="230" spans="1:27" x14ac:dyDescent="0.3">
      <c r="A230" s="22">
        <v>2</v>
      </c>
      <c r="B230" s="1291"/>
      <c r="C230" s="1292"/>
      <c r="D230" s="1292"/>
      <c r="E230" s="1293"/>
    </row>
    <row r="231" spans="1:27" x14ac:dyDescent="0.3">
      <c r="A231" s="22">
        <v>3</v>
      </c>
      <c r="B231" s="1291"/>
      <c r="C231" s="1292"/>
      <c r="D231" s="1292"/>
      <c r="E231" s="1293"/>
    </row>
    <row r="232" spans="1:27" x14ac:dyDescent="0.3">
      <c r="A232" s="22">
        <v>4</v>
      </c>
      <c r="B232" s="1291"/>
      <c r="C232" s="1292"/>
      <c r="D232" s="1292"/>
      <c r="E232" s="1293"/>
    </row>
    <row r="233" spans="1:27" x14ac:dyDescent="0.3">
      <c r="A233" s="22">
        <v>5</v>
      </c>
      <c r="B233" s="1291"/>
      <c r="C233" s="1292"/>
      <c r="D233" s="1292"/>
      <c r="E233" s="1293"/>
    </row>
    <row r="234" spans="1:27" x14ac:dyDescent="0.3">
      <c r="A234" s="22">
        <v>6</v>
      </c>
      <c r="B234" s="1291"/>
      <c r="C234" s="1292"/>
      <c r="D234" s="1292"/>
      <c r="E234" s="1293"/>
    </row>
    <row r="235" spans="1:27" x14ac:dyDescent="0.3">
      <c r="A235" s="22">
        <v>7</v>
      </c>
      <c r="B235" s="1294"/>
      <c r="C235" s="1295"/>
      <c r="D235" s="1295"/>
      <c r="E235" s="1296"/>
    </row>
    <row r="236" spans="1:27" x14ac:dyDescent="0.3">
      <c r="A236" s="22">
        <v>8</v>
      </c>
      <c r="B236" s="1291"/>
      <c r="C236" s="1292"/>
      <c r="D236" s="1292"/>
      <c r="E236" s="1293"/>
    </row>
    <row r="237" spans="1:27" x14ac:dyDescent="0.3">
      <c r="A237" s="22">
        <v>9</v>
      </c>
      <c r="B237" s="1291"/>
      <c r="C237" s="1292"/>
      <c r="D237" s="1292"/>
      <c r="E237" s="1293"/>
    </row>
    <row r="238" spans="1:27" x14ac:dyDescent="0.3">
      <c r="A238" s="22">
        <v>10</v>
      </c>
      <c r="B238" s="1291"/>
      <c r="C238" s="1292"/>
      <c r="D238" s="1292"/>
      <c r="E238" s="1293"/>
    </row>
  </sheetData>
  <mergeCells count="30">
    <mergeCell ref="A1:S1"/>
    <mergeCell ref="A2:S2"/>
    <mergeCell ref="A3:S3"/>
    <mergeCell ref="U3:U6"/>
    <mergeCell ref="E4:E7"/>
    <mergeCell ref="F4:Q4"/>
    <mergeCell ref="R4:S4"/>
    <mergeCell ref="A5:A7"/>
    <mergeCell ref="B5:B7"/>
    <mergeCell ref="C5:C7"/>
    <mergeCell ref="B230:E230"/>
    <mergeCell ref="D5:D7"/>
    <mergeCell ref="R5:R6"/>
    <mergeCell ref="S5:S7"/>
    <mergeCell ref="W5:W7"/>
    <mergeCell ref="AA5:AA7"/>
    <mergeCell ref="AB5:AB7"/>
    <mergeCell ref="Q226:R226"/>
    <mergeCell ref="B228:E228"/>
    <mergeCell ref="B229:E229"/>
    <mergeCell ref="X5:X7"/>
    <mergeCell ref="Z5:Z7"/>
    <mergeCell ref="B237:E237"/>
    <mergeCell ref="B238:E238"/>
    <mergeCell ref="B231:E231"/>
    <mergeCell ref="B232:E232"/>
    <mergeCell ref="B233:E233"/>
    <mergeCell ref="B234:E234"/>
    <mergeCell ref="B235:E235"/>
    <mergeCell ref="B236:E236"/>
  </mergeCells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AB9:AB19 AB21:AB26 AB28 AB31:AB35 AB37:AB41 AB43:AB47 AB49:AB53 AB55:AB59 AB61:AB65 AB67:AB72 AB74 AB77:AB82 AB84 AB87:AB92 AB94 AB97:AB102 AB104 AB107:AB111 AB113:AB117 AB119:AB123 AB125:AB130 AB132 AB135:AB139 AB141:AB145 AB147:AB152 AB154 AB157:AB161 AB163:AB167 AB169:AB173 AB175:AB180 AB182 AB185:AB189 AB191:AB195 AB197:AB201 AB203:AB207 AB209:AB213 AB215:AB220 AB222 AB224 S226" evalError="1"/>
    <ignoredError sqref="R14:S14 W14:X14 Z14:AA14 R20:S20 W20:X20 Z20:AA20 R36:S36 W36:X36 Z36:AA36 R42:S42 W42:X42 Z42:AA42 R48:S48 W48:X48 Z48:AA48 R54:S54 W54:X54 Z54:AA54 R60:S60 W60:X60 Z60:AA60 R66:S66 W66:X66 Z66:AA66 R112:S112 W112:X112 Z112:AA112 R118:S118 W118:X118 Z118:AA118 R124:S124 W124:X124 Z124:AA124 R140:S140 W140:X140 Z140:AA140 R146:S146 W146:X146 Z146:AA146 R162:S162 W162:X162 Z162:AA162 R168:S168 W168:X168 Z168:AA168 R174:S174 W174:X174 Z174:AA174 R190:S190 W190:X190 Z190:AA190 R196:S196 W196:X196 Z196:AA196 R202:S202 W202:X202 Z202:AA202 R208:S208 W208:X208 Z208:AA208 R214:S214 W214:X214 Z214:AA214" formula="1"/>
    <ignoredError sqref="AB20 AB36 AB42 AB48 AB54 AB60 AB66 AB112 AB118 AB124 AB140 AB146 AB162 AB168 AB174 AB190 AB196 AB202 AB208 AB214" evalError="1" formula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0371F-BF2C-4723-91B5-65AA021540C8}">
  <dimension ref="A1:AB238"/>
  <sheetViews>
    <sheetView zoomScale="90" zoomScaleNormal="90" zoomScaleSheetLayoutView="100" workbookViewId="0">
      <pane xSplit="3" ySplit="7" topLeftCell="D8" activePane="bottomRight" state="frozen"/>
      <selection pane="topRight" activeCell="H6" sqref="H6"/>
      <selection pane="bottomLeft" activeCell="H6" sqref="H6"/>
      <selection pane="bottomRight" activeCell="W222" sqref="W222:AA222"/>
    </sheetView>
  </sheetViews>
  <sheetFormatPr defaultColWidth="9.140625" defaultRowHeight="13.5" x14ac:dyDescent="0.3"/>
  <cols>
    <col min="1" max="1" width="6.5703125" style="1067" customWidth="1"/>
    <col min="2" max="2" width="35.7109375" style="1066" customWidth="1"/>
    <col min="3" max="3" width="20.7109375" style="1146" customWidth="1"/>
    <col min="4" max="5" width="12.7109375" style="1146" customWidth="1"/>
    <col min="6" max="17" width="10.28515625" style="1131" customWidth="1"/>
    <col min="18" max="18" width="13.7109375" style="1131" customWidth="1"/>
    <col min="19" max="19" width="16.7109375" style="916" customWidth="1"/>
    <col min="20" max="20" width="6" style="1066" customWidth="1"/>
    <col min="21" max="21" width="10.7109375" style="1066" customWidth="1"/>
    <col min="22" max="22" width="5.28515625" style="1066" customWidth="1"/>
    <col min="23" max="24" width="10.7109375" style="1066" customWidth="1"/>
    <col min="25" max="25" width="5.5703125" style="1066" customWidth="1"/>
    <col min="26" max="27" width="10.7109375" style="1066" customWidth="1"/>
    <col min="28" max="28" width="10.7109375" style="770" customWidth="1"/>
    <col min="29" max="16384" width="9.140625" style="1066"/>
  </cols>
  <sheetData>
    <row r="1" spans="1:28" ht="18.75" x14ac:dyDescent="0.3">
      <c r="A1" s="1299" t="s">
        <v>1247</v>
      </c>
      <c r="B1" s="1299"/>
      <c r="C1" s="1299"/>
      <c r="D1" s="1299"/>
      <c r="E1" s="1299"/>
      <c r="F1" s="1299"/>
      <c r="G1" s="1299"/>
      <c r="H1" s="1299"/>
      <c r="I1" s="1299"/>
      <c r="J1" s="1299"/>
      <c r="K1" s="1299"/>
      <c r="L1" s="1299"/>
      <c r="M1" s="1299"/>
      <c r="N1" s="1299"/>
      <c r="O1" s="1299"/>
      <c r="P1" s="1299"/>
      <c r="Q1" s="1299"/>
      <c r="R1" s="1299"/>
      <c r="S1" s="1299"/>
    </row>
    <row r="2" spans="1:28" ht="18.75" x14ac:dyDescent="0.3">
      <c r="A2" s="1299" t="s">
        <v>1248</v>
      </c>
      <c r="B2" s="1299"/>
      <c r="C2" s="1299"/>
      <c r="D2" s="1299"/>
      <c r="E2" s="1299"/>
      <c r="F2" s="1299"/>
      <c r="G2" s="1299"/>
      <c r="H2" s="1299"/>
      <c r="I2" s="1299"/>
      <c r="J2" s="1299"/>
      <c r="K2" s="1299"/>
      <c r="L2" s="1299"/>
      <c r="M2" s="1299"/>
      <c r="N2" s="1299"/>
      <c r="O2" s="1299"/>
      <c r="P2" s="1299"/>
      <c r="Q2" s="1299"/>
      <c r="R2" s="1299"/>
      <c r="S2" s="1299"/>
    </row>
    <row r="3" spans="1:28" ht="20.100000000000001" customHeight="1" x14ac:dyDescent="0.3">
      <c r="A3" s="1411"/>
      <c r="B3" s="1411"/>
      <c r="C3" s="1411"/>
      <c r="D3" s="1411"/>
      <c r="E3" s="1411"/>
      <c r="F3" s="1411"/>
      <c r="G3" s="1411"/>
      <c r="H3" s="1411"/>
      <c r="I3" s="1411"/>
      <c r="J3" s="1411"/>
      <c r="K3" s="1411"/>
      <c r="L3" s="1411"/>
      <c r="M3" s="1411"/>
      <c r="N3" s="1411"/>
      <c r="O3" s="1411"/>
      <c r="P3" s="1411"/>
      <c r="Q3" s="1411"/>
      <c r="R3" s="1411"/>
      <c r="S3" s="1411"/>
      <c r="U3" s="1412" t="s">
        <v>128</v>
      </c>
    </row>
    <row r="4" spans="1:28" ht="20.100000000000001" customHeight="1" x14ac:dyDescent="0.3">
      <c r="B4" s="1067"/>
      <c r="C4" s="1067"/>
      <c r="D4" s="1067"/>
      <c r="E4" s="1338" t="s">
        <v>1216</v>
      </c>
      <c r="F4" s="1306" t="s">
        <v>125</v>
      </c>
      <c r="G4" s="1334"/>
      <c r="H4" s="1334"/>
      <c r="I4" s="1334"/>
      <c r="J4" s="1334"/>
      <c r="K4" s="1334"/>
      <c r="L4" s="1334"/>
      <c r="M4" s="1334"/>
      <c r="N4" s="1334"/>
      <c r="O4" s="1334"/>
      <c r="P4" s="1334"/>
      <c r="Q4" s="1335"/>
      <c r="R4" s="1414"/>
      <c r="S4" s="1415"/>
      <c r="U4" s="1412"/>
      <c r="W4" s="1067"/>
      <c r="X4" s="1067"/>
      <c r="Z4" s="1067"/>
      <c r="AA4" s="1067"/>
      <c r="AB4" s="772"/>
    </row>
    <row r="5" spans="1:28" s="1068" customFormat="1" ht="18" customHeight="1" x14ac:dyDescent="0.25">
      <c r="A5" s="1288" t="s">
        <v>129</v>
      </c>
      <c r="B5" s="1288" t="s">
        <v>130</v>
      </c>
      <c r="C5" s="1288" t="s">
        <v>1148</v>
      </c>
      <c r="D5" s="1408" t="s">
        <v>1217</v>
      </c>
      <c r="E5" s="1339"/>
      <c r="F5" s="131">
        <v>1</v>
      </c>
      <c r="G5" s="131">
        <v>2</v>
      </c>
      <c r="H5" s="131">
        <v>3</v>
      </c>
      <c r="I5" s="131">
        <v>4</v>
      </c>
      <c r="J5" s="131">
        <v>5</v>
      </c>
      <c r="K5" s="131">
        <v>6</v>
      </c>
      <c r="L5" s="131">
        <v>7</v>
      </c>
      <c r="M5" s="131">
        <v>8</v>
      </c>
      <c r="N5" s="131">
        <v>9</v>
      </c>
      <c r="O5" s="131">
        <v>10</v>
      </c>
      <c r="P5" s="131">
        <v>11</v>
      </c>
      <c r="Q5" s="131">
        <v>12</v>
      </c>
      <c r="R5" s="1406" t="s">
        <v>1249</v>
      </c>
      <c r="S5" s="1408" t="s">
        <v>1250</v>
      </c>
      <c r="U5" s="1412"/>
      <c r="W5" s="1288" t="s">
        <v>134</v>
      </c>
      <c r="X5" s="1288" t="s">
        <v>135</v>
      </c>
      <c r="Z5" s="1288" t="s">
        <v>136</v>
      </c>
      <c r="AA5" s="1288" t="s">
        <v>137</v>
      </c>
      <c r="AB5" s="1399" t="s">
        <v>1220</v>
      </c>
    </row>
    <row r="6" spans="1:28" ht="15.95" customHeight="1" x14ac:dyDescent="0.3">
      <c r="A6" s="1289"/>
      <c r="B6" s="1289"/>
      <c r="C6" s="1289"/>
      <c r="D6" s="1409"/>
      <c r="E6" s="1339"/>
      <c r="F6" s="1069">
        <v>46966</v>
      </c>
      <c r="G6" s="1069">
        <v>46997</v>
      </c>
      <c r="H6" s="1069">
        <v>47027</v>
      </c>
      <c r="I6" s="1069">
        <v>47058</v>
      </c>
      <c r="J6" s="1069">
        <v>47088</v>
      </c>
      <c r="K6" s="1069">
        <v>47119</v>
      </c>
      <c r="L6" s="1069">
        <v>47150</v>
      </c>
      <c r="M6" s="1069">
        <v>47178</v>
      </c>
      <c r="N6" s="1069">
        <v>47209</v>
      </c>
      <c r="O6" s="1069">
        <v>47239</v>
      </c>
      <c r="P6" s="1069">
        <v>47270</v>
      </c>
      <c r="Q6" s="1069">
        <v>47300</v>
      </c>
      <c r="R6" s="1407"/>
      <c r="S6" s="1409"/>
      <c r="U6" s="1413"/>
      <c r="W6" s="1289"/>
      <c r="X6" s="1289"/>
      <c r="Z6" s="1289"/>
      <c r="AA6" s="1289"/>
      <c r="AB6" s="1400"/>
    </row>
    <row r="7" spans="1:28" ht="20.25" customHeight="1" x14ac:dyDescent="0.3">
      <c r="A7" s="1290"/>
      <c r="B7" s="1290"/>
      <c r="C7" s="1290"/>
      <c r="D7" s="1410"/>
      <c r="E7" s="1340"/>
      <c r="F7" s="132">
        <v>184</v>
      </c>
      <c r="G7" s="132">
        <v>160</v>
      </c>
      <c r="H7" s="132">
        <v>168</v>
      </c>
      <c r="I7" s="132">
        <v>152</v>
      </c>
      <c r="J7" s="132">
        <v>160</v>
      </c>
      <c r="K7" s="132">
        <v>168</v>
      </c>
      <c r="L7" s="132">
        <v>152</v>
      </c>
      <c r="M7" s="132">
        <v>176</v>
      </c>
      <c r="N7" s="132">
        <v>168</v>
      </c>
      <c r="O7" s="132">
        <v>176</v>
      </c>
      <c r="P7" s="132">
        <v>168</v>
      </c>
      <c r="Q7" s="132">
        <v>168</v>
      </c>
      <c r="R7" s="907">
        <f>SUM(F7:Q7)</f>
        <v>2000</v>
      </c>
      <c r="S7" s="1410"/>
      <c r="U7" s="336">
        <f>AVERAGE(F7:Q7)</f>
        <v>166.66666666666666</v>
      </c>
      <c r="W7" s="1290"/>
      <c r="X7" s="1290"/>
      <c r="Z7" s="1290"/>
      <c r="AA7" s="1290"/>
      <c r="AB7" s="1401"/>
    </row>
    <row r="8" spans="1:28" s="1068" customFormat="1" ht="13.5" customHeight="1" x14ac:dyDescent="0.25">
      <c r="A8" s="1070">
        <v>1</v>
      </c>
      <c r="B8" s="1071" t="s">
        <v>139</v>
      </c>
      <c r="C8" s="1072"/>
      <c r="D8" s="918"/>
      <c r="E8" s="1073"/>
      <c r="F8" s="1074"/>
      <c r="G8" s="1074"/>
      <c r="H8" s="1074"/>
      <c r="I8" s="1074"/>
      <c r="J8" s="1074"/>
      <c r="K8" s="1074"/>
      <c r="L8" s="1074"/>
      <c r="M8" s="1074"/>
      <c r="N8" s="1074"/>
      <c r="O8" s="1074"/>
      <c r="P8" s="1074"/>
      <c r="Q8" s="1074"/>
      <c r="R8" s="1074"/>
      <c r="S8" s="780"/>
      <c r="W8" s="1072"/>
      <c r="X8" s="1072"/>
      <c r="Z8" s="1072"/>
      <c r="AA8" s="1072"/>
      <c r="AB8" s="781"/>
    </row>
    <row r="9" spans="1:28" ht="14.25" x14ac:dyDescent="0.3">
      <c r="A9" s="1075">
        <v>1.1000000000000001</v>
      </c>
      <c r="B9" s="1076" t="s">
        <v>139</v>
      </c>
      <c r="C9" s="1148">
        <f>'24. M&amp;E Staff Loading'!C9</f>
        <v>0</v>
      </c>
      <c r="D9" s="919">
        <f>'24. M&amp;E Staff Loading'!D9</f>
        <v>0</v>
      </c>
      <c r="E9" s="1149">
        <f>'24. M&amp;E Staff Loading'!E9</f>
        <v>0</v>
      </c>
      <c r="F9" s="1102"/>
      <c r="G9" s="1102"/>
      <c r="H9" s="1102"/>
      <c r="I9" s="1102"/>
      <c r="J9" s="1102"/>
      <c r="K9" s="1102"/>
      <c r="L9" s="1102"/>
      <c r="M9" s="1102"/>
      <c r="N9" s="1102"/>
      <c r="O9" s="1102"/>
      <c r="P9" s="1102"/>
      <c r="Q9" s="1102"/>
      <c r="R9" s="1080">
        <f>SUM(F9:Q9)</f>
        <v>0</v>
      </c>
      <c r="S9" s="788">
        <f>D9*R9</f>
        <v>0</v>
      </c>
      <c r="W9" s="1081">
        <f>X9/$U$7</f>
        <v>0</v>
      </c>
      <c r="X9" s="1081">
        <f>R9/12</f>
        <v>0</v>
      </c>
      <c r="Z9" s="1081">
        <f>IF($E9="Y",$R9,0)</f>
        <v>0</v>
      </c>
      <c r="AA9" s="1081">
        <f>IF($E9="N",$R9,0)</f>
        <v>0</v>
      </c>
      <c r="AB9" s="909" t="e">
        <f>Z9/(AA9+Z9)</f>
        <v>#DIV/0!</v>
      </c>
    </row>
    <row r="10" spans="1:28" ht="14.25" x14ac:dyDescent="0.3">
      <c r="A10" s="1075"/>
      <c r="B10" s="1076"/>
      <c r="C10" s="1148">
        <f>'24. M&amp;E Staff Loading'!C10</f>
        <v>0</v>
      </c>
      <c r="D10" s="919">
        <f>'24. M&amp;E Staff Loading'!D10</f>
        <v>0</v>
      </c>
      <c r="E10" s="1149">
        <f>'24. M&amp;E Staff Loading'!E10</f>
        <v>0</v>
      </c>
      <c r="F10" s="1102"/>
      <c r="G10" s="1102"/>
      <c r="H10" s="1102"/>
      <c r="I10" s="1102"/>
      <c r="J10" s="1102"/>
      <c r="K10" s="1102"/>
      <c r="L10" s="1102"/>
      <c r="M10" s="1102"/>
      <c r="N10" s="1102"/>
      <c r="O10" s="1102"/>
      <c r="P10" s="1102"/>
      <c r="Q10" s="1102"/>
      <c r="R10" s="1080">
        <f t="shared" ref="R10:R25" si="0">SUM(F10:Q10)</f>
        <v>0</v>
      </c>
      <c r="S10" s="788">
        <f t="shared" ref="S10:S13" si="1">D10*R10</f>
        <v>0</v>
      </c>
      <c r="W10" s="1081">
        <f t="shared" ref="W10:W13" si="2">X10/$U$7</f>
        <v>0</v>
      </c>
      <c r="X10" s="1081">
        <f t="shared" ref="X10:X13" si="3">R10/12</f>
        <v>0</v>
      </c>
      <c r="Z10" s="1081">
        <f t="shared" ref="Z10:Z13" si="4">IF($E10="Y",$R10,0)</f>
        <v>0</v>
      </c>
      <c r="AA10" s="1081">
        <f t="shared" ref="AA10:AA13" si="5">IF($E10="N",$R10,0)</f>
        <v>0</v>
      </c>
      <c r="AB10" s="909" t="e">
        <f t="shared" ref="AB10:AB14" si="6">Z10/(AA10+Z10)</f>
        <v>#DIV/0!</v>
      </c>
    </row>
    <row r="11" spans="1:28" ht="14.25" x14ac:dyDescent="0.3">
      <c r="A11" s="1075"/>
      <c r="B11" s="1076"/>
      <c r="C11" s="1148">
        <f>'24. M&amp;E Staff Loading'!C11</f>
        <v>0</v>
      </c>
      <c r="D11" s="919">
        <f>'24. M&amp;E Staff Loading'!D11</f>
        <v>0</v>
      </c>
      <c r="E11" s="1149">
        <f>'24. M&amp;E Staff Loading'!E11</f>
        <v>0</v>
      </c>
      <c r="F11" s="1102"/>
      <c r="G11" s="1102"/>
      <c r="H11" s="1102"/>
      <c r="I11" s="1102"/>
      <c r="J11" s="1102"/>
      <c r="K11" s="1102"/>
      <c r="L11" s="1102"/>
      <c r="M11" s="1102"/>
      <c r="N11" s="1102"/>
      <c r="O11" s="1102"/>
      <c r="P11" s="1102"/>
      <c r="Q11" s="1102"/>
      <c r="R11" s="1080">
        <f t="shared" si="0"/>
        <v>0</v>
      </c>
      <c r="S11" s="788">
        <f t="shared" si="1"/>
        <v>0</v>
      </c>
      <c r="W11" s="1081">
        <f t="shared" si="2"/>
        <v>0</v>
      </c>
      <c r="X11" s="1081">
        <f t="shared" si="3"/>
        <v>0</v>
      </c>
      <c r="Z11" s="1081">
        <f t="shared" si="4"/>
        <v>0</v>
      </c>
      <c r="AA11" s="1081">
        <f t="shared" si="5"/>
        <v>0</v>
      </c>
      <c r="AB11" s="909" t="e">
        <f t="shared" si="6"/>
        <v>#DIV/0!</v>
      </c>
    </row>
    <row r="12" spans="1:28" ht="14.25" x14ac:dyDescent="0.3">
      <c r="A12" s="1075"/>
      <c r="B12" s="1076"/>
      <c r="C12" s="1148">
        <f>'24. M&amp;E Staff Loading'!C12</f>
        <v>0</v>
      </c>
      <c r="D12" s="919">
        <f>'24. M&amp;E Staff Loading'!D12</f>
        <v>0</v>
      </c>
      <c r="E12" s="1149">
        <f>'24. M&amp;E Staff Loading'!E12</f>
        <v>0</v>
      </c>
      <c r="F12" s="1102"/>
      <c r="G12" s="1102"/>
      <c r="H12" s="1102"/>
      <c r="I12" s="1102"/>
      <c r="J12" s="1102"/>
      <c r="K12" s="1102"/>
      <c r="L12" s="1102"/>
      <c r="M12" s="1102"/>
      <c r="N12" s="1102"/>
      <c r="O12" s="1102"/>
      <c r="P12" s="1102"/>
      <c r="Q12" s="1102"/>
      <c r="R12" s="1080">
        <f t="shared" si="0"/>
        <v>0</v>
      </c>
      <c r="S12" s="788">
        <f t="shared" si="1"/>
        <v>0</v>
      </c>
      <c r="W12" s="1081">
        <f t="shared" si="2"/>
        <v>0</v>
      </c>
      <c r="X12" s="1081">
        <f t="shared" si="3"/>
        <v>0</v>
      </c>
      <c r="Z12" s="1081">
        <f t="shared" si="4"/>
        <v>0</v>
      </c>
      <c r="AA12" s="1081">
        <f t="shared" si="5"/>
        <v>0</v>
      </c>
      <c r="AB12" s="909" t="e">
        <f t="shared" si="6"/>
        <v>#DIV/0!</v>
      </c>
    </row>
    <row r="13" spans="1:28" ht="14.25" x14ac:dyDescent="0.3">
      <c r="A13" s="1075"/>
      <c r="B13" s="1076"/>
      <c r="C13" s="1148">
        <f>'24. M&amp;E Staff Loading'!C13</f>
        <v>0</v>
      </c>
      <c r="D13" s="919">
        <f>'24. M&amp;E Staff Loading'!D13</f>
        <v>0</v>
      </c>
      <c r="E13" s="1149">
        <f>'24. M&amp;E Staff Loading'!E13</f>
        <v>0</v>
      </c>
      <c r="F13" s="1102"/>
      <c r="G13" s="1102"/>
      <c r="H13" s="1102"/>
      <c r="I13" s="1102"/>
      <c r="J13" s="1102"/>
      <c r="K13" s="1102"/>
      <c r="L13" s="1102"/>
      <c r="M13" s="1102"/>
      <c r="N13" s="1102"/>
      <c r="O13" s="1102"/>
      <c r="P13" s="1102"/>
      <c r="Q13" s="1102"/>
      <c r="R13" s="1080">
        <f t="shared" si="0"/>
        <v>0</v>
      </c>
      <c r="S13" s="788">
        <f t="shared" si="1"/>
        <v>0</v>
      </c>
      <c r="W13" s="1081">
        <f t="shared" si="2"/>
        <v>0</v>
      </c>
      <c r="X13" s="1081">
        <f t="shared" si="3"/>
        <v>0</v>
      </c>
      <c r="Z13" s="1081">
        <f t="shared" si="4"/>
        <v>0</v>
      </c>
      <c r="AA13" s="1081">
        <f t="shared" si="5"/>
        <v>0</v>
      </c>
      <c r="AB13" s="909" t="e">
        <f t="shared" si="6"/>
        <v>#DIV/0!</v>
      </c>
    </row>
    <row r="14" spans="1:28" s="1088" customFormat="1" ht="14.25" thickBot="1" x14ac:dyDescent="0.3">
      <c r="A14" s="1082"/>
      <c r="B14" s="1083" t="s">
        <v>140</v>
      </c>
      <c r="C14" s="1084"/>
      <c r="D14" s="920"/>
      <c r="E14" s="1086"/>
      <c r="F14" s="1087">
        <f>SUM(F9:F13)</f>
        <v>0</v>
      </c>
      <c r="G14" s="1087">
        <f t="shared" ref="G14:R14" si="7">SUM(G9:G13)</f>
        <v>0</v>
      </c>
      <c r="H14" s="1087">
        <f t="shared" si="7"/>
        <v>0</v>
      </c>
      <c r="I14" s="1087">
        <f t="shared" si="7"/>
        <v>0</v>
      </c>
      <c r="J14" s="1087">
        <f t="shared" si="7"/>
        <v>0</v>
      </c>
      <c r="K14" s="1087">
        <f t="shared" si="7"/>
        <v>0</v>
      </c>
      <c r="L14" s="1087">
        <f t="shared" si="7"/>
        <v>0</v>
      </c>
      <c r="M14" s="1087">
        <f t="shared" si="7"/>
        <v>0</v>
      </c>
      <c r="N14" s="1087">
        <f t="shared" si="7"/>
        <v>0</v>
      </c>
      <c r="O14" s="1087">
        <f t="shared" si="7"/>
        <v>0</v>
      </c>
      <c r="P14" s="1087">
        <f t="shared" si="7"/>
        <v>0</v>
      </c>
      <c r="Q14" s="1087">
        <f t="shared" si="7"/>
        <v>0</v>
      </c>
      <c r="R14" s="1087">
        <f t="shared" si="7"/>
        <v>0</v>
      </c>
      <c r="S14" s="796">
        <f>SUM(S9:S13)</f>
        <v>0</v>
      </c>
      <c r="W14" s="1089">
        <f>SUM(W9:W13)</f>
        <v>0</v>
      </c>
      <c r="X14" s="1089">
        <f>SUM(X9:X13)</f>
        <v>0</v>
      </c>
      <c r="Z14" s="1089">
        <f>SUM(Z9:Z13)</f>
        <v>0</v>
      </c>
      <c r="AA14" s="1089">
        <f>SUM(AA9:AA13)</f>
        <v>0</v>
      </c>
      <c r="AB14" s="798" t="e">
        <f t="shared" si="6"/>
        <v>#DIV/0!</v>
      </c>
    </row>
    <row r="15" spans="1:28" ht="14.25" customHeight="1" x14ac:dyDescent="0.3">
      <c r="A15" s="1090">
        <v>1.2</v>
      </c>
      <c r="B15" s="1091" t="s">
        <v>141</v>
      </c>
      <c r="C15" s="1148">
        <f>'24. M&amp;E Staff Loading'!C15</f>
        <v>0</v>
      </c>
      <c r="D15" s="919">
        <f>'24. M&amp;E Staff Loading'!D15</f>
        <v>0</v>
      </c>
      <c r="E15" s="1149">
        <f>'24. M&amp;E Staff Loading'!E15</f>
        <v>0</v>
      </c>
      <c r="F15" s="1102"/>
      <c r="G15" s="1102"/>
      <c r="H15" s="1102"/>
      <c r="I15" s="1102"/>
      <c r="J15" s="1102"/>
      <c r="K15" s="1102"/>
      <c r="L15" s="1102"/>
      <c r="M15" s="1102"/>
      <c r="N15" s="1102"/>
      <c r="O15" s="1102"/>
      <c r="P15" s="1102"/>
      <c r="Q15" s="1102"/>
      <c r="R15" s="1150">
        <f t="shared" si="0"/>
        <v>0</v>
      </c>
      <c r="S15" s="788">
        <f>D15*R15</f>
        <v>0</v>
      </c>
      <c r="W15" s="1081">
        <f>X15/$U$7</f>
        <v>0</v>
      </c>
      <c r="X15" s="1081">
        <f>R15/12</f>
        <v>0</v>
      </c>
      <c r="Z15" s="1081">
        <f>IF($E15="Y",$R15,0)</f>
        <v>0</v>
      </c>
      <c r="AA15" s="1081">
        <f>IF($E15="N",$R15,0)</f>
        <v>0</v>
      </c>
      <c r="AB15" s="909" t="e">
        <f>Z15/(AA15+Z15)</f>
        <v>#DIV/0!</v>
      </c>
    </row>
    <row r="16" spans="1:28" ht="12.75" customHeight="1" x14ac:dyDescent="0.3">
      <c r="A16" s="1075"/>
      <c r="B16" s="1095"/>
      <c r="C16" s="1148">
        <f>'24. M&amp;E Staff Loading'!C16</f>
        <v>0</v>
      </c>
      <c r="D16" s="919">
        <f>'24. M&amp;E Staff Loading'!D16</f>
        <v>0</v>
      </c>
      <c r="E16" s="1149">
        <f>'24. M&amp;E Staff Loading'!E16</f>
        <v>0</v>
      </c>
      <c r="F16" s="1102"/>
      <c r="G16" s="1102"/>
      <c r="H16" s="1102"/>
      <c r="I16" s="1102"/>
      <c r="J16" s="1102"/>
      <c r="K16" s="1102"/>
      <c r="L16" s="1102"/>
      <c r="M16" s="1102"/>
      <c r="N16" s="1102"/>
      <c r="O16" s="1102"/>
      <c r="P16" s="1102"/>
      <c r="Q16" s="1102"/>
      <c r="R16" s="1150">
        <f t="shared" si="0"/>
        <v>0</v>
      </c>
      <c r="S16" s="788">
        <f t="shared" ref="S16:S19" si="8">D16*R16</f>
        <v>0</v>
      </c>
      <c r="W16" s="1081">
        <f t="shared" ref="W16:W19" si="9">X16/$U$7</f>
        <v>0</v>
      </c>
      <c r="X16" s="1081">
        <f t="shared" ref="X16:X19" si="10">R16/12</f>
        <v>0</v>
      </c>
      <c r="Z16" s="1081">
        <f t="shared" ref="Z16:Z19" si="11">IF($E16="Y",$R16,0)</f>
        <v>0</v>
      </c>
      <c r="AA16" s="1081">
        <f t="shared" ref="AA16:AA19" si="12">IF($E16="N",$R16,0)</f>
        <v>0</v>
      </c>
      <c r="AB16" s="909" t="e">
        <f t="shared" ref="AB16:AB19" si="13">Z16/(AA16+Z16)</f>
        <v>#DIV/0!</v>
      </c>
    </row>
    <row r="17" spans="1:28" ht="12.75" customHeight="1" x14ac:dyDescent="0.3">
      <c r="A17" s="1075"/>
      <c r="B17" s="1095"/>
      <c r="C17" s="1148">
        <f>'24. M&amp;E Staff Loading'!C17</f>
        <v>0</v>
      </c>
      <c r="D17" s="919">
        <f>'24. M&amp;E Staff Loading'!D17</f>
        <v>0</v>
      </c>
      <c r="E17" s="1149">
        <f>'24. M&amp;E Staff Loading'!E17</f>
        <v>0</v>
      </c>
      <c r="F17" s="1102"/>
      <c r="G17" s="1102"/>
      <c r="H17" s="1102"/>
      <c r="I17" s="1102"/>
      <c r="J17" s="1102"/>
      <c r="K17" s="1102"/>
      <c r="L17" s="1102"/>
      <c r="M17" s="1102"/>
      <c r="N17" s="1102"/>
      <c r="O17" s="1102"/>
      <c r="P17" s="1102"/>
      <c r="Q17" s="1102"/>
      <c r="R17" s="1150">
        <f t="shared" si="0"/>
        <v>0</v>
      </c>
      <c r="S17" s="788">
        <f t="shared" si="8"/>
        <v>0</v>
      </c>
      <c r="W17" s="1081">
        <f t="shared" si="9"/>
        <v>0</v>
      </c>
      <c r="X17" s="1081">
        <f t="shared" si="10"/>
        <v>0</v>
      </c>
      <c r="Z17" s="1081">
        <f t="shared" si="11"/>
        <v>0</v>
      </c>
      <c r="AA17" s="1081">
        <f t="shared" si="12"/>
        <v>0</v>
      </c>
      <c r="AB17" s="909" t="e">
        <f t="shared" si="13"/>
        <v>#DIV/0!</v>
      </c>
    </row>
    <row r="18" spans="1:28" ht="12.75" customHeight="1" x14ac:dyDescent="0.3">
      <c r="A18" s="1075"/>
      <c r="B18" s="1095"/>
      <c r="C18" s="1148">
        <f>'24. M&amp;E Staff Loading'!C18</f>
        <v>0</v>
      </c>
      <c r="D18" s="919">
        <f>'24. M&amp;E Staff Loading'!D18</f>
        <v>0</v>
      </c>
      <c r="E18" s="1149">
        <f>'24. M&amp;E Staff Loading'!E18</f>
        <v>0</v>
      </c>
      <c r="F18" s="1102"/>
      <c r="G18" s="1102"/>
      <c r="H18" s="1102"/>
      <c r="I18" s="1102"/>
      <c r="J18" s="1102"/>
      <c r="K18" s="1102"/>
      <c r="L18" s="1102"/>
      <c r="M18" s="1102"/>
      <c r="N18" s="1102"/>
      <c r="O18" s="1102"/>
      <c r="P18" s="1102"/>
      <c r="Q18" s="1102"/>
      <c r="R18" s="1150">
        <f t="shared" si="0"/>
        <v>0</v>
      </c>
      <c r="S18" s="788">
        <f t="shared" si="8"/>
        <v>0</v>
      </c>
      <c r="W18" s="1081">
        <f t="shared" si="9"/>
        <v>0</v>
      </c>
      <c r="X18" s="1081">
        <f t="shared" si="10"/>
        <v>0</v>
      </c>
      <c r="Z18" s="1081">
        <f t="shared" si="11"/>
        <v>0</v>
      </c>
      <c r="AA18" s="1081">
        <f t="shared" si="12"/>
        <v>0</v>
      </c>
      <c r="AB18" s="909" t="e">
        <f t="shared" si="13"/>
        <v>#DIV/0!</v>
      </c>
    </row>
    <row r="19" spans="1:28" ht="12.75" customHeight="1" x14ac:dyDescent="0.3">
      <c r="A19" s="1075"/>
      <c r="B19" s="1095"/>
      <c r="C19" s="1148">
        <f>'24. M&amp;E Staff Loading'!C19</f>
        <v>0</v>
      </c>
      <c r="D19" s="919">
        <f>'24. M&amp;E Staff Loading'!D19</f>
        <v>0</v>
      </c>
      <c r="E19" s="1149">
        <f>'24. M&amp;E Staff Loading'!E19</f>
        <v>0</v>
      </c>
      <c r="F19" s="1102"/>
      <c r="G19" s="1102"/>
      <c r="H19" s="1102"/>
      <c r="I19" s="1102"/>
      <c r="J19" s="1102"/>
      <c r="K19" s="1102"/>
      <c r="L19" s="1102"/>
      <c r="M19" s="1102"/>
      <c r="N19" s="1102"/>
      <c r="O19" s="1102"/>
      <c r="P19" s="1102"/>
      <c r="Q19" s="1102"/>
      <c r="R19" s="1150">
        <f t="shared" si="0"/>
        <v>0</v>
      </c>
      <c r="S19" s="788">
        <f t="shared" si="8"/>
        <v>0</v>
      </c>
      <c r="W19" s="1081">
        <f t="shared" si="9"/>
        <v>0</v>
      </c>
      <c r="X19" s="1081">
        <f t="shared" si="10"/>
        <v>0</v>
      </c>
      <c r="Z19" s="1081">
        <f t="shared" si="11"/>
        <v>0</v>
      </c>
      <c r="AA19" s="1081">
        <f t="shared" si="12"/>
        <v>0</v>
      </c>
      <c r="AB19" s="909" t="e">
        <f t="shared" si="13"/>
        <v>#DIV/0!</v>
      </c>
    </row>
    <row r="20" spans="1:28" ht="14.25" customHeight="1" thickBot="1" x14ac:dyDescent="0.35">
      <c r="A20" s="1082"/>
      <c r="B20" s="1083" t="s">
        <v>142</v>
      </c>
      <c r="C20" s="1096"/>
      <c r="D20" s="921"/>
      <c r="E20" s="1098"/>
      <c r="F20" s="1087">
        <f>SUM(F15:F19)</f>
        <v>0</v>
      </c>
      <c r="G20" s="1087">
        <f t="shared" ref="G20:S20" si="14">SUM(G15:G19)</f>
        <v>0</v>
      </c>
      <c r="H20" s="1087">
        <f t="shared" si="14"/>
        <v>0</v>
      </c>
      <c r="I20" s="1087">
        <f t="shared" si="14"/>
        <v>0</v>
      </c>
      <c r="J20" s="1087">
        <f t="shared" si="14"/>
        <v>0</v>
      </c>
      <c r="K20" s="1087">
        <f t="shared" si="14"/>
        <v>0</v>
      </c>
      <c r="L20" s="1087">
        <f t="shared" si="14"/>
        <v>0</v>
      </c>
      <c r="M20" s="1087">
        <f t="shared" si="14"/>
        <v>0</v>
      </c>
      <c r="N20" s="1087">
        <f t="shared" si="14"/>
        <v>0</v>
      </c>
      <c r="O20" s="1087">
        <f t="shared" si="14"/>
        <v>0</v>
      </c>
      <c r="P20" s="1087">
        <f t="shared" si="14"/>
        <v>0</v>
      </c>
      <c r="Q20" s="1087">
        <f t="shared" si="14"/>
        <v>0</v>
      </c>
      <c r="R20" s="1087">
        <f t="shared" si="14"/>
        <v>0</v>
      </c>
      <c r="S20" s="796">
        <f t="shared" si="14"/>
        <v>0</v>
      </c>
      <c r="W20" s="1099">
        <f>SUM(W15:W19)</f>
        <v>0</v>
      </c>
      <c r="X20" s="1099">
        <f>SUM(X15:X19)</f>
        <v>0</v>
      </c>
      <c r="Z20" s="1089">
        <f>SUM(Z15:Z19)</f>
        <v>0</v>
      </c>
      <c r="AA20" s="1089">
        <f>SUM(AA15:AA19)</f>
        <v>0</v>
      </c>
      <c r="AB20" s="798" t="e">
        <f>Z20/(Z20+AA20)</f>
        <v>#DIV/0!</v>
      </c>
    </row>
    <row r="21" spans="1:28" ht="14.25" x14ac:dyDescent="0.3">
      <c r="A21" s="1090">
        <v>1.3</v>
      </c>
      <c r="B21" s="1091" t="s">
        <v>143</v>
      </c>
      <c r="C21" s="1148">
        <f>'24. M&amp;E Staff Loading'!C21</f>
        <v>0</v>
      </c>
      <c r="D21" s="919">
        <f>'24. M&amp;E Staff Loading'!D21</f>
        <v>0</v>
      </c>
      <c r="E21" s="1149">
        <f>'24. M&amp;E Staff Loading'!E21</f>
        <v>0</v>
      </c>
      <c r="F21" s="1102"/>
      <c r="G21" s="1102"/>
      <c r="H21" s="1102"/>
      <c r="I21" s="1102"/>
      <c r="J21" s="1102"/>
      <c r="K21" s="1102"/>
      <c r="L21" s="1102"/>
      <c r="M21" s="1102"/>
      <c r="N21" s="1102"/>
      <c r="O21" s="1102"/>
      <c r="P21" s="1102"/>
      <c r="Q21" s="1102"/>
      <c r="R21" s="1150">
        <f t="shared" si="0"/>
        <v>0</v>
      </c>
      <c r="S21" s="788">
        <f>D21*R21</f>
        <v>0</v>
      </c>
      <c r="W21" s="1081">
        <f>X21/$U$7</f>
        <v>0</v>
      </c>
      <c r="X21" s="1081">
        <f>R21/12</f>
        <v>0</v>
      </c>
      <c r="Z21" s="1081">
        <f>IF($E21="Y",$R21,0)</f>
        <v>0</v>
      </c>
      <c r="AA21" s="1081">
        <f>IF($E21="N",$R21,0)</f>
        <v>0</v>
      </c>
      <c r="AB21" s="909" t="e">
        <f>Z21/(AA21+Z21)</f>
        <v>#DIV/0!</v>
      </c>
    </row>
    <row r="22" spans="1:28" ht="14.25" x14ac:dyDescent="0.3">
      <c r="A22" s="1075"/>
      <c r="B22" s="1095"/>
      <c r="C22" s="1148">
        <f>'24. M&amp;E Staff Loading'!C22</f>
        <v>0</v>
      </c>
      <c r="D22" s="919">
        <f>'24. M&amp;E Staff Loading'!D22</f>
        <v>0</v>
      </c>
      <c r="E22" s="1149">
        <f>'24. M&amp;E Staff Loading'!E22</f>
        <v>0</v>
      </c>
      <c r="F22" s="1102"/>
      <c r="G22" s="1102"/>
      <c r="H22" s="1102"/>
      <c r="I22" s="1102"/>
      <c r="J22" s="1102"/>
      <c r="K22" s="1102"/>
      <c r="L22" s="1102"/>
      <c r="M22" s="1102"/>
      <c r="N22" s="1102"/>
      <c r="O22" s="1102"/>
      <c r="P22" s="1102"/>
      <c r="Q22" s="1102"/>
      <c r="R22" s="1150">
        <f t="shared" si="0"/>
        <v>0</v>
      </c>
      <c r="S22" s="788">
        <f t="shared" ref="S22:S25" si="15">D22*R22</f>
        <v>0</v>
      </c>
      <c r="W22" s="1081">
        <f t="shared" ref="W22:W25" si="16">X22/$U$7</f>
        <v>0</v>
      </c>
      <c r="X22" s="1081">
        <f t="shared" ref="X22:X25" si="17">R22/12</f>
        <v>0</v>
      </c>
      <c r="Z22" s="1081">
        <f t="shared" ref="Z22:Z25" si="18">IF($E22="Y",$R22,0)</f>
        <v>0</v>
      </c>
      <c r="AA22" s="1081">
        <f t="shared" ref="AA22:AA25" si="19">IF($E22="N",$R22,0)</f>
        <v>0</v>
      </c>
      <c r="AB22" s="909" t="e">
        <f t="shared" ref="AB22:AB25" si="20">Z22/(AA22+Z22)</f>
        <v>#DIV/0!</v>
      </c>
    </row>
    <row r="23" spans="1:28" ht="14.25" x14ac:dyDescent="0.3">
      <c r="A23" s="1075"/>
      <c r="B23" s="1095"/>
      <c r="C23" s="1148">
        <f>'24. M&amp;E Staff Loading'!C23</f>
        <v>0</v>
      </c>
      <c r="D23" s="919">
        <f>'24. M&amp;E Staff Loading'!D23</f>
        <v>0</v>
      </c>
      <c r="E23" s="1149">
        <f>'24. M&amp;E Staff Loading'!E23</f>
        <v>0</v>
      </c>
      <c r="F23" s="1102"/>
      <c r="G23" s="1102"/>
      <c r="H23" s="1102"/>
      <c r="I23" s="1102"/>
      <c r="J23" s="1102"/>
      <c r="K23" s="1102"/>
      <c r="L23" s="1102"/>
      <c r="M23" s="1102"/>
      <c r="N23" s="1102"/>
      <c r="O23" s="1102"/>
      <c r="P23" s="1102"/>
      <c r="Q23" s="1102"/>
      <c r="R23" s="1150">
        <f t="shared" si="0"/>
        <v>0</v>
      </c>
      <c r="S23" s="788">
        <f t="shared" si="15"/>
        <v>0</v>
      </c>
      <c r="W23" s="1081">
        <f t="shared" si="16"/>
        <v>0</v>
      </c>
      <c r="X23" s="1081">
        <f t="shared" si="17"/>
        <v>0</v>
      </c>
      <c r="Z23" s="1081">
        <f t="shared" si="18"/>
        <v>0</v>
      </c>
      <c r="AA23" s="1081">
        <f t="shared" si="19"/>
        <v>0</v>
      </c>
      <c r="AB23" s="909" t="e">
        <f t="shared" si="20"/>
        <v>#DIV/0!</v>
      </c>
    </row>
    <row r="24" spans="1:28" ht="14.25" x14ac:dyDescent="0.3">
      <c r="A24" s="1075"/>
      <c r="B24" s="1095"/>
      <c r="C24" s="1148">
        <f>'24. M&amp;E Staff Loading'!C24</f>
        <v>0</v>
      </c>
      <c r="D24" s="919">
        <f>'24. M&amp;E Staff Loading'!D24</f>
        <v>0</v>
      </c>
      <c r="E24" s="1149">
        <f>'24. M&amp;E Staff Loading'!E24</f>
        <v>0</v>
      </c>
      <c r="F24" s="1102"/>
      <c r="G24" s="1102"/>
      <c r="H24" s="1102"/>
      <c r="I24" s="1102"/>
      <c r="J24" s="1102"/>
      <c r="K24" s="1102"/>
      <c r="L24" s="1102"/>
      <c r="M24" s="1102"/>
      <c r="N24" s="1102"/>
      <c r="O24" s="1102"/>
      <c r="P24" s="1102"/>
      <c r="Q24" s="1102"/>
      <c r="R24" s="1150">
        <f t="shared" si="0"/>
        <v>0</v>
      </c>
      <c r="S24" s="788">
        <f t="shared" si="15"/>
        <v>0</v>
      </c>
      <c r="W24" s="1081">
        <f t="shared" si="16"/>
        <v>0</v>
      </c>
      <c r="X24" s="1081">
        <f t="shared" si="17"/>
        <v>0</v>
      </c>
      <c r="Z24" s="1081">
        <f t="shared" si="18"/>
        <v>0</v>
      </c>
      <c r="AA24" s="1081">
        <f t="shared" si="19"/>
        <v>0</v>
      </c>
      <c r="AB24" s="909" t="e">
        <f t="shared" si="20"/>
        <v>#DIV/0!</v>
      </c>
    </row>
    <row r="25" spans="1:28" ht="14.25" x14ac:dyDescent="0.3">
      <c r="A25" s="1075"/>
      <c r="B25" s="1095"/>
      <c r="C25" s="1148">
        <f>'24. M&amp;E Staff Loading'!C25</f>
        <v>0</v>
      </c>
      <c r="D25" s="919">
        <f>'24. M&amp;E Staff Loading'!D25</f>
        <v>0</v>
      </c>
      <c r="E25" s="1149">
        <f>'24. M&amp;E Staff Loading'!E25</f>
        <v>0</v>
      </c>
      <c r="F25" s="1102"/>
      <c r="G25" s="1102"/>
      <c r="H25" s="1102"/>
      <c r="I25" s="1102"/>
      <c r="J25" s="1102"/>
      <c r="K25" s="1102"/>
      <c r="L25" s="1102"/>
      <c r="M25" s="1102"/>
      <c r="N25" s="1102"/>
      <c r="O25" s="1102"/>
      <c r="P25" s="1102"/>
      <c r="Q25" s="1102"/>
      <c r="R25" s="1150">
        <f t="shared" si="0"/>
        <v>0</v>
      </c>
      <c r="S25" s="788">
        <f t="shared" si="15"/>
        <v>0</v>
      </c>
      <c r="W25" s="1081">
        <f t="shared" si="16"/>
        <v>0</v>
      </c>
      <c r="X25" s="1081">
        <f t="shared" si="17"/>
        <v>0</v>
      </c>
      <c r="Z25" s="1081">
        <f t="shared" si="18"/>
        <v>0</v>
      </c>
      <c r="AA25" s="1081">
        <f t="shared" si="19"/>
        <v>0</v>
      </c>
      <c r="AB25" s="909" t="e">
        <f t="shared" si="20"/>
        <v>#DIV/0!</v>
      </c>
    </row>
    <row r="26" spans="1:28" ht="15" thickBot="1" x14ac:dyDescent="0.35">
      <c r="A26" s="1082"/>
      <c r="B26" s="1083" t="s">
        <v>144</v>
      </c>
      <c r="C26" s="1096"/>
      <c r="D26" s="921"/>
      <c r="E26" s="1098"/>
      <c r="F26" s="1087">
        <f>SUM(F21:F25)</f>
        <v>0</v>
      </c>
      <c r="G26" s="1087">
        <f t="shared" ref="G26:S26" si="21">SUM(G21:G25)</f>
        <v>0</v>
      </c>
      <c r="H26" s="1087">
        <f t="shared" si="21"/>
        <v>0</v>
      </c>
      <c r="I26" s="1087">
        <f t="shared" si="21"/>
        <v>0</v>
      </c>
      <c r="J26" s="1087">
        <f t="shared" si="21"/>
        <v>0</v>
      </c>
      <c r="K26" s="1087">
        <f t="shared" si="21"/>
        <v>0</v>
      </c>
      <c r="L26" s="1087">
        <f t="shared" si="21"/>
        <v>0</v>
      </c>
      <c r="M26" s="1087">
        <f t="shared" si="21"/>
        <v>0</v>
      </c>
      <c r="N26" s="1087">
        <f t="shared" si="21"/>
        <v>0</v>
      </c>
      <c r="O26" s="1087">
        <f t="shared" si="21"/>
        <v>0</v>
      </c>
      <c r="P26" s="1087">
        <f t="shared" si="21"/>
        <v>0</v>
      </c>
      <c r="Q26" s="1087">
        <f t="shared" si="21"/>
        <v>0</v>
      </c>
      <c r="R26" s="1087">
        <f t="shared" si="21"/>
        <v>0</v>
      </c>
      <c r="S26" s="796">
        <f t="shared" si="21"/>
        <v>0</v>
      </c>
      <c r="W26" s="1099">
        <f>SUM(W21:W25)</f>
        <v>0</v>
      </c>
      <c r="X26" s="1099">
        <f>SUM(X21:X25)</f>
        <v>0</v>
      </c>
      <c r="Z26" s="1089">
        <f>SUM(Z21:Z25)</f>
        <v>0</v>
      </c>
      <c r="AA26" s="1089">
        <f>SUM(AA21:AA25)</f>
        <v>0</v>
      </c>
      <c r="AB26" s="798" t="e">
        <f>Z26/(Z26+AA26)</f>
        <v>#DIV/0!</v>
      </c>
    </row>
    <row r="27" spans="1:28" ht="9.9499999999999993" customHeight="1" thickBot="1" x14ac:dyDescent="0.35">
      <c r="A27" s="1100"/>
      <c r="B27" s="1101"/>
      <c r="C27" s="1077"/>
      <c r="D27" s="922"/>
      <c r="E27" s="1079"/>
      <c r="F27" s="1102"/>
      <c r="G27" s="1102"/>
      <c r="H27" s="1102"/>
      <c r="I27" s="1102"/>
      <c r="J27" s="1102"/>
      <c r="K27" s="1102"/>
      <c r="L27" s="1102"/>
      <c r="M27" s="1102"/>
      <c r="N27" s="1102"/>
      <c r="O27" s="1102"/>
      <c r="P27" s="1102"/>
      <c r="Q27" s="1102"/>
      <c r="R27" s="1102"/>
      <c r="S27" s="834"/>
      <c r="W27" s="1103"/>
      <c r="X27" s="1103"/>
      <c r="Z27" s="1103"/>
      <c r="AA27" s="1103"/>
      <c r="AB27" s="910"/>
    </row>
    <row r="28" spans="1:28" s="1088" customFormat="1" ht="14.25" thickBot="1" x14ac:dyDescent="0.3">
      <c r="A28" s="1104"/>
      <c r="B28" s="1105" t="s">
        <v>140</v>
      </c>
      <c r="C28" s="1106"/>
      <c r="D28" s="923"/>
      <c r="E28" s="1108"/>
      <c r="F28" s="1107">
        <f t="shared" ref="F28:S28" si="22">SUM(F14,F20,F26)</f>
        <v>0</v>
      </c>
      <c r="G28" s="1107">
        <f t="shared" si="22"/>
        <v>0</v>
      </c>
      <c r="H28" s="1107">
        <f t="shared" si="22"/>
        <v>0</v>
      </c>
      <c r="I28" s="1107">
        <f t="shared" si="22"/>
        <v>0</v>
      </c>
      <c r="J28" s="1107">
        <f t="shared" si="22"/>
        <v>0</v>
      </c>
      <c r="K28" s="1107">
        <f t="shared" si="22"/>
        <v>0</v>
      </c>
      <c r="L28" s="1107">
        <f t="shared" si="22"/>
        <v>0</v>
      </c>
      <c r="M28" s="1107">
        <f t="shared" si="22"/>
        <v>0</v>
      </c>
      <c r="N28" s="1107">
        <f t="shared" si="22"/>
        <v>0</v>
      </c>
      <c r="O28" s="1107">
        <f t="shared" si="22"/>
        <v>0</v>
      </c>
      <c r="P28" s="1107">
        <f t="shared" si="22"/>
        <v>0</v>
      </c>
      <c r="Q28" s="1107">
        <f t="shared" si="22"/>
        <v>0</v>
      </c>
      <c r="R28" s="1107">
        <f t="shared" si="22"/>
        <v>0</v>
      </c>
      <c r="S28" s="814">
        <f t="shared" si="22"/>
        <v>0</v>
      </c>
      <c r="W28" s="1107">
        <f>SUM(W14,W20,W26)</f>
        <v>0</v>
      </c>
      <c r="X28" s="1107">
        <f>SUM(X14,X20,X26)</f>
        <v>0</v>
      </c>
      <c r="Z28" s="1107">
        <f>SUM(Z14,Z20,Z26)</f>
        <v>0</v>
      </c>
      <c r="AA28" s="1107">
        <f>SUM(AA14,AA20,AA26)</f>
        <v>0</v>
      </c>
      <c r="AB28" s="1190" t="e">
        <f>Z28/(Z28+AA28)</f>
        <v>#DIV/0!</v>
      </c>
    </row>
    <row r="29" spans="1:28" ht="9.9499999999999993" customHeight="1" x14ac:dyDescent="0.3">
      <c r="A29" s="1109"/>
      <c r="B29" s="1110"/>
      <c r="C29" s="1092"/>
      <c r="D29" s="924"/>
      <c r="E29" s="1111"/>
      <c r="F29" s="1112"/>
      <c r="G29" s="1112"/>
      <c r="H29" s="1112"/>
      <c r="I29" s="1112"/>
      <c r="J29" s="1112"/>
      <c r="K29" s="1112"/>
      <c r="L29" s="1112"/>
      <c r="M29" s="1112"/>
      <c r="N29" s="1112"/>
      <c r="O29" s="1112"/>
      <c r="P29" s="1112"/>
      <c r="Q29" s="1112"/>
      <c r="R29" s="1112"/>
      <c r="S29" s="819"/>
      <c r="W29" s="1092"/>
      <c r="X29" s="1092"/>
      <c r="Z29" s="1092"/>
      <c r="AA29" s="1092"/>
      <c r="AB29" s="820"/>
    </row>
    <row r="30" spans="1:28" s="1068" customFormat="1" ht="13.5" customHeight="1" x14ac:dyDescent="0.3">
      <c r="A30" s="1113">
        <v>2</v>
      </c>
      <c r="B30" s="1114" t="s">
        <v>1151</v>
      </c>
      <c r="C30" s="1115"/>
      <c r="D30" s="918"/>
      <c r="E30" s="1073"/>
      <c r="F30" s="1116"/>
      <c r="G30" s="1116"/>
      <c r="H30" s="1116"/>
      <c r="I30" s="1116"/>
      <c r="J30" s="1116"/>
      <c r="K30" s="1116"/>
      <c r="L30" s="1116"/>
      <c r="M30" s="1116"/>
      <c r="N30" s="1116"/>
      <c r="O30" s="1116"/>
      <c r="P30" s="1116"/>
      <c r="Q30" s="1116"/>
      <c r="R30" s="1074"/>
      <c r="S30" s="825"/>
      <c r="T30" s="1066"/>
      <c r="U30" s="1066"/>
      <c r="V30" s="1066"/>
      <c r="W30" s="1115"/>
      <c r="X30" s="1115"/>
      <c r="Z30" s="1115"/>
      <c r="AA30" s="1115"/>
      <c r="AB30" s="826"/>
    </row>
    <row r="31" spans="1:28" ht="13.5" customHeight="1" x14ac:dyDescent="0.3">
      <c r="A31" s="1075">
        <v>2.1</v>
      </c>
      <c r="B31" s="1076" t="s">
        <v>1152</v>
      </c>
      <c r="C31" s="1148">
        <f>'24. M&amp;E Staff Loading'!C31</f>
        <v>0</v>
      </c>
      <c r="D31" s="919">
        <f>'24. M&amp;E Staff Loading'!D31</f>
        <v>0</v>
      </c>
      <c r="E31" s="1149">
        <f>'24. M&amp;E Staff Loading'!E31</f>
        <v>0</v>
      </c>
      <c r="F31" s="1102"/>
      <c r="G31" s="1102"/>
      <c r="H31" s="1102"/>
      <c r="I31" s="1102"/>
      <c r="J31" s="1102"/>
      <c r="K31" s="1102"/>
      <c r="L31" s="1102"/>
      <c r="M31" s="1102"/>
      <c r="N31" s="1102"/>
      <c r="O31" s="1102"/>
      <c r="P31" s="1102"/>
      <c r="Q31" s="1102"/>
      <c r="R31" s="1080">
        <f t="shared" ref="R31:R71" si="23">SUM(F31:Q31)</f>
        <v>0</v>
      </c>
      <c r="S31" s="788">
        <f>D31*R31</f>
        <v>0</v>
      </c>
      <c r="W31" s="1081">
        <f>X31/$U$7</f>
        <v>0</v>
      </c>
      <c r="X31" s="1081">
        <f>R31/12</f>
        <v>0</v>
      </c>
      <c r="Z31" s="1081">
        <f>IF($E31="Y",$R31,0)</f>
        <v>0</v>
      </c>
      <c r="AA31" s="1081">
        <f>IF($E31="N",$R31,0)</f>
        <v>0</v>
      </c>
      <c r="AB31" s="909" t="e">
        <f>Z31/(AA31+Z31)</f>
        <v>#DIV/0!</v>
      </c>
    </row>
    <row r="32" spans="1:28" ht="14.25" x14ac:dyDescent="0.3">
      <c r="A32" s="1075"/>
      <c r="B32" s="1076"/>
      <c r="C32" s="1148">
        <f>'24. M&amp;E Staff Loading'!C32</f>
        <v>0</v>
      </c>
      <c r="D32" s="919">
        <f>'24. M&amp;E Staff Loading'!D32</f>
        <v>0</v>
      </c>
      <c r="E32" s="1149">
        <f>'24. M&amp;E Staff Loading'!E32</f>
        <v>0</v>
      </c>
      <c r="F32" s="1102"/>
      <c r="G32" s="1102"/>
      <c r="H32" s="1102"/>
      <c r="I32" s="1102"/>
      <c r="J32" s="1102"/>
      <c r="K32" s="1102"/>
      <c r="L32" s="1102"/>
      <c r="M32" s="1102"/>
      <c r="N32" s="1102"/>
      <c r="O32" s="1102"/>
      <c r="P32" s="1102"/>
      <c r="Q32" s="1102"/>
      <c r="R32" s="1080">
        <f t="shared" si="23"/>
        <v>0</v>
      </c>
      <c r="S32" s="788">
        <f t="shared" ref="S32:S35" si="24">D32*R32</f>
        <v>0</v>
      </c>
      <c r="W32" s="1081">
        <f t="shared" ref="W32:W35" si="25">X32/$U$7</f>
        <v>0</v>
      </c>
      <c r="X32" s="1081">
        <f t="shared" ref="X32:X35" si="26">R32/12</f>
        <v>0</v>
      </c>
      <c r="Z32" s="1081">
        <f t="shared" ref="Z32:Z35" si="27">IF($E32="Y",$R32,0)</f>
        <v>0</v>
      </c>
      <c r="AA32" s="1081">
        <f t="shared" ref="AA32:AA35" si="28">IF($E32="N",$R32,0)</f>
        <v>0</v>
      </c>
      <c r="AB32" s="909" t="e">
        <f t="shared" ref="AB32:AB35" si="29">Z32/(AA32+Z32)</f>
        <v>#DIV/0!</v>
      </c>
    </row>
    <row r="33" spans="1:28" ht="14.25" x14ac:dyDescent="0.3">
      <c r="A33" s="1075"/>
      <c r="B33" s="1076"/>
      <c r="C33" s="1148">
        <f>'24. M&amp;E Staff Loading'!C33</f>
        <v>0</v>
      </c>
      <c r="D33" s="919">
        <f>'24. M&amp;E Staff Loading'!D33</f>
        <v>0</v>
      </c>
      <c r="E33" s="1149">
        <f>'24. M&amp;E Staff Loading'!E33</f>
        <v>0</v>
      </c>
      <c r="F33" s="1102"/>
      <c r="G33" s="1102"/>
      <c r="H33" s="1102"/>
      <c r="I33" s="1102"/>
      <c r="J33" s="1102"/>
      <c r="K33" s="1102"/>
      <c r="L33" s="1102"/>
      <c r="M33" s="1102"/>
      <c r="N33" s="1102"/>
      <c r="O33" s="1102"/>
      <c r="P33" s="1102"/>
      <c r="Q33" s="1102"/>
      <c r="R33" s="1080">
        <f t="shared" si="23"/>
        <v>0</v>
      </c>
      <c r="S33" s="788">
        <f t="shared" si="24"/>
        <v>0</v>
      </c>
      <c r="W33" s="1081">
        <f t="shared" si="25"/>
        <v>0</v>
      </c>
      <c r="X33" s="1081">
        <f t="shared" si="26"/>
        <v>0</v>
      </c>
      <c r="Z33" s="1081">
        <f t="shared" si="27"/>
        <v>0</v>
      </c>
      <c r="AA33" s="1081">
        <f t="shared" si="28"/>
        <v>0</v>
      </c>
      <c r="AB33" s="909" t="e">
        <f t="shared" si="29"/>
        <v>#DIV/0!</v>
      </c>
    </row>
    <row r="34" spans="1:28" ht="14.25" x14ac:dyDescent="0.3">
      <c r="A34" s="1075"/>
      <c r="B34" s="1076"/>
      <c r="C34" s="1148">
        <f>'24. M&amp;E Staff Loading'!C34</f>
        <v>0</v>
      </c>
      <c r="D34" s="919">
        <f>'24. M&amp;E Staff Loading'!D34</f>
        <v>0</v>
      </c>
      <c r="E34" s="1149">
        <f>'24. M&amp;E Staff Loading'!E34</f>
        <v>0</v>
      </c>
      <c r="F34" s="1102"/>
      <c r="G34" s="1102"/>
      <c r="H34" s="1102"/>
      <c r="I34" s="1102"/>
      <c r="J34" s="1102"/>
      <c r="K34" s="1102"/>
      <c r="L34" s="1102"/>
      <c r="M34" s="1102"/>
      <c r="N34" s="1102"/>
      <c r="O34" s="1102"/>
      <c r="P34" s="1102"/>
      <c r="Q34" s="1102"/>
      <c r="R34" s="1080">
        <f t="shared" si="23"/>
        <v>0</v>
      </c>
      <c r="S34" s="788">
        <f t="shared" si="24"/>
        <v>0</v>
      </c>
      <c r="W34" s="1081">
        <f t="shared" si="25"/>
        <v>0</v>
      </c>
      <c r="X34" s="1081">
        <f t="shared" si="26"/>
        <v>0</v>
      </c>
      <c r="Z34" s="1081">
        <f t="shared" si="27"/>
        <v>0</v>
      </c>
      <c r="AA34" s="1081">
        <f t="shared" si="28"/>
        <v>0</v>
      </c>
      <c r="AB34" s="909" t="e">
        <f t="shared" si="29"/>
        <v>#DIV/0!</v>
      </c>
    </row>
    <row r="35" spans="1:28" ht="14.25" x14ac:dyDescent="0.3">
      <c r="A35" s="1075"/>
      <c r="B35" s="1076"/>
      <c r="C35" s="1148">
        <f>'24. M&amp;E Staff Loading'!C35</f>
        <v>0</v>
      </c>
      <c r="D35" s="919">
        <f>'24. M&amp;E Staff Loading'!D35</f>
        <v>0</v>
      </c>
      <c r="E35" s="1149">
        <f>'24. M&amp;E Staff Loading'!E35</f>
        <v>0</v>
      </c>
      <c r="F35" s="1102"/>
      <c r="G35" s="1102"/>
      <c r="H35" s="1102"/>
      <c r="I35" s="1102"/>
      <c r="J35" s="1102"/>
      <c r="K35" s="1102"/>
      <c r="L35" s="1102"/>
      <c r="M35" s="1102"/>
      <c r="N35" s="1102"/>
      <c r="O35" s="1102"/>
      <c r="P35" s="1102"/>
      <c r="Q35" s="1102"/>
      <c r="R35" s="1080">
        <f t="shared" si="23"/>
        <v>0</v>
      </c>
      <c r="S35" s="788">
        <f t="shared" si="24"/>
        <v>0</v>
      </c>
      <c r="T35" s="1088"/>
      <c r="U35" s="1088"/>
      <c r="V35" s="1088"/>
      <c r="W35" s="1081">
        <f t="shared" si="25"/>
        <v>0</v>
      </c>
      <c r="X35" s="1081">
        <f t="shared" si="26"/>
        <v>0</v>
      </c>
      <c r="Z35" s="1081">
        <f t="shared" si="27"/>
        <v>0</v>
      </c>
      <c r="AA35" s="1081">
        <f t="shared" si="28"/>
        <v>0</v>
      </c>
      <c r="AB35" s="909" t="e">
        <f t="shared" si="29"/>
        <v>#DIV/0!</v>
      </c>
    </row>
    <row r="36" spans="1:28" s="1088" customFormat="1" ht="15" thickBot="1" x14ac:dyDescent="0.35">
      <c r="A36" s="1082"/>
      <c r="B36" s="1083" t="s">
        <v>1233</v>
      </c>
      <c r="C36" s="1084"/>
      <c r="D36" s="920"/>
      <c r="E36" s="1086"/>
      <c r="F36" s="1087">
        <f>SUM(F31:F35)</f>
        <v>0</v>
      </c>
      <c r="G36" s="1087">
        <f t="shared" ref="G36:R36" si="30">SUM(G31:G35)</f>
        <v>0</v>
      </c>
      <c r="H36" s="1087">
        <f t="shared" si="30"/>
        <v>0</v>
      </c>
      <c r="I36" s="1087">
        <f t="shared" si="30"/>
        <v>0</v>
      </c>
      <c r="J36" s="1087">
        <f t="shared" si="30"/>
        <v>0</v>
      </c>
      <c r="K36" s="1087">
        <f t="shared" si="30"/>
        <v>0</v>
      </c>
      <c r="L36" s="1087">
        <f t="shared" si="30"/>
        <v>0</v>
      </c>
      <c r="M36" s="1087">
        <f t="shared" si="30"/>
        <v>0</v>
      </c>
      <c r="N36" s="1087">
        <f t="shared" si="30"/>
        <v>0</v>
      </c>
      <c r="O36" s="1087">
        <f t="shared" si="30"/>
        <v>0</v>
      </c>
      <c r="P36" s="1087">
        <f t="shared" si="30"/>
        <v>0</v>
      </c>
      <c r="Q36" s="1087">
        <f t="shared" si="30"/>
        <v>0</v>
      </c>
      <c r="R36" s="1087">
        <f t="shared" si="30"/>
        <v>0</v>
      </c>
      <c r="S36" s="796">
        <f>SUM(S31:S35)</f>
        <v>0</v>
      </c>
      <c r="W36" s="1099">
        <f>SUM(W31:W35)</f>
        <v>0</v>
      </c>
      <c r="X36" s="1099">
        <f>SUM(X31:X35)</f>
        <v>0</v>
      </c>
      <c r="Z36" s="1089">
        <f>SUM(Z31:Z35)</f>
        <v>0</v>
      </c>
      <c r="AA36" s="1089">
        <f>SUM(AA31:AA35)</f>
        <v>0</v>
      </c>
      <c r="AB36" s="798" t="e">
        <f>Z36/(Z36+AA36)</f>
        <v>#DIV/0!</v>
      </c>
    </row>
    <row r="37" spans="1:28" ht="14.25" x14ac:dyDescent="0.3">
      <c r="A37" s="1075">
        <v>2.2000000000000002</v>
      </c>
      <c r="B37" s="1076" t="s">
        <v>1154</v>
      </c>
      <c r="C37" s="1148">
        <f>'24. M&amp;E Staff Loading'!C37</f>
        <v>0</v>
      </c>
      <c r="D37" s="919">
        <f>'24. M&amp;E Staff Loading'!D37</f>
        <v>0</v>
      </c>
      <c r="E37" s="1149">
        <f>'24. M&amp;E Staff Loading'!E37</f>
        <v>0</v>
      </c>
      <c r="F37" s="1102"/>
      <c r="G37" s="1102"/>
      <c r="H37" s="1102"/>
      <c r="I37" s="1102"/>
      <c r="J37" s="1102"/>
      <c r="K37" s="1102"/>
      <c r="L37" s="1102"/>
      <c r="M37" s="1102"/>
      <c r="N37" s="1102"/>
      <c r="O37" s="1102"/>
      <c r="P37" s="1102"/>
      <c r="Q37" s="1102"/>
      <c r="R37" s="1080">
        <f t="shared" si="23"/>
        <v>0</v>
      </c>
      <c r="S37" s="788">
        <f>D37*R37</f>
        <v>0</v>
      </c>
      <c r="T37" s="1088"/>
      <c r="U37" s="1088"/>
      <c r="V37" s="1088"/>
      <c r="W37" s="1081">
        <f>X37/$U$7</f>
        <v>0</v>
      </c>
      <c r="X37" s="1081">
        <f>R37/12</f>
        <v>0</v>
      </c>
      <c r="Z37" s="1081">
        <f>IF($E37="Y",$R37,0)</f>
        <v>0</v>
      </c>
      <c r="AA37" s="1081">
        <f>IF($E37="N",$R37,0)</f>
        <v>0</v>
      </c>
      <c r="AB37" s="909" t="e">
        <f>Z37/(AA37+Z37)</f>
        <v>#DIV/0!</v>
      </c>
    </row>
    <row r="38" spans="1:28" ht="14.25" x14ac:dyDescent="0.3">
      <c r="A38" s="1075"/>
      <c r="B38" s="1076"/>
      <c r="C38" s="1148">
        <f>'24. M&amp;E Staff Loading'!C38</f>
        <v>0</v>
      </c>
      <c r="D38" s="919">
        <f>'24. M&amp;E Staff Loading'!D38</f>
        <v>0</v>
      </c>
      <c r="E38" s="1149">
        <f>'24. M&amp;E Staff Loading'!E38</f>
        <v>0</v>
      </c>
      <c r="F38" s="1102"/>
      <c r="G38" s="1102"/>
      <c r="H38" s="1102"/>
      <c r="I38" s="1102"/>
      <c r="J38" s="1102"/>
      <c r="K38" s="1102"/>
      <c r="L38" s="1102"/>
      <c r="M38" s="1102"/>
      <c r="N38" s="1102"/>
      <c r="O38" s="1102"/>
      <c r="P38" s="1102"/>
      <c r="Q38" s="1102"/>
      <c r="R38" s="1080">
        <f t="shared" si="23"/>
        <v>0</v>
      </c>
      <c r="S38" s="788">
        <f t="shared" ref="S38:S41" si="31">D38*R38</f>
        <v>0</v>
      </c>
      <c r="T38" s="1088"/>
      <c r="U38" s="1088"/>
      <c r="V38" s="1088"/>
      <c r="W38" s="1081">
        <f t="shared" ref="W38:W41" si="32">X38/$U$7</f>
        <v>0</v>
      </c>
      <c r="X38" s="1081">
        <f t="shared" ref="X38:X41" si="33">R38/12</f>
        <v>0</v>
      </c>
      <c r="Z38" s="1081">
        <f t="shared" ref="Z38:Z41" si="34">IF($E38="Y",$R38,0)</f>
        <v>0</v>
      </c>
      <c r="AA38" s="1081">
        <f t="shared" ref="AA38:AA41" si="35">IF($E38="N",$R38,0)</f>
        <v>0</v>
      </c>
      <c r="AB38" s="909" t="e">
        <f t="shared" ref="AB38:AB41" si="36">Z38/(AA38+Z38)</f>
        <v>#DIV/0!</v>
      </c>
    </row>
    <row r="39" spans="1:28" ht="14.25" x14ac:dyDescent="0.3">
      <c r="A39" s="1075"/>
      <c r="B39" s="1076"/>
      <c r="C39" s="1148">
        <f>'24. M&amp;E Staff Loading'!C39</f>
        <v>0</v>
      </c>
      <c r="D39" s="919">
        <f>'24. M&amp;E Staff Loading'!D39</f>
        <v>0</v>
      </c>
      <c r="E39" s="1149">
        <f>'24. M&amp;E Staff Loading'!E39</f>
        <v>0</v>
      </c>
      <c r="F39" s="1102"/>
      <c r="G39" s="1102"/>
      <c r="H39" s="1102"/>
      <c r="I39" s="1102"/>
      <c r="J39" s="1102"/>
      <c r="K39" s="1102"/>
      <c r="L39" s="1102"/>
      <c r="M39" s="1102"/>
      <c r="N39" s="1102"/>
      <c r="O39" s="1102"/>
      <c r="P39" s="1102"/>
      <c r="Q39" s="1102"/>
      <c r="R39" s="1080">
        <f t="shared" si="23"/>
        <v>0</v>
      </c>
      <c r="S39" s="788">
        <f t="shared" si="31"/>
        <v>0</v>
      </c>
      <c r="T39" s="1088"/>
      <c r="U39" s="1088"/>
      <c r="V39" s="1088"/>
      <c r="W39" s="1081">
        <f t="shared" si="32"/>
        <v>0</v>
      </c>
      <c r="X39" s="1081">
        <f t="shared" si="33"/>
        <v>0</v>
      </c>
      <c r="Z39" s="1081">
        <f t="shared" si="34"/>
        <v>0</v>
      </c>
      <c r="AA39" s="1081">
        <f t="shared" si="35"/>
        <v>0</v>
      </c>
      <c r="AB39" s="909" t="e">
        <f t="shared" si="36"/>
        <v>#DIV/0!</v>
      </c>
    </row>
    <row r="40" spans="1:28" ht="14.25" x14ac:dyDescent="0.3">
      <c r="A40" s="1075"/>
      <c r="B40" s="1076"/>
      <c r="C40" s="1148">
        <f>'24. M&amp;E Staff Loading'!C40</f>
        <v>0</v>
      </c>
      <c r="D40" s="919">
        <f>'24. M&amp;E Staff Loading'!D40</f>
        <v>0</v>
      </c>
      <c r="E40" s="1149">
        <f>'24. M&amp;E Staff Loading'!E40</f>
        <v>0</v>
      </c>
      <c r="F40" s="1102"/>
      <c r="G40" s="1102"/>
      <c r="H40" s="1102"/>
      <c r="I40" s="1102"/>
      <c r="J40" s="1102"/>
      <c r="K40" s="1102"/>
      <c r="L40" s="1102"/>
      <c r="M40" s="1102"/>
      <c r="N40" s="1102"/>
      <c r="O40" s="1102"/>
      <c r="P40" s="1102"/>
      <c r="Q40" s="1102"/>
      <c r="R40" s="1080">
        <f t="shared" si="23"/>
        <v>0</v>
      </c>
      <c r="S40" s="788">
        <f t="shared" si="31"/>
        <v>0</v>
      </c>
      <c r="T40" s="1088"/>
      <c r="U40" s="1088"/>
      <c r="V40" s="1088"/>
      <c r="W40" s="1081">
        <f t="shared" si="32"/>
        <v>0</v>
      </c>
      <c r="X40" s="1081">
        <f t="shared" si="33"/>
        <v>0</v>
      </c>
      <c r="Z40" s="1081">
        <f t="shared" si="34"/>
        <v>0</v>
      </c>
      <c r="AA40" s="1081">
        <f t="shared" si="35"/>
        <v>0</v>
      </c>
      <c r="AB40" s="909" t="e">
        <f t="shared" si="36"/>
        <v>#DIV/0!</v>
      </c>
    </row>
    <row r="41" spans="1:28" ht="14.25" x14ac:dyDescent="0.3">
      <c r="A41" s="1075"/>
      <c r="B41" s="1076"/>
      <c r="C41" s="1148">
        <f>'24. M&amp;E Staff Loading'!C41</f>
        <v>0</v>
      </c>
      <c r="D41" s="919">
        <f>'24. M&amp;E Staff Loading'!D41</f>
        <v>0</v>
      </c>
      <c r="E41" s="1149">
        <f>'24. M&amp;E Staff Loading'!E41</f>
        <v>0</v>
      </c>
      <c r="F41" s="1102"/>
      <c r="G41" s="1102"/>
      <c r="H41" s="1102"/>
      <c r="I41" s="1102"/>
      <c r="J41" s="1102"/>
      <c r="K41" s="1102"/>
      <c r="L41" s="1102"/>
      <c r="M41" s="1102"/>
      <c r="N41" s="1102"/>
      <c r="O41" s="1102"/>
      <c r="P41" s="1102"/>
      <c r="Q41" s="1102"/>
      <c r="R41" s="1080">
        <f t="shared" si="23"/>
        <v>0</v>
      </c>
      <c r="S41" s="788">
        <f t="shared" si="31"/>
        <v>0</v>
      </c>
      <c r="T41" s="1117"/>
      <c r="U41" s="1088"/>
      <c r="V41" s="1088"/>
      <c r="W41" s="1081">
        <f t="shared" si="32"/>
        <v>0</v>
      </c>
      <c r="X41" s="1081">
        <f t="shared" si="33"/>
        <v>0</v>
      </c>
      <c r="Z41" s="1081">
        <f t="shared" si="34"/>
        <v>0</v>
      </c>
      <c r="AA41" s="1081">
        <f t="shared" si="35"/>
        <v>0</v>
      </c>
      <c r="AB41" s="909" t="e">
        <f t="shared" si="36"/>
        <v>#DIV/0!</v>
      </c>
    </row>
    <row r="42" spans="1:28" s="1088" customFormat="1" ht="15" thickBot="1" x14ac:dyDescent="0.35">
      <c r="A42" s="1082"/>
      <c r="B42" s="1083" t="s">
        <v>1155</v>
      </c>
      <c r="C42" s="1084"/>
      <c r="D42" s="920"/>
      <c r="E42" s="1086"/>
      <c r="F42" s="1087">
        <f>SUM(F37:F41)</f>
        <v>0</v>
      </c>
      <c r="G42" s="1087">
        <f t="shared" ref="G42:R42" si="37">SUM(G37:G41)</f>
        <v>0</v>
      </c>
      <c r="H42" s="1087">
        <f t="shared" si="37"/>
        <v>0</v>
      </c>
      <c r="I42" s="1087">
        <f t="shared" si="37"/>
        <v>0</v>
      </c>
      <c r="J42" s="1087">
        <f t="shared" si="37"/>
        <v>0</v>
      </c>
      <c r="K42" s="1087">
        <f t="shared" si="37"/>
        <v>0</v>
      </c>
      <c r="L42" s="1087">
        <f t="shared" si="37"/>
        <v>0</v>
      </c>
      <c r="M42" s="1087">
        <f t="shared" si="37"/>
        <v>0</v>
      </c>
      <c r="N42" s="1087">
        <f t="shared" si="37"/>
        <v>0</v>
      </c>
      <c r="O42" s="1087">
        <f t="shared" si="37"/>
        <v>0</v>
      </c>
      <c r="P42" s="1087">
        <f t="shared" si="37"/>
        <v>0</v>
      </c>
      <c r="Q42" s="1087">
        <f t="shared" si="37"/>
        <v>0</v>
      </c>
      <c r="R42" s="1087">
        <f t="shared" si="37"/>
        <v>0</v>
      </c>
      <c r="S42" s="796">
        <f>SUM(S37:S41)</f>
        <v>0</v>
      </c>
      <c r="T42" s="1066"/>
      <c r="U42" s="1066"/>
      <c r="V42" s="1066"/>
      <c r="W42" s="1099">
        <f>SUM(W37:W41)</f>
        <v>0</v>
      </c>
      <c r="X42" s="1099">
        <f>SUM(X37:X41)</f>
        <v>0</v>
      </c>
      <c r="Z42" s="1089">
        <f>SUM(Z37:Z41)</f>
        <v>0</v>
      </c>
      <c r="AA42" s="1089">
        <f>SUM(AA37:AA41)</f>
        <v>0</v>
      </c>
      <c r="AB42" s="798" t="e">
        <f>Z42/(Z42+AA42)</f>
        <v>#DIV/0!</v>
      </c>
    </row>
    <row r="43" spans="1:28" ht="14.25" x14ac:dyDescent="0.3">
      <c r="A43" s="1075">
        <v>2.2999999999999998</v>
      </c>
      <c r="B43" s="1076" t="s">
        <v>1156</v>
      </c>
      <c r="C43" s="1148">
        <f>'24. M&amp;E Staff Loading'!C43</f>
        <v>0</v>
      </c>
      <c r="D43" s="919">
        <f>'24. M&amp;E Staff Loading'!D43</f>
        <v>0</v>
      </c>
      <c r="E43" s="1149">
        <f>'24. M&amp;E Staff Loading'!E43</f>
        <v>0</v>
      </c>
      <c r="F43" s="1102"/>
      <c r="G43" s="1102"/>
      <c r="H43" s="1102"/>
      <c r="I43" s="1102"/>
      <c r="J43" s="1102"/>
      <c r="K43" s="1102"/>
      <c r="L43" s="1102"/>
      <c r="M43" s="1102"/>
      <c r="N43" s="1102"/>
      <c r="O43" s="1102"/>
      <c r="P43" s="1102"/>
      <c r="Q43" s="1102"/>
      <c r="R43" s="1080">
        <f t="shared" si="23"/>
        <v>0</v>
      </c>
      <c r="S43" s="788">
        <f>D43*R43</f>
        <v>0</v>
      </c>
      <c r="W43" s="1081">
        <f>X43/$U$7</f>
        <v>0</v>
      </c>
      <c r="X43" s="1081">
        <f>R43/12</f>
        <v>0</v>
      </c>
      <c r="Z43" s="1081">
        <f>IF($E43="Y",$R43,0)</f>
        <v>0</v>
      </c>
      <c r="AA43" s="1081">
        <f>IF($E43="N",$R43,0)</f>
        <v>0</v>
      </c>
      <c r="AB43" s="909" t="e">
        <f>Z43/(AA43+Z43)</f>
        <v>#DIV/0!</v>
      </c>
    </row>
    <row r="44" spans="1:28" ht="14.25" x14ac:dyDescent="0.3">
      <c r="A44" s="1075"/>
      <c r="B44" s="1076"/>
      <c r="C44" s="1148">
        <f>'24. M&amp;E Staff Loading'!C44</f>
        <v>0</v>
      </c>
      <c r="D44" s="919">
        <f>'24. M&amp;E Staff Loading'!D44</f>
        <v>0</v>
      </c>
      <c r="E44" s="1149">
        <f>'24. M&amp;E Staff Loading'!E44</f>
        <v>0</v>
      </c>
      <c r="F44" s="1102"/>
      <c r="G44" s="1102"/>
      <c r="H44" s="1102"/>
      <c r="I44" s="1102"/>
      <c r="J44" s="1102"/>
      <c r="K44" s="1102"/>
      <c r="L44" s="1102"/>
      <c r="M44" s="1102"/>
      <c r="N44" s="1102"/>
      <c r="O44" s="1102"/>
      <c r="P44" s="1102"/>
      <c r="Q44" s="1102"/>
      <c r="R44" s="1080">
        <f t="shared" si="23"/>
        <v>0</v>
      </c>
      <c r="S44" s="788">
        <f t="shared" ref="S44:S47" si="38">D44*R44</f>
        <v>0</v>
      </c>
      <c r="W44" s="1081">
        <f t="shared" ref="W44:W47" si="39">X44/$U$7</f>
        <v>0</v>
      </c>
      <c r="X44" s="1081">
        <f t="shared" ref="X44:X47" si="40">R44/12</f>
        <v>0</v>
      </c>
      <c r="Z44" s="1081">
        <f t="shared" ref="Z44:Z47" si="41">IF($E44="Y",$R44,0)</f>
        <v>0</v>
      </c>
      <c r="AA44" s="1081">
        <f t="shared" ref="AA44:AA47" si="42">IF($E44="N",$R44,0)</f>
        <v>0</v>
      </c>
      <c r="AB44" s="909" t="e">
        <f t="shared" ref="AB44:AB47" si="43">Z44/(AA44+Z44)</f>
        <v>#DIV/0!</v>
      </c>
    </row>
    <row r="45" spans="1:28" ht="14.25" x14ac:dyDescent="0.3">
      <c r="A45" s="1075"/>
      <c r="B45" s="1076"/>
      <c r="C45" s="1148">
        <f>'24. M&amp;E Staff Loading'!C45</f>
        <v>0</v>
      </c>
      <c r="D45" s="919">
        <f>'24. M&amp;E Staff Loading'!D45</f>
        <v>0</v>
      </c>
      <c r="E45" s="1149">
        <f>'24. M&amp;E Staff Loading'!E45</f>
        <v>0</v>
      </c>
      <c r="F45" s="1102"/>
      <c r="G45" s="1102"/>
      <c r="H45" s="1102"/>
      <c r="I45" s="1102"/>
      <c r="J45" s="1102"/>
      <c r="K45" s="1102"/>
      <c r="L45" s="1102"/>
      <c r="M45" s="1102"/>
      <c r="N45" s="1102"/>
      <c r="O45" s="1102"/>
      <c r="P45" s="1102"/>
      <c r="Q45" s="1102"/>
      <c r="R45" s="1080">
        <f t="shared" si="23"/>
        <v>0</v>
      </c>
      <c r="S45" s="788">
        <f t="shared" si="38"/>
        <v>0</v>
      </c>
      <c r="T45" s="1088"/>
      <c r="U45" s="1088"/>
      <c r="V45" s="1088"/>
      <c r="W45" s="1081">
        <f t="shared" si="39"/>
        <v>0</v>
      </c>
      <c r="X45" s="1081">
        <f t="shared" si="40"/>
        <v>0</v>
      </c>
      <c r="Z45" s="1081">
        <f t="shared" si="41"/>
        <v>0</v>
      </c>
      <c r="AA45" s="1081">
        <f t="shared" si="42"/>
        <v>0</v>
      </c>
      <c r="AB45" s="909" t="e">
        <f t="shared" si="43"/>
        <v>#DIV/0!</v>
      </c>
    </row>
    <row r="46" spans="1:28" ht="14.25" x14ac:dyDescent="0.3">
      <c r="A46" s="1075"/>
      <c r="B46" s="1076"/>
      <c r="C46" s="1148">
        <f>'24. M&amp;E Staff Loading'!C46</f>
        <v>0</v>
      </c>
      <c r="D46" s="919">
        <f>'24. M&amp;E Staff Loading'!D46</f>
        <v>0</v>
      </c>
      <c r="E46" s="1149">
        <f>'24. M&amp;E Staff Loading'!E46</f>
        <v>0</v>
      </c>
      <c r="F46" s="1102"/>
      <c r="G46" s="1102"/>
      <c r="H46" s="1102"/>
      <c r="I46" s="1102"/>
      <c r="J46" s="1102"/>
      <c r="K46" s="1102"/>
      <c r="L46" s="1102"/>
      <c r="M46" s="1102"/>
      <c r="N46" s="1102"/>
      <c r="O46" s="1102"/>
      <c r="P46" s="1102"/>
      <c r="Q46" s="1102"/>
      <c r="R46" s="1080">
        <f t="shared" si="23"/>
        <v>0</v>
      </c>
      <c r="S46" s="788">
        <f t="shared" si="38"/>
        <v>0</v>
      </c>
      <c r="T46" s="1088"/>
      <c r="U46" s="1088"/>
      <c r="V46" s="1088"/>
      <c r="W46" s="1081">
        <f t="shared" si="39"/>
        <v>0</v>
      </c>
      <c r="X46" s="1081">
        <f t="shared" si="40"/>
        <v>0</v>
      </c>
      <c r="Z46" s="1081">
        <f t="shared" si="41"/>
        <v>0</v>
      </c>
      <c r="AA46" s="1081">
        <f t="shared" si="42"/>
        <v>0</v>
      </c>
      <c r="AB46" s="909" t="e">
        <f t="shared" si="43"/>
        <v>#DIV/0!</v>
      </c>
    </row>
    <row r="47" spans="1:28" ht="14.25" x14ac:dyDescent="0.3">
      <c r="A47" s="1075"/>
      <c r="B47" s="1076"/>
      <c r="C47" s="1148">
        <f>'24. M&amp;E Staff Loading'!C47</f>
        <v>0</v>
      </c>
      <c r="D47" s="919">
        <f>'24. M&amp;E Staff Loading'!D47</f>
        <v>0</v>
      </c>
      <c r="E47" s="1149">
        <f>'24. M&amp;E Staff Loading'!E47</f>
        <v>0</v>
      </c>
      <c r="F47" s="1102"/>
      <c r="G47" s="1102"/>
      <c r="H47" s="1102"/>
      <c r="I47" s="1102"/>
      <c r="J47" s="1102"/>
      <c r="K47" s="1102"/>
      <c r="L47" s="1102"/>
      <c r="M47" s="1102"/>
      <c r="N47" s="1102"/>
      <c r="O47" s="1102"/>
      <c r="P47" s="1102"/>
      <c r="Q47" s="1102"/>
      <c r="R47" s="1080">
        <f t="shared" si="23"/>
        <v>0</v>
      </c>
      <c r="S47" s="788">
        <f t="shared" si="38"/>
        <v>0</v>
      </c>
      <c r="T47" s="1088"/>
      <c r="U47" s="1088"/>
      <c r="V47" s="1088"/>
      <c r="W47" s="1081">
        <f t="shared" si="39"/>
        <v>0</v>
      </c>
      <c r="X47" s="1081">
        <f t="shared" si="40"/>
        <v>0</v>
      </c>
      <c r="Z47" s="1081">
        <f t="shared" si="41"/>
        <v>0</v>
      </c>
      <c r="AA47" s="1081">
        <f t="shared" si="42"/>
        <v>0</v>
      </c>
      <c r="AB47" s="909" t="e">
        <f t="shared" si="43"/>
        <v>#DIV/0!</v>
      </c>
    </row>
    <row r="48" spans="1:28" s="1088" customFormat="1" ht="15" thickBot="1" x14ac:dyDescent="0.35">
      <c r="A48" s="1082"/>
      <c r="B48" s="1083" t="s">
        <v>1157</v>
      </c>
      <c r="C48" s="1084"/>
      <c r="D48" s="920"/>
      <c r="E48" s="1086"/>
      <c r="F48" s="1087">
        <f>SUM(F43:F47)</f>
        <v>0</v>
      </c>
      <c r="G48" s="1087">
        <f t="shared" ref="G48:R48" si="44">SUM(G43:G47)</f>
        <v>0</v>
      </c>
      <c r="H48" s="1087">
        <f t="shared" si="44"/>
        <v>0</v>
      </c>
      <c r="I48" s="1087">
        <f t="shared" si="44"/>
        <v>0</v>
      </c>
      <c r="J48" s="1087">
        <f t="shared" si="44"/>
        <v>0</v>
      </c>
      <c r="K48" s="1087">
        <f t="shared" si="44"/>
        <v>0</v>
      </c>
      <c r="L48" s="1087">
        <f t="shared" si="44"/>
        <v>0</v>
      </c>
      <c r="M48" s="1087">
        <f t="shared" si="44"/>
        <v>0</v>
      </c>
      <c r="N48" s="1087">
        <f t="shared" si="44"/>
        <v>0</v>
      </c>
      <c r="O48" s="1087">
        <f t="shared" si="44"/>
        <v>0</v>
      </c>
      <c r="P48" s="1087">
        <f t="shared" si="44"/>
        <v>0</v>
      </c>
      <c r="Q48" s="1087">
        <f t="shared" si="44"/>
        <v>0</v>
      </c>
      <c r="R48" s="1087">
        <f t="shared" si="44"/>
        <v>0</v>
      </c>
      <c r="S48" s="796">
        <f>SUM(S43:S47)</f>
        <v>0</v>
      </c>
      <c r="T48" s="1066"/>
      <c r="U48" s="1066"/>
      <c r="V48" s="1066"/>
      <c r="W48" s="1099">
        <f>SUM(W43:W47)</f>
        <v>0</v>
      </c>
      <c r="X48" s="1099">
        <f>SUM(X43:X47)</f>
        <v>0</v>
      </c>
      <c r="Z48" s="1089">
        <f>SUM(Z43:Z47)</f>
        <v>0</v>
      </c>
      <c r="AA48" s="1089">
        <f>SUM(AA43:AA47)</f>
        <v>0</v>
      </c>
      <c r="AB48" s="798" t="e">
        <f>Z48/(Z48+AA48)</f>
        <v>#DIV/0!</v>
      </c>
    </row>
    <row r="49" spans="1:28" s="1088" customFormat="1" ht="14.25" x14ac:dyDescent="0.3">
      <c r="A49" s="1075">
        <v>2.4</v>
      </c>
      <c r="B49" s="1076" t="s">
        <v>1158</v>
      </c>
      <c r="C49" s="1148">
        <f>'24. M&amp;E Staff Loading'!C49</f>
        <v>0</v>
      </c>
      <c r="D49" s="919">
        <f>'24. M&amp;E Staff Loading'!D49</f>
        <v>0</v>
      </c>
      <c r="E49" s="1149">
        <f>'24. M&amp;E Staff Loading'!E49</f>
        <v>0</v>
      </c>
      <c r="F49" s="1102"/>
      <c r="G49" s="1102"/>
      <c r="H49" s="1102"/>
      <c r="I49" s="1102"/>
      <c r="J49" s="1102"/>
      <c r="K49" s="1102"/>
      <c r="L49" s="1102"/>
      <c r="M49" s="1102"/>
      <c r="N49" s="1102"/>
      <c r="O49" s="1102"/>
      <c r="P49" s="1102"/>
      <c r="Q49" s="1102"/>
      <c r="R49" s="1080">
        <f t="shared" ref="R49:R53" si="45">SUM(F49:Q49)</f>
        <v>0</v>
      </c>
      <c r="S49" s="788">
        <f>D49*R49</f>
        <v>0</v>
      </c>
      <c r="T49" s="1066"/>
      <c r="U49" s="1066"/>
      <c r="V49" s="1066"/>
      <c r="W49" s="1081">
        <f>X49/$U$7</f>
        <v>0</v>
      </c>
      <c r="X49" s="1081">
        <f>R49/12</f>
        <v>0</v>
      </c>
      <c r="Y49" s="1066"/>
      <c r="Z49" s="1081">
        <f>IF($E49="Y",$R49,0)</f>
        <v>0</v>
      </c>
      <c r="AA49" s="1081">
        <f>IF($E49="N",$R49,0)</f>
        <v>0</v>
      </c>
      <c r="AB49" s="909" t="e">
        <f>Z49/(AA49+Z49)</f>
        <v>#DIV/0!</v>
      </c>
    </row>
    <row r="50" spans="1:28" s="1088" customFormat="1" ht="14.25" x14ac:dyDescent="0.3">
      <c r="A50" s="1075"/>
      <c r="B50" s="1076"/>
      <c r="C50" s="1148">
        <f>'24. M&amp;E Staff Loading'!C50</f>
        <v>0</v>
      </c>
      <c r="D50" s="919">
        <f>'24. M&amp;E Staff Loading'!D50</f>
        <v>0</v>
      </c>
      <c r="E50" s="1149">
        <f>'24. M&amp;E Staff Loading'!E50</f>
        <v>0</v>
      </c>
      <c r="F50" s="1102"/>
      <c r="G50" s="1102"/>
      <c r="H50" s="1102"/>
      <c r="I50" s="1102"/>
      <c r="J50" s="1102"/>
      <c r="K50" s="1102"/>
      <c r="L50" s="1102"/>
      <c r="M50" s="1102"/>
      <c r="N50" s="1102"/>
      <c r="O50" s="1102"/>
      <c r="P50" s="1102"/>
      <c r="Q50" s="1102"/>
      <c r="R50" s="1080">
        <f t="shared" si="45"/>
        <v>0</v>
      </c>
      <c r="S50" s="788">
        <f t="shared" ref="S50:S53" si="46">D50*R50</f>
        <v>0</v>
      </c>
      <c r="T50" s="1066"/>
      <c r="U50" s="1066"/>
      <c r="V50" s="1066"/>
      <c r="W50" s="1081">
        <f t="shared" ref="W50:W53" si="47">X50/$U$7</f>
        <v>0</v>
      </c>
      <c r="X50" s="1081">
        <f t="shared" ref="X50:X53" si="48">R50/12</f>
        <v>0</v>
      </c>
      <c r="Y50" s="1066"/>
      <c r="Z50" s="1081">
        <f t="shared" ref="Z50:Z53" si="49">IF($E50="Y",$R50,0)</f>
        <v>0</v>
      </c>
      <c r="AA50" s="1081">
        <f t="shared" ref="AA50:AA53" si="50">IF($E50="N",$R50,0)</f>
        <v>0</v>
      </c>
      <c r="AB50" s="909" t="e">
        <f t="shared" ref="AB50:AB53" si="51">Z50/(AA50+Z50)</f>
        <v>#DIV/0!</v>
      </c>
    </row>
    <row r="51" spans="1:28" s="1088" customFormat="1" ht="14.25" x14ac:dyDescent="0.3">
      <c r="A51" s="1075"/>
      <c r="B51" s="1076"/>
      <c r="C51" s="1148">
        <f>'24. M&amp;E Staff Loading'!C51</f>
        <v>0</v>
      </c>
      <c r="D51" s="919">
        <f>'24. M&amp;E Staff Loading'!D51</f>
        <v>0</v>
      </c>
      <c r="E51" s="1149">
        <f>'24. M&amp;E Staff Loading'!E51</f>
        <v>0</v>
      </c>
      <c r="F51" s="1102"/>
      <c r="G51" s="1102"/>
      <c r="H51" s="1102"/>
      <c r="I51" s="1102"/>
      <c r="J51" s="1102"/>
      <c r="K51" s="1102"/>
      <c r="L51" s="1102"/>
      <c r="M51" s="1102"/>
      <c r="N51" s="1102"/>
      <c r="O51" s="1102"/>
      <c r="P51" s="1102"/>
      <c r="Q51" s="1102"/>
      <c r="R51" s="1080">
        <f t="shared" si="45"/>
        <v>0</v>
      </c>
      <c r="S51" s="788">
        <f t="shared" si="46"/>
        <v>0</v>
      </c>
      <c r="W51" s="1081">
        <f t="shared" si="47"/>
        <v>0</v>
      </c>
      <c r="X51" s="1081">
        <f t="shared" si="48"/>
        <v>0</v>
      </c>
      <c r="Y51" s="1066"/>
      <c r="Z51" s="1081">
        <f t="shared" si="49"/>
        <v>0</v>
      </c>
      <c r="AA51" s="1081">
        <f t="shared" si="50"/>
        <v>0</v>
      </c>
      <c r="AB51" s="909" t="e">
        <f t="shared" si="51"/>
        <v>#DIV/0!</v>
      </c>
    </row>
    <row r="52" spans="1:28" s="1088" customFormat="1" ht="14.25" x14ac:dyDescent="0.3">
      <c r="A52" s="1075"/>
      <c r="B52" s="1076"/>
      <c r="C52" s="1148">
        <f>'24. M&amp;E Staff Loading'!C52</f>
        <v>0</v>
      </c>
      <c r="D52" s="919">
        <f>'24. M&amp;E Staff Loading'!D52</f>
        <v>0</v>
      </c>
      <c r="E52" s="1149">
        <f>'24. M&amp;E Staff Loading'!E52</f>
        <v>0</v>
      </c>
      <c r="F52" s="1102"/>
      <c r="G52" s="1102"/>
      <c r="H52" s="1102"/>
      <c r="I52" s="1102"/>
      <c r="J52" s="1102"/>
      <c r="K52" s="1102"/>
      <c r="L52" s="1102"/>
      <c r="M52" s="1102"/>
      <c r="N52" s="1102"/>
      <c r="O52" s="1102"/>
      <c r="P52" s="1102"/>
      <c r="Q52" s="1102"/>
      <c r="R52" s="1080">
        <f t="shared" si="45"/>
        <v>0</v>
      </c>
      <c r="S52" s="788">
        <f t="shared" si="46"/>
        <v>0</v>
      </c>
      <c r="W52" s="1081">
        <f t="shared" si="47"/>
        <v>0</v>
      </c>
      <c r="X52" s="1081">
        <f t="shared" si="48"/>
        <v>0</v>
      </c>
      <c r="Y52" s="1066"/>
      <c r="Z52" s="1081">
        <f t="shared" si="49"/>
        <v>0</v>
      </c>
      <c r="AA52" s="1081">
        <f t="shared" si="50"/>
        <v>0</v>
      </c>
      <c r="AB52" s="909" t="e">
        <f t="shared" si="51"/>
        <v>#DIV/0!</v>
      </c>
    </row>
    <row r="53" spans="1:28" s="1088" customFormat="1" ht="14.25" x14ac:dyDescent="0.3">
      <c r="A53" s="1075"/>
      <c r="B53" s="1076"/>
      <c r="C53" s="1148">
        <f>'24. M&amp;E Staff Loading'!C53</f>
        <v>0</v>
      </c>
      <c r="D53" s="919">
        <f>'24. M&amp;E Staff Loading'!D53</f>
        <v>0</v>
      </c>
      <c r="E53" s="1149">
        <f>'24. M&amp;E Staff Loading'!E53</f>
        <v>0</v>
      </c>
      <c r="F53" s="1102"/>
      <c r="G53" s="1102"/>
      <c r="H53" s="1102"/>
      <c r="I53" s="1102"/>
      <c r="J53" s="1102"/>
      <c r="K53" s="1102"/>
      <c r="L53" s="1102"/>
      <c r="M53" s="1102"/>
      <c r="N53" s="1102"/>
      <c r="O53" s="1102"/>
      <c r="P53" s="1102"/>
      <c r="Q53" s="1102"/>
      <c r="R53" s="1080">
        <f t="shared" si="45"/>
        <v>0</v>
      </c>
      <c r="S53" s="788">
        <f t="shared" si="46"/>
        <v>0</v>
      </c>
      <c r="W53" s="1081">
        <f t="shared" si="47"/>
        <v>0</v>
      </c>
      <c r="X53" s="1081">
        <f t="shared" si="48"/>
        <v>0</v>
      </c>
      <c r="Y53" s="1066"/>
      <c r="Z53" s="1081">
        <f t="shared" si="49"/>
        <v>0</v>
      </c>
      <c r="AA53" s="1081">
        <f t="shared" si="50"/>
        <v>0</v>
      </c>
      <c r="AB53" s="909" t="e">
        <f t="shared" si="51"/>
        <v>#DIV/0!</v>
      </c>
    </row>
    <row r="54" spans="1:28" s="1088" customFormat="1" ht="15" thickBot="1" x14ac:dyDescent="0.35">
      <c r="A54" s="1082"/>
      <c r="B54" s="1083" t="s">
        <v>1159</v>
      </c>
      <c r="C54" s="1084"/>
      <c r="D54" s="920"/>
      <c r="E54" s="1086"/>
      <c r="F54" s="1087">
        <f>SUM(F49:F53)</f>
        <v>0</v>
      </c>
      <c r="G54" s="1087">
        <f t="shared" ref="G54:R54" si="52">SUM(G49:G53)</f>
        <v>0</v>
      </c>
      <c r="H54" s="1087">
        <f t="shared" si="52"/>
        <v>0</v>
      </c>
      <c r="I54" s="1087">
        <f t="shared" si="52"/>
        <v>0</v>
      </c>
      <c r="J54" s="1087">
        <f t="shared" si="52"/>
        <v>0</v>
      </c>
      <c r="K54" s="1087">
        <f t="shared" si="52"/>
        <v>0</v>
      </c>
      <c r="L54" s="1087">
        <f t="shared" si="52"/>
        <v>0</v>
      </c>
      <c r="M54" s="1087">
        <f t="shared" si="52"/>
        <v>0</v>
      </c>
      <c r="N54" s="1087">
        <f t="shared" si="52"/>
        <v>0</v>
      </c>
      <c r="O54" s="1087">
        <f t="shared" si="52"/>
        <v>0</v>
      </c>
      <c r="P54" s="1087">
        <f t="shared" si="52"/>
        <v>0</v>
      </c>
      <c r="Q54" s="1087">
        <f t="shared" si="52"/>
        <v>0</v>
      </c>
      <c r="R54" s="1087">
        <f t="shared" si="52"/>
        <v>0</v>
      </c>
      <c r="S54" s="796">
        <f>SUM(S49:S53)</f>
        <v>0</v>
      </c>
      <c r="T54" s="1066"/>
      <c r="U54" s="1066"/>
      <c r="V54" s="1066"/>
      <c r="W54" s="1099">
        <f>SUM(W49:W53)</f>
        <v>0</v>
      </c>
      <c r="X54" s="1099">
        <f>SUM(X49:X53)</f>
        <v>0</v>
      </c>
      <c r="Z54" s="1089">
        <f>SUM(Z49:Z53)</f>
        <v>0</v>
      </c>
      <c r="AA54" s="1089">
        <f>SUM(AA49:AA53)</f>
        <v>0</v>
      </c>
      <c r="AB54" s="798" t="e">
        <f>Z54/(Z54+AA54)</f>
        <v>#DIV/0!</v>
      </c>
    </row>
    <row r="55" spans="1:28" s="1088" customFormat="1" ht="14.25" x14ac:dyDescent="0.3">
      <c r="A55" s="1075">
        <v>2.5</v>
      </c>
      <c r="B55" s="1076" t="s">
        <v>1160</v>
      </c>
      <c r="C55" s="1148">
        <f>'24. M&amp;E Staff Loading'!C55</f>
        <v>0</v>
      </c>
      <c r="D55" s="919">
        <f>'24. M&amp;E Staff Loading'!D55</f>
        <v>0</v>
      </c>
      <c r="E55" s="1149">
        <f>'24. M&amp;E Staff Loading'!E55</f>
        <v>0</v>
      </c>
      <c r="F55" s="1102"/>
      <c r="G55" s="1102"/>
      <c r="H55" s="1102"/>
      <c r="I55" s="1102"/>
      <c r="J55" s="1102"/>
      <c r="K55" s="1102"/>
      <c r="L55" s="1102"/>
      <c r="M55" s="1102"/>
      <c r="N55" s="1102"/>
      <c r="O55" s="1102"/>
      <c r="P55" s="1102"/>
      <c r="Q55" s="1102"/>
      <c r="R55" s="1080">
        <f t="shared" ref="R55:R59" si="53">SUM(F55:Q55)</f>
        <v>0</v>
      </c>
      <c r="S55" s="788">
        <f>D55*R55</f>
        <v>0</v>
      </c>
      <c r="T55" s="1066"/>
      <c r="U55" s="1066"/>
      <c r="V55" s="1066"/>
      <c r="W55" s="1081">
        <f>X55/$U$7</f>
        <v>0</v>
      </c>
      <c r="X55" s="1081">
        <f>R55/12</f>
        <v>0</v>
      </c>
      <c r="Y55" s="1066"/>
      <c r="Z55" s="1081">
        <f>IF($E55="Y",$R55,0)</f>
        <v>0</v>
      </c>
      <c r="AA55" s="1081">
        <f>IF($E55="N",$R55,0)</f>
        <v>0</v>
      </c>
      <c r="AB55" s="909" t="e">
        <f>Z55/(AA55+Z55)</f>
        <v>#DIV/0!</v>
      </c>
    </row>
    <row r="56" spans="1:28" s="1088" customFormat="1" ht="14.25" x14ac:dyDescent="0.3">
      <c r="A56" s="1075"/>
      <c r="B56" s="1076"/>
      <c r="C56" s="1148">
        <f>'24. M&amp;E Staff Loading'!C56</f>
        <v>0</v>
      </c>
      <c r="D56" s="919">
        <f>'24. M&amp;E Staff Loading'!D56</f>
        <v>0</v>
      </c>
      <c r="E56" s="1149">
        <f>'24. M&amp;E Staff Loading'!E56</f>
        <v>0</v>
      </c>
      <c r="F56" s="1102"/>
      <c r="G56" s="1102"/>
      <c r="H56" s="1102"/>
      <c r="I56" s="1102"/>
      <c r="J56" s="1102"/>
      <c r="K56" s="1102"/>
      <c r="L56" s="1102"/>
      <c r="M56" s="1102"/>
      <c r="N56" s="1102"/>
      <c r="O56" s="1102"/>
      <c r="P56" s="1102"/>
      <c r="Q56" s="1102"/>
      <c r="R56" s="1080">
        <f t="shared" si="53"/>
        <v>0</v>
      </c>
      <c r="S56" s="788">
        <f t="shared" ref="S56:S59" si="54">D56*R56</f>
        <v>0</v>
      </c>
      <c r="T56" s="1066"/>
      <c r="U56" s="1066"/>
      <c r="V56" s="1066"/>
      <c r="W56" s="1081">
        <f t="shared" ref="W56:W59" si="55">X56/$U$7</f>
        <v>0</v>
      </c>
      <c r="X56" s="1081">
        <f t="shared" ref="X56:X59" si="56">R56/12</f>
        <v>0</v>
      </c>
      <c r="Y56" s="1066"/>
      <c r="Z56" s="1081">
        <f t="shared" ref="Z56:Z59" si="57">IF($E56="Y",$R56,0)</f>
        <v>0</v>
      </c>
      <c r="AA56" s="1081">
        <f t="shared" ref="AA56:AA59" si="58">IF($E56="N",$R56,0)</f>
        <v>0</v>
      </c>
      <c r="AB56" s="909" t="e">
        <f t="shared" ref="AB56:AB59" si="59">Z56/(AA56+Z56)</f>
        <v>#DIV/0!</v>
      </c>
    </row>
    <row r="57" spans="1:28" s="1088" customFormat="1" ht="14.25" x14ac:dyDescent="0.3">
      <c r="A57" s="1075"/>
      <c r="B57" s="1076"/>
      <c r="C57" s="1148">
        <f>'24. M&amp;E Staff Loading'!C57</f>
        <v>0</v>
      </c>
      <c r="D57" s="919">
        <f>'24. M&amp;E Staff Loading'!D57</f>
        <v>0</v>
      </c>
      <c r="E57" s="1149">
        <f>'24. M&amp;E Staff Loading'!E57</f>
        <v>0</v>
      </c>
      <c r="F57" s="1102"/>
      <c r="G57" s="1102"/>
      <c r="H57" s="1102"/>
      <c r="I57" s="1102"/>
      <c r="J57" s="1102"/>
      <c r="K57" s="1102"/>
      <c r="L57" s="1102"/>
      <c r="M57" s="1102"/>
      <c r="N57" s="1102"/>
      <c r="O57" s="1102"/>
      <c r="P57" s="1102"/>
      <c r="Q57" s="1102"/>
      <c r="R57" s="1080">
        <f t="shared" si="53"/>
        <v>0</v>
      </c>
      <c r="S57" s="788">
        <f t="shared" si="54"/>
        <v>0</v>
      </c>
      <c r="W57" s="1081">
        <f t="shared" si="55"/>
        <v>0</v>
      </c>
      <c r="X57" s="1081">
        <f t="shared" si="56"/>
        <v>0</v>
      </c>
      <c r="Y57" s="1066"/>
      <c r="Z57" s="1081">
        <f t="shared" si="57"/>
        <v>0</v>
      </c>
      <c r="AA57" s="1081">
        <f t="shared" si="58"/>
        <v>0</v>
      </c>
      <c r="AB57" s="909" t="e">
        <f t="shared" si="59"/>
        <v>#DIV/0!</v>
      </c>
    </row>
    <row r="58" spans="1:28" s="1088" customFormat="1" ht="14.25" x14ac:dyDescent="0.3">
      <c r="A58" s="1075"/>
      <c r="B58" s="1076"/>
      <c r="C58" s="1148">
        <f>'24. M&amp;E Staff Loading'!C58</f>
        <v>0</v>
      </c>
      <c r="D58" s="919">
        <f>'24. M&amp;E Staff Loading'!D58</f>
        <v>0</v>
      </c>
      <c r="E58" s="1149">
        <f>'24. M&amp;E Staff Loading'!E58</f>
        <v>0</v>
      </c>
      <c r="F58" s="1102"/>
      <c r="G58" s="1102"/>
      <c r="H58" s="1102"/>
      <c r="I58" s="1102"/>
      <c r="J58" s="1102"/>
      <c r="K58" s="1102"/>
      <c r="L58" s="1102"/>
      <c r="M58" s="1102"/>
      <c r="N58" s="1102"/>
      <c r="O58" s="1102"/>
      <c r="P58" s="1102"/>
      <c r="Q58" s="1102"/>
      <c r="R58" s="1080">
        <f t="shared" si="53"/>
        <v>0</v>
      </c>
      <c r="S58" s="788">
        <f t="shared" si="54"/>
        <v>0</v>
      </c>
      <c r="W58" s="1081">
        <f t="shared" si="55"/>
        <v>0</v>
      </c>
      <c r="X58" s="1081">
        <f t="shared" si="56"/>
        <v>0</v>
      </c>
      <c r="Y58" s="1066"/>
      <c r="Z58" s="1081">
        <f t="shared" si="57"/>
        <v>0</v>
      </c>
      <c r="AA58" s="1081">
        <f t="shared" si="58"/>
        <v>0</v>
      </c>
      <c r="AB58" s="909" t="e">
        <f t="shared" si="59"/>
        <v>#DIV/0!</v>
      </c>
    </row>
    <row r="59" spans="1:28" s="1088" customFormat="1" ht="14.25" x14ac:dyDescent="0.3">
      <c r="A59" s="1075"/>
      <c r="B59" s="1076"/>
      <c r="C59" s="1148">
        <f>'24. M&amp;E Staff Loading'!C59</f>
        <v>0</v>
      </c>
      <c r="D59" s="919">
        <f>'24. M&amp;E Staff Loading'!D59</f>
        <v>0</v>
      </c>
      <c r="E59" s="1149">
        <f>'24. M&amp;E Staff Loading'!E59</f>
        <v>0</v>
      </c>
      <c r="F59" s="1102"/>
      <c r="G59" s="1102"/>
      <c r="H59" s="1102"/>
      <c r="I59" s="1102"/>
      <c r="J59" s="1102"/>
      <c r="K59" s="1102"/>
      <c r="L59" s="1102"/>
      <c r="M59" s="1102"/>
      <c r="N59" s="1102"/>
      <c r="O59" s="1102"/>
      <c r="P59" s="1102"/>
      <c r="Q59" s="1102"/>
      <c r="R59" s="1080">
        <f t="shared" si="53"/>
        <v>0</v>
      </c>
      <c r="S59" s="788">
        <f t="shared" si="54"/>
        <v>0</v>
      </c>
      <c r="W59" s="1081">
        <f t="shared" si="55"/>
        <v>0</v>
      </c>
      <c r="X59" s="1081">
        <f t="shared" si="56"/>
        <v>0</v>
      </c>
      <c r="Y59" s="1066"/>
      <c r="Z59" s="1081">
        <f t="shared" si="57"/>
        <v>0</v>
      </c>
      <c r="AA59" s="1081">
        <f t="shared" si="58"/>
        <v>0</v>
      </c>
      <c r="AB59" s="909" t="e">
        <f t="shared" si="59"/>
        <v>#DIV/0!</v>
      </c>
    </row>
    <row r="60" spans="1:28" s="1088" customFormat="1" ht="15" thickBot="1" x14ac:dyDescent="0.35">
      <c r="A60" s="1082"/>
      <c r="B60" s="1083" t="s">
        <v>1161</v>
      </c>
      <c r="C60" s="1084"/>
      <c r="D60" s="920"/>
      <c r="E60" s="1086"/>
      <c r="F60" s="1087">
        <f>SUM(F55:F59)</f>
        <v>0</v>
      </c>
      <c r="G60" s="1087">
        <f t="shared" ref="G60:R60" si="60">SUM(G55:G59)</f>
        <v>0</v>
      </c>
      <c r="H60" s="1087">
        <f t="shared" si="60"/>
        <v>0</v>
      </c>
      <c r="I60" s="1087">
        <f t="shared" si="60"/>
        <v>0</v>
      </c>
      <c r="J60" s="1087">
        <f t="shared" si="60"/>
        <v>0</v>
      </c>
      <c r="K60" s="1087">
        <f t="shared" si="60"/>
        <v>0</v>
      </c>
      <c r="L60" s="1087">
        <f t="shared" si="60"/>
        <v>0</v>
      </c>
      <c r="M60" s="1087">
        <f t="shared" si="60"/>
        <v>0</v>
      </c>
      <c r="N60" s="1087">
        <f t="shared" si="60"/>
        <v>0</v>
      </c>
      <c r="O60" s="1087">
        <f t="shared" si="60"/>
        <v>0</v>
      </c>
      <c r="P60" s="1087">
        <f t="shared" si="60"/>
        <v>0</v>
      </c>
      <c r="Q60" s="1087">
        <f t="shared" si="60"/>
        <v>0</v>
      </c>
      <c r="R60" s="1087">
        <f t="shared" si="60"/>
        <v>0</v>
      </c>
      <c r="S60" s="796">
        <f>SUM(S55:S59)</f>
        <v>0</v>
      </c>
      <c r="T60" s="1066"/>
      <c r="U60" s="1066"/>
      <c r="V60" s="1066"/>
      <c r="W60" s="1099">
        <f>SUM(W55:W59)</f>
        <v>0</v>
      </c>
      <c r="X60" s="1099">
        <f>SUM(X55:X59)</f>
        <v>0</v>
      </c>
      <c r="Z60" s="1089">
        <f>SUM(Z55:Z59)</f>
        <v>0</v>
      </c>
      <c r="AA60" s="1089">
        <f>SUM(AA55:AA59)</f>
        <v>0</v>
      </c>
      <c r="AB60" s="798" t="e">
        <f>Z60/(Z60+AA60)</f>
        <v>#DIV/0!</v>
      </c>
    </row>
    <row r="61" spans="1:28" s="1088" customFormat="1" ht="14.25" x14ac:dyDescent="0.3">
      <c r="A61" s="1075">
        <v>2.6</v>
      </c>
      <c r="B61" s="1076" t="s">
        <v>1162</v>
      </c>
      <c r="C61" s="1148">
        <f>'24. M&amp;E Staff Loading'!C61</f>
        <v>0</v>
      </c>
      <c r="D61" s="919">
        <f>'24. M&amp;E Staff Loading'!D61</f>
        <v>0</v>
      </c>
      <c r="E61" s="1149">
        <f>'24. M&amp;E Staff Loading'!E61</f>
        <v>0</v>
      </c>
      <c r="F61" s="1102"/>
      <c r="G61" s="1102"/>
      <c r="H61" s="1102"/>
      <c r="I61" s="1102"/>
      <c r="J61" s="1102"/>
      <c r="K61" s="1102"/>
      <c r="L61" s="1102"/>
      <c r="M61" s="1102"/>
      <c r="N61" s="1102"/>
      <c r="O61" s="1102"/>
      <c r="P61" s="1102"/>
      <c r="Q61" s="1102"/>
      <c r="R61" s="1080">
        <f t="shared" si="23"/>
        <v>0</v>
      </c>
      <c r="S61" s="788">
        <f>D61*R61</f>
        <v>0</v>
      </c>
      <c r="T61" s="1066"/>
      <c r="U61" s="1066"/>
      <c r="V61" s="1066"/>
      <c r="W61" s="1081">
        <f>X61/$U$7</f>
        <v>0</v>
      </c>
      <c r="X61" s="1081">
        <f>R61/12</f>
        <v>0</v>
      </c>
      <c r="Z61" s="1081">
        <f>IF($E61="Y",$R61,0)</f>
        <v>0</v>
      </c>
      <c r="AA61" s="1081">
        <f>IF($E61="N",$R61,0)</f>
        <v>0</v>
      </c>
      <c r="AB61" s="909" t="e">
        <f>Z61/(AA61+Z61)</f>
        <v>#DIV/0!</v>
      </c>
    </row>
    <row r="62" spans="1:28" ht="14.25" x14ac:dyDescent="0.3">
      <c r="A62" s="1075"/>
      <c r="B62" s="1076"/>
      <c r="C62" s="1148">
        <f>'24. M&amp;E Staff Loading'!C62</f>
        <v>0</v>
      </c>
      <c r="D62" s="919">
        <f>'24. M&amp;E Staff Loading'!D62</f>
        <v>0</v>
      </c>
      <c r="E62" s="1149">
        <f>'24. M&amp;E Staff Loading'!E62</f>
        <v>0</v>
      </c>
      <c r="F62" s="1102"/>
      <c r="G62" s="1102"/>
      <c r="H62" s="1102"/>
      <c r="I62" s="1102"/>
      <c r="J62" s="1102"/>
      <c r="K62" s="1102"/>
      <c r="L62" s="1102"/>
      <c r="M62" s="1102"/>
      <c r="N62" s="1102"/>
      <c r="O62" s="1102"/>
      <c r="P62" s="1102"/>
      <c r="Q62" s="1102"/>
      <c r="R62" s="1080">
        <f t="shared" si="23"/>
        <v>0</v>
      </c>
      <c r="S62" s="788">
        <f t="shared" ref="S62:S65" si="61">D62*R62</f>
        <v>0</v>
      </c>
      <c r="W62" s="1081">
        <f t="shared" ref="W62:W65" si="62">X62/$U$7</f>
        <v>0</v>
      </c>
      <c r="X62" s="1081">
        <f t="shared" ref="X62:X65" si="63">R62/12</f>
        <v>0</v>
      </c>
      <c r="Z62" s="1081">
        <f t="shared" ref="Z62:Z65" si="64">IF($E62="Y",$R62,0)</f>
        <v>0</v>
      </c>
      <c r="AA62" s="1081">
        <f t="shared" ref="AA62:AA65" si="65">IF($E62="N",$R62,0)</f>
        <v>0</v>
      </c>
      <c r="AB62" s="909" t="e">
        <f t="shared" ref="AB62:AB65" si="66">Z62/(AA62+Z62)</f>
        <v>#DIV/0!</v>
      </c>
    </row>
    <row r="63" spans="1:28" ht="14.25" x14ac:dyDescent="0.3">
      <c r="A63" s="1075"/>
      <c r="B63" s="1076"/>
      <c r="C63" s="1148">
        <f>'24. M&amp;E Staff Loading'!C63</f>
        <v>0</v>
      </c>
      <c r="D63" s="919">
        <f>'24. M&amp;E Staff Loading'!D63</f>
        <v>0</v>
      </c>
      <c r="E63" s="1149">
        <f>'24. M&amp;E Staff Loading'!E63</f>
        <v>0</v>
      </c>
      <c r="F63" s="1102"/>
      <c r="G63" s="1102"/>
      <c r="H63" s="1102"/>
      <c r="I63" s="1102"/>
      <c r="J63" s="1102"/>
      <c r="K63" s="1102"/>
      <c r="L63" s="1102"/>
      <c r="M63" s="1102"/>
      <c r="N63" s="1102"/>
      <c r="O63" s="1102"/>
      <c r="P63" s="1102"/>
      <c r="Q63" s="1102"/>
      <c r="R63" s="1080">
        <f t="shared" si="23"/>
        <v>0</v>
      </c>
      <c r="S63" s="788">
        <f t="shared" si="61"/>
        <v>0</v>
      </c>
      <c r="W63" s="1081">
        <f t="shared" si="62"/>
        <v>0</v>
      </c>
      <c r="X63" s="1081">
        <f t="shared" si="63"/>
        <v>0</v>
      </c>
      <c r="Z63" s="1081">
        <f t="shared" si="64"/>
        <v>0</v>
      </c>
      <c r="AA63" s="1081">
        <f t="shared" si="65"/>
        <v>0</v>
      </c>
      <c r="AB63" s="909" t="e">
        <f t="shared" si="66"/>
        <v>#DIV/0!</v>
      </c>
    </row>
    <row r="64" spans="1:28" ht="14.25" x14ac:dyDescent="0.3">
      <c r="A64" s="1075"/>
      <c r="B64" s="1076"/>
      <c r="C64" s="1148">
        <f>'24. M&amp;E Staff Loading'!C64</f>
        <v>0</v>
      </c>
      <c r="D64" s="919">
        <f>'24. M&amp;E Staff Loading'!D64</f>
        <v>0</v>
      </c>
      <c r="E64" s="1149">
        <f>'24. M&amp;E Staff Loading'!E64</f>
        <v>0</v>
      </c>
      <c r="F64" s="1102"/>
      <c r="G64" s="1102"/>
      <c r="H64" s="1102"/>
      <c r="I64" s="1102"/>
      <c r="J64" s="1102"/>
      <c r="K64" s="1102"/>
      <c r="L64" s="1102"/>
      <c r="M64" s="1102"/>
      <c r="N64" s="1102"/>
      <c r="O64" s="1102"/>
      <c r="P64" s="1102"/>
      <c r="Q64" s="1102"/>
      <c r="R64" s="1080">
        <f t="shared" si="23"/>
        <v>0</v>
      </c>
      <c r="S64" s="788">
        <f t="shared" si="61"/>
        <v>0</v>
      </c>
      <c r="T64" s="1088"/>
      <c r="U64" s="1088"/>
      <c r="V64" s="1088"/>
      <c r="W64" s="1081">
        <f t="shared" si="62"/>
        <v>0</v>
      </c>
      <c r="X64" s="1081">
        <f t="shared" si="63"/>
        <v>0</v>
      </c>
      <c r="Z64" s="1081">
        <f t="shared" si="64"/>
        <v>0</v>
      </c>
      <c r="AA64" s="1081">
        <f t="shared" si="65"/>
        <v>0</v>
      </c>
      <c r="AB64" s="909" t="e">
        <f t="shared" si="66"/>
        <v>#DIV/0!</v>
      </c>
    </row>
    <row r="65" spans="1:28" ht="14.25" x14ac:dyDescent="0.3">
      <c r="A65" s="1075"/>
      <c r="B65" s="1076"/>
      <c r="C65" s="1148">
        <f>'24. M&amp;E Staff Loading'!C65</f>
        <v>0</v>
      </c>
      <c r="D65" s="919">
        <f>'24. M&amp;E Staff Loading'!D65</f>
        <v>0</v>
      </c>
      <c r="E65" s="1149">
        <f>'24. M&amp;E Staff Loading'!E65</f>
        <v>0</v>
      </c>
      <c r="F65" s="1102"/>
      <c r="G65" s="1102"/>
      <c r="H65" s="1102"/>
      <c r="I65" s="1102"/>
      <c r="J65" s="1102"/>
      <c r="K65" s="1102"/>
      <c r="L65" s="1102"/>
      <c r="M65" s="1102"/>
      <c r="N65" s="1102"/>
      <c r="O65" s="1102"/>
      <c r="P65" s="1102"/>
      <c r="Q65" s="1102"/>
      <c r="R65" s="1080">
        <f t="shared" si="23"/>
        <v>0</v>
      </c>
      <c r="S65" s="788">
        <f t="shared" si="61"/>
        <v>0</v>
      </c>
      <c r="T65" s="1088"/>
      <c r="U65" s="1088"/>
      <c r="V65" s="1088"/>
      <c r="W65" s="1081">
        <f t="shared" si="62"/>
        <v>0</v>
      </c>
      <c r="X65" s="1081">
        <f t="shared" si="63"/>
        <v>0</v>
      </c>
      <c r="Z65" s="1081">
        <f t="shared" si="64"/>
        <v>0</v>
      </c>
      <c r="AA65" s="1081">
        <f t="shared" si="65"/>
        <v>0</v>
      </c>
      <c r="AB65" s="909" t="e">
        <f t="shared" si="66"/>
        <v>#DIV/0!</v>
      </c>
    </row>
    <row r="66" spans="1:28" s="1088" customFormat="1" ht="15" thickBot="1" x14ac:dyDescent="0.35">
      <c r="A66" s="1082"/>
      <c r="B66" s="1083" t="s">
        <v>1163</v>
      </c>
      <c r="C66" s="1084"/>
      <c r="D66" s="920"/>
      <c r="E66" s="1086"/>
      <c r="F66" s="1087">
        <f>SUM(F61:F65)</f>
        <v>0</v>
      </c>
      <c r="G66" s="1087">
        <f t="shared" ref="G66:R66" si="67">SUM(G61:G65)</f>
        <v>0</v>
      </c>
      <c r="H66" s="1087">
        <f t="shared" si="67"/>
        <v>0</v>
      </c>
      <c r="I66" s="1087">
        <f t="shared" si="67"/>
        <v>0</v>
      </c>
      <c r="J66" s="1087">
        <f t="shared" si="67"/>
        <v>0</v>
      </c>
      <c r="K66" s="1087">
        <f t="shared" si="67"/>
        <v>0</v>
      </c>
      <c r="L66" s="1087">
        <f t="shared" si="67"/>
        <v>0</v>
      </c>
      <c r="M66" s="1087">
        <f t="shared" si="67"/>
        <v>0</v>
      </c>
      <c r="N66" s="1087">
        <f t="shared" si="67"/>
        <v>0</v>
      </c>
      <c r="O66" s="1087">
        <f t="shared" si="67"/>
        <v>0</v>
      </c>
      <c r="P66" s="1087">
        <f t="shared" si="67"/>
        <v>0</v>
      </c>
      <c r="Q66" s="1087">
        <f t="shared" si="67"/>
        <v>0</v>
      </c>
      <c r="R66" s="1087">
        <f t="shared" si="67"/>
        <v>0</v>
      </c>
      <c r="S66" s="796">
        <f>SUM(S61:S65)</f>
        <v>0</v>
      </c>
      <c r="W66" s="1099">
        <f>SUM(W61:W65)</f>
        <v>0</v>
      </c>
      <c r="X66" s="1099">
        <f>SUM(X61:X65)</f>
        <v>0</v>
      </c>
      <c r="Z66" s="1089">
        <f>SUM(Z61:Z65)</f>
        <v>0</v>
      </c>
      <c r="AA66" s="1089">
        <f>SUM(AA61:AA65)</f>
        <v>0</v>
      </c>
      <c r="AB66" s="798" t="e">
        <f>Z66/(Z66+AA66)</f>
        <v>#DIV/0!</v>
      </c>
    </row>
    <row r="67" spans="1:28" s="1088" customFormat="1" ht="14.25" x14ac:dyDescent="0.3">
      <c r="A67" s="1075">
        <v>2.7</v>
      </c>
      <c r="B67" s="1076" t="s">
        <v>1164</v>
      </c>
      <c r="C67" s="1148">
        <f>'24. M&amp;E Staff Loading'!C67</f>
        <v>0</v>
      </c>
      <c r="D67" s="919">
        <f>'24. M&amp;E Staff Loading'!D67</f>
        <v>0</v>
      </c>
      <c r="E67" s="1149">
        <f>'24. M&amp;E Staff Loading'!E67</f>
        <v>0</v>
      </c>
      <c r="F67" s="1102"/>
      <c r="G67" s="1102"/>
      <c r="H67" s="1102"/>
      <c r="I67" s="1102"/>
      <c r="J67" s="1102"/>
      <c r="K67" s="1102"/>
      <c r="L67" s="1102"/>
      <c r="M67" s="1102"/>
      <c r="N67" s="1102"/>
      <c r="O67" s="1102"/>
      <c r="P67" s="1102"/>
      <c r="Q67" s="1102"/>
      <c r="R67" s="1080">
        <f t="shared" si="23"/>
        <v>0</v>
      </c>
      <c r="S67" s="788">
        <f>D67*R67</f>
        <v>0</v>
      </c>
      <c r="T67" s="1066"/>
      <c r="U67" s="1066"/>
      <c r="V67" s="1066"/>
      <c r="W67" s="1081">
        <f>X67/$U$7</f>
        <v>0</v>
      </c>
      <c r="X67" s="1081">
        <f>R67/12</f>
        <v>0</v>
      </c>
      <c r="Z67" s="1081">
        <f>IF($E67="Y",$R67,0)</f>
        <v>0</v>
      </c>
      <c r="AA67" s="1081">
        <f>IF($E67="N",$R67,0)</f>
        <v>0</v>
      </c>
      <c r="AB67" s="909" t="e">
        <f>Z67/(AA67+Z67)</f>
        <v>#DIV/0!</v>
      </c>
    </row>
    <row r="68" spans="1:28" ht="14.25" x14ac:dyDescent="0.3">
      <c r="A68" s="1075"/>
      <c r="B68" s="1076"/>
      <c r="C68" s="1148">
        <f>'24. M&amp;E Staff Loading'!C68</f>
        <v>0</v>
      </c>
      <c r="D68" s="919">
        <f>'24. M&amp;E Staff Loading'!D68</f>
        <v>0</v>
      </c>
      <c r="E68" s="1149">
        <f>'24. M&amp;E Staff Loading'!E68</f>
        <v>0</v>
      </c>
      <c r="F68" s="1102"/>
      <c r="G68" s="1102"/>
      <c r="H68" s="1102"/>
      <c r="I68" s="1102"/>
      <c r="J68" s="1102"/>
      <c r="K68" s="1102"/>
      <c r="L68" s="1102"/>
      <c r="M68" s="1102"/>
      <c r="N68" s="1102"/>
      <c r="O68" s="1102"/>
      <c r="P68" s="1102"/>
      <c r="Q68" s="1102"/>
      <c r="R68" s="1080">
        <f t="shared" si="23"/>
        <v>0</v>
      </c>
      <c r="S68" s="788">
        <f t="shared" ref="S68:S71" si="68">D68*R68</f>
        <v>0</v>
      </c>
      <c r="W68" s="1081">
        <f t="shared" ref="W68:W71" si="69">X68/$U$7</f>
        <v>0</v>
      </c>
      <c r="X68" s="1081">
        <f t="shared" ref="X68:X71" si="70">R68/12</f>
        <v>0</v>
      </c>
      <c r="Z68" s="1081">
        <f t="shared" ref="Z68:Z71" si="71">IF($E68="Y",$R68,0)</f>
        <v>0</v>
      </c>
      <c r="AA68" s="1081">
        <f t="shared" ref="AA68:AA71" si="72">IF($E68="N",$R68,0)</f>
        <v>0</v>
      </c>
      <c r="AB68" s="909" t="e">
        <f t="shared" ref="AB68:AB71" si="73">Z68/(AA68+Z68)</f>
        <v>#DIV/0!</v>
      </c>
    </row>
    <row r="69" spans="1:28" ht="14.25" x14ac:dyDescent="0.3">
      <c r="A69" s="1075"/>
      <c r="B69" s="1076"/>
      <c r="C69" s="1148">
        <f>'24. M&amp;E Staff Loading'!C69</f>
        <v>0</v>
      </c>
      <c r="D69" s="919">
        <f>'24. M&amp;E Staff Loading'!D69</f>
        <v>0</v>
      </c>
      <c r="E69" s="1149">
        <f>'24. M&amp;E Staff Loading'!E69</f>
        <v>0</v>
      </c>
      <c r="F69" s="1102"/>
      <c r="G69" s="1102"/>
      <c r="H69" s="1102"/>
      <c r="I69" s="1102"/>
      <c r="J69" s="1102"/>
      <c r="K69" s="1102"/>
      <c r="L69" s="1102"/>
      <c r="M69" s="1102"/>
      <c r="N69" s="1102"/>
      <c r="O69" s="1102"/>
      <c r="P69" s="1102"/>
      <c r="Q69" s="1102"/>
      <c r="R69" s="1080">
        <f t="shared" si="23"/>
        <v>0</v>
      </c>
      <c r="S69" s="788">
        <f t="shared" si="68"/>
        <v>0</v>
      </c>
      <c r="W69" s="1081">
        <f t="shared" si="69"/>
        <v>0</v>
      </c>
      <c r="X69" s="1081">
        <f t="shared" si="70"/>
        <v>0</v>
      </c>
      <c r="Z69" s="1081">
        <f t="shared" si="71"/>
        <v>0</v>
      </c>
      <c r="AA69" s="1081">
        <f t="shared" si="72"/>
        <v>0</v>
      </c>
      <c r="AB69" s="909" t="e">
        <f t="shared" si="73"/>
        <v>#DIV/0!</v>
      </c>
    </row>
    <row r="70" spans="1:28" ht="14.25" x14ac:dyDescent="0.3">
      <c r="A70" s="1075"/>
      <c r="B70" s="1076"/>
      <c r="C70" s="1148">
        <f>'24. M&amp;E Staff Loading'!C70</f>
        <v>0</v>
      </c>
      <c r="D70" s="919">
        <f>'24. M&amp;E Staff Loading'!D70</f>
        <v>0</v>
      </c>
      <c r="E70" s="1149">
        <f>'24. M&amp;E Staff Loading'!E70</f>
        <v>0</v>
      </c>
      <c r="F70" s="1102"/>
      <c r="G70" s="1102"/>
      <c r="H70" s="1102"/>
      <c r="I70" s="1102"/>
      <c r="J70" s="1102"/>
      <c r="K70" s="1102"/>
      <c r="L70" s="1102"/>
      <c r="M70" s="1102"/>
      <c r="N70" s="1102"/>
      <c r="O70" s="1102"/>
      <c r="P70" s="1102"/>
      <c r="Q70" s="1102"/>
      <c r="R70" s="1080">
        <f t="shared" si="23"/>
        <v>0</v>
      </c>
      <c r="S70" s="788">
        <f t="shared" si="68"/>
        <v>0</v>
      </c>
      <c r="W70" s="1081">
        <f t="shared" si="69"/>
        <v>0</v>
      </c>
      <c r="X70" s="1081">
        <f t="shared" si="70"/>
        <v>0</v>
      </c>
      <c r="Z70" s="1081">
        <f t="shared" si="71"/>
        <v>0</v>
      </c>
      <c r="AA70" s="1081">
        <f t="shared" si="72"/>
        <v>0</v>
      </c>
      <c r="AB70" s="909" t="e">
        <f t="shared" si="73"/>
        <v>#DIV/0!</v>
      </c>
    </row>
    <row r="71" spans="1:28" ht="14.25" x14ac:dyDescent="0.3">
      <c r="A71" s="1075"/>
      <c r="B71" s="1076"/>
      <c r="C71" s="1148">
        <f>'24. M&amp;E Staff Loading'!C71</f>
        <v>0</v>
      </c>
      <c r="D71" s="919">
        <f>'24. M&amp;E Staff Loading'!D71</f>
        <v>0</v>
      </c>
      <c r="E71" s="1149">
        <f>'24. M&amp;E Staff Loading'!E71</f>
        <v>0</v>
      </c>
      <c r="F71" s="1102"/>
      <c r="G71" s="1102"/>
      <c r="H71" s="1102"/>
      <c r="I71" s="1102"/>
      <c r="J71" s="1102"/>
      <c r="K71" s="1102"/>
      <c r="L71" s="1102"/>
      <c r="M71" s="1102"/>
      <c r="N71" s="1102"/>
      <c r="O71" s="1102"/>
      <c r="P71" s="1102"/>
      <c r="Q71" s="1102"/>
      <c r="R71" s="1080">
        <f t="shared" si="23"/>
        <v>0</v>
      </c>
      <c r="S71" s="788">
        <f t="shared" si="68"/>
        <v>0</v>
      </c>
      <c r="W71" s="1081">
        <f t="shared" si="69"/>
        <v>0</v>
      </c>
      <c r="X71" s="1081">
        <f t="shared" si="70"/>
        <v>0</v>
      </c>
      <c r="Z71" s="1081">
        <f t="shared" si="71"/>
        <v>0</v>
      </c>
      <c r="AA71" s="1081">
        <f t="shared" si="72"/>
        <v>0</v>
      </c>
      <c r="AB71" s="909" t="e">
        <f t="shared" si="73"/>
        <v>#DIV/0!</v>
      </c>
    </row>
    <row r="72" spans="1:28" s="1088" customFormat="1" ht="15" thickBot="1" x14ac:dyDescent="0.35">
      <c r="A72" s="1082"/>
      <c r="B72" s="1083" t="s">
        <v>1165</v>
      </c>
      <c r="C72" s="1084"/>
      <c r="D72" s="920"/>
      <c r="E72" s="1086"/>
      <c r="F72" s="1087">
        <f>SUM(F67:F71)</f>
        <v>0</v>
      </c>
      <c r="G72" s="1087">
        <f t="shared" ref="G72:R72" si="74">SUM(G67:G71)</f>
        <v>0</v>
      </c>
      <c r="H72" s="1087">
        <f t="shared" si="74"/>
        <v>0</v>
      </c>
      <c r="I72" s="1087">
        <f t="shared" si="74"/>
        <v>0</v>
      </c>
      <c r="J72" s="1087">
        <f t="shared" si="74"/>
        <v>0</v>
      </c>
      <c r="K72" s="1087">
        <f t="shared" si="74"/>
        <v>0</v>
      </c>
      <c r="L72" s="1087">
        <f t="shared" si="74"/>
        <v>0</v>
      </c>
      <c r="M72" s="1087">
        <f t="shared" si="74"/>
        <v>0</v>
      </c>
      <c r="N72" s="1087">
        <f t="shared" si="74"/>
        <v>0</v>
      </c>
      <c r="O72" s="1087">
        <f t="shared" si="74"/>
        <v>0</v>
      </c>
      <c r="P72" s="1087">
        <f t="shared" si="74"/>
        <v>0</v>
      </c>
      <c r="Q72" s="1087">
        <f t="shared" si="74"/>
        <v>0</v>
      </c>
      <c r="R72" s="1087">
        <f t="shared" si="74"/>
        <v>0</v>
      </c>
      <c r="S72" s="796">
        <f>SUM(S67:S71)</f>
        <v>0</v>
      </c>
      <c r="T72" s="1066"/>
      <c r="U72" s="1066"/>
      <c r="V72" s="1066"/>
      <c r="W72" s="1099">
        <f>SUM(W67:W71)</f>
        <v>0</v>
      </c>
      <c r="X72" s="1099">
        <f>SUM(X67:X71)</f>
        <v>0</v>
      </c>
      <c r="Z72" s="1089">
        <f>SUM(Z67:Z71)</f>
        <v>0</v>
      </c>
      <c r="AA72" s="1089">
        <f>SUM(AA67:AA71)</f>
        <v>0</v>
      </c>
      <c r="AB72" s="798" t="e">
        <f>Z72/(Z72+AA72)</f>
        <v>#DIV/0!</v>
      </c>
    </row>
    <row r="73" spans="1:28" s="1088" customFormat="1" ht="9.9499999999999993" customHeight="1" thickBot="1" x14ac:dyDescent="0.35">
      <c r="A73" s="1100"/>
      <c r="B73" s="1101"/>
      <c r="C73" s="1077"/>
      <c r="D73" s="922"/>
      <c r="E73" s="1079"/>
      <c r="F73" s="1102"/>
      <c r="G73" s="1102"/>
      <c r="H73" s="1102"/>
      <c r="I73" s="1102"/>
      <c r="J73" s="1102"/>
      <c r="K73" s="1102"/>
      <c r="L73" s="1102"/>
      <c r="M73" s="1102"/>
      <c r="N73" s="1102"/>
      <c r="O73" s="1102"/>
      <c r="P73" s="1102"/>
      <c r="Q73" s="1102"/>
      <c r="R73" s="1102"/>
      <c r="S73" s="834"/>
      <c r="T73" s="1066"/>
      <c r="U73" s="1066"/>
      <c r="V73" s="1066"/>
      <c r="W73" s="1103"/>
      <c r="X73" s="1103"/>
      <c r="Z73" s="1103"/>
      <c r="AA73" s="1103"/>
      <c r="AB73" s="910"/>
    </row>
    <row r="74" spans="1:28" s="1088" customFormat="1" ht="14.25" thickBot="1" x14ac:dyDescent="0.3">
      <c r="A74" s="1104"/>
      <c r="B74" s="1105" t="s">
        <v>1166</v>
      </c>
      <c r="C74" s="1106"/>
      <c r="D74" s="923"/>
      <c r="E74" s="1108"/>
      <c r="F74" s="1107">
        <f t="shared" ref="F74:S74" si="75">SUM(F36,F42,F48,F54,F60,F66,F72)</f>
        <v>0</v>
      </c>
      <c r="G74" s="1107">
        <f t="shared" si="75"/>
        <v>0</v>
      </c>
      <c r="H74" s="1107">
        <f t="shared" si="75"/>
        <v>0</v>
      </c>
      <c r="I74" s="1107">
        <f t="shared" si="75"/>
        <v>0</v>
      </c>
      <c r="J74" s="1107">
        <f t="shared" si="75"/>
        <v>0</v>
      </c>
      <c r="K74" s="1107">
        <f t="shared" si="75"/>
        <v>0</v>
      </c>
      <c r="L74" s="1107">
        <f t="shared" si="75"/>
        <v>0</v>
      </c>
      <c r="M74" s="1107">
        <f t="shared" si="75"/>
        <v>0</v>
      </c>
      <c r="N74" s="1107">
        <f t="shared" si="75"/>
        <v>0</v>
      </c>
      <c r="O74" s="1107">
        <f t="shared" si="75"/>
        <v>0</v>
      </c>
      <c r="P74" s="1107">
        <f t="shared" si="75"/>
        <v>0</v>
      </c>
      <c r="Q74" s="1107">
        <f t="shared" si="75"/>
        <v>0</v>
      </c>
      <c r="R74" s="1107">
        <f t="shared" si="75"/>
        <v>0</v>
      </c>
      <c r="S74" s="814">
        <f t="shared" si="75"/>
        <v>0</v>
      </c>
      <c r="W74" s="1107">
        <f t="shared" ref="W74:X74" si="76">SUM(W36,W42,W48,W54,W60,W66,W72)</f>
        <v>0</v>
      </c>
      <c r="X74" s="1107">
        <f t="shared" si="76"/>
        <v>0</v>
      </c>
      <c r="Z74" s="1107">
        <f t="shared" ref="Z74:AA74" si="77">SUM(Z36,Z42,Z48,Z54,Z60,Z66,Z72)</f>
        <v>0</v>
      </c>
      <c r="AA74" s="1107">
        <f t="shared" si="77"/>
        <v>0</v>
      </c>
      <c r="AB74" s="1190" t="e">
        <f>Z74/(Z74+AA74)</f>
        <v>#DIV/0!</v>
      </c>
    </row>
    <row r="75" spans="1:28" ht="14.25" x14ac:dyDescent="0.3">
      <c r="A75" s="1100"/>
      <c r="B75" s="1119"/>
      <c r="C75" s="1120"/>
      <c r="D75" s="925"/>
      <c r="E75" s="1122"/>
      <c r="F75" s="1102"/>
      <c r="G75" s="1102"/>
      <c r="H75" s="1102"/>
      <c r="I75" s="1102"/>
      <c r="J75" s="1102"/>
      <c r="K75" s="1102"/>
      <c r="L75" s="1102"/>
      <c r="M75" s="1102"/>
      <c r="N75" s="1102"/>
      <c r="O75" s="1102"/>
      <c r="P75" s="1102"/>
      <c r="Q75" s="1102"/>
      <c r="R75" s="1102"/>
      <c r="S75" s="834"/>
      <c r="T75" s="1088"/>
      <c r="U75" s="1088"/>
      <c r="V75" s="1088"/>
      <c r="W75" s="1123"/>
      <c r="X75" s="1123"/>
      <c r="Z75" s="1123"/>
      <c r="AA75" s="1123"/>
      <c r="AB75" s="836"/>
    </row>
    <row r="76" spans="1:28" ht="14.25" x14ac:dyDescent="0.3">
      <c r="A76" s="1070">
        <v>3</v>
      </c>
      <c r="B76" s="1124" t="s">
        <v>1167</v>
      </c>
      <c r="C76" s="1072"/>
      <c r="D76" s="918"/>
      <c r="E76" s="1073"/>
      <c r="F76" s="1116"/>
      <c r="G76" s="1116"/>
      <c r="H76" s="1116"/>
      <c r="I76" s="1116"/>
      <c r="J76" s="1116"/>
      <c r="K76" s="1116"/>
      <c r="L76" s="1116"/>
      <c r="M76" s="1116"/>
      <c r="N76" s="1116"/>
      <c r="O76" s="1116"/>
      <c r="P76" s="1116"/>
      <c r="Q76" s="1116"/>
      <c r="R76" s="1074"/>
      <c r="S76" s="838"/>
      <c r="T76" s="1088"/>
      <c r="U76" s="1088"/>
      <c r="V76" s="1088"/>
      <c r="W76" s="1072"/>
      <c r="X76" s="1072"/>
      <c r="Z76" s="1072"/>
      <c r="AA76" s="1072"/>
      <c r="AB76" s="781"/>
    </row>
    <row r="77" spans="1:28" ht="14.25" x14ac:dyDescent="0.3">
      <c r="A77" s="1075">
        <v>3.1</v>
      </c>
      <c r="B77" s="1076" t="s">
        <v>1167</v>
      </c>
      <c r="C77" s="1148">
        <f>'24. M&amp;E Staff Loading'!C77</f>
        <v>0</v>
      </c>
      <c r="D77" s="919">
        <f>'24. M&amp;E Staff Loading'!D77</f>
        <v>0</v>
      </c>
      <c r="E77" s="1149">
        <f>'24. M&amp;E Staff Loading'!E77</f>
        <v>0</v>
      </c>
      <c r="F77" s="1102"/>
      <c r="G77" s="1102"/>
      <c r="H77" s="1102"/>
      <c r="I77" s="1102"/>
      <c r="J77" s="1102"/>
      <c r="K77" s="1102"/>
      <c r="L77" s="1102"/>
      <c r="M77" s="1102"/>
      <c r="N77" s="1102"/>
      <c r="O77" s="1102"/>
      <c r="P77" s="1102"/>
      <c r="Q77" s="1102"/>
      <c r="R77" s="1080">
        <f t="shared" ref="R77:R81" si="78">SUM(F77:Q77)</f>
        <v>0</v>
      </c>
      <c r="S77" s="788">
        <f>D77*R77</f>
        <v>0</v>
      </c>
      <c r="W77" s="1081">
        <f>X77/$U$7</f>
        <v>0</v>
      </c>
      <c r="X77" s="1081">
        <f>R77/12</f>
        <v>0</v>
      </c>
      <c r="Z77" s="1081">
        <f>IF($E77="Y",$R77,0)</f>
        <v>0</v>
      </c>
      <c r="AA77" s="1081">
        <f>IF($E77="N",$R77,0)</f>
        <v>0</v>
      </c>
      <c r="AB77" s="909" t="e">
        <f>Z77/(AA77+Z77)</f>
        <v>#DIV/0!</v>
      </c>
    </row>
    <row r="78" spans="1:28" ht="14.25" x14ac:dyDescent="0.3">
      <c r="A78" s="1075"/>
      <c r="B78" s="1076"/>
      <c r="C78" s="1148">
        <f>'24. M&amp;E Staff Loading'!C78</f>
        <v>0</v>
      </c>
      <c r="D78" s="919">
        <f>'24. M&amp;E Staff Loading'!D78</f>
        <v>0</v>
      </c>
      <c r="E78" s="1149">
        <f>'24. M&amp;E Staff Loading'!E78</f>
        <v>0</v>
      </c>
      <c r="F78" s="1102"/>
      <c r="G78" s="1102"/>
      <c r="H78" s="1102"/>
      <c r="I78" s="1102"/>
      <c r="J78" s="1102"/>
      <c r="K78" s="1102"/>
      <c r="L78" s="1102"/>
      <c r="M78" s="1102"/>
      <c r="N78" s="1102"/>
      <c r="O78" s="1102"/>
      <c r="P78" s="1102"/>
      <c r="Q78" s="1102"/>
      <c r="R78" s="1080">
        <f t="shared" si="78"/>
        <v>0</v>
      </c>
      <c r="S78" s="788">
        <f t="shared" ref="S78:S81" si="79">D78*R78</f>
        <v>0</v>
      </c>
      <c r="W78" s="1081">
        <f t="shared" ref="W78:W81" si="80">X78/$U$7</f>
        <v>0</v>
      </c>
      <c r="X78" s="1081">
        <f t="shared" ref="X78:X81" si="81">R78/12</f>
        <v>0</v>
      </c>
      <c r="Z78" s="1081">
        <f t="shared" ref="Z78:Z81" si="82">IF($E78="Y",$R78,0)</f>
        <v>0</v>
      </c>
      <c r="AA78" s="1081">
        <f t="shared" ref="AA78:AA81" si="83">IF($E78="N",$R78,0)</f>
        <v>0</v>
      </c>
      <c r="AB78" s="909" t="e">
        <f t="shared" ref="AB78:AB81" si="84">Z78/(AA78+Z78)</f>
        <v>#DIV/0!</v>
      </c>
    </row>
    <row r="79" spans="1:28" s="1088" customFormat="1" ht="14.25" x14ac:dyDescent="0.3">
      <c r="A79" s="1075"/>
      <c r="B79" s="1076"/>
      <c r="C79" s="1148">
        <f>'24. M&amp;E Staff Loading'!C79</f>
        <v>0</v>
      </c>
      <c r="D79" s="919">
        <f>'24. M&amp;E Staff Loading'!D79</f>
        <v>0</v>
      </c>
      <c r="E79" s="1149">
        <f>'24. M&amp;E Staff Loading'!E79</f>
        <v>0</v>
      </c>
      <c r="F79" s="1102"/>
      <c r="G79" s="1102"/>
      <c r="H79" s="1102"/>
      <c r="I79" s="1102"/>
      <c r="J79" s="1102"/>
      <c r="K79" s="1102"/>
      <c r="L79" s="1102"/>
      <c r="M79" s="1102"/>
      <c r="N79" s="1102"/>
      <c r="O79" s="1102"/>
      <c r="P79" s="1102"/>
      <c r="Q79" s="1102"/>
      <c r="R79" s="1080">
        <f t="shared" si="78"/>
        <v>0</v>
      </c>
      <c r="S79" s="788">
        <f t="shared" si="79"/>
        <v>0</v>
      </c>
      <c r="T79" s="1066"/>
      <c r="U79" s="1066"/>
      <c r="V79" s="1066"/>
      <c r="W79" s="1081">
        <f t="shared" si="80"/>
        <v>0</v>
      </c>
      <c r="X79" s="1081">
        <f t="shared" si="81"/>
        <v>0</v>
      </c>
      <c r="Z79" s="1081">
        <f t="shared" si="82"/>
        <v>0</v>
      </c>
      <c r="AA79" s="1081">
        <f t="shared" si="83"/>
        <v>0</v>
      </c>
      <c r="AB79" s="909" t="e">
        <f t="shared" si="84"/>
        <v>#DIV/0!</v>
      </c>
    </row>
    <row r="80" spans="1:28" s="1088" customFormat="1" ht="14.25" x14ac:dyDescent="0.3">
      <c r="A80" s="1075"/>
      <c r="B80" s="1076"/>
      <c r="C80" s="1148">
        <f>'24. M&amp;E Staff Loading'!C80</f>
        <v>0</v>
      </c>
      <c r="D80" s="919">
        <f>'24. M&amp;E Staff Loading'!D80</f>
        <v>0</v>
      </c>
      <c r="E80" s="1149">
        <f>'24. M&amp;E Staff Loading'!E80</f>
        <v>0</v>
      </c>
      <c r="F80" s="1102"/>
      <c r="G80" s="1102"/>
      <c r="H80" s="1102"/>
      <c r="I80" s="1102"/>
      <c r="J80" s="1102"/>
      <c r="K80" s="1102"/>
      <c r="L80" s="1102"/>
      <c r="M80" s="1102"/>
      <c r="N80" s="1102"/>
      <c r="O80" s="1102"/>
      <c r="P80" s="1102"/>
      <c r="Q80" s="1102"/>
      <c r="R80" s="1080">
        <f t="shared" si="78"/>
        <v>0</v>
      </c>
      <c r="S80" s="788">
        <f t="shared" si="79"/>
        <v>0</v>
      </c>
      <c r="T80" s="1066"/>
      <c r="U80" s="1066"/>
      <c r="V80" s="1066"/>
      <c r="W80" s="1081">
        <f t="shared" si="80"/>
        <v>0</v>
      </c>
      <c r="X80" s="1081">
        <f t="shared" si="81"/>
        <v>0</v>
      </c>
      <c r="Z80" s="1081">
        <f t="shared" si="82"/>
        <v>0</v>
      </c>
      <c r="AA80" s="1081">
        <f t="shared" si="83"/>
        <v>0</v>
      </c>
      <c r="AB80" s="909" t="e">
        <f t="shared" si="84"/>
        <v>#DIV/0!</v>
      </c>
    </row>
    <row r="81" spans="1:28" ht="14.25" customHeight="1" x14ac:dyDescent="0.3">
      <c r="A81" s="1075"/>
      <c r="B81" s="1076"/>
      <c r="C81" s="1148">
        <f>'24. M&amp;E Staff Loading'!C81</f>
        <v>0</v>
      </c>
      <c r="D81" s="919">
        <f>'24. M&amp;E Staff Loading'!D81</f>
        <v>0</v>
      </c>
      <c r="E81" s="1149">
        <f>'24. M&amp;E Staff Loading'!E81</f>
        <v>0</v>
      </c>
      <c r="F81" s="1102"/>
      <c r="G81" s="1102"/>
      <c r="H81" s="1102"/>
      <c r="I81" s="1102"/>
      <c r="J81" s="1102"/>
      <c r="K81" s="1102"/>
      <c r="L81" s="1102"/>
      <c r="M81" s="1102"/>
      <c r="N81" s="1102"/>
      <c r="O81" s="1102"/>
      <c r="P81" s="1102"/>
      <c r="Q81" s="1102"/>
      <c r="R81" s="1080">
        <f t="shared" si="78"/>
        <v>0</v>
      </c>
      <c r="S81" s="788">
        <f t="shared" si="79"/>
        <v>0</v>
      </c>
      <c r="W81" s="1081">
        <f t="shared" si="80"/>
        <v>0</v>
      </c>
      <c r="X81" s="1081">
        <f t="shared" si="81"/>
        <v>0</v>
      </c>
      <c r="Z81" s="1081">
        <f t="shared" si="82"/>
        <v>0</v>
      </c>
      <c r="AA81" s="1081">
        <f t="shared" si="83"/>
        <v>0</v>
      </c>
      <c r="AB81" s="909" t="e">
        <f t="shared" si="84"/>
        <v>#DIV/0!</v>
      </c>
    </row>
    <row r="82" spans="1:28" s="1068" customFormat="1" ht="15" thickBot="1" x14ac:dyDescent="0.35">
      <c r="A82" s="1082"/>
      <c r="B82" s="1083" t="s">
        <v>1168</v>
      </c>
      <c r="C82" s="1084"/>
      <c r="D82" s="920"/>
      <c r="E82" s="1086"/>
      <c r="F82" s="1087">
        <f>SUM(F77:F81)</f>
        <v>0</v>
      </c>
      <c r="G82" s="1087">
        <f t="shared" ref="G82:R82" si="85">SUM(G77:G81)</f>
        <v>0</v>
      </c>
      <c r="H82" s="1087">
        <f t="shared" si="85"/>
        <v>0</v>
      </c>
      <c r="I82" s="1087">
        <f t="shared" si="85"/>
        <v>0</v>
      </c>
      <c r="J82" s="1087">
        <f t="shared" si="85"/>
        <v>0</v>
      </c>
      <c r="K82" s="1087">
        <f t="shared" si="85"/>
        <v>0</v>
      </c>
      <c r="L82" s="1087">
        <f t="shared" si="85"/>
        <v>0</v>
      </c>
      <c r="M82" s="1087">
        <f t="shared" si="85"/>
        <v>0</v>
      </c>
      <c r="N82" s="1087">
        <f t="shared" si="85"/>
        <v>0</v>
      </c>
      <c r="O82" s="1087">
        <f t="shared" si="85"/>
        <v>0</v>
      </c>
      <c r="P82" s="1087">
        <f t="shared" si="85"/>
        <v>0</v>
      </c>
      <c r="Q82" s="1087">
        <f t="shared" si="85"/>
        <v>0</v>
      </c>
      <c r="R82" s="1087">
        <f t="shared" si="85"/>
        <v>0</v>
      </c>
      <c r="S82" s="796">
        <f>SUM(S77:S81)</f>
        <v>0</v>
      </c>
      <c r="T82" s="1066"/>
      <c r="U82" s="1066"/>
      <c r="V82" s="1066"/>
      <c r="W82" s="1099">
        <f>SUM(W77:W81)</f>
        <v>0</v>
      </c>
      <c r="X82" s="1099">
        <f>SUM(X77:X81)</f>
        <v>0</v>
      </c>
      <c r="Z82" s="1089">
        <f>SUM(Z77:Z81)</f>
        <v>0</v>
      </c>
      <c r="AA82" s="1089">
        <f>SUM(AA77:AA81)</f>
        <v>0</v>
      </c>
      <c r="AB82" s="798" t="e">
        <f>Z82/(Z82+AA82)</f>
        <v>#DIV/0!</v>
      </c>
    </row>
    <row r="83" spans="1:28" ht="9.9499999999999993" customHeight="1" x14ac:dyDescent="0.3">
      <c r="A83" s="1100"/>
      <c r="B83" s="1101"/>
      <c r="C83" s="1077"/>
      <c r="D83" s="922"/>
      <c r="E83" s="1079"/>
      <c r="F83" s="1102"/>
      <c r="G83" s="1102"/>
      <c r="H83" s="1102"/>
      <c r="I83" s="1102"/>
      <c r="J83" s="1102"/>
      <c r="K83" s="1102"/>
      <c r="L83" s="1102"/>
      <c r="M83" s="1102"/>
      <c r="N83" s="1102"/>
      <c r="O83" s="1102"/>
      <c r="P83" s="1102"/>
      <c r="Q83" s="1102"/>
      <c r="R83" s="1102"/>
      <c r="S83" s="834"/>
      <c r="T83" s="1088"/>
      <c r="U83" s="1088"/>
      <c r="V83" s="1088"/>
      <c r="W83" s="1125"/>
      <c r="X83" s="1125"/>
      <c r="Z83" s="1125"/>
      <c r="AA83" s="1125"/>
      <c r="AB83" s="790"/>
    </row>
    <row r="84" spans="1:28" ht="15" thickBot="1" x14ac:dyDescent="0.35">
      <c r="A84" s="1104"/>
      <c r="B84" s="1105" t="s">
        <v>1168</v>
      </c>
      <c r="C84" s="1106"/>
      <c r="D84" s="923"/>
      <c r="E84" s="1108"/>
      <c r="F84" s="1107">
        <f t="shared" ref="F84:S84" si="86">SUM(F82,)</f>
        <v>0</v>
      </c>
      <c r="G84" s="1107">
        <f t="shared" si="86"/>
        <v>0</v>
      </c>
      <c r="H84" s="1107">
        <f t="shared" si="86"/>
        <v>0</v>
      </c>
      <c r="I84" s="1107">
        <f t="shared" si="86"/>
        <v>0</v>
      </c>
      <c r="J84" s="1107">
        <f t="shared" si="86"/>
        <v>0</v>
      </c>
      <c r="K84" s="1107">
        <f t="shared" si="86"/>
        <v>0</v>
      </c>
      <c r="L84" s="1107">
        <f t="shared" si="86"/>
        <v>0</v>
      </c>
      <c r="M84" s="1107">
        <f t="shared" si="86"/>
        <v>0</v>
      </c>
      <c r="N84" s="1107">
        <f t="shared" si="86"/>
        <v>0</v>
      </c>
      <c r="O84" s="1107">
        <f t="shared" si="86"/>
        <v>0</v>
      </c>
      <c r="P84" s="1107">
        <f t="shared" si="86"/>
        <v>0</v>
      </c>
      <c r="Q84" s="1107">
        <f t="shared" si="86"/>
        <v>0</v>
      </c>
      <c r="R84" s="1107">
        <f t="shared" si="86"/>
        <v>0</v>
      </c>
      <c r="S84" s="814">
        <f t="shared" si="86"/>
        <v>0</v>
      </c>
      <c r="W84" s="1107">
        <f>SUM(W82,)</f>
        <v>0</v>
      </c>
      <c r="X84" s="1107">
        <f>SUM(X82,)</f>
        <v>0</v>
      </c>
      <c r="Z84" s="1107">
        <f>SUM(Z82,)</f>
        <v>0</v>
      </c>
      <c r="AA84" s="1107">
        <f>SUM(AA82,)</f>
        <v>0</v>
      </c>
      <c r="AB84" s="1190" t="e">
        <f>Z84/(Z84+AA84)</f>
        <v>#DIV/0!</v>
      </c>
    </row>
    <row r="85" spans="1:28" ht="14.25" x14ac:dyDescent="0.3">
      <c r="A85" s="1100"/>
      <c r="B85" s="1119"/>
      <c r="C85" s="1120"/>
      <c r="D85" s="925"/>
      <c r="E85" s="1122"/>
      <c r="F85" s="1102"/>
      <c r="G85" s="1102"/>
      <c r="H85" s="1102"/>
      <c r="I85" s="1102"/>
      <c r="J85" s="1102"/>
      <c r="K85" s="1102"/>
      <c r="L85" s="1102"/>
      <c r="M85" s="1102"/>
      <c r="N85" s="1102"/>
      <c r="O85" s="1102"/>
      <c r="P85" s="1102"/>
      <c r="Q85" s="1102"/>
      <c r="R85" s="1102"/>
      <c r="S85" s="834"/>
      <c r="T85" s="1088"/>
      <c r="U85" s="1088"/>
      <c r="V85" s="1088"/>
      <c r="W85" s="1123"/>
      <c r="X85" s="1123"/>
      <c r="Z85" s="1123"/>
      <c r="AA85" s="1123"/>
      <c r="AB85" s="836"/>
    </row>
    <row r="86" spans="1:28" ht="14.25" x14ac:dyDescent="0.3">
      <c r="A86" s="1070">
        <v>4</v>
      </c>
      <c r="B86" s="1124" t="s">
        <v>1170</v>
      </c>
      <c r="C86" s="1072"/>
      <c r="D86" s="918"/>
      <c r="E86" s="1073"/>
      <c r="F86" s="1116"/>
      <c r="G86" s="1116"/>
      <c r="H86" s="1116"/>
      <c r="I86" s="1116"/>
      <c r="J86" s="1116"/>
      <c r="K86" s="1116"/>
      <c r="L86" s="1116"/>
      <c r="M86" s="1116"/>
      <c r="N86" s="1116"/>
      <c r="O86" s="1116"/>
      <c r="P86" s="1116"/>
      <c r="Q86" s="1116"/>
      <c r="R86" s="1074"/>
      <c r="S86" s="838"/>
      <c r="T86" s="1088"/>
      <c r="U86" s="1088"/>
      <c r="V86" s="1088"/>
      <c r="W86" s="1072"/>
      <c r="X86" s="1072"/>
      <c r="Z86" s="1072"/>
      <c r="AA86" s="1072"/>
      <c r="AB86" s="781"/>
    </row>
    <row r="87" spans="1:28" ht="14.25" x14ac:dyDescent="0.3">
      <c r="A87" s="1075">
        <v>4.0999999999999996</v>
      </c>
      <c r="B87" s="1076" t="s">
        <v>1170</v>
      </c>
      <c r="C87" s="1148">
        <f>'24. M&amp;E Staff Loading'!C87</f>
        <v>0</v>
      </c>
      <c r="D87" s="919">
        <f>'24. M&amp;E Staff Loading'!D87</f>
        <v>0</v>
      </c>
      <c r="E87" s="1149">
        <f>'24. M&amp;E Staff Loading'!E87</f>
        <v>0</v>
      </c>
      <c r="F87" s="1102"/>
      <c r="G87" s="1102"/>
      <c r="H87" s="1102"/>
      <c r="I87" s="1102"/>
      <c r="J87" s="1102"/>
      <c r="K87" s="1102"/>
      <c r="L87" s="1102"/>
      <c r="M87" s="1102"/>
      <c r="N87" s="1102"/>
      <c r="O87" s="1102"/>
      <c r="P87" s="1102"/>
      <c r="Q87" s="1102"/>
      <c r="R87" s="1080">
        <f t="shared" ref="R87:R91" si="87">SUM(F87:Q87)</f>
        <v>0</v>
      </c>
      <c r="S87" s="788">
        <f>D87*R87</f>
        <v>0</v>
      </c>
      <c r="W87" s="1081">
        <f>X87/$U$7</f>
        <v>0</v>
      </c>
      <c r="X87" s="1081">
        <f>R87/12</f>
        <v>0</v>
      </c>
      <c r="Z87" s="1081">
        <f>IF($E87="Y",$R87,0)</f>
        <v>0</v>
      </c>
      <c r="AA87" s="1081">
        <f>IF($E87="N",$R87,0)</f>
        <v>0</v>
      </c>
      <c r="AB87" s="909" t="e">
        <f>Z87/(AA87+Z87)</f>
        <v>#DIV/0!</v>
      </c>
    </row>
    <row r="88" spans="1:28" s="1088" customFormat="1" ht="14.25" x14ac:dyDescent="0.3">
      <c r="A88" s="1075"/>
      <c r="B88" s="1076"/>
      <c r="C88" s="1148">
        <f>'24. M&amp;E Staff Loading'!C88</f>
        <v>0</v>
      </c>
      <c r="D88" s="919">
        <f>'24. M&amp;E Staff Loading'!D88</f>
        <v>0</v>
      </c>
      <c r="E88" s="1149">
        <f>'24. M&amp;E Staff Loading'!E88</f>
        <v>0</v>
      </c>
      <c r="F88" s="1102"/>
      <c r="G88" s="1102"/>
      <c r="H88" s="1102"/>
      <c r="I88" s="1102"/>
      <c r="J88" s="1102"/>
      <c r="K88" s="1102"/>
      <c r="L88" s="1102"/>
      <c r="M88" s="1102"/>
      <c r="N88" s="1102"/>
      <c r="O88" s="1102"/>
      <c r="P88" s="1102"/>
      <c r="Q88" s="1102"/>
      <c r="R88" s="1080">
        <f t="shared" si="87"/>
        <v>0</v>
      </c>
      <c r="S88" s="788">
        <f t="shared" ref="S88:S91" si="88">D88*R88</f>
        <v>0</v>
      </c>
      <c r="T88" s="1066"/>
      <c r="U88" s="1066"/>
      <c r="V88" s="1066"/>
      <c r="W88" s="1081">
        <f t="shared" ref="W88:W91" si="89">X88/$U$7</f>
        <v>0</v>
      </c>
      <c r="X88" s="1081">
        <f t="shared" ref="X88:X91" si="90">R88/12</f>
        <v>0</v>
      </c>
      <c r="Z88" s="1081">
        <f t="shared" ref="Z88:Z91" si="91">IF($E88="Y",$R88,0)</f>
        <v>0</v>
      </c>
      <c r="AA88" s="1081">
        <f t="shared" ref="AA88:AA91" si="92">IF($E88="N",$R88,0)</f>
        <v>0</v>
      </c>
      <c r="AB88" s="909" t="e">
        <f t="shared" ref="AB88:AB91" si="93">Z88/(AA88+Z88)</f>
        <v>#DIV/0!</v>
      </c>
    </row>
    <row r="89" spans="1:28" ht="14.25" x14ac:dyDescent="0.3">
      <c r="A89" s="1075"/>
      <c r="B89" s="1076"/>
      <c r="C89" s="1148">
        <f>'24. M&amp;E Staff Loading'!C89</f>
        <v>0</v>
      </c>
      <c r="D89" s="919">
        <f>'24. M&amp;E Staff Loading'!D89</f>
        <v>0</v>
      </c>
      <c r="E89" s="1149">
        <f>'24. M&amp;E Staff Loading'!E89</f>
        <v>0</v>
      </c>
      <c r="F89" s="1102"/>
      <c r="G89" s="1102"/>
      <c r="H89" s="1102"/>
      <c r="I89" s="1102"/>
      <c r="J89" s="1102"/>
      <c r="K89" s="1102"/>
      <c r="L89" s="1102"/>
      <c r="M89" s="1102"/>
      <c r="N89" s="1102"/>
      <c r="O89" s="1102"/>
      <c r="P89" s="1102"/>
      <c r="Q89" s="1102"/>
      <c r="R89" s="1080">
        <f t="shared" si="87"/>
        <v>0</v>
      </c>
      <c r="S89" s="788">
        <f t="shared" si="88"/>
        <v>0</v>
      </c>
      <c r="W89" s="1081">
        <f t="shared" si="89"/>
        <v>0</v>
      </c>
      <c r="X89" s="1081">
        <f t="shared" si="90"/>
        <v>0</v>
      </c>
      <c r="Z89" s="1081">
        <f t="shared" si="91"/>
        <v>0</v>
      </c>
      <c r="AA89" s="1081">
        <f t="shared" si="92"/>
        <v>0</v>
      </c>
      <c r="AB89" s="909" t="e">
        <f t="shared" si="93"/>
        <v>#DIV/0!</v>
      </c>
    </row>
    <row r="90" spans="1:28" s="1088" customFormat="1" ht="14.25" x14ac:dyDescent="0.3">
      <c r="A90" s="1075"/>
      <c r="B90" s="1076"/>
      <c r="C90" s="1148">
        <f>'24. M&amp;E Staff Loading'!C90</f>
        <v>0</v>
      </c>
      <c r="D90" s="919">
        <f>'24. M&amp;E Staff Loading'!D90</f>
        <v>0</v>
      </c>
      <c r="E90" s="1149">
        <f>'24. M&amp;E Staff Loading'!E90</f>
        <v>0</v>
      </c>
      <c r="F90" s="1102"/>
      <c r="G90" s="1102"/>
      <c r="H90" s="1102"/>
      <c r="I90" s="1102"/>
      <c r="J90" s="1102"/>
      <c r="K90" s="1102"/>
      <c r="L90" s="1102"/>
      <c r="M90" s="1102"/>
      <c r="N90" s="1102"/>
      <c r="O90" s="1102"/>
      <c r="P90" s="1102"/>
      <c r="Q90" s="1102"/>
      <c r="R90" s="1080">
        <f t="shared" si="87"/>
        <v>0</v>
      </c>
      <c r="S90" s="788">
        <f t="shared" si="88"/>
        <v>0</v>
      </c>
      <c r="T90" s="1066"/>
      <c r="U90" s="1066"/>
      <c r="V90" s="1066"/>
      <c r="W90" s="1081">
        <f t="shared" si="89"/>
        <v>0</v>
      </c>
      <c r="X90" s="1081">
        <f t="shared" si="90"/>
        <v>0</v>
      </c>
      <c r="Z90" s="1081">
        <f t="shared" si="91"/>
        <v>0</v>
      </c>
      <c r="AA90" s="1081">
        <f t="shared" si="92"/>
        <v>0</v>
      </c>
      <c r="AB90" s="909" t="e">
        <f t="shared" si="93"/>
        <v>#DIV/0!</v>
      </c>
    </row>
    <row r="91" spans="1:28" ht="14.25" customHeight="1" x14ac:dyDescent="0.3">
      <c r="A91" s="1075"/>
      <c r="B91" s="1076"/>
      <c r="C91" s="1148">
        <f>'24. M&amp;E Staff Loading'!C91</f>
        <v>0</v>
      </c>
      <c r="D91" s="919">
        <f>'24. M&amp;E Staff Loading'!D91</f>
        <v>0</v>
      </c>
      <c r="E91" s="1149">
        <f>'24. M&amp;E Staff Loading'!E91</f>
        <v>0</v>
      </c>
      <c r="F91" s="1102"/>
      <c r="G91" s="1102"/>
      <c r="H91" s="1102"/>
      <c r="I91" s="1102"/>
      <c r="J91" s="1102"/>
      <c r="K91" s="1102"/>
      <c r="L91" s="1102"/>
      <c r="M91" s="1102"/>
      <c r="N91" s="1102"/>
      <c r="O91" s="1102"/>
      <c r="P91" s="1102"/>
      <c r="Q91" s="1102"/>
      <c r="R91" s="1080">
        <f t="shared" si="87"/>
        <v>0</v>
      </c>
      <c r="S91" s="788">
        <f t="shared" si="88"/>
        <v>0</v>
      </c>
      <c r="W91" s="1081">
        <f t="shared" si="89"/>
        <v>0</v>
      </c>
      <c r="X91" s="1081">
        <f t="shared" si="90"/>
        <v>0</v>
      </c>
      <c r="Z91" s="1081">
        <f t="shared" si="91"/>
        <v>0</v>
      </c>
      <c r="AA91" s="1081">
        <f t="shared" si="92"/>
        <v>0</v>
      </c>
      <c r="AB91" s="909" t="e">
        <f t="shared" si="93"/>
        <v>#DIV/0!</v>
      </c>
    </row>
    <row r="92" spans="1:28" s="1068" customFormat="1" ht="15" thickBot="1" x14ac:dyDescent="0.35">
      <c r="A92" s="1082"/>
      <c r="B92" s="1083" t="s">
        <v>1171</v>
      </c>
      <c r="C92" s="1084"/>
      <c r="D92" s="920"/>
      <c r="E92" s="1086"/>
      <c r="F92" s="1087">
        <f>SUM(F87:F91)</f>
        <v>0</v>
      </c>
      <c r="G92" s="1087">
        <f t="shared" ref="G92:R92" si="94">SUM(G87:G91)</f>
        <v>0</v>
      </c>
      <c r="H92" s="1087">
        <f t="shared" si="94"/>
        <v>0</v>
      </c>
      <c r="I92" s="1087">
        <f t="shared" si="94"/>
        <v>0</v>
      </c>
      <c r="J92" s="1087">
        <f t="shared" si="94"/>
        <v>0</v>
      </c>
      <c r="K92" s="1087">
        <f t="shared" si="94"/>
        <v>0</v>
      </c>
      <c r="L92" s="1087">
        <f t="shared" si="94"/>
        <v>0</v>
      </c>
      <c r="M92" s="1087">
        <f t="shared" si="94"/>
        <v>0</v>
      </c>
      <c r="N92" s="1087">
        <f t="shared" si="94"/>
        <v>0</v>
      </c>
      <c r="O92" s="1087">
        <f t="shared" si="94"/>
        <v>0</v>
      </c>
      <c r="P92" s="1087">
        <f t="shared" si="94"/>
        <v>0</v>
      </c>
      <c r="Q92" s="1087">
        <f t="shared" si="94"/>
        <v>0</v>
      </c>
      <c r="R92" s="1087">
        <f t="shared" si="94"/>
        <v>0</v>
      </c>
      <c r="S92" s="796">
        <f>SUM(S87:S91)</f>
        <v>0</v>
      </c>
      <c r="T92" s="1066"/>
      <c r="U92" s="1066"/>
      <c r="V92" s="1066"/>
      <c r="W92" s="1099">
        <f>SUM(W87:W91)</f>
        <v>0</v>
      </c>
      <c r="X92" s="1099">
        <f>SUM(X87:X91)</f>
        <v>0</v>
      </c>
      <c r="Z92" s="1089">
        <f>SUM(Z87:Z91)</f>
        <v>0</v>
      </c>
      <c r="AA92" s="1089">
        <f>SUM(AA87:AA91)</f>
        <v>0</v>
      </c>
      <c r="AB92" s="798" t="e">
        <f>Z92/(Z92+AA92)</f>
        <v>#DIV/0!</v>
      </c>
    </row>
    <row r="93" spans="1:28" ht="9.9499999999999993" customHeight="1" x14ac:dyDescent="0.3">
      <c r="A93" s="1100"/>
      <c r="B93" s="1101"/>
      <c r="C93" s="1077"/>
      <c r="D93" s="922"/>
      <c r="E93" s="1079"/>
      <c r="F93" s="1102"/>
      <c r="G93" s="1102"/>
      <c r="H93" s="1102"/>
      <c r="I93" s="1102"/>
      <c r="J93" s="1102"/>
      <c r="K93" s="1102"/>
      <c r="L93" s="1102"/>
      <c r="M93" s="1102"/>
      <c r="N93" s="1102"/>
      <c r="O93" s="1102"/>
      <c r="P93" s="1102"/>
      <c r="Q93" s="1102"/>
      <c r="R93" s="1102"/>
      <c r="S93" s="834"/>
      <c r="T93" s="1088"/>
      <c r="U93" s="1088"/>
      <c r="V93" s="1088"/>
      <c r="W93" s="1125"/>
      <c r="X93" s="1125"/>
      <c r="Z93" s="1125"/>
      <c r="AA93" s="1125"/>
      <c r="AB93" s="790"/>
    </row>
    <row r="94" spans="1:28" ht="15" thickBot="1" x14ac:dyDescent="0.35">
      <c r="A94" s="1104"/>
      <c r="B94" s="1105" t="s">
        <v>1171</v>
      </c>
      <c r="C94" s="1106"/>
      <c r="D94" s="923"/>
      <c r="E94" s="1108"/>
      <c r="F94" s="1107">
        <f t="shared" ref="F94:S94" si="95">SUM(F92,)</f>
        <v>0</v>
      </c>
      <c r="G94" s="1107">
        <f t="shared" si="95"/>
        <v>0</v>
      </c>
      <c r="H94" s="1107">
        <f t="shared" si="95"/>
        <v>0</v>
      </c>
      <c r="I94" s="1107">
        <f t="shared" si="95"/>
        <v>0</v>
      </c>
      <c r="J94" s="1107">
        <f t="shared" si="95"/>
        <v>0</v>
      </c>
      <c r="K94" s="1107">
        <f t="shared" si="95"/>
        <v>0</v>
      </c>
      <c r="L94" s="1107">
        <f t="shared" si="95"/>
        <v>0</v>
      </c>
      <c r="M94" s="1107">
        <f t="shared" si="95"/>
        <v>0</v>
      </c>
      <c r="N94" s="1107">
        <f t="shared" si="95"/>
        <v>0</v>
      </c>
      <c r="O94" s="1107">
        <f t="shared" si="95"/>
        <v>0</v>
      </c>
      <c r="P94" s="1107">
        <f t="shared" si="95"/>
        <v>0</v>
      </c>
      <c r="Q94" s="1107">
        <f t="shared" si="95"/>
        <v>0</v>
      </c>
      <c r="R94" s="1107">
        <f t="shared" si="95"/>
        <v>0</v>
      </c>
      <c r="S94" s="814">
        <f t="shared" si="95"/>
        <v>0</v>
      </c>
      <c r="W94" s="1107">
        <f>SUM(W92,)</f>
        <v>0</v>
      </c>
      <c r="X94" s="1107">
        <f>SUM(X92,)</f>
        <v>0</v>
      </c>
      <c r="Z94" s="1107">
        <f>SUM(Z92,)</f>
        <v>0</v>
      </c>
      <c r="AA94" s="1107">
        <f>SUM(AA92,)</f>
        <v>0</v>
      </c>
      <c r="AB94" s="1190" t="e">
        <f>Z94/(Z94+AA94)</f>
        <v>#DIV/0!</v>
      </c>
    </row>
    <row r="95" spans="1:28" ht="14.25" x14ac:dyDescent="0.3">
      <c r="A95" s="1126"/>
      <c r="B95" s="1101"/>
      <c r="C95" s="1077"/>
      <c r="D95" s="922"/>
      <c r="E95" s="1128"/>
      <c r="F95" s="1102"/>
      <c r="G95" s="1102"/>
      <c r="H95" s="1102"/>
      <c r="I95" s="1102"/>
      <c r="J95" s="1102"/>
      <c r="K95" s="1102"/>
      <c r="L95" s="1102"/>
      <c r="M95" s="1102"/>
      <c r="N95" s="1102"/>
      <c r="O95" s="1102"/>
      <c r="P95" s="1102"/>
      <c r="Q95" s="1102"/>
      <c r="R95" s="1102"/>
      <c r="S95" s="834"/>
      <c r="W95" s="1077"/>
      <c r="X95" s="1077"/>
      <c r="Z95" s="1077"/>
      <c r="AA95" s="1077"/>
      <c r="AB95" s="790"/>
    </row>
    <row r="96" spans="1:28" ht="14.25" x14ac:dyDescent="0.3">
      <c r="A96" s="1070">
        <v>5</v>
      </c>
      <c r="B96" s="1124" t="s">
        <v>1172</v>
      </c>
      <c r="C96" s="1072"/>
      <c r="D96" s="918"/>
      <c r="E96" s="1073"/>
      <c r="F96" s="1116"/>
      <c r="G96" s="1116"/>
      <c r="H96" s="1116"/>
      <c r="I96" s="1116"/>
      <c r="J96" s="1116"/>
      <c r="K96" s="1116"/>
      <c r="L96" s="1116"/>
      <c r="M96" s="1116"/>
      <c r="N96" s="1116"/>
      <c r="O96" s="1116"/>
      <c r="P96" s="1116"/>
      <c r="Q96" s="1116"/>
      <c r="R96" s="1074"/>
      <c r="S96" s="838"/>
      <c r="T96" s="1088"/>
      <c r="U96" s="1088"/>
      <c r="V96" s="1088"/>
      <c r="W96" s="1072"/>
      <c r="X96" s="1072"/>
      <c r="Z96" s="1072"/>
      <c r="AA96" s="1072"/>
      <c r="AB96" s="781"/>
    </row>
    <row r="97" spans="1:28" ht="14.25" x14ac:dyDescent="0.3">
      <c r="A97" s="1075">
        <v>5.0999999999999996</v>
      </c>
      <c r="B97" s="1076" t="s">
        <v>1172</v>
      </c>
      <c r="C97" s="1148">
        <f>'24. M&amp;E Staff Loading'!C97</f>
        <v>0</v>
      </c>
      <c r="D97" s="919">
        <f>'24. M&amp;E Staff Loading'!D97</f>
        <v>0</v>
      </c>
      <c r="E97" s="1149">
        <f>'24. M&amp;E Staff Loading'!E97</f>
        <v>0</v>
      </c>
      <c r="F97" s="1102"/>
      <c r="G97" s="1102"/>
      <c r="H97" s="1102"/>
      <c r="I97" s="1102"/>
      <c r="J97" s="1102"/>
      <c r="K97" s="1102"/>
      <c r="L97" s="1102"/>
      <c r="M97" s="1102"/>
      <c r="N97" s="1102"/>
      <c r="O97" s="1102"/>
      <c r="P97" s="1102"/>
      <c r="Q97" s="1102"/>
      <c r="R97" s="1080">
        <f t="shared" ref="R97:R101" si="96">SUM(F97:Q97)</f>
        <v>0</v>
      </c>
      <c r="S97" s="788">
        <f>D97*R97</f>
        <v>0</v>
      </c>
      <c r="T97" s="1088"/>
      <c r="U97" s="1088"/>
      <c r="V97" s="1088"/>
      <c r="W97" s="1081">
        <f>X97/$U$7</f>
        <v>0</v>
      </c>
      <c r="X97" s="1081">
        <f>R97/12</f>
        <v>0</v>
      </c>
      <c r="Z97" s="1081">
        <f>IF($E97="Y",$R97,0)</f>
        <v>0</v>
      </c>
      <c r="AA97" s="1081">
        <f>IF($E97="N",$R97,0)</f>
        <v>0</v>
      </c>
      <c r="AB97" s="909" t="e">
        <f>Z97/(AA97+Z97)</f>
        <v>#DIV/0!</v>
      </c>
    </row>
    <row r="98" spans="1:28" s="1088" customFormat="1" ht="14.25" x14ac:dyDescent="0.3">
      <c r="A98" s="1075"/>
      <c r="B98" s="1076"/>
      <c r="C98" s="1148">
        <f>'24. M&amp;E Staff Loading'!C98</f>
        <v>0</v>
      </c>
      <c r="D98" s="919">
        <f>'24. M&amp;E Staff Loading'!D98</f>
        <v>0</v>
      </c>
      <c r="E98" s="1149">
        <f>'24. M&amp;E Staff Loading'!E98</f>
        <v>0</v>
      </c>
      <c r="F98" s="1102"/>
      <c r="G98" s="1102"/>
      <c r="H98" s="1102"/>
      <c r="I98" s="1102"/>
      <c r="J98" s="1102"/>
      <c r="K98" s="1102"/>
      <c r="L98" s="1102"/>
      <c r="M98" s="1102"/>
      <c r="N98" s="1102"/>
      <c r="O98" s="1102"/>
      <c r="P98" s="1102"/>
      <c r="Q98" s="1102"/>
      <c r="R98" s="1080">
        <f t="shared" si="96"/>
        <v>0</v>
      </c>
      <c r="S98" s="788">
        <f t="shared" ref="S98:S101" si="97">D98*R98</f>
        <v>0</v>
      </c>
      <c r="W98" s="1081">
        <f t="shared" ref="W98:W101" si="98">X98/$U$7</f>
        <v>0</v>
      </c>
      <c r="X98" s="1081">
        <f t="shared" ref="X98:X101" si="99">R98/12</f>
        <v>0</v>
      </c>
      <c r="Z98" s="1081">
        <f t="shared" ref="Z98:Z101" si="100">IF($E98="Y",$R98,0)</f>
        <v>0</v>
      </c>
      <c r="AA98" s="1081">
        <f t="shared" ref="AA98:AA101" si="101">IF($E98="N",$R98,0)</f>
        <v>0</v>
      </c>
      <c r="AB98" s="909" t="e">
        <f t="shared" ref="AB98:AB101" si="102">Z98/(AA98+Z98)</f>
        <v>#DIV/0!</v>
      </c>
    </row>
    <row r="99" spans="1:28" ht="14.25" customHeight="1" x14ac:dyDescent="0.3">
      <c r="A99" s="1075"/>
      <c r="B99" s="1076"/>
      <c r="C99" s="1148">
        <f>'24. M&amp;E Staff Loading'!C99</f>
        <v>0</v>
      </c>
      <c r="D99" s="919">
        <f>'24. M&amp;E Staff Loading'!D99</f>
        <v>0</v>
      </c>
      <c r="E99" s="1149">
        <f>'24. M&amp;E Staff Loading'!E99</f>
        <v>0</v>
      </c>
      <c r="F99" s="1102"/>
      <c r="G99" s="1102"/>
      <c r="H99" s="1102"/>
      <c r="I99" s="1102"/>
      <c r="J99" s="1102"/>
      <c r="K99" s="1102"/>
      <c r="L99" s="1102"/>
      <c r="M99" s="1102"/>
      <c r="N99" s="1102"/>
      <c r="O99" s="1102"/>
      <c r="P99" s="1102"/>
      <c r="Q99" s="1102"/>
      <c r="R99" s="1080">
        <f t="shared" si="96"/>
        <v>0</v>
      </c>
      <c r="S99" s="788">
        <f t="shared" si="97"/>
        <v>0</v>
      </c>
      <c r="T99" s="1088"/>
      <c r="U99" s="1088"/>
      <c r="V99" s="1088"/>
      <c r="W99" s="1081">
        <f t="shared" si="98"/>
        <v>0</v>
      </c>
      <c r="X99" s="1081">
        <f t="shared" si="99"/>
        <v>0</v>
      </c>
      <c r="Z99" s="1081">
        <f t="shared" si="100"/>
        <v>0</v>
      </c>
      <c r="AA99" s="1081">
        <f t="shared" si="101"/>
        <v>0</v>
      </c>
      <c r="AB99" s="909" t="e">
        <f t="shared" si="102"/>
        <v>#DIV/0!</v>
      </c>
    </row>
    <row r="100" spans="1:28" s="1088" customFormat="1" ht="14.25" x14ac:dyDescent="0.3">
      <c r="A100" s="1075"/>
      <c r="B100" s="1076"/>
      <c r="C100" s="1148">
        <f>'24. M&amp;E Staff Loading'!C100</f>
        <v>0</v>
      </c>
      <c r="D100" s="919">
        <f>'24. M&amp;E Staff Loading'!D100</f>
        <v>0</v>
      </c>
      <c r="E100" s="1149">
        <f>'24. M&amp;E Staff Loading'!E100</f>
        <v>0</v>
      </c>
      <c r="F100" s="1102"/>
      <c r="G100" s="1102"/>
      <c r="H100" s="1102"/>
      <c r="I100" s="1102"/>
      <c r="J100" s="1102"/>
      <c r="K100" s="1102"/>
      <c r="L100" s="1102"/>
      <c r="M100" s="1102"/>
      <c r="N100" s="1102"/>
      <c r="O100" s="1102"/>
      <c r="P100" s="1102"/>
      <c r="Q100" s="1102"/>
      <c r="R100" s="1080">
        <f t="shared" si="96"/>
        <v>0</v>
      </c>
      <c r="S100" s="788">
        <f t="shared" si="97"/>
        <v>0</v>
      </c>
      <c r="W100" s="1081">
        <f t="shared" si="98"/>
        <v>0</v>
      </c>
      <c r="X100" s="1081">
        <f t="shared" si="99"/>
        <v>0</v>
      </c>
      <c r="Z100" s="1081">
        <f t="shared" si="100"/>
        <v>0</v>
      </c>
      <c r="AA100" s="1081">
        <f t="shared" si="101"/>
        <v>0</v>
      </c>
      <c r="AB100" s="909" t="e">
        <f t="shared" si="102"/>
        <v>#DIV/0!</v>
      </c>
    </row>
    <row r="101" spans="1:28" ht="14.25" customHeight="1" x14ac:dyDescent="0.3">
      <c r="A101" s="1075"/>
      <c r="B101" s="1076"/>
      <c r="C101" s="1148">
        <f>'24. M&amp;E Staff Loading'!C101</f>
        <v>0</v>
      </c>
      <c r="D101" s="919">
        <f>'24. M&amp;E Staff Loading'!D101</f>
        <v>0</v>
      </c>
      <c r="E101" s="1149">
        <f>'24. M&amp;E Staff Loading'!E101</f>
        <v>0</v>
      </c>
      <c r="F101" s="1102"/>
      <c r="G101" s="1102"/>
      <c r="H101" s="1102"/>
      <c r="I101" s="1102"/>
      <c r="J101" s="1102"/>
      <c r="K101" s="1102"/>
      <c r="L101" s="1102"/>
      <c r="M101" s="1102"/>
      <c r="N101" s="1102"/>
      <c r="O101" s="1102"/>
      <c r="P101" s="1102"/>
      <c r="Q101" s="1102"/>
      <c r="R101" s="1080">
        <f t="shared" si="96"/>
        <v>0</v>
      </c>
      <c r="S101" s="788">
        <f t="shared" si="97"/>
        <v>0</v>
      </c>
      <c r="T101" s="1088"/>
      <c r="U101" s="1088"/>
      <c r="V101" s="1088"/>
      <c r="W101" s="1081">
        <f t="shared" si="98"/>
        <v>0</v>
      </c>
      <c r="X101" s="1081">
        <f t="shared" si="99"/>
        <v>0</v>
      </c>
      <c r="Z101" s="1081">
        <f t="shared" si="100"/>
        <v>0</v>
      </c>
      <c r="AA101" s="1081">
        <f t="shared" si="101"/>
        <v>0</v>
      </c>
      <c r="AB101" s="909" t="e">
        <f t="shared" si="102"/>
        <v>#DIV/0!</v>
      </c>
    </row>
    <row r="102" spans="1:28" s="1068" customFormat="1" ht="15" thickBot="1" x14ac:dyDescent="0.35">
      <c r="A102" s="1082"/>
      <c r="B102" s="1083" t="s">
        <v>1173</v>
      </c>
      <c r="C102" s="1084"/>
      <c r="D102" s="920"/>
      <c r="E102" s="1086"/>
      <c r="F102" s="1087">
        <f>SUM(F97:F101)</f>
        <v>0</v>
      </c>
      <c r="G102" s="1087">
        <f t="shared" ref="G102:R102" si="103">SUM(G97:G101)</f>
        <v>0</v>
      </c>
      <c r="H102" s="1087">
        <f t="shared" si="103"/>
        <v>0</v>
      </c>
      <c r="I102" s="1087">
        <f t="shared" si="103"/>
        <v>0</v>
      </c>
      <c r="J102" s="1087">
        <f t="shared" si="103"/>
        <v>0</v>
      </c>
      <c r="K102" s="1087">
        <f t="shared" si="103"/>
        <v>0</v>
      </c>
      <c r="L102" s="1087">
        <f t="shared" si="103"/>
        <v>0</v>
      </c>
      <c r="M102" s="1087">
        <f t="shared" si="103"/>
        <v>0</v>
      </c>
      <c r="N102" s="1087">
        <f t="shared" si="103"/>
        <v>0</v>
      </c>
      <c r="O102" s="1087">
        <f t="shared" si="103"/>
        <v>0</v>
      </c>
      <c r="P102" s="1087">
        <f t="shared" si="103"/>
        <v>0</v>
      </c>
      <c r="Q102" s="1087">
        <f t="shared" si="103"/>
        <v>0</v>
      </c>
      <c r="R102" s="1087">
        <f t="shared" si="103"/>
        <v>0</v>
      </c>
      <c r="S102" s="796">
        <f>SUM(S97:S101)</f>
        <v>0</v>
      </c>
      <c r="T102" s="1066"/>
      <c r="U102" s="1066"/>
      <c r="V102" s="1066"/>
      <c r="W102" s="1099">
        <f>SUM(W97:W101)</f>
        <v>0</v>
      </c>
      <c r="X102" s="1099">
        <f>SUM(X97:X101)</f>
        <v>0</v>
      </c>
      <c r="Z102" s="1089">
        <f>SUM(Z97:Z101)</f>
        <v>0</v>
      </c>
      <c r="AA102" s="1089">
        <f>SUM(AA97:AA101)</f>
        <v>0</v>
      </c>
      <c r="AB102" s="798" t="e">
        <f>Z102/(Z102+AA102)</f>
        <v>#DIV/0!</v>
      </c>
    </row>
    <row r="103" spans="1:28" ht="9.9499999999999993" customHeight="1" x14ac:dyDescent="0.3">
      <c r="A103" s="1100"/>
      <c r="B103" s="1101"/>
      <c r="C103" s="1077"/>
      <c r="D103" s="922"/>
      <c r="E103" s="1079"/>
      <c r="F103" s="1102"/>
      <c r="G103" s="1102"/>
      <c r="H103" s="1102"/>
      <c r="I103" s="1102"/>
      <c r="J103" s="1102"/>
      <c r="K103" s="1102"/>
      <c r="L103" s="1102"/>
      <c r="M103" s="1102"/>
      <c r="N103" s="1102"/>
      <c r="O103" s="1102"/>
      <c r="P103" s="1102"/>
      <c r="Q103" s="1102"/>
      <c r="R103" s="1102"/>
      <c r="S103" s="834"/>
      <c r="W103" s="1125"/>
      <c r="X103" s="1125"/>
      <c r="Z103" s="1125"/>
      <c r="AA103" s="1125"/>
      <c r="AB103" s="790"/>
    </row>
    <row r="104" spans="1:28" ht="15" thickBot="1" x14ac:dyDescent="0.35">
      <c r="A104" s="1104"/>
      <c r="B104" s="1105" t="s">
        <v>1173</v>
      </c>
      <c r="C104" s="1106"/>
      <c r="D104" s="923"/>
      <c r="E104" s="1108"/>
      <c r="F104" s="1107">
        <f t="shared" ref="F104:S104" si="104">SUM(F102,)</f>
        <v>0</v>
      </c>
      <c r="G104" s="1107">
        <f t="shared" si="104"/>
        <v>0</v>
      </c>
      <c r="H104" s="1107">
        <f t="shared" si="104"/>
        <v>0</v>
      </c>
      <c r="I104" s="1107">
        <f t="shared" si="104"/>
        <v>0</v>
      </c>
      <c r="J104" s="1107">
        <f t="shared" si="104"/>
        <v>0</v>
      </c>
      <c r="K104" s="1107">
        <f t="shared" si="104"/>
        <v>0</v>
      </c>
      <c r="L104" s="1107">
        <f t="shared" si="104"/>
        <v>0</v>
      </c>
      <c r="M104" s="1107">
        <f t="shared" si="104"/>
        <v>0</v>
      </c>
      <c r="N104" s="1107">
        <f t="shared" si="104"/>
        <v>0</v>
      </c>
      <c r="O104" s="1107">
        <f t="shared" si="104"/>
        <v>0</v>
      </c>
      <c r="P104" s="1107">
        <f t="shared" si="104"/>
        <v>0</v>
      </c>
      <c r="Q104" s="1107">
        <f t="shared" si="104"/>
        <v>0</v>
      </c>
      <c r="R104" s="1107">
        <f t="shared" si="104"/>
        <v>0</v>
      </c>
      <c r="S104" s="814">
        <f t="shared" si="104"/>
        <v>0</v>
      </c>
      <c r="W104" s="1107">
        <f>SUM(W102,)</f>
        <v>0</v>
      </c>
      <c r="X104" s="1107">
        <f>SUM(X102,)</f>
        <v>0</v>
      </c>
      <c r="Z104" s="1107">
        <f>SUM(Z102,)</f>
        <v>0</v>
      </c>
      <c r="AA104" s="1107">
        <f>SUM(AA102,)</f>
        <v>0</v>
      </c>
      <c r="AB104" s="1190" t="e">
        <f>Z104/(Z104+AA104)</f>
        <v>#DIV/0!</v>
      </c>
    </row>
    <row r="105" spans="1:28" ht="14.25" x14ac:dyDescent="0.3">
      <c r="A105" s="1126"/>
      <c r="B105" s="1101"/>
      <c r="C105" s="1077"/>
      <c r="D105" s="922"/>
      <c r="E105" s="1128"/>
      <c r="F105" s="1102"/>
      <c r="G105" s="1102"/>
      <c r="H105" s="1102"/>
      <c r="I105" s="1102"/>
      <c r="J105" s="1102"/>
      <c r="K105" s="1102"/>
      <c r="L105" s="1102"/>
      <c r="M105" s="1102"/>
      <c r="N105" s="1102"/>
      <c r="O105" s="1102"/>
      <c r="P105" s="1102"/>
      <c r="Q105" s="1102"/>
      <c r="R105" s="1102"/>
      <c r="S105" s="834"/>
      <c r="W105" s="1077"/>
      <c r="X105" s="1077"/>
      <c r="Z105" s="1077"/>
      <c r="AA105" s="1077"/>
      <c r="AB105" s="790"/>
    </row>
    <row r="106" spans="1:28" ht="14.25" x14ac:dyDescent="0.3">
      <c r="A106" s="1070">
        <v>6</v>
      </c>
      <c r="B106" s="1124" t="s">
        <v>153</v>
      </c>
      <c r="C106" s="1072"/>
      <c r="D106" s="918"/>
      <c r="E106" s="1073"/>
      <c r="F106" s="1116"/>
      <c r="G106" s="1116"/>
      <c r="H106" s="1116"/>
      <c r="I106" s="1116"/>
      <c r="J106" s="1116"/>
      <c r="K106" s="1116"/>
      <c r="L106" s="1116"/>
      <c r="M106" s="1116"/>
      <c r="N106" s="1116"/>
      <c r="O106" s="1116"/>
      <c r="P106" s="1116"/>
      <c r="Q106" s="1116"/>
      <c r="R106" s="1074"/>
      <c r="S106" s="838"/>
      <c r="W106" s="1072"/>
      <c r="X106" s="1072"/>
      <c r="Z106" s="1072"/>
      <c r="AA106" s="1072"/>
      <c r="AB106" s="781"/>
    </row>
    <row r="107" spans="1:28" ht="14.25" x14ac:dyDescent="0.3">
      <c r="A107" s="1075">
        <v>6.1</v>
      </c>
      <c r="B107" s="1076" t="s">
        <v>154</v>
      </c>
      <c r="C107" s="1148">
        <f>'24. M&amp;E Staff Loading'!C107</f>
        <v>0</v>
      </c>
      <c r="D107" s="919">
        <f>'24. M&amp;E Staff Loading'!D107</f>
        <v>0</v>
      </c>
      <c r="E107" s="1149">
        <f>'24. M&amp;E Staff Loading'!E107</f>
        <v>0</v>
      </c>
      <c r="F107" s="1102"/>
      <c r="G107" s="1102"/>
      <c r="H107" s="1102"/>
      <c r="I107" s="1102"/>
      <c r="J107" s="1102"/>
      <c r="K107" s="1102"/>
      <c r="L107" s="1102"/>
      <c r="M107" s="1102"/>
      <c r="N107" s="1102"/>
      <c r="O107" s="1102"/>
      <c r="P107" s="1102"/>
      <c r="Q107" s="1102"/>
      <c r="R107" s="1080">
        <f t="shared" ref="R107:R111" si="105">SUM(F107:Q107)</f>
        <v>0</v>
      </c>
      <c r="S107" s="788">
        <f>D107*R107</f>
        <v>0</v>
      </c>
      <c r="W107" s="1081">
        <f>X107/$U$7</f>
        <v>0</v>
      </c>
      <c r="X107" s="1081">
        <f>R107/12</f>
        <v>0</v>
      </c>
      <c r="Z107" s="1081">
        <f>IF($E107="Y",$R107,0)</f>
        <v>0</v>
      </c>
      <c r="AA107" s="1081">
        <f>IF($E107="N",$R107,0)</f>
        <v>0</v>
      </c>
      <c r="AB107" s="909" t="e">
        <f>Z107/(AA107+Z107)</f>
        <v>#DIV/0!</v>
      </c>
    </row>
    <row r="108" spans="1:28" s="1088" customFormat="1" ht="14.25" x14ac:dyDescent="0.3">
      <c r="A108" s="1075"/>
      <c r="B108" s="1076"/>
      <c r="C108" s="1148">
        <f>'24. M&amp;E Staff Loading'!C108</f>
        <v>0</v>
      </c>
      <c r="D108" s="919">
        <f>'24. M&amp;E Staff Loading'!D108</f>
        <v>0</v>
      </c>
      <c r="E108" s="1149">
        <f>'24. M&amp;E Staff Loading'!E108</f>
        <v>0</v>
      </c>
      <c r="F108" s="1102"/>
      <c r="G108" s="1102"/>
      <c r="H108" s="1102"/>
      <c r="I108" s="1102"/>
      <c r="J108" s="1102"/>
      <c r="K108" s="1102"/>
      <c r="L108" s="1102"/>
      <c r="M108" s="1102"/>
      <c r="N108" s="1102"/>
      <c r="O108" s="1102"/>
      <c r="P108" s="1102"/>
      <c r="Q108" s="1102"/>
      <c r="R108" s="1080">
        <f t="shared" si="105"/>
        <v>0</v>
      </c>
      <c r="S108" s="788">
        <f t="shared" ref="S108:S111" si="106">D108*R108</f>
        <v>0</v>
      </c>
      <c r="T108" s="1066"/>
      <c r="U108" s="1066"/>
      <c r="V108" s="1066"/>
      <c r="W108" s="1081">
        <f t="shared" ref="W108:W111" si="107">X108/$U$7</f>
        <v>0</v>
      </c>
      <c r="X108" s="1081">
        <f t="shared" ref="X108:X111" si="108">R108/12</f>
        <v>0</v>
      </c>
      <c r="Z108" s="1081">
        <f t="shared" ref="Z108:Z111" si="109">IF($E108="Y",$R108,0)</f>
        <v>0</v>
      </c>
      <c r="AA108" s="1081">
        <f t="shared" ref="AA108:AA111" si="110">IF($E108="N",$R108,0)</f>
        <v>0</v>
      </c>
      <c r="AB108" s="909" t="e">
        <f t="shared" ref="AB108:AB111" si="111">Z108/(AA108+Z108)</f>
        <v>#DIV/0!</v>
      </c>
    </row>
    <row r="109" spans="1:28" ht="14.25" x14ac:dyDescent="0.3">
      <c r="A109" s="1075"/>
      <c r="B109" s="1076"/>
      <c r="C109" s="1148">
        <f>'24. M&amp;E Staff Loading'!C109</f>
        <v>0</v>
      </c>
      <c r="D109" s="919">
        <f>'24. M&amp;E Staff Loading'!D109</f>
        <v>0</v>
      </c>
      <c r="E109" s="1149">
        <f>'24. M&amp;E Staff Loading'!E109</f>
        <v>0</v>
      </c>
      <c r="F109" s="1102"/>
      <c r="G109" s="1102"/>
      <c r="H109" s="1102"/>
      <c r="I109" s="1102"/>
      <c r="J109" s="1102"/>
      <c r="K109" s="1102"/>
      <c r="L109" s="1102"/>
      <c r="M109" s="1102"/>
      <c r="N109" s="1102"/>
      <c r="O109" s="1102"/>
      <c r="P109" s="1102"/>
      <c r="Q109" s="1102"/>
      <c r="R109" s="1080">
        <f t="shared" si="105"/>
        <v>0</v>
      </c>
      <c r="S109" s="788">
        <f t="shared" si="106"/>
        <v>0</v>
      </c>
      <c r="W109" s="1081">
        <f t="shared" si="107"/>
        <v>0</v>
      </c>
      <c r="X109" s="1081">
        <f t="shared" si="108"/>
        <v>0</v>
      </c>
      <c r="Z109" s="1081">
        <f t="shared" si="109"/>
        <v>0</v>
      </c>
      <c r="AA109" s="1081">
        <f t="shared" si="110"/>
        <v>0</v>
      </c>
      <c r="AB109" s="909" t="e">
        <f t="shared" si="111"/>
        <v>#DIV/0!</v>
      </c>
    </row>
    <row r="110" spans="1:28" s="1088" customFormat="1" ht="14.25" x14ac:dyDescent="0.3">
      <c r="A110" s="1075"/>
      <c r="B110" s="1076"/>
      <c r="C110" s="1148">
        <f>'24. M&amp;E Staff Loading'!C110</f>
        <v>0</v>
      </c>
      <c r="D110" s="919">
        <f>'24. M&amp;E Staff Loading'!D110</f>
        <v>0</v>
      </c>
      <c r="E110" s="1149">
        <f>'24. M&amp;E Staff Loading'!E110</f>
        <v>0</v>
      </c>
      <c r="F110" s="1102"/>
      <c r="G110" s="1102"/>
      <c r="H110" s="1102"/>
      <c r="I110" s="1102"/>
      <c r="J110" s="1102"/>
      <c r="K110" s="1102"/>
      <c r="L110" s="1102"/>
      <c r="M110" s="1102"/>
      <c r="N110" s="1102"/>
      <c r="O110" s="1102"/>
      <c r="P110" s="1102"/>
      <c r="Q110" s="1102"/>
      <c r="R110" s="1080">
        <f t="shared" si="105"/>
        <v>0</v>
      </c>
      <c r="S110" s="788">
        <f t="shared" si="106"/>
        <v>0</v>
      </c>
      <c r="T110" s="1066"/>
      <c r="U110" s="1066"/>
      <c r="V110" s="1066"/>
      <c r="W110" s="1081">
        <f t="shared" si="107"/>
        <v>0</v>
      </c>
      <c r="X110" s="1081">
        <f t="shared" si="108"/>
        <v>0</v>
      </c>
      <c r="Z110" s="1081">
        <f t="shared" si="109"/>
        <v>0</v>
      </c>
      <c r="AA110" s="1081">
        <f t="shared" si="110"/>
        <v>0</v>
      </c>
      <c r="AB110" s="909" t="e">
        <f t="shared" si="111"/>
        <v>#DIV/0!</v>
      </c>
    </row>
    <row r="111" spans="1:28" ht="14.25" x14ac:dyDescent="0.3">
      <c r="A111" s="1075"/>
      <c r="B111" s="1076"/>
      <c r="C111" s="1148">
        <f>'24. M&amp;E Staff Loading'!C111</f>
        <v>0</v>
      </c>
      <c r="D111" s="919">
        <f>'24. M&amp;E Staff Loading'!D111</f>
        <v>0</v>
      </c>
      <c r="E111" s="1149">
        <f>'24. M&amp;E Staff Loading'!E111</f>
        <v>0</v>
      </c>
      <c r="F111" s="1102"/>
      <c r="G111" s="1102"/>
      <c r="H111" s="1102"/>
      <c r="I111" s="1102"/>
      <c r="J111" s="1102"/>
      <c r="K111" s="1102"/>
      <c r="L111" s="1102"/>
      <c r="M111" s="1102"/>
      <c r="N111" s="1102"/>
      <c r="O111" s="1102"/>
      <c r="P111" s="1102"/>
      <c r="Q111" s="1102"/>
      <c r="R111" s="1080">
        <f t="shared" si="105"/>
        <v>0</v>
      </c>
      <c r="S111" s="788">
        <f t="shared" si="106"/>
        <v>0</v>
      </c>
      <c r="W111" s="1081">
        <f t="shared" si="107"/>
        <v>0</v>
      </c>
      <c r="X111" s="1081">
        <f t="shared" si="108"/>
        <v>0</v>
      </c>
      <c r="Z111" s="1081">
        <f t="shared" si="109"/>
        <v>0</v>
      </c>
      <c r="AA111" s="1081">
        <f t="shared" si="110"/>
        <v>0</v>
      </c>
      <c r="AB111" s="909" t="e">
        <f t="shared" si="111"/>
        <v>#DIV/0!</v>
      </c>
    </row>
    <row r="112" spans="1:28" ht="15" thickBot="1" x14ac:dyDescent="0.35">
      <c r="A112" s="1082"/>
      <c r="B112" s="1083" t="s">
        <v>1234</v>
      </c>
      <c r="C112" s="1084"/>
      <c r="D112" s="920"/>
      <c r="E112" s="1086"/>
      <c r="F112" s="1087">
        <f>SUM(F107:F111)</f>
        <v>0</v>
      </c>
      <c r="G112" s="1087">
        <f t="shared" ref="G112:R112" si="112">SUM(G107:G111)</f>
        <v>0</v>
      </c>
      <c r="H112" s="1087">
        <f t="shared" si="112"/>
        <v>0</v>
      </c>
      <c r="I112" s="1087">
        <f t="shared" si="112"/>
        <v>0</v>
      </c>
      <c r="J112" s="1087">
        <f t="shared" si="112"/>
        <v>0</v>
      </c>
      <c r="K112" s="1087">
        <f t="shared" si="112"/>
        <v>0</v>
      </c>
      <c r="L112" s="1087">
        <f t="shared" si="112"/>
        <v>0</v>
      </c>
      <c r="M112" s="1087">
        <f t="shared" si="112"/>
        <v>0</v>
      </c>
      <c r="N112" s="1087">
        <f t="shared" si="112"/>
        <v>0</v>
      </c>
      <c r="O112" s="1087">
        <f t="shared" si="112"/>
        <v>0</v>
      </c>
      <c r="P112" s="1087">
        <f t="shared" si="112"/>
        <v>0</v>
      </c>
      <c r="Q112" s="1087">
        <f t="shared" si="112"/>
        <v>0</v>
      </c>
      <c r="R112" s="1087">
        <f t="shared" si="112"/>
        <v>0</v>
      </c>
      <c r="S112" s="796">
        <f>SUM(S107:S111)</f>
        <v>0</v>
      </c>
      <c r="W112" s="1099">
        <f>SUM(W107:W111)</f>
        <v>0</v>
      </c>
      <c r="X112" s="1099">
        <f>SUM(X107:X111)</f>
        <v>0</v>
      </c>
      <c r="Z112" s="1089">
        <f>SUM(Z107:Z111)</f>
        <v>0</v>
      </c>
      <c r="AA112" s="1089">
        <f>SUM(AA107:AA111)</f>
        <v>0</v>
      </c>
      <c r="AB112" s="798" t="e">
        <f>Z112/(Z112+AA112)</f>
        <v>#DIV/0!</v>
      </c>
    </row>
    <row r="113" spans="1:28" ht="14.25" x14ac:dyDescent="0.3">
      <c r="A113" s="1075">
        <v>6.2</v>
      </c>
      <c r="B113" s="1076" t="s">
        <v>1174</v>
      </c>
      <c r="C113" s="1148">
        <f>'24. M&amp;E Staff Loading'!C113</f>
        <v>0</v>
      </c>
      <c r="D113" s="919">
        <f>'24. M&amp;E Staff Loading'!D113</f>
        <v>0</v>
      </c>
      <c r="E113" s="1149">
        <f>'24. M&amp;E Staff Loading'!E113</f>
        <v>0</v>
      </c>
      <c r="F113" s="1102"/>
      <c r="G113" s="1102"/>
      <c r="H113" s="1102"/>
      <c r="I113" s="1102"/>
      <c r="J113" s="1102"/>
      <c r="K113" s="1102"/>
      <c r="L113" s="1102"/>
      <c r="M113" s="1102"/>
      <c r="N113" s="1102"/>
      <c r="O113" s="1102"/>
      <c r="P113" s="1102"/>
      <c r="Q113" s="1102"/>
      <c r="R113" s="1080">
        <f t="shared" ref="R113:R117" si="113">SUM(F113:Q113)</f>
        <v>0</v>
      </c>
      <c r="S113" s="788">
        <f>D113*R113</f>
        <v>0</v>
      </c>
      <c r="T113" s="1088"/>
      <c r="U113" s="1088"/>
      <c r="V113" s="1088"/>
      <c r="W113" s="1081">
        <f>X113/$U$7</f>
        <v>0</v>
      </c>
      <c r="X113" s="1081">
        <f>R113/12</f>
        <v>0</v>
      </c>
      <c r="Z113" s="1081">
        <f>IF($E113="Y",$R113,0)</f>
        <v>0</v>
      </c>
      <c r="AA113" s="1081">
        <f>IF($E113="N",$R113,0)</f>
        <v>0</v>
      </c>
      <c r="AB113" s="909" t="e">
        <f>Z113/(AA113+Z113)</f>
        <v>#DIV/0!</v>
      </c>
    </row>
    <row r="114" spans="1:28" s="1088" customFormat="1" ht="14.25" x14ac:dyDescent="0.3">
      <c r="A114" s="1075"/>
      <c r="B114" s="1076"/>
      <c r="C114" s="1148">
        <f>'24. M&amp;E Staff Loading'!C114</f>
        <v>0</v>
      </c>
      <c r="D114" s="919">
        <f>'24. M&amp;E Staff Loading'!D114</f>
        <v>0</v>
      </c>
      <c r="E114" s="1149">
        <f>'24. M&amp;E Staff Loading'!E114</f>
        <v>0</v>
      </c>
      <c r="F114" s="1102"/>
      <c r="G114" s="1102"/>
      <c r="H114" s="1102"/>
      <c r="I114" s="1102"/>
      <c r="J114" s="1102"/>
      <c r="K114" s="1102"/>
      <c r="L114" s="1102"/>
      <c r="M114" s="1102"/>
      <c r="N114" s="1102"/>
      <c r="O114" s="1102"/>
      <c r="P114" s="1102"/>
      <c r="Q114" s="1102"/>
      <c r="R114" s="1080">
        <f t="shared" si="113"/>
        <v>0</v>
      </c>
      <c r="S114" s="788">
        <f t="shared" ref="S114:S117" si="114">D114*R114</f>
        <v>0</v>
      </c>
      <c r="W114" s="1081">
        <f t="shared" ref="W114:W117" si="115">X114/$U$7</f>
        <v>0</v>
      </c>
      <c r="X114" s="1081">
        <f t="shared" ref="X114:X117" si="116">R114/12</f>
        <v>0</v>
      </c>
      <c r="Z114" s="1081">
        <f t="shared" ref="Z114:Z117" si="117">IF($E114="Y",$R114,0)</f>
        <v>0</v>
      </c>
      <c r="AA114" s="1081">
        <f t="shared" ref="AA114:AA117" si="118">IF($E114="N",$R114,0)</f>
        <v>0</v>
      </c>
      <c r="AB114" s="909" t="e">
        <f t="shared" ref="AB114:AB117" si="119">Z114/(AA114+Z114)</f>
        <v>#DIV/0!</v>
      </c>
    </row>
    <row r="115" spans="1:28" s="1088" customFormat="1" ht="14.25" x14ac:dyDescent="0.3">
      <c r="A115" s="1075"/>
      <c r="B115" s="1076"/>
      <c r="C115" s="1148">
        <f>'24. M&amp;E Staff Loading'!C115</f>
        <v>0</v>
      </c>
      <c r="D115" s="919">
        <f>'24. M&amp;E Staff Loading'!D115</f>
        <v>0</v>
      </c>
      <c r="E115" s="1149">
        <f>'24. M&amp;E Staff Loading'!E115</f>
        <v>0</v>
      </c>
      <c r="F115" s="1102"/>
      <c r="G115" s="1102"/>
      <c r="H115" s="1102"/>
      <c r="I115" s="1102"/>
      <c r="J115" s="1102"/>
      <c r="K115" s="1102"/>
      <c r="L115" s="1102"/>
      <c r="M115" s="1102"/>
      <c r="N115" s="1102"/>
      <c r="O115" s="1102"/>
      <c r="P115" s="1102"/>
      <c r="Q115" s="1102"/>
      <c r="R115" s="1080">
        <f t="shared" si="113"/>
        <v>0</v>
      </c>
      <c r="S115" s="788">
        <f t="shared" si="114"/>
        <v>0</v>
      </c>
      <c r="W115" s="1081">
        <f t="shared" si="115"/>
        <v>0</v>
      </c>
      <c r="X115" s="1081">
        <f t="shared" si="116"/>
        <v>0</v>
      </c>
      <c r="Z115" s="1081">
        <f t="shared" si="117"/>
        <v>0</v>
      </c>
      <c r="AA115" s="1081">
        <f t="shared" si="118"/>
        <v>0</v>
      </c>
      <c r="AB115" s="909" t="e">
        <f t="shared" si="119"/>
        <v>#DIV/0!</v>
      </c>
    </row>
    <row r="116" spans="1:28" ht="14.25" x14ac:dyDescent="0.3">
      <c r="A116" s="1075"/>
      <c r="B116" s="1076"/>
      <c r="C116" s="1148">
        <f>'24. M&amp;E Staff Loading'!C116</f>
        <v>0</v>
      </c>
      <c r="D116" s="919">
        <f>'24. M&amp;E Staff Loading'!D116</f>
        <v>0</v>
      </c>
      <c r="E116" s="1149">
        <f>'24. M&amp;E Staff Loading'!E116</f>
        <v>0</v>
      </c>
      <c r="F116" s="1102"/>
      <c r="G116" s="1102"/>
      <c r="H116" s="1102"/>
      <c r="I116" s="1102"/>
      <c r="J116" s="1102"/>
      <c r="K116" s="1102"/>
      <c r="L116" s="1102"/>
      <c r="M116" s="1102"/>
      <c r="N116" s="1102"/>
      <c r="O116" s="1102"/>
      <c r="P116" s="1102"/>
      <c r="Q116" s="1102"/>
      <c r="R116" s="1080">
        <f t="shared" si="113"/>
        <v>0</v>
      </c>
      <c r="S116" s="788">
        <f t="shared" si="114"/>
        <v>0</v>
      </c>
      <c r="W116" s="1081">
        <f t="shared" si="115"/>
        <v>0</v>
      </c>
      <c r="X116" s="1081">
        <f t="shared" si="116"/>
        <v>0</v>
      </c>
      <c r="Z116" s="1081">
        <f t="shared" si="117"/>
        <v>0</v>
      </c>
      <c r="AA116" s="1081">
        <f t="shared" si="118"/>
        <v>0</v>
      </c>
      <c r="AB116" s="909" t="e">
        <f t="shared" si="119"/>
        <v>#DIV/0!</v>
      </c>
    </row>
    <row r="117" spans="1:28" ht="14.25" x14ac:dyDescent="0.3">
      <c r="A117" s="1075"/>
      <c r="B117" s="1076"/>
      <c r="C117" s="1148">
        <f>'24. M&amp;E Staff Loading'!C117</f>
        <v>0</v>
      </c>
      <c r="D117" s="919">
        <f>'24. M&amp;E Staff Loading'!D117</f>
        <v>0</v>
      </c>
      <c r="E117" s="1149">
        <f>'24. M&amp;E Staff Loading'!E117</f>
        <v>0</v>
      </c>
      <c r="F117" s="1102"/>
      <c r="G117" s="1102"/>
      <c r="H117" s="1102"/>
      <c r="I117" s="1102"/>
      <c r="J117" s="1102"/>
      <c r="K117" s="1102"/>
      <c r="L117" s="1102"/>
      <c r="M117" s="1102"/>
      <c r="N117" s="1102"/>
      <c r="O117" s="1102"/>
      <c r="P117" s="1102"/>
      <c r="Q117" s="1102"/>
      <c r="R117" s="1080">
        <f t="shared" si="113"/>
        <v>0</v>
      </c>
      <c r="S117" s="788">
        <f t="shared" si="114"/>
        <v>0</v>
      </c>
      <c r="W117" s="1081">
        <f t="shared" si="115"/>
        <v>0</v>
      </c>
      <c r="X117" s="1081">
        <f t="shared" si="116"/>
        <v>0</v>
      </c>
      <c r="Z117" s="1081">
        <f t="shared" si="117"/>
        <v>0</v>
      </c>
      <c r="AA117" s="1081">
        <f t="shared" si="118"/>
        <v>0</v>
      </c>
      <c r="AB117" s="909" t="e">
        <f t="shared" si="119"/>
        <v>#DIV/0!</v>
      </c>
    </row>
    <row r="118" spans="1:28" ht="15" thickBot="1" x14ac:dyDescent="0.35">
      <c r="A118" s="1082"/>
      <c r="B118" s="1083" t="s">
        <v>1175</v>
      </c>
      <c r="C118" s="1084"/>
      <c r="D118" s="920"/>
      <c r="E118" s="1086"/>
      <c r="F118" s="1087">
        <f>SUM(F113:F117)</f>
        <v>0</v>
      </c>
      <c r="G118" s="1087">
        <f t="shared" ref="G118:R118" si="120">SUM(G113:G117)</f>
        <v>0</v>
      </c>
      <c r="H118" s="1087">
        <f t="shared" si="120"/>
        <v>0</v>
      </c>
      <c r="I118" s="1087">
        <f t="shared" si="120"/>
        <v>0</v>
      </c>
      <c r="J118" s="1087">
        <f t="shared" si="120"/>
        <v>0</v>
      </c>
      <c r="K118" s="1087">
        <f t="shared" si="120"/>
        <v>0</v>
      </c>
      <c r="L118" s="1087">
        <f t="shared" si="120"/>
        <v>0</v>
      </c>
      <c r="M118" s="1087">
        <f t="shared" si="120"/>
        <v>0</v>
      </c>
      <c r="N118" s="1087">
        <f t="shared" si="120"/>
        <v>0</v>
      </c>
      <c r="O118" s="1087">
        <f t="shared" si="120"/>
        <v>0</v>
      </c>
      <c r="P118" s="1087">
        <f t="shared" si="120"/>
        <v>0</v>
      </c>
      <c r="Q118" s="1087">
        <f t="shared" si="120"/>
        <v>0</v>
      </c>
      <c r="R118" s="1087">
        <f t="shared" si="120"/>
        <v>0</v>
      </c>
      <c r="S118" s="796">
        <f>SUM(S113:S117)</f>
        <v>0</v>
      </c>
      <c r="W118" s="1099">
        <f>SUM(W113:W117)</f>
        <v>0</v>
      </c>
      <c r="X118" s="1099">
        <f>SUM(X113:X117)</f>
        <v>0</v>
      </c>
      <c r="Z118" s="1089">
        <f>SUM(Z113:Z117)</f>
        <v>0</v>
      </c>
      <c r="AA118" s="1089">
        <f>SUM(AA113:AA117)</f>
        <v>0</v>
      </c>
      <c r="AB118" s="798" t="e">
        <f>Z118/(Z118+AA118)</f>
        <v>#DIV/0!</v>
      </c>
    </row>
    <row r="119" spans="1:28" ht="14.25" x14ac:dyDescent="0.3">
      <c r="A119" s="1075">
        <v>6.3</v>
      </c>
      <c r="B119" s="1076" t="s">
        <v>158</v>
      </c>
      <c r="C119" s="1148">
        <f>'24. M&amp;E Staff Loading'!C119</f>
        <v>0</v>
      </c>
      <c r="D119" s="919">
        <f>'24. M&amp;E Staff Loading'!D119</f>
        <v>0</v>
      </c>
      <c r="E119" s="1149">
        <f>'24. M&amp;E Staff Loading'!E119</f>
        <v>0</v>
      </c>
      <c r="F119" s="1102"/>
      <c r="G119" s="1102"/>
      <c r="H119" s="1102"/>
      <c r="I119" s="1102"/>
      <c r="J119" s="1102"/>
      <c r="K119" s="1102"/>
      <c r="L119" s="1102"/>
      <c r="M119" s="1102"/>
      <c r="N119" s="1102"/>
      <c r="O119" s="1102"/>
      <c r="P119" s="1102"/>
      <c r="Q119" s="1102"/>
      <c r="R119" s="1080">
        <f t="shared" ref="R119:R123" si="121">SUM(F119:Q119)</f>
        <v>0</v>
      </c>
      <c r="S119" s="788">
        <f>D119*R119</f>
        <v>0</v>
      </c>
      <c r="W119" s="1081">
        <f>X119/$U$7</f>
        <v>0</v>
      </c>
      <c r="X119" s="1081">
        <f>R119/12</f>
        <v>0</v>
      </c>
      <c r="Z119" s="1081">
        <f>IF($E119="Y",$R119,0)</f>
        <v>0</v>
      </c>
      <c r="AA119" s="1081">
        <f>IF($E119="N",$R119,0)</f>
        <v>0</v>
      </c>
      <c r="AB119" s="909" t="e">
        <f>Z119/(AA119+Z119)</f>
        <v>#DIV/0!</v>
      </c>
    </row>
    <row r="120" spans="1:28" s="1088" customFormat="1" ht="14.25" x14ac:dyDescent="0.3">
      <c r="A120" s="1075"/>
      <c r="B120" s="1076"/>
      <c r="C120" s="1148">
        <f>'24. M&amp;E Staff Loading'!C120</f>
        <v>0</v>
      </c>
      <c r="D120" s="919">
        <f>'24. M&amp;E Staff Loading'!D120</f>
        <v>0</v>
      </c>
      <c r="E120" s="1149">
        <f>'24. M&amp;E Staff Loading'!E120</f>
        <v>0</v>
      </c>
      <c r="F120" s="1102"/>
      <c r="G120" s="1102"/>
      <c r="H120" s="1102"/>
      <c r="I120" s="1102"/>
      <c r="J120" s="1102"/>
      <c r="K120" s="1102"/>
      <c r="L120" s="1102"/>
      <c r="M120" s="1102"/>
      <c r="N120" s="1102"/>
      <c r="O120" s="1102"/>
      <c r="P120" s="1102"/>
      <c r="Q120" s="1102"/>
      <c r="R120" s="1080">
        <f t="shared" si="121"/>
        <v>0</v>
      </c>
      <c r="S120" s="788">
        <f t="shared" ref="S120:S123" si="122">D120*R120</f>
        <v>0</v>
      </c>
      <c r="T120" s="1129"/>
      <c r="U120" s="1129"/>
      <c r="V120" s="1129"/>
      <c r="W120" s="1081">
        <f t="shared" ref="W120:W123" si="123">X120/$U$7</f>
        <v>0</v>
      </c>
      <c r="X120" s="1081">
        <f t="shared" ref="X120:X123" si="124">R120/12</f>
        <v>0</v>
      </c>
      <c r="Z120" s="1081">
        <f t="shared" ref="Z120:Z123" si="125">IF($E120="Y",$R120,0)</f>
        <v>0</v>
      </c>
      <c r="AA120" s="1081">
        <f t="shared" ref="AA120:AA123" si="126">IF($E120="N",$R120,0)</f>
        <v>0</v>
      </c>
      <c r="AB120" s="909" t="e">
        <f t="shared" ref="AB120:AB123" si="127">Z120/(AA120+Z120)</f>
        <v>#DIV/0!</v>
      </c>
    </row>
    <row r="121" spans="1:28" ht="14.25" x14ac:dyDescent="0.3">
      <c r="A121" s="1075"/>
      <c r="B121" s="1076"/>
      <c r="C121" s="1148">
        <f>'24. M&amp;E Staff Loading'!C121</f>
        <v>0</v>
      </c>
      <c r="D121" s="919">
        <f>'24. M&amp;E Staff Loading'!D121</f>
        <v>0</v>
      </c>
      <c r="E121" s="1149">
        <f>'24. M&amp;E Staff Loading'!E121</f>
        <v>0</v>
      </c>
      <c r="F121" s="1102"/>
      <c r="G121" s="1102"/>
      <c r="H121" s="1102"/>
      <c r="I121" s="1102"/>
      <c r="J121" s="1102"/>
      <c r="K121" s="1102"/>
      <c r="L121" s="1102"/>
      <c r="M121" s="1102"/>
      <c r="N121" s="1102"/>
      <c r="O121" s="1102"/>
      <c r="P121" s="1102"/>
      <c r="Q121" s="1102"/>
      <c r="R121" s="1080">
        <f t="shared" si="121"/>
        <v>0</v>
      </c>
      <c r="S121" s="788">
        <f t="shared" si="122"/>
        <v>0</v>
      </c>
      <c r="W121" s="1081">
        <f t="shared" si="123"/>
        <v>0</v>
      </c>
      <c r="X121" s="1081">
        <f t="shared" si="124"/>
        <v>0</v>
      </c>
      <c r="Z121" s="1081">
        <f t="shared" si="125"/>
        <v>0</v>
      </c>
      <c r="AA121" s="1081">
        <f t="shared" si="126"/>
        <v>0</v>
      </c>
      <c r="AB121" s="909" t="e">
        <f t="shared" si="127"/>
        <v>#DIV/0!</v>
      </c>
    </row>
    <row r="122" spans="1:28" s="1088" customFormat="1" ht="14.25" x14ac:dyDescent="0.3">
      <c r="A122" s="1075"/>
      <c r="B122" s="1076"/>
      <c r="C122" s="1148">
        <f>'24. M&amp;E Staff Loading'!C122</f>
        <v>0</v>
      </c>
      <c r="D122" s="919">
        <f>'24. M&amp;E Staff Loading'!D122</f>
        <v>0</v>
      </c>
      <c r="E122" s="1149">
        <f>'24. M&amp;E Staff Loading'!E122</f>
        <v>0</v>
      </c>
      <c r="F122" s="1102"/>
      <c r="G122" s="1102"/>
      <c r="H122" s="1102"/>
      <c r="I122" s="1102"/>
      <c r="J122" s="1102"/>
      <c r="K122" s="1102"/>
      <c r="L122" s="1102"/>
      <c r="M122" s="1102"/>
      <c r="N122" s="1102"/>
      <c r="O122" s="1102"/>
      <c r="P122" s="1102"/>
      <c r="Q122" s="1102"/>
      <c r="R122" s="1080">
        <f t="shared" si="121"/>
        <v>0</v>
      </c>
      <c r="S122" s="788">
        <f t="shared" si="122"/>
        <v>0</v>
      </c>
      <c r="T122" s="1066"/>
      <c r="U122" s="1066"/>
      <c r="V122" s="1066"/>
      <c r="W122" s="1081">
        <f t="shared" si="123"/>
        <v>0</v>
      </c>
      <c r="X122" s="1081">
        <f t="shared" si="124"/>
        <v>0</v>
      </c>
      <c r="Z122" s="1081">
        <f t="shared" si="125"/>
        <v>0</v>
      </c>
      <c r="AA122" s="1081">
        <f t="shared" si="126"/>
        <v>0</v>
      </c>
      <c r="AB122" s="909" t="e">
        <f t="shared" si="127"/>
        <v>#DIV/0!</v>
      </c>
    </row>
    <row r="123" spans="1:28" ht="14.25" x14ac:dyDescent="0.3">
      <c r="A123" s="1075"/>
      <c r="B123" s="1076"/>
      <c r="C123" s="1148">
        <f>'24. M&amp;E Staff Loading'!C123</f>
        <v>0</v>
      </c>
      <c r="D123" s="919">
        <f>'24. M&amp;E Staff Loading'!D123</f>
        <v>0</v>
      </c>
      <c r="E123" s="1149">
        <f>'24. M&amp;E Staff Loading'!E123</f>
        <v>0</v>
      </c>
      <c r="F123" s="1102"/>
      <c r="G123" s="1102"/>
      <c r="H123" s="1102"/>
      <c r="I123" s="1102"/>
      <c r="J123" s="1102"/>
      <c r="K123" s="1102"/>
      <c r="L123" s="1102"/>
      <c r="M123" s="1102"/>
      <c r="N123" s="1102"/>
      <c r="O123" s="1102"/>
      <c r="P123" s="1102"/>
      <c r="Q123" s="1102"/>
      <c r="R123" s="1080">
        <f t="shared" si="121"/>
        <v>0</v>
      </c>
      <c r="S123" s="788">
        <f t="shared" si="122"/>
        <v>0</v>
      </c>
      <c r="W123" s="1081">
        <f t="shared" si="123"/>
        <v>0</v>
      </c>
      <c r="X123" s="1081">
        <f t="shared" si="124"/>
        <v>0</v>
      </c>
      <c r="Z123" s="1081">
        <f t="shared" si="125"/>
        <v>0</v>
      </c>
      <c r="AA123" s="1081">
        <f t="shared" si="126"/>
        <v>0</v>
      </c>
      <c r="AB123" s="909" t="e">
        <f t="shared" si="127"/>
        <v>#DIV/0!</v>
      </c>
    </row>
    <row r="124" spans="1:28" ht="15" thickBot="1" x14ac:dyDescent="0.35">
      <c r="A124" s="1082"/>
      <c r="B124" s="1083" t="s">
        <v>159</v>
      </c>
      <c r="C124" s="1084"/>
      <c r="D124" s="920"/>
      <c r="E124" s="1086"/>
      <c r="F124" s="1087">
        <f>SUM(F119:F123)</f>
        <v>0</v>
      </c>
      <c r="G124" s="1087">
        <f t="shared" ref="G124:R124" si="128">SUM(G119:G123)</f>
        <v>0</v>
      </c>
      <c r="H124" s="1087">
        <f t="shared" si="128"/>
        <v>0</v>
      </c>
      <c r="I124" s="1087">
        <f t="shared" si="128"/>
        <v>0</v>
      </c>
      <c r="J124" s="1087">
        <f t="shared" si="128"/>
        <v>0</v>
      </c>
      <c r="K124" s="1087">
        <f t="shared" si="128"/>
        <v>0</v>
      </c>
      <c r="L124" s="1087">
        <f t="shared" si="128"/>
        <v>0</v>
      </c>
      <c r="M124" s="1087">
        <f t="shared" si="128"/>
        <v>0</v>
      </c>
      <c r="N124" s="1087">
        <f t="shared" si="128"/>
        <v>0</v>
      </c>
      <c r="O124" s="1087">
        <f t="shared" si="128"/>
        <v>0</v>
      </c>
      <c r="P124" s="1087">
        <f t="shared" si="128"/>
        <v>0</v>
      </c>
      <c r="Q124" s="1087">
        <f t="shared" si="128"/>
        <v>0</v>
      </c>
      <c r="R124" s="1087">
        <f t="shared" si="128"/>
        <v>0</v>
      </c>
      <c r="S124" s="796">
        <f>SUM(S119:S123)</f>
        <v>0</v>
      </c>
      <c r="W124" s="1099">
        <f>SUM(W119:W123)</f>
        <v>0</v>
      </c>
      <c r="X124" s="1099">
        <f>SUM(X119:X123)</f>
        <v>0</v>
      </c>
      <c r="Z124" s="1089">
        <f>SUM(Z119:Z123)</f>
        <v>0</v>
      </c>
      <c r="AA124" s="1089">
        <f>SUM(AA119:AA123)</f>
        <v>0</v>
      </c>
      <c r="AB124" s="798" t="e">
        <f>Z124/(Z124+AA124)</f>
        <v>#DIV/0!</v>
      </c>
    </row>
    <row r="125" spans="1:28" ht="14.25" x14ac:dyDescent="0.3">
      <c r="A125" s="1075">
        <v>6.4</v>
      </c>
      <c r="B125" s="1076" t="s">
        <v>160</v>
      </c>
      <c r="C125" s="1148">
        <f>'24. M&amp;E Staff Loading'!C125</f>
        <v>0</v>
      </c>
      <c r="D125" s="919">
        <f>'24. M&amp;E Staff Loading'!D125</f>
        <v>0</v>
      </c>
      <c r="E125" s="1149">
        <f>'24. M&amp;E Staff Loading'!E125</f>
        <v>0</v>
      </c>
      <c r="F125" s="1102"/>
      <c r="G125" s="1102"/>
      <c r="H125" s="1102"/>
      <c r="I125" s="1102"/>
      <c r="J125" s="1102"/>
      <c r="K125" s="1102"/>
      <c r="L125" s="1102"/>
      <c r="M125" s="1102"/>
      <c r="N125" s="1102"/>
      <c r="O125" s="1102"/>
      <c r="P125" s="1102"/>
      <c r="Q125" s="1102"/>
      <c r="R125" s="1080">
        <f t="shared" ref="R125:R129" si="129">SUM(F125:Q125)</f>
        <v>0</v>
      </c>
      <c r="S125" s="788">
        <f>D125*R125</f>
        <v>0</v>
      </c>
      <c r="W125" s="1081">
        <f>X125/$U$7</f>
        <v>0</v>
      </c>
      <c r="X125" s="1081">
        <f>R125/12</f>
        <v>0</v>
      </c>
      <c r="Z125" s="1081">
        <f>IF($E125="Y",$R125,0)</f>
        <v>0</v>
      </c>
      <c r="AA125" s="1081">
        <f>IF($E125="N",$R125,0)</f>
        <v>0</v>
      </c>
      <c r="AB125" s="909" t="e">
        <f>Z125/(AA125+Z125)</f>
        <v>#DIV/0!</v>
      </c>
    </row>
    <row r="126" spans="1:28" s="1088" customFormat="1" ht="14.25" x14ac:dyDescent="0.3">
      <c r="A126" s="1075"/>
      <c r="B126" s="1076"/>
      <c r="C126" s="1148">
        <f>'24. M&amp;E Staff Loading'!C126</f>
        <v>0</v>
      </c>
      <c r="D126" s="919">
        <f>'24. M&amp;E Staff Loading'!D126</f>
        <v>0</v>
      </c>
      <c r="E126" s="1149">
        <f>'24. M&amp;E Staff Loading'!E126</f>
        <v>0</v>
      </c>
      <c r="F126" s="1102"/>
      <c r="G126" s="1102"/>
      <c r="H126" s="1102"/>
      <c r="I126" s="1102"/>
      <c r="J126" s="1102"/>
      <c r="K126" s="1102"/>
      <c r="L126" s="1102"/>
      <c r="M126" s="1102"/>
      <c r="N126" s="1102"/>
      <c r="O126" s="1102"/>
      <c r="P126" s="1102"/>
      <c r="Q126" s="1102"/>
      <c r="R126" s="1080">
        <f t="shared" si="129"/>
        <v>0</v>
      </c>
      <c r="S126" s="788">
        <f t="shared" ref="S126:S129" si="130">D126*R126</f>
        <v>0</v>
      </c>
      <c r="T126" s="1066"/>
      <c r="U126" s="1066"/>
      <c r="V126" s="1066"/>
      <c r="W126" s="1081">
        <f t="shared" ref="W126:W129" si="131">X126/$U$7</f>
        <v>0</v>
      </c>
      <c r="X126" s="1081">
        <f t="shared" ref="X126:X129" si="132">R126/12</f>
        <v>0</v>
      </c>
      <c r="Z126" s="1081">
        <f t="shared" ref="Z126:Z129" si="133">IF($E126="Y",$R126,0)</f>
        <v>0</v>
      </c>
      <c r="AA126" s="1081">
        <f t="shared" ref="AA126:AA129" si="134">IF($E126="N",$R126,0)</f>
        <v>0</v>
      </c>
      <c r="AB126" s="909" t="e">
        <f t="shared" ref="AB126:AB129" si="135">Z126/(AA126+Z126)</f>
        <v>#DIV/0!</v>
      </c>
    </row>
    <row r="127" spans="1:28" s="1088" customFormat="1" ht="14.25" x14ac:dyDescent="0.3">
      <c r="A127" s="1075"/>
      <c r="B127" s="1076"/>
      <c r="C127" s="1148">
        <f>'24. M&amp;E Staff Loading'!C127</f>
        <v>0</v>
      </c>
      <c r="D127" s="919">
        <f>'24. M&amp;E Staff Loading'!D127</f>
        <v>0</v>
      </c>
      <c r="E127" s="1149">
        <f>'24. M&amp;E Staff Loading'!E127</f>
        <v>0</v>
      </c>
      <c r="F127" s="1102"/>
      <c r="G127" s="1102"/>
      <c r="H127" s="1102"/>
      <c r="I127" s="1102"/>
      <c r="J127" s="1102"/>
      <c r="K127" s="1102"/>
      <c r="L127" s="1102"/>
      <c r="M127" s="1102"/>
      <c r="N127" s="1102"/>
      <c r="O127" s="1102"/>
      <c r="P127" s="1102"/>
      <c r="Q127" s="1102"/>
      <c r="R127" s="1080">
        <f t="shared" si="129"/>
        <v>0</v>
      </c>
      <c r="S127" s="788">
        <f t="shared" si="130"/>
        <v>0</v>
      </c>
      <c r="T127" s="1066"/>
      <c r="U127" s="1066"/>
      <c r="V127" s="1066"/>
      <c r="W127" s="1081">
        <f t="shared" si="131"/>
        <v>0</v>
      </c>
      <c r="X127" s="1081">
        <f t="shared" si="132"/>
        <v>0</v>
      </c>
      <c r="Z127" s="1081">
        <f t="shared" si="133"/>
        <v>0</v>
      </c>
      <c r="AA127" s="1081">
        <f t="shared" si="134"/>
        <v>0</v>
      </c>
      <c r="AB127" s="909" t="e">
        <f t="shared" si="135"/>
        <v>#DIV/0!</v>
      </c>
    </row>
    <row r="128" spans="1:28" s="1088" customFormat="1" ht="14.25" x14ac:dyDescent="0.3">
      <c r="A128" s="1075"/>
      <c r="B128" s="1076"/>
      <c r="C128" s="1148">
        <f>'24. M&amp;E Staff Loading'!C128</f>
        <v>0</v>
      </c>
      <c r="D128" s="919">
        <f>'24. M&amp;E Staff Loading'!D128</f>
        <v>0</v>
      </c>
      <c r="E128" s="1149">
        <f>'24. M&amp;E Staff Loading'!E128</f>
        <v>0</v>
      </c>
      <c r="F128" s="1102"/>
      <c r="G128" s="1102"/>
      <c r="H128" s="1102"/>
      <c r="I128" s="1102"/>
      <c r="J128" s="1102"/>
      <c r="K128" s="1102"/>
      <c r="L128" s="1102"/>
      <c r="M128" s="1102"/>
      <c r="N128" s="1102"/>
      <c r="O128" s="1102"/>
      <c r="P128" s="1102"/>
      <c r="Q128" s="1102"/>
      <c r="R128" s="1080">
        <f t="shared" si="129"/>
        <v>0</v>
      </c>
      <c r="S128" s="788">
        <f t="shared" si="130"/>
        <v>0</v>
      </c>
      <c r="T128" s="1066"/>
      <c r="U128" s="1066"/>
      <c r="V128" s="1066"/>
      <c r="W128" s="1081">
        <f t="shared" si="131"/>
        <v>0</v>
      </c>
      <c r="X128" s="1081">
        <f t="shared" si="132"/>
        <v>0</v>
      </c>
      <c r="Z128" s="1081">
        <f t="shared" si="133"/>
        <v>0</v>
      </c>
      <c r="AA128" s="1081">
        <f t="shared" si="134"/>
        <v>0</v>
      </c>
      <c r="AB128" s="909" t="e">
        <f t="shared" si="135"/>
        <v>#DIV/0!</v>
      </c>
    </row>
    <row r="129" spans="1:28" ht="14.25" customHeight="1" x14ac:dyDescent="0.3">
      <c r="A129" s="1075"/>
      <c r="B129" s="1076"/>
      <c r="C129" s="1148">
        <f>'24. M&amp;E Staff Loading'!C129</f>
        <v>0</v>
      </c>
      <c r="D129" s="919">
        <f>'24. M&amp;E Staff Loading'!D129</f>
        <v>0</v>
      </c>
      <c r="E129" s="1149">
        <f>'24. M&amp;E Staff Loading'!E129</f>
        <v>0</v>
      </c>
      <c r="F129" s="1102"/>
      <c r="G129" s="1102"/>
      <c r="H129" s="1102"/>
      <c r="I129" s="1102"/>
      <c r="J129" s="1102"/>
      <c r="K129" s="1102"/>
      <c r="L129" s="1102"/>
      <c r="M129" s="1102"/>
      <c r="N129" s="1102"/>
      <c r="O129" s="1102"/>
      <c r="P129" s="1102"/>
      <c r="Q129" s="1102"/>
      <c r="R129" s="1080">
        <f t="shared" si="129"/>
        <v>0</v>
      </c>
      <c r="S129" s="788">
        <f t="shared" si="130"/>
        <v>0</v>
      </c>
      <c r="W129" s="1081">
        <f t="shared" si="131"/>
        <v>0</v>
      </c>
      <c r="X129" s="1081">
        <f t="shared" si="132"/>
        <v>0</v>
      </c>
      <c r="Z129" s="1081">
        <f t="shared" si="133"/>
        <v>0</v>
      </c>
      <c r="AA129" s="1081">
        <f t="shared" si="134"/>
        <v>0</v>
      </c>
      <c r="AB129" s="909" t="e">
        <f t="shared" si="135"/>
        <v>#DIV/0!</v>
      </c>
    </row>
    <row r="130" spans="1:28" s="1068" customFormat="1" ht="15" thickBot="1" x14ac:dyDescent="0.35">
      <c r="A130" s="1082"/>
      <c r="B130" s="1083" t="s">
        <v>161</v>
      </c>
      <c r="C130" s="1084"/>
      <c r="D130" s="920"/>
      <c r="E130" s="1086"/>
      <c r="F130" s="1087">
        <f>SUM(F125:F129)</f>
        <v>0</v>
      </c>
      <c r="G130" s="1087">
        <f t="shared" ref="G130:R130" si="136">SUM(G125:G129)</f>
        <v>0</v>
      </c>
      <c r="H130" s="1087">
        <f t="shared" si="136"/>
        <v>0</v>
      </c>
      <c r="I130" s="1087">
        <f t="shared" si="136"/>
        <v>0</v>
      </c>
      <c r="J130" s="1087">
        <f t="shared" si="136"/>
        <v>0</v>
      </c>
      <c r="K130" s="1087">
        <f t="shared" si="136"/>
        <v>0</v>
      </c>
      <c r="L130" s="1087">
        <f t="shared" si="136"/>
        <v>0</v>
      </c>
      <c r="M130" s="1087">
        <f t="shared" si="136"/>
        <v>0</v>
      </c>
      <c r="N130" s="1087">
        <f t="shared" si="136"/>
        <v>0</v>
      </c>
      <c r="O130" s="1087">
        <f t="shared" si="136"/>
        <v>0</v>
      </c>
      <c r="P130" s="1087">
        <f t="shared" si="136"/>
        <v>0</v>
      </c>
      <c r="Q130" s="1087">
        <f t="shared" si="136"/>
        <v>0</v>
      </c>
      <c r="R130" s="1087">
        <f t="shared" si="136"/>
        <v>0</v>
      </c>
      <c r="S130" s="796">
        <f>SUM(S125:S129)</f>
        <v>0</v>
      </c>
      <c r="T130" s="1066"/>
      <c r="U130" s="1066"/>
      <c r="V130" s="1066"/>
      <c r="W130" s="1099">
        <f>SUM(W125:W129)</f>
        <v>0</v>
      </c>
      <c r="X130" s="1099">
        <f>SUM(X125:X129)</f>
        <v>0</v>
      </c>
      <c r="Z130" s="1089">
        <f>SUM(Z125:Z129)</f>
        <v>0</v>
      </c>
      <c r="AA130" s="1089">
        <f>SUM(AA125:AA129)</f>
        <v>0</v>
      </c>
      <c r="AB130" s="798" t="e">
        <f>Z130/(Z130+AA130)</f>
        <v>#DIV/0!</v>
      </c>
    </row>
    <row r="131" spans="1:28" ht="9.9499999999999993" customHeight="1" x14ac:dyDescent="0.3">
      <c r="A131" s="1100"/>
      <c r="B131" s="1101"/>
      <c r="C131" s="1118"/>
      <c r="D131" s="922"/>
      <c r="E131" s="1079"/>
      <c r="F131" s="1102"/>
      <c r="G131" s="1102"/>
      <c r="H131" s="1102"/>
      <c r="I131" s="1102"/>
      <c r="J131" s="1102"/>
      <c r="K131" s="1102"/>
      <c r="L131" s="1102"/>
      <c r="M131" s="1102"/>
      <c r="N131" s="1102"/>
      <c r="O131" s="1102"/>
      <c r="P131" s="1102"/>
      <c r="Q131" s="1102"/>
      <c r="R131" s="1102"/>
      <c r="S131" s="834"/>
      <c r="W131" s="1125"/>
      <c r="X131" s="1125"/>
      <c r="Z131" s="1125"/>
      <c r="AA131" s="1125"/>
      <c r="AB131" s="790"/>
    </row>
    <row r="132" spans="1:28" ht="15" thickBot="1" x14ac:dyDescent="0.35">
      <c r="A132" s="1104"/>
      <c r="B132" s="1105" t="s">
        <v>155</v>
      </c>
      <c r="C132" s="1106"/>
      <c r="D132" s="923"/>
      <c r="E132" s="1108"/>
      <c r="F132" s="1107">
        <f t="shared" ref="F132:S132" si="137">SUM(F112,F118,F124,F130)</f>
        <v>0</v>
      </c>
      <c r="G132" s="1107">
        <f t="shared" si="137"/>
        <v>0</v>
      </c>
      <c r="H132" s="1107">
        <f t="shared" si="137"/>
        <v>0</v>
      </c>
      <c r="I132" s="1107">
        <f t="shared" si="137"/>
        <v>0</v>
      </c>
      <c r="J132" s="1107">
        <f t="shared" si="137"/>
        <v>0</v>
      </c>
      <c r="K132" s="1107">
        <f t="shared" si="137"/>
        <v>0</v>
      </c>
      <c r="L132" s="1107">
        <f t="shared" si="137"/>
        <v>0</v>
      </c>
      <c r="M132" s="1107">
        <f t="shared" si="137"/>
        <v>0</v>
      </c>
      <c r="N132" s="1107">
        <f t="shared" si="137"/>
        <v>0</v>
      </c>
      <c r="O132" s="1107">
        <f t="shared" si="137"/>
        <v>0</v>
      </c>
      <c r="P132" s="1107">
        <f t="shared" si="137"/>
        <v>0</v>
      </c>
      <c r="Q132" s="1107">
        <f t="shared" si="137"/>
        <v>0</v>
      </c>
      <c r="R132" s="1107">
        <f t="shared" si="137"/>
        <v>0</v>
      </c>
      <c r="S132" s="814">
        <f t="shared" si="137"/>
        <v>0</v>
      </c>
      <c r="W132" s="1107">
        <f>SUM(W112,W118,W124,W130)</f>
        <v>0</v>
      </c>
      <c r="X132" s="1107">
        <f>SUM(X112,X118,X124,X130)</f>
        <v>0</v>
      </c>
      <c r="Z132" s="1107">
        <f>SUM(Z112,Z118,Z124,Z130)</f>
        <v>0</v>
      </c>
      <c r="AA132" s="1107">
        <f>SUM(AA112,AA118,AA124,AA130)</f>
        <v>0</v>
      </c>
      <c r="AB132" s="1190" t="e">
        <f>Z132/(Z132+AA132)</f>
        <v>#DIV/0!</v>
      </c>
    </row>
    <row r="133" spans="1:28" ht="14.25" x14ac:dyDescent="0.3">
      <c r="A133" s="1126"/>
      <c r="B133" s="1101"/>
      <c r="C133" s="1077"/>
      <c r="D133" s="922"/>
      <c r="E133" s="1128"/>
      <c r="F133" s="1102"/>
      <c r="G133" s="1102"/>
      <c r="H133" s="1102"/>
      <c r="I133" s="1102"/>
      <c r="J133" s="1102"/>
      <c r="K133" s="1102"/>
      <c r="L133" s="1102"/>
      <c r="M133" s="1102"/>
      <c r="N133" s="1102"/>
      <c r="O133" s="1102"/>
      <c r="P133" s="1102"/>
      <c r="Q133" s="1102"/>
      <c r="R133" s="1102"/>
      <c r="S133" s="834"/>
      <c r="W133" s="1077"/>
      <c r="X133" s="1077"/>
      <c r="Z133" s="1077"/>
      <c r="AA133" s="1077"/>
      <c r="AB133" s="790"/>
    </row>
    <row r="134" spans="1:28" ht="14.25" x14ac:dyDescent="0.3">
      <c r="A134" s="1070">
        <v>7</v>
      </c>
      <c r="B134" s="1124" t="s">
        <v>1176</v>
      </c>
      <c r="C134" s="1072"/>
      <c r="D134" s="918"/>
      <c r="E134" s="1073"/>
      <c r="F134" s="1116"/>
      <c r="G134" s="1116"/>
      <c r="H134" s="1116"/>
      <c r="I134" s="1116"/>
      <c r="J134" s="1116"/>
      <c r="K134" s="1116"/>
      <c r="L134" s="1116"/>
      <c r="M134" s="1116"/>
      <c r="N134" s="1116"/>
      <c r="O134" s="1116"/>
      <c r="P134" s="1116"/>
      <c r="Q134" s="1116"/>
      <c r="R134" s="1074"/>
      <c r="S134" s="838"/>
      <c r="W134" s="1072"/>
      <c r="X134" s="1072"/>
      <c r="Z134" s="1072"/>
      <c r="AA134" s="1072"/>
      <c r="AB134" s="781"/>
    </row>
    <row r="135" spans="1:28" ht="14.25" x14ac:dyDescent="0.3">
      <c r="A135" s="1075">
        <v>7.1</v>
      </c>
      <c r="B135" s="1076" t="s">
        <v>1177</v>
      </c>
      <c r="C135" s="1148">
        <f>'24. M&amp;E Staff Loading'!C135</f>
        <v>0</v>
      </c>
      <c r="D135" s="919">
        <f>'24. M&amp;E Staff Loading'!D135</f>
        <v>0</v>
      </c>
      <c r="E135" s="1149">
        <f>'24. M&amp;E Staff Loading'!E135</f>
        <v>0</v>
      </c>
      <c r="F135" s="1102"/>
      <c r="G135" s="1102"/>
      <c r="H135" s="1102"/>
      <c r="I135" s="1102"/>
      <c r="J135" s="1102"/>
      <c r="K135" s="1102"/>
      <c r="L135" s="1102"/>
      <c r="M135" s="1102"/>
      <c r="N135" s="1102"/>
      <c r="O135" s="1102"/>
      <c r="P135" s="1102"/>
      <c r="Q135" s="1102"/>
      <c r="R135" s="1080">
        <f t="shared" ref="R135:R139" si="138">SUM(F135:Q135)</f>
        <v>0</v>
      </c>
      <c r="S135" s="788">
        <f>D135*R135</f>
        <v>0</v>
      </c>
      <c r="W135" s="1081">
        <f>X135/$U$7</f>
        <v>0</v>
      </c>
      <c r="X135" s="1081">
        <f>R135/12</f>
        <v>0</v>
      </c>
      <c r="Z135" s="1081">
        <f>IF($E135="Y",$R135,0)</f>
        <v>0</v>
      </c>
      <c r="AA135" s="1081">
        <f>IF($E135="N",$R135,0)</f>
        <v>0</v>
      </c>
      <c r="AB135" s="909" t="e">
        <f>Z135/(AA135+Z135)</f>
        <v>#DIV/0!</v>
      </c>
    </row>
    <row r="136" spans="1:28" s="1088" customFormat="1" ht="14.25" x14ac:dyDescent="0.3">
      <c r="A136" s="1075"/>
      <c r="B136" s="1076"/>
      <c r="C136" s="1148">
        <f>'24. M&amp;E Staff Loading'!C136</f>
        <v>0</v>
      </c>
      <c r="D136" s="919">
        <f>'24. M&amp;E Staff Loading'!D136</f>
        <v>0</v>
      </c>
      <c r="E136" s="1149">
        <f>'24. M&amp;E Staff Loading'!E136</f>
        <v>0</v>
      </c>
      <c r="F136" s="1102"/>
      <c r="G136" s="1102"/>
      <c r="H136" s="1102"/>
      <c r="I136" s="1102"/>
      <c r="J136" s="1102"/>
      <c r="K136" s="1102"/>
      <c r="L136" s="1102"/>
      <c r="M136" s="1102"/>
      <c r="N136" s="1102"/>
      <c r="O136" s="1102"/>
      <c r="P136" s="1102"/>
      <c r="Q136" s="1102"/>
      <c r="R136" s="1080">
        <f t="shared" si="138"/>
        <v>0</v>
      </c>
      <c r="S136" s="788">
        <f t="shared" ref="S136:S139" si="139">D136*R136</f>
        <v>0</v>
      </c>
      <c r="T136" s="1066"/>
      <c r="U136" s="1066"/>
      <c r="V136" s="1066"/>
      <c r="W136" s="1081">
        <f t="shared" ref="W136:W139" si="140">X136/$U$7</f>
        <v>0</v>
      </c>
      <c r="X136" s="1081">
        <f t="shared" ref="X136:X139" si="141">R136/12</f>
        <v>0</v>
      </c>
      <c r="Z136" s="1081">
        <f t="shared" ref="Z136:Z139" si="142">IF($E136="Y",$R136,0)</f>
        <v>0</v>
      </c>
      <c r="AA136" s="1081">
        <f t="shared" ref="AA136:AA139" si="143">IF($E136="N",$R136,0)</f>
        <v>0</v>
      </c>
      <c r="AB136" s="909" t="e">
        <f t="shared" ref="AB136:AB139" si="144">Z136/(AA136+Z136)</f>
        <v>#DIV/0!</v>
      </c>
    </row>
    <row r="137" spans="1:28" ht="14.25" x14ac:dyDescent="0.3">
      <c r="A137" s="1075"/>
      <c r="B137" s="1076"/>
      <c r="C137" s="1148">
        <f>'24. M&amp;E Staff Loading'!C137</f>
        <v>0</v>
      </c>
      <c r="D137" s="919">
        <f>'24. M&amp;E Staff Loading'!D137</f>
        <v>0</v>
      </c>
      <c r="E137" s="1149">
        <f>'24. M&amp;E Staff Loading'!E137</f>
        <v>0</v>
      </c>
      <c r="F137" s="1102"/>
      <c r="G137" s="1102"/>
      <c r="H137" s="1102"/>
      <c r="I137" s="1102"/>
      <c r="J137" s="1102"/>
      <c r="K137" s="1102"/>
      <c r="L137" s="1102"/>
      <c r="M137" s="1102"/>
      <c r="N137" s="1102"/>
      <c r="O137" s="1102"/>
      <c r="P137" s="1102"/>
      <c r="Q137" s="1102"/>
      <c r="R137" s="1080">
        <f t="shared" si="138"/>
        <v>0</v>
      </c>
      <c r="S137" s="788">
        <f t="shared" si="139"/>
        <v>0</v>
      </c>
      <c r="W137" s="1081">
        <f t="shared" si="140"/>
        <v>0</v>
      </c>
      <c r="X137" s="1081">
        <f t="shared" si="141"/>
        <v>0</v>
      </c>
      <c r="Z137" s="1081">
        <f t="shared" si="142"/>
        <v>0</v>
      </c>
      <c r="AA137" s="1081">
        <f t="shared" si="143"/>
        <v>0</v>
      </c>
      <c r="AB137" s="909" t="e">
        <f t="shared" si="144"/>
        <v>#DIV/0!</v>
      </c>
    </row>
    <row r="138" spans="1:28" ht="14.25" x14ac:dyDescent="0.3">
      <c r="A138" s="1075"/>
      <c r="B138" s="1076"/>
      <c r="C138" s="1148">
        <f>'24. M&amp;E Staff Loading'!C138</f>
        <v>0</v>
      </c>
      <c r="D138" s="919">
        <f>'24. M&amp;E Staff Loading'!D138</f>
        <v>0</v>
      </c>
      <c r="E138" s="1149">
        <f>'24. M&amp;E Staff Loading'!E138</f>
        <v>0</v>
      </c>
      <c r="F138" s="1102"/>
      <c r="G138" s="1102"/>
      <c r="H138" s="1102"/>
      <c r="I138" s="1102"/>
      <c r="J138" s="1102"/>
      <c r="K138" s="1102"/>
      <c r="L138" s="1102"/>
      <c r="M138" s="1102"/>
      <c r="N138" s="1102"/>
      <c r="O138" s="1102"/>
      <c r="P138" s="1102"/>
      <c r="Q138" s="1102"/>
      <c r="R138" s="1080">
        <f t="shared" si="138"/>
        <v>0</v>
      </c>
      <c r="S138" s="788">
        <f t="shared" si="139"/>
        <v>0</v>
      </c>
      <c r="W138" s="1081">
        <f t="shared" si="140"/>
        <v>0</v>
      </c>
      <c r="X138" s="1081">
        <f t="shared" si="141"/>
        <v>0</v>
      </c>
      <c r="Z138" s="1081">
        <f t="shared" si="142"/>
        <v>0</v>
      </c>
      <c r="AA138" s="1081">
        <f t="shared" si="143"/>
        <v>0</v>
      </c>
      <c r="AB138" s="909" t="e">
        <f t="shared" si="144"/>
        <v>#DIV/0!</v>
      </c>
    </row>
    <row r="139" spans="1:28" ht="14.25" x14ac:dyDescent="0.3">
      <c r="A139" s="1075"/>
      <c r="B139" s="1076"/>
      <c r="C139" s="1148">
        <f>'24. M&amp;E Staff Loading'!C139</f>
        <v>0</v>
      </c>
      <c r="D139" s="919">
        <f>'24. M&amp;E Staff Loading'!D139</f>
        <v>0</v>
      </c>
      <c r="E139" s="1149">
        <f>'24. M&amp;E Staff Loading'!E139</f>
        <v>0</v>
      </c>
      <c r="F139" s="1102"/>
      <c r="G139" s="1102"/>
      <c r="H139" s="1102"/>
      <c r="I139" s="1102"/>
      <c r="J139" s="1102"/>
      <c r="K139" s="1102"/>
      <c r="L139" s="1102"/>
      <c r="M139" s="1102"/>
      <c r="N139" s="1102"/>
      <c r="O139" s="1102"/>
      <c r="P139" s="1102"/>
      <c r="Q139" s="1102"/>
      <c r="R139" s="1080">
        <f t="shared" si="138"/>
        <v>0</v>
      </c>
      <c r="S139" s="788">
        <f t="shared" si="139"/>
        <v>0</v>
      </c>
      <c r="W139" s="1081">
        <f t="shared" si="140"/>
        <v>0</v>
      </c>
      <c r="X139" s="1081">
        <f t="shared" si="141"/>
        <v>0</v>
      </c>
      <c r="Z139" s="1081">
        <f t="shared" si="142"/>
        <v>0</v>
      </c>
      <c r="AA139" s="1081">
        <f t="shared" si="143"/>
        <v>0</v>
      </c>
      <c r="AB139" s="909" t="e">
        <f t="shared" si="144"/>
        <v>#DIV/0!</v>
      </c>
    </row>
    <row r="140" spans="1:28" ht="15" thickBot="1" x14ac:dyDescent="0.35">
      <c r="A140" s="1082"/>
      <c r="B140" s="1083" t="s">
        <v>1178</v>
      </c>
      <c r="C140" s="1084"/>
      <c r="D140" s="920"/>
      <c r="E140" s="1086"/>
      <c r="F140" s="1087">
        <f>SUM(F135:F139)</f>
        <v>0</v>
      </c>
      <c r="G140" s="1087">
        <f t="shared" ref="G140:R140" si="145">SUM(G135:G139)</f>
        <v>0</v>
      </c>
      <c r="H140" s="1087">
        <f t="shared" si="145"/>
        <v>0</v>
      </c>
      <c r="I140" s="1087">
        <f t="shared" si="145"/>
        <v>0</v>
      </c>
      <c r="J140" s="1087">
        <f t="shared" si="145"/>
        <v>0</v>
      </c>
      <c r="K140" s="1087">
        <f t="shared" si="145"/>
        <v>0</v>
      </c>
      <c r="L140" s="1087">
        <f t="shared" si="145"/>
        <v>0</v>
      </c>
      <c r="M140" s="1087">
        <f t="shared" si="145"/>
        <v>0</v>
      </c>
      <c r="N140" s="1087">
        <f t="shared" si="145"/>
        <v>0</v>
      </c>
      <c r="O140" s="1087">
        <f t="shared" si="145"/>
        <v>0</v>
      </c>
      <c r="P140" s="1087">
        <f t="shared" si="145"/>
        <v>0</v>
      </c>
      <c r="Q140" s="1087">
        <f t="shared" si="145"/>
        <v>0</v>
      </c>
      <c r="R140" s="1087">
        <f t="shared" si="145"/>
        <v>0</v>
      </c>
      <c r="S140" s="796">
        <f>SUM(S135:S139)</f>
        <v>0</v>
      </c>
      <c r="W140" s="1099">
        <f>SUM(W135:W139)</f>
        <v>0</v>
      </c>
      <c r="X140" s="1099">
        <f>SUM(X135:X139)</f>
        <v>0</v>
      </c>
      <c r="Z140" s="1089">
        <f>SUM(Z135:Z139)</f>
        <v>0</v>
      </c>
      <c r="AA140" s="1089">
        <f>SUM(AA135:AA139)</f>
        <v>0</v>
      </c>
      <c r="AB140" s="798" t="e">
        <f>Z140/(Z140+AA140)</f>
        <v>#DIV/0!</v>
      </c>
    </row>
    <row r="141" spans="1:28" ht="14.25" x14ac:dyDescent="0.3">
      <c r="A141" s="1075">
        <v>7.2</v>
      </c>
      <c r="B141" s="1076" t="s">
        <v>1179</v>
      </c>
      <c r="C141" s="1148">
        <f>'24. M&amp;E Staff Loading'!C141</f>
        <v>0</v>
      </c>
      <c r="D141" s="919">
        <f>'24. M&amp;E Staff Loading'!D141</f>
        <v>0</v>
      </c>
      <c r="E141" s="1149">
        <f>'24. M&amp;E Staff Loading'!E141</f>
        <v>0</v>
      </c>
      <c r="F141" s="1102"/>
      <c r="G141" s="1102"/>
      <c r="H141" s="1102"/>
      <c r="I141" s="1102"/>
      <c r="J141" s="1102"/>
      <c r="K141" s="1102"/>
      <c r="L141" s="1102"/>
      <c r="M141" s="1102"/>
      <c r="N141" s="1102"/>
      <c r="O141" s="1102"/>
      <c r="P141" s="1102"/>
      <c r="Q141" s="1102"/>
      <c r="R141" s="1080">
        <f t="shared" ref="R141:R145" si="146">SUM(F141:Q141)</f>
        <v>0</v>
      </c>
      <c r="S141" s="788">
        <f>D141*R141</f>
        <v>0</v>
      </c>
      <c r="W141" s="1081">
        <f>X141/$U$7</f>
        <v>0</v>
      </c>
      <c r="X141" s="1081">
        <f>R141/12</f>
        <v>0</v>
      </c>
      <c r="Z141" s="1081">
        <f>IF($E141="Y",$R141,0)</f>
        <v>0</v>
      </c>
      <c r="AA141" s="1081">
        <f>IF($E141="N",$R141,0)</f>
        <v>0</v>
      </c>
      <c r="AB141" s="909" t="e">
        <f>Z141/(AA141+Z141)</f>
        <v>#DIV/0!</v>
      </c>
    </row>
    <row r="142" spans="1:28" s="1088" customFormat="1" ht="14.25" x14ac:dyDescent="0.3">
      <c r="A142" s="1075"/>
      <c r="B142" s="1076"/>
      <c r="C142" s="1148">
        <f>'24. M&amp;E Staff Loading'!C142</f>
        <v>0</v>
      </c>
      <c r="D142" s="919">
        <f>'24. M&amp;E Staff Loading'!D142</f>
        <v>0</v>
      </c>
      <c r="E142" s="1149">
        <f>'24. M&amp;E Staff Loading'!E142</f>
        <v>0</v>
      </c>
      <c r="F142" s="1102"/>
      <c r="G142" s="1102"/>
      <c r="H142" s="1102"/>
      <c r="I142" s="1102"/>
      <c r="J142" s="1102"/>
      <c r="K142" s="1102"/>
      <c r="L142" s="1102"/>
      <c r="M142" s="1102"/>
      <c r="N142" s="1102"/>
      <c r="O142" s="1102"/>
      <c r="P142" s="1102"/>
      <c r="Q142" s="1102"/>
      <c r="R142" s="1080">
        <f t="shared" si="146"/>
        <v>0</v>
      </c>
      <c r="S142" s="788">
        <f t="shared" ref="S142:S145" si="147">D142*R142</f>
        <v>0</v>
      </c>
      <c r="T142" s="1066"/>
      <c r="U142" s="1066"/>
      <c r="V142" s="1066"/>
      <c r="W142" s="1081">
        <f t="shared" ref="W142:W145" si="148">X142/$U$7</f>
        <v>0</v>
      </c>
      <c r="X142" s="1081">
        <f t="shared" ref="X142:X145" si="149">R142/12</f>
        <v>0</v>
      </c>
      <c r="Z142" s="1081">
        <f t="shared" ref="Z142:Z145" si="150">IF($E142="Y",$R142,0)</f>
        <v>0</v>
      </c>
      <c r="AA142" s="1081">
        <f t="shared" ref="AA142:AA145" si="151">IF($E142="N",$R142,0)</f>
        <v>0</v>
      </c>
      <c r="AB142" s="909" t="e">
        <f t="shared" ref="AB142:AB145" si="152">Z142/(AA142+Z142)</f>
        <v>#DIV/0!</v>
      </c>
    </row>
    <row r="143" spans="1:28" ht="14.25" x14ac:dyDescent="0.3">
      <c r="A143" s="1075"/>
      <c r="B143" s="1076"/>
      <c r="C143" s="1148">
        <f>'24. M&amp;E Staff Loading'!C143</f>
        <v>0</v>
      </c>
      <c r="D143" s="919">
        <f>'24. M&amp;E Staff Loading'!D143</f>
        <v>0</v>
      </c>
      <c r="E143" s="1149">
        <f>'24. M&amp;E Staff Loading'!E143</f>
        <v>0</v>
      </c>
      <c r="F143" s="1102"/>
      <c r="G143" s="1102"/>
      <c r="H143" s="1102"/>
      <c r="I143" s="1102"/>
      <c r="J143" s="1102"/>
      <c r="K143" s="1102"/>
      <c r="L143" s="1102"/>
      <c r="M143" s="1102"/>
      <c r="N143" s="1102"/>
      <c r="O143" s="1102"/>
      <c r="P143" s="1102"/>
      <c r="Q143" s="1102"/>
      <c r="R143" s="1080">
        <f t="shared" si="146"/>
        <v>0</v>
      </c>
      <c r="S143" s="788">
        <f t="shared" si="147"/>
        <v>0</v>
      </c>
      <c r="W143" s="1081">
        <f t="shared" si="148"/>
        <v>0</v>
      </c>
      <c r="X143" s="1081">
        <f t="shared" si="149"/>
        <v>0</v>
      </c>
      <c r="Z143" s="1081">
        <f t="shared" si="150"/>
        <v>0</v>
      </c>
      <c r="AA143" s="1081">
        <f t="shared" si="151"/>
        <v>0</v>
      </c>
      <c r="AB143" s="909" t="e">
        <f t="shared" si="152"/>
        <v>#DIV/0!</v>
      </c>
    </row>
    <row r="144" spans="1:28" s="1088" customFormat="1" ht="14.25" x14ac:dyDescent="0.3">
      <c r="A144" s="1075"/>
      <c r="B144" s="1076"/>
      <c r="C144" s="1148">
        <f>'24. M&amp;E Staff Loading'!C144</f>
        <v>0</v>
      </c>
      <c r="D144" s="919">
        <f>'24. M&amp;E Staff Loading'!D144</f>
        <v>0</v>
      </c>
      <c r="E144" s="1149">
        <f>'24. M&amp;E Staff Loading'!E144</f>
        <v>0</v>
      </c>
      <c r="F144" s="1102"/>
      <c r="G144" s="1102"/>
      <c r="H144" s="1102"/>
      <c r="I144" s="1102"/>
      <c r="J144" s="1102"/>
      <c r="K144" s="1102"/>
      <c r="L144" s="1102"/>
      <c r="M144" s="1102"/>
      <c r="N144" s="1102"/>
      <c r="O144" s="1102"/>
      <c r="P144" s="1102"/>
      <c r="Q144" s="1102"/>
      <c r="R144" s="1080">
        <f t="shared" si="146"/>
        <v>0</v>
      </c>
      <c r="S144" s="788">
        <f t="shared" si="147"/>
        <v>0</v>
      </c>
      <c r="T144" s="1066"/>
      <c r="U144" s="1066"/>
      <c r="V144" s="1066"/>
      <c r="W144" s="1081">
        <f t="shared" si="148"/>
        <v>0</v>
      </c>
      <c r="X144" s="1081">
        <f t="shared" si="149"/>
        <v>0</v>
      </c>
      <c r="Z144" s="1081">
        <f t="shared" si="150"/>
        <v>0</v>
      </c>
      <c r="AA144" s="1081">
        <f t="shared" si="151"/>
        <v>0</v>
      </c>
      <c r="AB144" s="909" t="e">
        <f t="shared" si="152"/>
        <v>#DIV/0!</v>
      </c>
    </row>
    <row r="145" spans="1:28" ht="14.25" x14ac:dyDescent="0.3">
      <c r="A145" s="1075"/>
      <c r="B145" s="1076"/>
      <c r="C145" s="1148">
        <f>'24. M&amp;E Staff Loading'!C145</f>
        <v>0</v>
      </c>
      <c r="D145" s="919">
        <f>'24. M&amp;E Staff Loading'!D145</f>
        <v>0</v>
      </c>
      <c r="E145" s="1149">
        <f>'24. M&amp;E Staff Loading'!E145</f>
        <v>0</v>
      </c>
      <c r="F145" s="1102"/>
      <c r="G145" s="1102"/>
      <c r="H145" s="1102"/>
      <c r="I145" s="1102"/>
      <c r="J145" s="1102"/>
      <c r="K145" s="1102"/>
      <c r="L145" s="1102"/>
      <c r="M145" s="1102"/>
      <c r="N145" s="1102"/>
      <c r="O145" s="1102"/>
      <c r="P145" s="1102"/>
      <c r="Q145" s="1102"/>
      <c r="R145" s="1080">
        <f t="shared" si="146"/>
        <v>0</v>
      </c>
      <c r="S145" s="788">
        <f t="shared" si="147"/>
        <v>0</v>
      </c>
      <c r="W145" s="1081">
        <f t="shared" si="148"/>
        <v>0</v>
      </c>
      <c r="X145" s="1081">
        <f t="shared" si="149"/>
        <v>0</v>
      </c>
      <c r="Z145" s="1081">
        <f t="shared" si="150"/>
        <v>0</v>
      </c>
      <c r="AA145" s="1081">
        <f t="shared" si="151"/>
        <v>0</v>
      </c>
      <c r="AB145" s="909" t="e">
        <f t="shared" si="152"/>
        <v>#DIV/0!</v>
      </c>
    </row>
    <row r="146" spans="1:28" ht="15" thickBot="1" x14ac:dyDescent="0.35">
      <c r="A146" s="1082"/>
      <c r="B146" s="1083" t="s">
        <v>1180</v>
      </c>
      <c r="C146" s="1084"/>
      <c r="D146" s="920"/>
      <c r="E146" s="1086"/>
      <c r="F146" s="1087">
        <f>SUM(F141:F145)</f>
        <v>0</v>
      </c>
      <c r="G146" s="1087">
        <f t="shared" ref="G146:R146" si="153">SUM(G141:G145)</f>
        <v>0</v>
      </c>
      <c r="H146" s="1087">
        <f t="shared" si="153"/>
        <v>0</v>
      </c>
      <c r="I146" s="1087">
        <f t="shared" si="153"/>
        <v>0</v>
      </c>
      <c r="J146" s="1087">
        <f t="shared" si="153"/>
        <v>0</v>
      </c>
      <c r="K146" s="1087">
        <f t="shared" si="153"/>
        <v>0</v>
      </c>
      <c r="L146" s="1087">
        <f t="shared" si="153"/>
        <v>0</v>
      </c>
      <c r="M146" s="1087">
        <f t="shared" si="153"/>
        <v>0</v>
      </c>
      <c r="N146" s="1087">
        <f t="shared" si="153"/>
        <v>0</v>
      </c>
      <c r="O146" s="1087">
        <f t="shared" si="153"/>
        <v>0</v>
      </c>
      <c r="P146" s="1087">
        <f t="shared" si="153"/>
        <v>0</v>
      </c>
      <c r="Q146" s="1087">
        <f t="shared" si="153"/>
        <v>0</v>
      </c>
      <c r="R146" s="1087">
        <f t="shared" si="153"/>
        <v>0</v>
      </c>
      <c r="S146" s="796">
        <f>SUM(S141:S145)</f>
        <v>0</v>
      </c>
      <c r="W146" s="1099">
        <f>SUM(W141:W145)</f>
        <v>0</v>
      </c>
      <c r="X146" s="1099">
        <f>SUM(X141:X145)</f>
        <v>0</v>
      </c>
      <c r="Z146" s="1089">
        <f>SUM(Z141:Z145)</f>
        <v>0</v>
      </c>
      <c r="AA146" s="1089">
        <f>SUM(AA141:AA145)</f>
        <v>0</v>
      </c>
      <c r="AB146" s="798" t="e">
        <f>Z146/(Z146+AA146)</f>
        <v>#DIV/0!</v>
      </c>
    </row>
    <row r="147" spans="1:28" ht="14.25" x14ac:dyDescent="0.3">
      <c r="A147" s="1075">
        <v>7.3</v>
      </c>
      <c r="B147" s="1076" t="s">
        <v>1181</v>
      </c>
      <c r="C147" s="1148">
        <f>'24. M&amp;E Staff Loading'!C147</f>
        <v>0</v>
      </c>
      <c r="D147" s="919">
        <f>'24. M&amp;E Staff Loading'!D147</f>
        <v>0</v>
      </c>
      <c r="E147" s="1149">
        <f>'24. M&amp;E Staff Loading'!E147</f>
        <v>0</v>
      </c>
      <c r="F147" s="1102"/>
      <c r="G147" s="1102"/>
      <c r="H147" s="1102"/>
      <c r="I147" s="1102"/>
      <c r="J147" s="1102"/>
      <c r="K147" s="1102"/>
      <c r="L147" s="1102"/>
      <c r="M147" s="1102"/>
      <c r="N147" s="1102"/>
      <c r="O147" s="1102"/>
      <c r="P147" s="1102"/>
      <c r="Q147" s="1102"/>
      <c r="R147" s="1080">
        <f t="shared" ref="R147:R151" si="154">SUM(F147:Q147)</f>
        <v>0</v>
      </c>
      <c r="S147" s="788">
        <f>D147*R147</f>
        <v>0</v>
      </c>
      <c r="W147" s="1081">
        <f>X147/$U$7</f>
        <v>0</v>
      </c>
      <c r="X147" s="1081">
        <f>R147/12</f>
        <v>0</v>
      </c>
      <c r="Z147" s="1081">
        <f>IF($E147="Y",$R147,0)</f>
        <v>0</v>
      </c>
      <c r="AA147" s="1081">
        <f>IF($E147="N",$R147,0)</f>
        <v>0</v>
      </c>
      <c r="AB147" s="909" t="e">
        <f>Z147/(AA147+Z147)</f>
        <v>#DIV/0!</v>
      </c>
    </row>
    <row r="148" spans="1:28" s="1088" customFormat="1" ht="14.25" x14ac:dyDescent="0.3">
      <c r="A148" s="1075"/>
      <c r="B148" s="1076"/>
      <c r="C148" s="1148">
        <f>'24. M&amp;E Staff Loading'!C148</f>
        <v>0</v>
      </c>
      <c r="D148" s="919">
        <f>'24. M&amp;E Staff Loading'!D148</f>
        <v>0</v>
      </c>
      <c r="E148" s="1149">
        <f>'24. M&amp;E Staff Loading'!E148</f>
        <v>0</v>
      </c>
      <c r="F148" s="1102"/>
      <c r="G148" s="1102"/>
      <c r="H148" s="1102"/>
      <c r="I148" s="1102"/>
      <c r="J148" s="1102"/>
      <c r="K148" s="1102"/>
      <c r="L148" s="1102"/>
      <c r="M148" s="1102"/>
      <c r="N148" s="1102"/>
      <c r="O148" s="1102"/>
      <c r="P148" s="1102"/>
      <c r="Q148" s="1102"/>
      <c r="R148" s="1080">
        <f t="shared" si="154"/>
        <v>0</v>
      </c>
      <c r="S148" s="788">
        <f t="shared" ref="S148:S151" si="155">D148*R148</f>
        <v>0</v>
      </c>
      <c r="T148" s="1066"/>
      <c r="U148" s="1066"/>
      <c r="V148" s="1066"/>
      <c r="W148" s="1081">
        <f t="shared" ref="W148:W151" si="156">X148/$U$7</f>
        <v>0</v>
      </c>
      <c r="X148" s="1081">
        <f t="shared" ref="X148:X151" si="157">R148/12</f>
        <v>0</v>
      </c>
      <c r="Z148" s="1081">
        <f t="shared" ref="Z148:Z151" si="158">IF($E148="Y",$R148,0)</f>
        <v>0</v>
      </c>
      <c r="AA148" s="1081">
        <f t="shared" ref="AA148:AA151" si="159">IF($E148="N",$R148,0)</f>
        <v>0</v>
      </c>
      <c r="AB148" s="909" t="e">
        <f t="shared" ref="AB148:AB151" si="160">Z148/(AA148+Z148)</f>
        <v>#DIV/0!</v>
      </c>
    </row>
    <row r="149" spans="1:28" s="1088" customFormat="1" ht="14.25" x14ac:dyDescent="0.3">
      <c r="A149" s="1075"/>
      <c r="B149" s="1076"/>
      <c r="C149" s="1148">
        <f>'24. M&amp;E Staff Loading'!C149</f>
        <v>0</v>
      </c>
      <c r="D149" s="919">
        <f>'24. M&amp;E Staff Loading'!D149</f>
        <v>0</v>
      </c>
      <c r="E149" s="1149">
        <f>'24. M&amp;E Staff Loading'!E149</f>
        <v>0</v>
      </c>
      <c r="F149" s="1102"/>
      <c r="G149" s="1102"/>
      <c r="H149" s="1102"/>
      <c r="I149" s="1102"/>
      <c r="J149" s="1102"/>
      <c r="K149" s="1102"/>
      <c r="L149" s="1102"/>
      <c r="M149" s="1102"/>
      <c r="N149" s="1102"/>
      <c r="O149" s="1102"/>
      <c r="P149" s="1102"/>
      <c r="Q149" s="1102"/>
      <c r="R149" s="1080">
        <f t="shared" si="154"/>
        <v>0</v>
      </c>
      <c r="S149" s="788">
        <f t="shared" si="155"/>
        <v>0</v>
      </c>
      <c r="T149" s="1066"/>
      <c r="U149" s="1066"/>
      <c r="V149" s="1066"/>
      <c r="W149" s="1081">
        <f t="shared" si="156"/>
        <v>0</v>
      </c>
      <c r="X149" s="1081">
        <f t="shared" si="157"/>
        <v>0</v>
      </c>
      <c r="Z149" s="1081">
        <f t="shared" si="158"/>
        <v>0</v>
      </c>
      <c r="AA149" s="1081">
        <f t="shared" si="159"/>
        <v>0</v>
      </c>
      <c r="AB149" s="909" t="e">
        <f t="shared" si="160"/>
        <v>#DIV/0!</v>
      </c>
    </row>
    <row r="150" spans="1:28" s="1088" customFormat="1" ht="14.25" x14ac:dyDescent="0.3">
      <c r="A150" s="1075"/>
      <c r="B150" s="1076"/>
      <c r="C150" s="1148">
        <f>'24. M&amp;E Staff Loading'!C150</f>
        <v>0</v>
      </c>
      <c r="D150" s="919">
        <f>'24. M&amp;E Staff Loading'!D150</f>
        <v>0</v>
      </c>
      <c r="E150" s="1149">
        <f>'24. M&amp;E Staff Loading'!E150</f>
        <v>0</v>
      </c>
      <c r="F150" s="1102"/>
      <c r="G150" s="1102"/>
      <c r="H150" s="1102"/>
      <c r="I150" s="1102"/>
      <c r="J150" s="1102"/>
      <c r="K150" s="1102"/>
      <c r="L150" s="1102"/>
      <c r="M150" s="1102"/>
      <c r="N150" s="1102"/>
      <c r="O150" s="1102"/>
      <c r="P150" s="1102"/>
      <c r="Q150" s="1102"/>
      <c r="R150" s="1080">
        <f t="shared" si="154"/>
        <v>0</v>
      </c>
      <c r="S150" s="788">
        <f t="shared" si="155"/>
        <v>0</v>
      </c>
      <c r="T150" s="1066"/>
      <c r="U150" s="1066"/>
      <c r="V150" s="1066"/>
      <c r="W150" s="1081">
        <f t="shared" si="156"/>
        <v>0</v>
      </c>
      <c r="X150" s="1081">
        <f t="shared" si="157"/>
        <v>0</v>
      </c>
      <c r="Z150" s="1081">
        <f t="shared" si="158"/>
        <v>0</v>
      </c>
      <c r="AA150" s="1081">
        <f t="shared" si="159"/>
        <v>0</v>
      </c>
      <c r="AB150" s="909" t="e">
        <f t="shared" si="160"/>
        <v>#DIV/0!</v>
      </c>
    </row>
    <row r="151" spans="1:28" ht="14.25" customHeight="1" x14ac:dyDescent="0.3">
      <c r="A151" s="1075"/>
      <c r="B151" s="1076"/>
      <c r="C151" s="1148">
        <f>'24. M&amp;E Staff Loading'!C151</f>
        <v>0</v>
      </c>
      <c r="D151" s="919">
        <f>'24. M&amp;E Staff Loading'!D151</f>
        <v>0</v>
      </c>
      <c r="E151" s="1149">
        <f>'24. M&amp;E Staff Loading'!E151</f>
        <v>0</v>
      </c>
      <c r="F151" s="1102"/>
      <c r="G151" s="1102"/>
      <c r="H151" s="1102"/>
      <c r="I151" s="1102"/>
      <c r="J151" s="1102"/>
      <c r="K151" s="1102"/>
      <c r="L151" s="1102"/>
      <c r="M151" s="1102"/>
      <c r="N151" s="1102"/>
      <c r="O151" s="1102"/>
      <c r="P151" s="1102"/>
      <c r="Q151" s="1102"/>
      <c r="R151" s="1080">
        <f t="shared" si="154"/>
        <v>0</v>
      </c>
      <c r="S151" s="788">
        <f t="shared" si="155"/>
        <v>0</v>
      </c>
      <c r="W151" s="1081">
        <f t="shared" si="156"/>
        <v>0</v>
      </c>
      <c r="X151" s="1081">
        <f t="shared" si="157"/>
        <v>0</v>
      </c>
      <c r="Z151" s="1081">
        <f t="shared" si="158"/>
        <v>0</v>
      </c>
      <c r="AA151" s="1081">
        <f t="shared" si="159"/>
        <v>0</v>
      </c>
      <c r="AB151" s="909" t="e">
        <f t="shared" si="160"/>
        <v>#DIV/0!</v>
      </c>
    </row>
    <row r="152" spans="1:28" s="1068" customFormat="1" ht="15" thickBot="1" x14ac:dyDescent="0.35">
      <c r="A152" s="1082"/>
      <c r="B152" s="1083" t="s">
        <v>1182</v>
      </c>
      <c r="C152" s="1084"/>
      <c r="D152" s="920"/>
      <c r="E152" s="1086"/>
      <c r="F152" s="1087">
        <f>SUM(F147:F151)</f>
        <v>0</v>
      </c>
      <c r="G152" s="1087">
        <f t="shared" ref="G152:R152" si="161">SUM(G147:G151)</f>
        <v>0</v>
      </c>
      <c r="H152" s="1087">
        <f t="shared" si="161"/>
        <v>0</v>
      </c>
      <c r="I152" s="1087">
        <f t="shared" si="161"/>
        <v>0</v>
      </c>
      <c r="J152" s="1087">
        <f t="shared" si="161"/>
        <v>0</v>
      </c>
      <c r="K152" s="1087">
        <f t="shared" si="161"/>
        <v>0</v>
      </c>
      <c r="L152" s="1087">
        <f t="shared" si="161"/>
        <v>0</v>
      </c>
      <c r="M152" s="1087">
        <f t="shared" si="161"/>
        <v>0</v>
      </c>
      <c r="N152" s="1087">
        <f t="shared" si="161"/>
        <v>0</v>
      </c>
      <c r="O152" s="1087">
        <f t="shared" si="161"/>
        <v>0</v>
      </c>
      <c r="P152" s="1087">
        <f t="shared" si="161"/>
        <v>0</v>
      </c>
      <c r="Q152" s="1087">
        <f t="shared" si="161"/>
        <v>0</v>
      </c>
      <c r="R152" s="1087">
        <f t="shared" si="161"/>
        <v>0</v>
      </c>
      <c r="S152" s="796">
        <f>SUM(S147:S151)</f>
        <v>0</v>
      </c>
      <c r="T152" s="1066"/>
      <c r="U152" s="1066"/>
      <c r="V152" s="1066"/>
      <c r="W152" s="1099">
        <f>SUM(W147:W151)</f>
        <v>0</v>
      </c>
      <c r="X152" s="1099">
        <f>SUM(X147:X151)</f>
        <v>0</v>
      </c>
      <c r="Z152" s="1089">
        <f>SUM(Z147:Z151)</f>
        <v>0</v>
      </c>
      <c r="AA152" s="1089">
        <f>SUM(AA147:AA151)</f>
        <v>0</v>
      </c>
      <c r="AB152" s="798" t="e">
        <f>Z152/(Z152+AA152)</f>
        <v>#DIV/0!</v>
      </c>
    </row>
    <row r="153" spans="1:28" ht="9.9499999999999993" customHeight="1" x14ac:dyDescent="0.3">
      <c r="A153" s="1100"/>
      <c r="B153" s="1101"/>
      <c r="C153" s="1118"/>
      <c r="D153" s="922"/>
      <c r="E153" s="1079"/>
      <c r="F153" s="1102"/>
      <c r="G153" s="1102"/>
      <c r="H153" s="1102"/>
      <c r="I153" s="1102"/>
      <c r="J153" s="1102"/>
      <c r="K153" s="1102"/>
      <c r="L153" s="1102"/>
      <c r="M153" s="1102"/>
      <c r="N153" s="1102"/>
      <c r="O153" s="1102"/>
      <c r="P153" s="1102"/>
      <c r="Q153" s="1102"/>
      <c r="R153" s="1102"/>
      <c r="S153" s="834"/>
      <c r="W153" s="1125"/>
      <c r="X153" s="1125"/>
      <c r="Z153" s="1125"/>
      <c r="AA153" s="1125"/>
      <c r="AB153" s="790"/>
    </row>
    <row r="154" spans="1:28" ht="15" thickBot="1" x14ac:dyDescent="0.35">
      <c r="A154" s="1104"/>
      <c r="B154" s="1208" t="s">
        <v>1183</v>
      </c>
      <c r="C154" s="1209"/>
      <c r="D154" s="923"/>
      <c r="E154" s="1108"/>
      <c r="F154" s="1107">
        <f t="shared" ref="F154:S154" si="162">SUM(F140,F146,F152)</f>
        <v>0</v>
      </c>
      <c r="G154" s="1107">
        <f t="shared" si="162"/>
        <v>0</v>
      </c>
      <c r="H154" s="1107">
        <f t="shared" si="162"/>
        <v>0</v>
      </c>
      <c r="I154" s="1107">
        <f t="shared" si="162"/>
        <v>0</v>
      </c>
      <c r="J154" s="1107">
        <f t="shared" si="162"/>
        <v>0</v>
      </c>
      <c r="K154" s="1107">
        <f t="shared" si="162"/>
        <v>0</v>
      </c>
      <c r="L154" s="1107">
        <f t="shared" si="162"/>
        <v>0</v>
      </c>
      <c r="M154" s="1107">
        <f t="shared" si="162"/>
        <v>0</v>
      </c>
      <c r="N154" s="1107">
        <f t="shared" si="162"/>
        <v>0</v>
      </c>
      <c r="O154" s="1107">
        <f t="shared" si="162"/>
        <v>0</v>
      </c>
      <c r="P154" s="1107">
        <f t="shared" si="162"/>
        <v>0</v>
      </c>
      <c r="Q154" s="1107">
        <f t="shared" si="162"/>
        <v>0</v>
      </c>
      <c r="R154" s="1107">
        <f t="shared" si="162"/>
        <v>0</v>
      </c>
      <c r="S154" s="814">
        <f t="shared" si="162"/>
        <v>0</v>
      </c>
      <c r="W154" s="1107">
        <f>SUM(W140,W146,W152)</f>
        <v>0</v>
      </c>
      <c r="X154" s="1107">
        <f>SUM(X140,X146,X152)</f>
        <v>0</v>
      </c>
      <c r="Z154" s="1107">
        <f>SUM(Z140,Z146,Z152)</f>
        <v>0</v>
      </c>
      <c r="AA154" s="1107">
        <f>SUM(AA140,AA146,AA152)</f>
        <v>0</v>
      </c>
      <c r="AB154" s="1190" t="e">
        <f>Z154/(Z154+AA154)</f>
        <v>#DIV/0!</v>
      </c>
    </row>
    <row r="155" spans="1:28" ht="14.25" x14ac:dyDescent="0.3">
      <c r="A155" s="1126"/>
      <c r="B155" s="1101"/>
      <c r="C155" s="1077"/>
      <c r="D155" s="922"/>
      <c r="E155" s="1128"/>
      <c r="F155" s="1102"/>
      <c r="G155" s="1102"/>
      <c r="H155" s="1102"/>
      <c r="I155" s="1102"/>
      <c r="J155" s="1102"/>
      <c r="K155" s="1102"/>
      <c r="L155" s="1102"/>
      <c r="M155" s="1102"/>
      <c r="N155" s="1102"/>
      <c r="O155" s="1102"/>
      <c r="P155" s="1102"/>
      <c r="Q155" s="1102"/>
      <c r="R155" s="1102"/>
      <c r="S155" s="834"/>
      <c r="W155" s="1077"/>
      <c r="X155" s="1077"/>
      <c r="Z155" s="1077"/>
      <c r="AA155" s="1077"/>
      <c r="AB155" s="790"/>
    </row>
    <row r="156" spans="1:28" ht="14.25" x14ac:dyDescent="0.3">
      <c r="A156" s="1070">
        <v>8</v>
      </c>
      <c r="B156" s="1130" t="s">
        <v>162</v>
      </c>
      <c r="C156" s="1072"/>
      <c r="D156" s="918"/>
      <c r="E156" s="1073"/>
      <c r="F156" s="1116"/>
      <c r="G156" s="1116"/>
      <c r="H156" s="1116"/>
      <c r="I156" s="1116"/>
      <c r="J156" s="1116"/>
      <c r="K156" s="1116"/>
      <c r="L156" s="1116"/>
      <c r="M156" s="1116"/>
      <c r="N156" s="1116"/>
      <c r="O156" s="1116"/>
      <c r="P156" s="1116"/>
      <c r="Q156" s="1116"/>
      <c r="R156" s="1074"/>
      <c r="S156" s="838"/>
      <c r="W156" s="1072"/>
      <c r="X156" s="1072"/>
      <c r="Z156" s="1072"/>
      <c r="AA156" s="1072"/>
      <c r="AB156" s="781"/>
    </row>
    <row r="157" spans="1:28" ht="14.25" x14ac:dyDescent="0.3">
      <c r="A157" s="1075">
        <v>8.1</v>
      </c>
      <c r="B157" s="1076" t="s">
        <v>163</v>
      </c>
      <c r="C157" s="1148">
        <f>'24. M&amp;E Staff Loading'!C157</f>
        <v>0</v>
      </c>
      <c r="D157" s="919">
        <f>'24. M&amp;E Staff Loading'!D157</f>
        <v>0</v>
      </c>
      <c r="E157" s="1149">
        <f>'24. M&amp;E Staff Loading'!E157</f>
        <v>0</v>
      </c>
      <c r="F157" s="1102"/>
      <c r="G157" s="1102"/>
      <c r="H157" s="1102"/>
      <c r="I157" s="1102"/>
      <c r="J157" s="1102"/>
      <c r="K157" s="1102"/>
      <c r="L157" s="1102"/>
      <c r="M157" s="1102"/>
      <c r="N157" s="1102"/>
      <c r="O157" s="1102"/>
      <c r="P157" s="1102"/>
      <c r="Q157" s="1102"/>
      <c r="R157" s="1080">
        <f t="shared" ref="R157:R161" si="163">SUM(F157:Q157)</f>
        <v>0</v>
      </c>
      <c r="S157" s="788">
        <f>D157*R157</f>
        <v>0</v>
      </c>
      <c r="W157" s="1081">
        <f>X157/$U$7</f>
        <v>0</v>
      </c>
      <c r="X157" s="1081">
        <f>R157/12</f>
        <v>0</v>
      </c>
      <c r="Z157" s="1081">
        <f>IF($E157="Y",$R157,0)</f>
        <v>0</v>
      </c>
      <c r="AA157" s="1081">
        <f>IF($E157="N",$R157,0)</f>
        <v>0</v>
      </c>
      <c r="AB157" s="909" t="e">
        <f>Z157/(AA157+Z157)</f>
        <v>#DIV/0!</v>
      </c>
    </row>
    <row r="158" spans="1:28" s="1088" customFormat="1" ht="14.25" x14ac:dyDescent="0.3">
      <c r="A158" s="1075"/>
      <c r="B158" s="1076"/>
      <c r="C158" s="1148">
        <f>'24. M&amp;E Staff Loading'!C158</f>
        <v>0</v>
      </c>
      <c r="D158" s="919">
        <f>'24. M&amp;E Staff Loading'!D158</f>
        <v>0</v>
      </c>
      <c r="E158" s="1149">
        <f>'24. M&amp;E Staff Loading'!E158</f>
        <v>0</v>
      </c>
      <c r="F158" s="1102"/>
      <c r="G158" s="1102"/>
      <c r="H158" s="1102"/>
      <c r="I158" s="1102"/>
      <c r="J158" s="1102"/>
      <c r="K158" s="1102"/>
      <c r="L158" s="1102"/>
      <c r="M158" s="1102"/>
      <c r="N158" s="1102"/>
      <c r="O158" s="1102"/>
      <c r="P158" s="1102"/>
      <c r="Q158" s="1102"/>
      <c r="R158" s="1080">
        <f t="shared" si="163"/>
        <v>0</v>
      </c>
      <c r="S158" s="788">
        <f t="shared" ref="S158:S161" si="164">D158*R158</f>
        <v>0</v>
      </c>
      <c r="T158" s="1131"/>
      <c r="U158" s="1131"/>
      <c r="V158" s="1131"/>
      <c r="W158" s="1081">
        <f t="shared" ref="W158:W161" si="165">X158/$U$7</f>
        <v>0</v>
      </c>
      <c r="X158" s="1081">
        <f t="shared" ref="X158:X161" si="166">R158/12</f>
        <v>0</v>
      </c>
      <c r="Z158" s="1081">
        <f t="shared" ref="Z158:Z161" si="167">IF($E158="Y",$R158,0)</f>
        <v>0</v>
      </c>
      <c r="AA158" s="1081">
        <f t="shared" ref="AA158:AA161" si="168">IF($E158="N",$R158,0)</f>
        <v>0</v>
      </c>
      <c r="AB158" s="909" t="e">
        <f t="shared" ref="AB158:AB161" si="169">Z158/(AA158+Z158)</f>
        <v>#DIV/0!</v>
      </c>
    </row>
    <row r="159" spans="1:28" s="1088" customFormat="1" ht="14.25" x14ac:dyDescent="0.3">
      <c r="A159" s="1075"/>
      <c r="B159" s="1076"/>
      <c r="C159" s="1148">
        <f>'24. M&amp;E Staff Loading'!C159</f>
        <v>0</v>
      </c>
      <c r="D159" s="919">
        <f>'24. M&amp;E Staff Loading'!D159</f>
        <v>0</v>
      </c>
      <c r="E159" s="1149">
        <f>'24. M&amp;E Staff Loading'!E159</f>
        <v>0</v>
      </c>
      <c r="F159" s="1102"/>
      <c r="G159" s="1102"/>
      <c r="H159" s="1102"/>
      <c r="I159" s="1102"/>
      <c r="J159" s="1102"/>
      <c r="K159" s="1102"/>
      <c r="L159" s="1102"/>
      <c r="M159" s="1102"/>
      <c r="N159" s="1102"/>
      <c r="O159" s="1102"/>
      <c r="P159" s="1102"/>
      <c r="Q159" s="1102"/>
      <c r="R159" s="1080">
        <f t="shared" si="163"/>
        <v>0</v>
      </c>
      <c r="S159" s="788">
        <f t="shared" si="164"/>
        <v>0</v>
      </c>
      <c r="T159" s="1131"/>
      <c r="U159" s="1131"/>
      <c r="V159" s="1131"/>
      <c r="W159" s="1081">
        <f t="shared" si="165"/>
        <v>0</v>
      </c>
      <c r="X159" s="1081">
        <f t="shared" si="166"/>
        <v>0</v>
      </c>
      <c r="Z159" s="1081">
        <f t="shared" si="167"/>
        <v>0</v>
      </c>
      <c r="AA159" s="1081">
        <f t="shared" si="168"/>
        <v>0</v>
      </c>
      <c r="AB159" s="909" t="e">
        <f t="shared" si="169"/>
        <v>#DIV/0!</v>
      </c>
    </row>
    <row r="160" spans="1:28" ht="14.25" x14ac:dyDescent="0.3">
      <c r="A160" s="1075"/>
      <c r="B160" s="1076"/>
      <c r="C160" s="1148">
        <f>'24. M&amp;E Staff Loading'!C160</f>
        <v>0</v>
      </c>
      <c r="D160" s="919">
        <f>'24. M&amp;E Staff Loading'!D160</f>
        <v>0</v>
      </c>
      <c r="E160" s="1149">
        <f>'24. M&amp;E Staff Loading'!E160</f>
        <v>0</v>
      </c>
      <c r="F160" s="1102"/>
      <c r="G160" s="1102"/>
      <c r="H160" s="1102"/>
      <c r="I160" s="1102"/>
      <c r="J160" s="1102"/>
      <c r="K160" s="1102"/>
      <c r="L160" s="1102"/>
      <c r="M160" s="1102"/>
      <c r="N160" s="1102"/>
      <c r="O160" s="1102"/>
      <c r="P160" s="1102"/>
      <c r="Q160" s="1102"/>
      <c r="R160" s="1080">
        <f t="shared" si="163"/>
        <v>0</v>
      </c>
      <c r="S160" s="788">
        <f t="shared" si="164"/>
        <v>0</v>
      </c>
      <c r="T160" s="1131"/>
      <c r="U160" s="1131"/>
      <c r="V160" s="1131"/>
      <c r="W160" s="1081">
        <f t="shared" si="165"/>
        <v>0</v>
      </c>
      <c r="X160" s="1081">
        <f t="shared" si="166"/>
        <v>0</v>
      </c>
      <c r="Z160" s="1081">
        <f t="shared" si="167"/>
        <v>0</v>
      </c>
      <c r="AA160" s="1081">
        <f t="shared" si="168"/>
        <v>0</v>
      </c>
      <c r="AB160" s="909" t="e">
        <f t="shared" si="169"/>
        <v>#DIV/0!</v>
      </c>
    </row>
    <row r="161" spans="1:28" ht="14.25" x14ac:dyDescent="0.3">
      <c r="A161" s="1075"/>
      <c r="B161" s="1076"/>
      <c r="C161" s="1148">
        <f>'24. M&amp;E Staff Loading'!C161</f>
        <v>0</v>
      </c>
      <c r="D161" s="919">
        <f>'24. M&amp;E Staff Loading'!D161</f>
        <v>0</v>
      </c>
      <c r="E161" s="1149">
        <f>'24. M&amp;E Staff Loading'!E161</f>
        <v>0</v>
      </c>
      <c r="F161" s="1102"/>
      <c r="G161" s="1102"/>
      <c r="H161" s="1102"/>
      <c r="I161" s="1102"/>
      <c r="J161" s="1102"/>
      <c r="K161" s="1102"/>
      <c r="L161" s="1102"/>
      <c r="M161" s="1102"/>
      <c r="N161" s="1102"/>
      <c r="O161" s="1102"/>
      <c r="P161" s="1102"/>
      <c r="Q161" s="1102"/>
      <c r="R161" s="1080">
        <f t="shared" si="163"/>
        <v>0</v>
      </c>
      <c r="S161" s="788">
        <f t="shared" si="164"/>
        <v>0</v>
      </c>
      <c r="T161" s="1131"/>
      <c r="U161" s="1131"/>
      <c r="V161" s="1131"/>
      <c r="W161" s="1081">
        <f t="shared" si="165"/>
        <v>0</v>
      </c>
      <c r="X161" s="1081">
        <f t="shared" si="166"/>
        <v>0</v>
      </c>
      <c r="Z161" s="1081">
        <f t="shared" si="167"/>
        <v>0</v>
      </c>
      <c r="AA161" s="1081">
        <f t="shared" si="168"/>
        <v>0</v>
      </c>
      <c r="AB161" s="909" t="e">
        <f t="shared" si="169"/>
        <v>#DIV/0!</v>
      </c>
    </row>
    <row r="162" spans="1:28" ht="15" thickBot="1" x14ac:dyDescent="0.35">
      <c r="A162" s="1082"/>
      <c r="B162" s="1083" t="s">
        <v>164</v>
      </c>
      <c r="C162" s="1084"/>
      <c r="D162" s="920"/>
      <c r="E162" s="1086"/>
      <c r="F162" s="1087">
        <f>SUM(F157:F161)</f>
        <v>0</v>
      </c>
      <c r="G162" s="1087">
        <f t="shared" ref="G162:R162" si="170">SUM(G157:G161)</f>
        <v>0</v>
      </c>
      <c r="H162" s="1087">
        <f t="shared" si="170"/>
        <v>0</v>
      </c>
      <c r="I162" s="1087">
        <f t="shared" si="170"/>
        <v>0</v>
      </c>
      <c r="J162" s="1087">
        <f t="shared" si="170"/>
        <v>0</v>
      </c>
      <c r="K162" s="1087">
        <f t="shared" si="170"/>
        <v>0</v>
      </c>
      <c r="L162" s="1087">
        <f t="shared" si="170"/>
        <v>0</v>
      </c>
      <c r="M162" s="1087">
        <f t="shared" si="170"/>
        <v>0</v>
      </c>
      <c r="N162" s="1087">
        <f t="shared" si="170"/>
        <v>0</v>
      </c>
      <c r="O162" s="1087">
        <f t="shared" si="170"/>
        <v>0</v>
      </c>
      <c r="P162" s="1087">
        <f t="shared" si="170"/>
        <v>0</v>
      </c>
      <c r="Q162" s="1087">
        <f t="shared" si="170"/>
        <v>0</v>
      </c>
      <c r="R162" s="1087">
        <f t="shared" si="170"/>
        <v>0</v>
      </c>
      <c r="S162" s="796">
        <f>SUM(S157:S161)</f>
        <v>0</v>
      </c>
      <c r="T162" s="1131"/>
      <c r="U162" s="1131"/>
      <c r="V162" s="1131"/>
      <c r="W162" s="1099">
        <f>SUM(W157:W161)</f>
        <v>0</v>
      </c>
      <c r="X162" s="1099">
        <f>SUM(X157:X161)</f>
        <v>0</v>
      </c>
      <c r="Z162" s="1089">
        <f>SUM(Z157:Z161)</f>
        <v>0</v>
      </c>
      <c r="AA162" s="1089">
        <f>SUM(AA157:AA161)</f>
        <v>0</v>
      </c>
      <c r="AB162" s="798" t="e">
        <f>Z162/(Z162+AA162)</f>
        <v>#DIV/0!</v>
      </c>
    </row>
    <row r="163" spans="1:28" ht="14.25" x14ac:dyDescent="0.3">
      <c r="A163" s="1075">
        <v>8.1999999999999993</v>
      </c>
      <c r="B163" s="1076" t="s">
        <v>1184</v>
      </c>
      <c r="C163" s="1148">
        <f>'24. M&amp;E Staff Loading'!C163</f>
        <v>0</v>
      </c>
      <c r="D163" s="919">
        <f>'24. M&amp;E Staff Loading'!D163</f>
        <v>0</v>
      </c>
      <c r="E163" s="1149">
        <f>'24. M&amp;E Staff Loading'!E163</f>
        <v>0</v>
      </c>
      <c r="F163" s="1102"/>
      <c r="G163" s="1102"/>
      <c r="H163" s="1102"/>
      <c r="I163" s="1102"/>
      <c r="J163" s="1102"/>
      <c r="K163" s="1102"/>
      <c r="L163" s="1102"/>
      <c r="M163" s="1102"/>
      <c r="N163" s="1102"/>
      <c r="O163" s="1102"/>
      <c r="P163" s="1102"/>
      <c r="Q163" s="1102"/>
      <c r="R163" s="1080">
        <f t="shared" ref="R163:R167" si="171">SUM(F163:Q163)</f>
        <v>0</v>
      </c>
      <c r="S163" s="788">
        <f>D163*R163</f>
        <v>0</v>
      </c>
      <c r="T163" s="1131"/>
      <c r="U163" s="1131"/>
      <c r="V163" s="1131"/>
      <c r="W163" s="1081">
        <f>X163/$U$7</f>
        <v>0</v>
      </c>
      <c r="X163" s="1081">
        <f>R163/12</f>
        <v>0</v>
      </c>
      <c r="Z163" s="1081">
        <f>IF($E163="Y",$R163,0)</f>
        <v>0</v>
      </c>
      <c r="AA163" s="1081">
        <f>IF($E163="N",$R163,0)</f>
        <v>0</v>
      </c>
      <c r="AB163" s="909" t="e">
        <f>Z163/(AA163+Z163)</f>
        <v>#DIV/0!</v>
      </c>
    </row>
    <row r="164" spans="1:28" s="1088" customFormat="1" ht="14.25" x14ac:dyDescent="0.3">
      <c r="A164" s="1075"/>
      <c r="B164" s="1076"/>
      <c r="C164" s="1148">
        <f>'24. M&amp;E Staff Loading'!C164</f>
        <v>0</v>
      </c>
      <c r="D164" s="919">
        <f>'24. M&amp;E Staff Loading'!D164</f>
        <v>0</v>
      </c>
      <c r="E164" s="1149">
        <f>'24. M&amp;E Staff Loading'!E164</f>
        <v>0</v>
      </c>
      <c r="F164" s="1102"/>
      <c r="G164" s="1102"/>
      <c r="H164" s="1102"/>
      <c r="I164" s="1102"/>
      <c r="J164" s="1102"/>
      <c r="K164" s="1102"/>
      <c r="L164" s="1102"/>
      <c r="M164" s="1102"/>
      <c r="N164" s="1102"/>
      <c r="O164" s="1102"/>
      <c r="P164" s="1102"/>
      <c r="Q164" s="1102"/>
      <c r="R164" s="1080">
        <f t="shared" si="171"/>
        <v>0</v>
      </c>
      <c r="S164" s="788">
        <f t="shared" ref="S164:S167" si="172">D164*R164</f>
        <v>0</v>
      </c>
      <c r="T164" s="1131"/>
      <c r="U164" s="1131"/>
      <c r="V164" s="1131"/>
      <c r="W164" s="1081">
        <f t="shared" ref="W164:W167" si="173">X164/$U$7</f>
        <v>0</v>
      </c>
      <c r="X164" s="1081">
        <f t="shared" ref="X164:X167" si="174">R164/12</f>
        <v>0</v>
      </c>
      <c r="Z164" s="1081">
        <f t="shared" ref="Z164:Z167" si="175">IF($E164="Y",$R164,0)</f>
        <v>0</v>
      </c>
      <c r="AA164" s="1081">
        <f t="shared" ref="AA164:AA167" si="176">IF($E164="N",$R164,0)</f>
        <v>0</v>
      </c>
      <c r="AB164" s="909" t="e">
        <f t="shared" ref="AB164:AB167" si="177">Z164/(AA164+Z164)</f>
        <v>#DIV/0!</v>
      </c>
    </row>
    <row r="165" spans="1:28" ht="14.25" x14ac:dyDescent="0.3">
      <c r="A165" s="1075"/>
      <c r="B165" s="1076"/>
      <c r="C165" s="1148">
        <f>'24. M&amp;E Staff Loading'!C165</f>
        <v>0</v>
      </c>
      <c r="D165" s="919">
        <f>'24. M&amp;E Staff Loading'!D165</f>
        <v>0</v>
      </c>
      <c r="E165" s="1149">
        <f>'24. M&amp;E Staff Loading'!E165</f>
        <v>0</v>
      </c>
      <c r="F165" s="1102"/>
      <c r="G165" s="1102"/>
      <c r="H165" s="1102"/>
      <c r="I165" s="1102"/>
      <c r="J165" s="1102"/>
      <c r="K165" s="1102"/>
      <c r="L165" s="1102"/>
      <c r="M165" s="1102"/>
      <c r="N165" s="1102"/>
      <c r="O165" s="1102"/>
      <c r="P165" s="1102"/>
      <c r="Q165" s="1102"/>
      <c r="R165" s="1080">
        <f t="shared" si="171"/>
        <v>0</v>
      </c>
      <c r="S165" s="788">
        <f t="shared" si="172"/>
        <v>0</v>
      </c>
      <c r="T165" s="1131"/>
      <c r="U165" s="1131"/>
      <c r="V165" s="1131"/>
      <c r="W165" s="1081">
        <f t="shared" si="173"/>
        <v>0</v>
      </c>
      <c r="X165" s="1081">
        <f t="shared" si="174"/>
        <v>0</v>
      </c>
      <c r="Z165" s="1081">
        <f t="shared" si="175"/>
        <v>0</v>
      </c>
      <c r="AA165" s="1081">
        <f t="shared" si="176"/>
        <v>0</v>
      </c>
      <c r="AB165" s="909" t="e">
        <f t="shared" si="177"/>
        <v>#DIV/0!</v>
      </c>
    </row>
    <row r="166" spans="1:28" ht="14.25" x14ac:dyDescent="0.3">
      <c r="A166" s="1075"/>
      <c r="B166" s="1076"/>
      <c r="C166" s="1148">
        <f>'24. M&amp;E Staff Loading'!C166</f>
        <v>0</v>
      </c>
      <c r="D166" s="919">
        <f>'24. M&amp;E Staff Loading'!D166</f>
        <v>0</v>
      </c>
      <c r="E166" s="1149">
        <f>'24. M&amp;E Staff Loading'!E166</f>
        <v>0</v>
      </c>
      <c r="F166" s="1102"/>
      <c r="G166" s="1102"/>
      <c r="H166" s="1102"/>
      <c r="I166" s="1102"/>
      <c r="J166" s="1102"/>
      <c r="K166" s="1102"/>
      <c r="L166" s="1102"/>
      <c r="M166" s="1102"/>
      <c r="N166" s="1102"/>
      <c r="O166" s="1102"/>
      <c r="P166" s="1102"/>
      <c r="Q166" s="1102"/>
      <c r="R166" s="1080">
        <f t="shared" si="171"/>
        <v>0</v>
      </c>
      <c r="S166" s="788">
        <f t="shared" si="172"/>
        <v>0</v>
      </c>
      <c r="T166" s="1131"/>
      <c r="U166" s="1131"/>
      <c r="V166" s="1131"/>
      <c r="W166" s="1081">
        <f t="shared" si="173"/>
        <v>0</v>
      </c>
      <c r="X166" s="1081">
        <f t="shared" si="174"/>
        <v>0</v>
      </c>
      <c r="Z166" s="1081">
        <f t="shared" si="175"/>
        <v>0</v>
      </c>
      <c r="AA166" s="1081">
        <f t="shared" si="176"/>
        <v>0</v>
      </c>
      <c r="AB166" s="909" t="e">
        <f t="shared" si="177"/>
        <v>#DIV/0!</v>
      </c>
    </row>
    <row r="167" spans="1:28" ht="14.25" x14ac:dyDescent="0.3">
      <c r="A167" s="1075"/>
      <c r="B167" s="1076"/>
      <c r="C167" s="1148">
        <f>'24. M&amp;E Staff Loading'!C167</f>
        <v>0</v>
      </c>
      <c r="D167" s="919">
        <f>'24. M&amp;E Staff Loading'!D167</f>
        <v>0</v>
      </c>
      <c r="E167" s="1149">
        <f>'24. M&amp;E Staff Loading'!E167</f>
        <v>0</v>
      </c>
      <c r="F167" s="1102"/>
      <c r="G167" s="1102"/>
      <c r="H167" s="1102"/>
      <c r="I167" s="1102"/>
      <c r="J167" s="1102"/>
      <c r="K167" s="1102"/>
      <c r="L167" s="1102"/>
      <c r="M167" s="1102"/>
      <c r="N167" s="1102"/>
      <c r="O167" s="1102"/>
      <c r="P167" s="1102"/>
      <c r="Q167" s="1102"/>
      <c r="R167" s="1080">
        <f t="shared" si="171"/>
        <v>0</v>
      </c>
      <c r="S167" s="788">
        <f t="shared" si="172"/>
        <v>0</v>
      </c>
      <c r="T167" s="1131"/>
      <c r="U167" s="1131"/>
      <c r="V167" s="1131"/>
      <c r="W167" s="1081">
        <f t="shared" si="173"/>
        <v>0</v>
      </c>
      <c r="X167" s="1081">
        <f t="shared" si="174"/>
        <v>0</v>
      </c>
      <c r="Z167" s="1081">
        <f t="shared" si="175"/>
        <v>0</v>
      </c>
      <c r="AA167" s="1081">
        <f t="shared" si="176"/>
        <v>0</v>
      </c>
      <c r="AB167" s="909" t="e">
        <f t="shared" si="177"/>
        <v>#DIV/0!</v>
      </c>
    </row>
    <row r="168" spans="1:28" ht="15" thickBot="1" x14ac:dyDescent="0.35">
      <c r="A168" s="1082"/>
      <c r="B168" s="1083" t="s">
        <v>1185</v>
      </c>
      <c r="C168" s="1084"/>
      <c r="D168" s="920"/>
      <c r="E168" s="1086"/>
      <c r="F168" s="1087">
        <f>SUM(F163:F167)</f>
        <v>0</v>
      </c>
      <c r="G168" s="1087">
        <f t="shared" ref="G168:R168" si="178">SUM(G163:G167)</f>
        <v>0</v>
      </c>
      <c r="H168" s="1087">
        <f t="shared" si="178"/>
        <v>0</v>
      </c>
      <c r="I168" s="1087">
        <f t="shared" si="178"/>
        <v>0</v>
      </c>
      <c r="J168" s="1087">
        <f t="shared" si="178"/>
        <v>0</v>
      </c>
      <c r="K168" s="1087">
        <f t="shared" si="178"/>
        <v>0</v>
      </c>
      <c r="L168" s="1087">
        <f t="shared" si="178"/>
        <v>0</v>
      </c>
      <c r="M168" s="1087">
        <f t="shared" si="178"/>
        <v>0</v>
      </c>
      <c r="N168" s="1087">
        <f t="shared" si="178"/>
        <v>0</v>
      </c>
      <c r="O168" s="1087">
        <f t="shared" si="178"/>
        <v>0</v>
      </c>
      <c r="P168" s="1087">
        <f t="shared" si="178"/>
        <v>0</v>
      </c>
      <c r="Q168" s="1087">
        <f t="shared" si="178"/>
        <v>0</v>
      </c>
      <c r="R168" s="1087">
        <f t="shared" si="178"/>
        <v>0</v>
      </c>
      <c r="S168" s="796">
        <f>SUM(S163:S167)</f>
        <v>0</v>
      </c>
      <c r="T168" s="1131"/>
      <c r="U168" s="1131"/>
      <c r="V168" s="1131"/>
      <c r="W168" s="1099">
        <f>SUM(W163:W167)</f>
        <v>0</v>
      </c>
      <c r="X168" s="1099">
        <f>SUM(X163:X167)</f>
        <v>0</v>
      </c>
      <c r="Z168" s="1089">
        <f>SUM(Z163:Z167)</f>
        <v>0</v>
      </c>
      <c r="AA168" s="1089">
        <f>SUM(AA163:AA167)</f>
        <v>0</v>
      </c>
      <c r="AB168" s="798" t="e">
        <f>Z168/(Z168+AA168)</f>
        <v>#DIV/0!</v>
      </c>
    </row>
    <row r="169" spans="1:28" ht="14.25" x14ac:dyDescent="0.3">
      <c r="A169" s="1075">
        <v>8.3000000000000007</v>
      </c>
      <c r="B169" s="1076" t="s">
        <v>1186</v>
      </c>
      <c r="C169" s="1148">
        <f>'24. M&amp;E Staff Loading'!C169</f>
        <v>0</v>
      </c>
      <c r="D169" s="919">
        <f>'24. M&amp;E Staff Loading'!D169</f>
        <v>0</v>
      </c>
      <c r="E169" s="1149">
        <f>'24. M&amp;E Staff Loading'!E169</f>
        <v>0</v>
      </c>
      <c r="F169" s="1102"/>
      <c r="G169" s="1102"/>
      <c r="H169" s="1102"/>
      <c r="I169" s="1102"/>
      <c r="J169" s="1102"/>
      <c r="K169" s="1102"/>
      <c r="L169" s="1102"/>
      <c r="M169" s="1102"/>
      <c r="N169" s="1102"/>
      <c r="O169" s="1102"/>
      <c r="P169" s="1102"/>
      <c r="Q169" s="1102"/>
      <c r="R169" s="1080">
        <f t="shared" ref="R169:R173" si="179">SUM(F169:Q169)</f>
        <v>0</v>
      </c>
      <c r="S169" s="788">
        <f>D169*R169</f>
        <v>0</v>
      </c>
      <c r="T169" s="1131"/>
      <c r="U169" s="1131"/>
      <c r="V169" s="1131"/>
      <c r="W169" s="1081">
        <f>X169/$U$7</f>
        <v>0</v>
      </c>
      <c r="X169" s="1081">
        <f>R169/12</f>
        <v>0</v>
      </c>
      <c r="Z169" s="1081">
        <f>IF($E169="Y",$R169,0)</f>
        <v>0</v>
      </c>
      <c r="AA169" s="1081">
        <f>IF($E169="N",$R169,0)</f>
        <v>0</v>
      </c>
      <c r="AB169" s="909" t="e">
        <f>Z169/(AA169+Z169)</f>
        <v>#DIV/0!</v>
      </c>
    </row>
    <row r="170" spans="1:28" s="1088" customFormat="1" ht="14.25" x14ac:dyDescent="0.3">
      <c r="A170" s="1075"/>
      <c r="B170" s="1076"/>
      <c r="C170" s="1148">
        <f>'24. M&amp;E Staff Loading'!C170</f>
        <v>0</v>
      </c>
      <c r="D170" s="919">
        <f>'24. M&amp;E Staff Loading'!D170</f>
        <v>0</v>
      </c>
      <c r="E170" s="1149">
        <f>'24. M&amp;E Staff Loading'!E170</f>
        <v>0</v>
      </c>
      <c r="F170" s="1102"/>
      <c r="G170" s="1102"/>
      <c r="H170" s="1102"/>
      <c r="I170" s="1102"/>
      <c r="J170" s="1102"/>
      <c r="K170" s="1102"/>
      <c r="L170" s="1102"/>
      <c r="M170" s="1102"/>
      <c r="N170" s="1102"/>
      <c r="O170" s="1102"/>
      <c r="P170" s="1102"/>
      <c r="Q170" s="1102"/>
      <c r="R170" s="1080">
        <f t="shared" si="179"/>
        <v>0</v>
      </c>
      <c r="S170" s="788">
        <f t="shared" ref="S170:S173" si="180">D170*R170</f>
        <v>0</v>
      </c>
      <c r="T170" s="1131"/>
      <c r="U170" s="1131"/>
      <c r="V170" s="1131"/>
      <c r="W170" s="1081">
        <f t="shared" ref="W170:W173" si="181">X170/$U$7</f>
        <v>0</v>
      </c>
      <c r="X170" s="1081">
        <f t="shared" ref="X170:X173" si="182">R170/12</f>
        <v>0</v>
      </c>
      <c r="Z170" s="1081">
        <f t="shared" ref="Z170:Z173" si="183">IF($E170="Y",$R170,0)</f>
        <v>0</v>
      </c>
      <c r="AA170" s="1081">
        <f t="shared" ref="AA170:AA173" si="184">IF($E170="N",$R170,0)</f>
        <v>0</v>
      </c>
      <c r="AB170" s="909" t="e">
        <f t="shared" ref="AB170:AB173" si="185">Z170/(AA170+Z170)</f>
        <v>#DIV/0!</v>
      </c>
    </row>
    <row r="171" spans="1:28" s="1088" customFormat="1" ht="14.25" x14ac:dyDescent="0.3">
      <c r="A171" s="1075"/>
      <c r="B171" s="1076"/>
      <c r="C171" s="1148">
        <f>'24. M&amp;E Staff Loading'!C171</f>
        <v>0</v>
      </c>
      <c r="D171" s="919">
        <f>'24. M&amp;E Staff Loading'!D171</f>
        <v>0</v>
      </c>
      <c r="E171" s="1149">
        <f>'24. M&amp;E Staff Loading'!E171</f>
        <v>0</v>
      </c>
      <c r="F171" s="1102"/>
      <c r="G171" s="1102"/>
      <c r="H171" s="1102"/>
      <c r="I171" s="1102"/>
      <c r="J171" s="1102"/>
      <c r="K171" s="1102"/>
      <c r="L171" s="1102"/>
      <c r="M171" s="1102"/>
      <c r="N171" s="1102"/>
      <c r="O171" s="1102"/>
      <c r="P171" s="1102"/>
      <c r="Q171" s="1102"/>
      <c r="R171" s="1080">
        <f t="shared" si="179"/>
        <v>0</v>
      </c>
      <c r="S171" s="788">
        <f t="shared" si="180"/>
        <v>0</v>
      </c>
      <c r="T171" s="1131"/>
      <c r="U171" s="1131"/>
      <c r="V171" s="1131"/>
      <c r="W171" s="1081">
        <f t="shared" si="181"/>
        <v>0</v>
      </c>
      <c r="X171" s="1081">
        <f t="shared" si="182"/>
        <v>0</v>
      </c>
      <c r="Z171" s="1081">
        <f t="shared" si="183"/>
        <v>0</v>
      </c>
      <c r="AA171" s="1081">
        <f t="shared" si="184"/>
        <v>0</v>
      </c>
      <c r="AB171" s="909" t="e">
        <f t="shared" si="185"/>
        <v>#DIV/0!</v>
      </c>
    </row>
    <row r="172" spans="1:28" ht="14.25" x14ac:dyDescent="0.3">
      <c r="A172" s="1075"/>
      <c r="B172" s="1076"/>
      <c r="C172" s="1148">
        <f>'24. M&amp;E Staff Loading'!C172</f>
        <v>0</v>
      </c>
      <c r="D172" s="919">
        <f>'24. M&amp;E Staff Loading'!D172</f>
        <v>0</v>
      </c>
      <c r="E172" s="1149">
        <f>'24. M&amp;E Staff Loading'!E172</f>
        <v>0</v>
      </c>
      <c r="F172" s="1102"/>
      <c r="G172" s="1102"/>
      <c r="H172" s="1102"/>
      <c r="I172" s="1102"/>
      <c r="J172" s="1102"/>
      <c r="K172" s="1102"/>
      <c r="L172" s="1102"/>
      <c r="M172" s="1102"/>
      <c r="N172" s="1102"/>
      <c r="O172" s="1102"/>
      <c r="P172" s="1102"/>
      <c r="Q172" s="1102"/>
      <c r="R172" s="1080">
        <f t="shared" si="179"/>
        <v>0</v>
      </c>
      <c r="S172" s="788">
        <f t="shared" si="180"/>
        <v>0</v>
      </c>
      <c r="T172" s="1131"/>
      <c r="U172" s="1131"/>
      <c r="V172" s="1131"/>
      <c r="W172" s="1081">
        <f t="shared" si="181"/>
        <v>0</v>
      </c>
      <c r="X172" s="1081">
        <f t="shared" si="182"/>
        <v>0</v>
      </c>
      <c r="Z172" s="1081">
        <f t="shared" si="183"/>
        <v>0</v>
      </c>
      <c r="AA172" s="1081">
        <f t="shared" si="184"/>
        <v>0</v>
      </c>
      <c r="AB172" s="909" t="e">
        <f t="shared" si="185"/>
        <v>#DIV/0!</v>
      </c>
    </row>
    <row r="173" spans="1:28" ht="14.25" x14ac:dyDescent="0.3">
      <c r="A173" s="1075"/>
      <c r="B173" s="1076"/>
      <c r="C173" s="1148">
        <f>'24. M&amp;E Staff Loading'!C173</f>
        <v>0</v>
      </c>
      <c r="D173" s="919">
        <f>'24. M&amp;E Staff Loading'!D173</f>
        <v>0</v>
      </c>
      <c r="E173" s="1149">
        <f>'24. M&amp;E Staff Loading'!E173</f>
        <v>0</v>
      </c>
      <c r="F173" s="1102"/>
      <c r="G173" s="1102"/>
      <c r="H173" s="1102"/>
      <c r="I173" s="1102"/>
      <c r="J173" s="1102"/>
      <c r="K173" s="1102"/>
      <c r="L173" s="1102"/>
      <c r="M173" s="1102"/>
      <c r="N173" s="1102"/>
      <c r="O173" s="1102"/>
      <c r="P173" s="1102"/>
      <c r="Q173" s="1102"/>
      <c r="R173" s="1080">
        <f t="shared" si="179"/>
        <v>0</v>
      </c>
      <c r="S173" s="788">
        <f t="shared" si="180"/>
        <v>0</v>
      </c>
      <c r="T173" s="1131"/>
      <c r="U173" s="1131"/>
      <c r="V173" s="1131"/>
      <c r="W173" s="1081">
        <f t="shared" si="181"/>
        <v>0</v>
      </c>
      <c r="X173" s="1081">
        <f t="shared" si="182"/>
        <v>0</v>
      </c>
      <c r="Z173" s="1081">
        <f t="shared" si="183"/>
        <v>0</v>
      </c>
      <c r="AA173" s="1081">
        <f t="shared" si="184"/>
        <v>0</v>
      </c>
      <c r="AB173" s="909" t="e">
        <f t="shared" si="185"/>
        <v>#DIV/0!</v>
      </c>
    </row>
    <row r="174" spans="1:28" ht="15" thickBot="1" x14ac:dyDescent="0.35">
      <c r="A174" s="1082"/>
      <c r="B174" s="1083" t="s">
        <v>1187</v>
      </c>
      <c r="C174" s="1084"/>
      <c r="D174" s="920"/>
      <c r="E174" s="1086"/>
      <c r="F174" s="1087">
        <f>SUM(F169:F173)</f>
        <v>0</v>
      </c>
      <c r="G174" s="1087">
        <f t="shared" ref="G174:R174" si="186">SUM(G169:G173)</f>
        <v>0</v>
      </c>
      <c r="H174" s="1087">
        <f t="shared" si="186"/>
        <v>0</v>
      </c>
      <c r="I174" s="1087">
        <f t="shared" si="186"/>
        <v>0</v>
      </c>
      <c r="J174" s="1087">
        <f t="shared" si="186"/>
        <v>0</v>
      </c>
      <c r="K174" s="1087">
        <f t="shared" si="186"/>
        <v>0</v>
      </c>
      <c r="L174" s="1087">
        <f t="shared" si="186"/>
        <v>0</v>
      </c>
      <c r="M174" s="1087">
        <f t="shared" si="186"/>
        <v>0</v>
      </c>
      <c r="N174" s="1087">
        <f t="shared" si="186"/>
        <v>0</v>
      </c>
      <c r="O174" s="1087">
        <f t="shared" si="186"/>
        <v>0</v>
      </c>
      <c r="P174" s="1087">
        <f t="shared" si="186"/>
        <v>0</v>
      </c>
      <c r="Q174" s="1087">
        <f t="shared" si="186"/>
        <v>0</v>
      </c>
      <c r="R174" s="1087">
        <f t="shared" si="186"/>
        <v>0</v>
      </c>
      <c r="S174" s="796">
        <f>SUM(S169:S173)</f>
        <v>0</v>
      </c>
      <c r="T174" s="1131"/>
      <c r="U174" s="1131"/>
      <c r="V174" s="1131"/>
      <c r="W174" s="1099">
        <f>SUM(W169:W173)</f>
        <v>0</v>
      </c>
      <c r="X174" s="1099">
        <f>SUM(X169:X173)</f>
        <v>0</v>
      </c>
      <c r="Z174" s="1089">
        <f>SUM(Z169:Z173)</f>
        <v>0</v>
      </c>
      <c r="AA174" s="1089">
        <f>SUM(AA169:AA173)</f>
        <v>0</v>
      </c>
      <c r="AB174" s="798" t="e">
        <f>Z174/(Z174+AA174)</f>
        <v>#DIV/0!</v>
      </c>
    </row>
    <row r="175" spans="1:28" ht="14.25" x14ac:dyDescent="0.3">
      <c r="A175" s="1075">
        <v>8.4</v>
      </c>
      <c r="B175" s="1076" t="s">
        <v>1188</v>
      </c>
      <c r="C175" s="1148">
        <f>'24. M&amp;E Staff Loading'!C175</f>
        <v>0</v>
      </c>
      <c r="D175" s="919">
        <f>'24. M&amp;E Staff Loading'!D175</f>
        <v>0</v>
      </c>
      <c r="E175" s="1149">
        <f>'24. M&amp;E Staff Loading'!E175</f>
        <v>0</v>
      </c>
      <c r="F175" s="1102"/>
      <c r="G175" s="1102"/>
      <c r="H175" s="1102"/>
      <c r="I175" s="1102"/>
      <c r="J175" s="1102"/>
      <c r="K175" s="1102"/>
      <c r="L175" s="1102"/>
      <c r="M175" s="1102"/>
      <c r="N175" s="1102"/>
      <c r="O175" s="1102"/>
      <c r="P175" s="1102"/>
      <c r="Q175" s="1102"/>
      <c r="R175" s="1080">
        <f t="shared" ref="R175:R179" si="187">SUM(F175:Q175)</f>
        <v>0</v>
      </c>
      <c r="S175" s="788">
        <f>D175*R175</f>
        <v>0</v>
      </c>
      <c r="T175" s="1131"/>
      <c r="U175" s="1131"/>
      <c r="V175" s="1131"/>
      <c r="W175" s="1081">
        <f>X175/$U$7</f>
        <v>0</v>
      </c>
      <c r="X175" s="1081">
        <f>R175/12</f>
        <v>0</v>
      </c>
      <c r="Z175" s="1081">
        <f>IF($E175="Y",$R175,0)</f>
        <v>0</v>
      </c>
      <c r="AA175" s="1081">
        <f>IF($E175="N",$R175,0)</f>
        <v>0</v>
      </c>
      <c r="AB175" s="909" t="e">
        <f>Z175/(AA175+Z175)</f>
        <v>#DIV/0!</v>
      </c>
    </row>
    <row r="176" spans="1:28" s="1088" customFormat="1" ht="14.25" x14ac:dyDescent="0.3">
      <c r="A176" s="1075"/>
      <c r="B176" s="1076"/>
      <c r="C176" s="1148">
        <f>'24. M&amp;E Staff Loading'!C176</f>
        <v>0</v>
      </c>
      <c r="D176" s="919">
        <f>'24. M&amp;E Staff Loading'!D176</f>
        <v>0</v>
      </c>
      <c r="E176" s="1149">
        <f>'24. M&amp;E Staff Loading'!E176</f>
        <v>0</v>
      </c>
      <c r="F176" s="1102"/>
      <c r="G176" s="1102"/>
      <c r="H176" s="1102"/>
      <c r="I176" s="1102"/>
      <c r="J176" s="1102"/>
      <c r="K176" s="1102"/>
      <c r="L176" s="1102"/>
      <c r="M176" s="1102"/>
      <c r="N176" s="1102"/>
      <c r="O176" s="1102"/>
      <c r="P176" s="1102"/>
      <c r="Q176" s="1102"/>
      <c r="R176" s="1080">
        <f t="shared" si="187"/>
        <v>0</v>
      </c>
      <c r="S176" s="788">
        <f t="shared" ref="S176:S179" si="188">D176*R176</f>
        <v>0</v>
      </c>
      <c r="T176" s="1131"/>
      <c r="U176" s="1131"/>
      <c r="V176" s="1131"/>
      <c r="W176" s="1081">
        <f t="shared" ref="W176:W179" si="189">X176/$U$7</f>
        <v>0</v>
      </c>
      <c r="X176" s="1081">
        <f t="shared" ref="X176:X179" si="190">R176/12</f>
        <v>0</v>
      </c>
      <c r="Z176" s="1081">
        <f t="shared" ref="Z176:Z179" si="191">IF($E176="Y",$R176,0)</f>
        <v>0</v>
      </c>
      <c r="AA176" s="1081">
        <f t="shared" ref="AA176:AA179" si="192">IF($E176="N",$R176,0)</f>
        <v>0</v>
      </c>
      <c r="AB176" s="909" t="e">
        <f t="shared" ref="AB176:AB179" si="193">Z176/(AA176+Z176)</f>
        <v>#DIV/0!</v>
      </c>
    </row>
    <row r="177" spans="1:28" s="1088" customFormat="1" ht="14.25" x14ac:dyDescent="0.3">
      <c r="A177" s="1075"/>
      <c r="B177" s="1076"/>
      <c r="C177" s="1148">
        <f>'24. M&amp;E Staff Loading'!C177</f>
        <v>0</v>
      </c>
      <c r="D177" s="919">
        <f>'24. M&amp;E Staff Loading'!D177</f>
        <v>0</v>
      </c>
      <c r="E177" s="1149">
        <f>'24. M&amp;E Staff Loading'!E177</f>
        <v>0</v>
      </c>
      <c r="F177" s="1102"/>
      <c r="G177" s="1102"/>
      <c r="H177" s="1102"/>
      <c r="I177" s="1102"/>
      <c r="J177" s="1102"/>
      <c r="K177" s="1102"/>
      <c r="L177" s="1102"/>
      <c r="M177" s="1102"/>
      <c r="N177" s="1102"/>
      <c r="O177" s="1102"/>
      <c r="P177" s="1102"/>
      <c r="Q177" s="1102"/>
      <c r="R177" s="1080">
        <f t="shared" si="187"/>
        <v>0</v>
      </c>
      <c r="S177" s="788">
        <f t="shared" si="188"/>
        <v>0</v>
      </c>
      <c r="T177" s="1131"/>
      <c r="U177" s="1131"/>
      <c r="V177" s="1131"/>
      <c r="W177" s="1081">
        <f t="shared" si="189"/>
        <v>0</v>
      </c>
      <c r="X177" s="1081">
        <f t="shared" si="190"/>
        <v>0</v>
      </c>
      <c r="Z177" s="1081">
        <f t="shared" si="191"/>
        <v>0</v>
      </c>
      <c r="AA177" s="1081">
        <f t="shared" si="192"/>
        <v>0</v>
      </c>
      <c r="AB177" s="909" t="e">
        <f t="shared" si="193"/>
        <v>#DIV/0!</v>
      </c>
    </row>
    <row r="178" spans="1:28" s="1088" customFormat="1" ht="14.25" x14ac:dyDescent="0.3">
      <c r="A178" s="1075"/>
      <c r="B178" s="1076"/>
      <c r="C178" s="1148">
        <f>'24. M&amp;E Staff Loading'!C178</f>
        <v>0</v>
      </c>
      <c r="D178" s="919">
        <f>'24. M&amp;E Staff Loading'!D178</f>
        <v>0</v>
      </c>
      <c r="E178" s="1149">
        <f>'24. M&amp;E Staff Loading'!E178</f>
        <v>0</v>
      </c>
      <c r="F178" s="1102"/>
      <c r="G178" s="1102"/>
      <c r="H178" s="1102"/>
      <c r="I178" s="1102"/>
      <c r="J178" s="1102"/>
      <c r="K178" s="1102"/>
      <c r="L178" s="1102"/>
      <c r="M178" s="1102"/>
      <c r="N178" s="1102"/>
      <c r="O178" s="1102"/>
      <c r="P178" s="1102"/>
      <c r="Q178" s="1102"/>
      <c r="R178" s="1080">
        <f t="shared" si="187"/>
        <v>0</v>
      </c>
      <c r="S178" s="788">
        <f t="shared" si="188"/>
        <v>0</v>
      </c>
      <c r="T178" s="1131"/>
      <c r="U178" s="1131"/>
      <c r="V178" s="1131"/>
      <c r="W178" s="1081">
        <f t="shared" si="189"/>
        <v>0</v>
      </c>
      <c r="X178" s="1081">
        <f t="shared" si="190"/>
        <v>0</v>
      </c>
      <c r="Z178" s="1081">
        <f t="shared" si="191"/>
        <v>0</v>
      </c>
      <c r="AA178" s="1081">
        <f t="shared" si="192"/>
        <v>0</v>
      </c>
      <c r="AB178" s="909" t="e">
        <f t="shared" si="193"/>
        <v>#DIV/0!</v>
      </c>
    </row>
    <row r="179" spans="1:28" ht="9.9499999999999993" customHeight="1" x14ac:dyDescent="0.3">
      <c r="A179" s="1075"/>
      <c r="B179" s="1076"/>
      <c r="C179" s="1148">
        <f>'24. M&amp;E Staff Loading'!C179</f>
        <v>0</v>
      </c>
      <c r="D179" s="919">
        <f>'24. M&amp;E Staff Loading'!D179</f>
        <v>0</v>
      </c>
      <c r="E179" s="1149">
        <f>'24. M&amp;E Staff Loading'!E179</f>
        <v>0</v>
      </c>
      <c r="F179" s="1102"/>
      <c r="G179" s="1102"/>
      <c r="H179" s="1102"/>
      <c r="I179" s="1102"/>
      <c r="J179" s="1102"/>
      <c r="K179" s="1102"/>
      <c r="L179" s="1102"/>
      <c r="M179" s="1102"/>
      <c r="N179" s="1102"/>
      <c r="O179" s="1102"/>
      <c r="P179" s="1102"/>
      <c r="Q179" s="1102"/>
      <c r="R179" s="1080">
        <f t="shared" si="187"/>
        <v>0</v>
      </c>
      <c r="S179" s="788">
        <f t="shared" si="188"/>
        <v>0</v>
      </c>
      <c r="T179" s="1131"/>
      <c r="U179" s="1131"/>
      <c r="V179" s="1131"/>
      <c r="W179" s="1081">
        <f t="shared" si="189"/>
        <v>0</v>
      </c>
      <c r="X179" s="1081">
        <f t="shared" si="190"/>
        <v>0</v>
      </c>
      <c r="Z179" s="1081">
        <f t="shared" si="191"/>
        <v>0</v>
      </c>
      <c r="AA179" s="1081">
        <f t="shared" si="192"/>
        <v>0</v>
      </c>
      <c r="AB179" s="909" t="e">
        <f t="shared" si="193"/>
        <v>#DIV/0!</v>
      </c>
    </row>
    <row r="180" spans="1:28" s="1068" customFormat="1" ht="15" thickBot="1" x14ac:dyDescent="0.35">
      <c r="A180" s="1082"/>
      <c r="B180" s="1083" t="s">
        <v>1189</v>
      </c>
      <c r="C180" s="1084"/>
      <c r="D180" s="920"/>
      <c r="E180" s="1086"/>
      <c r="F180" s="1087">
        <f>SUM(F175:F179)</f>
        <v>0</v>
      </c>
      <c r="G180" s="1087">
        <f t="shared" ref="G180:R180" si="194">SUM(G175:G179)</f>
        <v>0</v>
      </c>
      <c r="H180" s="1087">
        <f t="shared" si="194"/>
        <v>0</v>
      </c>
      <c r="I180" s="1087">
        <f t="shared" si="194"/>
        <v>0</v>
      </c>
      <c r="J180" s="1087">
        <f t="shared" si="194"/>
        <v>0</v>
      </c>
      <c r="K180" s="1087">
        <f t="shared" si="194"/>
        <v>0</v>
      </c>
      <c r="L180" s="1087">
        <f t="shared" si="194"/>
        <v>0</v>
      </c>
      <c r="M180" s="1087">
        <f t="shared" si="194"/>
        <v>0</v>
      </c>
      <c r="N180" s="1087">
        <f t="shared" si="194"/>
        <v>0</v>
      </c>
      <c r="O180" s="1087">
        <f t="shared" si="194"/>
        <v>0</v>
      </c>
      <c r="P180" s="1087">
        <f t="shared" si="194"/>
        <v>0</v>
      </c>
      <c r="Q180" s="1087">
        <f t="shared" si="194"/>
        <v>0</v>
      </c>
      <c r="R180" s="1087">
        <f t="shared" si="194"/>
        <v>0</v>
      </c>
      <c r="S180" s="796">
        <f>SUM(S175:S179)</f>
        <v>0</v>
      </c>
      <c r="T180" s="1131"/>
      <c r="U180" s="1131"/>
      <c r="V180" s="1131"/>
      <c r="W180" s="1099">
        <f>SUM(W175:W179)</f>
        <v>0</v>
      </c>
      <c r="X180" s="1099">
        <f>SUM(X175:X179)</f>
        <v>0</v>
      </c>
      <c r="Z180" s="1089">
        <f>SUM(Z175:Z179)</f>
        <v>0</v>
      </c>
      <c r="AA180" s="1089">
        <f>SUM(AA175:AA179)</f>
        <v>0</v>
      </c>
      <c r="AB180" s="798" t="e">
        <f>Z180/(Z180+AA180)</f>
        <v>#DIV/0!</v>
      </c>
    </row>
    <row r="181" spans="1:28" ht="9.9499999999999993" customHeight="1" x14ac:dyDescent="0.3">
      <c r="A181" s="1100"/>
      <c r="B181" s="1101"/>
      <c r="C181" s="1118"/>
      <c r="D181" s="922"/>
      <c r="E181" s="1079"/>
      <c r="F181" s="1102"/>
      <c r="G181" s="1102"/>
      <c r="H181" s="1102"/>
      <c r="I181" s="1102"/>
      <c r="J181" s="1102"/>
      <c r="K181" s="1102"/>
      <c r="L181" s="1102"/>
      <c r="M181" s="1102"/>
      <c r="N181" s="1102"/>
      <c r="O181" s="1102"/>
      <c r="P181" s="1102"/>
      <c r="Q181" s="1102"/>
      <c r="R181" s="1102"/>
      <c r="S181" s="834"/>
      <c r="T181" s="1131"/>
      <c r="U181" s="1131"/>
      <c r="V181" s="1131"/>
      <c r="W181" s="1125"/>
      <c r="X181" s="1125"/>
      <c r="Z181" s="1125"/>
      <c r="AA181" s="1125"/>
      <c r="AB181" s="790"/>
    </row>
    <row r="182" spans="1:28" ht="15" thickBot="1" x14ac:dyDescent="0.35">
      <c r="A182" s="1104"/>
      <c r="B182" s="1105" t="s">
        <v>167</v>
      </c>
      <c r="C182" s="1106"/>
      <c r="D182" s="923"/>
      <c r="E182" s="1108"/>
      <c r="F182" s="1107">
        <f t="shared" ref="F182:S182" si="195">SUM(F162,F168,F174,F180)</f>
        <v>0</v>
      </c>
      <c r="G182" s="1107">
        <f t="shared" si="195"/>
        <v>0</v>
      </c>
      <c r="H182" s="1107">
        <f t="shared" si="195"/>
        <v>0</v>
      </c>
      <c r="I182" s="1107">
        <f t="shared" si="195"/>
        <v>0</v>
      </c>
      <c r="J182" s="1107">
        <f t="shared" si="195"/>
        <v>0</v>
      </c>
      <c r="K182" s="1107">
        <f t="shared" si="195"/>
        <v>0</v>
      </c>
      <c r="L182" s="1107">
        <f t="shared" si="195"/>
        <v>0</v>
      </c>
      <c r="M182" s="1107">
        <f t="shared" si="195"/>
        <v>0</v>
      </c>
      <c r="N182" s="1107">
        <f t="shared" si="195"/>
        <v>0</v>
      </c>
      <c r="O182" s="1107">
        <f t="shared" si="195"/>
        <v>0</v>
      </c>
      <c r="P182" s="1107">
        <f t="shared" si="195"/>
        <v>0</v>
      </c>
      <c r="Q182" s="1107">
        <f t="shared" si="195"/>
        <v>0</v>
      </c>
      <c r="R182" s="1107">
        <f t="shared" si="195"/>
        <v>0</v>
      </c>
      <c r="S182" s="814">
        <f t="shared" si="195"/>
        <v>0</v>
      </c>
      <c r="T182" s="1131"/>
      <c r="U182" s="1131"/>
      <c r="V182" s="1131"/>
      <c r="W182" s="1107">
        <f>SUM(W162,W168,W174,W180)</f>
        <v>0</v>
      </c>
      <c r="X182" s="1107">
        <f>SUM(X162,X168,X174,X180)</f>
        <v>0</v>
      </c>
      <c r="Z182" s="1107">
        <f>SUM(Z162,Z168,Z174,Z180)</f>
        <v>0</v>
      </c>
      <c r="AA182" s="1107">
        <f>SUM(AA162,AA168,AA174,AA180)</f>
        <v>0</v>
      </c>
      <c r="AB182" s="1190" t="e">
        <f>Z182/(Z182+AA182)</f>
        <v>#DIV/0!</v>
      </c>
    </row>
    <row r="183" spans="1:28" ht="14.25" x14ac:dyDescent="0.3">
      <c r="A183" s="1126"/>
      <c r="B183" s="1101"/>
      <c r="C183" s="1077"/>
      <c r="D183" s="922"/>
      <c r="E183" s="1128"/>
      <c r="F183" s="1102"/>
      <c r="G183" s="1102"/>
      <c r="H183" s="1102"/>
      <c r="I183" s="1102"/>
      <c r="J183" s="1102"/>
      <c r="K183" s="1102"/>
      <c r="L183" s="1102"/>
      <c r="M183" s="1102"/>
      <c r="N183" s="1102"/>
      <c r="O183" s="1102"/>
      <c r="P183" s="1102"/>
      <c r="Q183" s="1102"/>
      <c r="R183" s="1102"/>
      <c r="S183" s="834"/>
      <c r="T183" s="1131"/>
      <c r="U183" s="1131"/>
      <c r="V183" s="1131"/>
      <c r="W183" s="1077"/>
      <c r="X183" s="1077"/>
      <c r="Z183" s="1077"/>
      <c r="AA183" s="1077"/>
      <c r="AB183" s="790"/>
    </row>
    <row r="184" spans="1:28" ht="14.25" x14ac:dyDescent="0.3">
      <c r="A184" s="1070">
        <v>9</v>
      </c>
      <c r="B184" s="1130" t="s">
        <v>172</v>
      </c>
      <c r="C184" s="1072"/>
      <c r="D184" s="918"/>
      <c r="E184" s="1073"/>
      <c r="F184" s="1116"/>
      <c r="G184" s="1116"/>
      <c r="H184" s="1116"/>
      <c r="I184" s="1116"/>
      <c r="J184" s="1116"/>
      <c r="K184" s="1116"/>
      <c r="L184" s="1116"/>
      <c r="M184" s="1116"/>
      <c r="N184" s="1116"/>
      <c r="O184" s="1116"/>
      <c r="P184" s="1116"/>
      <c r="Q184" s="1116"/>
      <c r="R184" s="1074"/>
      <c r="S184" s="838"/>
      <c r="T184" s="1131"/>
      <c r="U184" s="1131"/>
      <c r="V184" s="1131"/>
      <c r="W184" s="1072"/>
      <c r="X184" s="1072"/>
      <c r="Z184" s="1072"/>
      <c r="AA184" s="1072"/>
      <c r="AB184" s="781"/>
    </row>
    <row r="185" spans="1:28" ht="14.25" x14ac:dyDescent="0.3">
      <c r="A185" s="1075">
        <v>9.1</v>
      </c>
      <c r="B185" s="1076" t="s">
        <v>173</v>
      </c>
      <c r="C185" s="1148">
        <f>'24. M&amp;E Staff Loading'!C185</f>
        <v>0</v>
      </c>
      <c r="D185" s="919">
        <f>'24. M&amp;E Staff Loading'!D185</f>
        <v>0</v>
      </c>
      <c r="E185" s="1149">
        <f>'24. M&amp;E Staff Loading'!E185</f>
        <v>0</v>
      </c>
      <c r="F185" s="1102"/>
      <c r="G185" s="1102"/>
      <c r="H185" s="1102"/>
      <c r="I185" s="1102"/>
      <c r="J185" s="1102"/>
      <c r="K185" s="1102"/>
      <c r="L185" s="1102"/>
      <c r="M185" s="1102"/>
      <c r="N185" s="1102"/>
      <c r="O185" s="1102"/>
      <c r="P185" s="1102"/>
      <c r="Q185" s="1102"/>
      <c r="R185" s="1080">
        <f t="shared" ref="R185:R189" si="196">SUM(F185:Q185)</f>
        <v>0</v>
      </c>
      <c r="S185" s="788">
        <f>D185*R185</f>
        <v>0</v>
      </c>
      <c r="T185" s="1131"/>
      <c r="U185" s="1131"/>
      <c r="V185" s="1131"/>
      <c r="W185" s="1081">
        <f>X185/$U$7</f>
        <v>0</v>
      </c>
      <c r="X185" s="1081">
        <f>R185/12</f>
        <v>0</v>
      </c>
      <c r="Z185" s="1081">
        <f>IF($E185="Y",$R185,0)</f>
        <v>0</v>
      </c>
      <c r="AA185" s="1081">
        <f>IF($E185="N",$R185,0)</f>
        <v>0</v>
      </c>
      <c r="AB185" s="909" t="e">
        <f>Z185/(AA185+Z185)</f>
        <v>#DIV/0!</v>
      </c>
    </row>
    <row r="186" spans="1:28" s="1088" customFormat="1" ht="14.25" x14ac:dyDescent="0.3">
      <c r="A186" s="1075"/>
      <c r="B186" s="1076"/>
      <c r="C186" s="1148">
        <f>'24. M&amp;E Staff Loading'!C186</f>
        <v>0</v>
      </c>
      <c r="D186" s="919">
        <f>'24. M&amp;E Staff Loading'!D186</f>
        <v>0</v>
      </c>
      <c r="E186" s="1149">
        <f>'24. M&amp;E Staff Loading'!E186</f>
        <v>0</v>
      </c>
      <c r="F186" s="1102"/>
      <c r="G186" s="1102"/>
      <c r="H186" s="1102"/>
      <c r="I186" s="1102"/>
      <c r="J186" s="1102"/>
      <c r="K186" s="1102"/>
      <c r="L186" s="1102"/>
      <c r="M186" s="1102"/>
      <c r="N186" s="1102"/>
      <c r="O186" s="1102"/>
      <c r="P186" s="1102"/>
      <c r="Q186" s="1102"/>
      <c r="R186" s="1080">
        <f t="shared" si="196"/>
        <v>0</v>
      </c>
      <c r="S186" s="788">
        <f t="shared" ref="S186:S189" si="197">D186*R186</f>
        <v>0</v>
      </c>
      <c r="T186" s="1131"/>
      <c r="U186" s="1131"/>
      <c r="V186" s="1131"/>
      <c r="W186" s="1081">
        <f t="shared" ref="W186:W189" si="198">X186/$U$7</f>
        <v>0</v>
      </c>
      <c r="X186" s="1081">
        <f t="shared" ref="X186:X189" si="199">R186/12</f>
        <v>0</v>
      </c>
      <c r="Z186" s="1081">
        <f t="shared" ref="Z186:Z189" si="200">IF($E186="Y",$R186,0)</f>
        <v>0</v>
      </c>
      <c r="AA186" s="1081">
        <f t="shared" ref="AA186:AA189" si="201">IF($E186="N",$R186,0)</f>
        <v>0</v>
      </c>
      <c r="AB186" s="909" t="e">
        <f t="shared" ref="AB186:AB189" si="202">Z186/(AA186+Z186)</f>
        <v>#DIV/0!</v>
      </c>
    </row>
    <row r="187" spans="1:28" s="1088" customFormat="1" ht="14.25" x14ac:dyDescent="0.3">
      <c r="A187" s="1075"/>
      <c r="B187" s="1076"/>
      <c r="C187" s="1148">
        <f>'24. M&amp;E Staff Loading'!C187</f>
        <v>0</v>
      </c>
      <c r="D187" s="919">
        <f>'24. M&amp;E Staff Loading'!D187</f>
        <v>0</v>
      </c>
      <c r="E187" s="1149">
        <f>'24. M&amp;E Staff Loading'!E187</f>
        <v>0</v>
      </c>
      <c r="F187" s="1102"/>
      <c r="G187" s="1102"/>
      <c r="H187" s="1102"/>
      <c r="I187" s="1102"/>
      <c r="J187" s="1102"/>
      <c r="K187" s="1102"/>
      <c r="L187" s="1102"/>
      <c r="M187" s="1102"/>
      <c r="N187" s="1102"/>
      <c r="O187" s="1102"/>
      <c r="P187" s="1102"/>
      <c r="Q187" s="1102"/>
      <c r="R187" s="1080">
        <f t="shared" si="196"/>
        <v>0</v>
      </c>
      <c r="S187" s="788">
        <f t="shared" si="197"/>
        <v>0</v>
      </c>
      <c r="T187" s="1131"/>
      <c r="U187" s="1131"/>
      <c r="V187" s="1131"/>
      <c r="W187" s="1081">
        <f t="shared" si="198"/>
        <v>0</v>
      </c>
      <c r="X187" s="1081">
        <f t="shared" si="199"/>
        <v>0</v>
      </c>
      <c r="Z187" s="1081">
        <f t="shared" si="200"/>
        <v>0</v>
      </c>
      <c r="AA187" s="1081">
        <f t="shared" si="201"/>
        <v>0</v>
      </c>
      <c r="AB187" s="909" t="e">
        <f t="shared" si="202"/>
        <v>#DIV/0!</v>
      </c>
    </row>
    <row r="188" spans="1:28" ht="14.25" x14ac:dyDescent="0.3">
      <c r="A188" s="1075"/>
      <c r="B188" s="1076"/>
      <c r="C188" s="1148">
        <f>'24. M&amp;E Staff Loading'!C188</f>
        <v>0</v>
      </c>
      <c r="D188" s="919">
        <f>'24. M&amp;E Staff Loading'!D188</f>
        <v>0</v>
      </c>
      <c r="E188" s="1149">
        <f>'24. M&amp;E Staff Loading'!E188</f>
        <v>0</v>
      </c>
      <c r="F188" s="1102"/>
      <c r="G188" s="1102"/>
      <c r="H188" s="1102"/>
      <c r="I188" s="1102"/>
      <c r="J188" s="1102"/>
      <c r="K188" s="1102"/>
      <c r="L188" s="1102"/>
      <c r="M188" s="1102"/>
      <c r="N188" s="1102"/>
      <c r="O188" s="1102"/>
      <c r="P188" s="1102"/>
      <c r="Q188" s="1102"/>
      <c r="R188" s="1080">
        <f t="shared" si="196"/>
        <v>0</v>
      </c>
      <c r="S188" s="788">
        <f t="shared" si="197"/>
        <v>0</v>
      </c>
      <c r="T188" s="1131"/>
      <c r="U188" s="1131"/>
      <c r="V188" s="1131"/>
      <c r="W188" s="1081">
        <f t="shared" si="198"/>
        <v>0</v>
      </c>
      <c r="X188" s="1081">
        <f t="shared" si="199"/>
        <v>0</v>
      </c>
      <c r="Z188" s="1081">
        <f t="shared" si="200"/>
        <v>0</v>
      </c>
      <c r="AA188" s="1081">
        <f t="shared" si="201"/>
        <v>0</v>
      </c>
      <c r="AB188" s="909" t="e">
        <f t="shared" si="202"/>
        <v>#DIV/0!</v>
      </c>
    </row>
    <row r="189" spans="1:28" ht="14.25" x14ac:dyDescent="0.3">
      <c r="A189" s="1075"/>
      <c r="B189" s="1076"/>
      <c r="C189" s="1148">
        <f>'24. M&amp;E Staff Loading'!C189</f>
        <v>0</v>
      </c>
      <c r="D189" s="919">
        <f>'24. M&amp;E Staff Loading'!D189</f>
        <v>0</v>
      </c>
      <c r="E189" s="1149">
        <f>'24. M&amp;E Staff Loading'!E189</f>
        <v>0</v>
      </c>
      <c r="F189" s="1102"/>
      <c r="G189" s="1102"/>
      <c r="H189" s="1102"/>
      <c r="I189" s="1102"/>
      <c r="J189" s="1102"/>
      <c r="K189" s="1102"/>
      <c r="L189" s="1102"/>
      <c r="M189" s="1102"/>
      <c r="N189" s="1102"/>
      <c r="O189" s="1102"/>
      <c r="P189" s="1102"/>
      <c r="Q189" s="1102"/>
      <c r="R189" s="1080">
        <f t="shared" si="196"/>
        <v>0</v>
      </c>
      <c r="S189" s="788">
        <f t="shared" si="197"/>
        <v>0</v>
      </c>
      <c r="T189" s="1131"/>
      <c r="U189" s="1131"/>
      <c r="V189" s="1131"/>
      <c r="W189" s="1081">
        <f t="shared" si="198"/>
        <v>0</v>
      </c>
      <c r="X189" s="1081">
        <f t="shared" si="199"/>
        <v>0</v>
      </c>
      <c r="Z189" s="1081">
        <f t="shared" si="200"/>
        <v>0</v>
      </c>
      <c r="AA189" s="1081">
        <f t="shared" si="201"/>
        <v>0</v>
      </c>
      <c r="AB189" s="909" t="e">
        <f t="shared" si="202"/>
        <v>#DIV/0!</v>
      </c>
    </row>
    <row r="190" spans="1:28" ht="15" thickBot="1" x14ac:dyDescent="0.35">
      <c r="A190" s="1082"/>
      <c r="B190" s="1083" t="s">
        <v>174</v>
      </c>
      <c r="C190" s="1084"/>
      <c r="D190" s="920"/>
      <c r="E190" s="1086"/>
      <c r="F190" s="1087">
        <f>SUM(F185:F189)</f>
        <v>0</v>
      </c>
      <c r="G190" s="1087">
        <f t="shared" ref="G190:R190" si="203">SUM(G185:G189)</f>
        <v>0</v>
      </c>
      <c r="H190" s="1087">
        <f t="shared" si="203"/>
        <v>0</v>
      </c>
      <c r="I190" s="1087">
        <f t="shared" si="203"/>
        <v>0</v>
      </c>
      <c r="J190" s="1087">
        <f t="shared" si="203"/>
        <v>0</v>
      </c>
      <c r="K190" s="1087">
        <f t="shared" si="203"/>
        <v>0</v>
      </c>
      <c r="L190" s="1087">
        <f t="shared" si="203"/>
        <v>0</v>
      </c>
      <c r="M190" s="1087">
        <f t="shared" si="203"/>
        <v>0</v>
      </c>
      <c r="N190" s="1087">
        <f t="shared" si="203"/>
        <v>0</v>
      </c>
      <c r="O190" s="1087">
        <f t="shared" si="203"/>
        <v>0</v>
      </c>
      <c r="P190" s="1087">
        <f t="shared" si="203"/>
        <v>0</v>
      </c>
      <c r="Q190" s="1087">
        <f t="shared" si="203"/>
        <v>0</v>
      </c>
      <c r="R190" s="1087">
        <f t="shared" si="203"/>
        <v>0</v>
      </c>
      <c r="S190" s="796">
        <f>SUM(S185:S189)</f>
        <v>0</v>
      </c>
      <c r="T190" s="1131"/>
      <c r="U190" s="1131"/>
      <c r="V190" s="1131"/>
      <c r="W190" s="1099">
        <f>SUM(W185:W189)</f>
        <v>0</v>
      </c>
      <c r="X190" s="1099">
        <f>SUM(X185:X189)</f>
        <v>0</v>
      </c>
      <c r="Z190" s="1089">
        <f>SUM(Z185:Z189)</f>
        <v>0</v>
      </c>
      <c r="AA190" s="1089">
        <f>SUM(AA185:AA189)</f>
        <v>0</v>
      </c>
      <c r="AB190" s="798" t="e">
        <f>Z190/(Z190+AA190)</f>
        <v>#DIV/0!</v>
      </c>
    </row>
    <row r="191" spans="1:28" ht="14.25" x14ac:dyDescent="0.3">
      <c r="A191" s="1075">
        <v>9.1999999999999993</v>
      </c>
      <c r="B191" s="1076" t="s">
        <v>1191</v>
      </c>
      <c r="C191" s="1148">
        <f>'24. M&amp;E Staff Loading'!C191</f>
        <v>0</v>
      </c>
      <c r="D191" s="919">
        <f>'24. M&amp;E Staff Loading'!D191</f>
        <v>0</v>
      </c>
      <c r="E191" s="1149">
        <f>'24. M&amp;E Staff Loading'!E191</f>
        <v>0</v>
      </c>
      <c r="F191" s="1102"/>
      <c r="G191" s="1102"/>
      <c r="H191" s="1102"/>
      <c r="I191" s="1102"/>
      <c r="J191" s="1102"/>
      <c r="K191" s="1102"/>
      <c r="L191" s="1102"/>
      <c r="M191" s="1102"/>
      <c r="N191" s="1102"/>
      <c r="O191" s="1102"/>
      <c r="P191" s="1102"/>
      <c r="Q191" s="1102"/>
      <c r="R191" s="1080">
        <f t="shared" ref="R191:R195" si="204">SUM(F191:Q191)</f>
        <v>0</v>
      </c>
      <c r="S191" s="788">
        <f>D191*R191</f>
        <v>0</v>
      </c>
      <c r="T191" s="1131"/>
      <c r="U191" s="1131"/>
      <c r="V191" s="1131"/>
      <c r="W191" s="1081">
        <f>X191/$U$7</f>
        <v>0</v>
      </c>
      <c r="X191" s="1081">
        <f>R191/12</f>
        <v>0</v>
      </c>
      <c r="Z191" s="1081">
        <f>IF($E191="Y",$R191,0)</f>
        <v>0</v>
      </c>
      <c r="AA191" s="1081">
        <f>IF($E191="N",$R191,0)</f>
        <v>0</v>
      </c>
      <c r="AB191" s="909" t="e">
        <f>Z191/(AA191+Z191)</f>
        <v>#DIV/0!</v>
      </c>
    </row>
    <row r="192" spans="1:28" s="1088" customFormat="1" ht="14.25" x14ac:dyDescent="0.3">
      <c r="A192" s="1075"/>
      <c r="B192" s="1076"/>
      <c r="C192" s="1148">
        <f>'24. M&amp;E Staff Loading'!C192</f>
        <v>0</v>
      </c>
      <c r="D192" s="919">
        <f>'24. M&amp;E Staff Loading'!D192</f>
        <v>0</v>
      </c>
      <c r="E192" s="1149">
        <f>'24. M&amp;E Staff Loading'!E192</f>
        <v>0</v>
      </c>
      <c r="F192" s="1102"/>
      <c r="G192" s="1102"/>
      <c r="H192" s="1102"/>
      <c r="I192" s="1102"/>
      <c r="J192" s="1102"/>
      <c r="K192" s="1102"/>
      <c r="L192" s="1102"/>
      <c r="M192" s="1102"/>
      <c r="N192" s="1102"/>
      <c r="O192" s="1102"/>
      <c r="P192" s="1102"/>
      <c r="Q192" s="1102"/>
      <c r="R192" s="1080">
        <f t="shared" si="204"/>
        <v>0</v>
      </c>
      <c r="S192" s="788">
        <f t="shared" ref="S192:S195" si="205">D192*R192</f>
        <v>0</v>
      </c>
      <c r="T192" s="1131"/>
      <c r="U192" s="1131"/>
      <c r="V192" s="1131"/>
      <c r="W192" s="1081">
        <f t="shared" ref="W192:W195" si="206">X192/$U$7</f>
        <v>0</v>
      </c>
      <c r="X192" s="1081">
        <f t="shared" ref="X192:X195" si="207">R192/12</f>
        <v>0</v>
      </c>
      <c r="Z192" s="1081">
        <f t="shared" ref="Z192:Z195" si="208">IF($E192="Y",$R192,0)</f>
        <v>0</v>
      </c>
      <c r="AA192" s="1081">
        <f t="shared" ref="AA192:AA195" si="209">IF($E192="N",$R192,0)</f>
        <v>0</v>
      </c>
      <c r="AB192" s="909" t="e">
        <f t="shared" ref="AB192:AB195" si="210">Z192/(AA192+Z192)</f>
        <v>#DIV/0!</v>
      </c>
    </row>
    <row r="193" spans="1:28" ht="14.25" x14ac:dyDescent="0.3">
      <c r="A193" s="1075"/>
      <c r="B193" s="1076"/>
      <c r="C193" s="1148">
        <f>'24. M&amp;E Staff Loading'!C193</f>
        <v>0</v>
      </c>
      <c r="D193" s="919">
        <f>'24. M&amp;E Staff Loading'!D193</f>
        <v>0</v>
      </c>
      <c r="E193" s="1149">
        <f>'24. M&amp;E Staff Loading'!E193</f>
        <v>0</v>
      </c>
      <c r="F193" s="1102"/>
      <c r="G193" s="1102"/>
      <c r="H193" s="1102"/>
      <c r="I193" s="1102"/>
      <c r="J193" s="1102"/>
      <c r="K193" s="1102"/>
      <c r="L193" s="1102"/>
      <c r="M193" s="1102"/>
      <c r="N193" s="1102"/>
      <c r="O193" s="1102"/>
      <c r="P193" s="1102"/>
      <c r="Q193" s="1102"/>
      <c r="R193" s="1080">
        <f t="shared" si="204"/>
        <v>0</v>
      </c>
      <c r="S193" s="788">
        <f t="shared" si="205"/>
        <v>0</v>
      </c>
      <c r="T193" s="1131"/>
      <c r="U193" s="1131"/>
      <c r="V193" s="1131"/>
      <c r="W193" s="1081">
        <f t="shared" si="206"/>
        <v>0</v>
      </c>
      <c r="X193" s="1081">
        <f t="shared" si="207"/>
        <v>0</v>
      </c>
      <c r="Z193" s="1081">
        <f t="shared" si="208"/>
        <v>0</v>
      </c>
      <c r="AA193" s="1081">
        <f t="shared" si="209"/>
        <v>0</v>
      </c>
      <c r="AB193" s="909" t="e">
        <f t="shared" si="210"/>
        <v>#DIV/0!</v>
      </c>
    </row>
    <row r="194" spans="1:28" ht="14.25" x14ac:dyDescent="0.3">
      <c r="A194" s="1075"/>
      <c r="B194" s="1076"/>
      <c r="C194" s="1148">
        <f>'24. M&amp;E Staff Loading'!C194</f>
        <v>0</v>
      </c>
      <c r="D194" s="919">
        <f>'24. M&amp;E Staff Loading'!D194</f>
        <v>0</v>
      </c>
      <c r="E194" s="1149">
        <f>'24. M&amp;E Staff Loading'!E194</f>
        <v>0</v>
      </c>
      <c r="F194" s="1102"/>
      <c r="G194" s="1102"/>
      <c r="H194" s="1102"/>
      <c r="I194" s="1102"/>
      <c r="J194" s="1102"/>
      <c r="K194" s="1102"/>
      <c r="L194" s="1102"/>
      <c r="M194" s="1102"/>
      <c r="N194" s="1102"/>
      <c r="O194" s="1102"/>
      <c r="P194" s="1102"/>
      <c r="Q194" s="1102"/>
      <c r="R194" s="1080">
        <f t="shared" si="204"/>
        <v>0</v>
      </c>
      <c r="S194" s="788">
        <f t="shared" si="205"/>
        <v>0</v>
      </c>
      <c r="T194" s="1131"/>
      <c r="U194" s="1131"/>
      <c r="V194" s="1131"/>
      <c r="W194" s="1081">
        <f t="shared" si="206"/>
        <v>0</v>
      </c>
      <c r="X194" s="1081">
        <f t="shared" si="207"/>
        <v>0</v>
      </c>
      <c r="Z194" s="1081">
        <f t="shared" si="208"/>
        <v>0</v>
      </c>
      <c r="AA194" s="1081">
        <f t="shared" si="209"/>
        <v>0</v>
      </c>
      <c r="AB194" s="909" t="e">
        <f t="shared" si="210"/>
        <v>#DIV/0!</v>
      </c>
    </row>
    <row r="195" spans="1:28" ht="14.25" x14ac:dyDescent="0.3">
      <c r="A195" s="1075"/>
      <c r="B195" s="1076"/>
      <c r="C195" s="1148">
        <f>'24. M&amp;E Staff Loading'!C195</f>
        <v>0</v>
      </c>
      <c r="D195" s="919">
        <f>'24. M&amp;E Staff Loading'!D195</f>
        <v>0</v>
      </c>
      <c r="E195" s="1149">
        <f>'24. M&amp;E Staff Loading'!E195</f>
        <v>0</v>
      </c>
      <c r="F195" s="1102"/>
      <c r="G195" s="1102"/>
      <c r="H195" s="1102"/>
      <c r="I195" s="1102"/>
      <c r="J195" s="1102"/>
      <c r="K195" s="1102"/>
      <c r="L195" s="1102"/>
      <c r="M195" s="1102"/>
      <c r="N195" s="1102"/>
      <c r="O195" s="1102"/>
      <c r="P195" s="1102"/>
      <c r="Q195" s="1102"/>
      <c r="R195" s="1080">
        <f t="shared" si="204"/>
        <v>0</v>
      </c>
      <c r="S195" s="788">
        <f t="shared" si="205"/>
        <v>0</v>
      </c>
      <c r="T195" s="1131"/>
      <c r="U195" s="1131"/>
      <c r="V195" s="1131"/>
      <c r="W195" s="1081">
        <f t="shared" si="206"/>
        <v>0</v>
      </c>
      <c r="X195" s="1081">
        <f t="shared" si="207"/>
        <v>0</v>
      </c>
      <c r="Z195" s="1081">
        <f t="shared" si="208"/>
        <v>0</v>
      </c>
      <c r="AA195" s="1081">
        <f t="shared" si="209"/>
        <v>0</v>
      </c>
      <c r="AB195" s="909" t="e">
        <f t="shared" si="210"/>
        <v>#DIV/0!</v>
      </c>
    </row>
    <row r="196" spans="1:28" ht="15" thickBot="1" x14ac:dyDescent="0.35">
      <c r="A196" s="1082"/>
      <c r="B196" s="1083" t="s">
        <v>1192</v>
      </c>
      <c r="C196" s="1084"/>
      <c r="D196" s="920"/>
      <c r="E196" s="1086"/>
      <c r="F196" s="1087">
        <f>SUM(F191:F195)</f>
        <v>0</v>
      </c>
      <c r="G196" s="1087">
        <f t="shared" ref="G196:R196" si="211">SUM(G191:G195)</f>
        <v>0</v>
      </c>
      <c r="H196" s="1087">
        <f t="shared" si="211"/>
        <v>0</v>
      </c>
      <c r="I196" s="1087">
        <f t="shared" si="211"/>
        <v>0</v>
      </c>
      <c r="J196" s="1087">
        <f t="shared" si="211"/>
        <v>0</v>
      </c>
      <c r="K196" s="1087">
        <f t="shared" si="211"/>
        <v>0</v>
      </c>
      <c r="L196" s="1087">
        <f t="shared" si="211"/>
        <v>0</v>
      </c>
      <c r="M196" s="1087">
        <f t="shared" si="211"/>
        <v>0</v>
      </c>
      <c r="N196" s="1087">
        <f t="shared" si="211"/>
        <v>0</v>
      </c>
      <c r="O196" s="1087">
        <f t="shared" si="211"/>
        <v>0</v>
      </c>
      <c r="P196" s="1087">
        <f t="shared" si="211"/>
        <v>0</v>
      </c>
      <c r="Q196" s="1087">
        <f t="shared" si="211"/>
        <v>0</v>
      </c>
      <c r="R196" s="1087">
        <f t="shared" si="211"/>
        <v>0</v>
      </c>
      <c r="S196" s="796">
        <f>SUM(S191:S195)</f>
        <v>0</v>
      </c>
      <c r="T196" s="1131"/>
      <c r="U196" s="1131"/>
      <c r="V196" s="1131"/>
      <c r="W196" s="1099">
        <f>SUM(W191:W195)</f>
        <v>0</v>
      </c>
      <c r="X196" s="1099">
        <f>SUM(X191:X195)</f>
        <v>0</v>
      </c>
      <c r="Z196" s="1089">
        <f>SUM(Z191:Z195)</f>
        <v>0</v>
      </c>
      <c r="AA196" s="1089">
        <f>SUM(AA191:AA195)</f>
        <v>0</v>
      </c>
      <c r="AB196" s="798" t="e">
        <f>Z196/(Z196+AA196)</f>
        <v>#DIV/0!</v>
      </c>
    </row>
    <row r="197" spans="1:28" ht="14.25" x14ac:dyDescent="0.3">
      <c r="A197" s="1075">
        <v>9.3000000000000007</v>
      </c>
      <c r="B197" s="1076" t="s">
        <v>1193</v>
      </c>
      <c r="C197" s="1148">
        <f>'24. M&amp;E Staff Loading'!C197</f>
        <v>0</v>
      </c>
      <c r="D197" s="919">
        <f>'24. M&amp;E Staff Loading'!D197</f>
        <v>0</v>
      </c>
      <c r="E197" s="1149">
        <f>'24. M&amp;E Staff Loading'!E197</f>
        <v>0</v>
      </c>
      <c r="F197" s="1102"/>
      <c r="G197" s="1102"/>
      <c r="H197" s="1102"/>
      <c r="I197" s="1102"/>
      <c r="J197" s="1102"/>
      <c r="K197" s="1102"/>
      <c r="L197" s="1102"/>
      <c r="M197" s="1102"/>
      <c r="N197" s="1102"/>
      <c r="O197" s="1102"/>
      <c r="P197" s="1102"/>
      <c r="Q197" s="1102"/>
      <c r="R197" s="1080">
        <f t="shared" ref="R197:R201" si="212">SUM(F197:Q197)</f>
        <v>0</v>
      </c>
      <c r="S197" s="788">
        <f>D197*R197</f>
        <v>0</v>
      </c>
      <c r="T197" s="1131"/>
      <c r="U197" s="1131"/>
      <c r="V197" s="1131"/>
      <c r="W197" s="1081">
        <f>X197/$U$7</f>
        <v>0</v>
      </c>
      <c r="X197" s="1081">
        <f>R197/12</f>
        <v>0</v>
      </c>
      <c r="Z197" s="1081">
        <f>IF($E197="Y",$R197,0)</f>
        <v>0</v>
      </c>
      <c r="AA197" s="1081">
        <f>IF($E197="N",$R197,0)</f>
        <v>0</v>
      </c>
      <c r="AB197" s="909" t="e">
        <f>Z197/(AA197+Z197)</f>
        <v>#DIV/0!</v>
      </c>
    </row>
    <row r="198" spans="1:28" s="1088" customFormat="1" ht="14.25" x14ac:dyDescent="0.3">
      <c r="A198" s="1075"/>
      <c r="B198" s="1076"/>
      <c r="C198" s="1148">
        <f>'24. M&amp;E Staff Loading'!C198</f>
        <v>0</v>
      </c>
      <c r="D198" s="919">
        <f>'24. M&amp;E Staff Loading'!D198</f>
        <v>0</v>
      </c>
      <c r="E198" s="1149">
        <f>'24. M&amp;E Staff Loading'!E198</f>
        <v>0</v>
      </c>
      <c r="F198" s="1102"/>
      <c r="G198" s="1102"/>
      <c r="H198" s="1102"/>
      <c r="I198" s="1102"/>
      <c r="J198" s="1102"/>
      <c r="K198" s="1102"/>
      <c r="L198" s="1102"/>
      <c r="M198" s="1102"/>
      <c r="N198" s="1102"/>
      <c r="O198" s="1102"/>
      <c r="P198" s="1102"/>
      <c r="Q198" s="1102"/>
      <c r="R198" s="1080">
        <f t="shared" si="212"/>
        <v>0</v>
      </c>
      <c r="S198" s="788">
        <f t="shared" ref="S198:S201" si="213">D198*R198</f>
        <v>0</v>
      </c>
      <c r="T198" s="1131"/>
      <c r="U198" s="1131"/>
      <c r="V198" s="1131"/>
      <c r="W198" s="1081">
        <f t="shared" ref="W198:W201" si="214">X198/$U$7</f>
        <v>0</v>
      </c>
      <c r="X198" s="1081">
        <f t="shared" ref="X198:X201" si="215">R198/12</f>
        <v>0</v>
      </c>
      <c r="Z198" s="1081">
        <f t="shared" ref="Z198:Z201" si="216">IF($E198="Y",$R198,0)</f>
        <v>0</v>
      </c>
      <c r="AA198" s="1081">
        <f t="shared" ref="AA198:AA201" si="217">IF($E198="N",$R198,0)</f>
        <v>0</v>
      </c>
      <c r="AB198" s="909" t="e">
        <f t="shared" ref="AB198:AB201" si="218">Z198/(AA198+Z198)</f>
        <v>#DIV/0!</v>
      </c>
    </row>
    <row r="199" spans="1:28" s="1088" customFormat="1" ht="14.25" x14ac:dyDescent="0.3">
      <c r="A199" s="1075"/>
      <c r="B199" s="1076"/>
      <c r="C199" s="1148">
        <f>'24. M&amp;E Staff Loading'!C199</f>
        <v>0</v>
      </c>
      <c r="D199" s="919">
        <f>'24. M&amp;E Staff Loading'!D199</f>
        <v>0</v>
      </c>
      <c r="E199" s="1149">
        <f>'24. M&amp;E Staff Loading'!E199</f>
        <v>0</v>
      </c>
      <c r="F199" s="1102"/>
      <c r="G199" s="1102"/>
      <c r="H199" s="1102"/>
      <c r="I199" s="1102"/>
      <c r="J199" s="1102"/>
      <c r="K199" s="1102"/>
      <c r="L199" s="1102"/>
      <c r="M199" s="1102"/>
      <c r="N199" s="1102"/>
      <c r="O199" s="1102"/>
      <c r="P199" s="1102"/>
      <c r="Q199" s="1102"/>
      <c r="R199" s="1080">
        <f t="shared" si="212"/>
        <v>0</v>
      </c>
      <c r="S199" s="788">
        <f t="shared" si="213"/>
        <v>0</v>
      </c>
      <c r="T199" s="1131"/>
      <c r="U199" s="1131"/>
      <c r="V199" s="1131"/>
      <c r="W199" s="1081">
        <f t="shared" si="214"/>
        <v>0</v>
      </c>
      <c r="X199" s="1081">
        <f t="shared" si="215"/>
        <v>0</v>
      </c>
      <c r="Z199" s="1081">
        <f t="shared" si="216"/>
        <v>0</v>
      </c>
      <c r="AA199" s="1081">
        <f t="shared" si="217"/>
        <v>0</v>
      </c>
      <c r="AB199" s="909" t="e">
        <f t="shared" si="218"/>
        <v>#DIV/0!</v>
      </c>
    </row>
    <row r="200" spans="1:28" ht="14.25" x14ac:dyDescent="0.3">
      <c r="A200" s="1075"/>
      <c r="B200" s="1076"/>
      <c r="C200" s="1148">
        <f>'24. M&amp;E Staff Loading'!C200</f>
        <v>0</v>
      </c>
      <c r="D200" s="919">
        <f>'24. M&amp;E Staff Loading'!D200</f>
        <v>0</v>
      </c>
      <c r="E200" s="1149">
        <f>'24. M&amp;E Staff Loading'!E200</f>
        <v>0</v>
      </c>
      <c r="F200" s="1102"/>
      <c r="G200" s="1102"/>
      <c r="H200" s="1102"/>
      <c r="I200" s="1102"/>
      <c r="J200" s="1102"/>
      <c r="K200" s="1102"/>
      <c r="L200" s="1102"/>
      <c r="M200" s="1102"/>
      <c r="N200" s="1102"/>
      <c r="O200" s="1102"/>
      <c r="P200" s="1102"/>
      <c r="Q200" s="1102"/>
      <c r="R200" s="1080">
        <f t="shared" si="212"/>
        <v>0</v>
      </c>
      <c r="S200" s="788">
        <f t="shared" si="213"/>
        <v>0</v>
      </c>
      <c r="T200" s="1131"/>
      <c r="U200" s="1131"/>
      <c r="V200" s="1131"/>
      <c r="W200" s="1081">
        <f t="shared" si="214"/>
        <v>0</v>
      </c>
      <c r="X200" s="1081">
        <f t="shared" si="215"/>
        <v>0</v>
      </c>
      <c r="Z200" s="1081">
        <f t="shared" si="216"/>
        <v>0</v>
      </c>
      <c r="AA200" s="1081">
        <f t="shared" si="217"/>
        <v>0</v>
      </c>
      <c r="AB200" s="909" t="e">
        <f t="shared" si="218"/>
        <v>#DIV/0!</v>
      </c>
    </row>
    <row r="201" spans="1:28" ht="14.25" x14ac:dyDescent="0.3">
      <c r="A201" s="1075"/>
      <c r="B201" s="1076"/>
      <c r="C201" s="1148">
        <f>'24. M&amp;E Staff Loading'!C201</f>
        <v>0</v>
      </c>
      <c r="D201" s="919">
        <f>'24. M&amp;E Staff Loading'!D201</f>
        <v>0</v>
      </c>
      <c r="E201" s="1149">
        <f>'24. M&amp;E Staff Loading'!E201</f>
        <v>0</v>
      </c>
      <c r="F201" s="1102"/>
      <c r="G201" s="1102"/>
      <c r="H201" s="1102"/>
      <c r="I201" s="1102"/>
      <c r="J201" s="1102"/>
      <c r="K201" s="1102"/>
      <c r="L201" s="1102"/>
      <c r="M201" s="1102"/>
      <c r="N201" s="1102"/>
      <c r="O201" s="1102"/>
      <c r="P201" s="1102"/>
      <c r="Q201" s="1102"/>
      <c r="R201" s="1080">
        <f t="shared" si="212"/>
        <v>0</v>
      </c>
      <c r="S201" s="788">
        <f t="shared" si="213"/>
        <v>0</v>
      </c>
      <c r="T201" s="1131"/>
      <c r="U201" s="1131"/>
      <c r="V201" s="1131"/>
      <c r="W201" s="1081">
        <f t="shared" si="214"/>
        <v>0</v>
      </c>
      <c r="X201" s="1081">
        <f t="shared" si="215"/>
        <v>0</v>
      </c>
      <c r="Z201" s="1081">
        <f t="shared" si="216"/>
        <v>0</v>
      </c>
      <c r="AA201" s="1081">
        <f t="shared" si="217"/>
        <v>0</v>
      </c>
      <c r="AB201" s="909" t="e">
        <f t="shared" si="218"/>
        <v>#DIV/0!</v>
      </c>
    </row>
    <row r="202" spans="1:28" ht="15" thickBot="1" x14ac:dyDescent="0.35">
      <c r="A202" s="1082"/>
      <c r="B202" s="1083" t="s">
        <v>1194</v>
      </c>
      <c r="C202" s="1084"/>
      <c r="D202" s="920"/>
      <c r="E202" s="1086"/>
      <c r="F202" s="1087">
        <f>SUM(F197:F201)</f>
        <v>0</v>
      </c>
      <c r="G202" s="1087">
        <f t="shared" ref="G202:R202" si="219">SUM(G197:G201)</f>
        <v>0</v>
      </c>
      <c r="H202" s="1087">
        <f t="shared" si="219"/>
        <v>0</v>
      </c>
      <c r="I202" s="1087">
        <f t="shared" si="219"/>
        <v>0</v>
      </c>
      <c r="J202" s="1087">
        <f t="shared" si="219"/>
        <v>0</v>
      </c>
      <c r="K202" s="1087">
        <f t="shared" si="219"/>
        <v>0</v>
      </c>
      <c r="L202" s="1087">
        <f t="shared" si="219"/>
        <v>0</v>
      </c>
      <c r="M202" s="1087">
        <f t="shared" si="219"/>
        <v>0</v>
      </c>
      <c r="N202" s="1087">
        <f t="shared" si="219"/>
        <v>0</v>
      </c>
      <c r="O202" s="1087">
        <f t="shared" si="219"/>
        <v>0</v>
      </c>
      <c r="P202" s="1087">
        <f t="shared" si="219"/>
        <v>0</v>
      </c>
      <c r="Q202" s="1087">
        <f t="shared" si="219"/>
        <v>0</v>
      </c>
      <c r="R202" s="1087">
        <f t="shared" si="219"/>
        <v>0</v>
      </c>
      <c r="S202" s="796">
        <f>SUM(S197:S201)</f>
        <v>0</v>
      </c>
      <c r="T202" s="1131"/>
      <c r="U202" s="1131"/>
      <c r="V202" s="1131"/>
      <c r="W202" s="1099">
        <f>SUM(W197:W201)</f>
        <v>0</v>
      </c>
      <c r="X202" s="1099">
        <f>SUM(X197:X201)</f>
        <v>0</v>
      </c>
      <c r="Z202" s="1089">
        <f>SUM(Z197:Z201)</f>
        <v>0</v>
      </c>
      <c r="AA202" s="1089">
        <f>SUM(AA197:AA201)</f>
        <v>0</v>
      </c>
      <c r="AB202" s="798" t="e">
        <f>Z202/(Z202+AA202)</f>
        <v>#DIV/0!</v>
      </c>
    </row>
    <row r="203" spans="1:28" ht="14.25" x14ac:dyDescent="0.3">
      <c r="A203" s="1075">
        <v>9.4</v>
      </c>
      <c r="B203" s="1076" t="s">
        <v>1195</v>
      </c>
      <c r="C203" s="1148">
        <f>'24. M&amp;E Staff Loading'!C203</f>
        <v>0</v>
      </c>
      <c r="D203" s="919">
        <f>'24. M&amp;E Staff Loading'!D203</f>
        <v>0</v>
      </c>
      <c r="E203" s="1149">
        <f>'24. M&amp;E Staff Loading'!E203</f>
        <v>0</v>
      </c>
      <c r="F203" s="1102"/>
      <c r="G203" s="1102"/>
      <c r="H203" s="1102"/>
      <c r="I203" s="1102"/>
      <c r="J203" s="1102"/>
      <c r="K203" s="1102"/>
      <c r="L203" s="1102"/>
      <c r="M203" s="1102"/>
      <c r="N203" s="1102"/>
      <c r="O203" s="1102"/>
      <c r="P203" s="1102"/>
      <c r="Q203" s="1102"/>
      <c r="R203" s="1080">
        <f t="shared" ref="R203:R207" si="220">SUM(F203:Q203)</f>
        <v>0</v>
      </c>
      <c r="S203" s="788">
        <f>D203*R203</f>
        <v>0</v>
      </c>
      <c r="T203" s="1131"/>
      <c r="U203" s="1131"/>
      <c r="V203" s="1131"/>
      <c r="W203" s="1081">
        <f>X203/$U$7</f>
        <v>0</v>
      </c>
      <c r="X203" s="1081">
        <f>R203/12</f>
        <v>0</v>
      </c>
      <c r="Z203" s="1081">
        <f>IF($E203="Y",$R203,0)</f>
        <v>0</v>
      </c>
      <c r="AA203" s="1081">
        <f>IF($E203="N",$R203,0)</f>
        <v>0</v>
      </c>
      <c r="AB203" s="909" t="e">
        <f>Z203/(AA203+Z203)</f>
        <v>#DIV/0!</v>
      </c>
    </row>
    <row r="204" spans="1:28" s="1088" customFormat="1" ht="14.25" x14ac:dyDescent="0.3">
      <c r="A204" s="1075"/>
      <c r="B204" s="1076"/>
      <c r="C204" s="1148">
        <f>'24. M&amp;E Staff Loading'!C204</f>
        <v>0</v>
      </c>
      <c r="D204" s="919">
        <f>'24. M&amp;E Staff Loading'!D204</f>
        <v>0</v>
      </c>
      <c r="E204" s="1149">
        <f>'24. M&amp;E Staff Loading'!E204</f>
        <v>0</v>
      </c>
      <c r="F204" s="1102"/>
      <c r="G204" s="1102"/>
      <c r="H204" s="1102"/>
      <c r="I204" s="1102"/>
      <c r="J204" s="1102"/>
      <c r="K204" s="1102"/>
      <c r="L204" s="1102"/>
      <c r="M204" s="1102"/>
      <c r="N204" s="1102"/>
      <c r="O204" s="1102"/>
      <c r="P204" s="1102"/>
      <c r="Q204" s="1102"/>
      <c r="R204" s="1080">
        <f t="shared" si="220"/>
        <v>0</v>
      </c>
      <c r="S204" s="788">
        <f t="shared" ref="S204:S207" si="221">D204*R204</f>
        <v>0</v>
      </c>
      <c r="T204" s="1131"/>
      <c r="U204" s="1131"/>
      <c r="V204" s="1131"/>
      <c r="W204" s="1081">
        <f t="shared" ref="W204:W207" si="222">X204/$U$7</f>
        <v>0</v>
      </c>
      <c r="X204" s="1081">
        <f t="shared" ref="X204:X207" si="223">R204/12</f>
        <v>0</v>
      </c>
      <c r="Z204" s="1081">
        <f t="shared" ref="Z204:Z207" si="224">IF($E204="Y",$R204,0)</f>
        <v>0</v>
      </c>
      <c r="AA204" s="1081">
        <f t="shared" ref="AA204:AA207" si="225">IF($E204="N",$R204,0)</f>
        <v>0</v>
      </c>
      <c r="AB204" s="909" t="e">
        <f t="shared" ref="AB204:AB207" si="226">Z204/(AA204+Z204)</f>
        <v>#DIV/0!</v>
      </c>
    </row>
    <row r="205" spans="1:28" s="1088" customFormat="1" ht="14.25" x14ac:dyDescent="0.3">
      <c r="A205" s="1075"/>
      <c r="B205" s="1076"/>
      <c r="C205" s="1148">
        <f>'24. M&amp;E Staff Loading'!C205</f>
        <v>0</v>
      </c>
      <c r="D205" s="919">
        <f>'24. M&amp;E Staff Loading'!D205</f>
        <v>0</v>
      </c>
      <c r="E205" s="1149">
        <f>'24. M&amp;E Staff Loading'!E205</f>
        <v>0</v>
      </c>
      <c r="F205" s="1102"/>
      <c r="G205" s="1102"/>
      <c r="H205" s="1102"/>
      <c r="I205" s="1102"/>
      <c r="J205" s="1102"/>
      <c r="K205" s="1102"/>
      <c r="L205" s="1102"/>
      <c r="M205" s="1102"/>
      <c r="N205" s="1102"/>
      <c r="O205" s="1102"/>
      <c r="P205" s="1102"/>
      <c r="Q205" s="1102"/>
      <c r="R205" s="1080">
        <f t="shared" si="220"/>
        <v>0</v>
      </c>
      <c r="S205" s="788">
        <f t="shared" si="221"/>
        <v>0</v>
      </c>
      <c r="T205" s="1131"/>
      <c r="U205" s="1131"/>
      <c r="V205" s="1131"/>
      <c r="W205" s="1081">
        <f t="shared" si="222"/>
        <v>0</v>
      </c>
      <c r="X205" s="1081">
        <f t="shared" si="223"/>
        <v>0</v>
      </c>
      <c r="Z205" s="1081">
        <f t="shared" si="224"/>
        <v>0</v>
      </c>
      <c r="AA205" s="1081">
        <f t="shared" si="225"/>
        <v>0</v>
      </c>
      <c r="AB205" s="909" t="e">
        <f t="shared" si="226"/>
        <v>#DIV/0!</v>
      </c>
    </row>
    <row r="206" spans="1:28" ht="14.25" x14ac:dyDescent="0.3">
      <c r="A206" s="1075"/>
      <c r="B206" s="1076"/>
      <c r="C206" s="1148">
        <f>'24. M&amp;E Staff Loading'!C206</f>
        <v>0</v>
      </c>
      <c r="D206" s="919">
        <f>'24. M&amp;E Staff Loading'!D206</f>
        <v>0</v>
      </c>
      <c r="E206" s="1149">
        <f>'24. M&amp;E Staff Loading'!E206</f>
        <v>0</v>
      </c>
      <c r="F206" s="1102"/>
      <c r="G206" s="1102"/>
      <c r="H206" s="1102"/>
      <c r="I206" s="1102"/>
      <c r="J206" s="1102"/>
      <c r="K206" s="1102"/>
      <c r="L206" s="1102"/>
      <c r="M206" s="1102"/>
      <c r="N206" s="1102"/>
      <c r="O206" s="1102"/>
      <c r="P206" s="1102"/>
      <c r="Q206" s="1102"/>
      <c r="R206" s="1080">
        <f t="shared" si="220"/>
        <v>0</v>
      </c>
      <c r="S206" s="788">
        <f t="shared" si="221"/>
        <v>0</v>
      </c>
      <c r="T206" s="1131"/>
      <c r="U206" s="1131"/>
      <c r="V206" s="1131"/>
      <c r="W206" s="1081">
        <f t="shared" si="222"/>
        <v>0</v>
      </c>
      <c r="X206" s="1081">
        <f t="shared" si="223"/>
        <v>0</v>
      </c>
      <c r="Z206" s="1081">
        <f t="shared" si="224"/>
        <v>0</v>
      </c>
      <c r="AA206" s="1081">
        <f t="shared" si="225"/>
        <v>0</v>
      </c>
      <c r="AB206" s="909" t="e">
        <f t="shared" si="226"/>
        <v>#DIV/0!</v>
      </c>
    </row>
    <row r="207" spans="1:28" ht="14.25" x14ac:dyDescent="0.3">
      <c r="A207" s="1075"/>
      <c r="B207" s="1076"/>
      <c r="C207" s="1148">
        <f>'24. M&amp;E Staff Loading'!C207</f>
        <v>0</v>
      </c>
      <c r="D207" s="919">
        <f>'24. M&amp;E Staff Loading'!D207</f>
        <v>0</v>
      </c>
      <c r="E207" s="1149">
        <f>'24. M&amp;E Staff Loading'!E207</f>
        <v>0</v>
      </c>
      <c r="F207" s="1102"/>
      <c r="G207" s="1102"/>
      <c r="H207" s="1102"/>
      <c r="I207" s="1102"/>
      <c r="J207" s="1102"/>
      <c r="K207" s="1102"/>
      <c r="L207" s="1102"/>
      <c r="M207" s="1102"/>
      <c r="N207" s="1102"/>
      <c r="O207" s="1102"/>
      <c r="P207" s="1102"/>
      <c r="Q207" s="1102"/>
      <c r="R207" s="1080">
        <f t="shared" si="220"/>
        <v>0</v>
      </c>
      <c r="S207" s="788">
        <f t="shared" si="221"/>
        <v>0</v>
      </c>
      <c r="T207" s="1131"/>
      <c r="U207" s="1131"/>
      <c r="V207" s="1131"/>
      <c r="W207" s="1081">
        <f t="shared" si="222"/>
        <v>0</v>
      </c>
      <c r="X207" s="1081">
        <f t="shared" si="223"/>
        <v>0</v>
      </c>
      <c r="Z207" s="1081">
        <f t="shared" si="224"/>
        <v>0</v>
      </c>
      <c r="AA207" s="1081">
        <f t="shared" si="225"/>
        <v>0</v>
      </c>
      <c r="AB207" s="909" t="e">
        <f t="shared" si="226"/>
        <v>#DIV/0!</v>
      </c>
    </row>
    <row r="208" spans="1:28" ht="15" thickBot="1" x14ac:dyDescent="0.35">
      <c r="A208" s="1082"/>
      <c r="B208" s="1083" t="s">
        <v>1196</v>
      </c>
      <c r="C208" s="1084"/>
      <c r="D208" s="920"/>
      <c r="E208" s="1086"/>
      <c r="F208" s="1087">
        <f>SUM(F203:F207)</f>
        <v>0</v>
      </c>
      <c r="G208" s="1087">
        <f t="shared" ref="G208:R208" si="227">SUM(G203:G207)</f>
        <v>0</v>
      </c>
      <c r="H208" s="1087">
        <f t="shared" si="227"/>
        <v>0</v>
      </c>
      <c r="I208" s="1087">
        <f t="shared" si="227"/>
        <v>0</v>
      </c>
      <c r="J208" s="1087">
        <f t="shared" si="227"/>
        <v>0</v>
      </c>
      <c r="K208" s="1087">
        <f t="shared" si="227"/>
        <v>0</v>
      </c>
      <c r="L208" s="1087">
        <f t="shared" si="227"/>
        <v>0</v>
      </c>
      <c r="M208" s="1087">
        <f t="shared" si="227"/>
        <v>0</v>
      </c>
      <c r="N208" s="1087">
        <f t="shared" si="227"/>
        <v>0</v>
      </c>
      <c r="O208" s="1087">
        <f t="shared" si="227"/>
        <v>0</v>
      </c>
      <c r="P208" s="1087">
        <f t="shared" si="227"/>
        <v>0</v>
      </c>
      <c r="Q208" s="1087">
        <f t="shared" si="227"/>
        <v>0</v>
      </c>
      <c r="R208" s="1087">
        <f t="shared" si="227"/>
        <v>0</v>
      </c>
      <c r="S208" s="796">
        <f>SUM(S203:S207)</f>
        <v>0</v>
      </c>
      <c r="T208" s="1131"/>
      <c r="U208" s="1131"/>
      <c r="V208" s="1131"/>
      <c r="W208" s="1099">
        <f>SUM(W203:W207)</f>
        <v>0</v>
      </c>
      <c r="X208" s="1099">
        <f>SUM(X203:X207)</f>
        <v>0</v>
      </c>
      <c r="Z208" s="1089">
        <f>SUM(Z203:Z207)</f>
        <v>0</v>
      </c>
      <c r="AA208" s="1089">
        <f>SUM(AA203:AA207)</f>
        <v>0</v>
      </c>
      <c r="AB208" s="798" t="e">
        <f>Z208/(Z208+AA208)</f>
        <v>#DIV/0!</v>
      </c>
    </row>
    <row r="209" spans="1:28" ht="14.25" x14ac:dyDescent="0.3">
      <c r="A209" s="1075">
        <v>9.5</v>
      </c>
      <c r="B209" s="1076" t="s">
        <v>1197</v>
      </c>
      <c r="C209" s="1148">
        <f>'24. M&amp;E Staff Loading'!C209</f>
        <v>0</v>
      </c>
      <c r="D209" s="919">
        <f>'24. M&amp;E Staff Loading'!D209</f>
        <v>0</v>
      </c>
      <c r="E209" s="1149">
        <f>'24. M&amp;E Staff Loading'!E209</f>
        <v>0</v>
      </c>
      <c r="F209" s="1102"/>
      <c r="G209" s="1102"/>
      <c r="H209" s="1102"/>
      <c r="I209" s="1102"/>
      <c r="J209" s="1102"/>
      <c r="K209" s="1102"/>
      <c r="L209" s="1102"/>
      <c r="M209" s="1102"/>
      <c r="N209" s="1102"/>
      <c r="O209" s="1102"/>
      <c r="P209" s="1102"/>
      <c r="Q209" s="1102"/>
      <c r="R209" s="1080">
        <f t="shared" ref="R209:R213" si="228">SUM(F209:Q209)</f>
        <v>0</v>
      </c>
      <c r="S209" s="788">
        <f>D209*R209</f>
        <v>0</v>
      </c>
      <c r="T209" s="1131"/>
      <c r="U209" s="1131"/>
      <c r="V209" s="1131"/>
      <c r="W209" s="1081">
        <f>X209/$U$7</f>
        <v>0</v>
      </c>
      <c r="X209" s="1081">
        <f>R209/12</f>
        <v>0</v>
      </c>
      <c r="Z209" s="1081">
        <f>IF($E209="Y",$R209,0)</f>
        <v>0</v>
      </c>
      <c r="AA209" s="1081">
        <f>IF($E209="N",$R209,0)</f>
        <v>0</v>
      </c>
      <c r="AB209" s="909" t="e">
        <f>Z209/(AA209+Z209)</f>
        <v>#DIV/0!</v>
      </c>
    </row>
    <row r="210" spans="1:28" s="1088" customFormat="1" ht="14.25" x14ac:dyDescent="0.3">
      <c r="A210" s="1075"/>
      <c r="B210" s="1076"/>
      <c r="C210" s="1148">
        <f>'24. M&amp;E Staff Loading'!C210</f>
        <v>0</v>
      </c>
      <c r="D210" s="919">
        <f>'24. M&amp;E Staff Loading'!D210</f>
        <v>0</v>
      </c>
      <c r="E210" s="1149">
        <f>'24. M&amp;E Staff Loading'!E210</f>
        <v>0</v>
      </c>
      <c r="F210" s="1102"/>
      <c r="G210" s="1102"/>
      <c r="H210" s="1102"/>
      <c r="I210" s="1102"/>
      <c r="J210" s="1102"/>
      <c r="K210" s="1102"/>
      <c r="L210" s="1102"/>
      <c r="M210" s="1102"/>
      <c r="N210" s="1102"/>
      <c r="O210" s="1102"/>
      <c r="P210" s="1102"/>
      <c r="Q210" s="1102"/>
      <c r="R210" s="1080">
        <f t="shared" si="228"/>
        <v>0</v>
      </c>
      <c r="S210" s="788">
        <f t="shared" ref="S210:S213" si="229">D210*R210</f>
        <v>0</v>
      </c>
      <c r="T210" s="1131"/>
      <c r="U210" s="1131"/>
      <c r="V210" s="1131"/>
      <c r="W210" s="1081">
        <f t="shared" ref="W210:W213" si="230">X210/$U$7</f>
        <v>0</v>
      </c>
      <c r="X210" s="1081">
        <f t="shared" ref="X210:X213" si="231">R210/12</f>
        <v>0</v>
      </c>
      <c r="Z210" s="1081">
        <f t="shared" ref="Z210:Z213" si="232">IF($E210="Y",$R210,0)</f>
        <v>0</v>
      </c>
      <c r="AA210" s="1081">
        <f t="shared" ref="AA210:AA213" si="233">IF($E210="N",$R210,0)</f>
        <v>0</v>
      </c>
      <c r="AB210" s="909" t="e">
        <f t="shared" ref="AB210:AB213" si="234">Z210/(AA210+Z210)</f>
        <v>#DIV/0!</v>
      </c>
    </row>
    <row r="211" spans="1:28" s="1088" customFormat="1" ht="14.25" x14ac:dyDescent="0.3">
      <c r="A211" s="1075"/>
      <c r="B211" s="1076"/>
      <c r="C211" s="1148">
        <f>'24. M&amp;E Staff Loading'!C211</f>
        <v>0</v>
      </c>
      <c r="D211" s="919">
        <f>'24. M&amp;E Staff Loading'!D211</f>
        <v>0</v>
      </c>
      <c r="E211" s="1149">
        <f>'24. M&amp;E Staff Loading'!E211</f>
        <v>0</v>
      </c>
      <c r="F211" s="1102"/>
      <c r="G211" s="1102"/>
      <c r="H211" s="1102"/>
      <c r="I211" s="1102"/>
      <c r="J211" s="1102"/>
      <c r="K211" s="1102"/>
      <c r="L211" s="1102"/>
      <c r="M211" s="1102"/>
      <c r="N211" s="1102"/>
      <c r="O211" s="1102"/>
      <c r="P211" s="1102"/>
      <c r="Q211" s="1102"/>
      <c r="R211" s="1080">
        <f t="shared" si="228"/>
        <v>0</v>
      </c>
      <c r="S211" s="788">
        <f t="shared" si="229"/>
        <v>0</v>
      </c>
      <c r="T211" s="1131"/>
      <c r="U211" s="1131"/>
      <c r="V211" s="1131"/>
      <c r="W211" s="1081">
        <f t="shared" si="230"/>
        <v>0</v>
      </c>
      <c r="X211" s="1081">
        <f t="shared" si="231"/>
        <v>0</v>
      </c>
      <c r="Z211" s="1081">
        <f t="shared" si="232"/>
        <v>0</v>
      </c>
      <c r="AA211" s="1081">
        <f t="shared" si="233"/>
        <v>0</v>
      </c>
      <c r="AB211" s="909" t="e">
        <f t="shared" si="234"/>
        <v>#DIV/0!</v>
      </c>
    </row>
    <row r="212" spans="1:28" ht="14.25" x14ac:dyDescent="0.3">
      <c r="A212" s="1075"/>
      <c r="B212" s="1076"/>
      <c r="C212" s="1148">
        <f>'24. M&amp;E Staff Loading'!C212</f>
        <v>0</v>
      </c>
      <c r="D212" s="919">
        <f>'24. M&amp;E Staff Loading'!D212</f>
        <v>0</v>
      </c>
      <c r="E212" s="1149">
        <f>'24. M&amp;E Staff Loading'!E212</f>
        <v>0</v>
      </c>
      <c r="F212" s="1102"/>
      <c r="G212" s="1102"/>
      <c r="H212" s="1102"/>
      <c r="I212" s="1102"/>
      <c r="J212" s="1102"/>
      <c r="K212" s="1102"/>
      <c r="L212" s="1102"/>
      <c r="M212" s="1102"/>
      <c r="N212" s="1102"/>
      <c r="O212" s="1102"/>
      <c r="P212" s="1102"/>
      <c r="Q212" s="1102"/>
      <c r="R212" s="1080">
        <f t="shared" si="228"/>
        <v>0</v>
      </c>
      <c r="S212" s="788">
        <f t="shared" si="229"/>
        <v>0</v>
      </c>
      <c r="T212" s="1131"/>
      <c r="U212" s="1131"/>
      <c r="V212" s="1131"/>
      <c r="W212" s="1081">
        <f t="shared" si="230"/>
        <v>0</v>
      </c>
      <c r="X212" s="1081">
        <f t="shared" si="231"/>
        <v>0</v>
      </c>
      <c r="Z212" s="1081">
        <f t="shared" si="232"/>
        <v>0</v>
      </c>
      <c r="AA212" s="1081">
        <f t="shared" si="233"/>
        <v>0</v>
      </c>
      <c r="AB212" s="909" t="e">
        <f t="shared" si="234"/>
        <v>#DIV/0!</v>
      </c>
    </row>
    <row r="213" spans="1:28" ht="14.25" x14ac:dyDescent="0.3">
      <c r="A213" s="1075"/>
      <c r="B213" s="1076"/>
      <c r="C213" s="1148">
        <f>'24. M&amp;E Staff Loading'!C213</f>
        <v>0</v>
      </c>
      <c r="D213" s="919">
        <f>'24. M&amp;E Staff Loading'!D213</f>
        <v>0</v>
      </c>
      <c r="E213" s="1149">
        <f>'24. M&amp;E Staff Loading'!E213</f>
        <v>0</v>
      </c>
      <c r="F213" s="1102"/>
      <c r="G213" s="1102"/>
      <c r="H213" s="1102"/>
      <c r="I213" s="1102"/>
      <c r="J213" s="1102"/>
      <c r="K213" s="1102"/>
      <c r="L213" s="1102"/>
      <c r="M213" s="1102"/>
      <c r="N213" s="1102"/>
      <c r="O213" s="1102"/>
      <c r="P213" s="1102"/>
      <c r="Q213" s="1102"/>
      <c r="R213" s="1080">
        <f t="shared" si="228"/>
        <v>0</v>
      </c>
      <c r="S213" s="788">
        <f t="shared" si="229"/>
        <v>0</v>
      </c>
      <c r="T213" s="1131"/>
      <c r="U213" s="1131"/>
      <c r="V213" s="1131"/>
      <c r="W213" s="1081">
        <f t="shared" si="230"/>
        <v>0</v>
      </c>
      <c r="X213" s="1081">
        <f t="shared" si="231"/>
        <v>0</v>
      </c>
      <c r="Z213" s="1081">
        <f t="shared" si="232"/>
        <v>0</v>
      </c>
      <c r="AA213" s="1081">
        <f t="shared" si="233"/>
        <v>0</v>
      </c>
      <c r="AB213" s="909" t="e">
        <f t="shared" si="234"/>
        <v>#DIV/0!</v>
      </c>
    </row>
    <row r="214" spans="1:28" ht="15" thickBot="1" x14ac:dyDescent="0.35">
      <c r="A214" s="1082"/>
      <c r="B214" s="1083" t="s">
        <v>1198</v>
      </c>
      <c r="C214" s="1084"/>
      <c r="D214" s="920"/>
      <c r="E214" s="1086"/>
      <c r="F214" s="1087">
        <f>SUM(F209:F213)</f>
        <v>0</v>
      </c>
      <c r="G214" s="1087">
        <f t="shared" ref="G214:R214" si="235">SUM(G209:G213)</f>
        <v>0</v>
      </c>
      <c r="H214" s="1087">
        <f t="shared" si="235"/>
        <v>0</v>
      </c>
      <c r="I214" s="1087">
        <f t="shared" si="235"/>
        <v>0</v>
      </c>
      <c r="J214" s="1087">
        <f t="shared" si="235"/>
        <v>0</v>
      </c>
      <c r="K214" s="1087">
        <f t="shared" si="235"/>
        <v>0</v>
      </c>
      <c r="L214" s="1087">
        <f t="shared" si="235"/>
        <v>0</v>
      </c>
      <c r="M214" s="1087">
        <f t="shared" si="235"/>
        <v>0</v>
      </c>
      <c r="N214" s="1087">
        <f t="shared" si="235"/>
        <v>0</v>
      </c>
      <c r="O214" s="1087">
        <f t="shared" si="235"/>
        <v>0</v>
      </c>
      <c r="P214" s="1087">
        <f t="shared" si="235"/>
        <v>0</v>
      </c>
      <c r="Q214" s="1087">
        <f t="shared" si="235"/>
        <v>0</v>
      </c>
      <c r="R214" s="1087">
        <f t="shared" si="235"/>
        <v>0</v>
      </c>
      <c r="S214" s="796">
        <f>SUM(S209:S213)</f>
        <v>0</v>
      </c>
      <c r="T214" s="1131"/>
      <c r="U214" s="1131"/>
      <c r="V214" s="1131"/>
      <c r="W214" s="1099">
        <f>SUM(W209:W213)</f>
        <v>0</v>
      </c>
      <c r="X214" s="1099">
        <f>SUM(X209:X213)</f>
        <v>0</v>
      </c>
      <c r="Z214" s="1089">
        <f>SUM(Z209:Z213)</f>
        <v>0</v>
      </c>
      <c r="AA214" s="1089">
        <f>SUM(AA209:AA213)</f>
        <v>0</v>
      </c>
      <c r="AB214" s="798" t="e">
        <f>Z214/(Z214+AA214)</f>
        <v>#DIV/0!</v>
      </c>
    </row>
    <row r="215" spans="1:28" ht="14.25" x14ac:dyDescent="0.3">
      <c r="A215" s="1075">
        <v>9.6</v>
      </c>
      <c r="B215" s="1076" t="s">
        <v>181</v>
      </c>
      <c r="C215" s="1148">
        <f>'24. M&amp;E Staff Loading'!C215</f>
        <v>0</v>
      </c>
      <c r="D215" s="919">
        <f>'24. M&amp;E Staff Loading'!D215</f>
        <v>0</v>
      </c>
      <c r="E215" s="1149">
        <f>'24. M&amp;E Staff Loading'!E215</f>
        <v>0</v>
      </c>
      <c r="F215" s="1102"/>
      <c r="G215" s="1102"/>
      <c r="H215" s="1102"/>
      <c r="I215" s="1102"/>
      <c r="J215" s="1102"/>
      <c r="K215" s="1102"/>
      <c r="L215" s="1102"/>
      <c r="M215" s="1102"/>
      <c r="N215" s="1102"/>
      <c r="O215" s="1102"/>
      <c r="P215" s="1102"/>
      <c r="Q215" s="1102"/>
      <c r="R215" s="1080">
        <f t="shared" ref="R215:R219" si="236">SUM(F215:Q215)</f>
        <v>0</v>
      </c>
      <c r="S215" s="788">
        <f>D215*R215</f>
        <v>0</v>
      </c>
      <c r="T215" s="1131"/>
      <c r="U215" s="1131"/>
      <c r="V215" s="1131"/>
      <c r="W215" s="1081">
        <f>X215/$U$7</f>
        <v>0</v>
      </c>
      <c r="X215" s="1081">
        <f>R215/12</f>
        <v>0</v>
      </c>
      <c r="Z215" s="1081">
        <f>IF($E215="Y",$R215,0)</f>
        <v>0</v>
      </c>
      <c r="AA215" s="1081">
        <f>IF($E215="N",$R215,0)</f>
        <v>0</v>
      </c>
      <c r="AB215" s="909" t="e">
        <f>Z215/(AA215+Z215)</f>
        <v>#DIV/0!</v>
      </c>
    </row>
    <row r="216" spans="1:28" s="1088" customFormat="1" ht="14.25" x14ac:dyDescent="0.3">
      <c r="A216" s="1075"/>
      <c r="B216" s="1076"/>
      <c r="C216" s="1148">
        <f>'24. M&amp;E Staff Loading'!C216</f>
        <v>0</v>
      </c>
      <c r="D216" s="919">
        <f>'24. M&amp;E Staff Loading'!D216</f>
        <v>0</v>
      </c>
      <c r="E216" s="1149">
        <f>'24. M&amp;E Staff Loading'!E216</f>
        <v>0</v>
      </c>
      <c r="F216" s="1102"/>
      <c r="G216" s="1102"/>
      <c r="H216" s="1102"/>
      <c r="I216" s="1102"/>
      <c r="J216" s="1102"/>
      <c r="K216" s="1102"/>
      <c r="L216" s="1102"/>
      <c r="M216" s="1102"/>
      <c r="N216" s="1102"/>
      <c r="O216" s="1102"/>
      <c r="P216" s="1102"/>
      <c r="Q216" s="1102"/>
      <c r="R216" s="1080">
        <f t="shared" si="236"/>
        <v>0</v>
      </c>
      <c r="S216" s="788">
        <f t="shared" ref="S216:S219" si="237">D216*R216</f>
        <v>0</v>
      </c>
      <c r="T216" s="1131"/>
      <c r="U216" s="1131"/>
      <c r="V216" s="1131"/>
      <c r="W216" s="1081">
        <f t="shared" ref="W216:W219" si="238">X216/$U$7</f>
        <v>0</v>
      </c>
      <c r="X216" s="1081">
        <f t="shared" ref="X216:X219" si="239">R216/12</f>
        <v>0</v>
      </c>
      <c r="Z216" s="1081">
        <f t="shared" ref="Z216:Z219" si="240">IF($E216="Y",$R216,0)</f>
        <v>0</v>
      </c>
      <c r="AA216" s="1081">
        <f t="shared" ref="AA216:AA219" si="241">IF($E216="N",$R216,0)</f>
        <v>0</v>
      </c>
      <c r="AB216" s="909" t="e">
        <f t="shared" ref="AB216:AB219" si="242">Z216/(AA216+Z216)</f>
        <v>#DIV/0!</v>
      </c>
    </row>
    <row r="217" spans="1:28" s="1088" customFormat="1" ht="14.25" x14ac:dyDescent="0.3">
      <c r="A217" s="1075"/>
      <c r="B217" s="1076"/>
      <c r="C217" s="1148">
        <f>'24. M&amp;E Staff Loading'!C217</f>
        <v>0</v>
      </c>
      <c r="D217" s="919">
        <f>'24. M&amp;E Staff Loading'!D217</f>
        <v>0</v>
      </c>
      <c r="E217" s="1149">
        <f>'24. M&amp;E Staff Loading'!E217</f>
        <v>0</v>
      </c>
      <c r="F217" s="1102"/>
      <c r="G217" s="1102"/>
      <c r="H217" s="1102"/>
      <c r="I217" s="1102"/>
      <c r="J217" s="1102"/>
      <c r="K217" s="1102"/>
      <c r="L217" s="1102"/>
      <c r="M217" s="1102"/>
      <c r="N217" s="1102"/>
      <c r="O217" s="1102"/>
      <c r="P217" s="1102"/>
      <c r="Q217" s="1102"/>
      <c r="R217" s="1080">
        <f t="shared" si="236"/>
        <v>0</v>
      </c>
      <c r="S217" s="788">
        <f t="shared" si="237"/>
        <v>0</v>
      </c>
      <c r="T217" s="1131"/>
      <c r="U217" s="1131"/>
      <c r="V217" s="1131"/>
      <c r="W217" s="1081">
        <f t="shared" si="238"/>
        <v>0</v>
      </c>
      <c r="X217" s="1081">
        <f t="shared" si="239"/>
        <v>0</v>
      </c>
      <c r="Z217" s="1081">
        <f t="shared" si="240"/>
        <v>0</v>
      </c>
      <c r="AA217" s="1081">
        <f t="shared" si="241"/>
        <v>0</v>
      </c>
      <c r="AB217" s="909" t="e">
        <f t="shared" si="242"/>
        <v>#DIV/0!</v>
      </c>
    </row>
    <row r="218" spans="1:28" s="1088" customFormat="1" ht="14.25" x14ac:dyDescent="0.3">
      <c r="A218" s="1075"/>
      <c r="B218" s="1076"/>
      <c r="C218" s="1148">
        <f>'24. M&amp;E Staff Loading'!C218</f>
        <v>0</v>
      </c>
      <c r="D218" s="919">
        <f>'24. M&amp;E Staff Loading'!D218</f>
        <v>0</v>
      </c>
      <c r="E218" s="1149">
        <f>'24. M&amp;E Staff Loading'!E218</f>
        <v>0</v>
      </c>
      <c r="F218" s="1102"/>
      <c r="G218" s="1102"/>
      <c r="H218" s="1102"/>
      <c r="I218" s="1102"/>
      <c r="J218" s="1102"/>
      <c r="K218" s="1102"/>
      <c r="L218" s="1102"/>
      <c r="M218" s="1102"/>
      <c r="N218" s="1102"/>
      <c r="O218" s="1102"/>
      <c r="P218" s="1102"/>
      <c r="Q218" s="1102"/>
      <c r="R218" s="1080">
        <f t="shared" si="236"/>
        <v>0</v>
      </c>
      <c r="S218" s="788">
        <f t="shared" si="237"/>
        <v>0</v>
      </c>
      <c r="T218" s="1131"/>
      <c r="U218" s="1131"/>
      <c r="V218" s="1131"/>
      <c r="W218" s="1081">
        <f t="shared" si="238"/>
        <v>0</v>
      </c>
      <c r="X218" s="1081">
        <f t="shared" si="239"/>
        <v>0</v>
      </c>
      <c r="Z218" s="1081">
        <f t="shared" si="240"/>
        <v>0</v>
      </c>
      <c r="AA218" s="1081">
        <f t="shared" si="241"/>
        <v>0</v>
      </c>
      <c r="AB218" s="909" t="e">
        <f t="shared" si="242"/>
        <v>#DIV/0!</v>
      </c>
    </row>
    <row r="219" spans="1:28" ht="14.25" x14ac:dyDescent="0.3">
      <c r="A219" s="1075"/>
      <c r="B219" s="1076"/>
      <c r="C219" s="1148">
        <f>'24. M&amp;E Staff Loading'!C219</f>
        <v>0</v>
      </c>
      <c r="D219" s="919">
        <f>'24. M&amp;E Staff Loading'!D219</f>
        <v>0</v>
      </c>
      <c r="E219" s="1149">
        <f>'24. M&amp;E Staff Loading'!E219</f>
        <v>0</v>
      </c>
      <c r="F219" s="1102"/>
      <c r="G219" s="1102"/>
      <c r="H219" s="1102"/>
      <c r="I219" s="1102"/>
      <c r="J219" s="1102"/>
      <c r="K219" s="1102"/>
      <c r="L219" s="1102"/>
      <c r="M219" s="1102"/>
      <c r="N219" s="1102"/>
      <c r="O219" s="1102"/>
      <c r="P219" s="1102"/>
      <c r="Q219" s="1102"/>
      <c r="R219" s="1080">
        <f t="shared" si="236"/>
        <v>0</v>
      </c>
      <c r="S219" s="788">
        <f t="shared" si="237"/>
        <v>0</v>
      </c>
      <c r="T219" s="1131"/>
      <c r="U219" s="1131"/>
      <c r="V219" s="1131"/>
      <c r="W219" s="1081">
        <f t="shared" si="238"/>
        <v>0</v>
      </c>
      <c r="X219" s="1081">
        <f t="shared" si="239"/>
        <v>0</v>
      </c>
      <c r="Z219" s="1081">
        <f t="shared" si="240"/>
        <v>0</v>
      </c>
      <c r="AA219" s="1081">
        <f t="shared" si="241"/>
        <v>0</v>
      </c>
      <c r="AB219" s="909" t="e">
        <f t="shared" si="242"/>
        <v>#DIV/0!</v>
      </c>
    </row>
    <row r="220" spans="1:28" s="1132" customFormat="1" ht="15" thickBot="1" x14ac:dyDescent="0.35">
      <c r="A220" s="1082"/>
      <c r="B220" s="1083" t="s">
        <v>182</v>
      </c>
      <c r="C220" s="1084"/>
      <c r="D220" s="920"/>
      <c r="E220" s="1086"/>
      <c r="F220" s="1087">
        <f>SUM(F215:F219)</f>
        <v>0</v>
      </c>
      <c r="G220" s="1087">
        <f t="shared" ref="G220:R220" si="243">SUM(G215:G219)</f>
        <v>0</v>
      </c>
      <c r="H220" s="1087">
        <f t="shared" si="243"/>
        <v>0</v>
      </c>
      <c r="I220" s="1087">
        <f t="shared" si="243"/>
        <v>0</v>
      </c>
      <c r="J220" s="1087">
        <f t="shared" si="243"/>
        <v>0</v>
      </c>
      <c r="K220" s="1087">
        <f t="shared" si="243"/>
        <v>0</v>
      </c>
      <c r="L220" s="1087">
        <f t="shared" si="243"/>
        <v>0</v>
      </c>
      <c r="M220" s="1087">
        <f t="shared" si="243"/>
        <v>0</v>
      </c>
      <c r="N220" s="1087">
        <f t="shared" si="243"/>
        <v>0</v>
      </c>
      <c r="O220" s="1087">
        <f t="shared" si="243"/>
        <v>0</v>
      </c>
      <c r="P220" s="1087">
        <f t="shared" si="243"/>
        <v>0</v>
      </c>
      <c r="Q220" s="1087">
        <f t="shared" si="243"/>
        <v>0</v>
      </c>
      <c r="R220" s="1087">
        <f t="shared" si="243"/>
        <v>0</v>
      </c>
      <c r="S220" s="796">
        <f>SUM(S215:S219)</f>
        <v>0</v>
      </c>
      <c r="T220" s="1131"/>
      <c r="U220" s="1131"/>
      <c r="V220" s="1131"/>
      <c r="W220" s="1099">
        <f>SUM(W215:W219)</f>
        <v>0</v>
      </c>
      <c r="X220" s="1099">
        <f>SUM(X215:X219)</f>
        <v>0</v>
      </c>
      <c r="Z220" s="1089">
        <f>SUM(Z215:Z219)</f>
        <v>0</v>
      </c>
      <c r="AA220" s="1089">
        <f>SUM(AA215:AA219)</f>
        <v>0</v>
      </c>
      <c r="AB220" s="798" t="e">
        <f>Z220/(Z220+AA220)</f>
        <v>#DIV/0!</v>
      </c>
    </row>
    <row r="221" spans="1:28" ht="9.9499999999999993" customHeight="1" x14ac:dyDescent="0.3">
      <c r="A221" s="1100"/>
      <c r="B221" s="1101"/>
      <c r="C221" s="1118"/>
      <c r="D221" s="922"/>
      <c r="E221" s="1079"/>
      <c r="F221" s="1102"/>
      <c r="G221" s="1102"/>
      <c r="H221" s="1102"/>
      <c r="I221" s="1102"/>
      <c r="J221" s="1102"/>
      <c r="K221" s="1102"/>
      <c r="L221" s="1102"/>
      <c r="M221" s="1102"/>
      <c r="N221" s="1102"/>
      <c r="O221" s="1102"/>
      <c r="P221" s="1102"/>
      <c r="Q221" s="1102"/>
      <c r="R221" s="1102"/>
      <c r="S221" s="834"/>
      <c r="T221" s="1131"/>
      <c r="U221" s="1131"/>
      <c r="V221" s="1131"/>
      <c r="W221" s="1125"/>
      <c r="X221" s="1125"/>
      <c r="Z221" s="1125"/>
      <c r="AA221" s="1125"/>
      <c r="AB221" s="790"/>
    </row>
    <row r="222" spans="1:28" ht="15" thickBot="1" x14ac:dyDescent="0.35">
      <c r="A222" s="1104"/>
      <c r="B222" s="1105" t="s">
        <v>183</v>
      </c>
      <c r="C222" s="1106"/>
      <c r="D222" s="923"/>
      <c r="E222" s="1108"/>
      <c r="F222" s="1107">
        <f>SUM(F190,F196,F202,F220,F214,F208)</f>
        <v>0</v>
      </c>
      <c r="G222" s="1107">
        <f t="shared" ref="G222:S222" si="244">SUM(G190,G196,G202,G220,G214,G208)</f>
        <v>0</v>
      </c>
      <c r="H222" s="1107">
        <f t="shared" si="244"/>
        <v>0</v>
      </c>
      <c r="I222" s="1107">
        <f t="shared" si="244"/>
        <v>0</v>
      </c>
      <c r="J222" s="1107">
        <f t="shared" si="244"/>
        <v>0</v>
      </c>
      <c r="K222" s="1107">
        <f t="shared" si="244"/>
        <v>0</v>
      </c>
      <c r="L222" s="1107">
        <f t="shared" si="244"/>
        <v>0</v>
      </c>
      <c r="M222" s="1107">
        <f t="shared" si="244"/>
        <v>0</v>
      </c>
      <c r="N222" s="1107">
        <f t="shared" si="244"/>
        <v>0</v>
      </c>
      <c r="O222" s="1107">
        <f t="shared" si="244"/>
        <v>0</v>
      </c>
      <c r="P222" s="1107">
        <f t="shared" si="244"/>
        <v>0</v>
      </c>
      <c r="Q222" s="1107">
        <f t="shared" si="244"/>
        <v>0</v>
      </c>
      <c r="R222" s="1107">
        <f t="shared" si="244"/>
        <v>0</v>
      </c>
      <c r="S222" s="814">
        <f t="shared" si="244"/>
        <v>0</v>
      </c>
      <c r="T222" s="1131"/>
      <c r="U222" s="1131"/>
      <c r="V222" s="1131"/>
      <c r="W222" s="1107">
        <f t="shared" ref="W222:X222" si="245">SUM(W190,W196,W202,W220,W214,W208)</f>
        <v>0</v>
      </c>
      <c r="X222" s="1107">
        <f t="shared" si="245"/>
        <v>0</v>
      </c>
      <c r="Z222" s="1107">
        <f t="shared" ref="Z222:AA222" si="246">SUM(Z190,Z196,Z202,Z220,Z214,Z208)</f>
        <v>0</v>
      </c>
      <c r="AA222" s="1107">
        <f t="shared" si="246"/>
        <v>0</v>
      </c>
      <c r="AB222" s="815" t="e">
        <f>Z222/(Z222+AA222)</f>
        <v>#DIV/0!</v>
      </c>
    </row>
    <row r="223" spans="1:28" ht="14.25" x14ac:dyDescent="0.3">
      <c r="A223" s="1126"/>
      <c r="B223" s="1101"/>
      <c r="C223" s="1133"/>
      <c r="D223" s="922"/>
      <c r="E223" s="1128"/>
      <c r="F223" s="1102"/>
      <c r="G223" s="1102"/>
      <c r="H223" s="1102"/>
      <c r="I223" s="1102"/>
      <c r="J223" s="1102"/>
      <c r="K223" s="1102"/>
      <c r="L223" s="1102"/>
      <c r="M223" s="1102"/>
      <c r="N223" s="1102"/>
      <c r="O223" s="1102"/>
      <c r="P223" s="1102"/>
      <c r="Q223" s="1102"/>
      <c r="R223" s="1102"/>
      <c r="S223" s="834"/>
      <c r="T223" s="1131"/>
      <c r="U223" s="1131"/>
      <c r="V223" s="1131"/>
      <c r="W223" s="1077"/>
      <c r="X223" s="1077"/>
      <c r="Z223" s="1077"/>
      <c r="AA223" s="1077"/>
      <c r="AB223" s="790"/>
    </row>
    <row r="224" spans="1:28" ht="14.25" x14ac:dyDescent="0.3">
      <c r="A224" s="1134"/>
      <c r="B224" s="1135" t="s">
        <v>1199</v>
      </c>
      <c r="C224" s="1136"/>
      <c r="D224" s="926"/>
      <c r="E224" s="1138"/>
      <c r="F224" s="1137">
        <f t="shared" ref="F224:S224" si="247">SUM(F28,F74,F84,F154,F132,F104,F94,F222,F182)</f>
        <v>0</v>
      </c>
      <c r="G224" s="1137">
        <f t="shared" si="247"/>
        <v>0</v>
      </c>
      <c r="H224" s="1137">
        <f t="shared" si="247"/>
        <v>0</v>
      </c>
      <c r="I224" s="1137">
        <f t="shared" si="247"/>
        <v>0</v>
      </c>
      <c r="J224" s="1137">
        <f t="shared" si="247"/>
        <v>0</v>
      </c>
      <c r="K224" s="1137">
        <f t="shared" si="247"/>
        <v>0</v>
      </c>
      <c r="L224" s="1137">
        <f t="shared" si="247"/>
        <v>0</v>
      </c>
      <c r="M224" s="1137">
        <f t="shared" si="247"/>
        <v>0</v>
      </c>
      <c r="N224" s="1137">
        <f t="shared" si="247"/>
        <v>0</v>
      </c>
      <c r="O224" s="1137">
        <f t="shared" si="247"/>
        <v>0</v>
      </c>
      <c r="P224" s="1137">
        <f t="shared" si="247"/>
        <v>0</v>
      </c>
      <c r="Q224" s="1137">
        <f t="shared" si="247"/>
        <v>0</v>
      </c>
      <c r="R224" s="1137">
        <f t="shared" si="247"/>
        <v>0</v>
      </c>
      <c r="S224" s="853">
        <f t="shared" si="247"/>
        <v>0</v>
      </c>
      <c r="T224" s="1131"/>
      <c r="U224" s="1131"/>
      <c r="V224" s="1131"/>
      <c r="W224" s="1137">
        <f>SUM(W28,W74,W84,W154,W132,W104,W94,W222,W182)</f>
        <v>0</v>
      </c>
      <c r="X224" s="1137">
        <f>SUM(X28,X74,X84,X154,X132,X104,X94,X222,X182)</f>
        <v>0</v>
      </c>
      <c r="Z224" s="1137">
        <f>SUM(Z28,Z74,Z84,Z154,Z132,Z104,Z94,Z222,Z182)</f>
        <v>0</v>
      </c>
      <c r="AA224" s="1137">
        <f>SUM(AA28,AA74,AA84,AA154,AA132,AA104,AA94,AA222,AA182)</f>
        <v>0</v>
      </c>
      <c r="AB224" s="1139" t="e">
        <f>Z224/(Z224+AA224)</f>
        <v>#DIV/0!</v>
      </c>
    </row>
    <row r="225" spans="1:27" ht="14.25" x14ac:dyDescent="0.3">
      <c r="A225" s="1140"/>
      <c r="B225" s="1141"/>
      <c r="C225" s="1142"/>
      <c r="D225" s="1142"/>
      <c r="E225" s="1142"/>
      <c r="F225" s="1144"/>
      <c r="G225" s="1144"/>
      <c r="H225" s="1144"/>
      <c r="I225" s="1144"/>
      <c r="J225" s="1144"/>
      <c r="K225" s="1144"/>
      <c r="L225" s="1144"/>
      <c r="M225" s="1144"/>
      <c r="N225" s="1144"/>
      <c r="O225" s="1144"/>
      <c r="P225" s="1144"/>
      <c r="Q225" s="1144"/>
      <c r="R225" s="1144"/>
      <c r="S225" s="858"/>
      <c r="T225" s="1131"/>
      <c r="U225" s="1131"/>
      <c r="V225" s="1131"/>
      <c r="W225" s="1145"/>
      <c r="X225" s="1145"/>
      <c r="Z225" s="1145"/>
      <c r="AA225" s="1145"/>
    </row>
    <row r="226" spans="1:27" ht="14.25" customHeight="1" x14ac:dyDescent="0.3">
      <c r="A226" s="1140"/>
      <c r="B226" s="1141"/>
      <c r="C226" s="1142"/>
      <c r="D226" s="1142"/>
      <c r="E226" s="1142"/>
      <c r="F226" s="1144"/>
      <c r="G226" s="1144"/>
      <c r="H226" s="1144"/>
      <c r="I226" s="1144"/>
      <c r="J226" s="1144"/>
      <c r="K226" s="1144"/>
      <c r="L226" s="1144"/>
      <c r="M226" s="1144"/>
      <c r="N226" s="1144"/>
      <c r="O226" s="1144"/>
      <c r="P226" s="1144"/>
      <c r="Q226" s="1404" t="s">
        <v>195</v>
      </c>
      <c r="R226" s="1405"/>
      <c r="S226" s="859" t="e">
        <f>S224/R224</f>
        <v>#DIV/0!</v>
      </c>
      <c r="T226" s="1131"/>
      <c r="U226" s="1131"/>
      <c r="V226" s="1131"/>
      <c r="W226" s="1145"/>
      <c r="X226" s="1145"/>
      <c r="Z226" s="1145"/>
      <c r="AA226" s="1145"/>
    </row>
    <row r="227" spans="1:27" x14ac:dyDescent="0.3">
      <c r="W227" s="1146"/>
      <c r="X227" s="1146"/>
      <c r="Z227" s="1146"/>
      <c r="AA227" s="1146"/>
    </row>
    <row r="228" spans="1:27" ht="14.25" x14ac:dyDescent="0.3">
      <c r="A228" s="19"/>
      <c r="B228" s="1269" t="s">
        <v>40</v>
      </c>
      <c r="C228" s="1270"/>
      <c r="D228" s="1270"/>
      <c r="E228" s="1271"/>
    </row>
    <row r="229" spans="1:27" x14ac:dyDescent="0.3">
      <c r="A229" s="21">
        <v>1</v>
      </c>
      <c r="B229" s="1294"/>
      <c r="C229" s="1295"/>
      <c r="D229" s="1295"/>
      <c r="E229" s="1296"/>
    </row>
    <row r="230" spans="1:27" x14ac:dyDescent="0.3">
      <c r="A230" s="22">
        <v>2</v>
      </c>
      <c r="B230" s="1291"/>
      <c r="C230" s="1292"/>
      <c r="D230" s="1292"/>
      <c r="E230" s="1293"/>
    </row>
    <row r="231" spans="1:27" x14ac:dyDescent="0.3">
      <c r="A231" s="22">
        <v>3</v>
      </c>
      <c r="B231" s="1291"/>
      <c r="C231" s="1292"/>
      <c r="D231" s="1292"/>
      <c r="E231" s="1293"/>
    </row>
    <row r="232" spans="1:27" x14ac:dyDescent="0.3">
      <c r="A232" s="22">
        <v>4</v>
      </c>
      <c r="B232" s="1291"/>
      <c r="C232" s="1292"/>
      <c r="D232" s="1292"/>
      <c r="E232" s="1293"/>
    </row>
    <row r="233" spans="1:27" x14ac:dyDescent="0.3">
      <c r="A233" s="22">
        <v>5</v>
      </c>
      <c r="B233" s="1291"/>
      <c r="C233" s="1292"/>
      <c r="D233" s="1292"/>
      <c r="E233" s="1293"/>
    </row>
    <row r="234" spans="1:27" x14ac:dyDescent="0.3">
      <c r="A234" s="22">
        <v>6</v>
      </c>
      <c r="B234" s="1291"/>
      <c r="C234" s="1292"/>
      <c r="D234" s="1292"/>
      <c r="E234" s="1293"/>
    </row>
    <row r="235" spans="1:27" x14ac:dyDescent="0.3">
      <c r="A235" s="22">
        <v>7</v>
      </c>
      <c r="B235" s="1294"/>
      <c r="C235" s="1295"/>
      <c r="D235" s="1295"/>
      <c r="E235" s="1296"/>
    </row>
    <row r="236" spans="1:27" x14ac:dyDescent="0.3">
      <c r="A236" s="22">
        <v>8</v>
      </c>
      <c r="B236" s="1291"/>
      <c r="C236" s="1292"/>
      <c r="D236" s="1292"/>
      <c r="E236" s="1293"/>
    </row>
    <row r="237" spans="1:27" x14ac:dyDescent="0.3">
      <c r="A237" s="22">
        <v>9</v>
      </c>
      <c r="B237" s="1291"/>
      <c r="C237" s="1292"/>
      <c r="D237" s="1292"/>
      <c r="E237" s="1293"/>
    </row>
    <row r="238" spans="1:27" x14ac:dyDescent="0.3">
      <c r="A238" s="22">
        <v>10</v>
      </c>
      <c r="B238" s="1291"/>
      <c r="C238" s="1292"/>
      <c r="D238" s="1292"/>
      <c r="E238" s="1293"/>
    </row>
  </sheetData>
  <mergeCells count="30">
    <mergeCell ref="A1:S1"/>
    <mergeCell ref="A2:S2"/>
    <mergeCell ref="A3:S3"/>
    <mergeCell ref="U3:U6"/>
    <mergeCell ref="E4:E7"/>
    <mergeCell ref="F4:Q4"/>
    <mergeCell ref="R4:S4"/>
    <mergeCell ref="A5:A7"/>
    <mergeCell ref="B5:B7"/>
    <mergeCell ref="C5:C7"/>
    <mergeCell ref="B230:E230"/>
    <mergeCell ref="D5:D7"/>
    <mergeCell ref="R5:R6"/>
    <mergeCell ref="S5:S7"/>
    <mergeCell ref="W5:W7"/>
    <mergeCell ref="AA5:AA7"/>
    <mergeCell ref="AB5:AB7"/>
    <mergeCell ref="Q226:R226"/>
    <mergeCell ref="B228:E228"/>
    <mergeCell ref="B229:E229"/>
    <mergeCell ref="X5:X7"/>
    <mergeCell ref="Z5:Z7"/>
    <mergeCell ref="B237:E237"/>
    <mergeCell ref="B238:E238"/>
    <mergeCell ref="B231:E231"/>
    <mergeCell ref="B232:E232"/>
    <mergeCell ref="B233:E233"/>
    <mergeCell ref="B234:E234"/>
    <mergeCell ref="B235:E235"/>
    <mergeCell ref="B236:E236"/>
  </mergeCells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AB9:AB19 AB21:AB26 AB28 AB31:AB35 AB37:AB41 AB43:AB47 AB49:AB53 AB55:AB59 AB61:AB65 AB67:AB72 AB74 AB77:AB82 AB84 AB87:AB92 AB94 AB97:AB102 AB104 AB107:AB111 AB113:AB117 AB119:AB123 AB125:AB130 AB132 AB135:AB139 AB141:AB145 AB147:AB152 AB154 AB157:AB161 AB163:AB167 AB169:AB173 AB175:AB180 AB182 AB185:AB189 AB191:AB195 AB197:AB201 AB203:AB207 AB209:AB213 AB215:AB220 AB222 AB224 S226" evalError="1"/>
    <ignoredError sqref="R14:S14 W14:X14 Z14:AA14 R20:S20 W20:X20 Z20:AA20 R36:S36 W36:X36 Z36:AA36 R42:S42 W42:X42 Z42:AA42 R48:S48 W48:X48 Z48:AA48 R54:S54 W54:X54 Z54:AA54 R60:S60 W60:X60 Z60:AA60 R66:S66 W66:X66 Z66:AA66 R112:S112 W112:X112 Z112:AA112 R118:S118 W118:X118 Z118:AA118 R124:S124 W124:X124 Z124:AA124 R140:S140 W140:X140 Z140:AA140 R146:S146 W146:X146 Z146:AA146 R162:S162 W162:X162 Z162:AA162 R168:S168 W168:X168 Z168:AA168 R174:S174 W174:X174 Z174:AA174 R190:S190 W190:X190 Z190:AA190 R196:S196 W196:X196 Z196:AA196 R202:S202 W202:X202 Z202:AA202 R208:S208 W208:X208 Z208:AA208 R214:S214 W214:X214 Z214:AA214" formula="1"/>
    <ignoredError sqref="AB20 AB36 AB42 AB48 AB54 AB60 AB66 AB112 AB118 AB124 AB140 AB146 AB162 AB168 AB174 AB190 AB196 AB202 AB208 AB214" evalError="1" formula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0D9E3-92EF-4779-8059-3D194CC1442D}">
  <dimension ref="A1:AB238"/>
  <sheetViews>
    <sheetView zoomScale="90" zoomScaleNormal="90" zoomScaleSheetLayoutView="100" workbookViewId="0">
      <pane xSplit="3" ySplit="7" topLeftCell="D8" activePane="bottomRight" state="frozen"/>
      <selection pane="topRight" activeCell="H6" sqref="H6"/>
      <selection pane="bottomLeft" activeCell="H6" sqref="H6"/>
      <selection pane="bottomRight" activeCell="A3" sqref="A3:S3"/>
    </sheetView>
  </sheetViews>
  <sheetFormatPr defaultColWidth="9.140625" defaultRowHeight="13.5" x14ac:dyDescent="0.3"/>
  <cols>
    <col min="1" max="1" width="6.5703125" style="1067" customWidth="1"/>
    <col min="2" max="2" width="35.7109375" style="1066" customWidth="1"/>
    <col min="3" max="3" width="20.7109375" style="1146" customWidth="1"/>
    <col min="4" max="5" width="13.85546875" style="1146" customWidth="1"/>
    <col min="6" max="17" width="10.28515625" style="1131" customWidth="1"/>
    <col min="18" max="18" width="13.7109375" style="1131" customWidth="1"/>
    <col min="19" max="19" width="16.7109375" style="916" customWidth="1"/>
    <col min="20" max="20" width="6" style="1066" customWidth="1"/>
    <col min="21" max="21" width="10.7109375" style="1066" customWidth="1"/>
    <col min="22" max="22" width="5.28515625" style="1066" customWidth="1"/>
    <col min="23" max="24" width="10.7109375" style="1066" customWidth="1"/>
    <col min="25" max="25" width="5.5703125" style="1066" customWidth="1"/>
    <col min="26" max="27" width="10.7109375" style="1066" customWidth="1"/>
    <col min="28" max="28" width="10.7109375" style="770" customWidth="1"/>
    <col min="29" max="16384" width="9.140625" style="1066"/>
  </cols>
  <sheetData>
    <row r="1" spans="1:28" ht="18.75" x14ac:dyDescent="0.3">
      <c r="A1" s="1299" t="s">
        <v>1251</v>
      </c>
      <c r="B1" s="1299"/>
      <c r="C1" s="1299"/>
      <c r="D1" s="1299"/>
      <c r="E1" s="1299"/>
      <c r="F1" s="1299"/>
      <c r="G1" s="1299"/>
      <c r="H1" s="1299"/>
      <c r="I1" s="1299"/>
      <c r="J1" s="1299"/>
      <c r="K1" s="1299"/>
      <c r="L1" s="1299"/>
      <c r="M1" s="1299"/>
      <c r="N1" s="1299"/>
      <c r="O1" s="1299"/>
      <c r="P1" s="1299"/>
      <c r="Q1" s="1299"/>
      <c r="R1" s="1299"/>
      <c r="S1" s="1299"/>
    </row>
    <row r="2" spans="1:28" ht="18.75" x14ac:dyDescent="0.3">
      <c r="A2" s="1299" t="s">
        <v>1252</v>
      </c>
      <c r="B2" s="1299"/>
      <c r="C2" s="1299"/>
      <c r="D2" s="1299"/>
      <c r="E2" s="1299"/>
      <c r="F2" s="1299"/>
      <c r="G2" s="1299"/>
      <c r="H2" s="1299"/>
      <c r="I2" s="1299"/>
      <c r="J2" s="1299"/>
      <c r="K2" s="1299"/>
      <c r="L2" s="1299"/>
      <c r="M2" s="1299"/>
      <c r="N2" s="1299"/>
      <c r="O2" s="1299"/>
      <c r="P2" s="1299"/>
      <c r="Q2" s="1299"/>
      <c r="R2" s="1299"/>
      <c r="S2" s="1299"/>
    </row>
    <row r="3" spans="1:28" ht="20.100000000000001" customHeight="1" x14ac:dyDescent="0.3">
      <c r="A3" s="1411"/>
      <c r="B3" s="1411"/>
      <c r="C3" s="1411"/>
      <c r="D3" s="1411"/>
      <c r="E3" s="1411"/>
      <c r="F3" s="1411"/>
      <c r="G3" s="1411"/>
      <c r="H3" s="1411"/>
      <c r="I3" s="1411"/>
      <c r="J3" s="1411"/>
      <c r="K3" s="1411"/>
      <c r="L3" s="1411"/>
      <c r="M3" s="1411"/>
      <c r="N3" s="1411"/>
      <c r="O3" s="1411"/>
      <c r="P3" s="1411"/>
      <c r="Q3" s="1411"/>
      <c r="R3" s="1411"/>
      <c r="S3" s="1411"/>
      <c r="U3" s="1412" t="s">
        <v>128</v>
      </c>
    </row>
    <row r="4" spans="1:28" ht="20.100000000000001" customHeight="1" x14ac:dyDescent="0.3">
      <c r="B4" s="1067"/>
      <c r="C4" s="1067"/>
      <c r="D4" s="1067"/>
      <c r="E4" s="1338" t="s">
        <v>1216</v>
      </c>
      <c r="F4" s="1306" t="s">
        <v>125</v>
      </c>
      <c r="G4" s="1334"/>
      <c r="H4" s="1334"/>
      <c r="I4" s="1334"/>
      <c r="J4" s="1334"/>
      <c r="K4" s="1334"/>
      <c r="L4" s="1334"/>
      <c r="M4" s="1334"/>
      <c r="N4" s="1334"/>
      <c r="O4" s="1334"/>
      <c r="P4" s="1334"/>
      <c r="Q4" s="1335"/>
      <c r="R4" s="1414"/>
      <c r="S4" s="1415"/>
      <c r="U4" s="1412"/>
      <c r="W4" s="1067"/>
      <c r="X4" s="1067"/>
      <c r="Z4" s="1067"/>
      <c r="AA4" s="1067"/>
      <c r="AB4" s="772"/>
    </row>
    <row r="5" spans="1:28" s="1068" customFormat="1" ht="18" customHeight="1" x14ac:dyDescent="0.25">
      <c r="A5" s="1288" t="s">
        <v>129</v>
      </c>
      <c r="B5" s="1288" t="s">
        <v>130</v>
      </c>
      <c r="C5" s="1288" t="s">
        <v>1148</v>
      </c>
      <c r="D5" s="1408" t="s">
        <v>1217</v>
      </c>
      <c r="E5" s="1339"/>
      <c r="F5" s="131">
        <v>1</v>
      </c>
      <c r="G5" s="131">
        <v>2</v>
      </c>
      <c r="H5" s="131">
        <v>3</v>
      </c>
      <c r="I5" s="131">
        <v>4</v>
      </c>
      <c r="J5" s="131">
        <v>5</v>
      </c>
      <c r="K5" s="131">
        <v>6</v>
      </c>
      <c r="L5" s="131">
        <v>7</v>
      </c>
      <c r="M5" s="131">
        <v>8</v>
      </c>
      <c r="N5" s="131">
        <v>9</v>
      </c>
      <c r="O5" s="131">
        <v>10</v>
      </c>
      <c r="P5" s="131">
        <v>11</v>
      </c>
      <c r="Q5" s="131">
        <v>12</v>
      </c>
      <c r="R5" s="1406" t="s">
        <v>1253</v>
      </c>
      <c r="S5" s="1408" t="s">
        <v>1254</v>
      </c>
      <c r="U5" s="1412"/>
      <c r="W5" s="1288" t="s">
        <v>134</v>
      </c>
      <c r="X5" s="1288" t="s">
        <v>135</v>
      </c>
      <c r="Z5" s="1288" t="s">
        <v>136</v>
      </c>
      <c r="AA5" s="1288" t="s">
        <v>137</v>
      </c>
      <c r="AB5" s="1399" t="s">
        <v>1220</v>
      </c>
    </row>
    <row r="6" spans="1:28" ht="15.95" customHeight="1" x14ac:dyDescent="0.3">
      <c r="A6" s="1289"/>
      <c r="B6" s="1289"/>
      <c r="C6" s="1289"/>
      <c r="D6" s="1409"/>
      <c r="E6" s="1339"/>
      <c r="F6" s="1069">
        <v>47331</v>
      </c>
      <c r="G6" s="1069">
        <v>47362</v>
      </c>
      <c r="H6" s="1069">
        <v>47392</v>
      </c>
      <c r="I6" s="1069">
        <v>47423</v>
      </c>
      <c r="J6" s="1069">
        <v>47453</v>
      </c>
      <c r="K6" s="1069">
        <v>47484</v>
      </c>
      <c r="L6" s="1069">
        <v>47515</v>
      </c>
      <c r="M6" s="1069">
        <v>47543</v>
      </c>
      <c r="N6" s="1069">
        <v>47574</v>
      </c>
      <c r="O6" s="1069">
        <v>47604</v>
      </c>
      <c r="P6" s="1069">
        <v>47635</v>
      </c>
      <c r="Q6" s="1069">
        <v>47665</v>
      </c>
      <c r="R6" s="1407"/>
      <c r="S6" s="1409"/>
      <c r="U6" s="1413"/>
      <c r="W6" s="1289"/>
      <c r="X6" s="1289"/>
      <c r="Z6" s="1289"/>
      <c r="AA6" s="1289"/>
      <c r="AB6" s="1400"/>
    </row>
    <row r="7" spans="1:28" ht="20.25" customHeight="1" x14ac:dyDescent="0.3">
      <c r="A7" s="1290"/>
      <c r="B7" s="1290"/>
      <c r="C7" s="1290"/>
      <c r="D7" s="1410"/>
      <c r="E7" s="1340"/>
      <c r="F7" s="132">
        <v>184</v>
      </c>
      <c r="G7" s="132">
        <v>152</v>
      </c>
      <c r="H7" s="132">
        <v>176</v>
      </c>
      <c r="I7" s="132">
        <v>152</v>
      </c>
      <c r="J7" s="132">
        <v>160</v>
      </c>
      <c r="K7" s="132">
        <v>168</v>
      </c>
      <c r="L7" s="132">
        <v>152</v>
      </c>
      <c r="M7" s="132">
        <v>168</v>
      </c>
      <c r="N7" s="132">
        <v>176</v>
      </c>
      <c r="O7" s="132">
        <v>176</v>
      </c>
      <c r="P7" s="132">
        <v>160</v>
      </c>
      <c r="Q7" s="132">
        <v>176</v>
      </c>
      <c r="R7" s="907">
        <f>SUM(F7:Q7)</f>
        <v>2000</v>
      </c>
      <c r="S7" s="1410"/>
      <c r="U7" s="336">
        <f>AVERAGE(F7:Q7)</f>
        <v>166.66666666666666</v>
      </c>
      <c r="W7" s="1290"/>
      <c r="X7" s="1290"/>
      <c r="Z7" s="1290"/>
      <c r="AA7" s="1290"/>
      <c r="AB7" s="1401"/>
    </row>
    <row r="8" spans="1:28" s="1068" customFormat="1" ht="13.5" customHeight="1" x14ac:dyDescent="0.25">
      <c r="A8" s="1070">
        <v>1</v>
      </c>
      <c r="B8" s="1071" t="s">
        <v>139</v>
      </c>
      <c r="C8" s="1072"/>
      <c r="D8" s="918"/>
      <c r="E8" s="1073"/>
      <c r="F8" s="1074"/>
      <c r="G8" s="1074"/>
      <c r="H8" s="1074"/>
      <c r="I8" s="1074"/>
      <c r="J8" s="1074"/>
      <c r="K8" s="1074"/>
      <c r="L8" s="1074"/>
      <c r="M8" s="1074"/>
      <c r="N8" s="1074"/>
      <c r="O8" s="1074"/>
      <c r="P8" s="1074"/>
      <c r="Q8" s="1074"/>
      <c r="R8" s="1074"/>
      <c r="S8" s="780"/>
      <c r="W8" s="1072"/>
      <c r="X8" s="1072"/>
      <c r="Z8" s="1072"/>
      <c r="AA8" s="1072"/>
      <c r="AB8" s="781"/>
    </row>
    <row r="9" spans="1:28" ht="14.25" x14ac:dyDescent="0.3">
      <c r="A9" s="1075">
        <v>1.1000000000000001</v>
      </c>
      <c r="B9" s="1076" t="s">
        <v>139</v>
      </c>
      <c r="C9" s="1148">
        <f>'24. M&amp;E Staff Loading'!C9</f>
        <v>0</v>
      </c>
      <c r="D9" s="919">
        <f>'24. M&amp;E Staff Loading'!D9</f>
        <v>0</v>
      </c>
      <c r="E9" s="1149">
        <f>'24. M&amp;E Staff Loading'!E9</f>
        <v>0</v>
      </c>
      <c r="F9" s="1102"/>
      <c r="G9" s="1102"/>
      <c r="H9" s="1102"/>
      <c r="I9" s="1102"/>
      <c r="J9" s="1102"/>
      <c r="K9" s="1102"/>
      <c r="L9" s="1102"/>
      <c r="M9" s="1102"/>
      <c r="N9" s="1102"/>
      <c r="O9" s="1102"/>
      <c r="P9" s="1102"/>
      <c r="Q9" s="1102"/>
      <c r="R9" s="1080">
        <f>SUM(F9:Q9)</f>
        <v>0</v>
      </c>
      <c r="S9" s="788">
        <f>D9*R9</f>
        <v>0</v>
      </c>
      <c r="W9" s="1081">
        <f>X9/$U$7</f>
        <v>0</v>
      </c>
      <c r="X9" s="1081">
        <f>R9/12</f>
        <v>0</v>
      </c>
      <c r="Z9" s="1081">
        <f>IF($E9="Y",$R9,0)</f>
        <v>0</v>
      </c>
      <c r="AA9" s="1081">
        <f>IF($E9="N",$R9,0)</f>
        <v>0</v>
      </c>
      <c r="AB9" s="909" t="e">
        <f>Z9/(AA9+Z9)</f>
        <v>#DIV/0!</v>
      </c>
    </row>
    <row r="10" spans="1:28" ht="14.25" x14ac:dyDescent="0.3">
      <c r="A10" s="1075"/>
      <c r="B10" s="1076"/>
      <c r="C10" s="1148">
        <f>'24. M&amp;E Staff Loading'!C10</f>
        <v>0</v>
      </c>
      <c r="D10" s="919">
        <f>'24. M&amp;E Staff Loading'!D10</f>
        <v>0</v>
      </c>
      <c r="E10" s="1149">
        <f>'24. M&amp;E Staff Loading'!E10</f>
        <v>0</v>
      </c>
      <c r="F10" s="1102"/>
      <c r="G10" s="1102"/>
      <c r="H10" s="1102"/>
      <c r="I10" s="1102"/>
      <c r="J10" s="1102"/>
      <c r="K10" s="1102"/>
      <c r="L10" s="1102"/>
      <c r="M10" s="1102"/>
      <c r="N10" s="1102"/>
      <c r="O10" s="1102"/>
      <c r="P10" s="1102"/>
      <c r="Q10" s="1102"/>
      <c r="R10" s="1080">
        <f t="shared" ref="R10:R25" si="0">SUM(F10:Q10)</f>
        <v>0</v>
      </c>
      <c r="S10" s="788">
        <f t="shared" ref="S10:S13" si="1">D10*R10</f>
        <v>0</v>
      </c>
      <c r="W10" s="1081">
        <f t="shared" ref="W10:W13" si="2">X10/$U$7</f>
        <v>0</v>
      </c>
      <c r="X10" s="1081">
        <f t="shared" ref="X10:X13" si="3">R10/12</f>
        <v>0</v>
      </c>
      <c r="Z10" s="1081">
        <f t="shared" ref="Z10:Z13" si="4">IF($E10="Y",$R10,0)</f>
        <v>0</v>
      </c>
      <c r="AA10" s="1081">
        <f t="shared" ref="AA10:AA13" si="5">IF($E10="N",$R10,0)</f>
        <v>0</v>
      </c>
      <c r="AB10" s="909" t="e">
        <f t="shared" ref="AB10:AB14" si="6">Z10/(AA10+Z10)</f>
        <v>#DIV/0!</v>
      </c>
    </row>
    <row r="11" spans="1:28" ht="14.25" x14ac:dyDescent="0.3">
      <c r="A11" s="1075"/>
      <c r="B11" s="1076"/>
      <c r="C11" s="1148">
        <f>'24. M&amp;E Staff Loading'!C11</f>
        <v>0</v>
      </c>
      <c r="D11" s="919">
        <f>'24. M&amp;E Staff Loading'!D11</f>
        <v>0</v>
      </c>
      <c r="E11" s="1149">
        <f>'24. M&amp;E Staff Loading'!E11</f>
        <v>0</v>
      </c>
      <c r="F11" s="1102"/>
      <c r="G11" s="1102"/>
      <c r="H11" s="1102"/>
      <c r="I11" s="1102"/>
      <c r="J11" s="1102"/>
      <c r="K11" s="1102"/>
      <c r="L11" s="1102"/>
      <c r="M11" s="1102"/>
      <c r="N11" s="1102"/>
      <c r="O11" s="1102"/>
      <c r="P11" s="1102"/>
      <c r="Q11" s="1102"/>
      <c r="R11" s="1080">
        <f t="shared" si="0"/>
        <v>0</v>
      </c>
      <c r="S11" s="788">
        <f t="shared" si="1"/>
        <v>0</v>
      </c>
      <c r="W11" s="1081">
        <f t="shared" si="2"/>
        <v>0</v>
      </c>
      <c r="X11" s="1081">
        <f t="shared" si="3"/>
        <v>0</v>
      </c>
      <c r="Z11" s="1081">
        <f t="shared" si="4"/>
        <v>0</v>
      </c>
      <c r="AA11" s="1081">
        <f t="shared" si="5"/>
        <v>0</v>
      </c>
      <c r="AB11" s="909" t="e">
        <f t="shared" si="6"/>
        <v>#DIV/0!</v>
      </c>
    </row>
    <row r="12" spans="1:28" ht="14.25" x14ac:dyDescent="0.3">
      <c r="A12" s="1075"/>
      <c r="B12" s="1076"/>
      <c r="C12" s="1148">
        <f>'24. M&amp;E Staff Loading'!C12</f>
        <v>0</v>
      </c>
      <c r="D12" s="919">
        <f>'24. M&amp;E Staff Loading'!D12</f>
        <v>0</v>
      </c>
      <c r="E12" s="1149">
        <f>'24. M&amp;E Staff Loading'!E12</f>
        <v>0</v>
      </c>
      <c r="F12" s="1102"/>
      <c r="G12" s="1102"/>
      <c r="H12" s="1102"/>
      <c r="I12" s="1102"/>
      <c r="J12" s="1102"/>
      <c r="K12" s="1102"/>
      <c r="L12" s="1102"/>
      <c r="M12" s="1102"/>
      <c r="N12" s="1102"/>
      <c r="O12" s="1102"/>
      <c r="P12" s="1102"/>
      <c r="Q12" s="1102"/>
      <c r="R12" s="1080">
        <f t="shared" si="0"/>
        <v>0</v>
      </c>
      <c r="S12" s="788">
        <f t="shared" si="1"/>
        <v>0</v>
      </c>
      <c r="W12" s="1081">
        <f t="shared" si="2"/>
        <v>0</v>
      </c>
      <c r="X12" s="1081">
        <f t="shared" si="3"/>
        <v>0</v>
      </c>
      <c r="Z12" s="1081">
        <f t="shared" si="4"/>
        <v>0</v>
      </c>
      <c r="AA12" s="1081">
        <f t="shared" si="5"/>
        <v>0</v>
      </c>
      <c r="AB12" s="909" t="e">
        <f t="shared" si="6"/>
        <v>#DIV/0!</v>
      </c>
    </row>
    <row r="13" spans="1:28" ht="14.25" x14ac:dyDescent="0.3">
      <c r="A13" s="1075"/>
      <c r="B13" s="1076"/>
      <c r="C13" s="1148">
        <f>'24. M&amp;E Staff Loading'!C13</f>
        <v>0</v>
      </c>
      <c r="D13" s="919">
        <f>'24. M&amp;E Staff Loading'!D13</f>
        <v>0</v>
      </c>
      <c r="E13" s="1149">
        <f>'24. M&amp;E Staff Loading'!E13</f>
        <v>0</v>
      </c>
      <c r="F13" s="1102"/>
      <c r="G13" s="1102"/>
      <c r="H13" s="1102"/>
      <c r="I13" s="1102"/>
      <c r="J13" s="1102"/>
      <c r="K13" s="1102"/>
      <c r="L13" s="1102"/>
      <c r="M13" s="1102"/>
      <c r="N13" s="1102"/>
      <c r="O13" s="1102"/>
      <c r="P13" s="1102"/>
      <c r="Q13" s="1102"/>
      <c r="R13" s="1080">
        <f t="shared" si="0"/>
        <v>0</v>
      </c>
      <c r="S13" s="788">
        <f t="shared" si="1"/>
        <v>0</v>
      </c>
      <c r="W13" s="1081">
        <f t="shared" si="2"/>
        <v>0</v>
      </c>
      <c r="X13" s="1081">
        <f t="shared" si="3"/>
        <v>0</v>
      </c>
      <c r="Z13" s="1081">
        <f t="shared" si="4"/>
        <v>0</v>
      </c>
      <c r="AA13" s="1081">
        <f t="shared" si="5"/>
        <v>0</v>
      </c>
      <c r="AB13" s="909" t="e">
        <f t="shared" si="6"/>
        <v>#DIV/0!</v>
      </c>
    </row>
    <row r="14" spans="1:28" s="1088" customFormat="1" ht="14.25" thickBot="1" x14ac:dyDescent="0.3">
      <c r="A14" s="1082"/>
      <c r="B14" s="1083" t="s">
        <v>140</v>
      </c>
      <c r="C14" s="1084"/>
      <c r="D14" s="920"/>
      <c r="E14" s="1086"/>
      <c r="F14" s="1087">
        <f>SUM(F9:F13)</f>
        <v>0</v>
      </c>
      <c r="G14" s="1087">
        <f t="shared" ref="G14:R14" si="7">SUM(G9:G13)</f>
        <v>0</v>
      </c>
      <c r="H14" s="1087">
        <f t="shared" si="7"/>
        <v>0</v>
      </c>
      <c r="I14" s="1087">
        <f t="shared" si="7"/>
        <v>0</v>
      </c>
      <c r="J14" s="1087">
        <f t="shared" si="7"/>
        <v>0</v>
      </c>
      <c r="K14" s="1087">
        <f t="shared" si="7"/>
        <v>0</v>
      </c>
      <c r="L14" s="1087">
        <f t="shared" si="7"/>
        <v>0</v>
      </c>
      <c r="M14" s="1087">
        <f t="shared" si="7"/>
        <v>0</v>
      </c>
      <c r="N14" s="1087">
        <f t="shared" si="7"/>
        <v>0</v>
      </c>
      <c r="O14" s="1087">
        <f t="shared" si="7"/>
        <v>0</v>
      </c>
      <c r="P14" s="1087">
        <f t="shared" si="7"/>
        <v>0</v>
      </c>
      <c r="Q14" s="1087">
        <f t="shared" si="7"/>
        <v>0</v>
      </c>
      <c r="R14" s="1087">
        <f t="shared" si="7"/>
        <v>0</v>
      </c>
      <c r="S14" s="796">
        <f>SUM(S9:S13)</f>
        <v>0</v>
      </c>
      <c r="W14" s="1089">
        <f>SUM(W9:W13)</f>
        <v>0</v>
      </c>
      <c r="X14" s="1089">
        <f>SUM(X9:X13)</f>
        <v>0</v>
      </c>
      <c r="Z14" s="1089">
        <f>SUM(Z9:Z13)</f>
        <v>0</v>
      </c>
      <c r="AA14" s="1089">
        <f>SUM(AA9:AA13)</f>
        <v>0</v>
      </c>
      <c r="AB14" s="798" t="e">
        <f t="shared" si="6"/>
        <v>#DIV/0!</v>
      </c>
    </row>
    <row r="15" spans="1:28" ht="14.25" customHeight="1" x14ac:dyDescent="0.3">
      <c r="A15" s="1090">
        <v>1.2</v>
      </c>
      <c r="B15" s="1091" t="s">
        <v>141</v>
      </c>
      <c r="C15" s="1148">
        <f>'24. M&amp;E Staff Loading'!C15</f>
        <v>0</v>
      </c>
      <c r="D15" s="919">
        <f>'24. M&amp;E Staff Loading'!D15</f>
        <v>0</v>
      </c>
      <c r="E15" s="1149">
        <f>'24. M&amp;E Staff Loading'!E15</f>
        <v>0</v>
      </c>
      <c r="F15" s="1102"/>
      <c r="G15" s="1102"/>
      <c r="H15" s="1102"/>
      <c r="I15" s="1102"/>
      <c r="J15" s="1102"/>
      <c r="K15" s="1102"/>
      <c r="L15" s="1102"/>
      <c r="M15" s="1102"/>
      <c r="N15" s="1102"/>
      <c r="O15" s="1102"/>
      <c r="P15" s="1102"/>
      <c r="Q15" s="1102"/>
      <c r="R15" s="1150">
        <f t="shared" si="0"/>
        <v>0</v>
      </c>
      <c r="S15" s="788">
        <f>D15*R15</f>
        <v>0</v>
      </c>
      <c r="W15" s="1081">
        <f>X15/$U$7</f>
        <v>0</v>
      </c>
      <c r="X15" s="1081">
        <f>R15/12</f>
        <v>0</v>
      </c>
      <c r="Z15" s="1081">
        <f>IF($E15="Y",$R15,0)</f>
        <v>0</v>
      </c>
      <c r="AA15" s="1081">
        <f>IF($E15="N",$R15,0)</f>
        <v>0</v>
      </c>
      <c r="AB15" s="909" t="e">
        <f>Z15/(AA15+Z15)</f>
        <v>#DIV/0!</v>
      </c>
    </row>
    <row r="16" spans="1:28" ht="12.75" customHeight="1" x14ac:dyDescent="0.3">
      <c r="A16" s="1075"/>
      <c r="B16" s="1095"/>
      <c r="C16" s="1148">
        <f>'24. M&amp;E Staff Loading'!C16</f>
        <v>0</v>
      </c>
      <c r="D16" s="919">
        <f>'24. M&amp;E Staff Loading'!D16</f>
        <v>0</v>
      </c>
      <c r="E16" s="1149">
        <f>'24. M&amp;E Staff Loading'!E16</f>
        <v>0</v>
      </c>
      <c r="F16" s="1102"/>
      <c r="G16" s="1102"/>
      <c r="H16" s="1102"/>
      <c r="I16" s="1102"/>
      <c r="J16" s="1102"/>
      <c r="K16" s="1102"/>
      <c r="L16" s="1102"/>
      <c r="M16" s="1102"/>
      <c r="N16" s="1102"/>
      <c r="O16" s="1102"/>
      <c r="P16" s="1102"/>
      <c r="Q16" s="1102"/>
      <c r="R16" s="1150">
        <f t="shared" si="0"/>
        <v>0</v>
      </c>
      <c r="S16" s="788">
        <f t="shared" ref="S16:S19" si="8">D16*R16</f>
        <v>0</v>
      </c>
      <c r="W16" s="1081">
        <f t="shared" ref="W16:W19" si="9">X16/$U$7</f>
        <v>0</v>
      </c>
      <c r="X16" s="1081">
        <f t="shared" ref="X16:X19" si="10">R16/12</f>
        <v>0</v>
      </c>
      <c r="Z16" s="1081">
        <f t="shared" ref="Z16:Z19" si="11">IF($E16="Y",$R16,0)</f>
        <v>0</v>
      </c>
      <c r="AA16" s="1081">
        <f t="shared" ref="AA16:AA19" si="12">IF($E16="N",$R16,0)</f>
        <v>0</v>
      </c>
      <c r="AB16" s="909" t="e">
        <f t="shared" ref="AB16:AB19" si="13">Z16/(AA16+Z16)</f>
        <v>#DIV/0!</v>
      </c>
    </row>
    <row r="17" spans="1:28" ht="12.75" customHeight="1" x14ac:dyDescent="0.3">
      <c r="A17" s="1075"/>
      <c r="B17" s="1095"/>
      <c r="C17" s="1148">
        <f>'24. M&amp;E Staff Loading'!C17</f>
        <v>0</v>
      </c>
      <c r="D17" s="919">
        <f>'24. M&amp;E Staff Loading'!D17</f>
        <v>0</v>
      </c>
      <c r="E17" s="1149">
        <f>'24. M&amp;E Staff Loading'!E17</f>
        <v>0</v>
      </c>
      <c r="F17" s="1102"/>
      <c r="G17" s="1102"/>
      <c r="H17" s="1102"/>
      <c r="I17" s="1102"/>
      <c r="J17" s="1102"/>
      <c r="K17" s="1102"/>
      <c r="L17" s="1102"/>
      <c r="M17" s="1102"/>
      <c r="N17" s="1102"/>
      <c r="O17" s="1102"/>
      <c r="P17" s="1102"/>
      <c r="Q17" s="1102"/>
      <c r="R17" s="1150">
        <f t="shared" si="0"/>
        <v>0</v>
      </c>
      <c r="S17" s="788">
        <f t="shared" si="8"/>
        <v>0</v>
      </c>
      <c r="W17" s="1081">
        <f t="shared" si="9"/>
        <v>0</v>
      </c>
      <c r="X17" s="1081">
        <f t="shared" si="10"/>
        <v>0</v>
      </c>
      <c r="Z17" s="1081">
        <f t="shared" si="11"/>
        <v>0</v>
      </c>
      <c r="AA17" s="1081">
        <f t="shared" si="12"/>
        <v>0</v>
      </c>
      <c r="AB17" s="909" t="e">
        <f t="shared" si="13"/>
        <v>#DIV/0!</v>
      </c>
    </row>
    <row r="18" spans="1:28" ht="12.75" customHeight="1" x14ac:dyDescent="0.3">
      <c r="A18" s="1075"/>
      <c r="B18" s="1095"/>
      <c r="C18" s="1148">
        <f>'24. M&amp;E Staff Loading'!C18</f>
        <v>0</v>
      </c>
      <c r="D18" s="919">
        <f>'24. M&amp;E Staff Loading'!D18</f>
        <v>0</v>
      </c>
      <c r="E18" s="1149">
        <f>'24. M&amp;E Staff Loading'!E18</f>
        <v>0</v>
      </c>
      <c r="F18" s="1102"/>
      <c r="G18" s="1102"/>
      <c r="H18" s="1102"/>
      <c r="I18" s="1102"/>
      <c r="J18" s="1102"/>
      <c r="K18" s="1102"/>
      <c r="L18" s="1102"/>
      <c r="M18" s="1102"/>
      <c r="N18" s="1102"/>
      <c r="O18" s="1102"/>
      <c r="P18" s="1102"/>
      <c r="Q18" s="1102"/>
      <c r="R18" s="1150">
        <f t="shared" si="0"/>
        <v>0</v>
      </c>
      <c r="S18" s="788">
        <f t="shared" si="8"/>
        <v>0</v>
      </c>
      <c r="W18" s="1081">
        <f t="shared" si="9"/>
        <v>0</v>
      </c>
      <c r="X18" s="1081">
        <f t="shared" si="10"/>
        <v>0</v>
      </c>
      <c r="Z18" s="1081">
        <f t="shared" si="11"/>
        <v>0</v>
      </c>
      <c r="AA18" s="1081">
        <f t="shared" si="12"/>
        <v>0</v>
      </c>
      <c r="AB18" s="909" t="e">
        <f t="shared" si="13"/>
        <v>#DIV/0!</v>
      </c>
    </row>
    <row r="19" spans="1:28" ht="12.75" customHeight="1" x14ac:dyDescent="0.3">
      <c r="A19" s="1075"/>
      <c r="B19" s="1095"/>
      <c r="C19" s="1148">
        <f>'24. M&amp;E Staff Loading'!C19</f>
        <v>0</v>
      </c>
      <c r="D19" s="919">
        <f>'24. M&amp;E Staff Loading'!D19</f>
        <v>0</v>
      </c>
      <c r="E19" s="1149">
        <f>'24. M&amp;E Staff Loading'!E19</f>
        <v>0</v>
      </c>
      <c r="F19" s="1102"/>
      <c r="G19" s="1102"/>
      <c r="H19" s="1102"/>
      <c r="I19" s="1102"/>
      <c r="J19" s="1102"/>
      <c r="K19" s="1102"/>
      <c r="L19" s="1102"/>
      <c r="M19" s="1102"/>
      <c r="N19" s="1102"/>
      <c r="O19" s="1102"/>
      <c r="P19" s="1102"/>
      <c r="Q19" s="1102"/>
      <c r="R19" s="1150">
        <f t="shared" si="0"/>
        <v>0</v>
      </c>
      <c r="S19" s="788">
        <f t="shared" si="8"/>
        <v>0</v>
      </c>
      <c r="W19" s="1081">
        <f t="shared" si="9"/>
        <v>0</v>
      </c>
      <c r="X19" s="1081">
        <f t="shared" si="10"/>
        <v>0</v>
      </c>
      <c r="Z19" s="1081">
        <f t="shared" si="11"/>
        <v>0</v>
      </c>
      <c r="AA19" s="1081">
        <f t="shared" si="12"/>
        <v>0</v>
      </c>
      <c r="AB19" s="909" t="e">
        <f t="shared" si="13"/>
        <v>#DIV/0!</v>
      </c>
    </row>
    <row r="20" spans="1:28" ht="14.25" customHeight="1" thickBot="1" x14ac:dyDescent="0.35">
      <c r="A20" s="1082"/>
      <c r="B20" s="1083" t="s">
        <v>142</v>
      </c>
      <c r="C20" s="1096"/>
      <c r="D20" s="921"/>
      <c r="E20" s="1098"/>
      <c r="F20" s="1087">
        <f>SUM(F15:F19)</f>
        <v>0</v>
      </c>
      <c r="G20" s="1087">
        <f t="shared" ref="G20:S20" si="14">SUM(G15:G19)</f>
        <v>0</v>
      </c>
      <c r="H20" s="1087">
        <f t="shared" si="14"/>
        <v>0</v>
      </c>
      <c r="I20" s="1087">
        <f t="shared" si="14"/>
        <v>0</v>
      </c>
      <c r="J20" s="1087">
        <f t="shared" si="14"/>
        <v>0</v>
      </c>
      <c r="K20" s="1087">
        <f t="shared" si="14"/>
        <v>0</v>
      </c>
      <c r="L20" s="1087">
        <f t="shared" si="14"/>
        <v>0</v>
      </c>
      <c r="M20" s="1087">
        <f t="shared" si="14"/>
        <v>0</v>
      </c>
      <c r="N20" s="1087">
        <f t="shared" si="14"/>
        <v>0</v>
      </c>
      <c r="O20" s="1087">
        <f t="shared" si="14"/>
        <v>0</v>
      </c>
      <c r="P20" s="1087">
        <f t="shared" si="14"/>
        <v>0</v>
      </c>
      <c r="Q20" s="1087">
        <f t="shared" si="14"/>
        <v>0</v>
      </c>
      <c r="R20" s="1087">
        <f t="shared" si="14"/>
        <v>0</v>
      </c>
      <c r="S20" s="796">
        <f t="shared" si="14"/>
        <v>0</v>
      </c>
      <c r="W20" s="1099">
        <f>SUM(W15:W19)</f>
        <v>0</v>
      </c>
      <c r="X20" s="1099">
        <f>SUM(X15:X19)</f>
        <v>0</v>
      </c>
      <c r="Z20" s="1089">
        <f>SUM(Z15:Z19)</f>
        <v>0</v>
      </c>
      <c r="AA20" s="1089">
        <f>SUM(AA15:AA19)</f>
        <v>0</v>
      </c>
      <c r="AB20" s="798" t="e">
        <f>Z20/(Z20+AA20)</f>
        <v>#DIV/0!</v>
      </c>
    </row>
    <row r="21" spans="1:28" ht="14.25" x14ac:dyDescent="0.3">
      <c r="A21" s="1090">
        <v>1.3</v>
      </c>
      <c r="B21" s="1091" t="s">
        <v>143</v>
      </c>
      <c r="C21" s="1148">
        <f>'24. M&amp;E Staff Loading'!C21</f>
        <v>0</v>
      </c>
      <c r="D21" s="919">
        <f>'24. M&amp;E Staff Loading'!D21</f>
        <v>0</v>
      </c>
      <c r="E21" s="1149">
        <f>'24. M&amp;E Staff Loading'!E21</f>
        <v>0</v>
      </c>
      <c r="F21" s="1102"/>
      <c r="G21" s="1102"/>
      <c r="H21" s="1102"/>
      <c r="I21" s="1102"/>
      <c r="J21" s="1102"/>
      <c r="K21" s="1102"/>
      <c r="L21" s="1102"/>
      <c r="M21" s="1102"/>
      <c r="N21" s="1102"/>
      <c r="O21" s="1102"/>
      <c r="P21" s="1102"/>
      <c r="Q21" s="1102"/>
      <c r="R21" s="1150">
        <f t="shared" si="0"/>
        <v>0</v>
      </c>
      <c r="S21" s="788">
        <f>D21*R21</f>
        <v>0</v>
      </c>
      <c r="W21" s="1081">
        <f>X21/$U$7</f>
        <v>0</v>
      </c>
      <c r="X21" s="1081">
        <f>R21/12</f>
        <v>0</v>
      </c>
      <c r="Z21" s="1081">
        <f>IF($E21="Y",$R21,0)</f>
        <v>0</v>
      </c>
      <c r="AA21" s="1081">
        <f>IF($E21="N",$R21,0)</f>
        <v>0</v>
      </c>
      <c r="AB21" s="909" t="e">
        <f>Z21/(AA21+Z21)</f>
        <v>#DIV/0!</v>
      </c>
    </row>
    <row r="22" spans="1:28" ht="14.25" x14ac:dyDescent="0.3">
      <c r="A22" s="1075"/>
      <c r="B22" s="1095"/>
      <c r="C22" s="1148">
        <f>'24. M&amp;E Staff Loading'!C22</f>
        <v>0</v>
      </c>
      <c r="D22" s="919">
        <f>'24. M&amp;E Staff Loading'!D22</f>
        <v>0</v>
      </c>
      <c r="E22" s="1149">
        <f>'24. M&amp;E Staff Loading'!E22</f>
        <v>0</v>
      </c>
      <c r="F22" s="1102"/>
      <c r="G22" s="1102"/>
      <c r="H22" s="1102"/>
      <c r="I22" s="1102"/>
      <c r="J22" s="1102"/>
      <c r="K22" s="1102"/>
      <c r="L22" s="1102"/>
      <c r="M22" s="1102"/>
      <c r="N22" s="1102"/>
      <c r="O22" s="1102"/>
      <c r="P22" s="1102"/>
      <c r="Q22" s="1102"/>
      <c r="R22" s="1150">
        <f t="shared" si="0"/>
        <v>0</v>
      </c>
      <c r="S22" s="788">
        <f t="shared" ref="S22:S25" si="15">D22*R22</f>
        <v>0</v>
      </c>
      <c r="W22" s="1081">
        <f t="shared" ref="W22:W25" si="16">X22/$U$7</f>
        <v>0</v>
      </c>
      <c r="X22" s="1081">
        <f t="shared" ref="X22:X25" si="17">R22/12</f>
        <v>0</v>
      </c>
      <c r="Z22" s="1081">
        <f t="shared" ref="Z22:Z25" si="18">IF($E22="Y",$R22,0)</f>
        <v>0</v>
      </c>
      <c r="AA22" s="1081">
        <f t="shared" ref="AA22:AA25" si="19">IF($E22="N",$R22,0)</f>
        <v>0</v>
      </c>
      <c r="AB22" s="909" t="e">
        <f t="shared" ref="AB22:AB25" si="20">Z22/(AA22+Z22)</f>
        <v>#DIV/0!</v>
      </c>
    </row>
    <row r="23" spans="1:28" ht="14.25" x14ac:dyDescent="0.3">
      <c r="A23" s="1075"/>
      <c r="B23" s="1095"/>
      <c r="C23" s="1148">
        <f>'24. M&amp;E Staff Loading'!C23</f>
        <v>0</v>
      </c>
      <c r="D23" s="919">
        <f>'24. M&amp;E Staff Loading'!D23</f>
        <v>0</v>
      </c>
      <c r="E23" s="1149">
        <f>'24. M&amp;E Staff Loading'!E23</f>
        <v>0</v>
      </c>
      <c r="F23" s="1102"/>
      <c r="G23" s="1102"/>
      <c r="H23" s="1102"/>
      <c r="I23" s="1102"/>
      <c r="J23" s="1102"/>
      <c r="K23" s="1102"/>
      <c r="L23" s="1102"/>
      <c r="M23" s="1102"/>
      <c r="N23" s="1102"/>
      <c r="O23" s="1102"/>
      <c r="P23" s="1102"/>
      <c r="Q23" s="1102"/>
      <c r="R23" s="1150">
        <f t="shared" si="0"/>
        <v>0</v>
      </c>
      <c r="S23" s="788">
        <f t="shared" si="15"/>
        <v>0</v>
      </c>
      <c r="W23" s="1081">
        <f t="shared" si="16"/>
        <v>0</v>
      </c>
      <c r="X23" s="1081">
        <f t="shared" si="17"/>
        <v>0</v>
      </c>
      <c r="Z23" s="1081">
        <f t="shared" si="18"/>
        <v>0</v>
      </c>
      <c r="AA23" s="1081">
        <f t="shared" si="19"/>
        <v>0</v>
      </c>
      <c r="AB23" s="909" t="e">
        <f t="shared" si="20"/>
        <v>#DIV/0!</v>
      </c>
    </row>
    <row r="24" spans="1:28" ht="14.25" x14ac:dyDescent="0.3">
      <c r="A24" s="1075"/>
      <c r="B24" s="1095"/>
      <c r="C24" s="1148">
        <f>'24. M&amp;E Staff Loading'!C24</f>
        <v>0</v>
      </c>
      <c r="D24" s="919">
        <f>'24. M&amp;E Staff Loading'!D24</f>
        <v>0</v>
      </c>
      <c r="E24" s="1149">
        <f>'24. M&amp;E Staff Loading'!E24</f>
        <v>0</v>
      </c>
      <c r="F24" s="1102"/>
      <c r="G24" s="1102"/>
      <c r="H24" s="1102"/>
      <c r="I24" s="1102"/>
      <c r="J24" s="1102"/>
      <c r="K24" s="1102"/>
      <c r="L24" s="1102"/>
      <c r="M24" s="1102"/>
      <c r="N24" s="1102"/>
      <c r="O24" s="1102"/>
      <c r="P24" s="1102"/>
      <c r="Q24" s="1102"/>
      <c r="R24" s="1150">
        <f t="shared" si="0"/>
        <v>0</v>
      </c>
      <c r="S24" s="788">
        <f t="shared" si="15"/>
        <v>0</v>
      </c>
      <c r="W24" s="1081">
        <f t="shared" si="16"/>
        <v>0</v>
      </c>
      <c r="X24" s="1081">
        <f t="shared" si="17"/>
        <v>0</v>
      </c>
      <c r="Z24" s="1081">
        <f t="shared" si="18"/>
        <v>0</v>
      </c>
      <c r="AA24" s="1081">
        <f t="shared" si="19"/>
        <v>0</v>
      </c>
      <c r="AB24" s="909" t="e">
        <f t="shared" si="20"/>
        <v>#DIV/0!</v>
      </c>
    </row>
    <row r="25" spans="1:28" ht="14.25" x14ac:dyDescent="0.3">
      <c r="A25" s="1075"/>
      <c r="B25" s="1095"/>
      <c r="C25" s="1148">
        <f>'24. M&amp;E Staff Loading'!C25</f>
        <v>0</v>
      </c>
      <c r="D25" s="919">
        <f>'24. M&amp;E Staff Loading'!D25</f>
        <v>0</v>
      </c>
      <c r="E25" s="1149">
        <f>'24. M&amp;E Staff Loading'!E25</f>
        <v>0</v>
      </c>
      <c r="F25" s="1102"/>
      <c r="G25" s="1102"/>
      <c r="H25" s="1102"/>
      <c r="I25" s="1102"/>
      <c r="J25" s="1102"/>
      <c r="K25" s="1102"/>
      <c r="L25" s="1102"/>
      <c r="M25" s="1102"/>
      <c r="N25" s="1102"/>
      <c r="O25" s="1102"/>
      <c r="P25" s="1102"/>
      <c r="Q25" s="1102"/>
      <c r="R25" s="1150">
        <f t="shared" si="0"/>
        <v>0</v>
      </c>
      <c r="S25" s="788">
        <f t="shared" si="15"/>
        <v>0</v>
      </c>
      <c r="W25" s="1081">
        <f t="shared" si="16"/>
        <v>0</v>
      </c>
      <c r="X25" s="1081">
        <f t="shared" si="17"/>
        <v>0</v>
      </c>
      <c r="Z25" s="1081">
        <f t="shared" si="18"/>
        <v>0</v>
      </c>
      <c r="AA25" s="1081">
        <f t="shared" si="19"/>
        <v>0</v>
      </c>
      <c r="AB25" s="909" t="e">
        <f t="shared" si="20"/>
        <v>#DIV/0!</v>
      </c>
    </row>
    <row r="26" spans="1:28" ht="15" thickBot="1" x14ac:dyDescent="0.35">
      <c r="A26" s="1082"/>
      <c r="B26" s="1083" t="s">
        <v>144</v>
      </c>
      <c r="C26" s="1096"/>
      <c r="D26" s="921"/>
      <c r="E26" s="1098"/>
      <c r="F26" s="1087">
        <f>SUM(F21:F25)</f>
        <v>0</v>
      </c>
      <c r="G26" s="1087">
        <f t="shared" ref="G26:S26" si="21">SUM(G21:G25)</f>
        <v>0</v>
      </c>
      <c r="H26" s="1087">
        <f t="shared" si="21"/>
        <v>0</v>
      </c>
      <c r="I26" s="1087">
        <f t="shared" si="21"/>
        <v>0</v>
      </c>
      <c r="J26" s="1087">
        <f t="shared" si="21"/>
        <v>0</v>
      </c>
      <c r="K26" s="1087">
        <f t="shared" si="21"/>
        <v>0</v>
      </c>
      <c r="L26" s="1087">
        <f t="shared" si="21"/>
        <v>0</v>
      </c>
      <c r="M26" s="1087">
        <f t="shared" si="21"/>
        <v>0</v>
      </c>
      <c r="N26" s="1087">
        <f t="shared" si="21"/>
        <v>0</v>
      </c>
      <c r="O26" s="1087">
        <f t="shared" si="21"/>
        <v>0</v>
      </c>
      <c r="P26" s="1087">
        <f t="shared" si="21"/>
        <v>0</v>
      </c>
      <c r="Q26" s="1087">
        <f t="shared" si="21"/>
        <v>0</v>
      </c>
      <c r="R26" s="1087">
        <f t="shared" si="21"/>
        <v>0</v>
      </c>
      <c r="S26" s="796">
        <f t="shared" si="21"/>
        <v>0</v>
      </c>
      <c r="W26" s="1099">
        <f>SUM(W21:W25)</f>
        <v>0</v>
      </c>
      <c r="X26" s="1099">
        <f>SUM(X21:X25)</f>
        <v>0</v>
      </c>
      <c r="Z26" s="1089">
        <f>SUM(Z21:Z25)</f>
        <v>0</v>
      </c>
      <c r="AA26" s="1089">
        <f>SUM(AA21:AA25)</f>
        <v>0</v>
      </c>
      <c r="AB26" s="798" t="e">
        <f>Z26/(Z26+AA26)</f>
        <v>#DIV/0!</v>
      </c>
    </row>
    <row r="27" spans="1:28" ht="9.9499999999999993" customHeight="1" thickBot="1" x14ac:dyDescent="0.35">
      <c r="A27" s="1100"/>
      <c r="B27" s="1101"/>
      <c r="C27" s="1077"/>
      <c r="D27" s="922"/>
      <c r="E27" s="1079"/>
      <c r="F27" s="1102"/>
      <c r="G27" s="1102"/>
      <c r="H27" s="1102"/>
      <c r="I27" s="1102"/>
      <c r="J27" s="1102"/>
      <c r="K27" s="1102"/>
      <c r="L27" s="1102"/>
      <c r="M27" s="1102"/>
      <c r="N27" s="1102"/>
      <c r="O27" s="1102"/>
      <c r="P27" s="1102"/>
      <c r="Q27" s="1102"/>
      <c r="R27" s="1102"/>
      <c r="S27" s="834"/>
      <c r="W27" s="1103"/>
      <c r="X27" s="1103"/>
      <c r="Z27" s="1103"/>
      <c r="AA27" s="1103"/>
      <c r="AB27" s="910"/>
    </row>
    <row r="28" spans="1:28" s="1088" customFormat="1" ht="14.25" thickBot="1" x14ac:dyDescent="0.3">
      <c r="A28" s="1104"/>
      <c r="B28" s="1105" t="s">
        <v>140</v>
      </c>
      <c r="C28" s="1106"/>
      <c r="D28" s="923"/>
      <c r="E28" s="1108"/>
      <c r="F28" s="1107">
        <f t="shared" ref="F28:S28" si="22">SUM(F14,F20,F26)</f>
        <v>0</v>
      </c>
      <c r="G28" s="1107">
        <f t="shared" si="22"/>
        <v>0</v>
      </c>
      <c r="H28" s="1107">
        <f t="shared" si="22"/>
        <v>0</v>
      </c>
      <c r="I28" s="1107">
        <f t="shared" si="22"/>
        <v>0</v>
      </c>
      <c r="J28" s="1107">
        <f t="shared" si="22"/>
        <v>0</v>
      </c>
      <c r="K28" s="1107">
        <f t="shared" si="22"/>
        <v>0</v>
      </c>
      <c r="L28" s="1107">
        <f t="shared" si="22"/>
        <v>0</v>
      </c>
      <c r="M28" s="1107">
        <f t="shared" si="22"/>
        <v>0</v>
      </c>
      <c r="N28" s="1107">
        <f t="shared" si="22"/>
        <v>0</v>
      </c>
      <c r="O28" s="1107">
        <f t="shared" si="22"/>
        <v>0</v>
      </c>
      <c r="P28" s="1107">
        <f t="shared" si="22"/>
        <v>0</v>
      </c>
      <c r="Q28" s="1107">
        <f t="shared" si="22"/>
        <v>0</v>
      </c>
      <c r="R28" s="1107">
        <f t="shared" si="22"/>
        <v>0</v>
      </c>
      <c r="S28" s="814">
        <f t="shared" si="22"/>
        <v>0</v>
      </c>
      <c r="W28" s="1107">
        <f>SUM(W14,W20,W26)</f>
        <v>0</v>
      </c>
      <c r="X28" s="1107">
        <f>SUM(X14,X20,X26)</f>
        <v>0</v>
      </c>
      <c r="Z28" s="1107">
        <f>SUM(Z14,Z20,Z26)</f>
        <v>0</v>
      </c>
      <c r="AA28" s="1107">
        <f>SUM(AA14,AA20,AA26)</f>
        <v>0</v>
      </c>
      <c r="AB28" s="1190" t="e">
        <f t="shared" ref="AB28" si="23">Z28/(AA28+Z28)</f>
        <v>#DIV/0!</v>
      </c>
    </row>
    <row r="29" spans="1:28" ht="9.9499999999999993" customHeight="1" x14ac:dyDescent="0.3">
      <c r="A29" s="1109"/>
      <c r="B29" s="1110"/>
      <c r="C29" s="1092"/>
      <c r="D29" s="924"/>
      <c r="E29" s="1111"/>
      <c r="F29" s="1112"/>
      <c r="G29" s="1112"/>
      <c r="H29" s="1112"/>
      <c r="I29" s="1112"/>
      <c r="J29" s="1112"/>
      <c r="K29" s="1112"/>
      <c r="L29" s="1112"/>
      <c r="M29" s="1112"/>
      <c r="N29" s="1112"/>
      <c r="O29" s="1112"/>
      <c r="P29" s="1112"/>
      <c r="Q29" s="1112"/>
      <c r="R29" s="1112"/>
      <c r="S29" s="819"/>
      <c r="W29" s="1092"/>
      <c r="X29" s="1092"/>
      <c r="Z29" s="1092"/>
      <c r="AA29" s="1092"/>
      <c r="AB29" s="820"/>
    </row>
    <row r="30" spans="1:28" s="1068" customFormat="1" ht="13.5" customHeight="1" x14ac:dyDescent="0.3">
      <c r="A30" s="1113">
        <v>2</v>
      </c>
      <c r="B30" s="1114" t="s">
        <v>1151</v>
      </c>
      <c r="C30" s="1115"/>
      <c r="D30" s="918"/>
      <c r="E30" s="1073"/>
      <c r="F30" s="1116"/>
      <c r="G30" s="1116"/>
      <c r="H30" s="1116"/>
      <c r="I30" s="1116"/>
      <c r="J30" s="1116"/>
      <c r="K30" s="1116"/>
      <c r="L30" s="1116"/>
      <c r="M30" s="1116"/>
      <c r="N30" s="1116"/>
      <c r="O30" s="1116"/>
      <c r="P30" s="1116"/>
      <c r="Q30" s="1116"/>
      <c r="R30" s="1074"/>
      <c r="S30" s="825"/>
      <c r="T30" s="1066"/>
      <c r="U30" s="1066"/>
      <c r="V30" s="1066"/>
      <c r="W30" s="1115"/>
      <c r="X30" s="1115"/>
      <c r="Z30" s="1115"/>
      <c r="AA30" s="1115"/>
      <c r="AB30" s="826"/>
    </row>
    <row r="31" spans="1:28" ht="13.5" customHeight="1" x14ac:dyDescent="0.3">
      <c r="A31" s="1075">
        <v>2.1</v>
      </c>
      <c r="B31" s="1076" t="s">
        <v>1152</v>
      </c>
      <c r="C31" s="1148">
        <f>'24. M&amp;E Staff Loading'!C31</f>
        <v>0</v>
      </c>
      <c r="D31" s="919">
        <f>'24. M&amp;E Staff Loading'!D31</f>
        <v>0</v>
      </c>
      <c r="E31" s="1149">
        <f>'24. M&amp;E Staff Loading'!E31</f>
        <v>0</v>
      </c>
      <c r="F31" s="1102"/>
      <c r="G31" s="1102"/>
      <c r="H31" s="1102"/>
      <c r="I31" s="1102"/>
      <c r="J31" s="1102"/>
      <c r="K31" s="1102"/>
      <c r="L31" s="1102"/>
      <c r="M31" s="1102"/>
      <c r="N31" s="1102"/>
      <c r="O31" s="1102"/>
      <c r="P31" s="1102"/>
      <c r="Q31" s="1102"/>
      <c r="R31" s="1080">
        <f t="shared" ref="R31:R71" si="24">SUM(F31:Q31)</f>
        <v>0</v>
      </c>
      <c r="S31" s="788">
        <f>D31*R31</f>
        <v>0</v>
      </c>
      <c r="W31" s="1081">
        <f>X31/$U$7</f>
        <v>0</v>
      </c>
      <c r="X31" s="1081">
        <f>R31/12</f>
        <v>0</v>
      </c>
      <c r="Z31" s="1081">
        <f>IF($E31="Y",$R31,0)</f>
        <v>0</v>
      </c>
      <c r="AA31" s="1081">
        <f>IF($E31="N",$R31,0)</f>
        <v>0</v>
      </c>
      <c r="AB31" s="909" t="e">
        <f>Z31/(AA31+Z31)</f>
        <v>#DIV/0!</v>
      </c>
    </row>
    <row r="32" spans="1:28" ht="14.25" x14ac:dyDescent="0.3">
      <c r="A32" s="1075"/>
      <c r="B32" s="1076"/>
      <c r="C32" s="1148">
        <f>'24. M&amp;E Staff Loading'!C32</f>
        <v>0</v>
      </c>
      <c r="D32" s="919">
        <f>'24. M&amp;E Staff Loading'!D32</f>
        <v>0</v>
      </c>
      <c r="E32" s="1149">
        <f>'24. M&amp;E Staff Loading'!E32</f>
        <v>0</v>
      </c>
      <c r="F32" s="1102"/>
      <c r="G32" s="1102"/>
      <c r="H32" s="1102"/>
      <c r="I32" s="1102"/>
      <c r="J32" s="1102"/>
      <c r="K32" s="1102"/>
      <c r="L32" s="1102"/>
      <c r="M32" s="1102"/>
      <c r="N32" s="1102"/>
      <c r="O32" s="1102"/>
      <c r="P32" s="1102"/>
      <c r="Q32" s="1102"/>
      <c r="R32" s="1080">
        <f t="shared" si="24"/>
        <v>0</v>
      </c>
      <c r="S32" s="788">
        <f t="shared" ref="S32:S35" si="25">D32*R32</f>
        <v>0</v>
      </c>
      <c r="W32" s="1081">
        <f t="shared" ref="W32:W35" si="26">X32/$U$7</f>
        <v>0</v>
      </c>
      <c r="X32" s="1081">
        <f t="shared" ref="X32:X35" si="27">R32/12</f>
        <v>0</v>
      </c>
      <c r="Z32" s="1081">
        <f t="shared" ref="Z32:Z35" si="28">IF($E32="Y",$R32,0)</f>
        <v>0</v>
      </c>
      <c r="AA32" s="1081">
        <f t="shared" ref="AA32:AA35" si="29">IF($E32="N",$R32,0)</f>
        <v>0</v>
      </c>
      <c r="AB32" s="909" t="e">
        <f t="shared" ref="AB32:AB35" si="30">Z32/(AA32+Z32)</f>
        <v>#DIV/0!</v>
      </c>
    </row>
    <row r="33" spans="1:28" ht="14.25" x14ac:dyDescent="0.3">
      <c r="A33" s="1075"/>
      <c r="B33" s="1076"/>
      <c r="C33" s="1148">
        <f>'24. M&amp;E Staff Loading'!C33</f>
        <v>0</v>
      </c>
      <c r="D33" s="919">
        <f>'24. M&amp;E Staff Loading'!D33</f>
        <v>0</v>
      </c>
      <c r="E33" s="1149">
        <f>'24. M&amp;E Staff Loading'!E33</f>
        <v>0</v>
      </c>
      <c r="F33" s="1102"/>
      <c r="G33" s="1102"/>
      <c r="H33" s="1102"/>
      <c r="I33" s="1102"/>
      <c r="J33" s="1102"/>
      <c r="K33" s="1102"/>
      <c r="L33" s="1102"/>
      <c r="M33" s="1102"/>
      <c r="N33" s="1102"/>
      <c r="O33" s="1102"/>
      <c r="P33" s="1102"/>
      <c r="Q33" s="1102"/>
      <c r="R33" s="1080">
        <f t="shared" si="24"/>
        <v>0</v>
      </c>
      <c r="S33" s="788">
        <f t="shared" si="25"/>
        <v>0</v>
      </c>
      <c r="W33" s="1081">
        <f t="shared" si="26"/>
        <v>0</v>
      </c>
      <c r="X33" s="1081">
        <f t="shared" si="27"/>
        <v>0</v>
      </c>
      <c r="Z33" s="1081">
        <f t="shared" si="28"/>
        <v>0</v>
      </c>
      <c r="AA33" s="1081">
        <f t="shared" si="29"/>
        <v>0</v>
      </c>
      <c r="AB33" s="909" t="e">
        <f t="shared" si="30"/>
        <v>#DIV/0!</v>
      </c>
    </row>
    <row r="34" spans="1:28" ht="14.25" x14ac:dyDescent="0.3">
      <c r="A34" s="1075"/>
      <c r="B34" s="1076"/>
      <c r="C34" s="1148">
        <f>'24. M&amp;E Staff Loading'!C34</f>
        <v>0</v>
      </c>
      <c r="D34" s="919">
        <f>'24. M&amp;E Staff Loading'!D34</f>
        <v>0</v>
      </c>
      <c r="E34" s="1149">
        <f>'24. M&amp;E Staff Loading'!E34</f>
        <v>0</v>
      </c>
      <c r="F34" s="1102"/>
      <c r="G34" s="1102"/>
      <c r="H34" s="1102"/>
      <c r="I34" s="1102"/>
      <c r="J34" s="1102"/>
      <c r="K34" s="1102"/>
      <c r="L34" s="1102"/>
      <c r="M34" s="1102"/>
      <c r="N34" s="1102"/>
      <c r="O34" s="1102"/>
      <c r="P34" s="1102"/>
      <c r="Q34" s="1102"/>
      <c r="R34" s="1080">
        <f t="shared" si="24"/>
        <v>0</v>
      </c>
      <c r="S34" s="788">
        <f t="shared" si="25"/>
        <v>0</v>
      </c>
      <c r="W34" s="1081">
        <f t="shared" si="26"/>
        <v>0</v>
      </c>
      <c r="X34" s="1081">
        <f t="shared" si="27"/>
        <v>0</v>
      </c>
      <c r="Z34" s="1081">
        <f t="shared" si="28"/>
        <v>0</v>
      </c>
      <c r="AA34" s="1081">
        <f t="shared" si="29"/>
        <v>0</v>
      </c>
      <c r="AB34" s="909" t="e">
        <f t="shared" si="30"/>
        <v>#DIV/0!</v>
      </c>
    </row>
    <row r="35" spans="1:28" ht="14.25" x14ac:dyDescent="0.3">
      <c r="A35" s="1075"/>
      <c r="B35" s="1076"/>
      <c r="C35" s="1148">
        <f>'24. M&amp;E Staff Loading'!C35</f>
        <v>0</v>
      </c>
      <c r="D35" s="919">
        <f>'24. M&amp;E Staff Loading'!D35</f>
        <v>0</v>
      </c>
      <c r="E35" s="1149">
        <f>'24. M&amp;E Staff Loading'!E35</f>
        <v>0</v>
      </c>
      <c r="F35" s="1102"/>
      <c r="G35" s="1102"/>
      <c r="H35" s="1102"/>
      <c r="I35" s="1102"/>
      <c r="J35" s="1102"/>
      <c r="K35" s="1102"/>
      <c r="L35" s="1102"/>
      <c r="M35" s="1102"/>
      <c r="N35" s="1102"/>
      <c r="O35" s="1102"/>
      <c r="P35" s="1102"/>
      <c r="Q35" s="1102"/>
      <c r="R35" s="1080">
        <f t="shared" si="24"/>
        <v>0</v>
      </c>
      <c r="S35" s="788">
        <f t="shared" si="25"/>
        <v>0</v>
      </c>
      <c r="T35" s="1088"/>
      <c r="U35" s="1088"/>
      <c r="V35" s="1088"/>
      <c r="W35" s="1081">
        <f t="shared" si="26"/>
        <v>0</v>
      </c>
      <c r="X35" s="1081">
        <f t="shared" si="27"/>
        <v>0</v>
      </c>
      <c r="Z35" s="1081">
        <f t="shared" si="28"/>
        <v>0</v>
      </c>
      <c r="AA35" s="1081">
        <f t="shared" si="29"/>
        <v>0</v>
      </c>
      <c r="AB35" s="909" t="e">
        <f t="shared" si="30"/>
        <v>#DIV/0!</v>
      </c>
    </row>
    <row r="36" spans="1:28" s="1088" customFormat="1" ht="15" thickBot="1" x14ac:dyDescent="0.35">
      <c r="A36" s="1082"/>
      <c r="B36" s="1083" t="s">
        <v>1233</v>
      </c>
      <c r="C36" s="1084"/>
      <c r="D36" s="920"/>
      <c r="E36" s="1086"/>
      <c r="F36" s="1087">
        <f>SUM(F31:F35)</f>
        <v>0</v>
      </c>
      <c r="G36" s="1087">
        <f t="shared" ref="G36:R36" si="31">SUM(G31:G35)</f>
        <v>0</v>
      </c>
      <c r="H36" s="1087">
        <f t="shared" si="31"/>
        <v>0</v>
      </c>
      <c r="I36" s="1087">
        <f t="shared" si="31"/>
        <v>0</v>
      </c>
      <c r="J36" s="1087">
        <f t="shared" si="31"/>
        <v>0</v>
      </c>
      <c r="K36" s="1087">
        <f t="shared" si="31"/>
        <v>0</v>
      </c>
      <c r="L36" s="1087">
        <f t="shared" si="31"/>
        <v>0</v>
      </c>
      <c r="M36" s="1087">
        <f t="shared" si="31"/>
        <v>0</v>
      </c>
      <c r="N36" s="1087">
        <f t="shared" si="31"/>
        <v>0</v>
      </c>
      <c r="O36" s="1087">
        <f t="shared" si="31"/>
        <v>0</v>
      </c>
      <c r="P36" s="1087">
        <f t="shared" si="31"/>
        <v>0</v>
      </c>
      <c r="Q36" s="1087">
        <f t="shared" si="31"/>
        <v>0</v>
      </c>
      <c r="R36" s="1087">
        <f t="shared" si="31"/>
        <v>0</v>
      </c>
      <c r="S36" s="796">
        <f>SUM(S31:S35)</f>
        <v>0</v>
      </c>
      <c r="W36" s="1099">
        <f>SUM(W31:W35)</f>
        <v>0</v>
      </c>
      <c r="X36" s="1099">
        <f>SUM(X31:X35)</f>
        <v>0</v>
      </c>
      <c r="Z36" s="1089">
        <f>SUM(Z31:Z35)</f>
        <v>0</v>
      </c>
      <c r="AA36" s="1089">
        <f>SUM(AA31:AA35)</f>
        <v>0</v>
      </c>
      <c r="AB36" s="798" t="e">
        <f>Z36/(Z36+AA36)</f>
        <v>#DIV/0!</v>
      </c>
    </row>
    <row r="37" spans="1:28" ht="14.25" x14ac:dyDescent="0.3">
      <c r="A37" s="1075">
        <v>2.2000000000000002</v>
      </c>
      <c r="B37" s="1076" t="s">
        <v>1154</v>
      </c>
      <c r="C37" s="1148">
        <f>'24. M&amp;E Staff Loading'!C37</f>
        <v>0</v>
      </c>
      <c r="D37" s="919">
        <f>'24. M&amp;E Staff Loading'!D37</f>
        <v>0</v>
      </c>
      <c r="E37" s="1149">
        <f>'24. M&amp;E Staff Loading'!E37</f>
        <v>0</v>
      </c>
      <c r="F37" s="1102"/>
      <c r="G37" s="1102"/>
      <c r="H37" s="1102"/>
      <c r="I37" s="1102"/>
      <c r="J37" s="1102"/>
      <c r="K37" s="1102"/>
      <c r="L37" s="1102"/>
      <c r="M37" s="1102"/>
      <c r="N37" s="1102"/>
      <c r="O37" s="1102"/>
      <c r="P37" s="1102"/>
      <c r="Q37" s="1102"/>
      <c r="R37" s="1080">
        <f t="shared" si="24"/>
        <v>0</v>
      </c>
      <c r="S37" s="788">
        <f>D37*R37</f>
        <v>0</v>
      </c>
      <c r="T37" s="1088"/>
      <c r="U37" s="1088"/>
      <c r="V37" s="1088"/>
      <c r="W37" s="1081">
        <f>X37/$U$7</f>
        <v>0</v>
      </c>
      <c r="X37" s="1081">
        <f>R37/12</f>
        <v>0</v>
      </c>
      <c r="Z37" s="1081">
        <f>IF($E37="Y",$R37,0)</f>
        <v>0</v>
      </c>
      <c r="AA37" s="1081">
        <f>IF($E37="N",$R37,0)</f>
        <v>0</v>
      </c>
      <c r="AB37" s="909" t="e">
        <f>Z37/(AA37+Z37)</f>
        <v>#DIV/0!</v>
      </c>
    </row>
    <row r="38" spans="1:28" ht="14.25" x14ac:dyDescent="0.3">
      <c r="A38" s="1075"/>
      <c r="B38" s="1076"/>
      <c r="C38" s="1148">
        <f>'24. M&amp;E Staff Loading'!C38</f>
        <v>0</v>
      </c>
      <c r="D38" s="919">
        <f>'24. M&amp;E Staff Loading'!D38</f>
        <v>0</v>
      </c>
      <c r="E38" s="1149">
        <f>'24. M&amp;E Staff Loading'!E38</f>
        <v>0</v>
      </c>
      <c r="F38" s="1102"/>
      <c r="G38" s="1102"/>
      <c r="H38" s="1102"/>
      <c r="I38" s="1102"/>
      <c r="J38" s="1102"/>
      <c r="K38" s="1102"/>
      <c r="L38" s="1102"/>
      <c r="M38" s="1102"/>
      <c r="N38" s="1102"/>
      <c r="O38" s="1102"/>
      <c r="P38" s="1102"/>
      <c r="Q38" s="1102"/>
      <c r="R38" s="1080">
        <f t="shared" si="24"/>
        <v>0</v>
      </c>
      <c r="S38" s="788">
        <f t="shared" ref="S38:S41" si="32">D38*R38</f>
        <v>0</v>
      </c>
      <c r="T38" s="1088"/>
      <c r="U38" s="1088"/>
      <c r="V38" s="1088"/>
      <c r="W38" s="1081">
        <f t="shared" ref="W38:W41" si="33">X38/$U$7</f>
        <v>0</v>
      </c>
      <c r="X38" s="1081">
        <f t="shared" ref="X38:X41" si="34">R38/12</f>
        <v>0</v>
      </c>
      <c r="Z38" s="1081">
        <f t="shared" ref="Z38:Z41" si="35">IF($E38="Y",$R38,0)</f>
        <v>0</v>
      </c>
      <c r="AA38" s="1081">
        <f t="shared" ref="AA38:AA41" si="36">IF($E38="N",$R38,0)</f>
        <v>0</v>
      </c>
      <c r="AB38" s="909" t="e">
        <f t="shared" ref="AB38:AB41" si="37">Z38/(AA38+Z38)</f>
        <v>#DIV/0!</v>
      </c>
    </row>
    <row r="39" spans="1:28" ht="14.25" x14ac:dyDescent="0.3">
      <c r="A39" s="1075"/>
      <c r="B39" s="1076"/>
      <c r="C39" s="1148">
        <f>'24. M&amp;E Staff Loading'!C39</f>
        <v>0</v>
      </c>
      <c r="D39" s="919">
        <f>'24. M&amp;E Staff Loading'!D39</f>
        <v>0</v>
      </c>
      <c r="E39" s="1149">
        <f>'24. M&amp;E Staff Loading'!E39</f>
        <v>0</v>
      </c>
      <c r="F39" s="1102"/>
      <c r="G39" s="1102"/>
      <c r="H39" s="1102"/>
      <c r="I39" s="1102"/>
      <c r="J39" s="1102"/>
      <c r="K39" s="1102"/>
      <c r="L39" s="1102"/>
      <c r="M39" s="1102"/>
      <c r="N39" s="1102"/>
      <c r="O39" s="1102"/>
      <c r="P39" s="1102"/>
      <c r="Q39" s="1102"/>
      <c r="R39" s="1080">
        <f t="shared" si="24"/>
        <v>0</v>
      </c>
      <c r="S39" s="788">
        <f t="shared" si="32"/>
        <v>0</v>
      </c>
      <c r="T39" s="1088"/>
      <c r="U39" s="1088"/>
      <c r="V39" s="1088"/>
      <c r="W39" s="1081">
        <f t="shared" si="33"/>
        <v>0</v>
      </c>
      <c r="X39" s="1081">
        <f t="shared" si="34"/>
        <v>0</v>
      </c>
      <c r="Z39" s="1081">
        <f t="shared" si="35"/>
        <v>0</v>
      </c>
      <c r="AA39" s="1081">
        <f t="shared" si="36"/>
        <v>0</v>
      </c>
      <c r="AB39" s="909" t="e">
        <f t="shared" si="37"/>
        <v>#DIV/0!</v>
      </c>
    </row>
    <row r="40" spans="1:28" ht="14.25" x14ac:dyDescent="0.3">
      <c r="A40" s="1075"/>
      <c r="B40" s="1076"/>
      <c r="C40" s="1148">
        <f>'24. M&amp;E Staff Loading'!C40</f>
        <v>0</v>
      </c>
      <c r="D40" s="919">
        <f>'24. M&amp;E Staff Loading'!D40</f>
        <v>0</v>
      </c>
      <c r="E40" s="1149">
        <f>'24. M&amp;E Staff Loading'!E40</f>
        <v>0</v>
      </c>
      <c r="F40" s="1102"/>
      <c r="G40" s="1102"/>
      <c r="H40" s="1102"/>
      <c r="I40" s="1102"/>
      <c r="J40" s="1102"/>
      <c r="K40" s="1102"/>
      <c r="L40" s="1102"/>
      <c r="M40" s="1102"/>
      <c r="N40" s="1102"/>
      <c r="O40" s="1102"/>
      <c r="P40" s="1102"/>
      <c r="Q40" s="1102"/>
      <c r="R40" s="1080">
        <f t="shared" si="24"/>
        <v>0</v>
      </c>
      <c r="S40" s="788">
        <f t="shared" si="32"/>
        <v>0</v>
      </c>
      <c r="T40" s="1088"/>
      <c r="U40" s="1088"/>
      <c r="V40" s="1088"/>
      <c r="W40" s="1081">
        <f t="shared" si="33"/>
        <v>0</v>
      </c>
      <c r="X40" s="1081">
        <f t="shared" si="34"/>
        <v>0</v>
      </c>
      <c r="Z40" s="1081">
        <f t="shared" si="35"/>
        <v>0</v>
      </c>
      <c r="AA40" s="1081">
        <f t="shared" si="36"/>
        <v>0</v>
      </c>
      <c r="AB40" s="909" t="e">
        <f t="shared" si="37"/>
        <v>#DIV/0!</v>
      </c>
    </row>
    <row r="41" spans="1:28" ht="14.25" x14ac:dyDescent="0.3">
      <c r="A41" s="1075"/>
      <c r="B41" s="1076"/>
      <c r="C41" s="1148">
        <f>'24. M&amp;E Staff Loading'!C41</f>
        <v>0</v>
      </c>
      <c r="D41" s="919">
        <f>'24. M&amp;E Staff Loading'!D41</f>
        <v>0</v>
      </c>
      <c r="E41" s="1149">
        <f>'24. M&amp;E Staff Loading'!E41</f>
        <v>0</v>
      </c>
      <c r="F41" s="1102"/>
      <c r="G41" s="1102"/>
      <c r="H41" s="1102"/>
      <c r="I41" s="1102"/>
      <c r="J41" s="1102"/>
      <c r="K41" s="1102"/>
      <c r="L41" s="1102"/>
      <c r="M41" s="1102"/>
      <c r="N41" s="1102"/>
      <c r="O41" s="1102"/>
      <c r="P41" s="1102"/>
      <c r="Q41" s="1102"/>
      <c r="R41" s="1080">
        <f t="shared" si="24"/>
        <v>0</v>
      </c>
      <c r="S41" s="788">
        <f t="shared" si="32"/>
        <v>0</v>
      </c>
      <c r="T41" s="1117"/>
      <c r="U41" s="1088"/>
      <c r="V41" s="1088"/>
      <c r="W41" s="1081">
        <f t="shared" si="33"/>
        <v>0</v>
      </c>
      <c r="X41" s="1081">
        <f t="shared" si="34"/>
        <v>0</v>
      </c>
      <c r="Z41" s="1081">
        <f t="shared" si="35"/>
        <v>0</v>
      </c>
      <c r="AA41" s="1081">
        <f t="shared" si="36"/>
        <v>0</v>
      </c>
      <c r="AB41" s="909" t="e">
        <f t="shared" si="37"/>
        <v>#DIV/0!</v>
      </c>
    </row>
    <row r="42" spans="1:28" s="1088" customFormat="1" ht="15" thickBot="1" x14ac:dyDescent="0.35">
      <c r="A42" s="1082"/>
      <c r="B42" s="1083" t="s">
        <v>1155</v>
      </c>
      <c r="C42" s="1084"/>
      <c r="D42" s="920"/>
      <c r="E42" s="1086"/>
      <c r="F42" s="1087">
        <f>SUM(F37:F41)</f>
        <v>0</v>
      </c>
      <c r="G42" s="1087">
        <f t="shared" ref="G42:R42" si="38">SUM(G37:G41)</f>
        <v>0</v>
      </c>
      <c r="H42" s="1087">
        <f t="shared" si="38"/>
        <v>0</v>
      </c>
      <c r="I42" s="1087">
        <f t="shared" si="38"/>
        <v>0</v>
      </c>
      <c r="J42" s="1087">
        <f t="shared" si="38"/>
        <v>0</v>
      </c>
      <c r="K42" s="1087">
        <f t="shared" si="38"/>
        <v>0</v>
      </c>
      <c r="L42" s="1087">
        <f t="shared" si="38"/>
        <v>0</v>
      </c>
      <c r="M42" s="1087">
        <f t="shared" si="38"/>
        <v>0</v>
      </c>
      <c r="N42" s="1087">
        <f t="shared" si="38"/>
        <v>0</v>
      </c>
      <c r="O42" s="1087">
        <f t="shared" si="38"/>
        <v>0</v>
      </c>
      <c r="P42" s="1087">
        <f t="shared" si="38"/>
        <v>0</v>
      </c>
      <c r="Q42" s="1087">
        <f t="shared" si="38"/>
        <v>0</v>
      </c>
      <c r="R42" s="1087">
        <f t="shared" si="38"/>
        <v>0</v>
      </c>
      <c r="S42" s="796">
        <f>SUM(S37:S41)</f>
        <v>0</v>
      </c>
      <c r="T42" s="1066"/>
      <c r="U42" s="1066"/>
      <c r="V42" s="1066"/>
      <c r="W42" s="1099">
        <f>SUM(W37:W41)</f>
        <v>0</v>
      </c>
      <c r="X42" s="1099">
        <f>SUM(X37:X41)</f>
        <v>0</v>
      </c>
      <c r="Z42" s="1089">
        <f>SUM(Z37:Z41)</f>
        <v>0</v>
      </c>
      <c r="AA42" s="1089">
        <f>SUM(AA37:AA41)</f>
        <v>0</v>
      </c>
      <c r="AB42" s="798" t="e">
        <f>Z42/(Z42+AA42)</f>
        <v>#DIV/0!</v>
      </c>
    </row>
    <row r="43" spans="1:28" ht="14.25" x14ac:dyDescent="0.3">
      <c r="A43" s="1075">
        <v>2.2999999999999998</v>
      </c>
      <c r="B43" s="1076" t="s">
        <v>1156</v>
      </c>
      <c r="C43" s="1148">
        <f>'24. M&amp;E Staff Loading'!C43</f>
        <v>0</v>
      </c>
      <c r="D43" s="919">
        <f>'24. M&amp;E Staff Loading'!D43</f>
        <v>0</v>
      </c>
      <c r="E43" s="1149">
        <f>'24. M&amp;E Staff Loading'!E43</f>
        <v>0</v>
      </c>
      <c r="F43" s="1102"/>
      <c r="G43" s="1102"/>
      <c r="H43" s="1102"/>
      <c r="I43" s="1102"/>
      <c r="J43" s="1102"/>
      <c r="K43" s="1102"/>
      <c r="L43" s="1102"/>
      <c r="M43" s="1102"/>
      <c r="N43" s="1102"/>
      <c r="O43" s="1102"/>
      <c r="P43" s="1102"/>
      <c r="Q43" s="1102"/>
      <c r="R43" s="1080">
        <f t="shared" si="24"/>
        <v>0</v>
      </c>
      <c r="S43" s="788">
        <f>D43*R43</f>
        <v>0</v>
      </c>
      <c r="W43" s="1081">
        <f>X43/$U$7</f>
        <v>0</v>
      </c>
      <c r="X43" s="1081">
        <f>R43/12</f>
        <v>0</v>
      </c>
      <c r="Z43" s="1081">
        <f>IF($E43="Y",$R43,0)</f>
        <v>0</v>
      </c>
      <c r="AA43" s="1081">
        <f>IF($E43="N",$R43,0)</f>
        <v>0</v>
      </c>
      <c r="AB43" s="909" t="e">
        <f>Z43/(AA43+Z43)</f>
        <v>#DIV/0!</v>
      </c>
    </row>
    <row r="44" spans="1:28" ht="14.25" x14ac:dyDescent="0.3">
      <c r="A44" s="1075"/>
      <c r="B44" s="1076"/>
      <c r="C44" s="1148">
        <f>'24. M&amp;E Staff Loading'!C44</f>
        <v>0</v>
      </c>
      <c r="D44" s="919">
        <f>'24. M&amp;E Staff Loading'!D44</f>
        <v>0</v>
      </c>
      <c r="E44" s="1149">
        <f>'24. M&amp;E Staff Loading'!E44</f>
        <v>0</v>
      </c>
      <c r="F44" s="1102"/>
      <c r="G44" s="1102"/>
      <c r="H44" s="1102"/>
      <c r="I44" s="1102"/>
      <c r="J44" s="1102"/>
      <c r="K44" s="1102"/>
      <c r="L44" s="1102"/>
      <c r="M44" s="1102"/>
      <c r="N44" s="1102"/>
      <c r="O44" s="1102"/>
      <c r="P44" s="1102"/>
      <c r="Q44" s="1102"/>
      <c r="R44" s="1080">
        <f t="shared" si="24"/>
        <v>0</v>
      </c>
      <c r="S44" s="788">
        <f t="shared" ref="S44:S47" si="39">D44*R44</f>
        <v>0</v>
      </c>
      <c r="W44" s="1081">
        <f t="shared" ref="W44:W47" si="40">X44/$U$7</f>
        <v>0</v>
      </c>
      <c r="X44" s="1081">
        <f t="shared" ref="X44:X47" si="41">R44/12</f>
        <v>0</v>
      </c>
      <c r="Z44" s="1081">
        <f t="shared" ref="Z44:Z47" si="42">IF($E44="Y",$R44,0)</f>
        <v>0</v>
      </c>
      <c r="AA44" s="1081">
        <f t="shared" ref="AA44:AA47" si="43">IF($E44="N",$R44,0)</f>
        <v>0</v>
      </c>
      <c r="AB44" s="909" t="e">
        <f t="shared" ref="AB44:AB47" si="44">Z44/(AA44+Z44)</f>
        <v>#DIV/0!</v>
      </c>
    </row>
    <row r="45" spans="1:28" ht="14.25" x14ac:dyDescent="0.3">
      <c r="A45" s="1075"/>
      <c r="B45" s="1076"/>
      <c r="C45" s="1148">
        <f>'24. M&amp;E Staff Loading'!C45</f>
        <v>0</v>
      </c>
      <c r="D45" s="919">
        <f>'24. M&amp;E Staff Loading'!D45</f>
        <v>0</v>
      </c>
      <c r="E45" s="1149">
        <f>'24. M&amp;E Staff Loading'!E45</f>
        <v>0</v>
      </c>
      <c r="F45" s="1102"/>
      <c r="G45" s="1102"/>
      <c r="H45" s="1102"/>
      <c r="I45" s="1102"/>
      <c r="J45" s="1102"/>
      <c r="K45" s="1102"/>
      <c r="L45" s="1102"/>
      <c r="M45" s="1102"/>
      <c r="N45" s="1102"/>
      <c r="O45" s="1102"/>
      <c r="P45" s="1102"/>
      <c r="Q45" s="1102"/>
      <c r="R45" s="1080">
        <f t="shared" si="24"/>
        <v>0</v>
      </c>
      <c r="S45" s="788">
        <f t="shared" si="39"/>
        <v>0</v>
      </c>
      <c r="T45" s="1088"/>
      <c r="U45" s="1088"/>
      <c r="V45" s="1088"/>
      <c r="W45" s="1081">
        <f t="shared" si="40"/>
        <v>0</v>
      </c>
      <c r="X45" s="1081">
        <f t="shared" si="41"/>
        <v>0</v>
      </c>
      <c r="Z45" s="1081">
        <f t="shared" si="42"/>
        <v>0</v>
      </c>
      <c r="AA45" s="1081">
        <f t="shared" si="43"/>
        <v>0</v>
      </c>
      <c r="AB45" s="909" t="e">
        <f t="shared" si="44"/>
        <v>#DIV/0!</v>
      </c>
    </row>
    <row r="46" spans="1:28" ht="14.25" x14ac:dyDescent="0.3">
      <c r="A46" s="1075"/>
      <c r="B46" s="1076"/>
      <c r="C46" s="1148">
        <f>'24. M&amp;E Staff Loading'!C46</f>
        <v>0</v>
      </c>
      <c r="D46" s="919">
        <f>'24. M&amp;E Staff Loading'!D46</f>
        <v>0</v>
      </c>
      <c r="E46" s="1149">
        <f>'24. M&amp;E Staff Loading'!E46</f>
        <v>0</v>
      </c>
      <c r="F46" s="1102"/>
      <c r="G46" s="1102"/>
      <c r="H46" s="1102"/>
      <c r="I46" s="1102"/>
      <c r="J46" s="1102"/>
      <c r="K46" s="1102"/>
      <c r="L46" s="1102"/>
      <c r="M46" s="1102"/>
      <c r="N46" s="1102"/>
      <c r="O46" s="1102"/>
      <c r="P46" s="1102"/>
      <c r="Q46" s="1102"/>
      <c r="R46" s="1080">
        <f t="shared" si="24"/>
        <v>0</v>
      </c>
      <c r="S46" s="788">
        <f t="shared" si="39"/>
        <v>0</v>
      </c>
      <c r="T46" s="1088"/>
      <c r="U46" s="1088"/>
      <c r="V46" s="1088"/>
      <c r="W46" s="1081">
        <f t="shared" si="40"/>
        <v>0</v>
      </c>
      <c r="X46" s="1081">
        <f t="shared" si="41"/>
        <v>0</v>
      </c>
      <c r="Z46" s="1081">
        <f t="shared" si="42"/>
        <v>0</v>
      </c>
      <c r="AA46" s="1081">
        <f t="shared" si="43"/>
        <v>0</v>
      </c>
      <c r="AB46" s="909" t="e">
        <f t="shared" si="44"/>
        <v>#DIV/0!</v>
      </c>
    </row>
    <row r="47" spans="1:28" ht="14.25" x14ac:dyDescent="0.3">
      <c r="A47" s="1075"/>
      <c r="B47" s="1076"/>
      <c r="C47" s="1148">
        <f>'24. M&amp;E Staff Loading'!C47</f>
        <v>0</v>
      </c>
      <c r="D47" s="919">
        <f>'24. M&amp;E Staff Loading'!D47</f>
        <v>0</v>
      </c>
      <c r="E47" s="1149">
        <f>'24. M&amp;E Staff Loading'!E47</f>
        <v>0</v>
      </c>
      <c r="F47" s="1102"/>
      <c r="G47" s="1102"/>
      <c r="H47" s="1102"/>
      <c r="I47" s="1102"/>
      <c r="J47" s="1102"/>
      <c r="K47" s="1102"/>
      <c r="L47" s="1102"/>
      <c r="M47" s="1102"/>
      <c r="N47" s="1102"/>
      <c r="O47" s="1102"/>
      <c r="P47" s="1102"/>
      <c r="Q47" s="1102"/>
      <c r="R47" s="1080">
        <f t="shared" si="24"/>
        <v>0</v>
      </c>
      <c r="S47" s="788">
        <f t="shared" si="39"/>
        <v>0</v>
      </c>
      <c r="T47" s="1088"/>
      <c r="U47" s="1088"/>
      <c r="V47" s="1088"/>
      <c r="W47" s="1081">
        <f t="shared" si="40"/>
        <v>0</v>
      </c>
      <c r="X47" s="1081">
        <f t="shared" si="41"/>
        <v>0</v>
      </c>
      <c r="Z47" s="1081">
        <f t="shared" si="42"/>
        <v>0</v>
      </c>
      <c r="AA47" s="1081">
        <f t="shared" si="43"/>
        <v>0</v>
      </c>
      <c r="AB47" s="909" t="e">
        <f t="shared" si="44"/>
        <v>#DIV/0!</v>
      </c>
    </row>
    <row r="48" spans="1:28" s="1088" customFormat="1" ht="15" thickBot="1" x14ac:dyDescent="0.35">
      <c r="A48" s="1082"/>
      <c r="B48" s="1083" t="s">
        <v>1157</v>
      </c>
      <c r="C48" s="1084"/>
      <c r="D48" s="920"/>
      <c r="E48" s="1086"/>
      <c r="F48" s="1087">
        <f>SUM(F43:F47)</f>
        <v>0</v>
      </c>
      <c r="G48" s="1087">
        <f t="shared" ref="G48:R48" si="45">SUM(G43:G47)</f>
        <v>0</v>
      </c>
      <c r="H48" s="1087">
        <f t="shared" si="45"/>
        <v>0</v>
      </c>
      <c r="I48" s="1087">
        <f t="shared" si="45"/>
        <v>0</v>
      </c>
      <c r="J48" s="1087">
        <f t="shared" si="45"/>
        <v>0</v>
      </c>
      <c r="K48" s="1087">
        <f t="shared" si="45"/>
        <v>0</v>
      </c>
      <c r="L48" s="1087">
        <f t="shared" si="45"/>
        <v>0</v>
      </c>
      <c r="M48" s="1087">
        <f t="shared" si="45"/>
        <v>0</v>
      </c>
      <c r="N48" s="1087">
        <f t="shared" si="45"/>
        <v>0</v>
      </c>
      <c r="O48" s="1087">
        <f t="shared" si="45"/>
        <v>0</v>
      </c>
      <c r="P48" s="1087">
        <f t="shared" si="45"/>
        <v>0</v>
      </c>
      <c r="Q48" s="1087">
        <f t="shared" si="45"/>
        <v>0</v>
      </c>
      <c r="R48" s="1087">
        <f t="shared" si="45"/>
        <v>0</v>
      </c>
      <c r="S48" s="796">
        <f>SUM(S43:S47)</f>
        <v>0</v>
      </c>
      <c r="T48" s="1066"/>
      <c r="U48" s="1066"/>
      <c r="V48" s="1066"/>
      <c r="W48" s="1099">
        <f>SUM(W43:W47)</f>
        <v>0</v>
      </c>
      <c r="X48" s="1099">
        <f>SUM(X43:X47)</f>
        <v>0</v>
      </c>
      <c r="Z48" s="1089">
        <f>SUM(Z43:Z47)</f>
        <v>0</v>
      </c>
      <c r="AA48" s="1089">
        <f>SUM(AA43:AA47)</f>
        <v>0</v>
      </c>
      <c r="AB48" s="798" t="e">
        <f>Z48/(Z48+AA48)</f>
        <v>#DIV/0!</v>
      </c>
    </row>
    <row r="49" spans="1:28" s="1088" customFormat="1" ht="14.25" x14ac:dyDescent="0.3">
      <c r="A49" s="1075">
        <v>2.4</v>
      </c>
      <c r="B49" s="1076" t="s">
        <v>1158</v>
      </c>
      <c r="C49" s="1148">
        <f>'24. M&amp;E Staff Loading'!C49</f>
        <v>0</v>
      </c>
      <c r="D49" s="919">
        <f>'24. M&amp;E Staff Loading'!D49</f>
        <v>0</v>
      </c>
      <c r="E49" s="1149">
        <f>'24. M&amp;E Staff Loading'!E49</f>
        <v>0</v>
      </c>
      <c r="F49" s="1102"/>
      <c r="G49" s="1102"/>
      <c r="H49" s="1102"/>
      <c r="I49" s="1102"/>
      <c r="J49" s="1102"/>
      <c r="K49" s="1102"/>
      <c r="L49" s="1102"/>
      <c r="M49" s="1102"/>
      <c r="N49" s="1102"/>
      <c r="O49" s="1102"/>
      <c r="P49" s="1102"/>
      <c r="Q49" s="1102"/>
      <c r="R49" s="1080">
        <f t="shared" ref="R49:R53" si="46">SUM(F49:Q49)</f>
        <v>0</v>
      </c>
      <c r="S49" s="788">
        <f>D49*R49</f>
        <v>0</v>
      </c>
      <c r="T49" s="1066"/>
      <c r="U49" s="1066"/>
      <c r="V49" s="1066"/>
      <c r="W49" s="1081">
        <f>X49/$U$7</f>
        <v>0</v>
      </c>
      <c r="X49" s="1081">
        <f>R49/12</f>
        <v>0</v>
      </c>
      <c r="Y49" s="1066"/>
      <c r="Z49" s="1081">
        <f>IF($E49="Y",$R49,0)</f>
        <v>0</v>
      </c>
      <c r="AA49" s="1081">
        <f>IF($E49="N",$R49,0)</f>
        <v>0</v>
      </c>
      <c r="AB49" s="909" t="e">
        <f>Z49/(AA49+Z49)</f>
        <v>#DIV/0!</v>
      </c>
    </row>
    <row r="50" spans="1:28" s="1088" customFormat="1" ht="14.25" x14ac:dyDescent="0.3">
      <c r="A50" s="1075"/>
      <c r="B50" s="1076"/>
      <c r="C50" s="1148">
        <f>'24. M&amp;E Staff Loading'!C50</f>
        <v>0</v>
      </c>
      <c r="D50" s="919">
        <f>'24. M&amp;E Staff Loading'!D50</f>
        <v>0</v>
      </c>
      <c r="E50" s="1149">
        <f>'24. M&amp;E Staff Loading'!E50</f>
        <v>0</v>
      </c>
      <c r="F50" s="1102"/>
      <c r="G50" s="1102"/>
      <c r="H50" s="1102"/>
      <c r="I50" s="1102"/>
      <c r="J50" s="1102"/>
      <c r="K50" s="1102"/>
      <c r="L50" s="1102"/>
      <c r="M50" s="1102"/>
      <c r="N50" s="1102"/>
      <c r="O50" s="1102"/>
      <c r="P50" s="1102"/>
      <c r="Q50" s="1102"/>
      <c r="R50" s="1080">
        <f t="shared" si="46"/>
        <v>0</v>
      </c>
      <c r="S50" s="788">
        <f t="shared" ref="S50:S53" si="47">D50*R50</f>
        <v>0</v>
      </c>
      <c r="T50" s="1066"/>
      <c r="U50" s="1066"/>
      <c r="V50" s="1066"/>
      <c r="W50" s="1081">
        <f t="shared" ref="W50:W53" si="48">X50/$U$7</f>
        <v>0</v>
      </c>
      <c r="X50" s="1081">
        <f t="shared" ref="X50:X53" si="49">R50/12</f>
        <v>0</v>
      </c>
      <c r="Y50" s="1066"/>
      <c r="Z50" s="1081">
        <f t="shared" ref="Z50:Z53" si="50">IF($E50="Y",$R50,0)</f>
        <v>0</v>
      </c>
      <c r="AA50" s="1081">
        <f t="shared" ref="AA50:AA53" si="51">IF($E50="N",$R50,0)</f>
        <v>0</v>
      </c>
      <c r="AB50" s="909" t="e">
        <f t="shared" ref="AB50:AB53" si="52">Z50/(AA50+Z50)</f>
        <v>#DIV/0!</v>
      </c>
    </row>
    <row r="51" spans="1:28" s="1088" customFormat="1" ht="14.25" x14ac:dyDescent="0.3">
      <c r="A51" s="1075"/>
      <c r="B51" s="1076"/>
      <c r="C51" s="1148">
        <f>'24. M&amp;E Staff Loading'!C51</f>
        <v>0</v>
      </c>
      <c r="D51" s="919">
        <f>'24. M&amp;E Staff Loading'!D51</f>
        <v>0</v>
      </c>
      <c r="E51" s="1149">
        <f>'24. M&amp;E Staff Loading'!E51</f>
        <v>0</v>
      </c>
      <c r="F51" s="1102"/>
      <c r="G51" s="1102"/>
      <c r="H51" s="1102"/>
      <c r="I51" s="1102"/>
      <c r="J51" s="1102"/>
      <c r="K51" s="1102"/>
      <c r="L51" s="1102"/>
      <c r="M51" s="1102"/>
      <c r="N51" s="1102"/>
      <c r="O51" s="1102"/>
      <c r="P51" s="1102"/>
      <c r="Q51" s="1102"/>
      <c r="R51" s="1080">
        <f t="shared" si="46"/>
        <v>0</v>
      </c>
      <c r="S51" s="788">
        <f t="shared" si="47"/>
        <v>0</v>
      </c>
      <c r="W51" s="1081">
        <f t="shared" si="48"/>
        <v>0</v>
      </c>
      <c r="X51" s="1081">
        <f t="shared" si="49"/>
        <v>0</v>
      </c>
      <c r="Y51" s="1066"/>
      <c r="Z51" s="1081">
        <f t="shared" si="50"/>
        <v>0</v>
      </c>
      <c r="AA51" s="1081">
        <f t="shared" si="51"/>
        <v>0</v>
      </c>
      <c r="AB51" s="909" t="e">
        <f t="shared" si="52"/>
        <v>#DIV/0!</v>
      </c>
    </row>
    <row r="52" spans="1:28" s="1088" customFormat="1" ht="14.25" x14ac:dyDescent="0.3">
      <c r="A52" s="1075"/>
      <c r="B52" s="1076"/>
      <c r="C52" s="1148">
        <f>'24. M&amp;E Staff Loading'!C52</f>
        <v>0</v>
      </c>
      <c r="D52" s="919">
        <f>'24. M&amp;E Staff Loading'!D52</f>
        <v>0</v>
      </c>
      <c r="E52" s="1149">
        <f>'24. M&amp;E Staff Loading'!E52</f>
        <v>0</v>
      </c>
      <c r="F52" s="1102"/>
      <c r="G52" s="1102"/>
      <c r="H52" s="1102"/>
      <c r="I52" s="1102"/>
      <c r="J52" s="1102"/>
      <c r="K52" s="1102"/>
      <c r="L52" s="1102"/>
      <c r="M52" s="1102"/>
      <c r="N52" s="1102"/>
      <c r="O52" s="1102"/>
      <c r="P52" s="1102"/>
      <c r="Q52" s="1102"/>
      <c r="R52" s="1080">
        <f t="shared" si="46"/>
        <v>0</v>
      </c>
      <c r="S52" s="788">
        <f t="shared" si="47"/>
        <v>0</v>
      </c>
      <c r="W52" s="1081">
        <f t="shared" si="48"/>
        <v>0</v>
      </c>
      <c r="X52" s="1081">
        <f t="shared" si="49"/>
        <v>0</v>
      </c>
      <c r="Y52" s="1066"/>
      <c r="Z52" s="1081">
        <f t="shared" si="50"/>
        <v>0</v>
      </c>
      <c r="AA52" s="1081">
        <f t="shared" si="51"/>
        <v>0</v>
      </c>
      <c r="AB52" s="909" t="e">
        <f t="shared" si="52"/>
        <v>#DIV/0!</v>
      </c>
    </row>
    <row r="53" spans="1:28" s="1088" customFormat="1" ht="14.25" x14ac:dyDescent="0.3">
      <c r="A53" s="1075"/>
      <c r="B53" s="1076"/>
      <c r="C53" s="1148">
        <f>'24. M&amp;E Staff Loading'!C53</f>
        <v>0</v>
      </c>
      <c r="D53" s="919">
        <f>'24. M&amp;E Staff Loading'!D53</f>
        <v>0</v>
      </c>
      <c r="E53" s="1149">
        <f>'24. M&amp;E Staff Loading'!E53</f>
        <v>0</v>
      </c>
      <c r="F53" s="1102"/>
      <c r="G53" s="1102"/>
      <c r="H53" s="1102"/>
      <c r="I53" s="1102"/>
      <c r="J53" s="1102"/>
      <c r="K53" s="1102"/>
      <c r="L53" s="1102"/>
      <c r="M53" s="1102"/>
      <c r="N53" s="1102"/>
      <c r="O53" s="1102"/>
      <c r="P53" s="1102"/>
      <c r="Q53" s="1102"/>
      <c r="R53" s="1080">
        <f t="shared" si="46"/>
        <v>0</v>
      </c>
      <c r="S53" s="788">
        <f t="shared" si="47"/>
        <v>0</v>
      </c>
      <c r="W53" s="1081">
        <f t="shared" si="48"/>
        <v>0</v>
      </c>
      <c r="X53" s="1081">
        <f t="shared" si="49"/>
        <v>0</v>
      </c>
      <c r="Y53" s="1066"/>
      <c r="Z53" s="1081">
        <f t="shared" si="50"/>
        <v>0</v>
      </c>
      <c r="AA53" s="1081">
        <f t="shared" si="51"/>
        <v>0</v>
      </c>
      <c r="AB53" s="909" t="e">
        <f t="shared" si="52"/>
        <v>#DIV/0!</v>
      </c>
    </row>
    <row r="54" spans="1:28" s="1088" customFormat="1" ht="15" thickBot="1" x14ac:dyDescent="0.35">
      <c r="A54" s="1082"/>
      <c r="B54" s="1083" t="s">
        <v>1159</v>
      </c>
      <c r="C54" s="1084"/>
      <c r="D54" s="920"/>
      <c r="E54" s="1086"/>
      <c r="F54" s="1087">
        <f>SUM(F49:F53)</f>
        <v>0</v>
      </c>
      <c r="G54" s="1087">
        <f t="shared" ref="G54:R54" si="53">SUM(G49:G53)</f>
        <v>0</v>
      </c>
      <c r="H54" s="1087">
        <f t="shared" si="53"/>
        <v>0</v>
      </c>
      <c r="I54" s="1087">
        <f t="shared" si="53"/>
        <v>0</v>
      </c>
      <c r="J54" s="1087">
        <f t="shared" si="53"/>
        <v>0</v>
      </c>
      <c r="K54" s="1087">
        <f t="shared" si="53"/>
        <v>0</v>
      </c>
      <c r="L54" s="1087">
        <f t="shared" si="53"/>
        <v>0</v>
      </c>
      <c r="M54" s="1087">
        <f t="shared" si="53"/>
        <v>0</v>
      </c>
      <c r="N54" s="1087">
        <f t="shared" si="53"/>
        <v>0</v>
      </c>
      <c r="O54" s="1087">
        <f t="shared" si="53"/>
        <v>0</v>
      </c>
      <c r="P54" s="1087">
        <f t="shared" si="53"/>
        <v>0</v>
      </c>
      <c r="Q54" s="1087">
        <f t="shared" si="53"/>
        <v>0</v>
      </c>
      <c r="R54" s="1087">
        <f t="shared" si="53"/>
        <v>0</v>
      </c>
      <c r="S54" s="796">
        <f>SUM(S49:S53)</f>
        <v>0</v>
      </c>
      <c r="T54" s="1066"/>
      <c r="U54" s="1066"/>
      <c r="V54" s="1066"/>
      <c r="W54" s="1099">
        <f>SUM(W49:W53)</f>
        <v>0</v>
      </c>
      <c r="X54" s="1099">
        <f>SUM(X49:X53)</f>
        <v>0</v>
      </c>
      <c r="Z54" s="1089">
        <f>SUM(Z49:Z53)</f>
        <v>0</v>
      </c>
      <c r="AA54" s="1089">
        <f>SUM(AA49:AA53)</f>
        <v>0</v>
      </c>
      <c r="AB54" s="798" t="e">
        <f>Z54/(Z54+AA54)</f>
        <v>#DIV/0!</v>
      </c>
    </row>
    <row r="55" spans="1:28" s="1088" customFormat="1" ht="14.25" x14ac:dyDescent="0.3">
      <c r="A55" s="1075">
        <v>2.5</v>
      </c>
      <c r="B55" s="1076" t="s">
        <v>1160</v>
      </c>
      <c r="C55" s="1148">
        <f>'24. M&amp;E Staff Loading'!C55</f>
        <v>0</v>
      </c>
      <c r="D55" s="919">
        <f>'24. M&amp;E Staff Loading'!D55</f>
        <v>0</v>
      </c>
      <c r="E55" s="1149">
        <f>'24. M&amp;E Staff Loading'!E55</f>
        <v>0</v>
      </c>
      <c r="F55" s="1102"/>
      <c r="G55" s="1102"/>
      <c r="H55" s="1102"/>
      <c r="I55" s="1102"/>
      <c r="J55" s="1102"/>
      <c r="K55" s="1102"/>
      <c r="L55" s="1102"/>
      <c r="M55" s="1102"/>
      <c r="N55" s="1102"/>
      <c r="O55" s="1102"/>
      <c r="P55" s="1102"/>
      <c r="Q55" s="1102"/>
      <c r="R55" s="1080">
        <f t="shared" ref="R55:R59" si="54">SUM(F55:Q55)</f>
        <v>0</v>
      </c>
      <c r="S55" s="788">
        <f>D55*R55</f>
        <v>0</v>
      </c>
      <c r="T55" s="1066"/>
      <c r="U55" s="1066"/>
      <c r="V55" s="1066"/>
      <c r="W55" s="1081">
        <f>X55/$U$7</f>
        <v>0</v>
      </c>
      <c r="X55" s="1081">
        <f>R55/12</f>
        <v>0</v>
      </c>
      <c r="Y55" s="1066"/>
      <c r="Z55" s="1081">
        <f>IF($E55="Y",$R55,0)</f>
        <v>0</v>
      </c>
      <c r="AA55" s="1081">
        <f>IF($E55="N",$R55,0)</f>
        <v>0</v>
      </c>
      <c r="AB55" s="909" t="e">
        <f>Z55/(AA55+Z55)</f>
        <v>#DIV/0!</v>
      </c>
    </row>
    <row r="56" spans="1:28" s="1088" customFormat="1" ht="14.25" x14ac:dyDescent="0.3">
      <c r="A56" s="1075"/>
      <c r="B56" s="1076"/>
      <c r="C56" s="1148">
        <f>'24. M&amp;E Staff Loading'!C56</f>
        <v>0</v>
      </c>
      <c r="D56" s="919">
        <f>'24. M&amp;E Staff Loading'!D56</f>
        <v>0</v>
      </c>
      <c r="E56" s="1149">
        <f>'24. M&amp;E Staff Loading'!E56</f>
        <v>0</v>
      </c>
      <c r="F56" s="1102"/>
      <c r="G56" s="1102"/>
      <c r="H56" s="1102"/>
      <c r="I56" s="1102"/>
      <c r="J56" s="1102"/>
      <c r="K56" s="1102"/>
      <c r="L56" s="1102"/>
      <c r="M56" s="1102"/>
      <c r="N56" s="1102"/>
      <c r="O56" s="1102"/>
      <c r="P56" s="1102"/>
      <c r="Q56" s="1102"/>
      <c r="R56" s="1080">
        <f t="shared" si="54"/>
        <v>0</v>
      </c>
      <c r="S56" s="788">
        <f t="shared" ref="S56:S59" si="55">D56*R56</f>
        <v>0</v>
      </c>
      <c r="T56" s="1066"/>
      <c r="U56" s="1066"/>
      <c r="V56" s="1066"/>
      <c r="W56" s="1081">
        <f t="shared" ref="W56:W59" si="56">X56/$U$7</f>
        <v>0</v>
      </c>
      <c r="X56" s="1081">
        <f t="shared" ref="X56:X59" si="57">R56/12</f>
        <v>0</v>
      </c>
      <c r="Y56" s="1066"/>
      <c r="Z56" s="1081">
        <f t="shared" ref="Z56:Z59" si="58">IF($E56="Y",$R56,0)</f>
        <v>0</v>
      </c>
      <c r="AA56" s="1081">
        <f t="shared" ref="AA56:AA59" si="59">IF($E56="N",$R56,0)</f>
        <v>0</v>
      </c>
      <c r="AB56" s="909" t="e">
        <f t="shared" ref="AB56:AB59" si="60">Z56/(AA56+Z56)</f>
        <v>#DIV/0!</v>
      </c>
    </row>
    <row r="57" spans="1:28" s="1088" customFormat="1" ht="14.25" x14ac:dyDescent="0.3">
      <c r="A57" s="1075"/>
      <c r="B57" s="1076"/>
      <c r="C57" s="1148">
        <f>'24. M&amp;E Staff Loading'!C57</f>
        <v>0</v>
      </c>
      <c r="D57" s="919">
        <f>'24. M&amp;E Staff Loading'!D57</f>
        <v>0</v>
      </c>
      <c r="E57" s="1149">
        <f>'24. M&amp;E Staff Loading'!E57</f>
        <v>0</v>
      </c>
      <c r="F57" s="1102"/>
      <c r="G57" s="1102"/>
      <c r="H57" s="1102"/>
      <c r="I57" s="1102"/>
      <c r="J57" s="1102"/>
      <c r="K57" s="1102"/>
      <c r="L57" s="1102"/>
      <c r="M57" s="1102"/>
      <c r="N57" s="1102"/>
      <c r="O57" s="1102"/>
      <c r="P57" s="1102"/>
      <c r="Q57" s="1102"/>
      <c r="R57" s="1080">
        <f t="shared" si="54"/>
        <v>0</v>
      </c>
      <c r="S57" s="788">
        <f t="shared" si="55"/>
        <v>0</v>
      </c>
      <c r="W57" s="1081">
        <f t="shared" si="56"/>
        <v>0</v>
      </c>
      <c r="X57" s="1081">
        <f t="shared" si="57"/>
        <v>0</v>
      </c>
      <c r="Y57" s="1066"/>
      <c r="Z57" s="1081">
        <f t="shared" si="58"/>
        <v>0</v>
      </c>
      <c r="AA57" s="1081">
        <f t="shared" si="59"/>
        <v>0</v>
      </c>
      <c r="AB57" s="909" t="e">
        <f t="shared" si="60"/>
        <v>#DIV/0!</v>
      </c>
    </row>
    <row r="58" spans="1:28" s="1088" customFormat="1" ht="14.25" x14ac:dyDescent="0.3">
      <c r="A58" s="1075"/>
      <c r="B58" s="1076"/>
      <c r="C58" s="1148">
        <f>'24. M&amp;E Staff Loading'!C58</f>
        <v>0</v>
      </c>
      <c r="D58" s="919">
        <f>'24. M&amp;E Staff Loading'!D58</f>
        <v>0</v>
      </c>
      <c r="E58" s="1149">
        <f>'24. M&amp;E Staff Loading'!E58</f>
        <v>0</v>
      </c>
      <c r="F58" s="1102"/>
      <c r="G58" s="1102"/>
      <c r="H58" s="1102"/>
      <c r="I58" s="1102"/>
      <c r="J58" s="1102"/>
      <c r="K58" s="1102"/>
      <c r="L58" s="1102"/>
      <c r="M58" s="1102"/>
      <c r="N58" s="1102"/>
      <c r="O58" s="1102"/>
      <c r="P58" s="1102"/>
      <c r="Q58" s="1102"/>
      <c r="R58" s="1080">
        <f t="shared" si="54"/>
        <v>0</v>
      </c>
      <c r="S58" s="788">
        <f t="shared" si="55"/>
        <v>0</v>
      </c>
      <c r="W58" s="1081">
        <f t="shared" si="56"/>
        <v>0</v>
      </c>
      <c r="X58" s="1081">
        <f t="shared" si="57"/>
        <v>0</v>
      </c>
      <c r="Y58" s="1066"/>
      <c r="Z58" s="1081">
        <f t="shared" si="58"/>
        <v>0</v>
      </c>
      <c r="AA58" s="1081">
        <f t="shared" si="59"/>
        <v>0</v>
      </c>
      <c r="AB58" s="909" t="e">
        <f t="shared" si="60"/>
        <v>#DIV/0!</v>
      </c>
    </row>
    <row r="59" spans="1:28" s="1088" customFormat="1" ht="14.25" x14ac:dyDescent="0.3">
      <c r="A59" s="1075"/>
      <c r="B59" s="1076"/>
      <c r="C59" s="1148">
        <f>'24. M&amp;E Staff Loading'!C59</f>
        <v>0</v>
      </c>
      <c r="D59" s="919">
        <f>'24. M&amp;E Staff Loading'!D59</f>
        <v>0</v>
      </c>
      <c r="E59" s="1149">
        <f>'24. M&amp;E Staff Loading'!E59</f>
        <v>0</v>
      </c>
      <c r="F59" s="1102"/>
      <c r="G59" s="1102"/>
      <c r="H59" s="1102"/>
      <c r="I59" s="1102"/>
      <c r="J59" s="1102"/>
      <c r="K59" s="1102"/>
      <c r="L59" s="1102"/>
      <c r="M59" s="1102"/>
      <c r="N59" s="1102"/>
      <c r="O59" s="1102"/>
      <c r="P59" s="1102"/>
      <c r="Q59" s="1102"/>
      <c r="R59" s="1080">
        <f t="shared" si="54"/>
        <v>0</v>
      </c>
      <c r="S59" s="788">
        <f t="shared" si="55"/>
        <v>0</v>
      </c>
      <c r="W59" s="1081">
        <f t="shared" si="56"/>
        <v>0</v>
      </c>
      <c r="X59" s="1081">
        <f t="shared" si="57"/>
        <v>0</v>
      </c>
      <c r="Y59" s="1066"/>
      <c r="Z59" s="1081">
        <f t="shared" si="58"/>
        <v>0</v>
      </c>
      <c r="AA59" s="1081">
        <f t="shared" si="59"/>
        <v>0</v>
      </c>
      <c r="AB59" s="909" t="e">
        <f t="shared" si="60"/>
        <v>#DIV/0!</v>
      </c>
    </row>
    <row r="60" spans="1:28" s="1088" customFormat="1" ht="15" thickBot="1" x14ac:dyDescent="0.35">
      <c r="A60" s="1082"/>
      <c r="B60" s="1083" t="s">
        <v>1161</v>
      </c>
      <c r="C60" s="1084"/>
      <c r="D60" s="920"/>
      <c r="E60" s="1086"/>
      <c r="F60" s="1087">
        <f>SUM(F55:F59)</f>
        <v>0</v>
      </c>
      <c r="G60" s="1087">
        <f t="shared" ref="G60:R60" si="61">SUM(G55:G59)</f>
        <v>0</v>
      </c>
      <c r="H60" s="1087">
        <f t="shared" si="61"/>
        <v>0</v>
      </c>
      <c r="I60" s="1087">
        <f t="shared" si="61"/>
        <v>0</v>
      </c>
      <c r="J60" s="1087">
        <f t="shared" si="61"/>
        <v>0</v>
      </c>
      <c r="K60" s="1087">
        <f t="shared" si="61"/>
        <v>0</v>
      </c>
      <c r="L60" s="1087">
        <f t="shared" si="61"/>
        <v>0</v>
      </c>
      <c r="M60" s="1087">
        <f t="shared" si="61"/>
        <v>0</v>
      </c>
      <c r="N60" s="1087">
        <f t="shared" si="61"/>
        <v>0</v>
      </c>
      <c r="O60" s="1087">
        <f t="shared" si="61"/>
        <v>0</v>
      </c>
      <c r="P60" s="1087">
        <f t="shared" si="61"/>
        <v>0</v>
      </c>
      <c r="Q60" s="1087">
        <f t="shared" si="61"/>
        <v>0</v>
      </c>
      <c r="R60" s="1087">
        <f t="shared" si="61"/>
        <v>0</v>
      </c>
      <c r="S60" s="796">
        <f>SUM(S55:S59)</f>
        <v>0</v>
      </c>
      <c r="T60" s="1066"/>
      <c r="U60" s="1066"/>
      <c r="V60" s="1066"/>
      <c r="W60" s="1099">
        <f>SUM(W55:W59)</f>
        <v>0</v>
      </c>
      <c r="X60" s="1099">
        <f>SUM(X55:X59)</f>
        <v>0</v>
      </c>
      <c r="Z60" s="1089">
        <f>SUM(Z55:Z59)</f>
        <v>0</v>
      </c>
      <c r="AA60" s="1089">
        <f>SUM(AA55:AA59)</f>
        <v>0</v>
      </c>
      <c r="AB60" s="798" t="e">
        <f>Z60/(Z60+AA60)</f>
        <v>#DIV/0!</v>
      </c>
    </row>
    <row r="61" spans="1:28" s="1088" customFormat="1" ht="14.25" x14ac:dyDescent="0.3">
      <c r="A61" s="1075">
        <v>2.6</v>
      </c>
      <c r="B61" s="1076" t="s">
        <v>1162</v>
      </c>
      <c r="C61" s="1148">
        <f>'24. M&amp;E Staff Loading'!C61</f>
        <v>0</v>
      </c>
      <c r="D61" s="919">
        <f>'24. M&amp;E Staff Loading'!D61</f>
        <v>0</v>
      </c>
      <c r="E61" s="1149">
        <f>'24. M&amp;E Staff Loading'!E61</f>
        <v>0</v>
      </c>
      <c r="F61" s="1102"/>
      <c r="G61" s="1102"/>
      <c r="H61" s="1102"/>
      <c r="I61" s="1102"/>
      <c r="J61" s="1102"/>
      <c r="K61" s="1102"/>
      <c r="L61" s="1102"/>
      <c r="M61" s="1102"/>
      <c r="N61" s="1102"/>
      <c r="O61" s="1102"/>
      <c r="P61" s="1102"/>
      <c r="Q61" s="1102"/>
      <c r="R61" s="1080">
        <f t="shared" si="24"/>
        <v>0</v>
      </c>
      <c r="S61" s="788">
        <f>D61*R61</f>
        <v>0</v>
      </c>
      <c r="T61" s="1066"/>
      <c r="U61" s="1066"/>
      <c r="V61" s="1066"/>
      <c r="W61" s="1081">
        <f>X61/$U$7</f>
        <v>0</v>
      </c>
      <c r="X61" s="1081">
        <f>R61/12</f>
        <v>0</v>
      </c>
      <c r="Z61" s="1081">
        <f>IF($E61="Y",$R61,0)</f>
        <v>0</v>
      </c>
      <c r="AA61" s="1081">
        <f>IF($E61="N",$R61,0)</f>
        <v>0</v>
      </c>
      <c r="AB61" s="909" t="e">
        <f>Z61/(AA61+Z61)</f>
        <v>#DIV/0!</v>
      </c>
    </row>
    <row r="62" spans="1:28" ht="14.25" x14ac:dyDescent="0.3">
      <c r="A62" s="1075"/>
      <c r="B62" s="1076"/>
      <c r="C62" s="1148">
        <f>'24. M&amp;E Staff Loading'!C62</f>
        <v>0</v>
      </c>
      <c r="D62" s="919">
        <f>'24. M&amp;E Staff Loading'!D62</f>
        <v>0</v>
      </c>
      <c r="E62" s="1149">
        <f>'24. M&amp;E Staff Loading'!E62</f>
        <v>0</v>
      </c>
      <c r="F62" s="1102"/>
      <c r="G62" s="1102"/>
      <c r="H62" s="1102"/>
      <c r="I62" s="1102"/>
      <c r="J62" s="1102"/>
      <c r="K62" s="1102"/>
      <c r="L62" s="1102"/>
      <c r="M62" s="1102"/>
      <c r="N62" s="1102"/>
      <c r="O62" s="1102"/>
      <c r="P62" s="1102"/>
      <c r="Q62" s="1102"/>
      <c r="R62" s="1080">
        <f t="shared" si="24"/>
        <v>0</v>
      </c>
      <c r="S62" s="788">
        <f t="shared" ref="S62:S65" si="62">D62*R62</f>
        <v>0</v>
      </c>
      <c r="W62" s="1081">
        <f t="shared" ref="W62:W65" si="63">X62/$U$7</f>
        <v>0</v>
      </c>
      <c r="X62" s="1081">
        <f t="shared" ref="X62:X65" si="64">R62/12</f>
        <v>0</v>
      </c>
      <c r="Z62" s="1081">
        <f t="shared" ref="Z62:Z65" si="65">IF($E62="Y",$R62,0)</f>
        <v>0</v>
      </c>
      <c r="AA62" s="1081">
        <f t="shared" ref="AA62:AA65" si="66">IF($E62="N",$R62,0)</f>
        <v>0</v>
      </c>
      <c r="AB62" s="909" t="e">
        <f t="shared" ref="AB62:AB65" si="67">Z62/(AA62+Z62)</f>
        <v>#DIV/0!</v>
      </c>
    </row>
    <row r="63" spans="1:28" ht="14.25" x14ac:dyDescent="0.3">
      <c r="A63" s="1075"/>
      <c r="B63" s="1076"/>
      <c r="C63" s="1148">
        <f>'24. M&amp;E Staff Loading'!C63</f>
        <v>0</v>
      </c>
      <c r="D63" s="919">
        <f>'24. M&amp;E Staff Loading'!D63</f>
        <v>0</v>
      </c>
      <c r="E63" s="1149">
        <f>'24. M&amp;E Staff Loading'!E63</f>
        <v>0</v>
      </c>
      <c r="F63" s="1102"/>
      <c r="G63" s="1102"/>
      <c r="H63" s="1102"/>
      <c r="I63" s="1102"/>
      <c r="J63" s="1102"/>
      <c r="K63" s="1102"/>
      <c r="L63" s="1102"/>
      <c r="M63" s="1102"/>
      <c r="N63" s="1102"/>
      <c r="O63" s="1102"/>
      <c r="P63" s="1102"/>
      <c r="Q63" s="1102"/>
      <c r="R63" s="1080">
        <f t="shared" si="24"/>
        <v>0</v>
      </c>
      <c r="S63" s="788">
        <f t="shared" si="62"/>
        <v>0</v>
      </c>
      <c r="W63" s="1081">
        <f t="shared" si="63"/>
        <v>0</v>
      </c>
      <c r="X63" s="1081">
        <f t="shared" si="64"/>
        <v>0</v>
      </c>
      <c r="Z63" s="1081">
        <f t="shared" si="65"/>
        <v>0</v>
      </c>
      <c r="AA63" s="1081">
        <f t="shared" si="66"/>
        <v>0</v>
      </c>
      <c r="AB63" s="909" t="e">
        <f t="shared" si="67"/>
        <v>#DIV/0!</v>
      </c>
    </row>
    <row r="64" spans="1:28" ht="14.25" x14ac:dyDescent="0.3">
      <c r="A64" s="1075"/>
      <c r="B64" s="1076"/>
      <c r="C64" s="1148">
        <f>'24. M&amp;E Staff Loading'!C64</f>
        <v>0</v>
      </c>
      <c r="D64" s="919">
        <f>'24. M&amp;E Staff Loading'!D64</f>
        <v>0</v>
      </c>
      <c r="E64" s="1149">
        <f>'24. M&amp;E Staff Loading'!E64</f>
        <v>0</v>
      </c>
      <c r="F64" s="1102"/>
      <c r="G64" s="1102"/>
      <c r="H64" s="1102"/>
      <c r="I64" s="1102"/>
      <c r="J64" s="1102"/>
      <c r="K64" s="1102"/>
      <c r="L64" s="1102"/>
      <c r="M64" s="1102"/>
      <c r="N64" s="1102"/>
      <c r="O64" s="1102"/>
      <c r="P64" s="1102"/>
      <c r="Q64" s="1102"/>
      <c r="R64" s="1080">
        <f t="shared" si="24"/>
        <v>0</v>
      </c>
      <c r="S64" s="788">
        <f t="shared" si="62"/>
        <v>0</v>
      </c>
      <c r="T64" s="1088"/>
      <c r="U64" s="1088"/>
      <c r="V64" s="1088"/>
      <c r="W64" s="1081">
        <f t="shared" si="63"/>
        <v>0</v>
      </c>
      <c r="X64" s="1081">
        <f t="shared" si="64"/>
        <v>0</v>
      </c>
      <c r="Z64" s="1081">
        <f t="shared" si="65"/>
        <v>0</v>
      </c>
      <c r="AA64" s="1081">
        <f t="shared" si="66"/>
        <v>0</v>
      </c>
      <c r="AB64" s="909" t="e">
        <f t="shared" si="67"/>
        <v>#DIV/0!</v>
      </c>
    </row>
    <row r="65" spans="1:28" ht="14.25" x14ac:dyDescent="0.3">
      <c r="A65" s="1075"/>
      <c r="B65" s="1076"/>
      <c r="C65" s="1148">
        <f>'24. M&amp;E Staff Loading'!C65</f>
        <v>0</v>
      </c>
      <c r="D65" s="919">
        <f>'24. M&amp;E Staff Loading'!D65</f>
        <v>0</v>
      </c>
      <c r="E65" s="1149">
        <f>'24. M&amp;E Staff Loading'!E65</f>
        <v>0</v>
      </c>
      <c r="F65" s="1102"/>
      <c r="G65" s="1102"/>
      <c r="H65" s="1102"/>
      <c r="I65" s="1102"/>
      <c r="J65" s="1102"/>
      <c r="K65" s="1102"/>
      <c r="L65" s="1102"/>
      <c r="M65" s="1102"/>
      <c r="N65" s="1102"/>
      <c r="O65" s="1102"/>
      <c r="P65" s="1102"/>
      <c r="Q65" s="1102"/>
      <c r="R65" s="1080">
        <f t="shared" si="24"/>
        <v>0</v>
      </c>
      <c r="S65" s="788">
        <f t="shared" si="62"/>
        <v>0</v>
      </c>
      <c r="T65" s="1088"/>
      <c r="U65" s="1088"/>
      <c r="V65" s="1088"/>
      <c r="W65" s="1081">
        <f t="shared" si="63"/>
        <v>0</v>
      </c>
      <c r="X65" s="1081">
        <f t="shared" si="64"/>
        <v>0</v>
      </c>
      <c r="Z65" s="1081">
        <f t="shared" si="65"/>
        <v>0</v>
      </c>
      <c r="AA65" s="1081">
        <f t="shared" si="66"/>
        <v>0</v>
      </c>
      <c r="AB65" s="909" t="e">
        <f t="shared" si="67"/>
        <v>#DIV/0!</v>
      </c>
    </row>
    <row r="66" spans="1:28" s="1088" customFormat="1" ht="15" thickBot="1" x14ac:dyDescent="0.35">
      <c r="A66" s="1082"/>
      <c r="B66" s="1083" t="s">
        <v>1163</v>
      </c>
      <c r="C66" s="1084"/>
      <c r="D66" s="920"/>
      <c r="E66" s="1086"/>
      <c r="F66" s="1087">
        <f>SUM(F61:F65)</f>
        <v>0</v>
      </c>
      <c r="G66" s="1087">
        <f t="shared" ref="G66:R66" si="68">SUM(G61:G65)</f>
        <v>0</v>
      </c>
      <c r="H66" s="1087">
        <f t="shared" si="68"/>
        <v>0</v>
      </c>
      <c r="I66" s="1087">
        <f t="shared" si="68"/>
        <v>0</v>
      </c>
      <c r="J66" s="1087">
        <f t="shared" si="68"/>
        <v>0</v>
      </c>
      <c r="K66" s="1087">
        <f t="shared" si="68"/>
        <v>0</v>
      </c>
      <c r="L66" s="1087">
        <f t="shared" si="68"/>
        <v>0</v>
      </c>
      <c r="M66" s="1087">
        <f t="shared" si="68"/>
        <v>0</v>
      </c>
      <c r="N66" s="1087">
        <f t="shared" si="68"/>
        <v>0</v>
      </c>
      <c r="O66" s="1087">
        <f t="shared" si="68"/>
        <v>0</v>
      </c>
      <c r="P66" s="1087">
        <f t="shared" si="68"/>
        <v>0</v>
      </c>
      <c r="Q66" s="1087">
        <f t="shared" si="68"/>
        <v>0</v>
      </c>
      <c r="R66" s="1087">
        <f t="shared" si="68"/>
        <v>0</v>
      </c>
      <c r="S66" s="796">
        <f>SUM(S61:S65)</f>
        <v>0</v>
      </c>
      <c r="W66" s="1099">
        <f>SUM(W61:W65)</f>
        <v>0</v>
      </c>
      <c r="X66" s="1099">
        <f>SUM(X61:X65)</f>
        <v>0</v>
      </c>
      <c r="Z66" s="1089">
        <f>SUM(Z61:Z65)</f>
        <v>0</v>
      </c>
      <c r="AA66" s="1089">
        <f>SUM(AA61:AA65)</f>
        <v>0</v>
      </c>
      <c r="AB66" s="798" t="e">
        <f>Z66/(Z66+AA66)</f>
        <v>#DIV/0!</v>
      </c>
    </row>
    <row r="67" spans="1:28" s="1088" customFormat="1" ht="14.25" x14ac:dyDescent="0.3">
      <c r="A67" s="1075">
        <v>2.7</v>
      </c>
      <c r="B67" s="1076" t="s">
        <v>1164</v>
      </c>
      <c r="C67" s="1148">
        <f>'24. M&amp;E Staff Loading'!C67</f>
        <v>0</v>
      </c>
      <c r="D67" s="919">
        <f>'24. M&amp;E Staff Loading'!D67</f>
        <v>0</v>
      </c>
      <c r="E67" s="1149">
        <f>'24. M&amp;E Staff Loading'!E67</f>
        <v>0</v>
      </c>
      <c r="F67" s="1102"/>
      <c r="G67" s="1102"/>
      <c r="H67" s="1102"/>
      <c r="I67" s="1102"/>
      <c r="J67" s="1102"/>
      <c r="K67" s="1102"/>
      <c r="L67" s="1102"/>
      <c r="M67" s="1102"/>
      <c r="N67" s="1102"/>
      <c r="O67" s="1102"/>
      <c r="P67" s="1102"/>
      <c r="Q67" s="1102"/>
      <c r="R67" s="1080">
        <f t="shared" si="24"/>
        <v>0</v>
      </c>
      <c r="S67" s="788">
        <f>D67*R67</f>
        <v>0</v>
      </c>
      <c r="T67" s="1066"/>
      <c r="U67" s="1066"/>
      <c r="V67" s="1066"/>
      <c r="W67" s="1081">
        <f>X67/$U$7</f>
        <v>0</v>
      </c>
      <c r="X67" s="1081">
        <f>R67/12</f>
        <v>0</v>
      </c>
      <c r="Z67" s="1081">
        <f>IF($E67="Y",$R67,0)</f>
        <v>0</v>
      </c>
      <c r="AA67" s="1081">
        <f>IF($E67="N",$R67,0)</f>
        <v>0</v>
      </c>
      <c r="AB67" s="909" t="e">
        <f>Z67/(AA67+Z67)</f>
        <v>#DIV/0!</v>
      </c>
    </row>
    <row r="68" spans="1:28" ht="14.25" x14ac:dyDescent="0.3">
      <c r="A68" s="1075"/>
      <c r="B68" s="1076"/>
      <c r="C68" s="1148">
        <f>'24. M&amp;E Staff Loading'!C68</f>
        <v>0</v>
      </c>
      <c r="D68" s="919">
        <f>'24. M&amp;E Staff Loading'!D68</f>
        <v>0</v>
      </c>
      <c r="E68" s="1149">
        <f>'24. M&amp;E Staff Loading'!E68</f>
        <v>0</v>
      </c>
      <c r="F68" s="1102"/>
      <c r="G68" s="1102"/>
      <c r="H68" s="1102"/>
      <c r="I68" s="1102"/>
      <c r="J68" s="1102"/>
      <c r="K68" s="1102"/>
      <c r="L68" s="1102"/>
      <c r="M68" s="1102"/>
      <c r="N68" s="1102"/>
      <c r="O68" s="1102"/>
      <c r="P68" s="1102"/>
      <c r="Q68" s="1102"/>
      <c r="R68" s="1080">
        <f t="shared" si="24"/>
        <v>0</v>
      </c>
      <c r="S68" s="788">
        <f t="shared" ref="S68:S71" si="69">D68*R68</f>
        <v>0</v>
      </c>
      <c r="W68" s="1081">
        <f t="shared" ref="W68:W71" si="70">X68/$U$7</f>
        <v>0</v>
      </c>
      <c r="X68" s="1081">
        <f t="shared" ref="X68:X71" si="71">R68/12</f>
        <v>0</v>
      </c>
      <c r="Z68" s="1081">
        <f t="shared" ref="Z68:Z71" si="72">IF($E68="Y",$R68,0)</f>
        <v>0</v>
      </c>
      <c r="AA68" s="1081">
        <f t="shared" ref="AA68:AA71" si="73">IF($E68="N",$R68,0)</f>
        <v>0</v>
      </c>
      <c r="AB68" s="909" t="e">
        <f t="shared" ref="AB68:AB71" si="74">Z68/(AA68+Z68)</f>
        <v>#DIV/0!</v>
      </c>
    </row>
    <row r="69" spans="1:28" ht="14.25" x14ac:dyDescent="0.3">
      <c r="A69" s="1075"/>
      <c r="B69" s="1076"/>
      <c r="C69" s="1148">
        <f>'24. M&amp;E Staff Loading'!C69</f>
        <v>0</v>
      </c>
      <c r="D69" s="919">
        <f>'24. M&amp;E Staff Loading'!D69</f>
        <v>0</v>
      </c>
      <c r="E69" s="1149">
        <f>'24. M&amp;E Staff Loading'!E69</f>
        <v>0</v>
      </c>
      <c r="F69" s="1102"/>
      <c r="G69" s="1102"/>
      <c r="H69" s="1102"/>
      <c r="I69" s="1102"/>
      <c r="J69" s="1102"/>
      <c r="K69" s="1102"/>
      <c r="L69" s="1102"/>
      <c r="M69" s="1102"/>
      <c r="N69" s="1102"/>
      <c r="O69" s="1102"/>
      <c r="P69" s="1102"/>
      <c r="Q69" s="1102"/>
      <c r="R69" s="1080">
        <f t="shared" si="24"/>
        <v>0</v>
      </c>
      <c r="S69" s="788">
        <f t="shared" si="69"/>
        <v>0</v>
      </c>
      <c r="W69" s="1081">
        <f t="shared" si="70"/>
        <v>0</v>
      </c>
      <c r="X69" s="1081">
        <f t="shared" si="71"/>
        <v>0</v>
      </c>
      <c r="Z69" s="1081">
        <f t="shared" si="72"/>
        <v>0</v>
      </c>
      <c r="AA69" s="1081">
        <f t="shared" si="73"/>
        <v>0</v>
      </c>
      <c r="AB69" s="909" t="e">
        <f t="shared" si="74"/>
        <v>#DIV/0!</v>
      </c>
    </row>
    <row r="70" spans="1:28" ht="14.25" x14ac:dyDescent="0.3">
      <c r="A70" s="1075"/>
      <c r="B70" s="1076"/>
      <c r="C70" s="1148">
        <f>'24. M&amp;E Staff Loading'!C70</f>
        <v>0</v>
      </c>
      <c r="D70" s="919">
        <f>'24. M&amp;E Staff Loading'!D70</f>
        <v>0</v>
      </c>
      <c r="E70" s="1149">
        <f>'24. M&amp;E Staff Loading'!E70</f>
        <v>0</v>
      </c>
      <c r="F70" s="1102"/>
      <c r="G70" s="1102"/>
      <c r="H70" s="1102"/>
      <c r="I70" s="1102"/>
      <c r="J70" s="1102"/>
      <c r="K70" s="1102"/>
      <c r="L70" s="1102"/>
      <c r="M70" s="1102"/>
      <c r="N70" s="1102"/>
      <c r="O70" s="1102"/>
      <c r="P70" s="1102"/>
      <c r="Q70" s="1102"/>
      <c r="R70" s="1080">
        <f t="shared" si="24"/>
        <v>0</v>
      </c>
      <c r="S70" s="788">
        <f t="shared" si="69"/>
        <v>0</v>
      </c>
      <c r="W70" s="1081">
        <f t="shared" si="70"/>
        <v>0</v>
      </c>
      <c r="X70" s="1081">
        <f t="shared" si="71"/>
        <v>0</v>
      </c>
      <c r="Z70" s="1081">
        <f t="shared" si="72"/>
        <v>0</v>
      </c>
      <c r="AA70" s="1081">
        <f t="shared" si="73"/>
        <v>0</v>
      </c>
      <c r="AB70" s="909" t="e">
        <f t="shared" si="74"/>
        <v>#DIV/0!</v>
      </c>
    </row>
    <row r="71" spans="1:28" ht="14.25" x14ac:dyDescent="0.3">
      <c r="A71" s="1075"/>
      <c r="B71" s="1076"/>
      <c r="C71" s="1148">
        <f>'24. M&amp;E Staff Loading'!C71</f>
        <v>0</v>
      </c>
      <c r="D71" s="919">
        <f>'24. M&amp;E Staff Loading'!D71</f>
        <v>0</v>
      </c>
      <c r="E71" s="1149">
        <f>'24. M&amp;E Staff Loading'!E71</f>
        <v>0</v>
      </c>
      <c r="F71" s="1102"/>
      <c r="G71" s="1102"/>
      <c r="H71" s="1102"/>
      <c r="I71" s="1102"/>
      <c r="J71" s="1102"/>
      <c r="K71" s="1102"/>
      <c r="L71" s="1102"/>
      <c r="M71" s="1102"/>
      <c r="N71" s="1102"/>
      <c r="O71" s="1102"/>
      <c r="P71" s="1102"/>
      <c r="Q71" s="1102"/>
      <c r="R71" s="1080">
        <f t="shared" si="24"/>
        <v>0</v>
      </c>
      <c r="S71" s="788">
        <f t="shared" si="69"/>
        <v>0</v>
      </c>
      <c r="W71" s="1081">
        <f t="shared" si="70"/>
        <v>0</v>
      </c>
      <c r="X71" s="1081">
        <f t="shared" si="71"/>
        <v>0</v>
      </c>
      <c r="Z71" s="1081">
        <f t="shared" si="72"/>
        <v>0</v>
      </c>
      <c r="AA71" s="1081">
        <f t="shared" si="73"/>
        <v>0</v>
      </c>
      <c r="AB71" s="909" t="e">
        <f t="shared" si="74"/>
        <v>#DIV/0!</v>
      </c>
    </row>
    <row r="72" spans="1:28" s="1088" customFormat="1" ht="15" thickBot="1" x14ac:dyDescent="0.35">
      <c r="A72" s="1082"/>
      <c r="B72" s="1083" t="s">
        <v>1165</v>
      </c>
      <c r="C72" s="1084"/>
      <c r="D72" s="920"/>
      <c r="E72" s="1086"/>
      <c r="F72" s="1087">
        <f>SUM(F67:F71)</f>
        <v>0</v>
      </c>
      <c r="G72" s="1087">
        <f t="shared" ref="G72:R72" si="75">SUM(G67:G71)</f>
        <v>0</v>
      </c>
      <c r="H72" s="1087">
        <f t="shared" si="75"/>
        <v>0</v>
      </c>
      <c r="I72" s="1087">
        <f t="shared" si="75"/>
        <v>0</v>
      </c>
      <c r="J72" s="1087">
        <f t="shared" si="75"/>
        <v>0</v>
      </c>
      <c r="K72" s="1087">
        <f t="shared" si="75"/>
        <v>0</v>
      </c>
      <c r="L72" s="1087">
        <f t="shared" si="75"/>
        <v>0</v>
      </c>
      <c r="M72" s="1087">
        <f t="shared" si="75"/>
        <v>0</v>
      </c>
      <c r="N72" s="1087">
        <f t="shared" si="75"/>
        <v>0</v>
      </c>
      <c r="O72" s="1087">
        <f t="shared" si="75"/>
        <v>0</v>
      </c>
      <c r="P72" s="1087">
        <f t="shared" si="75"/>
        <v>0</v>
      </c>
      <c r="Q72" s="1087">
        <f t="shared" si="75"/>
        <v>0</v>
      </c>
      <c r="R72" s="1087">
        <f t="shared" si="75"/>
        <v>0</v>
      </c>
      <c r="S72" s="796">
        <f>SUM(S67:S71)</f>
        <v>0</v>
      </c>
      <c r="T72" s="1066"/>
      <c r="U72" s="1066"/>
      <c r="V72" s="1066"/>
      <c r="W72" s="1099">
        <f>SUM(W67:W71)</f>
        <v>0</v>
      </c>
      <c r="X72" s="1099">
        <f>SUM(X67:X71)</f>
        <v>0</v>
      </c>
      <c r="Z72" s="1089">
        <f>SUM(Z67:Z71)</f>
        <v>0</v>
      </c>
      <c r="AA72" s="1089">
        <f>SUM(AA67:AA71)</f>
        <v>0</v>
      </c>
      <c r="AB72" s="798" t="e">
        <f>Z72/(Z72+AA72)</f>
        <v>#DIV/0!</v>
      </c>
    </row>
    <row r="73" spans="1:28" s="1088" customFormat="1" ht="9.9499999999999993" customHeight="1" thickBot="1" x14ac:dyDescent="0.35">
      <c r="A73" s="1100"/>
      <c r="B73" s="1101"/>
      <c r="C73" s="1077"/>
      <c r="D73" s="922"/>
      <c r="E73" s="1079"/>
      <c r="F73" s="1102"/>
      <c r="G73" s="1102"/>
      <c r="H73" s="1102"/>
      <c r="I73" s="1102"/>
      <c r="J73" s="1102"/>
      <c r="K73" s="1102"/>
      <c r="L73" s="1102"/>
      <c r="M73" s="1102"/>
      <c r="N73" s="1102"/>
      <c r="O73" s="1102"/>
      <c r="P73" s="1102"/>
      <c r="Q73" s="1102"/>
      <c r="R73" s="1102"/>
      <c r="S73" s="834"/>
      <c r="T73" s="1066"/>
      <c r="U73" s="1066"/>
      <c r="V73" s="1066"/>
      <c r="W73" s="1103"/>
      <c r="X73" s="1103"/>
      <c r="Z73" s="1103"/>
      <c r="AA73" s="1103"/>
      <c r="AB73" s="910"/>
    </row>
    <row r="74" spans="1:28" s="1088" customFormat="1" ht="14.25" thickBot="1" x14ac:dyDescent="0.3">
      <c r="A74" s="1104"/>
      <c r="B74" s="1105" t="s">
        <v>1166</v>
      </c>
      <c r="C74" s="1106"/>
      <c r="D74" s="923"/>
      <c r="E74" s="1108"/>
      <c r="F74" s="1107">
        <f t="shared" ref="F74:S74" si="76">SUM(F36,F42,F48,F54,F60,F66,F72)</f>
        <v>0</v>
      </c>
      <c r="G74" s="1107">
        <f t="shared" si="76"/>
        <v>0</v>
      </c>
      <c r="H74" s="1107">
        <f t="shared" si="76"/>
        <v>0</v>
      </c>
      <c r="I74" s="1107">
        <f t="shared" si="76"/>
        <v>0</v>
      </c>
      <c r="J74" s="1107">
        <f t="shared" si="76"/>
        <v>0</v>
      </c>
      <c r="K74" s="1107">
        <f t="shared" si="76"/>
        <v>0</v>
      </c>
      <c r="L74" s="1107">
        <f t="shared" si="76"/>
        <v>0</v>
      </c>
      <c r="M74" s="1107">
        <f t="shared" si="76"/>
        <v>0</v>
      </c>
      <c r="N74" s="1107">
        <f t="shared" si="76"/>
        <v>0</v>
      </c>
      <c r="O74" s="1107">
        <f t="shared" si="76"/>
        <v>0</v>
      </c>
      <c r="P74" s="1107">
        <f t="shared" si="76"/>
        <v>0</v>
      </c>
      <c r="Q74" s="1107">
        <f t="shared" si="76"/>
        <v>0</v>
      </c>
      <c r="R74" s="1107">
        <f t="shared" si="76"/>
        <v>0</v>
      </c>
      <c r="S74" s="814">
        <f t="shared" si="76"/>
        <v>0</v>
      </c>
      <c r="W74" s="1107">
        <f t="shared" ref="W74:X74" si="77">SUM(W36,W42,W48,W54,W60,W66,W72)</f>
        <v>0</v>
      </c>
      <c r="X74" s="1107">
        <f t="shared" si="77"/>
        <v>0</v>
      </c>
      <c r="Z74" s="1107">
        <f t="shared" ref="Z74:AA74" si="78">SUM(Z36,Z42,Z48,Z54,Z60,Z66,Z72)</f>
        <v>0</v>
      </c>
      <c r="AA74" s="1107">
        <f t="shared" si="78"/>
        <v>0</v>
      </c>
      <c r="AB74" s="1190" t="e">
        <f t="shared" ref="AB74" si="79">Z74/(AA74+Z74)</f>
        <v>#DIV/0!</v>
      </c>
    </row>
    <row r="75" spans="1:28" ht="14.25" x14ac:dyDescent="0.3">
      <c r="A75" s="1100"/>
      <c r="B75" s="1119"/>
      <c r="C75" s="1120"/>
      <c r="D75" s="925"/>
      <c r="E75" s="1122"/>
      <c r="F75" s="1102"/>
      <c r="G75" s="1102"/>
      <c r="H75" s="1102"/>
      <c r="I75" s="1102"/>
      <c r="J75" s="1102"/>
      <c r="K75" s="1102"/>
      <c r="L75" s="1102"/>
      <c r="M75" s="1102"/>
      <c r="N75" s="1102"/>
      <c r="O75" s="1102"/>
      <c r="P75" s="1102"/>
      <c r="Q75" s="1102"/>
      <c r="R75" s="1102"/>
      <c r="S75" s="834"/>
      <c r="T75" s="1088"/>
      <c r="U75" s="1088"/>
      <c r="V75" s="1088"/>
      <c r="W75" s="1123"/>
      <c r="X75" s="1123"/>
      <c r="Z75" s="1123"/>
      <c r="AA75" s="1123"/>
      <c r="AB75" s="836"/>
    </row>
    <row r="76" spans="1:28" ht="14.25" x14ac:dyDescent="0.3">
      <c r="A76" s="1070">
        <v>3</v>
      </c>
      <c r="B76" s="1124" t="s">
        <v>1167</v>
      </c>
      <c r="C76" s="1072"/>
      <c r="D76" s="918"/>
      <c r="E76" s="1073"/>
      <c r="F76" s="1116"/>
      <c r="G76" s="1116"/>
      <c r="H76" s="1116"/>
      <c r="I76" s="1116"/>
      <c r="J76" s="1116"/>
      <c r="K76" s="1116"/>
      <c r="L76" s="1116"/>
      <c r="M76" s="1116"/>
      <c r="N76" s="1116"/>
      <c r="O76" s="1116"/>
      <c r="P76" s="1116"/>
      <c r="Q76" s="1116"/>
      <c r="R76" s="1074"/>
      <c r="S76" s="838"/>
      <c r="T76" s="1088"/>
      <c r="U76" s="1088"/>
      <c r="V76" s="1088"/>
      <c r="W76" s="1072"/>
      <c r="X76" s="1072"/>
      <c r="Z76" s="1072"/>
      <c r="AA76" s="1072"/>
      <c r="AB76" s="781"/>
    </row>
    <row r="77" spans="1:28" ht="14.25" x14ac:dyDescent="0.3">
      <c r="A77" s="1075">
        <v>3.1</v>
      </c>
      <c r="B77" s="1076" t="s">
        <v>1167</v>
      </c>
      <c r="C77" s="1148">
        <f>'24. M&amp;E Staff Loading'!C77</f>
        <v>0</v>
      </c>
      <c r="D77" s="919">
        <f>'24. M&amp;E Staff Loading'!D77</f>
        <v>0</v>
      </c>
      <c r="E77" s="1149">
        <f>'24. M&amp;E Staff Loading'!E77</f>
        <v>0</v>
      </c>
      <c r="F77" s="1102"/>
      <c r="G77" s="1102"/>
      <c r="H77" s="1102"/>
      <c r="I77" s="1102"/>
      <c r="J77" s="1102"/>
      <c r="K77" s="1102"/>
      <c r="L77" s="1102"/>
      <c r="M77" s="1102"/>
      <c r="N77" s="1102"/>
      <c r="O77" s="1102"/>
      <c r="P77" s="1102"/>
      <c r="Q77" s="1102"/>
      <c r="R77" s="1080">
        <f t="shared" ref="R77:R81" si="80">SUM(F77:Q77)</f>
        <v>0</v>
      </c>
      <c r="S77" s="788">
        <f>D77*R77</f>
        <v>0</v>
      </c>
      <c r="W77" s="1081">
        <f>X77/$U$7</f>
        <v>0</v>
      </c>
      <c r="X77" s="1081">
        <f>R77/12</f>
        <v>0</v>
      </c>
      <c r="Z77" s="1081">
        <f>IF($E77="Y",$R77,0)</f>
        <v>0</v>
      </c>
      <c r="AA77" s="1081">
        <f>IF($E77="N",$R77,0)</f>
        <v>0</v>
      </c>
      <c r="AB77" s="909" t="e">
        <f>Z77/(AA77+Z77)</f>
        <v>#DIV/0!</v>
      </c>
    </row>
    <row r="78" spans="1:28" ht="14.25" x14ac:dyDescent="0.3">
      <c r="A78" s="1075"/>
      <c r="B78" s="1076"/>
      <c r="C78" s="1148">
        <f>'24. M&amp;E Staff Loading'!C78</f>
        <v>0</v>
      </c>
      <c r="D78" s="919">
        <f>'24. M&amp;E Staff Loading'!D78</f>
        <v>0</v>
      </c>
      <c r="E78" s="1149">
        <f>'24. M&amp;E Staff Loading'!E78</f>
        <v>0</v>
      </c>
      <c r="F78" s="1102"/>
      <c r="G78" s="1102"/>
      <c r="H78" s="1102"/>
      <c r="I78" s="1102"/>
      <c r="J78" s="1102"/>
      <c r="K78" s="1102"/>
      <c r="L78" s="1102"/>
      <c r="M78" s="1102"/>
      <c r="N78" s="1102"/>
      <c r="O78" s="1102"/>
      <c r="P78" s="1102"/>
      <c r="Q78" s="1102"/>
      <c r="R78" s="1080">
        <f t="shared" si="80"/>
        <v>0</v>
      </c>
      <c r="S78" s="788">
        <f t="shared" ref="S78:S81" si="81">D78*R78</f>
        <v>0</v>
      </c>
      <c r="W78" s="1081">
        <f t="shared" ref="W78:W81" si="82">X78/$U$7</f>
        <v>0</v>
      </c>
      <c r="X78" s="1081">
        <f t="shared" ref="X78:X81" si="83">R78/12</f>
        <v>0</v>
      </c>
      <c r="Z78" s="1081">
        <f t="shared" ref="Z78:Z81" si="84">IF($E78="Y",$R78,0)</f>
        <v>0</v>
      </c>
      <c r="AA78" s="1081">
        <f t="shared" ref="AA78:AA81" si="85">IF($E78="N",$R78,0)</f>
        <v>0</v>
      </c>
      <c r="AB78" s="909" t="e">
        <f t="shared" ref="AB78:AB81" si="86">Z78/(AA78+Z78)</f>
        <v>#DIV/0!</v>
      </c>
    </row>
    <row r="79" spans="1:28" s="1088" customFormat="1" ht="14.25" x14ac:dyDescent="0.3">
      <c r="A79" s="1075"/>
      <c r="B79" s="1076"/>
      <c r="C79" s="1148">
        <f>'24. M&amp;E Staff Loading'!C79</f>
        <v>0</v>
      </c>
      <c r="D79" s="919">
        <f>'24. M&amp;E Staff Loading'!D79</f>
        <v>0</v>
      </c>
      <c r="E79" s="1149">
        <f>'24. M&amp;E Staff Loading'!E79</f>
        <v>0</v>
      </c>
      <c r="F79" s="1102"/>
      <c r="G79" s="1102"/>
      <c r="H79" s="1102"/>
      <c r="I79" s="1102"/>
      <c r="J79" s="1102"/>
      <c r="K79" s="1102"/>
      <c r="L79" s="1102"/>
      <c r="M79" s="1102"/>
      <c r="N79" s="1102"/>
      <c r="O79" s="1102"/>
      <c r="P79" s="1102"/>
      <c r="Q79" s="1102"/>
      <c r="R79" s="1080">
        <f t="shared" si="80"/>
        <v>0</v>
      </c>
      <c r="S79" s="788">
        <f t="shared" si="81"/>
        <v>0</v>
      </c>
      <c r="T79" s="1066"/>
      <c r="U79" s="1066"/>
      <c r="V79" s="1066"/>
      <c r="W79" s="1081">
        <f t="shared" si="82"/>
        <v>0</v>
      </c>
      <c r="X79" s="1081">
        <f t="shared" si="83"/>
        <v>0</v>
      </c>
      <c r="Z79" s="1081">
        <f t="shared" si="84"/>
        <v>0</v>
      </c>
      <c r="AA79" s="1081">
        <f t="shared" si="85"/>
        <v>0</v>
      </c>
      <c r="AB79" s="909" t="e">
        <f t="shared" si="86"/>
        <v>#DIV/0!</v>
      </c>
    </row>
    <row r="80" spans="1:28" s="1088" customFormat="1" ht="14.25" x14ac:dyDescent="0.3">
      <c r="A80" s="1075"/>
      <c r="B80" s="1076"/>
      <c r="C80" s="1148">
        <f>'24. M&amp;E Staff Loading'!C80</f>
        <v>0</v>
      </c>
      <c r="D80" s="919">
        <f>'24. M&amp;E Staff Loading'!D80</f>
        <v>0</v>
      </c>
      <c r="E80" s="1149">
        <f>'24. M&amp;E Staff Loading'!E80</f>
        <v>0</v>
      </c>
      <c r="F80" s="1102"/>
      <c r="G80" s="1102"/>
      <c r="H80" s="1102"/>
      <c r="I80" s="1102"/>
      <c r="J80" s="1102"/>
      <c r="K80" s="1102"/>
      <c r="L80" s="1102"/>
      <c r="M80" s="1102"/>
      <c r="N80" s="1102"/>
      <c r="O80" s="1102"/>
      <c r="P80" s="1102"/>
      <c r="Q80" s="1102"/>
      <c r="R80" s="1080">
        <f t="shared" si="80"/>
        <v>0</v>
      </c>
      <c r="S80" s="788">
        <f t="shared" si="81"/>
        <v>0</v>
      </c>
      <c r="T80" s="1066"/>
      <c r="U80" s="1066"/>
      <c r="V80" s="1066"/>
      <c r="W80" s="1081">
        <f t="shared" si="82"/>
        <v>0</v>
      </c>
      <c r="X80" s="1081">
        <f t="shared" si="83"/>
        <v>0</v>
      </c>
      <c r="Z80" s="1081">
        <f t="shared" si="84"/>
        <v>0</v>
      </c>
      <c r="AA80" s="1081">
        <f t="shared" si="85"/>
        <v>0</v>
      </c>
      <c r="AB80" s="909" t="e">
        <f t="shared" si="86"/>
        <v>#DIV/0!</v>
      </c>
    </row>
    <row r="81" spans="1:28" ht="14.25" customHeight="1" x14ac:dyDescent="0.3">
      <c r="A81" s="1075"/>
      <c r="B81" s="1076"/>
      <c r="C81" s="1148">
        <f>'24. M&amp;E Staff Loading'!C81</f>
        <v>0</v>
      </c>
      <c r="D81" s="919">
        <f>'24. M&amp;E Staff Loading'!D81</f>
        <v>0</v>
      </c>
      <c r="E81" s="1149">
        <f>'24. M&amp;E Staff Loading'!E81</f>
        <v>0</v>
      </c>
      <c r="F81" s="1102"/>
      <c r="G81" s="1102"/>
      <c r="H81" s="1102"/>
      <c r="I81" s="1102"/>
      <c r="J81" s="1102"/>
      <c r="K81" s="1102"/>
      <c r="L81" s="1102"/>
      <c r="M81" s="1102"/>
      <c r="N81" s="1102"/>
      <c r="O81" s="1102"/>
      <c r="P81" s="1102"/>
      <c r="Q81" s="1102"/>
      <c r="R81" s="1080">
        <f t="shared" si="80"/>
        <v>0</v>
      </c>
      <c r="S81" s="788">
        <f t="shared" si="81"/>
        <v>0</v>
      </c>
      <c r="W81" s="1081">
        <f t="shared" si="82"/>
        <v>0</v>
      </c>
      <c r="X81" s="1081">
        <f t="shared" si="83"/>
        <v>0</v>
      </c>
      <c r="Z81" s="1081">
        <f t="shared" si="84"/>
        <v>0</v>
      </c>
      <c r="AA81" s="1081">
        <f t="shared" si="85"/>
        <v>0</v>
      </c>
      <c r="AB81" s="909" t="e">
        <f t="shared" si="86"/>
        <v>#DIV/0!</v>
      </c>
    </row>
    <row r="82" spans="1:28" s="1068" customFormat="1" ht="15" thickBot="1" x14ac:dyDescent="0.35">
      <c r="A82" s="1082"/>
      <c r="B82" s="1083" t="s">
        <v>1168</v>
      </c>
      <c r="C82" s="1084"/>
      <c r="D82" s="920"/>
      <c r="E82" s="1086"/>
      <c r="F82" s="1087">
        <f>SUM(F77:F81)</f>
        <v>0</v>
      </c>
      <c r="G82" s="1087">
        <f t="shared" ref="G82:R82" si="87">SUM(G77:G81)</f>
        <v>0</v>
      </c>
      <c r="H82" s="1087">
        <f t="shared" si="87"/>
        <v>0</v>
      </c>
      <c r="I82" s="1087">
        <f t="shared" si="87"/>
        <v>0</v>
      </c>
      <c r="J82" s="1087">
        <f t="shared" si="87"/>
        <v>0</v>
      </c>
      <c r="K82" s="1087">
        <f t="shared" si="87"/>
        <v>0</v>
      </c>
      <c r="L82" s="1087">
        <f t="shared" si="87"/>
        <v>0</v>
      </c>
      <c r="M82" s="1087">
        <f t="shared" si="87"/>
        <v>0</v>
      </c>
      <c r="N82" s="1087">
        <f t="shared" si="87"/>
        <v>0</v>
      </c>
      <c r="O82" s="1087">
        <f t="shared" si="87"/>
        <v>0</v>
      </c>
      <c r="P82" s="1087">
        <f t="shared" si="87"/>
        <v>0</v>
      </c>
      <c r="Q82" s="1087">
        <f t="shared" si="87"/>
        <v>0</v>
      </c>
      <c r="R82" s="1087">
        <f t="shared" si="87"/>
        <v>0</v>
      </c>
      <c r="S82" s="796">
        <f>SUM(S77:S81)</f>
        <v>0</v>
      </c>
      <c r="T82" s="1066"/>
      <c r="U82" s="1066"/>
      <c r="V82" s="1066"/>
      <c r="W82" s="1099">
        <f>SUM(W77:W81)</f>
        <v>0</v>
      </c>
      <c r="X82" s="1099">
        <f>SUM(X77:X81)</f>
        <v>0</v>
      </c>
      <c r="Z82" s="1089">
        <f>SUM(Z77:Z81)</f>
        <v>0</v>
      </c>
      <c r="AA82" s="1089">
        <f>SUM(AA77:AA81)</f>
        <v>0</v>
      </c>
      <c r="AB82" s="798" t="e">
        <f>Z82/(Z82+AA82)</f>
        <v>#DIV/0!</v>
      </c>
    </row>
    <row r="83" spans="1:28" ht="9.9499999999999993" customHeight="1" x14ac:dyDescent="0.3">
      <c r="A83" s="1100"/>
      <c r="B83" s="1101"/>
      <c r="C83" s="1077"/>
      <c r="D83" s="922"/>
      <c r="E83" s="1079"/>
      <c r="F83" s="1102"/>
      <c r="G83" s="1102"/>
      <c r="H83" s="1102"/>
      <c r="I83" s="1102"/>
      <c r="J83" s="1102"/>
      <c r="K83" s="1102"/>
      <c r="L83" s="1102"/>
      <c r="M83" s="1102"/>
      <c r="N83" s="1102"/>
      <c r="O83" s="1102"/>
      <c r="P83" s="1102"/>
      <c r="Q83" s="1102"/>
      <c r="R83" s="1102"/>
      <c r="S83" s="834"/>
      <c r="T83" s="1088"/>
      <c r="U83" s="1088"/>
      <c r="V83" s="1088"/>
      <c r="W83" s="1125"/>
      <c r="X83" s="1125"/>
      <c r="Z83" s="1125"/>
      <c r="AA83" s="1125"/>
      <c r="AB83" s="790"/>
    </row>
    <row r="84" spans="1:28" ht="15" thickBot="1" x14ac:dyDescent="0.35">
      <c r="A84" s="1104"/>
      <c r="B84" s="1105" t="s">
        <v>1168</v>
      </c>
      <c r="C84" s="1106"/>
      <c r="D84" s="923"/>
      <c r="E84" s="1108"/>
      <c r="F84" s="1107">
        <f t="shared" ref="F84:S84" si="88">SUM(F82,)</f>
        <v>0</v>
      </c>
      <c r="G84" s="1107">
        <f t="shared" si="88"/>
        <v>0</v>
      </c>
      <c r="H84" s="1107">
        <f t="shared" si="88"/>
        <v>0</v>
      </c>
      <c r="I84" s="1107">
        <f t="shared" si="88"/>
        <v>0</v>
      </c>
      <c r="J84" s="1107">
        <f t="shared" si="88"/>
        <v>0</v>
      </c>
      <c r="K84" s="1107">
        <f t="shared" si="88"/>
        <v>0</v>
      </c>
      <c r="L84" s="1107">
        <f t="shared" si="88"/>
        <v>0</v>
      </c>
      <c r="M84" s="1107">
        <f t="shared" si="88"/>
        <v>0</v>
      </c>
      <c r="N84" s="1107">
        <f t="shared" si="88"/>
        <v>0</v>
      </c>
      <c r="O84" s="1107">
        <f t="shared" si="88"/>
        <v>0</v>
      </c>
      <c r="P84" s="1107">
        <f t="shared" si="88"/>
        <v>0</v>
      </c>
      <c r="Q84" s="1107">
        <f t="shared" si="88"/>
        <v>0</v>
      </c>
      <c r="R84" s="1107">
        <f t="shared" si="88"/>
        <v>0</v>
      </c>
      <c r="S84" s="814">
        <f t="shared" si="88"/>
        <v>0</v>
      </c>
      <c r="W84" s="1107">
        <f>SUM(W82,)</f>
        <v>0</v>
      </c>
      <c r="X84" s="1107">
        <f>SUM(X82,)</f>
        <v>0</v>
      </c>
      <c r="Z84" s="1107">
        <f>SUM(Z82,)</f>
        <v>0</v>
      </c>
      <c r="AA84" s="1107">
        <f>SUM(AA82,)</f>
        <v>0</v>
      </c>
      <c r="AB84" s="1190" t="e">
        <f t="shared" ref="AB84" si="89">Z84/(AA84+Z84)</f>
        <v>#DIV/0!</v>
      </c>
    </row>
    <row r="85" spans="1:28" ht="14.25" x14ac:dyDescent="0.3">
      <c r="A85" s="1100"/>
      <c r="B85" s="1119"/>
      <c r="C85" s="1120"/>
      <c r="D85" s="925"/>
      <c r="E85" s="1122"/>
      <c r="F85" s="1102"/>
      <c r="G85" s="1102"/>
      <c r="H85" s="1102"/>
      <c r="I85" s="1102"/>
      <c r="J85" s="1102"/>
      <c r="K85" s="1102"/>
      <c r="L85" s="1102"/>
      <c r="M85" s="1102"/>
      <c r="N85" s="1102"/>
      <c r="O85" s="1102"/>
      <c r="P85" s="1102"/>
      <c r="Q85" s="1102"/>
      <c r="R85" s="1102"/>
      <c r="S85" s="834"/>
      <c r="T85" s="1088"/>
      <c r="U85" s="1088"/>
      <c r="V85" s="1088"/>
      <c r="W85" s="1123"/>
      <c r="X85" s="1123"/>
      <c r="Z85" s="1123"/>
      <c r="AA85" s="1123"/>
      <c r="AB85" s="836"/>
    </row>
    <row r="86" spans="1:28" ht="14.25" x14ac:dyDescent="0.3">
      <c r="A86" s="1070">
        <v>4</v>
      </c>
      <c r="B86" s="1124" t="s">
        <v>1170</v>
      </c>
      <c r="C86" s="1072"/>
      <c r="D86" s="918"/>
      <c r="E86" s="1073"/>
      <c r="F86" s="1116"/>
      <c r="G86" s="1116"/>
      <c r="H86" s="1116"/>
      <c r="I86" s="1116"/>
      <c r="J86" s="1116"/>
      <c r="K86" s="1116"/>
      <c r="L86" s="1116"/>
      <c r="M86" s="1116"/>
      <c r="N86" s="1116"/>
      <c r="O86" s="1116"/>
      <c r="P86" s="1116"/>
      <c r="Q86" s="1116"/>
      <c r="R86" s="1074"/>
      <c r="S86" s="838"/>
      <c r="T86" s="1088"/>
      <c r="U86" s="1088"/>
      <c r="V86" s="1088"/>
      <c r="W86" s="1072"/>
      <c r="X86" s="1072"/>
      <c r="Z86" s="1072"/>
      <c r="AA86" s="1072"/>
      <c r="AB86" s="781"/>
    </row>
    <row r="87" spans="1:28" ht="14.25" x14ac:dyDescent="0.3">
      <c r="A87" s="1075">
        <v>4.0999999999999996</v>
      </c>
      <c r="B87" s="1076" t="s">
        <v>1170</v>
      </c>
      <c r="C87" s="1148">
        <f>'24. M&amp;E Staff Loading'!C87</f>
        <v>0</v>
      </c>
      <c r="D87" s="919">
        <f>'24. M&amp;E Staff Loading'!D87</f>
        <v>0</v>
      </c>
      <c r="E87" s="1149">
        <f>'24. M&amp;E Staff Loading'!E87</f>
        <v>0</v>
      </c>
      <c r="F87" s="1102"/>
      <c r="G87" s="1102"/>
      <c r="H87" s="1102"/>
      <c r="I87" s="1102"/>
      <c r="J87" s="1102"/>
      <c r="K87" s="1102"/>
      <c r="L87" s="1102"/>
      <c r="M87" s="1102"/>
      <c r="N87" s="1102"/>
      <c r="O87" s="1102"/>
      <c r="P87" s="1102"/>
      <c r="Q87" s="1102"/>
      <c r="R87" s="1080">
        <f t="shared" ref="R87:R91" si="90">SUM(F87:Q87)</f>
        <v>0</v>
      </c>
      <c r="S87" s="788">
        <f>D87*R87</f>
        <v>0</v>
      </c>
      <c r="W87" s="1081">
        <f>X87/$U$7</f>
        <v>0</v>
      </c>
      <c r="X87" s="1081">
        <f>R87/12</f>
        <v>0</v>
      </c>
      <c r="Z87" s="1081">
        <f>IF($E87="Y",$R87,0)</f>
        <v>0</v>
      </c>
      <c r="AA87" s="1081">
        <f>IF($E87="N",$R87,0)</f>
        <v>0</v>
      </c>
      <c r="AB87" s="909" t="e">
        <f>Z87/(AA87+Z87)</f>
        <v>#DIV/0!</v>
      </c>
    </row>
    <row r="88" spans="1:28" s="1088" customFormat="1" ht="14.25" x14ac:dyDescent="0.3">
      <c r="A88" s="1075"/>
      <c r="B88" s="1076"/>
      <c r="C88" s="1148">
        <f>'24. M&amp;E Staff Loading'!C88</f>
        <v>0</v>
      </c>
      <c r="D88" s="919">
        <f>'24. M&amp;E Staff Loading'!D88</f>
        <v>0</v>
      </c>
      <c r="E88" s="1149">
        <f>'24. M&amp;E Staff Loading'!E88</f>
        <v>0</v>
      </c>
      <c r="F88" s="1102"/>
      <c r="G88" s="1102"/>
      <c r="H88" s="1102"/>
      <c r="I88" s="1102"/>
      <c r="J88" s="1102"/>
      <c r="K88" s="1102"/>
      <c r="L88" s="1102"/>
      <c r="M88" s="1102"/>
      <c r="N88" s="1102"/>
      <c r="O88" s="1102"/>
      <c r="P88" s="1102"/>
      <c r="Q88" s="1102"/>
      <c r="R88" s="1080">
        <f t="shared" si="90"/>
        <v>0</v>
      </c>
      <c r="S88" s="788">
        <f t="shared" ref="S88:S91" si="91">D88*R88</f>
        <v>0</v>
      </c>
      <c r="T88" s="1066"/>
      <c r="U88" s="1066"/>
      <c r="V88" s="1066"/>
      <c r="W88" s="1081">
        <f t="shared" ref="W88:W91" si="92">X88/$U$7</f>
        <v>0</v>
      </c>
      <c r="X88" s="1081">
        <f t="shared" ref="X88:X91" si="93">R88/12</f>
        <v>0</v>
      </c>
      <c r="Z88" s="1081">
        <f t="shared" ref="Z88:Z91" si="94">IF($E88="Y",$R88,0)</f>
        <v>0</v>
      </c>
      <c r="AA88" s="1081">
        <f t="shared" ref="AA88:AA91" si="95">IF($E88="N",$R88,0)</f>
        <v>0</v>
      </c>
      <c r="AB88" s="909" t="e">
        <f t="shared" ref="AB88:AB91" si="96">Z88/(AA88+Z88)</f>
        <v>#DIV/0!</v>
      </c>
    </row>
    <row r="89" spans="1:28" ht="14.25" x14ac:dyDescent="0.3">
      <c r="A89" s="1075"/>
      <c r="B89" s="1076"/>
      <c r="C89" s="1148">
        <f>'24. M&amp;E Staff Loading'!C89</f>
        <v>0</v>
      </c>
      <c r="D89" s="919">
        <f>'24. M&amp;E Staff Loading'!D89</f>
        <v>0</v>
      </c>
      <c r="E89" s="1149">
        <f>'24. M&amp;E Staff Loading'!E89</f>
        <v>0</v>
      </c>
      <c r="F89" s="1102"/>
      <c r="G89" s="1102"/>
      <c r="H89" s="1102"/>
      <c r="I89" s="1102"/>
      <c r="J89" s="1102"/>
      <c r="K89" s="1102"/>
      <c r="L89" s="1102"/>
      <c r="M89" s="1102"/>
      <c r="N89" s="1102"/>
      <c r="O89" s="1102"/>
      <c r="P89" s="1102"/>
      <c r="Q89" s="1102"/>
      <c r="R89" s="1080">
        <f t="shared" si="90"/>
        <v>0</v>
      </c>
      <c r="S89" s="788">
        <f t="shared" si="91"/>
        <v>0</v>
      </c>
      <c r="W89" s="1081">
        <f t="shared" si="92"/>
        <v>0</v>
      </c>
      <c r="X89" s="1081">
        <f t="shared" si="93"/>
        <v>0</v>
      </c>
      <c r="Z89" s="1081">
        <f t="shared" si="94"/>
        <v>0</v>
      </c>
      <c r="AA89" s="1081">
        <f t="shared" si="95"/>
        <v>0</v>
      </c>
      <c r="AB89" s="909" t="e">
        <f t="shared" si="96"/>
        <v>#DIV/0!</v>
      </c>
    </row>
    <row r="90" spans="1:28" s="1088" customFormat="1" ht="14.25" x14ac:dyDescent="0.3">
      <c r="A90" s="1075"/>
      <c r="B90" s="1076"/>
      <c r="C90" s="1148">
        <f>'24. M&amp;E Staff Loading'!C90</f>
        <v>0</v>
      </c>
      <c r="D90" s="919">
        <f>'24. M&amp;E Staff Loading'!D90</f>
        <v>0</v>
      </c>
      <c r="E90" s="1149">
        <f>'24. M&amp;E Staff Loading'!E90</f>
        <v>0</v>
      </c>
      <c r="F90" s="1102"/>
      <c r="G90" s="1102"/>
      <c r="H90" s="1102"/>
      <c r="I90" s="1102"/>
      <c r="J90" s="1102"/>
      <c r="K90" s="1102"/>
      <c r="L90" s="1102"/>
      <c r="M90" s="1102"/>
      <c r="N90" s="1102"/>
      <c r="O90" s="1102"/>
      <c r="P90" s="1102"/>
      <c r="Q90" s="1102"/>
      <c r="R90" s="1080">
        <f t="shared" si="90"/>
        <v>0</v>
      </c>
      <c r="S90" s="788">
        <f t="shared" si="91"/>
        <v>0</v>
      </c>
      <c r="T90" s="1066"/>
      <c r="U90" s="1066"/>
      <c r="V90" s="1066"/>
      <c r="W90" s="1081">
        <f t="shared" si="92"/>
        <v>0</v>
      </c>
      <c r="X90" s="1081">
        <f t="shared" si="93"/>
        <v>0</v>
      </c>
      <c r="Z90" s="1081">
        <f t="shared" si="94"/>
        <v>0</v>
      </c>
      <c r="AA90" s="1081">
        <f t="shared" si="95"/>
        <v>0</v>
      </c>
      <c r="AB90" s="909" t="e">
        <f t="shared" si="96"/>
        <v>#DIV/0!</v>
      </c>
    </row>
    <row r="91" spans="1:28" ht="14.25" customHeight="1" x14ac:dyDescent="0.3">
      <c r="A91" s="1075"/>
      <c r="B91" s="1076"/>
      <c r="C91" s="1148">
        <f>'24. M&amp;E Staff Loading'!C91</f>
        <v>0</v>
      </c>
      <c r="D91" s="919">
        <f>'24. M&amp;E Staff Loading'!D91</f>
        <v>0</v>
      </c>
      <c r="E91" s="1149">
        <f>'24. M&amp;E Staff Loading'!E91</f>
        <v>0</v>
      </c>
      <c r="F91" s="1102"/>
      <c r="G91" s="1102"/>
      <c r="H91" s="1102"/>
      <c r="I91" s="1102"/>
      <c r="J91" s="1102"/>
      <c r="K91" s="1102"/>
      <c r="L91" s="1102"/>
      <c r="M91" s="1102"/>
      <c r="N91" s="1102"/>
      <c r="O91" s="1102"/>
      <c r="P91" s="1102"/>
      <c r="Q91" s="1102"/>
      <c r="R91" s="1080">
        <f t="shared" si="90"/>
        <v>0</v>
      </c>
      <c r="S91" s="788">
        <f t="shared" si="91"/>
        <v>0</v>
      </c>
      <c r="W91" s="1081">
        <f t="shared" si="92"/>
        <v>0</v>
      </c>
      <c r="X91" s="1081">
        <f t="shared" si="93"/>
        <v>0</v>
      </c>
      <c r="Z91" s="1081">
        <f t="shared" si="94"/>
        <v>0</v>
      </c>
      <c r="AA91" s="1081">
        <f t="shared" si="95"/>
        <v>0</v>
      </c>
      <c r="AB91" s="909" t="e">
        <f t="shared" si="96"/>
        <v>#DIV/0!</v>
      </c>
    </row>
    <row r="92" spans="1:28" s="1068" customFormat="1" ht="15" thickBot="1" x14ac:dyDescent="0.35">
      <c r="A92" s="1082"/>
      <c r="B92" s="1083" t="s">
        <v>1171</v>
      </c>
      <c r="C92" s="1084"/>
      <c r="D92" s="920"/>
      <c r="E92" s="1086"/>
      <c r="F92" s="1087">
        <f>SUM(F87:F91)</f>
        <v>0</v>
      </c>
      <c r="G92" s="1087">
        <f t="shared" ref="G92:R92" si="97">SUM(G87:G91)</f>
        <v>0</v>
      </c>
      <c r="H92" s="1087">
        <f t="shared" si="97"/>
        <v>0</v>
      </c>
      <c r="I92" s="1087">
        <f t="shared" si="97"/>
        <v>0</v>
      </c>
      <c r="J92" s="1087">
        <f t="shared" si="97"/>
        <v>0</v>
      </c>
      <c r="K92" s="1087">
        <f t="shared" si="97"/>
        <v>0</v>
      </c>
      <c r="L92" s="1087">
        <f t="shared" si="97"/>
        <v>0</v>
      </c>
      <c r="M92" s="1087">
        <f t="shared" si="97"/>
        <v>0</v>
      </c>
      <c r="N92" s="1087">
        <f t="shared" si="97"/>
        <v>0</v>
      </c>
      <c r="O92" s="1087">
        <f t="shared" si="97"/>
        <v>0</v>
      </c>
      <c r="P92" s="1087">
        <f t="shared" si="97"/>
        <v>0</v>
      </c>
      <c r="Q92" s="1087">
        <f t="shared" si="97"/>
        <v>0</v>
      </c>
      <c r="R92" s="1087">
        <f t="shared" si="97"/>
        <v>0</v>
      </c>
      <c r="S92" s="796">
        <f>SUM(S87:S91)</f>
        <v>0</v>
      </c>
      <c r="T92" s="1066"/>
      <c r="U92" s="1066"/>
      <c r="V92" s="1066"/>
      <c r="W92" s="1099">
        <f>SUM(W87:W91)</f>
        <v>0</v>
      </c>
      <c r="X92" s="1099">
        <f>SUM(X87:X91)</f>
        <v>0</v>
      </c>
      <c r="Z92" s="1089">
        <f>SUM(Z87:Z91)</f>
        <v>0</v>
      </c>
      <c r="AA92" s="1089">
        <f>SUM(AA87:AA91)</f>
        <v>0</v>
      </c>
      <c r="AB92" s="798" t="e">
        <f>Z92/(Z92+AA92)</f>
        <v>#DIV/0!</v>
      </c>
    </row>
    <row r="93" spans="1:28" ht="9.9499999999999993" customHeight="1" x14ac:dyDescent="0.3">
      <c r="A93" s="1100"/>
      <c r="B93" s="1101"/>
      <c r="C93" s="1077"/>
      <c r="D93" s="922"/>
      <c r="E93" s="1079"/>
      <c r="F93" s="1102"/>
      <c r="G93" s="1102"/>
      <c r="H93" s="1102"/>
      <c r="I93" s="1102"/>
      <c r="J93" s="1102"/>
      <c r="K93" s="1102"/>
      <c r="L93" s="1102"/>
      <c r="M93" s="1102"/>
      <c r="N93" s="1102"/>
      <c r="O93" s="1102"/>
      <c r="P93" s="1102"/>
      <c r="Q93" s="1102"/>
      <c r="R93" s="1102"/>
      <c r="S93" s="834"/>
      <c r="T93" s="1088"/>
      <c r="U93" s="1088"/>
      <c r="V93" s="1088"/>
      <c r="W93" s="1125"/>
      <c r="X93" s="1125"/>
      <c r="Z93" s="1125"/>
      <c r="AA93" s="1125"/>
      <c r="AB93" s="790"/>
    </row>
    <row r="94" spans="1:28" ht="15" thickBot="1" x14ac:dyDescent="0.35">
      <c r="A94" s="1104"/>
      <c r="B94" s="1105" t="s">
        <v>1171</v>
      </c>
      <c r="C94" s="1106"/>
      <c r="D94" s="923"/>
      <c r="E94" s="1108"/>
      <c r="F94" s="1107">
        <f t="shared" ref="F94:S94" si="98">SUM(F92,)</f>
        <v>0</v>
      </c>
      <c r="G94" s="1107">
        <f t="shared" si="98"/>
        <v>0</v>
      </c>
      <c r="H94" s="1107">
        <f t="shared" si="98"/>
        <v>0</v>
      </c>
      <c r="I94" s="1107">
        <f t="shared" si="98"/>
        <v>0</v>
      </c>
      <c r="J94" s="1107">
        <f t="shared" si="98"/>
        <v>0</v>
      </c>
      <c r="K94" s="1107">
        <f t="shared" si="98"/>
        <v>0</v>
      </c>
      <c r="L94" s="1107">
        <f t="shared" si="98"/>
        <v>0</v>
      </c>
      <c r="M94" s="1107">
        <f t="shared" si="98"/>
        <v>0</v>
      </c>
      <c r="N94" s="1107">
        <f t="shared" si="98"/>
        <v>0</v>
      </c>
      <c r="O94" s="1107">
        <f t="shared" si="98"/>
        <v>0</v>
      </c>
      <c r="P94" s="1107">
        <f t="shared" si="98"/>
        <v>0</v>
      </c>
      <c r="Q94" s="1107">
        <f t="shared" si="98"/>
        <v>0</v>
      </c>
      <c r="R94" s="1107">
        <f t="shared" si="98"/>
        <v>0</v>
      </c>
      <c r="S94" s="814">
        <f t="shared" si="98"/>
        <v>0</v>
      </c>
      <c r="W94" s="1107">
        <f>SUM(W92,)</f>
        <v>0</v>
      </c>
      <c r="X94" s="1107">
        <f>SUM(X92,)</f>
        <v>0</v>
      </c>
      <c r="Z94" s="1107">
        <f>SUM(Z92,)</f>
        <v>0</v>
      </c>
      <c r="AA94" s="1107">
        <f>SUM(AA92,)</f>
        <v>0</v>
      </c>
      <c r="AB94" s="1190" t="e">
        <f t="shared" ref="AB94" si="99">Z94/(AA94+Z94)</f>
        <v>#DIV/0!</v>
      </c>
    </row>
    <row r="95" spans="1:28" ht="14.25" x14ac:dyDescent="0.3">
      <c r="A95" s="1126"/>
      <c r="B95" s="1101"/>
      <c r="C95" s="1077"/>
      <c r="D95" s="922"/>
      <c r="E95" s="1128"/>
      <c r="F95" s="1102"/>
      <c r="G95" s="1102"/>
      <c r="H95" s="1102"/>
      <c r="I95" s="1102"/>
      <c r="J95" s="1102"/>
      <c r="K95" s="1102"/>
      <c r="L95" s="1102"/>
      <c r="M95" s="1102"/>
      <c r="N95" s="1102"/>
      <c r="O95" s="1102"/>
      <c r="P95" s="1102"/>
      <c r="Q95" s="1102"/>
      <c r="R95" s="1102"/>
      <c r="S95" s="834"/>
      <c r="W95" s="1077"/>
      <c r="X95" s="1077"/>
      <c r="Z95" s="1077"/>
      <c r="AA95" s="1077"/>
      <c r="AB95" s="790"/>
    </row>
    <row r="96" spans="1:28" ht="14.25" x14ac:dyDescent="0.3">
      <c r="A96" s="1070">
        <v>5</v>
      </c>
      <c r="B96" s="1124" t="s">
        <v>1172</v>
      </c>
      <c r="C96" s="1072"/>
      <c r="D96" s="918"/>
      <c r="E96" s="1073"/>
      <c r="F96" s="1116"/>
      <c r="G96" s="1116"/>
      <c r="H96" s="1116"/>
      <c r="I96" s="1116"/>
      <c r="J96" s="1116"/>
      <c r="K96" s="1116"/>
      <c r="L96" s="1116"/>
      <c r="M96" s="1116"/>
      <c r="N96" s="1116"/>
      <c r="O96" s="1116"/>
      <c r="P96" s="1116"/>
      <c r="Q96" s="1116"/>
      <c r="R96" s="1074"/>
      <c r="S96" s="838"/>
      <c r="T96" s="1088"/>
      <c r="U96" s="1088"/>
      <c r="V96" s="1088"/>
      <c r="W96" s="1072"/>
      <c r="X96" s="1072"/>
      <c r="Z96" s="1072"/>
      <c r="AA96" s="1072"/>
      <c r="AB96" s="781"/>
    </row>
    <row r="97" spans="1:28" ht="14.25" x14ac:dyDescent="0.3">
      <c r="A97" s="1075">
        <v>5.0999999999999996</v>
      </c>
      <c r="B97" s="1076" t="s">
        <v>1172</v>
      </c>
      <c r="C97" s="1148">
        <f>'24. M&amp;E Staff Loading'!C97</f>
        <v>0</v>
      </c>
      <c r="D97" s="919">
        <f>'24. M&amp;E Staff Loading'!D97</f>
        <v>0</v>
      </c>
      <c r="E97" s="1149">
        <f>'24. M&amp;E Staff Loading'!E97</f>
        <v>0</v>
      </c>
      <c r="F97" s="1102"/>
      <c r="G97" s="1102"/>
      <c r="H97" s="1102"/>
      <c r="I97" s="1102"/>
      <c r="J97" s="1102"/>
      <c r="K97" s="1102"/>
      <c r="L97" s="1102"/>
      <c r="M97" s="1102"/>
      <c r="N97" s="1102"/>
      <c r="O97" s="1102"/>
      <c r="P97" s="1102"/>
      <c r="Q97" s="1102"/>
      <c r="R97" s="1080">
        <f t="shared" ref="R97:R101" si="100">SUM(F97:Q97)</f>
        <v>0</v>
      </c>
      <c r="S97" s="788">
        <f>D97*R97</f>
        <v>0</v>
      </c>
      <c r="T97" s="1088"/>
      <c r="U97" s="1088"/>
      <c r="V97" s="1088"/>
      <c r="W97" s="1081">
        <f>X97/$U$7</f>
        <v>0</v>
      </c>
      <c r="X97" s="1081">
        <f>R97/12</f>
        <v>0</v>
      </c>
      <c r="Z97" s="1081">
        <f>IF($E97="Y",$R97,0)</f>
        <v>0</v>
      </c>
      <c r="AA97" s="1081">
        <f>IF($E97="N",$R97,0)</f>
        <v>0</v>
      </c>
      <c r="AB97" s="909" t="e">
        <f>Z97/(AA97+Z97)</f>
        <v>#DIV/0!</v>
      </c>
    </row>
    <row r="98" spans="1:28" s="1088" customFormat="1" ht="14.25" x14ac:dyDescent="0.3">
      <c r="A98" s="1075"/>
      <c r="B98" s="1076"/>
      <c r="C98" s="1148">
        <f>'24. M&amp;E Staff Loading'!C98</f>
        <v>0</v>
      </c>
      <c r="D98" s="919">
        <f>'24. M&amp;E Staff Loading'!D98</f>
        <v>0</v>
      </c>
      <c r="E98" s="1149">
        <f>'24. M&amp;E Staff Loading'!E98</f>
        <v>0</v>
      </c>
      <c r="F98" s="1102"/>
      <c r="G98" s="1102"/>
      <c r="H98" s="1102"/>
      <c r="I98" s="1102"/>
      <c r="J98" s="1102"/>
      <c r="K98" s="1102"/>
      <c r="L98" s="1102"/>
      <c r="M98" s="1102"/>
      <c r="N98" s="1102"/>
      <c r="O98" s="1102"/>
      <c r="P98" s="1102"/>
      <c r="Q98" s="1102"/>
      <c r="R98" s="1080">
        <f t="shared" si="100"/>
        <v>0</v>
      </c>
      <c r="S98" s="788">
        <f t="shared" ref="S98:S101" si="101">D98*R98</f>
        <v>0</v>
      </c>
      <c r="W98" s="1081">
        <f t="shared" ref="W98:W101" si="102">X98/$U$7</f>
        <v>0</v>
      </c>
      <c r="X98" s="1081">
        <f t="shared" ref="X98:X101" si="103">R98/12</f>
        <v>0</v>
      </c>
      <c r="Z98" s="1081">
        <f t="shared" ref="Z98:Z101" si="104">IF($E98="Y",$R98,0)</f>
        <v>0</v>
      </c>
      <c r="AA98" s="1081">
        <f t="shared" ref="AA98:AA101" si="105">IF($E98="N",$R98,0)</f>
        <v>0</v>
      </c>
      <c r="AB98" s="909" t="e">
        <f t="shared" ref="AB98:AB101" si="106">Z98/(AA98+Z98)</f>
        <v>#DIV/0!</v>
      </c>
    </row>
    <row r="99" spans="1:28" ht="14.25" customHeight="1" x14ac:dyDescent="0.3">
      <c r="A99" s="1075"/>
      <c r="B99" s="1076"/>
      <c r="C99" s="1148">
        <f>'24. M&amp;E Staff Loading'!C99</f>
        <v>0</v>
      </c>
      <c r="D99" s="919">
        <f>'24. M&amp;E Staff Loading'!D99</f>
        <v>0</v>
      </c>
      <c r="E99" s="1149">
        <f>'24. M&amp;E Staff Loading'!E99</f>
        <v>0</v>
      </c>
      <c r="F99" s="1102"/>
      <c r="G99" s="1102"/>
      <c r="H99" s="1102"/>
      <c r="I99" s="1102"/>
      <c r="J99" s="1102"/>
      <c r="K99" s="1102"/>
      <c r="L99" s="1102"/>
      <c r="M99" s="1102"/>
      <c r="N99" s="1102"/>
      <c r="O99" s="1102"/>
      <c r="P99" s="1102"/>
      <c r="Q99" s="1102"/>
      <c r="R99" s="1080">
        <f t="shared" si="100"/>
        <v>0</v>
      </c>
      <c r="S99" s="788">
        <f t="shared" si="101"/>
        <v>0</v>
      </c>
      <c r="T99" s="1088"/>
      <c r="U99" s="1088"/>
      <c r="V99" s="1088"/>
      <c r="W99" s="1081">
        <f t="shared" si="102"/>
        <v>0</v>
      </c>
      <c r="X99" s="1081">
        <f t="shared" si="103"/>
        <v>0</v>
      </c>
      <c r="Z99" s="1081">
        <f t="shared" si="104"/>
        <v>0</v>
      </c>
      <c r="AA99" s="1081">
        <f t="shared" si="105"/>
        <v>0</v>
      </c>
      <c r="AB99" s="909" t="e">
        <f t="shared" si="106"/>
        <v>#DIV/0!</v>
      </c>
    </row>
    <row r="100" spans="1:28" s="1088" customFormat="1" ht="14.25" x14ac:dyDescent="0.3">
      <c r="A100" s="1075"/>
      <c r="B100" s="1076"/>
      <c r="C100" s="1148">
        <f>'24. M&amp;E Staff Loading'!C100</f>
        <v>0</v>
      </c>
      <c r="D100" s="919">
        <f>'24. M&amp;E Staff Loading'!D100</f>
        <v>0</v>
      </c>
      <c r="E100" s="1149">
        <f>'24. M&amp;E Staff Loading'!E100</f>
        <v>0</v>
      </c>
      <c r="F100" s="1102"/>
      <c r="G100" s="1102"/>
      <c r="H100" s="1102"/>
      <c r="I100" s="1102"/>
      <c r="J100" s="1102"/>
      <c r="K100" s="1102"/>
      <c r="L100" s="1102"/>
      <c r="M100" s="1102"/>
      <c r="N100" s="1102"/>
      <c r="O100" s="1102"/>
      <c r="P100" s="1102"/>
      <c r="Q100" s="1102"/>
      <c r="R100" s="1080">
        <f t="shared" si="100"/>
        <v>0</v>
      </c>
      <c r="S100" s="788">
        <f t="shared" si="101"/>
        <v>0</v>
      </c>
      <c r="W100" s="1081">
        <f t="shared" si="102"/>
        <v>0</v>
      </c>
      <c r="X100" s="1081">
        <f t="shared" si="103"/>
        <v>0</v>
      </c>
      <c r="Z100" s="1081">
        <f t="shared" si="104"/>
        <v>0</v>
      </c>
      <c r="AA100" s="1081">
        <f t="shared" si="105"/>
        <v>0</v>
      </c>
      <c r="AB100" s="909" t="e">
        <f t="shared" si="106"/>
        <v>#DIV/0!</v>
      </c>
    </row>
    <row r="101" spans="1:28" ht="14.25" customHeight="1" x14ac:dyDescent="0.3">
      <c r="A101" s="1075"/>
      <c r="B101" s="1076"/>
      <c r="C101" s="1148">
        <f>'24. M&amp;E Staff Loading'!C101</f>
        <v>0</v>
      </c>
      <c r="D101" s="919">
        <f>'24. M&amp;E Staff Loading'!D101</f>
        <v>0</v>
      </c>
      <c r="E101" s="1149">
        <f>'24. M&amp;E Staff Loading'!E101</f>
        <v>0</v>
      </c>
      <c r="F101" s="1102"/>
      <c r="G101" s="1102"/>
      <c r="H101" s="1102"/>
      <c r="I101" s="1102"/>
      <c r="J101" s="1102"/>
      <c r="K101" s="1102"/>
      <c r="L101" s="1102"/>
      <c r="M101" s="1102"/>
      <c r="N101" s="1102"/>
      <c r="O101" s="1102"/>
      <c r="P101" s="1102"/>
      <c r="Q101" s="1102"/>
      <c r="R101" s="1080">
        <f t="shared" si="100"/>
        <v>0</v>
      </c>
      <c r="S101" s="788">
        <f t="shared" si="101"/>
        <v>0</v>
      </c>
      <c r="T101" s="1088"/>
      <c r="U101" s="1088"/>
      <c r="V101" s="1088"/>
      <c r="W101" s="1081">
        <f t="shared" si="102"/>
        <v>0</v>
      </c>
      <c r="X101" s="1081">
        <f t="shared" si="103"/>
        <v>0</v>
      </c>
      <c r="Z101" s="1081">
        <f t="shared" si="104"/>
        <v>0</v>
      </c>
      <c r="AA101" s="1081">
        <f t="shared" si="105"/>
        <v>0</v>
      </c>
      <c r="AB101" s="909" t="e">
        <f t="shared" si="106"/>
        <v>#DIV/0!</v>
      </c>
    </row>
    <row r="102" spans="1:28" s="1068" customFormat="1" ht="15" thickBot="1" x14ac:dyDescent="0.35">
      <c r="A102" s="1082"/>
      <c r="B102" s="1083" t="s">
        <v>1173</v>
      </c>
      <c r="C102" s="1084"/>
      <c r="D102" s="920"/>
      <c r="E102" s="1086"/>
      <c r="F102" s="1087">
        <f>SUM(F97:F101)</f>
        <v>0</v>
      </c>
      <c r="G102" s="1087">
        <f t="shared" ref="G102:R102" si="107">SUM(G97:G101)</f>
        <v>0</v>
      </c>
      <c r="H102" s="1087">
        <f t="shared" si="107"/>
        <v>0</v>
      </c>
      <c r="I102" s="1087">
        <f t="shared" si="107"/>
        <v>0</v>
      </c>
      <c r="J102" s="1087">
        <f t="shared" si="107"/>
        <v>0</v>
      </c>
      <c r="K102" s="1087">
        <f t="shared" si="107"/>
        <v>0</v>
      </c>
      <c r="L102" s="1087">
        <f t="shared" si="107"/>
        <v>0</v>
      </c>
      <c r="M102" s="1087">
        <f t="shared" si="107"/>
        <v>0</v>
      </c>
      <c r="N102" s="1087">
        <f t="shared" si="107"/>
        <v>0</v>
      </c>
      <c r="O102" s="1087">
        <f t="shared" si="107"/>
        <v>0</v>
      </c>
      <c r="P102" s="1087">
        <f t="shared" si="107"/>
        <v>0</v>
      </c>
      <c r="Q102" s="1087">
        <f t="shared" si="107"/>
        <v>0</v>
      </c>
      <c r="R102" s="1087">
        <f t="shared" si="107"/>
        <v>0</v>
      </c>
      <c r="S102" s="796">
        <f>SUM(S97:S101)</f>
        <v>0</v>
      </c>
      <c r="T102" s="1066"/>
      <c r="U102" s="1066"/>
      <c r="V102" s="1066"/>
      <c r="W102" s="1099">
        <f>SUM(W97:W101)</f>
        <v>0</v>
      </c>
      <c r="X102" s="1099">
        <f>SUM(X97:X101)</f>
        <v>0</v>
      </c>
      <c r="Z102" s="1089">
        <f>SUM(Z97:Z101)</f>
        <v>0</v>
      </c>
      <c r="AA102" s="1089">
        <f>SUM(AA97:AA101)</f>
        <v>0</v>
      </c>
      <c r="AB102" s="798" t="e">
        <f>Z102/(Z102+AA102)</f>
        <v>#DIV/0!</v>
      </c>
    </row>
    <row r="103" spans="1:28" ht="9.9499999999999993" customHeight="1" x14ac:dyDescent="0.3">
      <c r="A103" s="1100"/>
      <c r="B103" s="1101"/>
      <c r="C103" s="1077"/>
      <c r="D103" s="922"/>
      <c r="E103" s="1079"/>
      <c r="F103" s="1102"/>
      <c r="G103" s="1102"/>
      <c r="H103" s="1102"/>
      <c r="I103" s="1102"/>
      <c r="J103" s="1102"/>
      <c r="K103" s="1102"/>
      <c r="L103" s="1102"/>
      <c r="M103" s="1102"/>
      <c r="N103" s="1102"/>
      <c r="O103" s="1102"/>
      <c r="P103" s="1102"/>
      <c r="Q103" s="1102"/>
      <c r="R103" s="1102"/>
      <c r="S103" s="834"/>
      <c r="W103" s="1125"/>
      <c r="X103" s="1125"/>
      <c r="Z103" s="1125"/>
      <c r="AA103" s="1125"/>
      <c r="AB103" s="790"/>
    </row>
    <row r="104" spans="1:28" ht="15" thickBot="1" x14ac:dyDescent="0.35">
      <c r="A104" s="1104"/>
      <c r="B104" s="1105" t="s">
        <v>1173</v>
      </c>
      <c r="C104" s="1106"/>
      <c r="D104" s="923"/>
      <c r="E104" s="1108"/>
      <c r="F104" s="1107">
        <f t="shared" ref="F104:S104" si="108">SUM(F102,)</f>
        <v>0</v>
      </c>
      <c r="G104" s="1107">
        <f t="shared" si="108"/>
        <v>0</v>
      </c>
      <c r="H104" s="1107">
        <f t="shared" si="108"/>
        <v>0</v>
      </c>
      <c r="I104" s="1107">
        <f t="shared" si="108"/>
        <v>0</v>
      </c>
      <c r="J104" s="1107">
        <f t="shared" si="108"/>
        <v>0</v>
      </c>
      <c r="K104" s="1107">
        <f t="shared" si="108"/>
        <v>0</v>
      </c>
      <c r="L104" s="1107">
        <f t="shared" si="108"/>
        <v>0</v>
      </c>
      <c r="M104" s="1107">
        <f t="shared" si="108"/>
        <v>0</v>
      </c>
      <c r="N104" s="1107">
        <f t="shared" si="108"/>
        <v>0</v>
      </c>
      <c r="O104" s="1107">
        <f t="shared" si="108"/>
        <v>0</v>
      </c>
      <c r="P104" s="1107">
        <f t="shared" si="108"/>
        <v>0</v>
      </c>
      <c r="Q104" s="1107">
        <f t="shared" si="108"/>
        <v>0</v>
      </c>
      <c r="R104" s="1107">
        <f t="shared" si="108"/>
        <v>0</v>
      </c>
      <c r="S104" s="814">
        <f t="shared" si="108"/>
        <v>0</v>
      </c>
      <c r="W104" s="1107">
        <f>SUM(W102,)</f>
        <v>0</v>
      </c>
      <c r="X104" s="1107">
        <f>SUM(X102,)</f>
        <v>0</v>
      </c>
      <c r="Z104" s="1107">
        <f>SUM(Z102,)</f>
        <v>0</v>
      </c>
      <c r="AA104" s="1107">
        <f>SUM(AA102,)</f>
        <v>0</v>
      </c>
      <c r="AB104" s="1190" t="e">
        <f t="shared" ref="AB104" si="109">Z104/(AA104+Z104)</f>
        <v>#DIV/0!</v>
      </c>
    </row>
    <row r="105" spans="1:28" ht="14.25" x14ac:dyDescent="0.3">
      <c r="A105" s="1126"/>
      <c r="B105" s="1101"/>
      <c r="C105" s="1077"/>
      <c r="D105" s="922"/>
      <c r="E105" s="1128"/>
      <c r="F105" s="1102"/>
      <c r="G105" s="1102"/>
      <c r="H105" s="1102"/>
      <c r="I105" s="1102"/>
      <c r="J105" s="1102"/>
      <c r="K105" s="1102"/>
      <c r="L105" s="1102"/>
      <c r="M105" s="1102"/>
      <c r="N105" s="1102"/>
      <c r="O105" s="1102"/>
      <c r="P105" s="1102"/>
      <c r="Q105" s="1102"/>
      <c r="R105" s="1102"/>
      <c r="S105" s="834"/>
      <c r="W105" s="1077"/>
      <c r="X105" s="1077"/>
      <c r="Z105" s="1077"/>
      <c r="AA105" s="1077"/>
      <c r="AB105" s="790"/>
    </row>
    <row r="106" spans="1:28" ht="14.25" x14ac:dyDescent="0.3">
      <c r="A106" s="1070">
        <v>6</v>
      </c>
      <c r="B106" s="1124" t="s">
        <v>153</v>
      </c>
      <c r="C106" s="1072"/>
      <c r="D106" s="918"/>
      <c r="E106" s="1073"/>
      <c r="F106" s="1116"/>
      <c r="G106" s="1116"/>
      <c r="H106" s="1116"/>
      <c r="I106" s="1116"/>
      <c r="J106" s="1116"/>
      <c r="K106" s="1116"/>
      <c r="L106" s="1116"/>
      <c r="M106" s="1116"/>
      <c r="N106" s="1116"/>
      <c r="O106" s="1116"/>
      <c r="P106" s="1116"/>
      <c r="Q106" s="1116"/>
      <c r="R106" s="1074"/>
      <c r="S106" s="838"/>
      <c r="W106" s="1072"/>
      <c r="X106" s="1072"/>
      <c r="Z106" s="1072"/>
      <c r="AA106" s="1072"/>
      <c r="AB106" s="781"/>
    </row>
    <row r="107" spans="1:28" ht="14.25" x14ac:dyDescent="0.3">
      <c r="A107" s="1075">
        <v>6.1</v>
      </c>
      <c r="B107" s="1076" t="s">
        <v>154</v>
      </c>
      <c r="C107" s="1148">
        <f>'24. M&amp;E Staff Loading'!C107</f>
        <v>0</v>
      </c>
      <c r="D107" s="919">
        <f>'24. M&amp;E Staff Loading'!D107</f>
        <v>0</v>
      </c>
      <c r="E107" s="1149">
        <f>'24. M&amp;E Staff Loading'!E107</f>
        <v>0</v>
      </c>
      <c r="F107" s="1102"/>
      <c r="G107" s="1102"/>
      <c r="H107" s="1102"/>
      <c r="I107" s="1102"/>
      <c r="J107" s="1102"/>
      <c r="K107" s="1102"/>
      <c r="L107" s="1102"/>
      <c r="M107" s="1102"/>
      <c r="N107" s="1102"/>
      <c r="O107" s="1102"/>
      <c r="P107" s="1102"/>
      <c r="Q107" s="1102"/>
      <c r="R107" s="1080">
        <f t="shared" ref="R107:R111" si="110">SUM(F107:Q107)</f>
        <v>0</v>
      </c>
      <c r="S107" s="788">
        <f>D107*R107</f>
        <v>0</v>
      </c>
      <c r="W107" s="1081">
        <f>X107/$U$7</f>
        <v>0</v>
      </c>
      <c r="X107" s="1081">
        <f>R107/12</f>
        <v>0</v>
      </c>
      <c r="Z107" s="1081">
        <f>IF($E107="Y",$R107,0)</f>
        <v>0</v>
      </c>
      <c r="AA107" s="1081">
        <f>IF($E107="N",$R107,0)</f>
        <v>0</v>
      </c>
      <c r="AB107" s="909" t="e">
        <f>Z107/(AA107+Z107)</f>
        <v>#DIV/0!</v>
      </c>
    </row>
    <row r="108" spans="1:28" s="1088" customFormat="1" ht="14.25" x14ac:dyDescent="0.3">
      <c r="A108" s="1075"/>
      <c r="B108" s="1076"/>
      <c r="C108" s="1148">
        <f>'24. M&amp;E Staff Loading'!C108</f>
        <v>0</v>
      </c>
      <c r="D108" s="919">
        <f>'24. M&amp;E Staff Loading'!D108</f>
        <v>0</v>
      </c>
      <c r="E108" s="1149">
        <f>'24. M&amp;E Staff Loading'!E108</f>
        <v>0</v>
      </c>
      <c r="F108" s="1102"/>
      <c r="G108" s="1102"/>
      <c r="H108" s="1102"/>
      <c r="I108" s="1102"/>
      <c r="J108" s="1102"/>
      <c r="K108" s="1102"/>
      <c r="L108" s="1102"/>
      <c r="M108" s="1102"/>
      <c r="N108" s="1102"/>
      <c r="O108" s="1102"/>
      <c r="P108" s="1102"/>
      <c r="Q108" s="1102"/>
      <c r="R108" s="1080">
        <f t="shared" si="110"/>
        <v>0</v>
      </c>
      <c r="S108" s="788">
        <f t="shared" ref="S108:S111" si="111">D108*R108</f>
        <v>0</v>
      </c>
      <c r="T108" s="1066"/>
      <c r="U108" s="1066"/>
      <c r="V108" s="1066"/>
      <c r="W108" s="1081">
        <f t="shared" ref="W108:W111" si="112">X108/$U$7</f>
        <v>0</v>
      </c>
      <c r="X108" s="1081">
        <f t="shared" ref="X108:X111" si="113">R108/12</f>
        <v>0</v>
      </c>
      <c r="Z108" s="1081">
        <f t="shared" ref="Z108:Z111" si="114">IF($E108="Y",$R108,0)</f>
        <v>0</v>
      </c>
      <c r="AA108" s="1081">
        <f t="shared" ref="AA108:AA111" si="115">IF($E108="N",$R108,0)</f>
        <v>0</v>
      </c>
      <c r="AB108" s="909" t="e">
        <f t="shared" ref="AB108:AB111" si="116">Z108/(AA108+Z108)</f>
        <v>#DIV/0!</v>
      </c>
    </row>
    <row r="109" spans="1:28" ht="14.25" x14ac:dyDescent="0.3">
      <c r="A109" s="1075"/>
      <c r="B109" s="1076"/>
      <c r="C109" s="1148">
        <f>'24. M&amp;E Staff Loading'!C109</f>
        <v>0</v>
      </c>
      <c r="D109" s="919">
        <f>'24. M&amp;E Staff Loading'!D109</f>
        <v>0</v>
      </c>
      <c r="E109" s="1149">
        <f>'24. M&amp;E Staff Loading'!E109</f>
        <v>0</v>
      </c>
      <c r="F109" s="1102"/>
      <c r="G109" s="1102"/>
      <c r="H109" s="1102"/>
      <c r="I109" s="1102"/>
      <c r="J109" s="1102"/>
      <c r="K109" s="1102"/>
      <c r="L109" s="1102"/>
      <c r="M109" s="1102"/>
      <c r="N109" s="1102"/>
      <c r="O109" s="1102"/>
      <c r="P109" s="1102"/>
      <c r="Q109" s="1102"/>
      <c r="R109" s="1080">
        <f t="shared" si="110"/>
        <v>0</v>
      </c>
      <c r="S109" s="788">
        <f t="shared" si="111"/>
        <v>0</v>
      </c>
      <c r="W109" s="1081">
        <f t="shared" si="112"/>
        <v>0</v>
      </c>
      <c r="X109" s="1081">
        <f t="shared" si="113"/>
        <v>0</v>
      </c>
      <c r="Z109" s="1081">
        <f t="shared" si="114"/>
        <v>0</v>
      </c>
      <c r="AA109" s="1081">
        <f t="shared" si="115"/>
        <v>0</v>
      </c>
      <c r="AB109" s="909" t="e">
        <f t="shared" si="116"/>
        <v>#DIV/0!</v>
      </c>
    </row>
    <row r="110" spans="1:28" s="1088" customFormat="1" ht="14.25" x14ac:dyDescent="0.3">
      <c r="A110" s="1075"/>
      <c r="B110" s="1076"/>
      <c r="C110" s="1148">
        <f>'24. M&amp;E Staff Loading'!C110</f>
        <v>0</v>
      </c>
      <c r="D110" s="919">
        <f>'24. M&amp;E Staff Loading'!D110</f>
        <v>0</v>
      </c>
      <c r="E110" s="1149">
        <f>'24. M&amp;E Staff Loading'!E110</f>
        <v>0</v>
      </c>
      <c r="F110" s="1102"/>
      <c r="G110" s="1102"/>
      <c r="H110" s="1102"/>
      <c r="I110" s="1102"/>
      <c r="J110" s="1102"/>
      <c r="K110" s="1102"/>
      <c r="L110" s="1102"/>
      <c r="M110" s="1102"/>
      <c r="N110" s="1102"/>
      <c r="O110" s="1102"/>
      <c r="P110" s="1102"/>
      <c r="Q110" s="1102"/>
      <c r="R110" s="1080">
        <f t="shared" si="110"/>
        <v>0</v>
      </c>
      <c r="S110" s="788">
        <f t="shared" si="111"/>
        <v>0</v>
      </c>
      <c r="T110" s="1066"/>
      <c r="U110" s="1066"/>
      <c r="V110" s="1066"/>
      <c r="W110" s="1081">
        <f t="shared" si="112"/>
        <v>0</v>
      </c>
      <c r="X110" s="1081">
        <f t="shared" si="113"/>
        <v>0</v>
      </c>
      <c r="Z110" s="1081">
        <f t="shared" si="114"/>
        <v>0</v>
      </c>
      <c r="AA110" s="1081">
        <f t="shared" si="115"/>
        <v>0</v>
      </c>
      <c r="AB110" s="909" t="e">
        <f t="shared" si="116"/>
        <v>#DIV/0!</v>
      </c>
    </row>
    <row r="111" spans="1:28" ht="14.25" x14ac:dyDescent="0.3">
      <c r="A111" s="1075"/>
      <c r="B111" s="1076"/>
      <c r="C111" s="1148">
        <f>'24. M&amp;E Staff Loading'!C111</f>
        <v>0</v>
      </c>
      <c r="D111" s="919">
        <f>'24. M&amp;E Staff Loading'!D111</f>
        <v>0</v>
      </c>
      <c r="E111" s="1149">
        <f>'24. M&amp;E Staff Loading'!E111</f>
        <v>0</v>
      </c>
      <c r="F111" s="1102"/>
      <c r="G111" s="1102"/>
      <c r="H111" s="1102"/>
      <c r="I111" s="1102"/>
      <c r="J111" s="1102"/>
      <c r="K111" s="1102"/>
      <c r="L111" s="1102"/>
      <c r="M111" s="1102"/>
      <c r="N111" s="1102"/>
      <c r="O111" s="1102"/>
      <c r="P111" s="1102"/>
      <c r="Q111" s="1102"/>
      <c r="R111" s="1080">
        <f t="shared" si="110"/>
        <v>0</v>
      </c>
      <c r="S111" s="788">
        <f t="shared" si="111"/>
        <v>0</v>
      </c>
      <c r="W111" s="1081">
        <f t="shared" si="112"/>
        <v>0</v>
      </c>
      <c r="X111" s="1081">
        <f t="shared" si="113"/>
        <v>0</v>
      </c>
      <c r="Z111" s="1081">
        <f t="shared" si="114"/>
        <v>0</v>
      </c>
      <c r="AA111" s="1081">
        <f t="shared" si="115"/>
        <v>0</v>
      </c>
      <c r="AB111" s="909" t="e">
        <f t="shared" si="116"/>
        <v>#DIV/0!</v>
      </c>
    </row>
    <row r="112" spans="1:28" ht="15" thickBot="1" x14ac:dyDescent="0.35">
      <c r="A112" s="1082"/>
      <c r="B112" s="1083" t="s">
        <v>1234</v>
      </c>
      <c r="C112" s="1084"/>
      <c r="D112" s="920"/>
      <c r="E112" s="1086"/>
      <c r="F112" s="1087">
        <f>SUM(F107:F111)</f>
        <v>0</v>
      </c>
      <c r="G112" s="1087">
        <f t="shared" ref="G112:R112" si="117">SUM(G107:G111)</f>
        <v>0</v>
      </c>
      <c r="H112" s="1087">
        <f t="shared" si="117"/>
        <v>0</v>
      </c>
      <c r="I112" s="1087">
        <f t="shared" si="117"/>
        <v>0</v>
      </c>
      <c r="J112" s="1087">
        <f t="shared" si="117"/>
        <v>0</v>
      </c>
      <c r="K112" s="1087">
        <f t="shared" si="117"/>
        <v>0</v>
      </c>
      <c r="L112" s="1087">
        <f t="shared" si="117"/>
        <v>0</v>
      </c>
      <c r="M112" s="1087">
        <f t="shared" si="117"/>
        <v>0</v>
      </c>
      <c r="N112" s="1087">
        <f t="shared" si="117"/>
        <v>0</v>
      </c>
      <c r="O112" s="1087">
        <f t="shared" si="117"/>
        <v>0</v>
      </c>
      <c r="P112" s="1087">
        <f t="shared" si="117"/>
        <v>0</v>
      </c>
      <c r="Q112" s="1087">
        <f t="shared" si="117"/>
        <v>0</v>
      </c>
      <c r="R112" s="1087">
        <f t="shared" si="117"/>
        <v>0</v>
      </c>
      <c r="S112" s="796">
        <f>SUM(S107:S111)</f>
        <v>0</v>
      </c>
      <c r="W112" s="1099">
        <f>SUM(W107:W111)</f>
        <v>0</v>
      </c>
      <c r="X112" s="1099">
        <f>SUM(X107:X111)</f>
        <v>0</v>
      </c>
      <c r="Z112" s="1089">
        <f>SUM(Z107:Z111)</f>
        <v>0</v>
      </c>
      <c r="AA112" s="1089">
        <f>SUM(AA107:AA111)</f>
        <v>0</v>
      </c>
      <c r="AB112" s="798" t="e">
        <f>Z112/(Z112+AA112)</f>
        <v>#DIV/0!</v>
      </c>
    </row>
    <row r="113" spans="1:28" ht="14.25" x14ac:dyDescent="0.3">
      <c r="A113" s="1075">
        <v>6.2</v>
      </c>
      <c r="B113" s="1076" t="s">
        <v>1174</v>
      </c>
      <c r="C113" s="1148">
        <f>'24. M&amp;E Staff Loading'!C113</f>
        <v>0</v>
      </c>
      <c r="D113" s="919">
        <f>'24. M&amp;E Staff Loading'!D113</f>
        <v>0</v>
      </c>
      <c r="E113" s="1149">
        <f>'24. M&amp;E Staff Loading'!E113</f>
        <v>0</v>
      </c>
      <c r="F113" s="1102"/>
      <c r="G113" s="1102"/>
      <c r="H113" s="1102"/>
      <c r="I113" s="1102"/>
      <c r="J113" s="1102"/>
      <c r="K113" s="1102"/>
      <c r="L113" s="1102"/>
      <c r="M113" s="1102"/>
      <c r="N113" s="1102"/>
      <c r="O113" s="1102"/>
      <c r="P113" s="1102"/>
      <c r="Q113" s="1102"/>
      <c r="R113" s="1080">
        <f t="shared" ref="R113:R117" si="118">SUM(F113:Q113)</f>
        <v>0</v>
      </c>
      <c r="S113" s="788">
        <f>D113*R113</f>
        <v>0</v>
      </c>
      <c r="T113" s="1088"/>
      <c r="U113" s="1088"/>
      <c r="V113" s="1088"/>
      <c r="W113" s="1081">
        <f>X113/$U$7</f>
        <v>0</v>
      </c>
      <c r="X113" s="1081">
        <f>R113/12</f>
        <v>0</v>
      </c>
      <c r="Z113" s="1081">
        <f>IF($E113="Y",$R113,0)</f>
        <v>0</v>
      </c>
      <c r="AA113" s="1081">
        <f>IF($E113="N",$R113,0)</f>
        <v>0</v>
      </c>
      <c r="AB113" s="909" t="e">
        <f>Z113/(AA113+Z113)</f>
        <v>#DIV/0!</v>
      </c>
    </row>
    <row r="114" spans="1:28" s="1088" customFormat="1" ht="14.25" x14ac:dyDescent="0.3">
      <c r="A114" s="1075"/>
      <c r="B114" s="1076"/>
      <c r="C114" s="1148">
        <f>'24. M&amp;E Staff Loading'!C114</f>
        <v>0</v>
      </c>
      <c r="D114" s="919">
        <f>'24. M&amp;E Staff Loading'!D114</f>
        <v>0</v>
      </c>
      <c r="E114" s="1149">
        <f>'24. M&amp;E Staff Loading'!E114</f>
        <v>0</v>
      </c>
      <c r="F114" s="1102"/>
      <c r="G114" s="1102"/>
      <c r="H114" s="1102"/>
      <c r="I114" s="1102"/>
      <c r="J114" s="1102"/>
      <c r="K114" s="1102"/>
      <c r="L114" s="1102"/>
      <c r="M114" s="1102"/>
      <c r="N114" s="1102"/>
      <c r="O114" s="1102"/>
      <c r="P114" s="1102"/>
      <c r="Q114" s="1102"/>
      <c r="R114" s="1080">
        <f t="shared" si="118"/>
        <v>0</v>
      </c>
      <c r="S114" s="788">
        <f t="shared" ref="S114:S117" si="119">D114*R114</f>
        <v>0</v>
      </c>
      <c r="W114" s="1081">
        <f t="shared" ref="W114:W117" si="120">X114/$U$7</f>
        <v>0</v>
      </c>
      <c r="X114" s="1081">
        <f t="shared" ref="X114:X117" si="121">R114/12</f>
        <v>0</v>
      </c>
      <c r="Z114" s="1081">
        <f t="shared" ref="Z114:Z117" si="122">IF($E114="Y",$R114,0)</f>
        <v>0</v>
      </c>
      <c r="AA114" s="1081">
        <f t="shared" ref="AA114:AA117" si="123">IF($E114="N",$R114,0)</f>
        <v>0</v>
      </c>
      <c r="AB114" s="909" t="e">
        <f t="shared" ref="AB114:AB117" si="124">Z114/(AA114+Z114)</f>
        <v>#DIV/0!</v>
      </c>
    </row>
    <row r="115" spans="1:28" s="1088" customFormat="1" ht="14.25" x14ac:dyDescent="0.3">
      <c r="A115" s="1075"/>
      <c r="B115" s="1076"/>
      <c r="C115" s="1148">
        <f>'24. M&amp;E Staff Loading'!C115</f>
        <v>0</v>
      </c>
      <c r="D115" s="919">
        <f>'24. M&amp;E Staff Loading'!D115</f>
        <v>0</v>
      </c>
      <c r="E115" s="1149">
        <f>'24. M&amp;E Staff Loading'!E115</f>
        <v>0</v>
      </c>
      <c r="F115" s="1102"/>
      <c r="G115" s="1102"/>
      <c r="H115" s="1102"/>
      <c r="I115" s="1102"/>
      <c r="J115" s="1102"/>
      <c r="K115" s="1102"/>
      <c r="L115" s="1102"/>
      <c r="M115" s="1102"/>
      <c r="N115" s="1102"/>
      <c r="O115" s="1102"/>
      <c r="P115" s="1102"/>
      <c r="Q115" s="1102"/>
      <c r="R115" s="1080">
        <f t="shared" si="118"/>
        <v>0</v>
      </c>
      <c r="S115" s="788">
        <f t="shared" si="119"/>
        <v>0</v>
      </c>
      <c r="W115" s="1081">
        <f t="shared" si="120"/>
        <v>0</v>
      </c>
      <c r="X115" s="1081">
        <f t="shared" si="121"/>
        <v>0</v>
      </c>
      <c r="Z115" s="1081">
        <f t="shared" si="122"/>
        <v>0</v>
      </c>
      <c r="AA115" s="1081">
        <f t="shared" si="123"/>
        <v>0</v>
      </c>
      <c r="AB115" s="909" t="e">
        <f t="shared" si="124"/>
        <v>#DIV/0!</v>
      </c>
    </row>
    <row r="116" spans="1:28" ht="14.25" x14ac:dyDescent="0.3">
      <c r="A116" s="1075"/>
      <c r="B116" s="1076"/>
      <c r="C116" s="1148">
        <f>'24. M&amp;E Staff Loading'!C116</f>
        <v>0</v>
      </c>
      <c r="D116" s="919">
        <f>'24. M&amp;E Staff Loading'!D116</f>
        <v>0</v>
      </c>
      <c r="E116" s="1149">
        <f>'24. M&amp;E Staff Loading'!E116</f>
        <v>0</v>
      </c>
      <c r="F116" s="1102"/>
      <c r="G116" s="1102"/>
      <c r="H116" s="1102"/>
      <c r="I116" s="1102"/>
      <c r="J116" s="1102"/>
      <c r="K116" s="1102"/>
      <c r="L116" s="1102"/>
      <c r="M116" s="1102"/>
      <c r="N116" s="1102"/>
      <c r="O116" s="1102"/>
      <c r="P116" s="1102"/>
      <c r="Q116" s="1102"/>
      <c r="R116" s="1080">
        <f t="shared" si="118"/>
        <v>0</v>
      </c>
      <c r="S116" s="788">
        <f t="shared" si="119"/>
        <v>0</v>
      </c>
      <c r="W116" s="1081">
        <f t="shared" si="120"/>
        <v>0</v>
      </c>
      <c r="X116" s="1081">
        <f t="shared" si="121"/>
        <v>0</v>
      </c>
      <c r="Z116" s="1081">
        <f t="shared" si="122"/>
        <v>0</v>
      </c>
      <c r="AA116" s="1081">
        <f t="shared" si="123"/>
        <v>0</v>
      </c>
      <c r="AB116" s="909" t="e">
        <f t="shared" si="124"/>
        <v>#DIV/0!</v>
      </c>
    </row>
    <row r="117" spans="1:28" ht="14.25" x14ac:dyDescent="0.3">
      <c r="A117" s="1075"/>
      <c r="B117" s="1076"/>
      <c r="C117" s="1148">
        <f>'24. M&amp;E Staff Loading'!C117</f>
        <v>0</v>
      </c>
      <c r="D117" s="919">
        <f>'24. M&amp;E Staff Loading'!D117</f>
        <v>0</v>
      </c>
      <c r="E117" s="1149">
        <f>'24. M&amp;E Staff Loading'!E117</f>
        <v>0</v>
      </c>
      <c r="F117" s="1102"/>
      <c r="G117" s="1102"/>
      <c r="H117" s="1102"/>
      <c r="I117" s="1102"/>
      <c r="J117" s="1102"/>
      <c r="K117" s="1102"/>
      <c r="L117" s="1102"/>
      <c r="M117" s="1102"/>
      <c r="N117" s="1102"/>
      <c r="O117" s="1102"/>
      <c r="P117" s="1102"/>
      <c r="Q117" s="1102"/>
      <c r="R117" s="1080">
        <f t="shared" si="118"/>
        <v>0</v>
      </c>
      <c r="S117" s="788">
        <f t="shared" si="119"/>
        <v>0</v>
      </c>
      <c r="W117" s="1081">
        <f t="shared" si="120"/>
        <v>0</v>
      </c>
      <c r="X117" s="1081">
        <f t="shared" si="121"/>
        <v>0</v>
      </c>
      <c r="Z117" s="1081">
        <f t="shared" si="122"/>
        <v>0</v>
      </c>
      <c r="AA117" s="1081">
        <f t="shared" si="123"/>
        <v>0</v>
      </c>
      <c r="AB117" s="909" t="e">
        <f t="shared" si="124"/>
        <v>#DIV/0!</v>
      </c>
    </row>
    <row r="118" spans="1:28" ht="15" thickBot="1" x14ac:dyDescent="0.35">
      <c r="A118" s="1082"/>
      <c r="B118" s="1083" t="s">
        <v>1175</v>
      </c>
      <c r="C118" s="1084"/>
      <c r="D118" s="920"/>
      <c r="E118" s="1086"/>
      <c r="F118" s="1087">
        <f>SUM(F113:F117)</f>
        <v>0</v>
      </c>
      <c r="G118" s="1087">
        <f t="shared" ref="G118:R118" si="125">SUM(G113:G117)</f>
        <v>0</v>
      </c>
      <c r="H118" s="1087">
        <f t="shared" si="125"/>
        <v>0</v>
      </c>
      <c r="I118" s="1087">
        <f t="shared" si="125"/>
        <v>0</v>
      </c>
      <c r="J118" s="1087">
        <f t="shared" si="125"/>
        <v>0</v>
      </c>
      <c r="K118" s="1087">
        <f t="shared" si="125"/>
        <v>0</v>
      </c>
      <c r="L118" s="1087">
        <f t="shared" si="125"/>
        <v>0</v>
      </c>
      <c r="M118" s="1087">
        <f t="shared" si="125"/>
        <v>0</v>
      </c>
      <c r="N118" s="1087">
        <f t="shared" si="125"/>
        <v>0</v>
      </c>
      <c r="O118" s="1087">
        <f t="shared" si="125"/>
        <v>0</v>
      </c>
      <c r="P118" s="1087">
        <f t="shared" si="125"/>
        <v>0</v>
      </c>
      <c r="Q118" s="1087">
        <f t="shared" si="125"/>
        <v>0</v>
      </c>
      <c r="R118" s="1087">
        <f t="shared" si="125"/>
        <v>0</v>
      </c>
      <c r="S118" s="796">
        <f>SUM(S113:S117)</f>
        <v>0</v>
      </c>
      <c r="W118" s="1099">
        <f>SUM(W113:W117)</f>
        <v>0</v>
      </c>
      <c r="X118" s="1099">
        <f>SUM(X113:X117)</f>
        <v>0</v>
      </c>
      <c r="Z118" s="1089">
        <f>SUM(Z113:Z117)</f>
        <v>0</v>
      </c>
      <c r="AA118" s="1089">
        <f>SUM(AA113:AA117)</f>
        <v>0</v>
      </c>
      <c r="AB118" s="798" t="e">
        <f>Z118/(Z118+AA118)</f>
        <v>#DIV/0!</v>
      </c>
    </row>
    <row r="119" spans="1:28" ht="14.25" x14ac:dyDescent="0.3">
      <c r="A119" s="1075">
        <v>6.3</v>
      </c>
      <c r="B119" s="1076" t="s">
        <v>158</v>
      </c>
      <c r="C119" s="1148">
        <f>'24. M&amp;E Staff Loading'!C119</f>
        <v>0</v>
      </c>
      <c r="D119" s="919">
        <f>'24. M&amp;E Staff Loading'!D119</f>
        <v>0</v>
      </c>
      <c r="E119" s="1149">
        <f>'24. M&amp;E Staff Loading'!E119</f>
        <v>0</v>
      </c>
      <c r="F119" s="1102"/>
      <c r="G119" s="1102"/>
      <c r="H119" s="1102"/>
      <c r="I119" s="1102"/>
      <c r="J119" s="1102"/>
      <c r="K119" s="1102"/>
      <c r="L119" s="1102"/>
      <c r="M119" s="1102"/>
      <c r="N119" s="1102"/>
      <c r="O119" s="1102"/>
      <c r="P119" s="1102"/>
      <c r="Q119" s="1102"/>
      <c r="R119" s="1080">
        <f t="shared" ref="R119:R123" si="126">SUM(F119:Q119)</f>
        <v>0</v>
      </c>
      <c r="S119" s="788">
        <f>D119*R119</f>
        <v>0</v>
      </c>
      <c r="W119" s="1081">
        <f>X119/$U$7</f>
        <v>0</v>
      </c>
      <c r="X119" s="1081">
        <f>R119/12</f>
        <v>0</v>
      </c>
      <c r="Z119" s="1081">
        <f>IF($E119="Y",$R119,0)</f>
        <v>0</v>
      </c>
      <c r="AA119" s="1081">
        <f>IF($E119="N",$R119,0)</f>
        <v>0</v>
      </c>
      <c r="AB119" s="909" t="e">
        <f>Z119/(AA119+Z119)</f>
        <v>#DIV/0!</v>
      </c>
    </row>
    <row r="120" spans="1:28" s="1088" customFormat="1" ht="14.25" x14ac:dyDescent="0.3">
      <c r="A120" s="1075"/>
      <c r="B120" s="1076"/>
      <c r="C120" s="1148">
        <f>'24. M&amp;E Staff Loading'!C120</f>
        <v>0</v>
      </c>
      <c r="D120" s="919">
        <f>'24. M&amp;E Staff Loading'!D120</f>
        <v>0</v>
      </c>
      <c r="E120" s="1149">
        <f>'24. M&amp;E Staff Loading'!E120</f>
        <v>0</v>
      </c>
      <c r="F120" s="1102"/>
      <c r="G120" s="1102"/>
      <c r="H120" s="1102"/>
      <c r="I120" s="1102"/>
      <c r="J120" s="1102"/>
      <c r="K120" s="1102"/>
      <c r="L120" s="1102"/>
      <c r="M120" s="1102"/>
      <c r="N120" s="1102"/>
      <c r="O120" s="1102"/>
      <c r="P120" s="1102"/>
      <c r="Q120" s="1102"/>
      <c r="R120" s="1080">
        <f t="shared" si="126"/>
        <v>0</v>
      </c>
      <c r="S120" s="788">
        <f t="shared" ref="S120:S123" si="127">D120*R120</f>
        <v>0</v>
      </c>
      <c r="T120" s="1129"/>
      <c r="U120" s="1129"/>
      <c r="V120" s="1129"/>
      <c r="W120" s="1081">
        <f t="shared" ref="W120:W123" si="128">X120/$U$7</f>
        <v>0</v>
      </c>
      <c r="X120" s="1081">
        <f t="shared" ref="X120:X123" si="129">R120/12</f>
        <v>0</v>
      </c>
      <c r="Z120" s="1081">
        <f t="shared" ref="Z120:Z123" si="130">IF($E120="Y",$R120,0)</f>
        <v>0</v>
      </c>
      <c r="AA120" s="1081">
        <f t="shared" ref="AA120:AA123" si="131">IF($E120="N",$R120,0)</f>
        <v>0</v>
      </c>
      <c r="AB120" s="909" t="e">
        <f t="shared" ref="AB120:AB123" si="132">Z120/(AA120+Z120)</f>
        <v>#DIV/0!</v>
      </c>
    </row>
    <row r="121" spans="1:28" ht="14.25" x14ac:dyDescent="0.3">
      <c r="A121" s="1075"/>
      <c r="B121" s="1076"/>
      <c r="C121" s="1148">
        <f>'24. M&amp;E Staff Loading'!C121</f>
        <v>0</v>
      </c>
      <c r="D121" s="919">
        <f>'24. M&amp;E Staff Loading'!D121</f>
        <v>0</v>
      </c>
      <c r="E121" s="1149">
        <f>'24. M&amp;E Staff Loading'!E121</f>
        <v>0</v>
      </c>
      <c r="F121" s="1102"/>
      <c r="G121" s="1102"/>
      <c r="H121" s="1102"/>
      <c r="I121" s="1102"/>
      <c r="J121" s="1102"/>
      <c r="K121" s="1102"/>
      <c r="L121" s="1102"/>
      <c r="M121" s="1102"/>
      <c r="N121" s="1102"/>
      <c r="O121" s="1102"/>
      <c r="P121" s="1102"/>
      <c r="Q121" s="1102"/>
      <c r="R121" s="1080">
        <f t="shared" si="126"/>
        <v>0</v>
      </c>
      <c r="S121" s="788">
        <f t="shared" si="127"/>
        <v>0</v>
      </c>
      <c r="W121" s="1081">
        <f t="shared" si="128"/>
        <v>0</v>
      </c>
      <c r="X121" s="1081">
        <f t="shared" si="129"/>
        <v>0</v>
      </c>
      <c r="Z121" s="1081">
        <f t="shared" si="130"/>
        <v>0</v>
      </c>
      <c r="AA121" s="1081">
        <f t="shared" si="131"/>
        <v>0</v>
      </c>
      <c r="AB121" s="909" t="e">
        <f t="shared" si="132"/>
        <v>#DIV/0!</v>
      </c>
    </row>
    <row r="122" spans="1:28" s="1088" customFormat="1" ht="14.25" x14ac:dyDescent="0.3">
      <c r="A122" s="1075"/>
      <c r="B122" s="1076"/>
      <c r="C122" s="1148">
        <f>'24. M&amp;E Staff Loading'!C122</f>
        <v>0</v>
      </c>
      <c r="D122" s="919">
        <f>'24. M&amp;E Staff Loading'!D122</f>
        <v>0</v>
      </c>
      <c r="E122" s="1149">
        <f>'24. M&amp;E Staff Loading'!E122</f>
        <v>0</v>
      </c>
      <c r="F122" s="1102"/>
      <c r="G122" s="1102"/>
      <c r="H122" s="1102"/>
      <c r="I122" s="1102"/>
      <c r="J122" s="1102"/>
      <c r="K122" s="1102"/>
      <c r="L122" s="1102"/>
      <c r="M122" s="1102"/>
      <c r="N122" s="1102"/>
      <c r="O122" s="1102"/>
      <c r="P122" s="1102"/>
      <c r="Q122" s="1102"/>
      <c r="R122" s="1080">
        <f t="shared" si="126"/>
        <v>0</v>
      </c>
      <c r="S122" s="788">
        <f t="shared" si="127"/>
        <v>0</v>
      </c>
      <c r="T122" s="1066"/>
      <c r="U122" s="1066"/>
      <c r="V122" s="1066"/>
      <c r="W122" s="1081">
        <f t="shared" si="128"/>
        <v>0</v>
      </c>
      <c r="X122" s="1081">
        <f t="shared" si="129"/>
        <v>0</v>
      </c>
      <c r="Z122" s="1081">
        <f t="shared" si="130"/>
        <v>0</v>
      </c>
      <c r="AA122" s="1081">
        <f t="shared" si="131"/>
        <v>0</v>
      </c>
      <c r="AB122" s="909" t="e">
        <f t="shared" si="132"/>
        <v>#DIV/0!</v>
      </c>
    </row>
    <row r="123" spans="1:28" ht="14.25" x14ac:dyDescent="0.3">
      <c r="A123" s="1075"/>
      <c r="B123" s="1076"/>
      <c r="C123" s="1148">
        <f>'24. M&amp;E Staff Loading'!C123</f>
        <v>0</v>
      </c>
      <c r="D123" s="919">
        <f>'24. M&amp;E Staff Loading'!D123</f>
        <v>0</v>
      </c>
      <c r="E123" s="1149">
        <f>'24. M&amp;E Staff Loading'!E123</f>
        <v>0</v>
      </c>
      <c r="F123" s="1102"/>
      <c r="G123" s="1102"/>
      <c r="H123" s="1102"/>
      <c r="I123" s="1102"/>
      <c r="J123" s="1102"/>
      <c r="K123" s="1102"/>
      <c r="L123" s="1102"/>
      <c r="M123" s="1102"/>
      <c r="N123" s="1102"/>
      <c r="O123" s="1102"/>
      <c r="P123" s="1102"/>
      <c r="Q123" s="1102"/>
      <c r="R123" s="1080">
        <f t="shared" si="126"/>
        <v>0</v>
      </c>
      <c r="S123" s="788">
        <f t="shared" si="127"/>
        <v>0</v>
      </c>
      <c r="W123" s="1081">
        <f t="shared" si="128"/>
        <v>0</v>
      </c>
      <c r="X123" s="1081">
        <f t="shared" si="129"/>
        <v>0</v>
      </c>
      <c r="Z123" s="1081">
        <f t="shared" si="130"/>
        <v>0</v>
      </c>
      <c r="AA123" s="1081">
        <f t="shared" si="131"/>
        <v>0</v>
      </c>
      <c r="AB123" s="909" t="e">
        <f t="shared" si="132"/>
        <v>#DIV/0!</v>
      </c>
    </row>
    <row r="124" spans="1:28" ht="15" thickBot="1" x14ac:dyDescent="0.35">
      <c r="A124" s="1082"/>
      <c r="B124" s="1083" t="s">
        <v>159</v>
      </c>
      <c r="C124" s="1084"/>
      <c r="D124" s="920"/>
      <c r="E124" s="1086"/>
      <c r="F124" s="1087">
        <f>SUM(F119:F123)</f>
        <v>0</v>
      </c>
      <c r="G124" s="1087">
        <f t="shared" ref="G124:R124" si="133">SUM(G119:G123)</f>
        <v>0</v>
      </c>
      <c r="H124" s="1087">
        <f t="shared" si="133"/>
        <v>0</v>
      </c>
      <c r="I124" s="1087">
        <f t="shared" si="133"/>
        <v>0</v>
      </c>
      <c r="J124" s="1087">
        <f t="shared" si="133"/>
        <v>0</v>
      </c>
      <c r="K124" s="1087">
        <f t="shared" si="133"/>
        <v>0</v>
      </c>
      <c r="L124" s="1087">
        <f t="shared" si="133"/>
        <v>0</v>
      </c>
      <c r="M124" s="1087">
        <f t="shared" si="133"/>
        <v>0</v>
      </c>
      <c r="N124" s="1087">
        <f t="shared" si="133"/>
        <v>0</v>
      </c>
      <c r="O124" s="1087">
        <f t="shared" si="133"/>
        <v>0</v>
      </c>
      <c r="P124" s="1087">
        <f t="shared" si="133"/>
        <v>0</v>
      </c>
      <c r="Q124" s="1087">
        <f t="shared" si="133"/>
        <v>0</v>
      </c>
      <c r="R124" s="1087">
        <f t="shared" si="133"/>
        <v>0</v>
      </c>
      <c r="S124" s="796">
        <f>SUM(S119:S123)</f>
        <v>0</v>
      </c>
      <c r="W124" s="1099">
        <f>SUM(W119:W123)</f>
        <v>0</v>
      </c>
      <c r="X124" s="1099">
        <f>SUM(X119:X123)</f>
        <v>0</v>
      </c>
      <c r="Z124" s="1089">
        <f>SUM(Z119:Z123)</f>
        <v>0</v>
      </c>
      <c r="AA124" s="1089">
        <f>SUM(AA119:AA123)</f>
        <v>0</v>
      </c>
      <c r="AB124" s="798" t="e">
        <f>Z124/(Z124+AA124)</f>
        <v>#DIV/0!</v>
      </c>
    </row>
    <row r="125" spans="1:28" ht="14.25" x14ac:dyDescent="0.3">
      <c r="A125" s="1075">
        <v>6.4</v>
      </c>
      <c r="B125" s="1076" t="s">
        <v>160</v>
      </c>
      <c r="C125" s="1148">
        <f>'24. M&amp;E Staff Loading'!C125</f>
        <v>0</v>
      </c>
      <c r="D125" s="919">
        <f>'24. M&amp;E Staff Loading'!D125</f>
        <v>0</v>
      </c>
      <c r="E125" s="1149">
        <f>'24. M&amp;E Staff Loading'!E125</f>
        <v>0</v>
      </c>
      <c r="F125" s="1102"/>
      <c r="G125" s="1102"/>
      <c r="H125" s="1102"/>
      <c r="I125" s="1102"/>
      <c r="J125" s="1102"/>
      <c r="K125" s="1102"/>
      <c r="L125" s="1102"/>
      <c r="M125" s="1102"/>
      <c r="N125" s="1102"/>
      <c r="O125" s="1102"/>
      <c r="P125" s="1102"/>
      <c r="Q125" s="1102"/>
      <c r="R125" s="1080">
        <f t="shared" ref="R125:R129" si="134">SUM(F125:Q125)</f>
        <v>0</v>
      </c>
      <c r="S125" s="788">
        <f>D125*R125</f>
        <v>0</v>
      </c>
      <c r="W125" s="1081">
        <f>X125/$U$7</f>
        <v>0</v>
      </c>
      <c r="X125" s="1081">
        <f>R125/12</f>
        <v>0</v>
      </c>
      <c r="Z125" s="1081">
        <f>IF($E125="Y",$R125,0)</f>
        <v>0</v>
      </c>
      <c r="AA125" s="1081">
        <f>IF($E125="N",$R125,0)</f>
        <v>0</v>
      </c>
      <c r="AB125" s="909" t="e">
        <f>Z125/(AA125+Z125)</f>
        <v>#DIV/0!</v>
      </c>
    </row>
    <row r="126" spans="1:28" s="1088" customFormat="1" ht="14.25" x14ac:dyDescent="0.3">
      <c r="A126" s="1075"/>
      <c r="B126" s="1076"/>
      <c r="C126" s="1148">
        <f>'24. M&amp;E Staff Loading'!C126</f>
        <v>0</v>
      </c>
      <c r="D126" s="919">
        <f>'24. M&amp;E Staff Loading'!D126</f>
        <v>0</v>
      </c>
      <c r="E126" s="1149">
        <f>'24. M&amp;E Staff Loading'!E126</f>
        <v>0</v>
      </c>
      <c r="F126" s="1102"/>
      <c r="G126" s="1102"/>
      <c r="H126" s="1102"/>
      <c r="I126" s="1102"/>
      <c r="J126" s="1102"/>
      <c r="K126" s="1102"/>
      <c r="L126" s="1102"/>
      <c r="M126" s="1102"/>
      <c r="N126" s="1102"/>
      <c r="O126" s="1102"/>
      <c r="P126" s="1102"/>
      <c r="Q126" s="1102"/>
      <c r="R126" s="1080">
        <f t="shared" si="134"/>
        <v>0</v>
      </c>
      <c r="S126" s="788">
        <f t="shared" ref="S126:S129" si="135">D126*R126</f>
        <v>0</v>
      </c>
      <c r="T126" s="1066"/>
      <c r="U126" s="1066"/>
      <c r="V126" s="1066"/>
      <c r="W126" s="1081">
        <f t="shared" ref="W126:W129" si="136">X126/$U$7</f>
        <v>0</v>
      </c>
      <c r="X126" s="1081">
        <f t="shared" ref="X126:X129" si="137">R126/12</f>
        <v>0</v>
      </c>
      <c r="Z126" s="1081">
        <f t="shared" ref="Z126:Z129" si="138">IF($E126="Y",$R126,0)</f>
        <v>0</v>
      </c>
      <c r="AA126" s="1081">
        <f t="shared" ref="AA126:AA129" si="139">IF($E126="N",$R126,0)</f>
        <v>0</v>
      </c>
      <c r="AB126" s="909" t="e">
        <f t="shared" ref="AB126:AB129" si="140">Z126/(AA126+Z126)</f>
        <v>#DIV/0!</v>
      </c>
    </row>
    <row r="127" spans="1:28" s="1088" customFormat="1" ht="14.25" x14ac:dyDescent="0.3">
      <c r="A127" s="1075"/>
      <c r="B127" s="1076"/>
      <c r="C127" s="1148">
        <f>'24. M&amp;E Staff Loading'!C127</f>
        <v>0</v>
      </c>
      <c r="D127" s="919">
        <f>'24. M&amp;E Staff Loading'!D127</f>
        <v>0</v>
      </c>
      <c r="E127" s="1149">
        <f>'24. M&amp;E Staff Loading'!E127</f>
        <v>0</v>
      </c>
      <c r="F127" s="1102"/>
      <c r="G127" s="1102"/>
      <c r="H127" s="1102"/>
      <c r="I127" s="1102"/>
      <c r="J127" s="1102"/>
      <c r="K127" s="1102"/>
      <c r="L127" s="1102"/>
      <c r="M127" s="1102"/>
      <c r="N127" s="1102"/>
      <c r="O127" s="1102"/>
      <c r="P127" s="1102"/>
      <c r="Q127" s="1102"/>
      <c r="R127" s="1080">
        <f t="shared" si="134"/>
        <v>0</v>
      </c>
      <c r="S127" s="788">
        <f t="shared" si="135"/>
        <v>0</v>
      </c>
      <c r="T127" s="1066"/>
      <c r="U127" s="1066"/>
      <c r="V127" s="1066"/>
      <c r="W127" s="1081">
        <f t="shared" si="136"/>
        <v>0</v>
      </c>
      <c r="X127" s="1081">
        <f t="shared" si="137"/>
        <v>0</v>
      </c>
      <c r="Z127" s="1081">
        <f t="shared" si="138"/>
        <v>0</v>
      </c>
      <c r="AA127" s="1081">
        <f t="shared" si="139"/>
        <v>0</v>
      </c>
      <c r="AB127" s="909" t="e">
        <f t="shared" si="140"/>
        <v>#DIV/0!</v>
      </c>
    </row>
    <row r="128" spans="1:28" s="1088" customFormat="1" ht="14.25" x14ac:dyDescent="0.3">
      <c r="A128" s="1075"/>
      <c r="B128" s="1076"/>
      <c r="C128" s="1148">
        <f>'24. M&amp;E Staff Loading'!C128</f>
        <v>0</v>
      </c>
      <c r="D128" s="919">
        <f>'24. M&amp;E Staff Loading'!D128</f>
        <v>0</v>
      </c>
      <c r="E128" s="1149">
        <f>'24. M&amp;E Staff Loading'!E128</f>
        <v>0</v>
      </c>
      <c r="F128" s="1102"/>
      <c r="G128" s="1102"/>
      <c r="H128" s="1102"/>
      <c r="I128" s="1102"/>
      <c r="J128" s="1102"/>
      <c r="K128" s="1102"/>
      <c r="L128" s="1102"/>
      <c r="M128" s="1102"/>
      <c r="N128" s="1102"/>
      <c r="O128" s="1102"/>
      <c r="P128" s="1102"/>
      <c r="Q128" s="1102"/>
      <c r="R128" s="1080">
        <f t="shared" si="134"/>
        <v>0</v>
      </c>
      <c r="S128" s="788">
        <f t="shared" si="135"/>
        <v>0</v>
      </c>
      <c r="T128" s="1066"/>
      <c r="U128" s="1066"/>
      <c r="V128" s="1066"/>
      <c r="W128" s="1081">
        <f t="shared" si="136"/>
        <v>0</v>
      </c>
      <c r="X128" s="1081">
        <f t="shared" si="137"/>
        <v>0</v>
      </c>
      <c r="Z128" s="1081">
        <f t="shared" si="138"/>
        <v>0</v>
      </c>
      <c r="AA128" s="1081">
        <f t="shared" si="139"/>
        <v>0</v>
      </c>
      <c r="AB128" s="909" t="e">
        <f t="shared" si="140"/>
        <v>#DIV/0!</v>
      </c>
    </row>
    <row r="129" spans="1:28" ht="14.25" customHeight="1" x14ac:dyDescent="0.3">
      <c r="A129" s="1075"/>
      <c r="B129" s="1076"/>
      <c r="C129" s="1148">
        <f>'24. M&amp;E Staff Loading'!C129</f>
        <v>0</v>
      </c>
      <c r="D129" s="919">
        <f>'24. M&amp;E Staff Loading'!D129</f>
        <v>0</v>
      </c>
      <c r="E129" s="1149">
        <f>'24. M&amp;E Staff Loading'!E129</f>
        <v>0</v>
      </c>
      <c r="F129" s="1102"/>
      <c r="G129" s="1102"/>
      <c r="H129" s="1102"/>
      <c r="I129" s="1102"/>
      <c r="J129" s="1102"/>
      <c r="K129" s="1102"/>
      <c r="L129" s="1102"/>
      <c r="M129" s="1102"/>
      <c r="N129" s="1102"/>
      <c r="O129" s="1102"/>
      <c r="P129" s="1102"/>
      <c r="Q129" s="1102"/>
      <c r="R129" s="1080">
        <f t="shared" si="134"/>
        <v>0</v>
      </c>
      <c r="S129" s="788">
        <f t="shared" si="135"/>
        <v>0</v>
      </c>
      <c r="W129" s="1081">
        <f t="shared" si="136"/>
        <v>0</v>
      </c>
      <c r="X129" s="1081">
        <f t="shared" si="137"/>
        <v>0</v>
      </c>
      <c r="Z129" s="1081">
        <f t="shared" si="138"/>
        <v>0</v>
      </c>
      <c r="AA129" s="1081">
        <f t="shared" si="139"/>
        <v>0</v>
      </c>
      <c r="AB129" s="909" t="e">
        <f t="shared" si="140"/>
        <v>#DIV/0!</v>
      </c>
    </row>
    <row r="130" spans="1:28" s="1068" customFormat="1" ht="15" thickBot="1" x14ac:dyDescent="0.35">
      <c r="A130" s="1082"/>
      <c r="B130" s="1083" t="s">
        <v>161</v>
      </c>
      <c r="C130" s="1084"/>
      <c r="D130" s="920"/>
      <c r="E130" s="1086"/>
      <c r="F130" s="1087">
        <f>SUM(F125:F129)</f>
        <v>0</v>
      </c>
      <c r="G130" s="1087">
        <f t="shared" ref="G130:R130" si="141">SUM(G125:G129)</f>
        <v>0</v>
      </c>
      <c r="H130" s="1087">
        <f t="shared" si="141"/>
        <v>0</v>
      </c>
      <c r="I130" s="1087">
        <f t="shared" si="141"/>
        <v>0</v>
      </c>
      <c r="J130" s="1087">
        <f t="shared" si="141"/>
        <v>0</v>
      </c>
      <c r="K130" s="1087">
        <f t="shared" si="141"/>
        <v>0</v>
      </c>
      <c r="L130" s="1087">
        <f t="shared" si="141"/>
        <v>0</v>
      </c>
      <c r="M130" s="1087">
        <f t="shared" si="141"/>
        <v>0</v>
      </c>
      <c r="N130" s="1087">
        <f t="shared" si="141"/>
        <v>0</v>
      </c>
      <c r="O130" s="1087">
        <f t="shared" si="141"/>
        <v>0</v>
      </c>
      <c r="P130" s="1087">
        <f t="shared" si="141"/>
        <v>0</v>
      </c>
      <c r="Q130" s="1087">
        <f t="shared" si="141"/>
        <v>0</v>
      </c>
      <c r="R130" s="1087">
        <f t="shared" si="141"/>
        <v>0</v>
      </c>
      <c r="S130" s="796">
        <f>SUM(S125:S129)</f>
        <v>0</v>
      </c>
      <c r="T130" s="1066"/>
      <c r="U130" s="1066"/>
      <c r="V130" s="1066"/>
      <c r="W130" s="1099">
        <f>SUM(W125:W129)</f>
        <v>0</v>
      </c>
      <c r="X130" s="1099">
        <f>SUM(X125:X129)</f>
        <v>0</v>
      </c>
      <c r="Z130" s="1089">
        <f>SUM(Z125:Z129)</f>
        <v>0</v>
      </c>
      <c r="AA130" s="1089">
        <f>SUM(AA125:AA129)</f>
        <v>0</v>
      </c>
      <c r="AB130" s="798" t="e">
        <f>Z130/(Z130+AA130)</f>
        <v>#DIV/0!</v>
      </c>
    </row>
    <row r="131" spans="1:28" ht="9.9499999999999993" customHeight="1" x14ac:dyDescent="0.3">
      <c r="A131" s="1100"/>
      <c r="B131" s="1101"/>
      <c r="C131" s="1118"/>
      <c r="D131" s="922"/>
      <c r="E131" s="1079"/>
      <c r="F131" s="1102"/>
      <c r="G131" s="1102"/>
      <c r="H131" s="1102"/>
      <c r="I131" s="1102"/>
      <c r="J131" s="1102"/>
      <c r="K131" s="1102"/>
      <c r="L131" s="1102"/>
      <c r="M131" s="1102"/>
      <c r="N131" s="1102"/>
      <c r="O131" s="1102"/>
      <c r="P131" s="1102"/>
      <c r="Q131" s="1102"/>
      <c r="R131" s="1102"/>
      <c r="S131" s="834"/>
      <c r="W131" s="1125"/>
      <c r="X131" s="1125"/>
      <c r="Z131" s="1125"/>
      <c r="AA131" s="1125"/>
      <c r="AB131" s="790"/>
    </row>
    <row r="132" spans="1:28" ht="15" thickBot="1" x14ac:dyDescent="0.35">
      <c r="A132" s="1104"/>
      <c r="B132" s="1105" t="s">
        <v>155</v>
      </c>
      <c r="C132" s="1106"/>
      <c r="D132" s="923"/>
      <c r="E132" s="1108"/>
      <c r="F132" s="1107">
        <f t="shared" ref="F132:S132" si="142">SUM(F112,F118,F124,F130)</f>
        <v>0</v>
      </c>
      <c r="G132" s="1107">
        <f t="shared" si="142"/>
        <v>0</v>
      </c>
      <c r="H132" s="1107">
        <f t="shared" si="142"/>
        <v>0</v>
      </c>
      <c r="I132" s="1107">
        <f t="shared" si="142"/>
        <v>0</v>
      </c>
      <c r="J132" s="1107">
        <f t="shared" si="142"/>
        <v>0</v>
      </c>
      <c r="K132" s="1107">
        <f t="shared" si="142"/>
        <v>0</v>
      </c>
      <c r="L132" s="1107">
        <f t="shared" si="142"/>
        <v>0</v>
      </c>
      <c r="M132" s="1107">
        <f t="shared" si="142"/>
        <v>0</v>
      </c>
      <c r="N132" s="1107">
        <f t="shared" si="142"/>
        <v>0</v>
      </c>
      <c r="O132" s="1107">
        <f t="shared" si="142"/>
        <v>0</v>
      </c>
      <c r="P132" s="1107">
        <f t="shared" si="142"/>
        <v>0</v>
      </c>
      <c r="Q132" s="1107">
        <f t="shared" si="142"/>
        <v>0</v>
      </c>
      <c r="R132" s="1107">
        <f t="shared" si="142"/>
        <v>0</v>
      </c>
      <c r="S132" s="814">
        <f t="shared" si="142"/>
        <v>0</v>
      </c>
      <c r="W132" s="1107">
        <f>SUM(W112,W118,W124,W130)</f>
        <v>0</v>
      </c>
      <c r="X132" s="1107">
        <f>SUM(X112,X118,X124,X130)</f>
        <v>0</v>
      </c>
      <c r="Z132" s="1107">
        <f>SUM(Z112,Z118,Z124,Z130)</f>
        <v>0</v>
      </c>
      <c r="AA132" s="1107">
        <f>SUM(AA112,AA118,AA124,AA130)</f>
        <v>0</v>
      </c>
      <c r="AB132" s="1190" t="e">
        <f t="shared" ref="AB132" si="143">Z132/(AA132+Z132)</f>
        <v>#DIV/0!</v>
      </c>
    </row>
    <row r="133" spans="1:28" ht="14.25" x14ac:dyDescent="0.3">
      <c r="A133" s="1126"/>
      <c r="B133" s="1101"/>
      <c r="C133" s="1077"/>
      <c r="D133" s="922"/>
      <c r="E133" s="1128"/>
      <c r="F133" s="1102"/>
      <c r="G133" s="1102"/>
      <c r="H133" s="1102"/>
      <c r="I133" s="1102"/>
      <c r="J133" s="1102"/>
      <c r="K133" s="1102"/>
      <c r="L133" s="1102"/>
      <c r="M133" s="1102"/>
      <c r="N133" s="1102"/>
      <c r="O133" s="1102"/>
      <c r="P133" s="1102"/>
      <c r="Q133" s="1102"/>
      <c r="R133" s="1102"/>
      <c r="S133" s="834"/>
      <c r="W133" s="1077"/>
      <c r="X133" s="1077"/>
      <c r="Z133" s="1077"/>
      <c r="AA133" s="1077"/>
      <c r="AB133" s="790"/>
    </row>
    <row r="134" spans="1:28" ht="14.25" x14ac:dyDescent="0.3">
      <c r="A134" s="1070">
        <v>7</v>
      </c>
      <c r="B134" s="1124" t="s">
        <v>1176</v>
      </c>
      <c r="C134" s="1072"/>
      <c r="D134" s="918"/>
      <c r="E134" s="1073"/>
      <c r="F134" s="1116"/>
      <c r="G134" s="1116"/>
      <c r="H134" s="1116"/>
      <c r="I134" s="1116"/>
      <c r="J134" s="1116"/>
      <c r="K134" s="1116"/>
      <c r="L134" s="1116"/>
      <c r="M134" s="1116"/>
      <c r="N134" s="1116"/>
      <c r="O134" s="1116"/>
      <c r="P134" s="1116"/>
      <c r="Q134" s="1116"/>
      <c r="R134" s="1074"/>
      <c r="S134" s="838"/>
      <c r="W134" s="1072"/>
      <c r="X134" s="1072"/>
      <c r="Z134" s="1072"/>
      <c r="AA134" s="1072"/>
      <c r="AB134" s="781"/>
    </row>
    <row r="135" spans="1:28" ht="14.25" x14ac:dyDescent="0.3">
      <c r="A135" s="1075">
        <v>7.1</v>
      </c>
      <c r="B135" s="1076" t="s">
        <v>1177</v>
      </c>
      <c r="C135" s="1148">
        <f>'24. M&amp;E Staff Loading'!C135</f>
        <v>0</v>
      </c>
      <c r="D135" s="919">
        <f>'24. M&amp;E Staff Loading'!D135</f>
        <v>0</v>
      </c>
      <c r="E135" s="1149">
        <f>'24. M&amp;E Staff Loading'!E135</f>
        <v>0</v>
      </c>
      <c r="F135" s="1102"/>
      <c r="G135" s="1102"/>
      <c r="H135" s="1102"/>
      <c r="I135" s="1102"/>
      <c r="J135" s="1102"/>
      <c r="K135" s="1102"/>
      <c r="L135" s="1102"/>
      <c r="M135" s="1102"/>
      <c r="N135" s="1102"/>
      <c r="O135" s="1102"/>
      <c r="P135" s="1102"/>
      <c r="Q135" s="1102"/>
      <c r="R135" s="1080">
        <f t="shared" ref="R135:R139" si="144">SUM(F135:Q135)</f>
        <v>0</v>
      </c>
      <c r="S135" s="788">
        <f>D135*R135</f>
        <v>0</v>
      </c>
      <c r="W135" s="1081">
        <f>X135/$U$7</f>
        <v>0</v>
      </c>
      <c r="X135" s="1081">
        <f>R135/12</f>
        <v>0</v>
      </c>
      <c r="Z135" s="1081">
        <f>IF($E135="Y",$R135,0)</f>
        <v>0</v>
      </c>
      <c r="AA135" s="1081">
        <f>IF($E135="N",$R135,0)</f>
        <v>0</v>
      </c>
      <c r="AB135" s="909" t="e">
        <f>Z135/(AA135+Z135)</f>
        <v>#DIV/0!</v>
      </c>
    </row>
    <row r="136" spans="1:28" s="1088" customFormat="1" ht="14.25" x14ac:dyDescent="0.3">
      <c r="A136" s="1075"/>
      <c r="B136" s="1076"/>
      <c r="C136" s="1148">
        <f>'24. M&amp;E Staff Loading'!C136</f>
        <v>0</v>
      </c>
      <c r="D136" s="919">
        <f>'24. M&amp;E Staff Loading'!D136</f>
        <v>0</v>
      </c>
      <c r="E136" s="1149">
        <f>'24. M&amp;E Staff Loading'!E136</f>
        <v>0</v>
      </c>
      <c r="F136" s="1102"/>
      <c r="G136" s="1102"/>
      <c r="H136" s="1102"/>
      <c r="I136" s="1102"/>
      <c r="J136" s="1102"/>
      <c r="K136" s="1102"/>
      <c r="L136" s="1102"/>
      <c r="M136" s="1102"/>
      <c r="N136" s="1102"/>
      <c r="O136" s="1102"/>
      <c r="P136" s="1102"/>
      <c r="Q136" s="1102"/>
      <c r="R136" s="1080">
        <f t="shared" si="144"/>
        <v>0</v>
      </c>
      <c r="S136" s="788">
        <f t="shared" ref="S136:S139" si="145">D136*R136</f>
        <v>0</v>
      </c>
      <c r="T136" s="1066"/>
      <c r="U136" s="1066"/>
      <c r="V136" s="1066"/>
      <c r="W136" s="1081">
        <f t="shared" ref="W136:W139" si="146">X136/$U$7</f>
        <v>0</v>
      </c>
      <c r="X136" s="1081">
        <f t="shared" ref="X136:X139" si="147">R136/12</f>
        <v>0</v>
      </c>
      <c r="Z136" s="1081">
        <f t="shared" ref="Z136:Z139" si="148">IF($E136="Y",$R136,0)</f>
        <v>0</v>
      </c>
      <c r="AA136" s="1081">
        <f t="shared" ref="AA136:AA139" si="149">IF($E136="N",$R136,0)</f>
        <v>0</v>
      </c>
      <c r="AB136" s="909" t="e">
        <f t="shared" ref="AB136:AB139" si="150">Z136/(AA136+Z136)</f>
        <v>#DIV/0!</v>
      </c>
    </row>
    <row r="137" spans="1:28" ht="14.25" x14ac:dyDescent="0.3">
      <c r="A137" s="1075"/>
      <c r="B137" s="1076"/>
      <c r="C137" s="1148">
        <f>'24. M&amp;E Staff Loading'!C137</f>
        <v>0</v>
      </c>
      <c r="D137" s="919">
        <f>'24. M&amp;E Staff Loading'!D137</f>
        <v>0</v>
      </c>
      <c r="E137" s="1149">
        <f>'24. M&amp;E Staff Loading'!E137</f>
        <v>0</v>
      </c>
      <c r="F137" s="1102"/>
      <c r="G137" s="1102"/>
      <c r="H137" s="1102"/>
      <c r="I137" s="1102"/>
      <c r="J137" s="1102"/>
      <c r="K137" s="1102"/>
      <c r="L137" s="1102"/>
      <c r="M137" s="1102"/>
      <c r="N137" s="1102"/>
      <c r="O137" s="1102"/>
      <c r="P137" s="1102"/>
      <c r="Q137" s="1102"/>
      <c r="R137" s="1080">
        <f t="shared" si="144"/>
        <v>0</v>
      </c>
      <c r="S137" s="788">
        <f t="shared" si="145"/>
        <v>0</v>
      </c>
      <c r="W137" s="1081">
        <f t="shared" si="146"/>
        <v>0</v>
      </c>
      <c r="X137" s="1081">
        <f t="shared" si="147"/>
        <v>0</v>
      </c>
      <c r="Z137" s="1081">
        <f t="shared" si="148"/>
        <v>0</v>
      </c>
      <c r="AA137" s="1081">
        <f t="shared" si="149"/>
        <v>0</v>
      </c>
      <c r="AB137" s="909" t="e">
        <f t="shared" si="150"/>
        <v>#DIV/0!</v>
      </c>
    </row>
    <row r="138" spans="1:28" ht="14.25" x14ac:dyDescent="0.3">
      <c r="A138" s="1075"/>
      <c r="B138" s="1076"/>
      <c r="C138" s="1148">
        <f>'24. M&amp;E Staff Loading'!C138</f>
        <v>0</v>
      </c>
      <c r="D138" s="919">
        <f>'24. M&amp;E Staff Loading'!D138</f>
        <v>0</v>
      </c>
      <c r="E138" s="1149">
        <f>'24. M&amp;E Staff Loading'!E138</f>
        <v>0</v>
      </c>
      <c r="F138" s="1102"/>
      <c r="G138" s="1102"/>
      <c r="H138" s="1102"/>
      <c r="I138" s="1102"/>
      <c r="J138" s="1102"/>
      <c r="K138" s="1102"/>
      <c r="L138" s="1102"/>
      <c r="M138" s="1102"/>
      <c r="N138" s="1102"/>
      <c r="O138" s="1102"/>
      <c r="P138" s="1102"/>
      <c r="Q138" s="1102"/>
      <c r="R138" s="1080">
        <f t="shared" si="144"/>
        <v>0</v>
      </c>
      <c r="S138" s="788">
        <f t="shared" si="145"/>
        <v>0</v>
      </c>
      <c r="W138" s="1081">
        <f t="shared" si="146"/>
        <v>0</v>
      </c>
      <c r="X138" s="1081">
        <f t="shared" si="147"/>
        <v>0</v>
      </c>
      <c r="Z138" s="1081">
        <f t="shared" si="148"/>
        <v>0</v>
      </c>
      <c r="AA138" s="1081">
        <f t="shared" si="149"/>
        <v>0</v>
      </c>
      <c r="AB138" s="909" t="e">
        <f t="shared" si="150"/>
        <v>#DIV/0!</v>
      </c>
    </row>
    <row r="139" spans="1:28" ht="14.25" x14ac:dyDescent="0.3">
      <c r="A139" s="1075"/>
      <c r="B139" s="1076"/>
      <c r="C139" s="1148">
        <f>'24. M&amp;E Staff Loading'!C139</f>
        <v>0</v>
      </c>
      <c r="D139" s="919">
        <f>'24. M&amp;E Staff Loading'!D139</f>
        <v>0</v>
      </c>
      <c r="E139" s="1149">
        <f>'24. M&amp;E Staff Loading'!E139</f>
        <v>0</v>
      </c>
      <c r="F139" s="1102"/>
      <c r="G139" s="1102"/>
      <c r="H139" s="1102"/>
      <c r="I139" s="1102"/>
      <c r="J139" s="1102"/>
      <c r="K139" s="1102"/>
      <c r="L139" s="1102"/>
      <c r="M139" s="1102"/>
      <c r="N139" s="1102"/>
      <c r="O139" s="1102"/>
      <c r="P139" s="1102"/>
      <c r="Q139" s="1102"/>
      <c r="R139" s="1080">
        <f t="shared" si="144"/>
        <v>0</v>
      </c>
      <c r="S139" s="788">
        <f t="shared" si="145"/>
        <v>0</v>
      </c>
      <c r="W139" s="1081">
        <f t="shared" si="146"/>
        <v>0</v>
      </c>
      <c r="X139" s="1081">
        <f t="shared" si="147"/>
        <v>0</v>
      </c>
      <c r="Z139" s="1081">
        <f t="shared" si="148"/>
        <v>0</v>
      </c>
      <c r="AA139" s="1081">
        <f t="shared" si="149"/>
        <v>0</v>
      </c>
      <c r="AB139" s="909" t="e">
        <f t="shared" si="150"/>
        <v>#DIV/0!</v>
      </c>
    </row>
    <row r="140" spans="1:28" ht="15" thickBot="1" x14ac:dyDescent="0.35">
      <c r="A140" s="1082"/>
      <c r="B140" s="1083" t="s">
        <v>1178</v>
      </c>
      <c r="C140" s="1084"/>
      <c r="D140" s="920"/>
      <c r="E140" s="1086"/>
      <c r="F140" s="1087">
        <f>SUM(F135:F139)</f>
        <v>0</v>
      </c>
      <c r="G140" s="1087">
        <f t="shared" ref="G140:R140" si="151">SUM(G135:G139)</f>
        <v>0</v>
      </c>
      <c r="H140" s="1087">
        <f t="shared" si="151"/>
        <v>0</v>
      </c>
      <c r="I140" s="1087">
        <f t="shared" si="151"/>
        <v>0</v>
      </c>
      <c r="J140" s="1087">
        <f t="shared" si="151"/>
        <v>0</v>
      </c>
      <c r="K140" s="1087">
        <f t="shared" si="151"/>
        <v>0</v>
      </c>
      <c r="L140" s="1087">
        <f t="shared" si="151"/>
        <v>0</v>
      </c>
      <c r="M140" s="1087">
        <f t="shared" si="151"/>
        <v>0</v>
      </c>
      <c r="N140" s="1087">
        <f t="shared" si="151"/>
        <v>0</v>
      </c>
      <c r="O140" s="1087">
        <f t="shared" si="151"/>
        <v>0</v>
      </c>
      <c r="P140" s="1087">
        <f t="shared" si="151"/>
        <v>0</v>
      </c>
      <c r="Q140" s="1087">
        <f t="shared" si="151"/>
        <v>0</v>
      </c>
      <c r="R140" s="1087">
        <f t="shared" si="151"/>
        <v>0</v>
      </c>
      <c r="S140" s="796">
        <f>SUM(S135:S139)</f>
        <v>0</v>
      </c>
      <c r="W140" s="1099">
        <f>SUM(W135:W139)</f>
        <v>0</v>
      </c>
      <c r="X140" s="1099">
        <f>SUM(X135:X139)</f>
        <v>0</v>
      </c>
      <c r="Z140" s="1089">
        <f>SUM(Z135:Z139)</f>
        <v>0</v>
      </c>
      <c r="AA140" s="1089">
        <f>SUM(AA135:AA139)</f>
        <v>0</v>
      </c>
      <c r="AB140" s="798" t="e">
        <f>Z140/(Z140+AA140)</f>
        <v>#DIV/0!</v>
      </c>
    </row>
    <row r="141" spans="1:28" ht="14.25" x14ac:dyDescent="0.3">
      <c r="A141" s="1075">
        <v>7.2</v>
      </c>
      <c r="B141" s="1076" t="s">
        <v>1179</v>
      </c>
      <c r="C141" s="1148">
        <f>'24. M&amp;E Staff Loading'!C141</f>
        <v>0</v>
      </c>
      <c r="D141" s="919">
        <f>'24. M&amp;E Staff Loading'!D141</f>
        <v>0</v>
      </c>
      <c r="E141" s="1149">
        <f>'24. M&amp;E Staff Loading'!E141</f>
        <v>0</v>
      </c>
      <c r="F141" s="1102"/>
      <c r="G141" s="1102"/>
      <c r="H141" s="1102"/>
      <c r="I141" s="1102"/>
      <c r="J141" s="1102"/>
      <c r="K141" s="1102"/>
      <c r="L141" s="1102"/>
      <c r="M141" s="1102"/>
      <c r="N141" s="1102"/>
      <c r="O141" s="1102"/>
      <c r="P141" s="1102"/>
      <c r="Q141" s="1102"/>
      <c r="R141" s="1080">
        <f t="shared" ref="R141:R145" si="152">SUM(F141:Q141)</f>
        <v>0</v>
      </c>
      <c r="S141" s="788">
        <f>D141*R141</f>
        <v>0</v>
      </c>
      <c r="W141" s="1081">
        <f>X141/$U$7</f>
        <v>0</v>
      </c>
      <c r="X141" s="1081">
        <f>R141/12</f>
        <v>0</v>
      </c>
      <c r="Z141" s="1081">
        <f>IF($E141="Y",$R141,0)</f>
        <v>0</v>
      </c>
      <c r="AA141" s="1081">
        <f>IF($E141="N",$R141,0)</f>
        <v>0</v>
      </c>
      <c r="AB141" s="909" t="e">
        <f>Z141/(AA141+Z141)</f>
        <v>#DIV/0!</v>
      </c>
    </row>
    <row r="142" spans="1:28" s="1088" customFormat="1" ht="14.25" x14ac:dyDescent="0.3">
      <c r="A142" s="1075"/>
      <c r="B142" s="1076"/>
      <c r="C142" s="1148">
        <f>'24. M&amp;E Staff Loading'!C142</f>
        <v>0</v>
      </c>
      <c r="D142" s="919">
        <f>'24. M&amp;E Staff Loading'!D142</f>
        <v>0</v>
      </c>
      <c r="E142" s="1149">
        <f>'24. M&amp;E Staff Loading'!E142</f>
        <v>0</v>
      </c>
      <c r="F142" s="1102"/>
      <c r="G142" s="1102"/>
      <c r="H142" s="1102"/>
      <c r="I142" s="1102"/>
      <c r="J142" s="1102"/>
      <c r="K142" s="1102"/>
      <c r="L142" s="1102"/>
      <c r="M142" s="1102"/>
      <c r="N142" s="1102"/>
      <c r="O142" s="1102"/>
      <c r="P142" s="1102"/>
      <c r="Q142" s="1102"/>
      <c r="R142" s="1080">
        <f t="shared" si="152"/>
        <v>0</v>
      </c>
      <c r="S142" s="788">
        <f t="shared" ref="S142:S145" si="153">D142*R142</f>
        <v>0</v>
      </c>
      <c r="T142" s="1066"/>
      <c r="U142" s="1066"/>
      <c r="V142" s="1066"/>
      <c r="W142" s="1081">
        <f t="shared" ref="W142:W145" si="154">X142/$U$7</f>
        <v>0</v>
      </c>
      <c r="X142" s="1081">
        <f t="shared" ref="X142:X145" si="155">R142/12</f>
        <v>0</v>
      </c>
      <c r="Z142" s="1081">
        <f t="shared" ref="Z142:Z145" si="156">IF($E142="Y",$R142,0)</f>
        <v>0</v>
      </c>
      <c r="AA142" s="1081">
        <f t="shared" ref="AA142:AA145" si="157">IF($E142="N",$R142,0)</f>
        <v>0</v>
      </c>
      <c r="AB142" s="909" t="e">
        <f t="shared" ref="AB142:AB145" si="158">Z142/(AA142+Z142)</f>
        <v>#DIV/0!</v>
      </c>
    </row>
    <row r="143" spans="1:28" ht="14.25" x14ac:dyDescent="0.3">
      <c r="A143" s="1075"/>
      <c r="B143" s="1076"/>
      <c r="C143" s="1148">
        <f>'24. M&amp;E Staff Loading'!C143</f>
        <v>0</v>
      </c>
      <c r="D143" s="919">
        <f>'24. M&amp;E Staff Loading'!D143</f>
        <v>0</v>
      </c>
      <c r="E143" s="1149">
        <f>'24. M&amp;E Staff Loading'!E143</f>
        <v>0</v>
      </c>
      <c r="F143" s="1102"/>
      <c r="G143" s="1102"/>
      <c r="H143" s="1102"/>
      <c r="I143" s="1102"/>
      <c r="J143" s="1102"/>
      <c r="K143" s="1102"/>
      <c r="L143" s="1102"/>
      <c r="M143" s="1102"/>
      <c r="N143" s="1102"/>
      <c r="O143" s="1102"/>
      <c r="P143" s="1102"/>
      <c r="Q143" s="1102"/>
      <c r="R143" s="1080">
        <f t="shared" si="152"/>
        <v>0</v>
      </c>
      <c r="S143" s="788">
        <f t="shared" si="153"/>
        <v>0</v>
      </c>
      <c r="W143" s="1081">
        <f t="shared" si="154"/>
        <v>0</v>
      </c>
      <c r="X143" s="1081">
        <f t="shared" si="155"/>
        <v>0</v>
      </c>
      <c r="Z143" s="1081">
        <f t="shared" si="156"/>
        <v>0</v>
      </c>
      <c r="AA143" s="1081">
        <f t="shared" si="157"/>
        <v>0</v>
      </c>
      <c r="AB143" s="909" t="e">
        <f t="shared" si="158"/>
        <v>#DIV/0!</v>
      </c>
    </row>
    <row r="144" spans="1:28" s="1088" customFormat="1" ht="14.25" x14ac:dyDescent="0.3">
      <c r="A144" s="1075"/>
      <c r="B144" s="1076"/>
      <c r="C144" s="1148">
        <f>'24. M&amp;E Staff Loading'!C144</f>
        <v>0</v>
      </c>
      <c r="D144" s="919">
        <f>'24. M&amp;E Staff Loading'!D144</f>
        <v>0</v>
      </c>
      <c r="E144" s="1149">
        <f>'24. M&amp;E Staff Loading'!E144</f>
        <v>0</v>
      </c>
      <c r="F144" s="1102"/>
      <c r="G144" s="1102"/>
      <c r="H144" s="1102"/>
      <c r="I144" s="1102"/>
      <c r="J144" s="1102"/>
      <c r="K144" s="1102"/>
      <c r="L144" s="1102"/>
      <c r="M144" s="1102"/>
      <c r="N144" s="1102"/>
      <c r="O144" s="1102"/>
      <c r="P144" s="1102"/>
      <c r="Q144" s="1102"/>
      <c r="R144" s="1080">
        <f t="shared" si="152"/>
        <v>0</v>
      </c>
      <c r="S144" s="788">
        <f t="shared" si="153"/>
        <v>0</v>
      </c>
      <c r="T144" s="1066"/>
      <c r="U144" s="1066"/>
      <c r="V144" s="1066"/>
      <c r="W144" s="1081">
        <f t="shared" si="154"/>
        <v>0</v>
      </c>
      <c r="X144" s="1081">
        <f t="shared" si="155"/>
        <v>0</v>
      </c>
      <c r="Z144" s="1081">
        <f t="shared" si="156"/>
        <v>0</v>
      </c>
      <c r="AA144" s="1081">
        <f t="shared" si="157"/>
        <v>0</v>
      </c>
      <c r="AB144" s="909" t="e">
        <f t="shared" si="158"/>
        <v>#DIV/0!</v>
      </c>
    </row>
    <row r="145" spans="1:28" ht="14.25" x14ac:dyDescent="0.3">
      <c r="A145" s="1075"/>
      <c r="B145" s="1076"/>
      <c r="C145" s="1148">
        <f>'24. M&amp;E Staff Loading'!C145</f>
        <v>0</v>
      </c>
      <c r="D145" s="919">
        <f>'24. M&amp;E Staff Loading'!D145</f>
        <v>0</v>
      </c>
      <c r="E145" s="1149">
        <f>'24. M&amp;E Staff Loading'!E145</f>
        <v>0</v>
      </c>
      <c r="F145" s="1102"/>
      <c r="G145" s="1102"/>
      <c r="H145" s="1102"/>
      <c r="I145" s="1102"/>
      <c r="J145" s="1102"/>
      <c r="K145" s="1102"/>
      <c r="L145" s="1102"/>
      <c r="M145" s="1102"/>
      <c r="N145" s="1102"/>
      <c r="O145" s="1102"/>
      <c r="P145" s="1102"/>
      <c r="Q145" s="1102"/>
      <c r="R145" s="1080">
        <f t="shared" si="152"/>
        <v>0</v>
      </c>
      <c r="S145" s="788">
        <f t="shared" si="153"/>
        <v>0</v>
      </c>
      <c r="W145" s="1081">
        <f t="shared" si="154"/>
        <v>0</v>
      </c>
      <c r="X145" s="1081">
        <f t="shared" si="155"/>
        <v>0</v>
      </c>
      <c r="Z145" s="1081">
        <f t="shared" si="156"/>
        <v>0</v>
      </c>
      <c r="AA145" s="1081">
        <f t="shared" si="157"/>
        <v>0</v>
      </c>
      <c r="AB145" s="909" t="e">
        <f t="shared" si="158"/>
        <v>#DIV/0!</v>
      </c>
    </row>
    <row r="146" spans="1:28" ht="15" thickBot="1" x14ac:dyDescent="0.35">
      <c r="A146" s="1082"/>
      <c r="B146" s="1083" t="s">
        <v>1180</v>
      </c>
      <c r="C146" s="1084"/>
      <c r="D146" s="920"/>
      <c r="E146" s="1086"/>
      <c r="F146" s="1087">
        <f>SUM(F141:F145)</f>
        <v>0</v>
      </c>
      <c r="G146" s="1087">
        <f t="shared" ref="G146:R146" si="159">SUM(G141:G145)</f>
        <v>0</v>
      </c>
      <c r="H146" s="1087">
        <f t="shared" si="159"/>
        <v>0</v>
      </c>
      <c r="I146" s="1087">
        <f t="shared" si="159"/>
        <v>0</v>
      </c>
      <c r="J146" s="1087">
        <f t="shared" si="159"/>
        <v>0</v>
      </c>
      <c r="K146" s="1087">
        <f t="shared" si="159"/>
        <v>0</v>
      </c>
      <c r="L146" s="1087">
        <f t="shared" si="159"/>
        <v>0</v>
      </c>
      <c r="M146" s="1087">
        <f t="shared" si="159"/>
        <v>0</v>
      </c>
      <c r="N146" s="1087">
        <f t="shared" si="159"/>
        <v>0</v>
      </c>
      <c r="O146" s="1087">
        <f t="shared" si="159"/>
        <v>0</v>
      </c>
      <c r="P146" s="1087">
        <f t="shared" si="159"/>
        <v>0</v>
      </c>
      <c r="Q146" s="1087">
        <f t="shared" si="159"/>
        <v>0</v>
      </c>
      <c r="R146" s="1087">
        <f t="shared" si="159"/>
        <v>0</v>
      </c>
      <c r="S146" s="796">
        <f>SUM(S141:S145)</f>
        <v>0</v>
      </c>
      <c r="W146" s="1099">
        <f>SUM(W141:W145)</f>
        <v>0</v>
      </c>
      <c r="X146" s="1099">
        <f>SUM(X141:X145)</f>
        <v>0</v>
      </c>
      <c r="Z146" s="1089">
        <f>SUM(Z141:Z145)</f>
        <v>0</v>
      </c>
      <c r="AA146" s="1089">
        <f>SUM(AA141:AA145)</f>
        <v>0</v>
      </c>
      <c r="AB146" s="798" t="e">
        <f>Z146/(Z146+AA146)</f>
        <v>#DIV/0!</v>
      </c>
    </row>
    <row r="147" spans="1:28" ht="14.25" x14ac:dyDescent="0.3">
      <c r="A147" s="1075">
        <v>7.3</v>
      </c>
      <c r="B147" s="1076" t="s">
        <v>1181</v>
      </c>
      <c r="C147" s="1148">
        <f>'24. M&amp;E Staff Loading'!C147</f>
        <v>0</v>
      </c>
      <c r="D147" s="919">
        <f>'24. M&amp;E Staff Loading'!D147</f>
        <v>0</v>
      </c>
      <c r="E147" s="1149">
        <f>'24. M&amp;E Staff Loading'!E147</f>
        <v>0</v>
      </c>
      <c r="F147" s="1102"/>
      <c r="G147" s="1102"/>
      <c r="H147" s="1102"/>
      <c r="I147" s="1102"/>
      <c r="J147" s="1102"/>
      <c r="K147" s="1102"/>
      <c r="L147" s="1102"/>
      <c r="M147" s="1102"/>
      <c r="N147" s="1102"/>
      <c r="O147" s="1102"/>
      <c r="P147" s="1102"/>
      <c r="Q147" s="1102"/>
      <c r="R147" s="1080">
        <f t="shared" ref="R147:R151" si="160">SUM(F147:Q147)</f>
        <v>0</v>
      </c>
      <c r="S147" s="788">
        <f>D147*R147</f>
        <v>0</v>
      </c>
      <c r="W147" s="1081">
        <f>X147/$U$7</f>
        <v>0</v>
      </c>
      <c r="X147" s="1081">
        <f>R147/12</f>
        <v>0</v>
      </c>
      <c r="Z147" s="1081">
        <f>IF($E147="Y",$R147,0)</f>
        <v>0</v>
      </c>
      <c r="AA147" s="1081">
        <f>IF($E147="N",$R147,0)</f>
        <v>0</v>
      </c>
      <c r="AB147" s="909" t="e">
        <f>Z147/(AA147+Z147)</f>
        <v>#DIV/0!</v>
      </c>
    </row>
    <row r="148" spans="1:28" s="1088" customFormat="1" ht="14.25" x14ac:dyDescent="0.3">
      <c r="A148" s="1075"/>
      <c r="B148" s="1076"/>
      <c r="C148" s="1148">
        <f>'24. M&amp;E Staff Loading'!C148</f>
        <v>0</v>
      </c>
      <c r="D148" s="919">
        <f>'24. M&amp;E Staff Loading'!D148</f>
        <v>0</v>
      </c>
      <c r="E148" s="1149">
        <f>'24. M&amp;E Staff Loading'!E148</f>
        <v>0</v>
      </c>
      <c r="F148" s="1102"/>
      <c r="G148" s="1102"/>
      <c r="H148" s="1102"/>
      <c r="I148" s="1102"/>
      <c r="J148" s="1102"/>
      <c r="K148" s="1102"/>
      <c r="L148" s="1102"/>
      <c r="M148" s="1102"/>
      <c r="N148" s="1102"/>
      <c r="O148" s="1102"/>
      <c r="P148" s="1102"/>
      <c r="Q148" s="1102"/>
      <c r="R148" s="1080">
        <f t="shared" si="160"/>
        <v>0</v>
      </c>
      <c r="S148" s="788">
        <f t="shared" ref="S148:S151" si="161">D148*R148</f>
        <v>0</v>
      </c>
      <c r="T148" s="1066"/>
      <c r="U148" s="1066"/>
      <c r="V148" s="1066"/>
      <c r="W148" s="1081">
        <f t="shared" ref="W148:W151" si="162">X148/$U$7</f>
        <v>0</v>
      </c>
      <c r="X148" s="1081">
        <f t="shared" ref="X148:X151" si="163">R148/12</f>
        <v>0</v>
      </c>
      <c r="Z148" s="1081">
        <f t="shared" ref="Z148:Z151" si="164">IF($E148="Y",$R148,0)</f>
        <v>0</v>
      </c>
      <c r="AA148" s="1081">
        <f t="shared" ref="AA148:AA151" si="165">IF($E148="N",$R148,0)</f>
        <v>0</v>
      </c>
      <c r="AB148" s="909" t="e">
        <f t="shared" ref="AB148:AB151" si="166">Z148/(AA148+Z148)</f>
        <v>#DIV/0!</v>
      </c>
    </row>
    <row r="149" spans="1:28" s="1088" customFormat="1" ht="14.25" x14ac:dyDescent="0.3">
      <c r="A149" s="1075"/>
      <c r="B149" s="1076"/>
      <c r="C149" s="1148">
        <f>'24. M&amp;E Staff Loading'!C149</f>
        <v>0</v>
      </c>
      <c r="D149" s="919">
        <f>'24. M&amp;E Staff Loading'!D149</f>
        <v>0</v>
      </c>
      <c r="E149" s="1149">
        <f>'24. M&amp;E Staff Loading'!E149</f>
        <v>0</v>
      </c>
      <c r="F149" s="1102"/>
      <c r="G149" s="1102"/>
      <c r="H149" s="1102"/>
      <c r="I149" s="1102"/>
      <c r="J149" s="1102"/>
      <c r="K149" s="1102"/>
      <c r="L149" s="1102"/>
      <c r="M149" s="1102"/>
      <c r="N149" s="1102"/>
      <c r="O149" s="1102"/>
      <c r="P149" s="1102"/>
      <c r="Q149" s="1102"/>
      <c r="R149" s="1080">
        <f t="shared" si="160"/>
        <v>0</v>
      </c>
      <c r="S149" s="788">
        <f t="shared" si="161"/>
        <v>0</v>
      </c>
      <c r="T149" s="1066"/>
      <c r="U149" s="1066"/>
      <c r="V149" s="1066"/>
      <c r="W149" s="1081">
        <f t="shared" si="162"/>
        <v>0</v>
      </c>
      <c r="X149" s="1081">
        <f t="shared" si="163"/>
        <v>0</v>
      </c>
      <c r="Z149" s="1081">
        <f t="shared" si="164"/>
        <v>0</v>
      </c>
      <c r="AA149" s="1081">
        <f t="shared" si="165"/>
        <v>0</v>
      </c>
      <c r="AB149" s="909" t="e">
        <f t="shared" si="166"/>
        <v>#DIV/0!</v>
      </c>
    </row>
    <row r="150" spans="1:28" s="1088" customFormat="1" ht="14.25" x14ac:dyDescent="0.3">
      <c r="A150" s="1075"/>
      <c r="B150" s="1076"/>
      <c r="C150" s="1148">
        <f>'24. M&amp;E Staff Loading'!C150</f>
        <v>0</v>
      </c>
      <c r="D150" s="919">
        <f>'24. M&amp;E Staff Loading'!D150</f>
        <v>0</v>
      </c>
      <c r="E150" s="1149">
        <f>'24. M&amp;E Staff Loading'!E150</f>
        <v>0</v>
      </c>
      <c r="F150" s="1102"/>
      <c r="G150" s="1102"/>
      <c r="H150" s="1102"/>
      <c r="I150" s="1102"/>
      <c r="J150" s="1102"/>
      <c r="K150" s="1102"/>
      <c r="L150" s="1102"/>
      <c r="M150" s="1102"/>
      <c r="N150" s="1102"/>
      <c r="O150" s="1102"/>
      <c r="P150" s="1102"/>
      <c r="Q150" s="1102"/>
      <c r="R150" s="1080">
        <f t="shared" si="160"/>
        <v>0</v>
      </c>
      <c r="S150" s="788">
        <f t="shared" si="161"/>
        <v>0</v>
      </c>
      <c r="T150" s="1066"/>
      <c r="U150" s="1066"/>
      <c r="V150" s="1066"/>
      <c r="W150" s="1081">
        <f t="shared" si="162"/>
        <v>0</v>
      </c>
      <c r="X150" s="1081">
        <f t="shared" si="163"/>
        <v>0</v>
      </c>
      <c r="Z150" s="1081">
        <f t="shared" si="164"/>
        <v>0</v>
      </c>
      <c r="AA150" s="1081">
        <f t="shared" si="165"/>
        <v>0</v>
      </c>
      <c r="AB150" s="909" t="e">
        <f t="shared" si="166"/>
        <v>#DIV/0!</v>
      </c>
    </row>
    <row r="151" spans="1:28" ht="14.25" customHeight="1" x14ac:dyDescent="0.3">
      <c r="A151" s="1075"/>
      <c r="B151" s="1076"/>
      <c r="C151" s="1148">
        <f>'24. M&amp;E Staff Loading'!C151</f>
        <v>0</v>
      </c>
      <c r="D151" s="919">
        <f>'24. M&amp;E Staff Loading'!D151</f>
        <v>0</v>
      </c>
      <c r="E151" s="1149">
        <f>'24. M&amp;E Staff Loading'!E151</f>
        <v>0</v>
      </c>
      <c r="F151" s="1102"/>
      <c r="G151" s="1102"/>
      <c r="H151" s="1102"/>
      <c r="I151" s="1102"/>
      <c r="J151" s="1102"/>
      <c r="K151" s="1102"/>
      <c r="L151" s="1102"/>
      <c r="M151" s="1102"/>
      <c r="N151" s="1102"/>
      <c r="O151" s="1102"/>
      <c r="P151" s="1102"/>
      <c r="Q151" s="1102"/>
      <c r="R151" s="1080">
        <f t="shared" si="160"/>
        <v>0</v>
      </c>
      <c r="S151" s="788">
        <f t="shared" si="161"/>
        <v>0</v>
      </c>
      <c r="W151" s="1081">
        <f t="shared" si="162"/>
        <v>0</v>
      </c>
      <c r="X151" s="1081">
        <f t="shared" si="163"/>
        <v>0</v>
      </c>
      <c r="Z151" s="1081">
        <f t="shared" si="164"/>
        <v>0</v>
      </c>
      <c r="AA151" s="1081">
        <f t="shared" si="165"/>
        <v>0</v>
      </c>
      <c r="AB151" s="909" t="e">
        <f t="shared" si="166"/>
        <v>#DIV/0!</v>
      </c>
    </row>
    <row r="152" spans="1:28" s="1068" customFormat="1" ht="15" thickBot="1" x14ac:dyDescent="0.35">
      <c r="A152" s="1082"/>
      <c r="B152" s="1083" t="s">
        <v>1182</v>
      </c>
      <c r="C152" s="1084"/>
      <c r="D152" s="920"/>
      <c r="E152" s="1086"/>
      <c r="F152" s="1087">
        <f>SUM(F147:F151)</f>
        <v>0</v>
      </c>
      <c r="G152" s="1087">
        <f t="shared" ref="G152:R152" si="167">SUM(G147:G151)</f>
        <v>0</v>
      </c>
      <c r="H152" s="1087">
        <f t="shared" si="167"/>
        <v>0</v>
      </c>
      <c r="I152" s="1087">
        <f t="shared" si="167"/>
        <v>0</v>
      </c>
      <c r="J152" s="1087">
        <f t="shared" si="167"/>
        <v>0</v>
      </c>
      <c r="K152" s="1087">
        <f t="shared" si="167"/>
        <v>0</v>
      </c>
      <c r="L152" s="1087">
        <f t="shared" si="167"/>
        <v>0</v>
      </c>
      <c r="M152" s="1087">
        <f t="shared" si="167"/>
        <v>0</v>
      </c>
      <c r="N152" s="1087">
        <f t="shared" si="167"/>
        <v>0</v>
      </c>
      <c r="O152" s="1087">
        <f t="shared" si="167"/>
        <v>0</v>
      </c>
      <c r="P152" s="1087">
        <f t="shared" si="167"/>
        <v>0</v>
      </c>
      <c r="Q152" s="1087">
        <f t="shared" si="167"/>
        <v>0</v>
      </c>
      <c r="R152" s="1087">
        <f t="shared" si="167"/>
        <v>0</v>
      </c>
      <c r="S152" s="796">
        <f>SUM(S147:S151)</f>
        <v>0</v>
      </c>
      <c r="T152" s="1066"/>
      <c r="U152" s="1066"/>
      <c r="V152" s="1066"/>
      <c r="W152" s="1099">
        <f>SUM(W147:W151)</f>
        <v>0</v>
      </c>
      <c r="X152" s="1099">
        <f>SUM(X147:X151)</f>
        <v>0</v>
      </c>
      <c r="Z152" s="1089">
        <f>SUM(Z147:Z151)</f>
        <v>0</v>
      </c>
      <c r="AA152" s="1089">
        <f>SUM(AA147:AA151)</f>
        <v>0</v>
      </c>
      <c r="AB152" s="798" t="e">
        <f>Z152/(Z152+AA152)</f>
        <v>#DIV/0!</v>
      </c>
    </row>
    <row r="153" spans="1:28" ht="9.9499999999999993" customHeight="1" x14ac:dyDescent="0.3">
      <c r="A153" s="1100"/>
      <c r="B153" s="1101"/>
      <c r="C153" s="1118"/>
      <c r="D153" s="922"/>
      <c r="E153" s="1079"/>
      <c r="F153" s="1102"/>
      <c r="G153" s="1102"/>
      <c r="H153" s="1102"/>
      <c r="I153" s="1102"/>
      <c r="J153" s="1102"/>
      <c r="K153" s="1102"/>
      <c r="L153" s="1102"/>
      <c r="M153" s="1102"/>
      <c r="N153" s="1102"/>
      <c r="O153" s="1102"/>
      <c r="P153" s="1102"/>
      <c r="Q153" s="1102"/>
      <c r="R153" s="1102"/>
      <c r="S153" s="834"/>
      <c r="W153" s="1125"/>
      <c r="X153" s="1125"/>
      <c r="Z153" s="1125"/>
      <c r="AA153" s="1125"/>
      <c r="AB153" s="790"/>
    </row>
    <row r="154" spans="1:28" ht="15" thickBot="1" x14ac:dyDescent="0.35">
      <c r="A154" s="1104"/>
      <c r="B154" s="1208" t="s">
        <v>1183</v>
      </c>
      <c r="C154" s="1209"/>
      <c r="D154" s="923"/>
      <c r="E154" s="1108"/>
      <c r="F154" s="1107">
        <f t="shared" ref="F154:S154" si="168">SUM(F140,F146,F152)</f>
        <v>0</v>
      </c>
      <c r="G154" s="1107">
        <f t="shared" si="168"/>
        <v>0</v>
      </c>
      <c r="H154" s="1107">
        <f t="shared" si="168"/>
        <v>0</v>
      </c>
      <c r="I154" s="1107">
        <f t="shared" si="168"/>
        <v>0</v>
      </c>
      <c r="J154" s="1107">
        <f t="shared" si="168"/>
        <v>0</v>
      </c>
      <c r="K154" s="1107">
        <f t="shared" si="168"/>
        <v>0</v>
      </c>
      <c r="L154" s="1107">
        <f t="shared" si="168"/>
        <v>0</v>
      </c>
      <c r="M154" s="1107">
        <f t="shared" si="168"/>
        <v>0</v>
      </c>
      <c r="N154" s="1107">
        <f t="shared" si="168"/>
        <v>0</v>
      </c>
      <c r="O154" s="1107">
        <f t="shared" si="168"/>
        <v>0</v>
      </c>
      <c r="P154" s="1107">
        <f t="shared" si="168"/>
        <v>0</v>
      </c>
      <c r="Q154" s="1107">
        <f t="shared" si="168"/>
        <v>0</v>
      </c>
      <c r="R154" s="1107">
        <f t="shared" si="168"/>
        <v>0</v>
      </c>
      <c r="S154" s="814">
        <f t="shared" si="168"/>
        <v>0</v>
      </c>
      <c r="W154" s="1107">
        <f>SUM(W140,W146,W152)</f>
        <v>0</v>
      </c>
      <c r="X154" s="1107">
        <f>SUM(X140,X146,X152)</f>
        <v>0</v>
      </c>
      <c r="Z154" s="1107">
        <f>SUM(Z140,Z146,Z152)</f>
        <v>0</v>
      </c>
      <c r="AA154" s="1107">
        <f>SUM(AA140,AA146,AA152)</f>
        <v>0</v>
      </c>
      <c r="AB154" s="1190" t="e">
        <f t="shared" ref="AB154" si="169">Z154/(AA154+Z154)</f>
        <v>#DIV/0!</v>
      </c>
    </row>
    <row r="155" spans="1:28" ht="14.25" x14ac:dyDescent="0.3">
      <c r="A155" s="1126"/>
      <c r="B155" s="1101"/>
      <c r="C155" s="1077"/>
      <c r="D155" s="922"/>
      <c r="E155" s="1128"/>
      <c r="F155" s="1102"/>
      <c r="G155" s="1102"/>
      <c r="H155" s="1102"/>
      <c r="I155" s="1102"/>
      <c r="J155" s="1102"/>
      <c r="K155" s="1102"/>
      <c r="L155" s="1102"/>
      <c r="M155" s="1102"/>
      <c r="N155" s="1102"/>
      <c r="O155" s="1102"/>
      <c r="P155" s="1102"/>
      <c r="Q155" s="1102"/>
      <c r="R155" s="1102"/>
      <c r="S155" s="834"/>
      <c r="W155" s="1077"/>
      <c r="X155" s="1077"/>
      <c r="Z155" s="1077"/>
      <c r="AA155" s="1077"/>
      <c r="AB155" s="790"/>
    </row>
    <row r="156" spans="1:28" ht="14.25" x14ac:dyDescent="0.3">
      <c r="A156" s="1070">
        <v>8</v>
      </c>
      <c r="B156" s="1130" t="s">
        <v>162</v>
      </c>
      <c r="C156" s="1072"/>
      <c r="D156" s="918"/>
      <c r="E156" s="1073"/>
      <c r="F156" s="1116"/>
      <c r="G156" s="1116"/>
      <c r="H156" s="1116"/>
      <c r="I156" s="1116"/>
      <c r="J156" s="1116"/>
      <c r="K156" s="1116"/>
      <c r="L156" s="1116"/>
      <c r="M156" s="1116"/>
      <c r="N156" s="1116"/>
      <c r="O156" s="1116"/>
      <c r="P156" s="1116"/>
      <c r="Q156" s="1116"/>
      <c r="R156" s="1074"/>
      <c r="S156" s="838"/>
      <c r="W156" s="1072"/>
      <c r="X156" s="1072"/>
      <c r="Z156" s="1072"/>
      <c r="AA156" s="1072"/>
      <c r="AB156" s="781"/>
    </row>
    <row r="157" spans="1:28" ht="14.25" x14ac:dyDescent="0.3">
      <c r="A157" s="1075">
        <v>8.1</v>
      </c>
      <c r="B157" s="1076" t="s">
        <v>163</v>
      </c>
      <c r="C157" s="1148">
        <f>'24. M&amp;E Staff Loading'!C157</f>
        <v>0</v>
      </c>
      <c r="D157" s="919">
        <f>'24. M&amp;E Staff Loading'!D157</f>
        <v>0</v>
      </c>
      <c r="E157" s="1149">
        <f>'24. M&amp;E Staff Loading'!E157</f>
        <v>0</v>
      </c>
      <c r="F157" s="1102"/>
      <c r="G157" s="1102"/>
      <c r="H157" s="1102"/>
      <c r="I157" s="1102"/>
      <c r="J157" s="1102"/>
      <c r="K157" s="1102"/>
      <c r="L157" s="1102"/>
      <c r="M157" s="1102"/>
      <c r="N157" s="1102"/>
      <c r="O157" s="1102"/>
      <c r="P157" s="1102"/>
      <c r="Q157" s="1102"/>
      <c r="R157" s="1080">
        <f t="shared" ref="R157:R161" si="170">SUM(F157:Q157)</f>
        <v>0</v>
      </c>
      <c r="S157" s="788">
        <f>D157*R157</f>
        <v>0</v>
      </c>
      <c r="W157" s="1081">
        <f>X157/$U$7</f>
        <v>0</v>
      </c>
      <c r="X157" s="1081">
        <f>R157/12</f>
        <v>0</v>
      </c>
      <c r="Z157" s="1081">
        <f>IF($E157="Y",$R157,0)</f>
        <v>0</v>
      </c>
      <c r="AA157" s="1081">
        <f>IF($E157="N",$R157,0)</f>
        <v>0</v>
      </c>
      <c r="AB157" s="909" t="e">
        <f>Z157/(AA157+Z157)</f>
        <v>#DIV/0!</v>
      </c>
    </row>
    <row r="158" spans="1:28" s="1088" customFormat="1" ht="14.25" x14ac:dyDescent="0.3">
      <c r="A158" s="1075"/>
      <c r="B158" s="1076"/>
      <c r="C158" s="1148">
        <f>'24. M&amp;E Staff Loading'!C158</f>
        <v>0</v>
      </c>
      <c r="D158" s="919">
        <f>'24. M&amp;E Staff Loading'!D158</f>
        <v>0</v>
      </c>
      <c r="E158" s="1149">
        <f>'24. M&amp;E Staff Loading'!E158</f>
        <v>0</v>
      </c>
      <c r="F158" s="1102"/>
      <c r="G158" s="1102"/>
      <c r="H158" s="1102"/>
      <c r="I158" s="1102"/>
      <c r="J158" s="1102"/>
      <c r="K158" s="1102"/>
      <c r="L158" s="1102"/>
      <c r="M158" s="1102"/>
      <c r="N158" s="1102"/>
      <c r="O158" s="1102"/>
      <c r="P158" s="1102"/>
      <c r="Q158" s="1102"/>
      <c r="R158" s="1080">
        <f t="shared" si="170"/>
        <v>0</v>
      </c>
      <c r="S158" s="788">
        <f t="shared" ref="S158:S161" si="171">D158*R158</f>
        <v>0</v>
      </c>
      <c r="T158" s="1131"/>
      <c r="U158" s="1131"/>
      <c r="V158" s="1131"/>
      <c r="W158" s="1081">
        <f t="shared" ref="W158:W161" si="172">X158/$U$7</f>
        <v>0</v>
      </c>
      <c r="X158" s="1081">
        <f t="shared" ref="X158:X161" si="173">R158/12</f>
        <v>0</v>
      </c>
      <c r="Z158" s="1081">
        <f t="shared" ref="Z158:Z161" si="174">IF($E158="Y",$R158,0)</f>
        <v>0</v>
      </c>
      <c r="AA158" s="1081">
        <f t="shared" ref="AA158:AA161" si="175">IF($E158="N",$R158,0)</f>
        <v>0</v>
      </c>
      <c r="AB158" s="909" t="e">
        <f t="shared" ref="AB158:AB161" si="176">Z158/(AA158+Z158)</f>
        <v>#DIV/0!</v>
      </c>
    </row>
    <row r="159" spans="1:28" s="1088" customFormat="1" ht="14.25" x14ac:dyDescent="0.3">
      <c r="A159" s="1075"/>
      <c r="B159" s="1076"/>
      <c r="C159" s="1148">
        <f>'24. M&amp;E Staff Loading'!C159</f>
        <v>0</v>
      </c>
      <c r="D159" s="919">
        <f>'24. M&amp;E Staff Loading'!D159</f>
        <v>0</v>
      </c>
      <c r="E159" s="1149">
        <f>'24. M&amp;E Staff Loading'!E159</f>
        <v>0</v>
      </c>
      <c r="F159" s="1102"/>
      <c r="G159" s="1102"/>
      <c r="H159" s="1102"/>
      <c r="I159" s="1102"/>
      <c r="J159" s="1102"/>
      <c r="K159" s="1102"/>
      <c r="L159" s="1102"/>
      <c r="M159" s="1102"/>
      <c r="N159" s="1102"/>
      <c r="O159" s="1102"/>
      <c r="P159" s="1102"/>
      <c r="Q159" s="1102"/>
      <c r="R159" s="1080">
        <f t="shared" si="170"/>
        <v>0</v>
      </c>
      <c r="S159" s="788">
        <f t="shared" si="171"/>
        <v>0</v>
      </c>
      <c r="T159" s="1131"/>
      <c r="U159" s="1131"/>
      <c r="V159" s="1131"/>
      <c r="W159" s="1081">
        <f t="shared" si="172"/>
        <v>0</v>
      </c>
      <c r="X159" s="1081">
        <f t="shared" si="173"/>
        <v>0</v>
      </c>
      <c r="Z159" s="1081">
        <f t="shared" si="174"/>
        <v>0</v>
      </c>
      <c r="AA159" s="1081">
        <f t="shared" si="175"/>
        <v>0</v>
      </c>
      <c r="AB159" s="909" t="e">
        <f t="shared" si="176"/>
        <v>#DIV/0!</v>
      </c>
    </row>
    <row r="160" spans="1:28" ht="14.25" x14ac:dyDescent="0.3">
      <c r="A160" s="1075"/>
      <c r="B160" s="1076"/>
      <c r="C160" s="1148">
        <f>'24. M&amp;E Staff Loading'!C160</f>
        <v>0</v>
      </c>
      <c r="D160" s="919">
        <f>'24. M&amp;E Staff Loading'!D160</f>
        <v>0</v>
      </c>
      <c r="E160" s="1149">
        <f>'24. M&amp;E Staff Loading'!E160</f>
        <v>0</v>
      </c>
      <c r="F160" s="1102"/>
      <c r="G160" s="1102"/>
      <c r="H160" s="1102"/>
      <c r="I160" s="1102"/>
      <c r="J160" s="1102"/>
      <c r="K160" s="1102"/>
      <c r="L160" s="1102"/>
      <c r="M160" s="1102"/>
      <c r="N160" s="1102"/>
      <c r="O160" s="1102"/>
      <c r="P160" s="1102"/>
      <c r="Q160" s="1102"/>
      <c r="R160" s="1080">
        <f t="shared" si="170"/>
        <v>0</v>
      </c>
      <c r="S160" s="788">
        <f t="shared" si="171"/>
        <v>0</v>
      </c>
      <c r="T160" s="1131"/>
      <c r="U160" s="1131"/>
      <c r="V160" s="1131"/>
      <c r="W160" s="1081">
        <f t="shared" si="172"/>
        <v>0</v>
      </c>
      <c r="X160" s="1081">
        <f t="shared" si="173"/>
        <v>0</v>
      </c>
      <c r="Z160" s="1081">
        <f t="shared" si="174"/>
        <v>0</v>
      </c>
      <c r="AA160" s="1081">
        <f t="shared" si="175"/>
        <v>0</v>
      </c>
      <c r="AB160" s="909" t="e">
        <f t="shared" si="176"/>
        <v>#DIV/0!</v>
      </c>
    </row>
    <row r="161" spans="1:28" ht="14.25" x14ac:dyDescent="0.3">
      <c r="A161" s="1075"/>
      <c r="B161" s="1076"/>
      <c r="C161" s="1148">
        <f>'24. M&amp;E Staff Loading'!C161</f>
        <v>0</v>
      </c>
      <c r="D161" s="919">
        <f>'24. M&amp;E Staff Loading'!D161</f>
        <v>0</v>
      </c>
      <c r="E161" s="1149">
        <f>'24. M&amp;E Staff Loading'!E161</f>
        <v>0</v>
      </c>
      <c r="F161" s="1102"/>
      <c r="G161" s="1102"/>
      <c r="H161" s="1102"/>
      <c r="I161" s="1102"/>
      <c r="J161" s="1102"/>
      <c r="K161" s="1102"/>
      <c r="L161" s="1102"/>
      <c r="M161" s="1102"/>
      <c r="N161" s="1102"/>
      <c r="O161" s="1102"/>
      <c r="P161" s="1102"/>
      <c r="Q161" s="1102"/>
      <c r="R161" s="1080">
        <f t="shared" si="170"/>
        <v>0</v>
      </c>
      <c r="S161" s="788">
        <f t="shared" si="171"/>
        <v>0</v>
      </c>
      <c r="T161" s="1131"/>
      <c r="U161" s="1131"/>
      <c r="V161" s="1131"/>
      <c r="W161" s="1081">
        <f t="shared" si="172"/>
        <v>0</v>
      </c>
      <c r="X161" s="1081">
        <f t="shared" si="173"/>
        <v>0</v>
      </c>
      <c r="Z161" s="1081">
        <f t="shared" si="174"/>
        <v>0</v>
      </c>
      <c r="AA161" s="1081">
        <f t="shared" si="175"/>
        <v>0</v>
      </c>
      <c r="AB161" s="909" t="e">
        <f t="shared" si="176"/>
        <v>#DIV/0!</v>
      </c>
    </row>
    <row r="162" spans="1:28" ht="15" thickBot="1" x14ac:dyDescent="0.35">
      <c r="A162" s="1082"/>
      <c r="B162" s="1083" t="s">
        <v>164</v>
      </c>
      <c r="C162" s="1084"/>
      <c r="D162" s="920"/>
      <c r="E162" s="1086"/>
      <c r="F162" s="1087">
        <f>SUM(F157:F161)</f>
        <v>0</v>
      </c>
      <c r="G162" s="1087">
        <f t="shared" ref="G162:R162" si="177">SUM(G157:G161)</f>
        <v>0</v>
      </c>
      <c r="H162" s="1087">
        <f t="shared" si="177"/>
        <v>0</v>
      </c>
      <c r="I162" s="1087">
        <f t="shared" si="177"/>
        <v>0</v>
      </c>
      <c r="J162" s="1087">
        <f t="shared" si="177"/>
        <v>0</v>
      </c>
      <c r="K162" s="1087">
        <f t="shared" si="177"/>
        <v>0</v>
      </c>
      <c r="L162" s="1087">
        <f t="shared" si="177"/>
        <v>0</v>
      </c>
      <c r="M162" s="1087">
        <f t="shared" si="177"/>
        <v>0</v>
      </c>
      <c r="N162" s="1087">
        <f t="shared" si="177"/>
        <v>0</v>
      </c>
      <c r="O162" s="1087">
        <f t="shared" si="177"/>
        <v>0</v>
      </c>
      <c r="P162" s="1087">
        <f t="shared" si="177"/>
        <v>0</v>
      </c>
      <c r="Q162" s="1087">
        <f t="shared" si="177"/>
        <v>0</v>
      </c>
      <c r="R162" s="1087">
        <f t="shared" si="177"/>
        <v>0</v>
      </c>
      <c r="S162" s="796">
        <f>SUM(S157:S161)</f>
        <v>0</v>
      </c>
      <c r="T162" s="1131"/>
      <c r="U162" s="1131"/>
      <c r="V162" s="1131"/>
      <c r="W162" s="1099">
        <f>SUM(W157:W161)</f>
        <v>0</v>
      </c>
      <c r="X162" s="1099">
        <f>SUM(X157:X161)</f>
        <v>0</v>
      </c>
      <c r="Z162" s="1089">
        <f>SUM(Z157:Z161)</f>
        <v>0</v>
      </c>
      <c r="AA162" s="1089">
        <f>SUM(AA157:AA161)</f>
        <v>0</v>
      </c>
      <c r="AB162" s="798" t="e">
        <f>Z162/(Z162+AA162)</f>
        <v>#DIV/0!</v>
      </c>
    </row>
    <row r="163" spans="1:28" ht="14.25" x14ac:dyDescent="0.3">
      <c r="A163" s="1075">
        <v>8.1999999999999993</v>
      </c>
      <c r="B163" s="1076" t="s">
        <v>1184</v>
      </c>
      <c r="C163" s="1148">
        <f>'24. M&amp;E Staff Loading'!C163</f>
        <v>0</v>
      </c>
      <c r="D163" s="919">
        <f>'24. M&amp;E Staff Loading'!D163</f>
        <v>0</v>
      </c>
      <c r="E163" s="1149">
        <f>'24. M&amp;E Staff Loading'!E163</f>
        <v>0</v>
      </c>
      <c r="F163" s="1102"/>
      <c r="G163" s="1102"/>
      <c r="H163" s="1102"/>
      <c r="I163" s="1102"/>
      <c r="J163" s="1102"/>
      <c r="K163" s="1102"/>
      <c r="L163" s="1102"/>
      <c r="M163" s="1102"/>
      <c r="N163" s="1102"/>
      <c r="O163" s="1102"/>
      <c r="P163" s="1102"/>
      <c r="Q163" s="1102"/>
      <c r="R163" s="1080">
        <f t="shared" ref="R163:R167" si="178">SUM(F163:Q163)</f>
        <v>0</v>
      </c>
      <c r="S163" s="788">
        <f>D163*R163</f>
        <v>0</v>
      </c>
      <c r="T163" s="1131"/>
      <c r="U163" s="1131"/>
      <c r="V163" s="1131"/>
      <c r="W163" s="1081">
        <f>X163/$U$7</f>
        <v>0</v>
      </c>
      <c r="X163" s="1081">
        <f>R163/12</f>
        <v>0</v>
      </c>
      <c r="Z163" s="1081">
        <f>IF($E163="Y",$R163,0)</f>
        <v>0</v>
      </c>
      <c r="AA163" s="1081">
        <f>IF($E163="N",$R163,0)</f>
        <v>0</v>
      </c>
      <c r="AB163" s="909" t="e">
        <f>Z163/(AA163+Z163)</f>
        <v>#DIV/0!</v>
      </c>
    </row>
    <row r="164" spans="1:28" s="1088" customFormat="1" ht="14.25" x14ac:dyDescent="0.3">
      <c r="A164" s="1075"/>
      <c r="B164" s="1076"/>
      <c r="C164" s="1148">
        <f>'24. M&amp;E Staff Loading'!C164</f>
        <v>0</v>
      </c>
      <c r="D164" s="919">
        <f>'24. M&amp;E Staff Loading'!D164</f>
        <v>0</v>
      </c>
      <c r="E164" s="1149">
        <f>'24. M&amp;E Staff Loading'!E164</f>
        <v>0</v>
      </c>
      <c r="F164" s="1102"/>
      <c r="G164" s="1102"/>
      <c r="H164" s="1102"/>
      <c r="I164" s="1102"/>
      <c r="J164" s="1102"/>
      <c r="K164" s="1102"/>
      <c r="L164" s="1102"/>
      <c r="M164" s="1102"/>
      <c r="N164" s="1102"/>
      <c r="O164" s="1102"/>
      <c r="P164" s="1102"/>
      <c r="Q164" s="1102"/>
      <c r="R164" s="1080">
        <f t="shared" si="178"/>
        <v>0</v>
      </c>
      <c r="S164" s="788">
        <f t="shared" ref="S164:S167" si="179">D164*R164</f>
        <v>0</v>
      </c>
      <c r="T164" s="1131"/>
      <c r="U164" s="1131"/>
      <c r="V164" s="1131"/>
      <c r="W164" s="1081">
        <f t="shared" ref="W164:W167" si="180">X164/$U$7</f>
        <v>0</v>
      </c>
      <c r="X164" s="1081">
        <f t="shared" ref="X164:X167" si="181">R164/12</f>
        <v>0</v>
      </c>
      <c r="Z164" s="1081">
        <f t="shared" ref="Z164:Z167" si="182">IF($E164="Y",$R164,0)</f>
        <v>0</v>
      </c>
      <c r="AA164" s="1081">
        <f t="shared" ref="AA164:AA167" si="183">IF($E164="N",$R164,0)</f>
        <v>0</v>
      </c>
      <c r="AB164" s="909" t="e">
        <f t="shared" ref="AB164:AB167" si="184">Z164/(AA164+Z164)</f>
        <v>#DIV/0!</v>
      </c>
    </row>
    <row r="165" spans="1:28" ht="14.25" x14ac:dyDescent="0.3">
      <c r="A165" s="1075"/>
      <c r="B165" s="1076"/>
      <c r="C165" s="1148">
        <f>'24. M&amp;E Staff Loading'!C165</f>
        <v>0</v>
      </c>
      <c r="D165" s="919">
        <f>'24. M&amp;E Staff Loading'!D165</f>
        <v>0</v>
      </c>
      <c r="E165" s="1149">
        <f>'24. M&amp;E Staff Loading'!E165</f>
        <v>0</v>
      </c>
      <c r="F165" s="1102"/>
      <c r="G165" s="1102"/>
      <c r="H165" s="1102"/>
      <c r="I165" s="1102"/>
      <c r="J165" s="1102"/>
      <c r="K165" s="1102"/>
      <c r="L165" s="1102"/>
      <c r="M165" s="1102"/>
      <c r="N165" s="1102"/>
      <c r="O165" s="1102"/>
      <c r="P165" s="1102"/>
      <c r="Q165" s="1102"/>
      <c r="R165" s="1080">
        <f t="shared" si="178"/>
        <v>0</v>
      </c>
      <c r="S165" s="788">
        <f t="shared" si="179"/>
        <v>0</v>
      </c>
      <c r="T165" s="1131"/>
      <c r="U165" s="1131"/>
      <c r="V165" s="1131"/>
      <c r="W165" s="1081">
        <f t="shared" si="180"/>
        <v>0</v>
      </c>
      <c r="X165" s="1081">
        <f t="shared" si="181"/>
        <v>0</v>
      </c>
      <c r="Z165" s="1081">
        <f t="shared" si="182"/>
        <v>0</v>
      </c>
      <c r="AA165" s="1081">
        <f t="shared" si="183"/>
        <v>0</v>
      </c>
      <c r="AB165" s="909" t="e">
        <f t="shared" si="184"/>
        <v>#DIV/0!</v>
      </c>
    </row>
    <row r="166" spans="1:28" ht="14.25" x14ac:dyDescent="0.3">
      <c r="A166" s="1075"/>
      <c r="B166" s="1076"/>
      <c r="C166" s="1148">
        <f>'24. M&amp;E Staff Loading'!C166</f>
        <v>0</v>
      </c>
      <c r="D166" s="919">
        <f>'24. M&amp;E Staff Loading'!D166</f>
        <v>0</v>
      </c>
      <c r="E166" s="1149">
        <f>'24. M&amp;E Staff Loading'!E166</f>
        <v>0</v>
      </c>
      <c r="F166" s="1102"/>
      <c r="G166" s="1102"/>
      <c r="H166" s="1102"/>
      <c r="I166" s="1102"/>
      <c r="J166" s="1102"/>
      <c r="K166" s="1102"/>
      <c r="L166" s="1102"/>
      <c r="M166" s="1102"/>
      <c r="N166" s="1102"/>
      <c r="O166" s="1102"/>
      <c r="P166" s="1102"/>
      <c r="Q166" s="1102"/>
      <c r="R166" s="1080">
        <f t="shared" si="178"/>
        <v>0</v>
      </c>
      <c r="S166" s="788">
        <f t="shared" si="179"/>
        <v>0</v>
      </c>
      <c r="T166" s="1131"/>
      <c r="U166" s="1131"/>
      <c r="V166" s="1131"/>
      <c r="W166" s="1081">
        <f t="shared" si="180"/>
        <v>0</v>
      </c>
      <c r="X166" s="1081">
        <f t="shared" si="181"/>
        <v>0</v>
      </c>
      <c r="Z166" s="1081">
        <f t="shared" si="182"/>
        <v>0</v>
      </c>
      <c r="AA166" s="1081">
        <f t="shared" si="183"/>
        <v>0</v>
      </c>
      <c r="AB166" s="909" t="e">
        <f t="shared" si="184"/>
        <v>#DIV/0!</v>
      </c>
    </row>
    <row r="167" spans="1:28" ht="14.25" x14ac:dyDescent="0.3">
      <c r="A167" s="1075"/>
      <c r="B167" s="1076"/>
      <c r="C167" s="1148">
        <f>'24. M&amp;E Staff Loading'!C167</f>
        <v>0</v>
      </c>
      <c r="D167" s="919">
        <f>'24. M&amp;E Staff Loading'!D167</f>
        <v>0</v>
      </c>
      <c r="E167" s="1149">
        <f>'24. M&amp;E Staff Loading'!E167</f>
        <v>0</v>
      </c>
      <c r="F167" s="1102"/>
      <c r="G167" s="1102"/>
      <c r="H167" s="1102"/>
      <c r="I167" s="1102"/>
      <c r="J167" s="1102"/>
      <c r="K167" s="1102"/>
      <c r="L167" s="1102"/>
      <c r="M167" s="1102"/>
      <c r="N167" s="1102"/>
      <c r="O167" s="1102"/>
      <c r="P167" s="1102"/>
      <c r="Q167" s="1102"/>
      <c r="R167" s="1080">
        <f t="shared" si="178"/>
        <v>0</v>
      </c>
      <c r="S167" s="788">
        <f t="shared" si="179"/>
        <v>0</v>
      </c>
      <c r="T167" s="1131"/>
      <c r="U167" s="1131"/>
      <c r="V167" s="1131"/>
      <c r="W167" s="1081">
        <f t="shared" si="180"/>
        <v>0</v>
      </c>
      <c r="X167" s="1081">
        <f t="shared" si="181"/>
        <v>0</v>
      </c>
      <c r="Z167" s="1081">
        <f t="shared" si="182"/>
        <v>0</v>
      </c>
      <c r="AA167" s="1081">
        <f t="shared" si="183"/>
        <v>0</v>
      </c>
      <c r="AB167" s="909" t="e">
        <f t="shared" si="184"/>
        <v>#DIV/0!</v>
      </c>
    </row>
    <row r="168" spans="1:28" ht="15" thickBot="1" x14ac:dyDescent="0.35">
      <c r="A168" s="1082"/>
      <c r="B168" s="1083" t="s">
        <v>1185</v>
      </c>
      <c r="C168" s="1084"/>
      <c r="D168" s="920"/>
      <c r="E168" s="1086"/>
      <c r="F168" s="1087">
        <f>SUM(F163:F167)</f>
        <v>0</v>
      </c>
      <c r="G168" s="1087">
        <f t="shared" ref="G168:R168" si="185">SUM(G163:G167)</f>
        <v>0</v>
      </c>
      <c r="H168" s="1087">
        <f t="shared" si="185"/>
        <v>0</v>
      </c>
      <c r="I168" s="1087">
        <f t="shared" si="185"/>
        <v>0</v>
      </c>
      <c r="J168" s="1087">
        <f t="shared" si="185"/>
        <v>0</v>
      </c>
      <c r="K168" s="1087">
        <f t="shared" si="185"/>
        <v>0</v>
      </c>
      <c r="L168" s="1087">
        <f t="shared" si="185"/>
        <v>0</v>
      </c>
      <c r="M168" s="1087">
        <f t="shared" si="185"/>
        <v>0</v>
      </c>
      <c r="N168" s="1087">
        <f t="shared" si="185"/>
        <v>0</v>
      </c>
      <c r="O168" s="1087">
        <f t="shared" si="185"/>
        <v>0</v>
      </c>
      <c r="P168" s="1087">
        <f t="shared" si="185"/>
        <v>0</v>
      </c>
      <c r="Q168" s="1087">
        <f t="shared" si="185"/>
        <v>0</v>
      </c>
      <c r="R168" s="1087">
        <f t="shared" si="185"/>
        <v>0</v>
      </c>
      <c r="S168" s="796">
        <f>SUM(S163:S167)</f>
        <v>0</v>
      </c>
      <c r="T168" s="1131"/>
      <c r="U168" s="1131"/>
      <c r="V168" s="1131"/>
      <c r="W168" s="1099">
        <f>SUM(W163:W167)</f>
        <v>0</v>
      </c>
      <c r="X168" s="1099">
        <f>SUM(X163:X167)</f>
        <v>0</v>
      </c>
      <c r="Z168" s="1089">
        <f>SUM(Z163:Z167)</f>
        <v>0</v>
      </c>
      <c r="AA168" s="1089">
        <f>SUM(AA163:AA167)</f>
        <v>0</v>
      </c>
      <c r="AB168" s="798" t="e">
        <f>Z168/(Z168+AA168)</f>
        <v>#DIV/0!</v>
      </c>
    </row>
    <row r="169" spans="1:28" ht="14.25" x14ac:dyDescent="0.3">
      <c r="A169" s="1075">
        <v>8.3000000000000007</v>
      </c>
      <c r="B169" s="1076" t="s">
        <v>1186</v>
      </c>
      <c r="C169" s="1148">
        <f>'24. M&amp;E Staff Loading'!C169</f>
        <v>0</v>
      </c>
      <c r="D169" s="919">
        <f>'24. M&amp;E Staff Loading'!D169</f>
        <v>0</v>
      </c>
      <c r="E169" s="1149">
        <f>'24. M&amp;E Staff Loading'!E169</f>
        <v>0</v>
      </c>
      <c r="F169" s="1102"/>
      <c r="G169" s="1102"/>
      <c r="H169" s="1102"/>
      <c r="I169" s="1102"/>
      <c r="J169" s="1102"/>
      <c r="K169" s="1102"/>
      <c r="L169" s="1102"/>
      <c r="M169" s="1102"/>
      <c r="N169" s="1102"/>
      <c r="O169" s="1102"/>
      <c r="P169" s="1102"/>
      <c r="Q169" s="1102"/>
      <c r="R169" s="1080">
        <f t="shared" ref="R169:R173" si="186">SUM(F169:Q169)</f>
        <v>0</v>
      </c>
      <c r="S169" s="788">
        <f>D169*R169</f>
        <v>0</v>
      </c>
      <c r="T169" s="1131"/>
      <c r="U169" s="1131"/>
      <c r="V169" s="1131"/>
      <c r="W169" s="1081">
        <f>X169/$U$7</f>
        <v>0</v>
      </c>
      <c r="X169" s="1081">
        <f>R169/12</f>
        <v>0</v>
      </c>
      <c r="Z169" s="1081">
        <f>IF($E169="Y",$R169,0)</f>
        <v>0</v>
      </c>
      <c r="AA169" s="1081">
        <f>IF($E169="N",$R169,0)</f>
        <v>0</v>
      </c>
      <c r="AB169" s="909" t="e">
        <f>Z169/(AA169+Z169)</f>
        <v>#DIV/0!</v>
      </c>
    </row>
    <row r="170" spans="1:28" s="1088" customFormat="1" ht="14.25" x14ac:dyDescent="0.3">
      <c r="A170" s="1075"/>
      <c r="B170" s="1076"/>
      <c r="C170" s="1148">
        <f>'24. M&amp;E Staff Loading'!C170</f>
        <v>0</v>
      </c>
      <c r="D170" s="919">
        <f>'24. M&amp;E Staff Loading'!D170</f>
        <v>0</v>
      </c>
      <c r="E170" s="1149">
        <f>'24. M&amp;E Staff Loading'!E170</f>
        <v>0</v>
      </c>
      <c r="F170" s="1102"/>
      <c r="G170" s="1102"/>
      <c r="H170" s="1102"/>
      <c r="I170" s="1102"/>
      <c r="J170" s="1102"/>
      <c r="K170" s="1102"/>
      <c r="L170" s="1102"/>
      <c r="M170" s="1102"/>
      <c r="N170" s="1102"/>
      <c r="O170" s="1102"/>
      <c r="P170" s="1102"/>
      <c r="Q170" s="1102"/>
      <c r="R170" s="1080">
        <f t="shared" si="186"/>
        <v>0</v>
      </c>
      <c r="S170" s="788">
        <f t="shared" ref="S170:S173" si="187">D170*R170</f>
        <v>0</v>
      </c>
      <c r="T170" s="1131"/>
      <c r="U170" s="1131"/>
      <c r="V170" s="1131"/>
      <c r="W170" s="1081">
        <f t="shared" ref="W170:W173" si="188">X170/$U$7</f>
        <v>0</v>
      </c>
      <c r="X170" s="1081">
        <f t="shared" ref="X170:X173" si="189">R170/12</f>
        <v>0</v>
      </c>
      <c r="Z170" s="1081">
        <f t="shared" ref="Z170:Z173" si="190">IF($E170="Y",$R170,0)</f>
        <v>0</v>
      </c>
      <c r="AA170" s="1081">
        <f t="shared" ref="AA170:AA173" si="191">IF($E170="N",$R170,0)</f>
        <v>0</v>
      </c>
      <c r="AB170" s="909" t="e">
        <f t="shared" ref="AB170:AB173" si="192">Z170/(AA170+Z170)</f>
        <v>#DIV/0!</v>
      </c>
    </row>
    <row r="171" spans="1:28" s="1088" customFormat="1" ht="14.25" x14ac:dyDescent="0.3">
      <c r="A171" s="1075"/>
      <c r="B171" s="1076"/>
      <c r="C171" s="1148">
        <f>'24. M&amp;E Staff Loading'!C171</f>
        <v>0</v>
      </c>
      <c r="D171" s="919">
        <f>'24. M&amp;E Staff Loading'!D171</f>
        <v>0</v>
      </c>
      <c r="E171" s="1149">
        <f>'24. M&amp;E Staff Loading'!E171</f>
        <v>0</v>
      </c>
      <c r="F171" s="1102"/>
      <c r="G171" s="1102"/>
      <c r="H171" s="1102"/>
      <c r="I171" s="1102"/>
      <c r="J171" s="1102"/>
      <c r="K171" s="1102"/>
      <c r="L171" s="1102"/>
      <c r="M171" s="1102"/>
      <c r="N171" s="1102"/>
      <c r="O171" s="1102"/>
      <c r="P171" s="1102"/>
      <c r="Q171" s="1102"/>
      <c r="R171" s="1080">
        <f t="shared" si="186"/>
        <v>0</v>
      </c>
      <c r="S171" s="788">
        <f t="shared" si="187"/>
        <v>0</v>
      </c>
      <c r="T171" s="1131"/>
      <c r="U171" s="1131"/>
      <c r="V171" s="1131"/>
      <c r="W171" s="1081">
        <f t="shared" si="188"/>
        <v>0</v>
      </c>
      <c r="X171" s="1081">
        <f t="shared" si="189"/>
        <v>0</v>
      </c>
      <c r="Z171" s="1081">
        <f t="shared" si="190"/>
        <v>0</v>
      </c>
      <c r="AA171" s="1081">
        <f t="shared" si="191"/>
        <v>0</v>
      </c>
      <c r="AB171" s="909" t="e">
        <f t="shared" si="192"/>
        <v>#DIV/0!</v>
      </c>
    </row>
    <row r="172" spans="1:28" ht="14.25" x14ac:dyDescent="0.3">
      <c r="A172" s="1075"/>
      <c r="B172" s="1076"/>
      <c r="C172" s="1148">
        <f>'24. M&amp;E Staff Loading'!C172</f>
        <v>0</v>
      </c>
      <c r="D172" s="919">
        <f>'24. M&amp;E Staff Loading'!D172</f>
        <v>0</v>
      </c>
      <c r="E172" s="1149">
        <f>'24. M&amp;E Staff Loading'!E172</f>
        <v>0</v>
      </c>
      <c r="F172" s="1102"/>
      <c r="G172" s="1102"/>
      <c r="H172" s="1102"/>
      <c r="I172" s="1102"/>
      <c r="J172" s="1102"/>
      <c r="K172" s="1102"/>
      <c r="L172" s="1102"/>
      <c r="M172" s="1102"/>
      <c r="N172" s="1102"/>
      <c r="O172" s="1102"/>
      <c r="P172" s="1102"/>
      <c r="Q172" s="1102"/>
      <c r="R172" s="1080">
        <f t="shared" si="186"/>
        <v>0</v>
      </c>
      <c r="S172" s="788">
        <f t="shared" si="187"/>
        <v>0</v>
      </c>
      <c r="T172" s="1131"/>
      <c r="U172" s="1131"/>
      <c r="V172" s="1131"/>
      <c r="W172" s="1081">
        <f t="shared" si="188"/>
        <v>0</v>
      </c>
      <c r="X172" s="1081">
        <f t="shared" si="189"/>
        <v>0</v>
      </c>
      <c r="Z172" s="1081">
        <f t="shared" si="190"/>
        <v>0</v>
      </c>
      <c r="AA172" s="1081">
        <f t="shared" si="191"/>
        <v>0</v>
      </c>
      <c r="AB172" s="909" t="e">
        <f t="shared" si="192"/>
        <v>#DIV/0!</v>
      </c>
    </row>
    <row r="173" spans="1:28" ht="14.25" x14ac:dyDescent="0.3">
      <c r="A173" s="1075"/>
      <c r="B173" s="1076"/>
      <c r="C173" s="1148">
        <f>'24. M&amp;E Staff Loading'!C173</f>
        <v>0</v>
      </c>
      <c r="D173" s="919">
        <f>'24. M&amp;E Staff Loading'!D173</f>
        <v>0</v>
      </c>
      <c r="E173" s="1149">
        <f>'24. M&amp;E Staff Loading'!E173</f>
        <v>0</v>
      </c>
      <c r="F173" s="1102"/>
      <c r="G173" s="1102"/>
      <c r="H173" s="1102"/>
      <c r="I173" s="1102"/>
      <c r="J173" s="1102"/>
      <c r="K173" s="1102"/>
      <c r="L173" s="1102"/>
      <c r="M173" s="1102"/>
      <c r="N173" s="1102"/>
      <c r="O173" s="1102"/>
      <c r="P173" s="1102"/>
      <c r="Q173" s="1102"/>
      <c r="R173" s="1080">
        <f t="shared" si="186"/>
        <v>0</v>
      </c>
      <c r="S173" s="788">
        <f t="shared" si="187"/>
        <v>0</v>
      </c>
      <c r="T173" s="1131"/>
      <c r="U173" s="1131"/>
      <c r="V173" s="1131"/>
      <c r="W173" s="1081">
        <f t="shared" si="188"/>
        <v>0</v>
      </c>
      <c r="X173" s="1081">
        <f t="shared" si="189"/>
        <v>0</v>
      </c>
      <c r="Z173" s="1081">
        <f t="shared" si="190"/>
        <v>0</v>
      </c>
      <c r="AA173" s="1081">
        <f t="shared" si="191"/>
        <v>0</v>
      </c>
      <c r="AB173" s="909" t="e">
        <f t="shared" si="192"/>
        <v>#DIV/0!</v>
      </c>
    </row>
    <row r="174" spans="1:28" ht="15" thickBot="1" x14ac:dyDescent="0.35">
      <c r="A174" s="1082"/>
      <c r="B174" s="1083" t="s">
        <v>1187</v>
      </c>
      <c r="C174" s="1084"/>
      <c r="D174" s="920"/>
      <c r="E174" s="1086"/>
      <c r="F174" s="1087">
        <f>SUM(F169:F173)</f>
        <v>0</v>
      </c>
      <c r="G174" s="1087">
        <f t="shared" ref="G174:R174" si="193">SUM(G169:G173)</f>
        <v>0</v>
      </c>
      <c r="H174" s="1087">
        <f t="shared" si="193"/>
        <v>0</v>
      </c>
      <c r="I174" s="1087">
        <f t="shared" si="193"/>
        <v>0</v>
      </c>
      <c r="J174" s="1087">
        <f t="shared" si="193"/>
        <v>0</v>
      </c>
      <c r="K174" s="1087">
        <f t="shared" si="193"/>
        <v>0</v>
      </c>
      <c r="L174" s="1087">
        <f t="shared" si="193"/>
        <v>0</v>
      </c>
      <c r="M174" s="1087">
        <f t="shared" si="193"/>
        <v>0</v>
      </c>
      <c r="N174" s="1087">
        <f t="shared" si="193"/>
        <v>0</v>
      </c>
      <c r="O174" s="1087">
        <f t="shared" si="193"/>
        <v>0</v>
      </c>
      <c r="P174" s="1087">
        <f t="shared" si="193"/>
        <v>0</v>
      </c>
      <c r="Q174" s="1087">
        <f t="shared" si="193"/>
        <v>0</v>
      </c>
      <c r="R174" s="1087">
        <f t="shared" si="193"/>
        <v>0</v>
      </c>
      <c r="S174" s="796">
        <f>SUM(S169:S173)</f>
        <v>0</v>
      </c>
      <c r="T174" s="1131"/>
      <c r="U174" s="1131"/>
      <c r="V174" s="1131"/>
      <c r="W174" s="1099">
        <f>SUM(W169:W173)</f>
        <v>0</v>
      </c>
      <c r="X174" s="1099">
        <f>SUM(X169:X173)</f>
        <v>0</v>
      </c>
      <c r="Z174" s="1089">
        <f>SUM(Z169:Z173)</f>
        <v>0</v>
      </c>
      <c r="AA174" s="1089">
        <f>SUM(AA169:AA173)</f>
        <v>0</v>
      </c>
      <c r="AB174" s="798" t="e">
        <f>Z174/(Z174+AA174)</f>
        <v>#DIV/0!</v>
      </c>
    </row>
    <row r="175" spans="1:28" ht="14.25" x14ac:dyDescent="0.3">
      <c r="A175" s="1075">
        <v>8.4</v>
      </c>
      <c r="B175" s="1076" t="s">
        <v>1188</v>
      </c>
      <c r="C175" s="1148">
        <f>'24. M&amp;E Staff Loading'!C175</f>
        <v>0</v>
      </c>
      <c r="D175" s="919">
        <f>'24. M&amp;E Staff Loading'!D175</f>
        <v>0</v>
      </c>
      <c r="E175" s="1149">
        <f>'24. M&amp;E Staff Loading'!E175</f>
        <v>0</v>
      </c>
      <c r="F175" s="1102"/>
      <c r="G175" s="1102"/>
      <c r="H175" s="1102"/>
      <c r="I175" s="1102"/>
      <c r="J175" s="1102"/>
      <c r="K175" s="1102"/>
      <c r="L175" s="1102"/>
      <c r="M175" s="1102"/>
      <c r="N175" s="1102"/>
      <c r="O175" s="1102"/>
      <c r="P175" s="1102"/>
      <c r="Q175" s="1102"/>
      <c r="R175" s="1080">
        <f t="shared" ref="R175:R179" si="194">SUM(F175:Q175)</f>
        <v>0</v>
      </c>
      <c r="S175" s="788">
        <f>D175*R175</f>
        <v>0</v>
      </c>
      <c r="T175" s="1131"/>
      <c r="U175" s="1131"/>
      <c r="V175" s="1131"/>
      <c r="W175" s="1081">
        <f>X175/$U$7</f>
        <v>0</v>
      </c>
      <c r="X175" s="1081">
        <f>R175/12</f>
        <v>0</v>
      </c>
      <c r="Z175" s="1081">
        <f>IF($E175="Y",$R175,0)</f>
        <v>0</v>
      </c>
      <c r="AA175" s="1081">
        <f>IF($E175="N",$R175,0)</f>
        <v>0</v>
      </c>
      <c r="AB175" s="909" t="e">
        <f>Z175/(AA175+Z175)</f>
        <v>#DIV/0!</v>
      </c>
    </row>
    <row r="176" spans="1:28" s="1088" customFormat="1" ht="14.25" x14ac:dyDescent="0.3">
      <c r="A176" s="1075"/>
      <c r="B176" s="1076"/>
      <c r="C176" s="1148">
        <f>'24. M&amp;E Staff Loading'!C176</f>
        <v>0</v>
      </c>
      <c r="D176" s="919">
        <f>'24. M&amp;E Staff Loading'!D176</f>
        <v>0</v>
      </c>
      <c r="E176" s="1149">
        <f>'24. M&amp;E Staff Loading'!E176</f>
        <v>0</v>
      </c>
      <c r="F176" s="1102"/>
      <c r="G176" s="1102"/>
      <c r="H176" s="1102"/>
      <c r="I176" s="1102"/>
      <c r="J176" s="1102"/>
      <c r="K176" s="1102"/>
      <c r="L176" s="1102"/>
      <c r="M176" s="1102"/>
      <c r="N176" s="1102"/>
      <c r="O176" s="1102"/>
      <c r="P176" s="1102"/>
      <c r="Q176" s="1102"/>
      <c r="R176" s="1080">
        <f t="shared" si="194"/>
        <v>0</v>
      </c>
      <c r="S176" s="788">
        <f t="shared" ref="S176:S179" si="195">D176*R176</f>
        <v>0</v>
      </c>
      <c r="T176" s="1131"/>
      <c r="U176" s="1131"/>
      <c r="V176" s="1131"/>
      <c r="W176" s="1081">
        <f t="shared" ref="W176:W179" si="196">X176/$U$7</f>
        <v>0</v>
      </c>
      <c r="X176" s="1081">
        <f t="shared" ref="X176:X179" si="197">R176/12</f>
        <v>0</v>
      </c>
      <c r="Z176" s="1081">
        <f t="shared" ref="Z176:Z179" si="198">IF($E176="Y",$R176,0)</f>
        <v>0</v>
      </c>
      <c r="AA176" s="1081">
        <f t="shared" ref="AA176:AA179" si="199">IF($E176="N",$R176,0)</f>
        <v>0</v>
      </c>
      <c r="AB176" s="909" t="e">
        <f t="shared" ref="AB176:AB179" si="200">Z176/(AA176+Z176)</f>
        <v>#DIV/0!</v>
      </c>
    </row>
    <row r="177" spans="1:28" s="1088" customFormat="1" ht="14.25" x14ac:dyDescent="0.3">
      <c r="A177" s="1075"/>
      <c r="B177" s="1076"/>
      <c r="C177" s="1148">
        <f>'24. M&amp;E Staff Loading'!C177</f>
        <v>0</v>
      </c>
      <c r="D177" s="919">
        <f>'24. M&amp;E Staff Loading'!D177</f>
        <v>0</v>
      </c>
      <c r="E177" s="1149">
        <f>'24. M&amp;E Staff Loading'!E177</f>
        <v>0</v>
      </c>
      <c r="F177" s="1102"/>
      <c r="G177" s="1102"/>
      <c r="H177" s="1102"/>
      <c r="I177" s="1102"/>
      <c r="J177" s="1102"/>
      <c r="K177" s="1102"/>
      <c r="L177" s="1102"/>
      <c r="M177" s="1102"/>
      <c r="N177" s="1102"/>
      <c r="O177" s="1102"/>
      <c r="P177" s="1102"/>
      <c r="Q177" s="1102"/>
      <c r="R177" s="1080">
        <f t="shared" si="194"/>
        <v>0</v>
      </c>
      <c r="S177" s="788">
        <f t="shared" si="195"/>
        <v>0</v>
      </c>
      <c r="T177" s="1131"/>
      <c r="U177" s="1131"/>
      <c r="V177" s="1131"/>
      <c r="W177" s="1081">
        <f t="shared" si="196"/>
        <v>0</v>
      </c>
      <c r="X177" s="1081">
        <f t="shared" si="197"/>
        <v>0</v>
      </c>
      <c r="Z177" s="1081">
        <f t="shared" si="198"/>
        <v>0</v>
      </c>
      <c r="AA177" s="1081">
        <f t="shared" si="199"/>
        <v>0</v>
      </c>
      <c r="AB177" s="909" t="e">
        <f t="shared" si="200"/>
        <v>#DIV/0!</v>
      </c>
    </row>
    <row r="178" spans="1:28" s="1088" customFormat="1" ht="14.25" x14ac:dyDescent="0.3">
      <c r="A178" s="1075"/>
      <c r="B178" s="1076"/>
      <c r="C178" s="1148">
        <f>'24. M&amp;E Staff Loading'!C178</f>
        <v>0</v>
      </c>
      <c r="D178" s="919">
        <f>'24. M&amp;E Staff Loading'!D178</f>
        <v>0</v>
      </c>
      <c r="E178" s="1149">
        <f>'24. M&amp;E Staff Loading'!E178</f>
        <v>0</v>
      </c>
      <c r="F178" s="1102"/>
      <c r="G178" s="1102"/>
      <c r="H178" s="1102"/>
      <c r="I178" s="1102"/>
      <c r="J178" s="1102"/>
      <c r="K178" s="1102"/>
      <c r="L178" s="1102"/>
      <c r="M178" s="1102"/>
      <c r="N178" s="1102"/>
      <c r="O178" s="1102"/>
      <c r="P178" s="1102"/>
      <c r="Q178" s="1102"/>
      <c r="R178" s="1080">
        <f t="shared" si="194"/>
        <v>0</v>
      </c>
      <c r="S178" s="788">
        <f t="shared" si="195"/>
        <v>0</v>
      </c>
      <c r="T178" s="1131"/>
      <c r="U178" s="1131"/>
      <c r="V178" s="1131"/>
      <c r="W178" s="1081">
        <f t="shared" si="196"/>
        <v>0</v>
      </c>
      <c r="X178" s="1081">
        <f t="shared" si="197"/>
        <v>0</v>
      </c>
      <c r="Z178" s="1081">
        <f t="shared" si="198"/>
        <v>0</v>
      </c>
      <c r="AA178" s="1081">
        <f t="shared" si="199"/>
        <v>0</v>
      </c>
      <c r="AB178" s="909" t="e">
        <f t="shared" si="200"/>
        <v>#DIV/0!</v>
      </c>
    </row>
    <row r="179" spans="1:28" ht="9.9499999999999993" customHeight="1" x14ac:dyDescent="0.3">
      <c r="A179" s="1075"/>
      <c r="B179" s="1076"/>
      <c r="C179" s="1148">
        <f>'24. M&amp;E Staff Loading'!C179</f>
        <v>0</v>
      </c>
      <c r="D179" s="919">
        <f>'24. M&amp;E Staff Loading'!D179</f>
        <v>0</v>
      </c>
      <c r="E179" s="1149">
        <f>'24. M&amp;E Staff Loading'!E179</f>
        <v>0</v>
      </c>
      <c r="F179" s="1102"/>
      <c r="G179" s="1102"/>
      <c r="H179" s="1102"/>
      <c r="I179" s="1102"/>
      <c r="J179" s="1102"/>
      <c r="K179" s="1102"/>
      <c r="L179" s="1102"/>
      <c r="M179" s="1102"/>
      <c r="N179" s="1102"/>
      <c r="O179" s="1102"/>
      <c r="P179" s="1102"/>
      <c r="Q179" s="1102"/>
      <c r="R179" s="1080">
        <f t="shared" si="194"/>
        <v>0</v>
      </c>
      <c r="S179" s="788">
        <f t="shared" si="195"/>
        <v>0</v>
      </c>
      <c r="T179" s="1131"/>
      <c r="U179" s="1131"/>
      <c r="V179" s="1131"/>
      <c r="W179" s="1081">
        <f t="shared" si="196"/>
        <v>0</v>
      </c>
      <c r="X179" s="1081">
        <f t="shared" si="197"/>
        <v>0</v>
      </c>
      <c r="Z179" s="1081">
        <f t="shared" si="198"/>
        <v>0</v>
      </c>
      <c r="AA179" s="1081">
        <f t="shared" si="199"/>
        <v>0</v>
      </c>
      <c r="AB179" s="909" t="e">
        <f t="shared" si="200"/>
        <v>#DIV/0!</v>
      </c>
    </row>
    <row r="180" spans="1:28" s="1068" customFormat="1" ht="15" thickBot="1" x14ac:dyDescent="0.35">
      <c r="A180" s="1082"/>
      <c r="B180" s="1083" t="s">
        <v>1189</v>
      </c>
      <c r="C180" s="1084"/>
      <c r="D180" s="920"/>
      <c r="E180" s="1086"/>
      <c r="F180" s="1087">
        <f>SUM(F175:F179)</f>
        <v>0</v>
      </c>
      <c r="G180" s="1087">
        <f t="shared" ref="G180:R180" si="201">SUM(G175:G179)</f>
        <v>0</v>
      </c>
      <c r="H180" s="1087">
        <f t="shared" si="201"/>
        <v>0</v>
      </c>
      <c r="I180" s="1087">
        <f t="shared" si="201"/>
        <v>0</v>
      </c>
      <c r="J180" s="1087">
        <f t="shared" si="201"/>
        <v>0</v>
      </c>
      <c r="K180" s="1087">
        <f t="shared" si="201"/>
        <v>0</v>
      </c>
      <c r="L180" s="1087">
        <f t="shared" si="201"/>
        <v>0</v>
      </c>
      <c r="M180" s="1087">
        <f t="shared" si="201"/>
        <v>0</v>
      </c>
      <c r="N180" s="1087">
        <f t="shared" si="201"/>
        <v>0</v>
      </c>
      <c r="O180" s="1087">
        <f t="shared" si="201"/>
        <v>0</v>
      </c>
      <c r="P180" s="1087">
        <f t="shared" si="201"/>
        <v>0</v>
      </c>
      <c r="Q180" s="1087">
        <f t="shared" si="201"/>
        <v>0</v>
      </c>
      <c r="R180" s="1087">
        <f t="shared" si="201"/>
        <v>0</v>
      </c>
      <c r="S180" s="796">
        <f>SUM(S175:S179)</f>
        <v>0</v>
      </c>
      <c r="T180" s="1131"/>
      <c r="U180" s="1131"/>
      <c r="V180" s="1131"/>
      <c r="W180" s="1099">
        <f>SUM(W175:W179)</f>
        <v>0</v>
      </c>
      <c r="X180" s="1099">
        <f>SUM(X175:X179)</f>
        <v>0</v>
      </c>
      <c r="Z180" s="1089">
        <f>SUM(Z175:Z179)</f>
        <v>0</v>
      </c>
      <c r="AA180" s="1089">
        <f>SUM(AA175:AA179)</f>
        <v>0</v>
      </c>
      <c r="AB180" s="798" t="e">
        <f>Z180/(Z180+AA180)</f>
        <v>#DIV/0!</v>
      </c>
    </row>
    <row r="181" spans="1:28" ht="9.9499999999999993" customHeight="1" x14ac:dyDescent="0.3">
      <c r="A181" s="1100"/>
      <c r="B181" s="1101"/>
      <c r="C181" s="1118"/>
      <c r="D181" s="922"/>
      <c r="E181" s="1079"/>
      <c r="F181" s="1102"/>
      <c r="G181" s="1102"/>
      <c r="H181" s="1102"/>
      <c r="I181" s="1102"/>
      <c r="J181" s="1102"/>
      <c r="K181" s="1102"/>
      <c r="L181" s="1102"/>
      <c r="M181" s="1102"/>
      <c r="N181" s="1102"/>
      <c r="O181" s="1102"/>
      <c r="P181" s="1102"/>
      <c r="Q181" s="1102"/>
      <c r="R181" s="1102"/>
      <c r="S181" s="834"/>
      <c r="T181" s="1131"/>
      <c r="U181" s="1131"/>
      <c r="V181" s="1131"/>
      <c r="W181" s="1125"/>
      <c r="X181" s="1125"/>
      <c r="Z181" s="1125"/>
      <c r="AA181" s="1125"/>
      <c r="AB181" s="790"/>
    </row>
    <row r="182" spans="1:28" ht="15" thickBot="1" x14ac:dyDescent="0.35">
      <c r="A182" s="1104"/>
      <c r="B182" s="1105" t="s">
        <v>167</v>
      </c>
      <c r="C182" s="1106"/>
      <c r="D182" s="923"/>
      <c r="E182" s="1108"/>
      <c r="F182" s="1107">
        <f t="shared" ref="F182:S182" si="202">SUM(F162,F168,F174,F180)</f>
        <v>0</v>
      </c>
      <c r="G182" s="1107">
        <f t="shared" si="202"/>
        <v>0</v>
      </c>
      <c r="H182" s="1107">
        <f t="shared" si="202"/>
        <v>0</v>
      </c>
      <c r="I182" s="1107">
        <f t="shared" si="202"/>
        <v>0</v>
      </c>
      <c r="J182" s="1107">
        <f t="shared" si="202"/>
        <v>0</v>
      </c>
      <c r="K182" s="1107">
        <f t="shared" si="202"/>
        <v>0</v>
      </c>
      <c r="L182" s="1107">
        <f t="shared" si="202"/>
        <v>0</v>
      </c>
      <c r="M182" s="1107">
        <f t="shared" si="202"/>
        <v>0</v>
      </c>
      <c r="N182" s="1107">
        <f t="shared" si="202"/>
        <v>0</v>
      </c>
      <c r="O182" s="1107">
        <f t="shared" si="202"/>
        <v>0</v>
      </c>
      <c r="P182" s="1107">
        <f t="shared" si="202"/>
        <v>0</v>
      </c>
      <c r="Q182" s="1107">
        <f t="shared" si="202"/>
        <v>0</v>
      </c>
      <c r="R182" s="1107">
        <f t="shared" si="202"/>
        <v>0</v>
      </c>
      <c r="S182" s="814">
        <f t="shared" si="202"/>
        <v>0</v>
      </c>
      <c r="T182" s="1131"/>
      <c r="U182" s="1131"/>
      <c r="V182" s="1131"/>
      <c r="W182" s="1107">
        <f>SUM(W162,W168,W174,W180)</f>
        <v>0</v>
      </c>
      <c r="X182" s="1107">
        <f>SUM(X162,X168,X174,X180)</f>
        <v>0</v>
      </c>
      <c r="Z182" s="1107">
        <f>SUM(Z162,Z168,Z174,Z180)</f>
        <v>0</v>
      </c>
      <c r="AA182" s="1107">
        <f>SUM(AA162,AA168,AA174,AA180)</f>
        <v>0</v>
      </c>
      <c r="AB182" s="1190" t="e">
        <f t="shared" ref="AB182" si="203">Z182/(AA182+Z182)</f>
        <v>#DIV/0!</v>
      </c>
    </row>
    <row r="183" spans="1:28" ht="14.25" x14ac:dyDescent="0.3">
      <c r="A183" s="1126"/>
      <c r="B183" s="1101"/>
      <c r="C183" s="1077"/>
      <c r="D183" s="922"/>
      <c r="E183" s="1128"/>
      <c r="F183" s="1102"/>
      <c r="G183" s="1102"/>
      <c r="H183" s="1102"/>
      <c r="I183" s="1102"/>
      <c r="J183" s="1102"/>
      <c r="K183" s="1102"/>
      <c r="L183" s="1102"/>
      <c r="M183" s="1102"/>
      <c r="N183" s="1102"/>
      <c r="O183" s="1102"/>
      <c r="P183" s="1102"/>
      <c r="Q183" s="1102"/>
      <c r="R183" s="1102"/>
      <c r="S183" s="834"/>
      <c r="T183" s="1131"/>
      <c r="U183" s="1131"/>
      <c r="V183" s="1131"/>
      <c r="W183" s="1077"/>
      <c r="X183" s="1077"/>
      <c r="Z183" s="1077"/>
      <c r="AA183" s="1077"/>
      <c r="AB183" s="790"/>
    </row>
    <row r="184" spans="1:28" ht="14.25" x14ac:dyDescent="0.3">
      <c r="A184" s="1070">
        <v>9</v>
      </c>
      <c r="B184" s="1130" t="s">
        <v>172</v>
      </c>
      <c r="C184" s="1072"/>
      <c r="D184" s="918"/>
      <c r="E184" s="1073"/>
      <c r="F184" s="1116"/>
      <c r="G184" s="1116"/>
      <c r="H184" s="1116"/>
      <c r="I184" s="1116"/>
      <c r="J184" s="1116"/>
      <c r="K184" s="1116"/>
      <c r="L184" s="1116"/>
      <c r="M184" s="1116"/>
      <c r="N184" s="1116"/>
      <c r="O184" s="1116"/>
      <c r="P184" s="1116"/>
      <c r="Q184" s="1116"/>
      <c r="R184" s="1074"/>
      <c r="S184" s="838"/>
      <c r="T184" s="1131"/>
      <c r="U184" s="1131"/>
      <c r="V184" s="1131"/>
      <c r="W184" s="1072"/>
      <c r="X184" s="1072"/>
      <c r="Z184" s="1072"/>
      <c r="AA184" s="1072"/>
      <c r="AB184" s="781"/>
    </row>
    <row r="185" spans="1:28" ht="14.25" x14ac:dyDescent="0.3">
      <c r="A185" s="1075">
        <v>9.1</v>
      </c>
      <c r="B185" s="1076" t="s">
        <v>173</v>
      </c>
      <c r="C185" s="1148">
        <f>'24. M&amp;E Staff Loading'!C185</f>
        <v>0</v>
      </c>
      <c r="D185" s="919">
        <f>'24. M&amp;E Staff Loading'!D185</f>
        <v>0</v>
      </c>
      <c r="E185" s="1149">
        <f>'24. M&amp;E Staff Loading'!E185</f>
        <v>0</v>
      </c>
      <c r="F185" s="1102"/>
      <c r="G185" s="1102"/>
      <c r="H185" s="1102"/>
      <c r="I185" s="1102"/>
      <c r="J185" s="1102"/>
      <c r="K185" s="1102"/>
      <c r="L185" s="1102"/>
      <c r="M185" s="1102"/>
      <c r="N185" s="1102"/>
      <c r="O185" s="1102"/>
      <c r="P185" s="1102"/>
      <c r="Q185" s="1102"/>
      <c r="R185" s="1080">
        <f t="shared" ref="R185:R189" si="204">SUM(F185:Q185)</f>
        <v>0</v>
      </c>
      <c r="S185" s="788">
        <f>D185*R185</f>
        <v>0</v>
      </c>
      <c r="T185" s="1131"/>
      <c r="U185" s="1131"/>
      <c r="V185" s="1131"/>
      <c r="W185" s="1081">
        <f>X185/$U$7</f>
        <v>0</v>
      </c>
      <c r="X185" s="1081">
        <f>R185/12</f>
        <v>0</v>
      </c>
      <c r="Z185" s="1081">
        <f>IF($E185="Y",$R185,0)</f>
        <v>0</v>
      </c>
      <c r="AA185" s="1081">
        <f>IF($E185="N",$R185,0)</f>
        <v>0</v>
      </c>
      <c r="AB185" s="909" t="e">
        <f>Z185/(AA185+Z185)</f>
        <v>#DIV/0!</v>
      </c>
    </row>
    <row r="186" spans="1:28" s="1088" customFormat="1" ht="14.25" x14ac:dyDescent="0.3">
      <c r="A186" s="1075"/>
      <c r="B186" s="1076"/>
      <c r="C186" s="1148">
        <f>'24. M&amp;E Staff Loading'!C186</f>
        <v>0</v>
      </c>
      <c r="D186" s="919">
        <f>'24. M&amp;E Staff Loading'!D186</f>
        <v>0</v>
      </c>
      <c r="E186" s="1149">
        <f>'24. M&amp;E Staff Loading'!E186</f>
        <v>0</v>
      </c>
      <c r="F186" s="1102"/>
      <c r="G186" s="1102"/>
      <c r="H186" s="1102"/>
      <c r="I186" s="1102"/>
      <c r="J186" s="1102"/>
      <c r="K186" s="1102"/>
      <c r="L186" s="1102"/>
      <c r="M186" s="1102"/>
      <c r="N186" s="1102"/>
      <c r="O186" s="1102"/>
      <c r="P186" s="1102"/>
      <c r="Q186" s="1102"/>
      <c r="R186" s="1080">
        <f t="shared" si="204"/>
        <v>0</v>
      </c>
      <c r="S186" s="788">
        <f t="shared" ref="S186:S189" si="205">D186*R186</f>
        <v>0</v>
      </c>
      <c r="T186" s="1131"/>
      <c r="U186" s="1131"/>
      <c r="V186" s="1131"/>
      <c r="W186" s="1081">
        <f t="shared" ref="W186:W189" si="206">X186/$U$7</f>
        <v>0</v>
      </c>
      <c r="X186" s="1081">
        <f t="shared" ref="X186:X189" si="207">R186/12</f>
        <v>0</v>
      </c>
      <c r="Z186" s="1081">
        <f t="shared" ref="Z186:Z189" si="208">IF($E186="Y",$R186,0)</f>
        <v>0</v>
      </c>
      <c r="AA186" s="1081">
        <f t="shared" ref="AA186:AA189" si="209">IF($E186="N",$R186,0)</f>
        <v>0</v>
      </c>
      <c r="AB186" s="909" t="e">
        <f t="shared" ref="AB186:AB189" si="210">Z186/(AA186+Z186)</f>
        <v>#DIV/0!</v>
      </c>
    </row>
    <row r="187" spans="1:28" s="1088" customFormat="1" ht="14.25" x14ac:dyDescent="0.3">
      <c r="A187" s="1075"/>
      <c r="B187" s="1076"/>
      <c r="C187" s="1148">
        <f>'24. M&amp;E Staff Loading'!C187</f>
        <v>0</v>
      </c>
      <c r="D187" s="919">
        <f>'24. M&amp;E Staff Loading'!D187</f>
        <v>0</v>
      </c>
      <c r="E187" s="1149">
        <f>'24. M&amp;E Staff Loading'!E187</f>
        <v>0</v>
      </c>
      <c r="F187" s="1102"/>
      <c r="G187" s="1102"/>
      <c r="H187" s="1102"/>
      <c r="I187" s="1102"/>
      <c r="J187" s="1102"/>
      <c r="K187" s="1102"/>
      <c r="L187" s="1102"/>
      <c r="M187" s="1102"/>
      <c r="N187" s="1102"/>
      <c r="O187" s="1102"/>
      <c r="P187" s="1102"/>
      <c r="Q187" s="1102"/>
      <c r="R187" s="1080">
        <f t="shared" si="204"/>
        <v>0</v>
      </c>
      <c r="S187" s="788">
        <f t="shared" si="205"/>
        <v>0</v>
      </c>
      <c r="T187" s="1131"/>
      <c r="U187" s="1131"/>
      <c r="V187" s="1131"/>
      <c r="W187" s="1081">
        <f t="shared" si="206"/>
        <v>0</v>
      </c>
      <c r="X187" s="1081">
        <f t="shared" si="207"/>
        <v>0</v>
      </c>
      <c r="Z187" s="1081">
        <f t="shared" si="208"/>
        <v>0</v>
      </c>
      <c r="AA187" s="1081">
        <f t="shared" si="209"/>
        <v>0</v>
      </c>
      <c r="AB187" s="909" t="e">
        <f t="shared" si="210"/>
        <v>#DIV/0!</v>
      </c>
    </row>
    <row r="188" spans="1:28" ht="14.25" x14ac:dyDescent="0.3">
      <c r="A188" s="1075"/>
      <c r="B188" s="1076"/>
      <c r="C188" s="1148">
        <f>'24. M&amp;E Staff Loading'!C188</f>
        <v>0</v>
      </c>
      <c r="D188" s="919">
        <f>'24. M&amp;E Staff Loading'!D188</f>
        <v>0</v>
      </c>
      <c r="E188" s="1149">
        <f>'24. M&amp;E Staff Loading'!E188</f>
        <v>0</v>
      </c>
      <c r="F188" s="1102"/>
      <c r="G188" s="1102"/>
      <c r="H188" s="1102"/>
      <c r="I188" s="1102"/>
      <c r="J188" s="1102"/>
      <c r="K188" s="1102"/>
      <c r="L188" s="1102"/>
      <c r="M188" s="1102"/>
      <c r="N188" s="1102"/>
      <c r="O188" s="1102"/>
      <c r="P188" s="1102"/>
      <c r="Q188" s="1102"/>
      <c r="R188" s="1080">
        <f t="shared" si="204"/>
        <v>0</v>
      </c>
      <c r="S188" s="788">
        <f t="shared" si="205"/>
        <v>0</v>
      </c>
      <c r="T188" s="1131"/>
      <c r="U188" s="1131"/>
      <c r="V188" s="1131"/>
      <c r="W188" s="1081">
        <f t="shared" si="206"/>
        <v>0</v>
      </c>
      <c r="X188" s="1081">
        <f t="shared" si="207"/>
        <v>0</v>
      </c>
      <c r="Z188" s="1081">
        <f t="shared" si="208"/>
        <v>0</v>
      </c>
      <c r="AA188" s="1081">
        <f t="shared" si="209"/>
        <v>0</v>
      </c>
      <c r="AB188" s="909" t="e">
        <f t="shared" si="210"/>
        <v>#DIV/0!</v>
      </c>
    </row>
    <row r="189" spans="1:28" ht="14.25" x14ac:dyDescent="0.3">
      <c r="A189" s="1075"/>
      <c r="B189" s="1076"/>
      <c r="C189" s="1148">
        <f>'24. M&amp;E Staff Loading'!C189</f>
        <v>0</v>
      </c>
      <c r="D189" s="919">
        <f>'24. M&amp;E Staff Loading'!D189</f>
        <v>0</v>
      </c>
      <c r="E189" s="1149">
        <f>'24. M&amp;E Staff Loading'!E189</f>
        <v>0</v>
      </c>
      <c r="F189" s="1102"/>
      <c r="G189" s="1102"/>
      <c r="H189" s="1102"/>
      <c r="I189" s="1102"/>
      <c r="J189" s="1102"/>
      <c r="K189" s="1102"/>
      <c r="L189" s="1102"/>
      <c r="M189" s="1102"/>
      <c r="N189" s="1102"/>
      <c r="O189" s="1102"/>
      <c r="P189" s="1102"/>
      <c r="Q189" s="1102"/>
      <c r="R189" s="1080">
        <f t="shared" si="204"/>
        <v>0</v>
      </c>
      <c r="S189" s="788">
        <f t="shared" si="205"/>
        <v>0</v>
      </c>
      <c r="T189" s="1131"/>
      <c r="U189" s="1131"/>
      <c r="V189" s="1131"/>
      <c r="W189" s="1081">
        <f t="shared" si="206"/>
        <v>0</v>
      </c>
      <c r="X189" s="1081">
        <f t="shared" si="207"/>
        <v>0</v>
      </c>
      <c r="Z189" s="1081">
        <f t="shared" si="208"/>
        <v>0</v>
      </c>
      <c r="AA189" s="1081">
        <f t="shared" si="209"/>
        <v>0</v>
      </c>
      <c r="AB189" s="909" t="e">
        <f t="shared" si="210"/>
        <v>#DIV/0!</v>
      </c>
    </row>
    <row r="190" spans="1:28" ht="15" thickBot="1" x14ac:dyDescent="0.35">
      <c r="A190" s="1082"/>
      <c r="B190" s="1083" t="s">
        <v>174</v>
      </c>
      <c r="C190" s="1084"/>
      <c r="D190" s="920"/>
      <c r="E190" s="1086"/>
      <c r="F190" s="1087">
        <f>SUM(F185:F189)</f>
        <v>0</v>
      </c>
      <c r="G190" s="1087">
        <f t="shared" ref="G190:R190" si="211">SUM(G185:G189)</f>
        <v>0</v>
      </c>
      <c r="H190" s="1087">
        <f t="shared" si="211"/>
        <v>0</v>
      </c>
      <c r="I190" s="1087">
        <f t="shared" si="211"/>
        <v>0</v>
      </c>
      <c r="J190" s="1087">
        <f t="shared" si="211"/>
        <v>0</v>
      </c>
      <c r="K190" s="1087">
        <f t="shared" si="211"/>
        <v>0</v>
      </c>
      <c r="L190" s="1087">
        <f t="shared" si="211"/>
        <v>0</v>
      </c>
      <c r="M190" s="1087">
        <f t="shared" si="211"/>
        <v>0</v>
      </c>
      <c r="N190" s="1087">
        <f t="shared" si="211"/>
        <v>0</v>
      </c>
      <c r="O190" s="1087">
        <f t="shared" si="211"/>
        <v>0</v>
      </c>
      <c r="P190" s="1087">
        <f t="shared" si="211"/>
        <v>0</v>
      </c>
      <c r="Q190" s="1087">
        <f t="shared" si="211"/>
        <v>0</v>
      </c>
      <c r="R190" s="1087">
        <f t="shared" si="211"/>
        <v>0</v>
      </c>
      <c r="S190" s="796">
        <f>SUM(S185:S189)</f>
        <v>0</v>
      </c>
      <c r="T190" s="1131"/>
      <c r="U190" s="1131"/>
      <c r="V190" s="1131"/>
      <c r="W190" s="1099">
        <f>SUM(W185:W189)</f>
        <v>0</v>
      </c>
      <c r="X190" s="1099">
        <f>SUM(X185:X189)</f>
        <v>0</v>
      </c>
      <c r="Z190" s="1089">
        <f>SUM(Z185:Z189)</f>
        <v>0</v>
      </c>
      <c r="AA190" s="1089">
        <f>SUM(AA185:AA189)</f>
        <v>0</v>
      </c>
      <c r="AB190" s="798" t="e">
        <f>Z190/(Z190+AA190)</f>
        <v>#DIV/0!</v>
      </c>
    </row>
    <row r="191" spans="1:28" ht="14.25" x14ac:dyDescent="0.3">
      <c r="A191" s="1075">
        <v>9.1999999999999993</v>
      </c>
      <c r="B191" s="1076" t="s">
        <v>1191</v>
      </c>
      <c r="C191" s="1148">
        <f>'24. M&amp;E Staff Loading'!C191</f>
        <v>0</v>
      </c>
      <c r="D191" s="919">
        <f>'24. M&amp;E Staff Loading'!D191</f>
        <v>0</v>
      </c>
      <c r="E191" s="1149">
        <f>'24. M&amp;E Staff Loading'!E191</f>
        <v>0</v>
      </c>
      <c r="F191" s="1102"/>
      <c r="G191" s="1102"/>
      <c r="H191" s="1102"/>
      <c r="I191" s="1102"/>
      <c r="J191" s="1102"/>
      <c r="K191" s="1102"/>
      <c r="L191" s="1102"/>
      <c r="M191" s="1102"/>
      <c r="N191" s="1102"/>
      <c r="O191" s="1102"/>
      <c r="P191" s="1102"/>
      <c r="Q191" s="1102"/>
      <c r="R191" s="1080">
        <f t="shared" ref="R191:R195" si="212">SUM(F191:Q191)</f>
        <v>0</v>
      </c>
      <c r="S191" s="788">
        <f>D191*R191</f>
        <v>0</v>
      </c>
      <c r="T191" s="1131"/>
      <c r="U191" s="1131"/>
      <c r="V191" s="1131"/>
      <c r="W191" s="1081">
        <f>X191/$U$7</f>
        <v>0</v>
      </c>
      <c r="X191" s="1081">
        <f>R191/12</f>
        <v>0</v>
      </c>
      <c r="Z191" s="1081">
        <f>IF($E191="Y",$R191,0)</f>
        <v>0</v>
      </c>
      <c r="AA191" s="1081">
        <f>IF($E191="N",$R191,0)</f>
        <v>0</v>
      </c>
      <c r="AB191" s="909" t="e">
        <f>Z191/(AA191+Z191)</f>
        <v>#DIV/0!</v>
      </c>
    </row>
    <row r="192" spans="1:28" s="1088" customFormat="1" ht="14.25" x14ac:dyDescent="0.3">
      <c r="A192" s="1075"/>
      <c r="B192" s="1076"/>
      <c r="C192" s="1148">
        <f>'24. M&amp;E Staff Loading'!C192</f>
        <v>0</v>
      </c>
      <c r="D192" s="919">
        <f>'24. M&amp;E Staff Loading'!D192</f>
        <v>0</v>
      </c>
      <c r="E192" s="1149">
        <f>'24. M&amp;E Staff Loading'!E192</f>
        <v>0</v>
      </c>
      <c r="F192" s="1102"/>
      <c r="G192" s="1102"/>
      <c r="H192" s="1102"/>
      <c r="I192" s="1102"/>
      <c r="J192" s="1102"/>
      <c r="K192" s="1102"/>
      <c r="L192" s="1102"/>
      <c r="M192" s="1102"/>
      <c r="N192" s="1102"/>
      <c r="O192" s="1102"/>
      <c r="P192" s="1102"/>
      <c r="Q192" s="1102"/>
      <c r="R192" s="1080">
        <f t="shared" si="212"/>
        <v>0</v>
      </c>
      <c r="S192" s="788">
        <f t="shared" ref="S192:S195" si="213">D192*R192</f>
        <v>0</v>
      </c>
      <c r="T192" s="1131"/>
      <c r="U192" s="1131"/>
      <c r="V192" s="1131"/>
      <c r="W192" s="1081">
        <f t="shared" ref="W192:W195" si="214">X192/$U$7</f>
        <v>0</v>
      </c>
      <c r="X192" s="1081">
        <f t="shared" ref="X192:X195" si="215">R192/12</f>
        <v>0</v>
      </c>
      <c r="Z192" s="1081">
        <f t="shared" ref="Z192:Z195" si="216">IF($E192="Y",$R192,0)</f>
        <v>0</v>
      </c>
      <c r="AA192" s="1081">
        <f t="shared" ref="AA192:AA195" si="217">IF($E192="N",$R192,0)</f>
        <v>0</v>
      </c>
      <c r="AB192" s="909" t="e">
        <f t="shared" ref="AB192:AB195" si="218">Z192/(AA192+Z192)</f>
        <v>#DIV/0!</v>
      </c>
    </row>
    <row r="193" spans="1:28" ht="14.25" x14ac:dyDescent="0.3">
      <c r="A193" s="1075"/>
      <c r="B193" s="1076"/>
      <c r="C193" s="1148">
        <f>'24. M&amp;E Staff Loading'!C193</f>
        <v>0</v>
      </c>
      <c r="D193" s="919">
        <f>'24. M&amp;E Staff Loading'!D193</f>
        <v>0</v>
      </c>
      <c r="E193" s="1149">
        <f>'24. M&amp;E Staff Loading'!E193</f>
        <v>0</v>
      </c>
      <c r="F193" s="1102"/>
      <c r="G193" s="1102"/>
      <c r="H193" s="1102"/>
      <c r="I193" s="1102"/>
      <c r="J193" s="1102"/>
      <c r="K193" s="1102"/>
      <c r="L193" s="1102"/>
      <c r="M193" s="1102"/>
      <c r="N193" s="1102"/>
      <c r="O193" s="1102"/>
      <c r="P193" s="1102"/>
      <c r="Q193" s="1102"/>
      <c r="R193" s="1080">
        <f t="shared" si="212"/>
        <v>0</v>
      </c>
      <c r="S193" s="788">
        <f t="shared" si="213"/>
        <v>0</v>
      </c>
      <c r="T193" s="1131"/>
      <c r="U193" s="1131"/>
      <c r="V193" s="1131"/>
      <c r="W193" s="1081">
        <f t="shared" si="214"/>
        <v>0</v>
      </c>
      <c r="X193" s="1081">
        <f t="shared" si="215"/>
        <v>0</v>
      </c>
      <c r="Z193" s="1081">
        <f t="shared" si="216"/>
        <v>0</v>
      </c>
      <c r="AA193" s="1081">
        <f t="shared" si="217"/>
        <v>0</v>
      </c>
      <c r="AB193" s="909" t="e">
        <f t="shared" si="218"/>
        <v>#DIV/0!</v>
      </c>
    </row>
    <row r="194" spans="1:28" ht="14.25" x14ac:dyDescent="0.3">
      <c r="A194" s="1075"/>
      <c r="B194" s="1076"/>
      <c r="C194" s="1148">
        <f>'24. M&amp;E Staff Loading'!C194</f>
        <v>0</v>
      </c>
      <c r="D194" s="919">
        <f>'24. M&amp;E Staff Loading'!D194</f>
        <v>0</v>
      </c>
      <c r="E194" s="1149">
        <f>'24. M&amp;E Staff Loading'!E194</f>
        <v>0</v>
      </c>
      <c r="F194" s="1102"/>
      <c r="G194" s="1102"/>
      <c r="H194" s="1102"/>
      <c r="I194" s="1102"/>
      <c r="J194" s="1102"/>
      <c r="K194" s="1102"/>
      <c r="L194" s="1102"/>
      <c r="M194" s="1102"/>
      <c r="N194" s="1102"/>
      <c r="O194" s="1102"/>
      <c r="P194" s="1102"/>
      <c r="Q194" s="1102"/>
      <c r="R194" s="1080">
        <f t="shared" si="212"/>
        <v>0</v>
      </c>
      <c r="S194" s="788">
        <f t="shared" si="213"/>
        <v>0</v>
      </c>
      <c r="T194" s="1131"/>
      <c r="U194" s="1131"/>
      <c r="V194" s="1131"/>
      <c r="W194" s="1081">
        <f t="shared" si="214"/>
        <v>0</v>
      </c>
      <c r="X194" s="1081">
        <f t="shared" si="215"/>
        <v>0</v>
      </c>
      <c r="Z194" s="1081">
        <f t="shared" si="216"/>
        <v>0</v>
      </c>
      <c r="AA194" s="1081">
        <f t="shared" si="217"/>
        <v>0</v>
      </c>
      <c r="AB194" s="909" t="e">
        <f t="shared" si="218"/>
        <v>#DIV/0!</v>
      </c>
    </row>
    <row r="195" spans="1:28" ht="14.25" x14ac:dyDescent="0.3">
      <c r="A195" s="1075"/>
      <c r="B195" s="1076"/>
      <c r="C195" s="1148">
        <f>'24. M&amp;E Staff Loading'!C195</f>
        <v>0</v>
      </c>
      <c r="D195" s="919">
        <f>'24. M&amp;E Staff Loading'!D195</f>
        <v>0</v>
      </c>
      <c r="E195" s="1149">
        <f>'24. M&amp;E Staff Loading'!E195</f>
        <v>0</v>
      </c>
      <c r="F195" s="1102"/>
      <c r="G195" s="1102"/>
      <c r="H195" s="1102"/>
      <c r="I195" s="1102"/>
      <c r="J195" s="1102"/>
      <c r="K195" s="1102"/>
      <c r="L195" s="1102"/>
      <c r="M195" s="1102"/>
      <c r="N195" s="1102"/>
      <c r="O195" s="1102"/>
      <c r="P195" s="1102"/>
      <c r="Q195" s="1102"/>
      <c r="R195" s="1080">
        <f t="shared" si="212"/>
        <v>0</v>
      </c>
      <c r="S195" s="788">
        <f t="shared" si="213"/>
        <v>0</v>
      </c>
      <c r="T195" s="1131"/>
      <c r="U195" s="1131"/>
      <c r="V195" s="1131"/>
      <c r="W195" s="1081">
        <f t="shared" si="214"/>
        <v>0</v>
      </c>
      <c r="X195" s="1081">
        <f t="shared" si="215"/>
        <v>0</v>
      </c>
      <c r="Z195" s="1081">
        <f t="shared" si="216"/>
        <v>0</v>
      </c>
      <c r="AA195" s="1081">
        <f t="shared" si="217"/>
        <v>0</v>
      </c>
      <c r="AB195" s="909" t="e">
        <f t="shared" si="218"/>
        <v>#DIV/0!</v>
      </c>
    </row>
    <row r="196" spans="1:28" ht="15" thickBot="1" x14ac:dyDescent="0.35">
      <c r="A196" s="1082"/>
      <c r="B196" s="1083" t="s">
        <v>1192</v>
      </c>
      <c r="C196" s="1084"/>
      <c r="D196" s="920"/>
      <c r="E196" s="1086"/>
      <c r="F196" s="1087">
        <f>SUM(F191:F195)</f>
        <v>0</v>
      </c>
      <c r="G196" s="1087">
        <f t="shared" ref="G196:R196" si="219">SUM(G191:G195)</f>
        <v>0</v>
      </c>
      <c r="H196" s="1087">
        <f t="shared" si="219"/>
        <v>0</v>
      </c>
      <c r="I196" s="1087">
        <f t="shared" si="219"/>
        <v>0</v>
      </c>
      <c r="J196" s="1087">
        <f t="shared" si="219"/>
        <v>0</v>
      </c>
      <c r="K196" s="1087">
        <f t="shared" si="219"/>
        <v>0</v>
      </c>
      <c r="L196" s="1087">
        <f t="shared" si="219"/>
        <v>0</v>
      </c>
      <c r="M196" s="1087">
        <f t="shared" si="219"/>
        <v>0</v>
      </c>
      <c r="N196" s="1087">
        <f t="shared" si="219"/>
        <v>0</v>
      </c>
      <c r="O196" s="1087">
        <f t="shared" si="219"/>
        <v>0</v>
      </c>
      <c r="P196" s="1087">
        <f t="shared" si="219"/>
        <v>0</v>
      </c>
      <c r="Q196" s="1087">
        <f t="shared" si="219"/>
        <v>0</v>
      </c>
      <c r="R196" s="1087">
        <f t="shared" si="219"/>
        <v>0</v>
      </c>
      <c r="S196" s="796">
        <f>SUM(S191:S195)</f>
        <v>0</v>
      </c>
      <c r="T196" s="1131"/>
      <c r="U196" s="1131"/>
      <c r="V196" s="1131"/>
      <c r="W196" s="1099">
        <f>SUM(W191:W195)</f>
        <v>0</v>
      </c>
      <c r="X196" s="1099">
        <f>SUM(X191:X195)</f>
        <v>0</v>
      </c>
      <c r="Z196" s="1089">
        <f>SUM(Z191:Z195)</f>
        <v>0</v>
      </c>
      <c r="AA196" s="1089">
        <f>SUM(AA191:AA195)</f>
        <v>0</v>
      </c>
      <c r="AB196" s="798" t="e">
        <f>Z196/(Z196+AA196)</f>
        <v>#DIV/0!</v>
      </c>
    </row>
    <row r="197" spans="1:28" ht="14.25" x14ac:dyDescent="0.3">
      <c r="A197" s="1075">
        <v>9.3000000000000007</v>
      </c>
      <c r="B197" s="1076" t="s">
        <v>1193</v>
      </c>
      <c r="C197" s="1148">
        <f>'24. M&amp;E Staff Loading'!C197</f>
        <v>0</v>
      </c>
      <c r="D197" s="919">
        <f>'24. M&amp;E Staff Loading'!D197</f>
        <v>0</v>
      </c>
      <c r="E197" s="1149">
        <f>'24. M&amp;E Staff Loading'!E197</f>
        <v>0</v>
      </c>
      <c r="F197" s="1102"/>
      <c r="G197" s="1102"/>
      <c r="H197" s="1102"/>
      <c r="I197" s="1102"/>
      <c r="J197" s="1102"/>
      <c r="K197" s="1102"/>
      <c r="L197" s="1102"/>
      <c r="M197" s="1102"/>
      <c r="N197" s="1102"/>
      <c r="O197" s="1102"/>
      <c r="P197" s="1102"/>
      <c r="Q197" s="1102"/>
      <c r="R197" s="1080">
        <f t="shared" ref="R197:R201" si="220">SUM(F197:Q197)</f>
        <v>0</v>
      </c>
      <c r="S197" s="788">
        <f>D197*R197</f>
        <v>0</v>
      </c>
      <c r="T197" s="1131"/>
      <c r="U197" s="1131"/>
      <c r="V197" s="1131"/>
      <c r="W197" s="1081">
        <f>X197/$U$7</f>
        <v>0</v>
      </c>
      <c r="X197" s="1081">
        <f>R197/12</f>
        <v>0</v>
      </c>
      <c r="Z197" s="1081">
        <f>IF($E197="Y",$R197,0)</f>
        <v>0</v>
      </c>
      <c r="AA197" s="1081">
        <f>IF($E197="N",$R197,0)</f>
        <v>0</v>
      </c>
      <c r="AB197" s="909" t="e">
        <f>Z197/(AA197+Z197)</f>
        <v>#DIV/0!</v>
      </c>
    </row>
    <row r="198" spans="1:28" s="1088" customFormat="1" ht="14.25" x14ac:dyDescent="0.3">
      <c r="A198" s="1075"/>
      <c r="B198" s="1076"/>
      <c r="C198" s="1148">
        <f>'24. M&amp;E Staff Loading'!C198</f>
        <v>0</v>
      </c>
      <c r="D198" s="919">
        <f>'24. M&amp;E Staff Loading'!D198</f>
        <v>0</v>
      </c>
      <c r="E198" s="1149">
        <f>'24. M&amp;E Staff Loading'!E198</f>
        <v>0</v>
      </c>
      <c r="F198" s="1102"/>
      <c r="G198" s="1102"/>
      <c r="H198" s="1102"/>
      <c r="I198" s="1102"/>
      <c r="J198" s="1102"/>
      <c r="K198" s="1102"/>
      <c r="L198" s="1102"/>
      <c r="M198" s="1102"/>
      <c r="N198" s="1102"/>
      <c r="O198" s="1102"/>
      <c r="P198" s="1102"/>
      <c r="Q198" s="1102"/>
      <c r="R198" s="1080">
        <f t="shared" si="220"/>
        <v>0</v>
      </c>
      <c r="S198" s="788">
        <f t="shared" ref="S198:S201" si="221">D198*R198</f>
        <v>0</v>
      </c>
      <c r="T198" s="1131"/>
      <c r="U198" s="1131"/>
      <c r="V198" s="1131"/>
      <c r="W198" s="1081">
        <f t="shared" ref="W198:W201" si="222">X198/$U$7</f>
        <v>0</v>
      </c>
      <c r="X198" s="1081">
        <f t="shared" ref="X198:X201" si="223">R198/12</f>
        <v>0</v>
      </c>
      <c r="Z198" s="1081">
        <f t="shared" ref="Z198:Z201" si="224">IF($E198="Y",$R198,0)</f>
        <v>0</v>
      </c>
      <c r="AA198" s="1081">
        <f t="shared" ref="AA198:AA201" si="225">IF($E198="N",$R198,0)</f>
        <v>0</v>
      </c>
      <c r="AB198" s="909" t="e">
        <f t="shared" ref="AB198:AB201" si="226">Z198/(AA198+Z198)</f>
        <v>#DIV/0!</v>
      </c>
    </row>
    <row r="199" spans="1:28" s="1088" customFormat="1" ht="14.25" x14ac:dyDescent="0.3">
      <c r="A199" s="1075"/>
      <c r="B199" s="1076"/>
      <c r="C199" s="1148">
        <f>'24. M&amp;E Staff Loading'!C199</f>
        <v>0</v>
      </c>
      <c r="D199" s="919">
        <f>'24. M&amp;E Staff Loading'!D199</f>
        <v>0</v>
      </c>
      <c r="E199" s="1149">
        <f>'24. M&amp;E Staff Loading'!E199</f>
        <v>0</v>
      </c>
      <c r="F199" s="1102"/>
      <c r="G199" s="1102"/>
      <c r="H199" s="1102"/>
      <c r="I199" s="1102"/>
      <c r="J199" s="1102"/>
      <c r="K199" s="1102"/>
      <c r="L199" s="1102"/>
      <c r="M199" s="1102"/>
      <c r="N199" s="1102"/>
      <c r="O199" s="1102"/>
      <c r="P199" s="1102"/>
      <c r="Q199" s="1102"/>
      <c r="R199" s="1080">
        <f t="shared" si="220"/>
        <v>0</v>
      </c>
      <c r="S199" s="788">
        <f t="shared" si="221"/>
        <v>0</v>
      </c>
      <c r="T199" s="1131"/>
      <c r="U199" s="1131"/>
      <c r="V199" s="1131"/>
      <c r="W199" s="1081">
        <f t="shared" si="222"/>
        <v>0</v>
      </c>
      <c r="X199" s="1081">
        <f t="shared" si="223"/>
        <v>0</v>
      </c>
      <c r="Z199" s="1081">
        <f t="shared" si="224"/>
        <v>0</v>
      </c>
      <c r="AA199" s="1081">
        <f t="shared" si="225"/>
        <v>0</v>
      </c>
      <c r="AB199" s="909" t="e">
        <f t="shared" si="226"/>
        <v>#DIV/0!</v>
      </c>
    </row>
    <row r="200" spans="1:28" ht="14.25" x14ac:dyDescent="0.3">
      <c r="A200" s="1075"/>
      <c r="B200" s="1076"/>
      <c r="C200" s="1148">
        <f>'24. M&amp;E Staff Loading'!C200</f>
        <v>0</v>
      </c>
      <c r="D200" s="919">
        <f>'24. M&amp;E Staff Loading'!D200</f>
        <v>0</v>
      </c>
      <c r="E200" s="1149">
        <f>'24. M&amp;E Staff Loading'!E200</f>
        <v>0</v>
      </c>
      <c r="F200" s="1102"/>
      <c r="G200" s="1102"/>
      <c r="H200" s="1102"/>
      <c r="I200" s="1102"/>
      <c r="J200" s="1102"/>
      <c r="K200" s="1102"/>
      <c r="L200" s="1102"/>
      <c r="M200" s="1102"/>
      <c r="N200" s="1102"/>
      <c r="O200" s="1102"/>
      <c r="P200" s="1102"/>
      <c r="Q200" s="1102"/>
      <c r="R200" s="1080">
        <f t="shared" si="220"/>
        <v>0</v>
      </c>
      <c r="S200" s="788">
        <f t="shared" si="221"/>
        <v>0</v>
      </c>
      <c r="T200" s="1131"/>
      <c r="U200" s="1131"/>
      <c r="V200" s="1131"/>
      <c r="W200" s="1081">
        <f t="shared" si="222"/>
        <v>0</v>
      </c>
      <c r="X200" s="1081">
        <f t="shared" si="223"/>
        <v>0</v>
      </c>
      <c r="Z200" s="1081">
        <f t="shared" si="224"/>
        <v>0</v>
      </c>
      <c r="AA200" s="1081">
        <f t="shared" si="225"/>
        <v>0</v>
      </c>
      <c r="AB200" s="909" t="e">
        <f t="shared" si="226"/>
        <v>#DIV/0!</v>
      </c>
    </row>
    <row r="201" spans="1:28" ht="14.25" x14ac:dyDescent="0.3">
      <c r="A201" s="1075"/>
      <c r="B201" s="1076"/>
      <c r="C201" s="1148">
        <f>'24. M&amp;E Staff Loading'!C201</f>
        <v>0</v>
      </c>
      <c r="D201" s="919">
        <f>'24. M&amp;E Staff Loading'!D201</f>
        <v>0</v>
      </c>
      <c r="E201" s="1149">
        <f>'24. M&amp;E Staff Loading'!E201</f>
        <v>0</v>
      </c>
      <c r="F201" s="1102"/>
      <c r="G201" s="1102"/>
      <c r="H201" s="1102"/>
      <c r="I201" s="1102"/>
      <c r="J201" s="1102"/>
      <c r="K201" s="1102"/>
      <c r="L201" s="1102"/>
      <c r="M201" s="1102"/>
      <c r="N201" s="1102"/>
      <c r="O201" s="1102"/>
      <c r="P201" s="1102"/>
      <c r="Q201" s="1102"/>
      <c r="R201" s="1080">
        <f t="shared" si="220"/>
        <v>0</v>
      </c>
      <c r="S201" s="788">
        <f t="shared" si="221"/>
        <v>0</v>
      </c>
      <c r="T201" s="1131"/>
      <c r="U201" s="1131"/>
      <c r="V201" s="1131"/>
      <c r="W201" s="1081">
        <f t="shared" si="222"/>
        <v>0</v>
      </c>
      <c r="X201" s="1081">
        <f t="shared" si="223"/>
        <v>0</v>
      </c>
      <c r="Z201" s="1081">
        <f t="shared" si="224"/>
        <v>0</v>
      </c>
      <c r="AA201" s="1081">
        <f t="shared" si="225"/>
        <v>0</v>
      </c>
      <c r="AB201" s="909" t="e">
        <f t="shared" si="226"/>
        <v>#DIV/0!</v>
      </c>
    </row>
    <row r="202" spans="1:28" ht="15" thickBot="1" x14ac:dyDescent="0.35">
      <c r="A202" s="1082"/>
      <c r="B202" s="1083" t="s">
        <v>1194</v>
      </c>
      <c r="C202" s="1084"/>
      <c r="D202" s="920"/>
      <c r="E202" s="1086"/>
      <c r="F202" s="1087">
        <f>SUM(F197:F201)</f>
        <v>0</v>
      </c>
      <c r="G202" s="1087">
        <f t="shared" ref="G202:R202" si="227">SUM(G197:G201)</f>
        <v>0</v>
      </c>
      <c r="H202" s="1087">
        <f t="shared" si="227"/>
        <v>0</v>
      </c>
      <c r="I202" s="1087">
        <f t="shared" si="227"/>
        <v>0</v>
      </c>
      <c r="J202" s="1087">
        <f t="shared" si="227"/>
        <v>0</v>
      </c>
      <c r="K202" s="1087">
        <f t="shared" si="227"/>
        <v>0</v>
      </c>
      <c r="L202" s="1087">
        <f t="shared" si="227"/>
        <v>0</v>
      </c>
      <c r="M202" s="1087">
        <f t="shared" si="227"/>
        <v>0</v>
      </c>
      <c r="N202" s="1087">
        <f t="shared" si="227"/>
        <v>0</v>
      </c>
      <c r="O202" s="1087">
        <f t="shared" si="227"/>
        <v>0</v>
      </c>
      <c r="P202" s="1087">
        <f t="shared" si="227"/>
        <v>0</v>
      </c>
      <c r="Q202" s="1087">
        <f t="shared" si="227"/>
        <v>0</v>
      </c>
      <c r="R202" s="1087">
        <f t="shared" si="227"/>
        <v>0</v>
      </c>
      <c r="S202" s="796">
        <f>SUM(S197:S201)</f>
        <v>0</v>
      </c>
      <c r="T202" s="1131"/>
      <c r="U202" s="1131"/>
      <c r="V202" s="1131"/>
      <c r="W202" s="1099">
        <f>SUM(W197:W201)</f>
        <v>0</v>
      </c>
      <c r="X202" s="1099">
        <f>SUM(X197:X201)</f>
        <v>0</v>
      </c>
      <c r="Z202" s="1089">
        <f>SUM(Z197:Z201)</f>
        <v>0</v>
      </c>
      <c r="AA202" s="1089">
        <f>SUM(AA197:AA201)</f>
        <v>0</v>
      </c>
      <c r="AB202" s="798" t="e">
        <f>Z202/(Z202+AA202)</f>
        <v>#DIV/0!</v>
      </c>
    </row>
    <row r="203" spans="1:28" ht="14.25" x14ac:dyDescent="0.3">
      <c r="A203" s="1075">
        <v>9.4</v>
      </c>
      <c r="B203" s="1076" t="s">
        <v>1195</v>
      </c>
      <c r="C203" s="1148">
        <f>'24. M&amp;E Staff Loading'!C203</f>
        <v>0</v>
      </c>
      <c r="D203" s="919">
        <f>'24. M&amp;E Staff Loading'!D203</f>
        <v>0</v>
      </c>
      <c r="E203" s="1149">
        <f>'24. M&amp;E Staff Loading'!E203</f>
        <v>0</v>
      </c>
      <c r="F203" s="1102"/>
      <c r="G203" s="1102"/>
      <c r="H203" s="1102"/>
      <c r="I203" s="1102"/>
      <c r="J203" s="1102"/>
      <c r="K203" s="1102"/>
      <c r="L203" s="1102"/>
      <c r="M203" s="1102"/>
      <c r="N203" s="1102"/>
      <c r="O203" s="1102"/>
      <c r="P203" s="1102"/>
      <c r="Q203" s="1102"/>
      <c r="R203" s="1080">
        <f t="shared" ref="R203:R207" si="228">SUM(F203:Q203)</f>
        <v>0</v>
      </c>
      <c r="S203" s="788">
        <f>D203*R203</f>
        <v>0</v>
      </c>
      <c r="T203" s="1131"/>
      <c r="U203" s="1131"/>
      <c r="V203" s="1131"/>
      <c r="W203" s="1081">
        <f>X203/$U$7</f>
        <v>0</v>
      </c>
      <c r="X203" s="1081">
        <f>R203/12</f>
        <v>0</v>
      </c>
      <c r="Z203" s="1081">
        <f>IF($E203="Y",$R203,0)</f>
        <v>0</v>
      </c>
      <c r="AA203" s="1081">
        <f>IF($E203="N",$R203,0)</f>
        <v>0</v>
      </c>
      <c r="AB203" s="909" t="e">
        <f>Z203/(AA203+Z203)</f>
        <v>#DIV/0!</v>
      </c>
    </row>
    <row r="204" spans="1:28" s="1088" customFormat="1" ht="14.25" x14ac:dyDescent="0.3">
      <c r="A204" s="1075"/>
      <c r="B204" s="1076"/>
      <c r="C204" s="1148">
        <f>'24. M&amp;E Staff Loading'!C204</f>
        <v>0</v>
      </c>
      <c r="D204" s="919">
        <f>'24. M&amp;E Staff Loading'!D204</f>
        <v>0</v>
      </c>
      <c r="E204" s="1149">
        <f>'24. M&amp;E Staff Loading'!E204</f>
        <v>0</v>
      </c>
      <c r="F204" s="1102"/>
      <c r="G204" s="1102"/>
      <c r="H204" s="1102"/>
      <c r="I204" s="1102"/>
      <c r="J204" s="1102"/>
      <c r="K204" s="1102"/>
      <c r="L204" s="1102"/>
      <c r="M204" s="1102"/>
      <c r="N204" s="1102"/>
      <c r="O204" s="1102"/>
      <c r="P204" s="1102"/>
      <c r="Q204" s="1102"/>
      <c r="R204" s="1080">
        <f t="shared" si="228"/>
        <v>0</v>
      </c>
      <c r="S204" s="788">
        <f t="shared" ref="S204:S207" si="229">D204*R204</f>
        <v>0</v>
      </c>
      <c r="T204" s="1131"/>
      <c r="U204" s="1131"/>
      <c r="V204" s="1131"/>
      <c r="W204" s="1081">
        <f t="shared" ref="W204:W207" si="230">X204/$U$7</f>
        <v>0</v>
      </c>
      <c r="X204" s="1081">
        <f t="shared" ref="X204:X207" si="231">R204/12</f>
        <v>0</v>
      </c>
      <c r="Z204" s="1081">
        <f t="shared" ref="Z204:Z207" si="232">IF($E204="Y",$R204,0)</f>
        <v>0</v>
      </c>
      <c r="AA204" s="1081">
        <f t="shared" ref="AA204:AA207" si="233">IF($E204="N",$R204,0)</f>
        <v>0</v>
      </c>
      <c r="AB204" s="909" t="e">
        <f t="shared" ref="AB204:AB207" si="234">Z204/(AA204+Z204)</f>
        <v>#DIV/0!</v>
      </c>
    </row>
    <row r="205" spans="1:28" s="1088" customFormat="1" ht="14.25" x14ac:dyDescent="0.3">
      <c r="A205" s="1075"/>
      <c r="B205" s="1076"/>
      <c r="C205" s="1148">
        <f>'24. M&amp;E Staff Loading'!C205</f>
        <v>0</v>
      </c>
      <c r="D205" s="919">
        <f>'24. M&amp;E Staff Loading'!D205</f>
        <v>0</v>
      </c>
      <c r="E205" s="1149">
        <f>'24. M&amp;E Staff Loading'!E205</f>
        <v>0</v>
      </c>
      <c r="F205" s="1102"/>
      <c r="G205" s="1102"/>
      <c r="H205" s="1102"/>
      <c r="I205" s="1102"/>
      <c r="J205" s="1102"/>
      <c r="K205" s="1102"/>
      <c r="L205" s="1102"/>
      <c r="M205" s="1102"/>
      <c r="N205" s="1102"/>
      <c r="O205" s="1102"/>
      <c r="P205" s="1102"/>
      <c r="Q205" s="1102"/>
      <c r="R205" s="1080">
        <f t="shared" si="228"/>
        <v>0</v>
      </c>
      <c r="S205" s="788">
        <f t="shared" si="229"/>
        <v>0</v>
      </c>
      <c r="T205" s="1131"/>
      <c r="U205" s="1131"/>
      <c r="V205" s="1131"/>
      <c r="W205" s="1081">
        <f t="shared" si="230"/>
        <v>0</v>
      </c>
      <c r="X205" s="1081">
        <f t="shared" si="231"/>
        <v>0</v>
      </c>
      <c r="Z205" s="1081">
        <f t="shared" si="232"/>
        <v>0</v>
      </c>
      <c r="AA205" s="1081">
        <f t="shared" si="233"/>
        <v>0</v>
      </c>
      <c r="AB205" s="909" t="e">
        <f t="shared" si="234"/>
        <v>#DIV/0!</v>
      </c>
    </row>
    <row r="206" spans="1:28" ht="14.25" x14ac:dyDescent="0.3">
      <c r="A206" s="1075"/>
      <c r="B206" s="1076"/>
      <c r="C206" s="1148">
        <f>'24. M&amp;E Staff Loading'!C206</f>
        <v>0</v>
      </c>
      <c r="D206" s="919">
        <f>'24. M&amp;E Staff Loading'!D206</f>
        <v>0</v>
      </c>
      <c r="E206" s="1149">
        <f>'24. M&amp;E Staff Loading'!E206</f>
        <v>0</v>
      </c>
      <c r="F206" s="1102"/>
      <c r="G206" s="1102"/>
      <c r="H206" s="1102"/>
      <c r="I206" s="1102"/>
      <c r="J206" s="1102"/>
      <c r="K206" s="1102"/>
      <c r="L206" s="1102"/>
      <c r="M206" s="1102"/>
      <c r="N206" s="1102"/>
      <c r="O206" s="1102"/>
      <c r="P206" s="1102"/>
      <c r="Q206" s="1102"/>
      <c r="R206" s="1080">
        <f t="shared" si="228"/>
        <v>0</v>
      </c>
      <c r="S206" s="788">
        <f t="shared" si="229"/>
        <v>0</v>
      </c>
      <c r="T206" s="1131"/>
      <c r="U206" s="1131"/>
      <c r="V206" s="1131"/>
      <c r="W206" s="1081">
        <f t="shared" si="230"/>
        <v>0</v>
      </c>
      <c r="X206" s="1081">
        <f t="shared" si="231"/>
        <v>0</v>
      </c>
      <c r="Z206" s="1081">
        <f t="shared" si="232"/>
        <v>0</v>
      </c>
      <c r="AA206" s="1081">
        <f t="shared" si="233"/>
        <v>0</v>
      </c>
      <c r="AB206" s="909" t="e">
        <f t="shared" si="234"/>
        <v>#DIV/0!</v>
      </c>
    </row>
    <row r="207" spans="1:28" ht="14.25" x14ac:dyDescent="0.3">
      <c r="A207" s="1075"/>
      <c r="B207" s="1076"/>
      <c r="C207" s="1148">
        <f>'24. M&amp;E Staff Loading'!C207</f>
        <v>0</v>
      </c>
      <c r="D207" s="919">
        <f>'24. M&amp;E Staff Loading'!D207</f>
        <v>0</v>
      </c>
      <c r="E207" s="1149">
        <f>'24. M&amp;E Staff Loading'!E207</f>
        <v>0</v>
      </c>
      <c r="F207" s="1102"/>
      <c r="G207" s="1102"/>
      <c r="H207" s="1102"/>
      <c r="I207" s="1102"/>
      <c r="J207" s="1102"/>
      <c r="K207" s="1102"/>
      <c r="L207" s="1102"/>
      <c r="M207" s="1102"/>
      <c r="N207" s="1102"/>
      <c r="O207" s="1102"/>
      <c r="P207" s="1102"/>
      <c r="Q207" s="1102"/>
      <c r="R207" s="1080">
        <f t="shared" si="228"/>
        <v>0</v>
      </c>
      <c r="S207" s="788">
        <f t="shared" si="229"/>
        <v>0</v>
      </c>
      <c r="T207" s="1131"/>
      <c r="U207" s="1131"/>
      <c r="V207" s="1131"/>
      <c r="W207" s="1081">
        <f t="shared" si="230"/>
        <v>0</v>
      </c>
      <c r="X207" s="1081">
        <f t="shared" si="231"/>
        <v>0</v>
      </c>
      <c r="Z207" s="1081">
        <f t="shared" si="232"/>
        <v>0</v>
      </c>
      <c r="AA207" s="1081">
        <f t="shared" si="233"/>
        <v>0</v>
      </c>
      <c r="AB207" s="909" t="e">
        <f t="shared" si="234"/>
        <v>#DIV/0!</v>
      </c>
    </row>
    <row r="208" spans="1:28" ht="15" thickBot="1" x14ac:dyDescent="0.35">
      <c r="A208" s="1082"/>
      <c r="B208" s="1083" t="s">
        <v>1196</v>
      </c>
      <c r="C208" s="1084"/>
      <c r="D208" s="920"/>
      <c r="E208" s="1086"/>
      <c r="F208" s="1087">
        <f>SUM(F203:F207)</f>
        <v>0</v>
      </c>
      <c r="G208" s="1087">
        <f t="shared" ref="G208:R208" si="235">SUM(G203:G207)</f>
        <v>0</v>
      </c>
      <c r="H208" s="1087">
        <f t="shared" si="235"/>
        <v>0</v>
      </c>
      <c r="I208" s="1087">
        <f t="shared" si="235"/>
        <v>0</v>
      </c>
      <c r="J208" s="1087">
        <f t="shared" si="235"/>
        <v>0</v>
      </c>
      <c r="K208" s="1087">
        <f t="shared" si="235"/>
        <v>0</v>
      </c>
      <c r="L208" s="1087">
        <f t="shared" si="235"/>
        <v>0</v>
      </c>
      <c r="M208" s="1087">
        <f t="shared" si="235"/>
        <v>0</v>
      </c>
      <c r="N208" s="1087">
        <f t="shared" si="235"/>
        <v>0</v>
      </c>
      <c r="O208" s="1087">
        <f t="shared" si="235"/>
        <v>0</v>
      </c>
      <c r="P208" s="1087">
        <f t="shared" si="235"/>
        <v>0</v>
      </c>
      <c r="Q208" s="1087">
        <f t="shared" si="235"/>
        <v>0</v>
      </c>
      <c r="R208" s="1087">
        <f t="shared" si="235"/>
        <v>0</v>
      </c>
      <c r="S208" s="796">
        <f>SUM(S203:S207)</f>
        <v>0</v>
      </c>
      <c r="T208" s="1131"/>
      <c r="U208" s="1131"/>
      <c r="V208" s="1131"/>
      <c r="W208" s="1099">
        <f>SUM(W203:W207)</f>
        <v>0</v>
      </c>
      <c r="X208" s="1099">
        <f>SUM(X203:X207)</f>
        <v>0</v>
      </c>
      <c r="Z208" s="1089">
        <f>SUM(Z203:Z207)</f>
        <v>0</v>
      </c>
      <c r="AA208" s="1089">
        <f>SUM(AA203:AA207)</f>
        <v>0</v>
      </c>
      <c r="AB208" s="798" t="e">
        <f>Z208/(Z208+AA208)</f>
        <v>#DIV/0!</v>
      </c>
    </row>
    <row r="209" spans="1:28" ht="14.25" x14ac:dyDescent="0.3">
      <c r="A209" s="1075">
        <v>9.5</v>
      </c>
      <c r="B209" s="1076" t="s">
        <v>1197</v>
      </c>
      <c r="C209" s="1148">
        <f>'24. M&amp;E Staff Loading'!C209</f>
        <v>0</v>
      </c>
      <c r="D209" s="919">
        <f>'24. M&amp;E Staff Loading'!D209</f>
        <v>0</v>
      </c>
      <c r="E209" s="1149">
        <f>'24. M&amp;E Staff Loading'!E209</f>
        <v>0</v>
      </c>
      <c r="F209" s="1102"/>
      <c r="G209" s="1102"/>
      <c r="H209" s="1102"/>
      <c r="I209" s="1102"/>
      <c r="J209" s="1102"/>
      <c r="K209" s="1102"/>
      <c r="L209" s="1102"/>
      <c r="M209" s="1102"/>
      <c r="N209" s="1102"/>
      <c r="O209" s="1102"/>
      <c r="P209" s="1102"/>
      <c r="Q209" s="1102"/>
      <c r="R209" s="1080">
        <f t="shared" ref="R209:R213" si="236">SUM(F209:Q209)</f>
        <v>0</v>
      </c>
      <c r="S209" s="788">
        <f>D209*R209</f>
        <v>0</v>
      </c>
      <c r="T209" s="1131"/>
      <c r="U209" s="1131"/>
      <c r="V209" s="1131"/>
      <c r="W209" s="1081">
        <f>X209/$U$7</f>
        <v>0</v>
      </c>
      <c r="X209" s="1081">
        <f>R209/12</f>
        <v>0</v>
      </c>
      <c r="Z209" s="1081">
        <f>IF($E209="Y",$R209,0)</f>
        <v>0</v>
      </c>
      <c r="AA209" s="1081">
        <f>IF($E209="N",$R209,0)</f>
        <v>0</v>
      </c>
      <c r="AB209" s="909" t="e">
        <f>Z209/(AA209+Z209)</f>
        <v>#DIV/0!</v>
      </c>
    </row>
    <row r="210" spans="1:28" s="1088" customFormat="1" ht="14.25" x14ac:dyDescent="0.3">
      <c r="A210" s="1075"/>
      <c r="B210" s="1076"/>
      <c r="C210" s="1148">
        <f>'24. M&amp;E Staff Loading'!C210</f>
        <v>0</v>
      </c>
      <c r="D210" s="919">
        <f>'24. M&amp;E Staff Loading'!D210</f>
        <v>0</v>
      </c>
      <c r="E210" s="1149">
        <f>'24. M&amp;E Staff Loading'!E210</f>
        <v>0</v>
      </c>
      <c r="F210" s="1102"/>
      <c r="G210" s="1102"/>
      <c r="H210" s="1102"/>
      <c r="I210" s="1102"/>
      <c r="J210" s="1102"/>
      <c r="K210" s="1102"/>
      <c r="L210" s="1102"/>
      <c r="M210" s="1102"/>
      <c r="N210" s="1102"/>
      <c r="O210" s="1102"/>
      <c r="P210" s="1102"/>
      <c r="Q210" s="1102"/>
      <c r="R210" s="1080">
        <f t="shared" si="236"/>
        <v>0</v>
      </c>
      <c r="S210" s="788">
        <f t="shared" ref="S210:S213" si="237">D210*R210</f>
        <v>0</v>
      </c>
      <c r="T210" s="1131"/>
      <c r="U210" s="1131"/>
      <c r="V210" s="1131"/>
      <c r="W210" s="1081">
        <f t="shared" ref="W210:W213" si="238">X210/$U$7</f>
        <v>0</v>
      </c>
      <c r="X210" s="1081">
        <f t="shared" ref="X210:X213" si="239">R210/12</f>
        <v>0</v>
      </c>
      <c r="Z210" s="1081">
        <f t="shared" ref="Z210:Z213" si="240">IF($E210="Y",$R210,0)</f>
        <v>0</v>
      </c>
      <c r="AA210" s="1081">
        <f t="shared" ref="AA210:AA213" si="241">IF($E210="N",$R210,0)</f>
        <v>0</v>
      </c>
      <c r="AB210" s="909" t="e">
        <f t="shared" ref="AB210:AB213" si="242">Z210/(AA210+Z210)</f>
        <v>#DIV/0!</v>
      </c>
    </row>
    <row r="211" spans="1:28" s="1088" customFormat="1" ht="14.25" x14ac:dyDescent="0.3">
      <c r="A211" s="1075"/>
      <c r="B211" s="1076"/>
      <c r="C211" s="1148">
        <f>'24. M&amp;E Staff Loading'!C211</f>
        <v>0</v>
      </c>
      <c r="D211" s="919">
        <f>'24. M&amp;E Staff Loading'!D211</f>
        <v>0</v>
      </c>
      <c r="E211" s="1149">
        <f>'24. M&amp;E Staff Loading'!E211</f>
        <v>0</v>
      </c>
      <c r="F211" s="1102"/>
      <c r="G211" s="1102"/>
      <c r="H211" s="1102"/>
      <c r="I211" s="1102"/>
      <c r="J211" s="1102"/>
      <c r="K211" s="1102"/>
      <c r="L211" s="1102"/>
      <c r="M211" s="1102"/>
      <c r="N211" s="1102"/>
      <c r="O211" s="1102"/>
      <c r="P211" s="1102"/>
      <c r="Q211" s="1102"/>
      <c r="R211" s="1080">
        <f t="shared" si="236"/>
        <v>0</v>
      </c>
      <c r="S211" s="788">
        <f t="shared" si="237"/>
        <v>0</v>
      </c>
      <c r="T211" s="1131"/>
      <c r="U211" s="1131"/>
      <c r="V211" s="1131"/>
      <c r="W211" s="1081">
        <f t="shared" si="238"/>
        <v>0</v>
      </c>
      <c r="X211" s="1081">
        <f t="shared" si="239"/>
        <v>0</v>
      </c>
      <c r="Z211" s="1081">
        <f t="shared" si="240"/>
        <v>0</v>
      </c>
      <c r="AA211" s="1081">
        <f t="shared" si="241"/>
        <v>0</v>
      </c>
      <c r="AB211" s="909" t="e">
        <f t="shared" si="242"/>
        <v>#DIV/0!</v>
      </c>
    </row>
    <row r="212" spans="1:28" ht="14.25" x14ac:dyDescent="0.3">
      <c r="A212" s="1075"/>
      <c r="B212" s="1076"/>
      <c r="C212" s="1148">
        <f>'24. M&amp;E Staff Loading'!C212</f>
        <v>0</v>
      </c>
      <c r="D212" s="919">
        <f>'24. M&amp;E Staff Loading'!D212</f>
        <v>0</v>
      </c>
      <c r="E212" s="1149">
        <f>'24. M&amp;E Staff Loading'!E212</f>
        <v>0</v>
      </c>
      <c r="F212" s="1102"/>
      <c r="G212" s="1102"/>
      <c r="H212" s="1102"/>
      <c r="I212" s="1102"/>
      <c r="J212" s="1102"/>
      <c r="K212" s="1102"/>
      <c r="L212" s="1102"/>
      <c r="M212" s="1102"/>
      <c r="N212" s="1102"/>
      <c r="O212" s="1102"/>
      <c r="P212" s="1102"/>
      <c r="Q212" s="1102"/>
      <c r="R212" s="1080">
        <f t="shared" si="236"/>
        <v>0</v>
      </c>
      <c r="S212" s="788">
        <f t="shared" si="237"/>
        <v>0</v>
      </c>
      <c r="T212" s="1131"/>
      <c r="U212" s="1131"/>
      <c r="V212" s="1131"/>
      <c r="W212" s="1081">
        <f t="shared" si="238"/>
        <v>0</v>
      </c>
      <c r="X212" s="1081">
        <f t="shared" si="239"/>
        <v>0</v>
      </c>
      <c r="Z212" s="1081">
        <f t="shared" si="240"/>
        <v>0</v>
      </c>
      <c r="AA212" s="1081">
        <f t="shared" si="241"/>
        <v>0</v>
      </c>
      <c r="AB212" s="909" t="e">
        <f t="shared" si="242"/>
        <v>#DIV/0!</v>
      </c>
    </row>
    <row r="213" spans="1:28" ht="14.25" x14ac:dyDescent="0.3">
      <c r="A213" s="1075"/>
      <c r="B213" s="1076"/>
      <c r="C213" s="1148">
        <f>'24. M&amp;E Staff Loading'!C213</f>
        <v>0</v>
      </c>
      <c r="D213" s="919">
        <f>'24. M&amp;E Staff Loading'!D213</f>
        <v>0</v>
      </c>
      <c r="E213" s="1149">
        <f>'24. M&amp;E Staff Loading'!E213</f>
        <v>0</v>
      </c>
      <c r="F213" s="1102"/>
      <c r="G213" s="1102"/>
      <c r="H213" s="1102"/>
      <c r="I213" s="1102"/>
      <c r="J213" s="1102"/>
      <c r="K213" s="1102"/>
      <c r="L213" s="1102"/>
      <c r="M213" s="1102"/>
      <c r="N213" s="1102"/>
      <c r="O213" s="1102"/>
      <c r="P213" s="1102"/>
      <c r="Q213" s="1102"/>
      <c r="R213" s="1080">
        <f t="shared" si="236"/>
        <v>0</v>
      </c>
      <c r="S213" s="788">
        <f t="shared" si="237"/>
        <v>0</v>
      </c>
      <c r="T213" s="1131"/>
      <c r="U213" s="1131"/>
      <c r="V213" s="1131"/>
      <c r="W213" s="1081">
        <f t="shared" si="238"/>
        <v>0</v>
      </c>
      <c r="X213" s="1081">
        <f t="shared" si="239"/>
        <v>0</v>
      </c>
      <c r="Z213" s="1081">
        <f t="shared" si="240"/>
        <v>0</v>
      </c>
      <c r="AA213" s="1081">
        <f t="shared" si="241"/>
        <v>0</v>
      </c>
      <c r="AB213" s="909" t="e">
        <f t="shared" si="242"/>
        <v>#DIV/0!</v>
      </c>
    </row>
    <row r="214" spans="1:28" ht="15" thickBot="1" x14ac:dyDescent="0.35">
      <c r="A214" s="1082"/>
      <c r="B214" s="1083" t="s">
        <v>1198</v>
      </c>
      <c r="C214" s="1084"/>
      <c r="D214" s="920"/>
      <c r="E214" s="1086"/>
      <c r="F214" s="1087">
        <f>SUM(F209:F213)</f>
        <v>0</v>
      </c>
      <c r="G214" s="1087">
        <f t="shared" ref="G214:R214" si="243">SUM(G209:G213)</f>
        <v>0</v>
      </c>
      <c r="H214" s="1087">
        <f t="shared" si="243"/>
        <v>0</v>
      </c>
      <c r="I214" s="1087">
        <f t="shared" si="243"/>
        <v>0</v>
      </c>
      <c r="J214" s="1087">
        <f t="shared" si="243"/>
        <v>0</v>
      </c>
      <c r="K214" s="1087">
        <f t="shared" si="243"/>
        <v>0</v>
      </c>
      <c r="L214" s="1087">
        <f t="shared" si="243"/>
        <v>0</v>
      </c>
      <c r="M214" s="1087">
        <f t="shared" si="243"/>
        <v>0</v>
      </c>
      <c r="N214" s="1087">
        <f t="shared" si="243"/>
        <v>0</v>
      </c>
      <c r="O214" s="1087">
        <f t="shared" si="243"/>
        <v>0</v>
      </c>
      <c r="P214" s="1087">
        <f t="shared" si="243"/>
        <v>0</v>
      </c>
      <c r="Q214" s="1087">
        <f t="shared" si="243"/>
        <v>0</v>
      </c>
      <c r="R214" s="1087">
        <f t="shared" si="243"/>
        <v>0</v>
      </c>
      <c r="S214" s="796">
        <f>SUM(S209:S213)</f>
        <v>0</v>
      </c>
      <c r="T214" s="1131"/>
      <c r="U214" s="1131"/>
      <c r="V214" s="1131"/>
      <c r="W214" s="1099">
        <f>SUM(W209:W213)</f>
        <v>0</v>
      </c>
      <c r="X214" s="1099">
        <f>SUM(X209:X213)</f>
        <v>0</v>
      </c>
      <c r="Z214" s="1089">
        <f>SUM(Z209:Z213)</f>
        <v>0</v>
      </c>
      <c r="AA214" s="1089">
        <f>SUM(AA209:AA213)</f>
        <v>0</v>
      </c>
      <c r="AB214" s="798" t="e">
        <f>Z214/(Z214+AA214)</f>
        <v>#DIV/0!</v>
      </c>
    </row>
    <row r="215" spans="1:28" ht="14.25" x14ac:dyDescent="0.3">
      <c r="A215" s="1075">
        <v>9.6</v>
      </c>
      <c r="B215" s="1076" t="s">
        <v>181</v>
      </c>
      <c r="C215" s="1148">
        <f>'24. M&amp;E Staff Loading'!C215</f>
        <v>0</v>
      </c>
      <c r="D215" s="919">
        <f>'24. M&amp;E Staff Loading'!D215</f>
        <v>0</v>
      </c>
      <c r="E215" s="1149">
        <f>'24. M&amp;E Staff Loading'!E215</f>
        <v>0</v>
      </c>
      <c r="F215" s="1102"/>
      <c r="G215" s="1102"/>
      <c r="H215" s="1102"/>
      <c r="I215" s="1102"/>
      <c r="J215" s="1102"/>
      <c r="K215" s="1102"/>
      <c r="L215" s="1102"/>
      <c r="M215" s="1102"/>
      <c r="N215" s="1102"/>
      <c r="O215" s="1102"/>
      <c r="P215" s="1102"/>
      <c r="Q215" s="1102"/>
      <c r="R215" s="1080">
        <f t="shared" ref="R215:R219" si="244">SUM(F215:Q215)</f>
        <v>0</v>
      </c>
      <c r="S215" s="788">
        <f>D215*R215</f>
        <v>0</v>
      </c>
      <c r="T215" s="1131"/>
      <c r="U215" s="1131"/>
      <c r="V215" s="1131"/>
      <c r="W215" s="1081">
        <f>X215/$U$7</f>
        <v>0</v>
      </c>
      <c r="X215" s="1081">
        <f>R215/12</f>
        <v>0</v>
      </c>
      <c r="Z215" s="1081">
        <f>IF($E215="Y",$R215,0)</f>
        <v>0</v>
      </c>
      <c r="AA215" s="1081">
        <f>IF($E215="N",$R215,0)</f>
        <v>0</v>
      </c>
      <c r="AB215" s="909" t="e">
        <f>Z215/(AA215+Z215)</f>
        <v>#DIV/0!</v>
      </c>
    </row>
    <row r="216" spans="1:28" s="1088" customFormat="1" ht="14.25" x14ac:dyDescent="0.3">
      <c r="A216" s="1075"/>
      <c r="B216" s="1076"/>
      <c r="C216" s="1148">
        <f>'24. M&amp;E Staff Loading'!C216</f>
        <v>0</v>
      </c>
      <c r="D216" s="919">
        <f>'24. M&amp;E Staff Loading'!D216</f>
        <v>0</v>
      </c>
      <c r="E216" s="1149">
        <f>'24. M&amp;E Staff Loading'!E216</f>
        <v>0</v>
      </c>
      <c r="F216" s="1102"/>
      <c r="G216" s="1102"/>
      <c r="H216" s="1102"/>
      <c r="I216" s="1102"/>
      <c r="J216" s="1102"/>
      <c r="K216" s="1102"/>
      <c r="L216" s="1102"/>
      <c r="M216" s="1102"/>
      <c r="N216" s="1102"/>
      <c r="O216" s="1102"/>
      <c r="P216" s="1102"/>
      <c r="Q216" s="1102"/>
      <c r="R216" s="1080">
        <f t="shared" si="244"/>
        <v>0</v>
      </c>
      <c r="S216" s="788">
        <f t="shared" ref="S216:S219" si="245">D216*R216</f>
        <v>0</v>
      </c>
      <c r="T216" s="1131"/>
      <c r="U216" s="1131"/>
      <c r="V216" s="1131"/>
      <c r="W216" s="1081">
        <f t="shared" ref="W216:W219" si="246">X216/$U$7</f>
        <v>0</v>
      </c>
      <c r="X216" s="1081">
        <f t="shared" ref="X216:X219" si="247">R216/12</f>
        <v>0</v>
      </c>
      <c r="Z216" s="1081">
        <f t="shared" ref="Z216:Z219" si="248">IF($E216="Y",$R216,0)</f>
        <v>0</v>
      </c>
      <c r="AA216" s="1081">
        <f t="shared" ref="AA216:AA219" si="249">IF($E216="N",$R216,0)</f>
        <v>0</v>
      </c>
      <c r="AB216" s="909" t="e">
        <f t="shared" ref="AB216:AB219" si="250">Z216/(AA216+Z216)</f>
        <v>#DIV/0!</v>
      </c>
    </row>
    <row r="217" spans="1:28" s="1088" customFormat="1" ht="14.25" x14ac:dyDescent="0.3">
      <c r="A217" s="1075"/>
      <c r="B217" s="1076"/>
      <c r="C217" s="1148">
        <f>'24. M&amp;E Staff Loading'!C217</f>
        <v>0</v>
      </c>
      <c r="D217" s="919">
        <f>'24. M&amp;E Staff Loading'!D217</f>
        <v>0</v>
      </c>
      <c r="E217" s="1149">
        <f>'24. M&amp;E Staff Loading'!E217</f>
        <v>0</v>
      </c>
      <c r="F217" s="1102"/>
      <c r="G217" s="1102"/>
      <c r="H217" s="1102"/>
      <c r="I217" s="1102"/>
      <c r="J217" s="1102"/>
      <c r="K217" s="1102"/>
      <c r="L217" s="1102"/>
      <c r="M217" s="1102"/>
      <c r="N217" s="1102"/>
      <c r="O217" s="1102"/>
      <c r="P217" s="1102"/>
      <c r="Q217" s="1102"/>
      <c r="R217" s="1080">
        <f t="shared" si="244"/>
        <v>0</v>
      </c>
      <c r="S217" s="788">
        <f t="shared" si="245"/>
        <v>0</v>
      </c>
      <c r="T217" s="1131"/>
      <c r="U217" s="1131"/>
      <c r="V217" s="1131"/>
      <c r="W217" s="1081">
        <f t="shared" si="246"/>
        <v>0</v>
      </c>
      <c r="X217" s="1081">
        <f t="shared" si="247"/>
        <v>0</v>
      </c>
      <c r="Z217" s="1081">
        <f t="shared" si="248"/>
        <v>0</v>
      </c>
      <c r="AA217" s="1081">
        <f t="shared" si="249"/>
        <v>0</v>
      </c>
      <c r="AB217" s="909" t="e">
        <f t="shared" si="250"/>
        <v>#DIV/0!</v>
      </c>
    </row>
    <row r="218" spans="1:28" s="1088" customFormat="1" ht="14.25" x14ac:dyDescent="0.3">
      <c r="A218" s="1075"/>
      <c r="B218" s="1076"/>
      <c r="C218" s="1148">
        <f>'24. M&amp;E Staff Loading'!C218</f>
        <v>0</v>
      </c>
      <c r="D218" s="919">
        <f>'24. M&amp;E Staff Loading'!D218</f>
        <v>0</v>
      </c>
      <c r="E218" s="1149">
        <f>'24. M&amp;E Staff Loading'!E218</f>
        <v>0</v>
      </c>
      <c r="F218" s="1102"/>
      <c r="G218" s="1102"/>
      <c r="H218" s="1102"/>
      <c r="I218" s="1102"/>
      <c r="J218" s="1102"/>
      <c r="K218" s="1102"/>
      <c r="L218" s="1102"/>
      <c r="M218" s="1102"/>
      <c r="N218" s="1102"/>
      <c r="O218" s="1102"/>
      <c r="P218" s="1102"/>
      <c r="Q218" s="1102"/>
      <c r="R218" s="1080">
        <f t="shared" si="244"/>
        <v>0</v>
      </c>
      <c r="S218" s="788">
        <f t="shared" si="245"/>
        <v>0</v>
      </c>
      <c r="T218" s="1131"/>
      <c r="U218" s="1131"/>
      <c r="V218" s="1131"/>
      <c r="W218" s="1081">
        <f t="shared" si="246"/>
        <v>0</v>
      </c>
      <c r="X218" s="1081">
        <f t="shared" si="247"/>
        <v>0</v>
      </c>
      <c r="Z218" s="1081">
        <f t="shared" si="248"/>
        <v>0</v>
      </c>
      <c r="AA218" s="1081">
        <f t="shared" si="249"/>
        <v>0</v>
      </c>
      <c r="AB218" s="909" t="e">
        <f t="shared" si="250"/>
        <v>#DIV/0!</v>
      </c>
    </row>
    <row r="219" spans="1:28" ht="14.25" x14ac:dyDescent="0.3">
      <c r="A219" s="1075"/>
      <c r="B219" s="1076"/>
      <c r="C219" s="1148">
        <f>'24. M&amp;E Staff Loading'!C219</f>
        <v>0</v>
      </c>
      <c r="D219" s="919">
        <f>'24. M&amp;E Staff Loading'!D219</f>
        <v>0</v>
      </c>
      <c r="E219" s="1149">
        <f>'24. M&amp;E Staff Loading'!E219</f>
        <v>0</v>
      </c>
      <c r="F219" s="1102"/>
      <c r="G219" s="1102"/>
      <c r="H219" s="1102"/>
      <c r="I219" s="1102"/>
      <c r="J219" s="1102"/>
      <c r="K219" s="1102"/>
      <c r="L219" s="1102"/>
      <c r="M219" s="1102"/>
      <c r="N219" s="1102"/>
      <c r="O219" s="1102"/>
      <c r="P219" s="1102"/>
      <c r="Q219" s="1102"/>
      <c r="R219" s="1080">
        <f t="shared" si="244"/>
        <v>0</v>
      </c>
      <c r="S219" s="788">
        <f t="shared" si="245"/>
        <v>0</v>
      </c>
      <c r="T219" s="1131"/>
      <c r="U219" s="1131"/>
      <c r="V219" s="1131"/>
      <c r="W219" s="1081">
        <f t="shared" si="246"/>
        <v>0</v>
      </c>
      <c r="X219" s="1081">
        <f t="shared" si="247"/>
        <v>0</v>
      </c>
      <c r="Z219" s="1081">
        <f t="shared" si="248"/>
        <v>0</v>
      </c>
      <c r="AA219" s="1081">
        <f t="shared" si="249"/>
        <v>0</v>
      </c>
      <c r="AB219" s="909" t="e">
        <f t="shared" si="250"/>
        <v>#DIV/0!</v>
      </c>
    </row>
    <row r="220" spans="1:28" s="1132" customFormat="1" ht="15" thickBot="1" x14ac:dyDescent="0.35">
      <c r="A220" s="1082"/>
      <c r="B220" s="1083" t="s">
        <v>182</v>
      </c>
      <c r="C220" s="1084"/>
      <c r="D220" s="920"/>
      <c r="E220" s="1086"/>
      <c r="F220" s="1087">
        <f>SUM(F215:F219)</f>
        <v>0</v>
      </c>
      <c r="G220" s="1087">
        <f t="shared" ref="G220:R220" si="251">SUM(G215:G219)</f>
        <v>0</v>
      </c>
      <c r="H220" s="1087">
        <f t="shared" si="251"/>
        <v>0</v>
      </c>
      <c r="I220" s="1087">
        <f t="shared" si="251"/>
        <v>0</v>
      </c>
      <c r="J220" s="1087">
        <f t="shared" si="251"/>
        <v>0</v>
      </c>
      <c r="K220" s="1087">
        <f t="shared" si="251"/>
        <v>0</v>
      </c>
      <c r="L220" s="1087">
        <f t="shared" si="251"/>
        <v>0</v>
      </c>
      <c r="M220" s="1087">
        <f t="shared" si="251"/>
        <v>0</v>
      </c>
      <c r="N220" s="1087">
        <f t="shared" si="251"/>
        <v>0</v>
      </c>
      <c r="O220" s="1087">
        <f t="shared" si="251"/>
        <v>0</v>
      </c>
      <c r="P220" s="1087">
        <f t="shared" si="251"/>
        <v>0</v>
      </c>
      <c r="Q220" s="1087">
        <f t="shared" si="251"/>
        <v>0</v>
      </c>
      <c r="R220" s="1087">
        <f t="shared" si="251"/>
        <v>0</v>
      </c>
      <c r="S220" s="796">
        <f>SUM(S215:S219)</f>
        <v>0</v>
      </c>
      <c r="T220" s="1131"/>
      <c r="U220" s="1131"/>
      <c r="V220" s="1131"/>
      <c r="W220" s="1099">
        <f>SUM(W215:W219)</f>
        <v>0</v>
      </c>
      <c r="X220" s="1099">
        <f>SUM(X215:X219)</f>
        <v>0</v>
      </c>
      <c r="Z220" s="1089">
        <f>SUM(Z215:Z219)</f>
        <v>0</v>
      </c>
      <c r="AA220" s="1089">
        <f>SUM(AA215:AA219)</f>
        <v>0</v>
      </c>
      <c r="AB220" s="798" t="e">
        <f>Z220/(Z220+AA220)</f>
        <v>#DIV/0!</v>
      </c>
    </row>
    <row r="221" spans="1:28" ht="9.9499999999999993" customHeight="1" x14ac:dyDescent="0.3">
      <c r="A221" s="1100"/>
      <c r="B221" s="1101"/>
      <c r="C221" s="1118"/>
      <c r="D221" s="922"/>
      <c r="E221" s="1079"/>
      <c r="F221" s="1102"/>
      <c r="G221" s="1102"/>
      <c r="H221" s="1102"/>
      <c r="I221" s="1102"/>
      <c r="J221" s="1102"/>
      <c r="K221" s="1102"/>
      <c r="L221" s="1102"/>
      <c r="M221" s="1102"/>
      <c r="N221" s="1102"/>
      <c r="O221" s="1102"/>
      <c r="P221" s="1102"/>
      <c r="Q221" s="1102"/>
      <c r="R221" s="1102"/>
      <c r="S221" s="834"/>
      <c r="T221" s="1131"/>
      <c r="U221" s="1131"/>
      <c r="V221" s="1131"/>
      <c r="W221" s="1125"/>
      <c r="X221" s="1125"/>
      <c r="Z221" s="1125"/>
      <c r="AA221" s="1125"/>
      <c r="AB221" s="790"/>
    </row>
    <row r="222" spans="1:28" ht="15" thickBot="1" x14ac:dyDescent="0.35">
      <c r="A222" s="1104"/>
      <c r="B222" s="1105" t="s">
        <v>183</v>
      </c>
      <c r="C222" s="1106"/>
      <c r="D222" s="923"/>
      <c r="E222" s="1108"/>
      <c r="F222" s="1107">
        <f>SUM(F190,F196,F202,F220,F214,F208)</f>
        <v>0</v>
      </c>
      <c r="G222" s="1107">
        <f t="shared" ref="G222:S222" si="252">SUM(G190,G196,G202,G220,G214,G208)</f>
        <v>0</v>
      </c>
      <c r="H222" s="1107">
        <f t="shared" si="252"/>
        <v>0</v>
      </c>
      <c r="I222" s="1107">
        <f t="shared" si="252"/>
        <v>0</v>
      </c>
      <c r="J222" s="1107">
        <f t="shared" si="252"/>
        <v>0</v>
      </c>
      <c r="K222" s="1107">
        <f t="shared" si="252"/>
        <v>0</v>
      </c>
      <c r="L222" s="1107">
        <f t="shared" si="252"/>
        <v>0</v>
      </c>
      <c r="M222" s="1107">
        <f t="shared" si="252"/>
        <v>0</v>
      </c>
      <c r="N222" s="1107">
        <f t="shared" si="252"/>
        <v>0</v>
      </c>
      <c r="O222" s="1107">
        <f t="shared" si="252"/>
        <v>0</v>
      </c>
      <c r="P222" s="1107">
        <f t="shared" si="252"/>
        <v>0</v>
      </c>
      <c r="Q222" s="1107">
        <f t="shared" si="252"/>
        <v>0</v>
      </c>
      <c r="R222" s="1107">
        <f t="shared" si="252"/>
        <v>0</v>
      </c>
      <c r="S222" s="814">
        <f t="shared" si="252"/>
        <v>0</v>
      </c>
      <c r="T222" s="1131"/>
      <c r="U222" s="1131"/>
      <c r="V222" s="1131"/>
      <c r="W222" s="1107">
        <f t="shared" ref="W222:X222" si="253">SUM(W190,W196,W202,W220,W214,W208)</f>
        <v>0</v>
      </c>
      <c r="X222" s="1107">
        <f t="shared" si="253"/>
        <v>0</v>
      </c>
      <c r="Z222" s="1107">
        <f t="shared" ref="Z222:AA222" si="254">SUM(Z190,Z196,Z202,Z220,Z214,Z208)</f>
        <v>0</v>
      </c>
      <c r="AA222" s="1107">
        <f t="shared" si="254"/>
        <v>0</v>
      </c>
      <c r="AB222" s="815" t="e">
        <f>Z222/(Z222+AA222)</f>
        <v>#DIV/0!</v>
      </c>
    </row>
    <row r="223" spans="1:28" ht="14.25" x14ac:dyDescent="0.3">
      <c r="A223" s="1126"/>
      <c r="B223" s="1101"/>
      <c r="C223" s="1133"/>
      <c r="D223" s="922"/>
      <c r="E223" s="1128"/>
      <c r="F223" s="1102"/>
      <c r="G223" s="1102"/>
      <c r="H223" s="1102"/>
      <c r="I223" s="1102"/>
      <c r="J223" s="1102"/>
      <c r="K223" s="1102"/>
      <c r="L223" s="1102"/>
      <c r="M223" s="1102"/>
      <c r="N223" s="1102"/>
      <c r="O223" s="1102"/>
      <c r="P223" s="1102"/>
      <c r="Q223" s="1102"/>
      <c r="R223" s="1102"/>
      <c r="S223" s="834"/>
      <c r="T223" s="1131"/>
      <c r="U223" s="1131"/>
      <c r="V223" s="1131"/>
      <c r="W223" s="1077"/>
      <c r="X223" s="1077"/>
      <c r="Z223" s="1077"/>
      <c r="AA223" s="1077"/>
      <c r="AB223" s="790"/>
    </row>
    <row r="224" spans="1:28" ht="14.25" x14ac:dyDescent="0.3">
      <c r="A224" s="1134"/>
      <c r="B224" s="1135" t="s">
        <v>1199</v>
      </c>
      <c r="C224" s="1136"/>
      <c r="D224" s="926"/>
      <c r="E224" s="1138"/>
      <c r="F224" s="1137">
        <f t="shared" ref="F224:S224" si="255">SUM(F28,F74,F84,F154,F132,F104,F94,F222,F182)</f>
        <v>0</v>
      </c>
      <c r="G224" s="1137">
        <f t="shared" si="255"/>
        <v>0</v>
      </c>
      <c r="H224" s="1137">
        <f t="shared" si="255"/>
        <v>0</v>
      </c>
      <c r="I224" s="1137">
        <f t="shared" si="255"/>
        <v>0</v>
      </c>
      <c r="J224" s="1137">
        <f t="shared" si="255"/>
        <v>0</v>
      </c>
      <c r="K224" s="1137">
        <f t="shared" si="255"/>
        <v>0</v>
      </c>
      <c r="L224" s="1137">
        <f t="shared" si="255"/>
        <v>0</v>
      </c>
      <c r="M224" s="1137">
        <f t="shared" si="255"/>
        <v>0</v>
      </c>
      <c r="N224" s="1137">
        <f t="shared" si="255"/>
        <v>0</v>
      </c>
      <c r="O224" s="1137">
        <f t="shared" si="255"/>
        <v>0</v>
      </c>
      <c r="P224" s="1137">
        <f t="shared" si="255"/>
        <v>0</v>
      </c>
      <c r="Q224" s="1137">
        <f t="shared" si="255"/>
        <v>0</v>
      </c>
      <c r="R224" s="1137">
        <f t="shared" si="255"/>
        <v>0</v>
      </c>
      <c r="S224" s="853">
        <f t="shared" si="255"/>
        <v>0</v>
      </c>
      <c r="T224" s="1131"/>
      <c r="U224" s="1131"/>
      <c r="V224" s="1131"/>
      <c r="W224" s="1137">
        <f>SUM(W28,W74,W84,W154,W132,W104,W94,W222,W182)</f>
        <v>0</v>
      </c>
      <c r="X224" s="1137">
        <f>SUM(X28,X74,X84,X154,X132,X104,X94,X222,X182)</f>
        <v>0</v>
      </c>
      <c r="Z224" s="1137">
        <f>SUM(Z28,Z74,Z84,Z154,Z132,Z104,Z94,Z222,Z182)</f>
        <v>0</v>
      </c>
      <c r="AA224" s="1137">
        <f>SUM(AA28,AA74,AA84,AA154,AA132,AA104,AA94,AA222,AA182)</f>
        <v>0</v>
      </c>
      <c r="AB224" s="1139" t="e">
        <f>Z224/(Z224+AA224)</f>
        <v>#DIV/0!</v>
      </c>
    </row>
    <row r="225" spans="1:27" ht="14.25" x14ac:dyDescent="0.3">
      <c r="A225" s="1140"/>
      <c r="B225" s="1141"/>
      <c r="C225" s="1142"/>
      <c r="D225" s="1142"/>
      <c r="E225" s="1142"/>
      <c r="F225" s="1144"/>
      <c r="G225" s="1144"/>
      <c r="H225" s="1144"/>
      <c r="I225" s="1144"/>
      <c r="J225" s="1144"/>
      <c r="K225" s="1144"/>
      <c r="L225" s="1144"/>
      <c r="M225" s="1144"/>
      <c r="N225" s="1144"/>
      <c r="O225" s="1144"/>
      <c r="P225" s="1144"/>
      <c r="Q225" s="1144"/>
      <c r="R225" s="1144"/>
      <c r="S225" s="858"/>
      <c r="T225" s="1131"/>
      <c r="U225" s="1131"/>
      <c r="V225" s="1131"/>
      <c r="W225" s="1145"/>
      <c r="X225" s="1145"/>
      <c r="Z225" s="1145"/>
      <c r="AA225" s="1145"/>
    </row>
    <row r="226" spans="1:27" ht="14.25" customHeight="1" x14ac:dyDescent="0.3">
      <c r="A226" s="1140"/>
      <c r="B226" s="1141"/>
      <c r="C226" s="1142"/>
      <c r="D226" s="1142"/>
      <c r="E226" s="1142"/>
      <c r="F226" s="1144"/>
      <c r="G226" s="1144"/>
      <c r="H226" s="1144"/>
      <c r="I226" s="1144"/>
      <c r="J226" s="1144"/>
      <c r="K226" s="1144"/>
      <c r="L226" s="1144"/>
      <c r="M226" s="1144"/>
      <c r="N226" s="1144"/>
      <c r="O226" s="1144"/>
      <c r="P226" s="1144"/>
      <c r="Q226" s="1404" t="s">
        <v>195</v>
      </c>
      <c r="R226" s="1405"/>
      <c r="S226" s="859" t="e">
        <f>S224/R224</f>
        <v>#DIV/0!</v>
      </c>
      <c r="T226" s="1131"/>
      <c r="U226" s="1131"/>
      <c r="V226" s="1131"/>
      <c r="W226" s="1145"/>
      <c r="X226" s="1145"/>
      <c r="Z226" s="1145"/>
      <c r="AA226" s="1145"/>
    </row>
    <row r="227" spans="1:27" x14ac:dyDescent="0.3">
      <c r="W227" s="1146"/>
      <c r="X227" s="1146"/>
      <c r="Z227" s="1146"/>
      <c r="AA227" s="1146"/>
    </row>
    <row r="228" spans="1:27" ht="14.25" x14ac:dyDescent="0.3">
      <c r="A228" s="19"/>
      <c r="B228" s="1269" t="s">
        <v>40</v>
      </c>
      <c r="C228" s="1270"/>
      <c r="D228" s="1270"/>
      <c r="E228" s="1271"/>
    </row>
    <row r="229" spans="1:27" x14ac:dyDescent="0.3">
      <c r="A229" s="21">
        <v>1</v>
      </c>
      <c r="B229" s="1294"/>
      <c r="C229" s="1295"/>
      <c r="D229" s="1295"/>
      <c r="E229" s="1296"/>
    </row>
    <row r="230" spans="1:27" x14ac:dyDescent="0.3">
      <c r="A230" s="22">
        <v>2</v>
      </c>
      <c r="B230" s="1291"/>
      <c r="C230" s="1292"/>
      <c r="D230" s="1292"/>
      <c r="E230" s="1293"/>
    </row>
    <row r="231" spans="1:27" x14ac:dyDescent="0.3">
      <c r="A231" s="22">
        <v>3</v>
      </c>
      <c r="B231" s="1291"/>
      <c r="C231" s="1292"/>
      <c r="D231" s="1292"/>
      <c r="E231" s="1293"/>
    </row>
    <row r="232" spans="1:27" x14ac:dyDescent="0.3">
      <c r="A232" s="22">
        <v>4</v>
      </c>
      <c r="B232" s="1291"/>
      <c r="C232" s="1292"/>
      <c r="D232" s="1292"/>
      <c r="E232" s="1293"/>
    </row>
    <row r="233" spans="1:27" x14ac:dyDescent="0.3">
      <c r="A233" s="22">
        <v>5</v>
      </c>
      <c r="B233" s="1291"/>
      <c r="C233" s="1292"/>
      <c r="D233" s="1292"/>
      <c r="E233" s="1293"/>
    </row>
    <row r="234" spans="1:27" x14ac:dyDescent="0.3">
      <c r="A234" s="22">
        <v>6</v>
      </c>
      <c r="B234" s="1291"/>
      <c r="C234" s="1292"/>
      <c r="D234" s="1292"/>
      <c r="E234" s="1293"/>
    </row>
    <row r="235" spans="1:27" x14ac:dyDescent="0.3">
      <c r="A235" s="22">
        <v>7</v>
      </c>
      <c r="B235" s="1294"/>
      <c r="C235" s="1295"/>
      <c r="D235" s="1295"/>
      <c r="E235" s="1296"/>
    </row>
    <row r="236" spans="1:27" x14ac:dyDescent="0.3">
      <c r="A236" s="22">
        <v>8</v>
      </c>
      <c r="B236" s="1291"/>
      <c r="C236" s="1292"/>
      <c r="D236" s="1292"/>
      <c r="E236" s="1293"/>
    </row>
    <row r="237" spans="1:27" x14ac:dyDescent="0.3">
      <c r="A237" s="22">
        <v>9</v>
      </c>
      <c r="B237" s="1291"/>
      <c r="C237" s="1292"/>
      <c r="D237" s="1292"/>
      <c r="E237" s="1293"/>
    </row>
    <row r="238" spans="1:27" x14ac:dyDescent="0.3">
      <c r="A238" s="22">
        <v>10</v>
      </c>
      <c r="B238" s="1291"/>
      <c r="C238" s="1292"/>
      <c r="D238" s="1292"/>
      <c r="E238" s="1293"/>
    </row>
  </sheetData>
  <mergeCells count="30">
    <mergeCell ref="A1:S1"/>
    <mergeCell ref="A2:S2"/>
    <mergeCell ref="A3:S3"/>
    <mergeCell ref="U3:U6"/>
    <mergeCell ref="E4:E7"/>
    <mergeCell ref="F4:Q4"/>
    <mergeCell ref="R4:S4"/>
    <mergeCell ref="A5:A7"/>
    <mergeCell ref="B5:B7"/>
    <mergeCell ref="C5:C7"/>
    <mergeCell ref="B230:E230"/>
    <mergeCell ref="D5:D7"/>
    <mergeCell ref="R5:R6"/>
    <mergeCell ref="S5:S7"/>
    <mergeCell ref="W5:W7"/>
    <mergeCell ref="AA5:AA7"/>
    <mergeCell ref="AB5:AB7"/>
    <mergeCell ref="Q226:R226"/>
    <mergeCell ref="B228:E228"/>
    <mergeCell ref="B229:E229"/>
    <mergeCell ref="X5:X7"/>
    <mergeCell ref="Z5:Z7"/>
    <mergeCell ref="B237:E237"/>
    <mergeCell ref="B238:E238"/>
    <mergeCell ref="B231:E231"/>
    <mergeCell ref="B232:E232"/>
    <mergeCell ref="B233:E233"/>
    <mergeCell ref="B234:E234"/>
    <mergeCell ref="B235:E235"/>
    <mergeCell ref="B236:E236"/>
  </mergeCells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AB9:AB19 AB21:AB26 AB28 AB31:AB35 AB37:AB41 AB43:AB47 AB49:AB53 AB55:AB59 AB61:AB65 AB67:AB72 AB74 AB77:AB82 AB84 AB87:AB92 AB94 AB97:AB102 AB104 AB107:AB111 AB113:AB117 AB119:AB123 AB125:AB130 AB132 AB135:AB139 AB141:AB145 AB147:AB152 AB154 AB157:AB161 AB163:AB167 AB169:AB173 AB175:AB180 AB182 AB185:AB189 AB191:AB195 AB197:AB201 AB203:AB207 AB209:AB213 AB215:AB220 AB222 AB224 S226" evalError="1"/>
    <ignoredError sqref="R14:S14 W14:X14 Z14:AA14 R20:S20 W20:X20 Z20:AA20 R36:S36 W36:X36 Z36:AA36 R42:S42 W42:X42 Z42:AA42 R48:S48 W48:X48 Z48:AA48 R54:S54 W54:X54 Z54:AA54 R60:S60 W60:X60 Z60:AA60 R66:S66 W66:X66 Z66:AA66 R112:S112 W112:X112 Z112:AA112 R118:S118 W118:X118 Z118:AA118 R124:S124 W124:X124 Z124:AA124 R140:S140 W140:X140 Z140:AA140 R146:S146 W146:X146 Z146:AA146 R162:S162 W162:X162 Z162:AA162 R168:S168 W168:X168 Z168:AA168 R174:S174 W174:X174 Z174:AA174 R190:S190 W190:X190 Z190:AA190 R196:S196 W196:X196 Z196:AA196 R202:S202 W202:X202 Z202:AA202 R208:S208 W208:X208 Z208:AA208 R214:S214 W214:X214 Z214:AA214" formula="1"/>
    <ignoredError sqref="AB20 AB36 AB42 AB48 AB54 AB60 AB66 AB112 AB118 AB124 AB140 AB146 AB162 AB168 AB174 AB190 AB196 AB202 AB208 AB214" evalError="1" formula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C2FD3-FD67-4398-ABA7-5AFCF308CDF2}">
  <dimension ref="A1:AB238"/>
  <sheetViews>
    <sheetView zoomScale="90" zoomScaleNormal="90" zoomScaleSheetLayoutView="100" workbookViewId="0">
      <pane xSplit="3" ySplit="7" topLeftCell="D8" activePane="bottomRight" state="frozen"/>
      <selection pane="topRight" activeCell="H6" sqref="H6"/>
      <selection pane="bottomLeft" activeCell="H6" sqref="H6"/>
      <selection pane="bottomRight" activeCell="A2" sqref="A2:S2"/>
    </sheetView>
  </sheetViews>
  <sheetFormatPr defaultColWidth="9.140625" defaultRowHeight="13.5" x14ac:dyDescent="0.3"/>
  <cols>
    <col min="1" max="1" width="6.5703125" style="1067" customWidth="1"/>
    <col min="2" max="2" width="35.7109375" style="1066" customWidth="1"/>
    <col min="3" max="3" width="20.7109375" style="1146" customWidth="1"/>
    <col min="4" max="5" width="12.7109375" style="1146" customWidth="1"/>
    <col min="6" max="17" width="10.28515625" style="1131" customWidth="1"/>
    <col min="18" max="18" width="13.7109375" style="1131" customWidth="1"/>
    <col min="19" max="19" width="16.7109375" style="916" customWidth="1"/>
    <col min="20" max="20" width="6" style="1066" customWidth="1"/>
    <col min="21" max="21" width="10.7109375" style="1066" customWidth="1"/>
    <col min="22" max="22" width="5.28515625" style="1066" customWidth="1"/>
    <col min="23" max="24" width="10.7109375" style="1066" customWidth="1"/>
    <col min="25" max="25" width="5.5703125" style="1066" customWidth="1"/>
    <col min="26" max="27" width="10.7109375" style="1066" customWidth="1"/>
    <col min="28" max="28" width="10.7109375" style="770" customWidth="1"/>
    <col min="29" max="16384" width="9.140625" style="1066"/>
  </cols>
  <sheetData>
    <row r="1" spans="1:28" ht="18.75" x14ac:dyDescent="0.3">
      <c r="A1" s="1299" t="s">
        <v>1255</v>
      </c>
      <c r="B1" s="1299"/>
      <c r="C1" s="1299"/>
      <c r="D1" s="1299"/>
      <c r="E1" s="1299"/>
      <c r="F1" s="1299"/>
      <c r="G1" s="1299"/>
      <c r="H1" s="1299"/>
      <c r="I1" s="1299"/>
      <c r="J1" s="1299"/>
      <c r="K1" s="1299"/>
      <c r="L1" s="1299"/>
      <c r="M1" s="1299"/>
      <c r="N1" s="1299"/>
      <c r="O1" s="1299"/>
      <c r="P1" s="1299"/>
      <c r="Q1" s="1299"/>
      <c r="R1" s="1299"/>
      <c r="S1" s="1299"/>
    </row>
    <row r="2" spans="1:28" ht="18.75" x14ac:dyDescent="0.3">
      <c r="A2" s="1299" t="s">
        <v>1256</v>
      </c>
      <c r="B2" s="1299"/>
      <c r="C2" s="1299"/>
      <c r="D2" s="1299"/>
      <c r="E2" s="1299"/>
      <c r="F2" s="1299"/>
      <c r="G2" s="1299"/>
      <c r="H2" s="1299"/>
      <c r="I2" s="1299"/>
      <c r="J2" s="1299"/>
      <c r="K2" s="1299"/>
      <c r="L2" s="1299"/>
      <c r="M2" s="1299"/>
      <c r="N2" s="1299"/>
      <c r="O2" s="1299"/>
      <c r="P2" s="1299"/>
      <c r="Q2" s="1299"/>
      <c r="R2" s="1299"/>
      <c r="S2" s="1299"/>
    </row>
    <row r="3" spans="1:28" ht="20.100000000000001" customHeight="1" x14ac:dyDescent="0.3">
      <c r="A3" s="1411"/>
      <c r="B3" s="1411"/>
      <c r="C3" s="1411"/>
      <c r="D3" s="1411"/>
      <c r="E3" s="1411"/>
      <c r="F3" s="1411"/>
      <c r="G3" s="1411"/>
      <c r="H3" s="1411"/>
      <c r="I3" s="1411"/>
      <c r="J3" s="1411"/>
      <c r="K3" s="1411"/>
      <c r="L3" s="1411"/>
      <c r="M3" s="1411"/>
      <c r="N3" s="1411"/>
      <c r="O3" s="1411"/>
      <c r="P3" s="1411"/>
      <c r="Q3" s="1411"/>
      <c r="R3" s="1411"/>
      <c r="S3" s="1411"/>
      <c r="U3" s="1412" t="s">
        <v>128</v>
      </c>
    </row>
    <row r="4" spans="1:28" ht="20.100000000000001" customHeight="1" x14ac:dyDescent="0.3">
      <c r="B4" s="1067"/>
      <c r="C4" s="1067"/>
      <c r="D4" s="1067"/>
      <c r="E4" s="1338" t="s">
        <v>1216</v>
      </c>
      <c r="F4" s="1306" t="s">
        <v>125</v>
      </c>
      <c r="G4" s="1334"/>
      <c r="H4" s="1334"/>
      <c r="I4" s="1334"/>
      <c r="J4" s="1334"/>
      <c r="K4" s="1334"/>
      <c r="L4" s="1334"/>
      <c r="M4" s="1334"/>
      <c r="N4" s="1334"/>
      <c r="O4" s="1334"/>
      <c r="P4" s="1334"/>
      <c r="Q4" s="1335"/>
      <c r="R4" s="1414"/>
      <c r="S4" s="1415"/>
      <c r="U4" s="1412"/>
      <c r="W4" s="1067"/>
      <c r="X4" s="1067"/>
      <c r="Z4" s="1067"/>
      <c r="AA4" s="1067"/>
      <c r="AB4" s="772"/>
    </row>
    <row r="5" spans="1:28" s="1068" customFormat="1" ht="18" customHeight="1" x14ac:dyDescent="0.25">
      <c r="A5" s="1288" t="s">
        <v>129</v>
      </c>
      <c r="B5" s="1288" t="s">
        <v>130</v>
      </c>
      <c r="C5" s="1288" t="s">
        <v>1148</v>
      </c>
      <c r="D5" s="1408" t="s">
        <v>1217</v>
      </c>
      <c r="E5" s="1339"/>
      <c r="F5" s="131">
        <v>1</v>
      </c>
      <c r="G5" s="131">
        <v>2</v>
      </c>
      <c r="H5" s="131">
        <v>3</v>
      </c>
      <c r="I5" s="131">
        <v>4</v>
      </c>
      <c r="J5" s="131">
        <v>5</v>
      </c>
      <c r="K5" s="131">
        <v>6</v>
      </c>
      <c r="L5" s="131">
        <v>7</v>
      </c>
      <c r="M5" s="131">
        <v>8</v>
      </c>
      <c r="N5" s="131">
        <v>9</v>
      </c>
      <c r="O5" s="131">
        <v>10</v>
      </c>
      <c r="P5" s="131">
        <v>11</v>
      </c>
      <c r="Q5" s="131">
        <v>12</v>
      </c>
      <c r="R5" s="1406" t="s">
        <v>1257</v>
      </c>
      <c r="S5" s="1408" t="s">
        <v>1258</v>
      </c>
      <c r="U5" s="1412"/>
      <c r="W5" s="1288" t="s">
        <v>134</v>
      </c>
      <c r="X5" s="1288" t="s">
        <v>135</v>
      </c>
      <c r="Z5" s="1288" t="s">
        <v>136</v>
      </c>
      <c r="AA5" s="1288" t="s">
        <v>137</v>
      </c>
      <c r="AB5" s="1399" t="s">
        <v>1220</v>
      </c>
    </row>
    <row r="6" spans="1:28" ht="15.95" customHeight="1" x14ac:dyDescent="0.3">
      <c r="A6" s="1289"/>
      <c r="B6" s="1289"/>
      <c r="C6" s="1289"/>
      <c r="D6" s="1409"/>
      <c r="E6" s="1339"/>
      <c r="F6" s="1069">
        <v>47696</v>
      </c>
      <c r="G6" s="1069">
        <v>47727</v>
      </c>
      <c r="H6" s="1069">
        <v>47757</v>
      </c>
      <c r="I6" s="1069">
        <v>47788</v>
      </c>
      <c r="J6" s="1069">
        <v>47818</v>
      </c>
      <c r="K6" s="1069">
        <v>47849</v>
      </c>
      <c r="L6" s="1069">
        <v>47880</v>
      </c>
      <c r="M6" s="1069">
        <v>47908</v>
      </c>
      <c r="N6" s="1069">
        <v>47939</v>
      </c>
      <c r="O6" s="1069">
        <v>47969</v>
      </c>
      <c r="P6" s="1069">
        <v>48000</v>
      </c>
      <c r="Q6" s="1069">
        <v>48030</v>
      </c>
      <c r="R6" s="1407"/>
      <c r="S6" s="1409"/>
      <c r="U6" s="1413"/>
      <c r="W6" s="1289"/>
      <c r="X6" s="1289"/>
      <c r="Z6" s="1289"/>
      <c r="AA6" s="1289"/>
      <c r="AB6" s="1400"/>
    </row>
    <row r="7" spans="1:28" ht="20.25" customHeight="1" x14ac:dyDescent="0.3">
      <c r="A7" s="1290"/>
      <c r="B7" s="1290"/>
      <c r="C7" s="1290"/>
      <c r="D7" s="1410"/>
      <c r="E7" s="1340"/>
      <c r="F7" s="132">
        <v>176</v>
      </c>
      <c r="G7" s="132">
        <v>160</v>
      </c>
      <c r="H7" s="132">
        <v>176</v>
      </c>
      <c r="I7" s="132">
        <v>144</v>
      </c>
      <c r="J7" s="132">
        <v>168</v>
      </c>
      <c r="K7" s="132">
        <v>168</v>
      </c>
      <c r="L7" s="132">
        <v>152</v>
      </c>
      <c r="M7" s="132">
        <v>168</v>
      </c>
      <c r="N7" s="132">
        <v>176</v>
      </c>
      <c r="O7" s="132">
        <v>168</v>
      </c>
      <c r="P7" s="132">
        <v>168</v>
      </c>
      <c r="Q7" s="132">
        <v>176</v>
      </c>
      <c r="R7" s="907">
        <f>SUM(F7:Q7)</f>
        <v>2000</v>
      </c>
      <c r="S7" s="1410"/>
      <c r="U7" s="336">
        <f>AVERAGE(F7:Q7)</f>
        <v>166.66666666666666</v>
      </c>
      <c r="W7" s="1290"/>
      <c r="X7" s="1290"/>
      <c r="Z7" s="1290"/>
      <c r="AA7" s="1290"/>
      <c r="AB7" s="1401"/>
    </row>
    <row r="8" spans="1:28" s="1068" customFormat="1" ht="13.5" customHeight="1" x14ac:dyDescent="0.25">
      <c r="A8" s="1070">
        <v>1</v>
      </c>
      <c r="B8" s="1071" t="s">
        <v>139</v>
      </c>
      <c r="C8" s="1072"/>
      <c r="D8" s="918"/>
      <c r="E8" s="1073"/>
      <c r="F8" s="1074"/>
      <c r="G8" s="1074"/>
      <c r="H8" s="1074"/>
      <c r="I8" s="1074"/>
      <c r="J8" s="1074"/>
      <c r="K8" s="1074"/>
      <c r="L8" s="1074"/>
      <c r="M8" s="1074"/>
      <c r="N8" s="1074"/>
      <c r="O8" s="1074"/>
      <c r="P8" s="1074"/>
      <c r="Q8" s="1074"/>
      <c r="R8" s="1074"/>
      <c r="S8" s="780"/>
      <c r="W8" s="1072"/>
      <c r="X8" s="1072"/>
      <c r="Z8" s="1072"/>
      <c r="AA8" s="1072"/>
      <c r="AB8" s="781"/>
    </row>
    <row r="9" spans="1:28" ht="14.25" x14ac:dyDescent="0.3">
      <c r="A9" s="1075">
        <v>1.1000000000000001</v>
      </c>
      <c r="B9" s="1076" t="s">
        <v>139</v>
      </c>
      <c r="C9" s="1148">
        <f>'24. M&amp;E Staff Loading'!C9</f>
        <v>0</v>
      </c>
      <c r="D9" s="919">
        <f>'24. M&amp;E Staff Loading'!D9</f>
        <v>0</v>
      </c>
      <c r="E9" s="1149">
        <f>'24. M&amp;E Staff Loading'!E9</f>
        <v>0</v>
      </c>
      <c r="F9" s="1102"/>
      <c r="G9" s="1102"/>
      <c r="H9" s="1102"/>
      <c r="I9" s="1102"/>
      <c r="J9" s="1102"/>
      <c r="K9" s="1102"/>
      <c r="L9" s="1102"/>
      <c r="M9" s="1102"/>
      <c r="N9" s="1102"/>
      <c r="O9" s="1102"/>
      <c r="P9" s="1102"/>
      <c r="Q9" s="1102"/>
      <c r="R9" s="1080">
        <f>SUM(F9:Q9)</f>
        <v>0</v>
      </c>
      <c r="S9" s="788">
        <f>D9*R9</f>
        <v>0</v>
      </c>
      <c r="W9" s="1081">
        <f>X9/$U$7</f>
        <v>0</v>
      </c>
      <c r="X9" s="1081">
        <f>R9/12</f>
        <v>0</v>
      </c>
      <c r="Z9" s="1081">
        <f>IF($E9="Y",$R9,0)</f>
        <v>0</v>
      </c>
      <c r="AA9" s="1081">
        <f>IF($E9="N",$R9,0)</f>
        <v>0</v>
      </c>
      <c r="AB9" s="909" t="e">
        <f>Z9/(AA9+Z9)</f>
        <v>#DIV/0!</v>
      </c>
    </row>
    <row r="10" spans="1:28" ht="14.25" x14ac:dyDescent="0.3">
      <c r="A10" s="1075"/>
      <c r="B10" s="1076"/>
      <c r="C10" s="1148">
        <f>'24. M&amp;E Staff Loading'!C10</f>
        <v>0</v>
      </c>
      <c r="D10" s="919">
        <f>'24. M&amp;E Staff Loading'!D10</f>
        <v>0</v>
      </c>
      <c r="E10" s="1149">
        <f>'24. M&amp;E Staff Loading'!E10</f>
        <v>0</v>
      </c>
      <c r="F10" s="1102"/>
      <c r="G10" s="1102"/>
      <c r="H10" s="1102"/>
      <c r="I10" s="1102"/>
      <c r="J10" s="1102"/>
      <c r="K10" s="1102"/>
      <c r="L10" s="1102"/>
      <c r="M10" s="1102"/>
      <c r="N10" s="1102"/>
      <c r="O10" s="1102"/>
      <c r="P10" s="1102"/>
      <c r="Q10" s="1102"/>
      <c r="R10" s="1080">
        <f t="shared" ref="R10:R25" si="0">SUM(F10:Q10)</f>
        <v>0</v>
      </c>
      <c r="S10" s="788">
        <f t="shared" ref="S10:S13" si="1">D10*R10</f>
        <v>0</v>
      </c>
      <c r="W10" s="1081">
        <f t="shared" ref="W10:W13" si="2">X10/$U$7</f>
        <v>0</v>
      </c>
      <c r="X10" s="1081">
        <f t="shared" ref="X10:X13" si="3">R10/12</f>
        <v>0</v>
      </c>
      <c r="Z10" s="1081">
        <f t="shared" ref="Z10:Z13" si="4">IF($E10="Y",$R10,0)</f>
        <v>0</v>
      </c>
      <c r="AA10" s="1081">
        <f t="shared" ref="AA10:AA13" si="5">IF($E10="N",$R10,0)</f>
        <v>0</v>
      </c>
      <c r="AB10" s="909" t="e">
        <f t="shared" ref="AB10:AB14" si="6">Z10/(AA10+Z10)</f>
        <v>#DIV/0!</v>
      </c>
    </row>
    <row r="11" spans="1:28" ht="14.25" x14ac:dyDescent="0.3">
      <c r="A11" s="1075"/>
      <c r="B11" s="1076"/>
      <c r="C11" s="1148">
        <f>'24. M&amp;E Staff Loading'!C11</f>
        <v>0</v>
      </c>
      <c r="D11" s="919">
        <f>'24. M&amp;E Staff Loading'!D11</f>
        <v>0</v>
      </c>
      <c r="E11" s="1149">
        <f>'24. M&amp;E Staff Loading'!E11</f>
        <v>0</v>
      </c>
      <c r="F11" s="1102"/>
      <c r="G11" s="1102"/>
      <c r="H11" s="1102"/>
      <c r="I11" s="1102"/>
      <c r="J11" s="1102"/>
      <c r="K11" s="1102"/>
      <c r="L11" s="1102"/>
      <c r="M11" s="1102"/>
      <c r="N11" s="1102"/>
      <c r="O11" s="1102"/>
      <c r="P11" s="1102"/>
      <c r="Q11" s="1102"/>
      <c r="R11" s="1080">
        <f t="shared" si="0"/>
        <v>0</v>
      </c>
      <c r="S11" s="788">
        <f t="shared" si="1"/>
        <v>0</v>
      </c>
      <c r="W11" s="1081">
        <f t="shared" si="2"/>
        <v>0</v>
      </c>
      <c r="X11" s="1081">
        <f t="shared" si="3"/>
        <v>0</v>
      </c>
      <c r="Z11" s="1081">
        <f t="shared" si="4"/>
        <v>0</v>
      </c>
      <c r="AA11" s="1081">
        <f t="shared" si="5"/>
        <v>0</v>
      </c>
      <c r="AB11" s="909" t="e">
        <f t="shared" si="6"/>
        <v>#DIV/0!</v>
      </c>
    </row>
    <row r="12" spans="1:28" ht="14.25" x14ac:dyDescent="0.3">
      <c r="A12" s="1075"/>
      <c r="B12" s="1076"/>
      <c r="C12" s="1148">
        <f>'24. M&amp;E Staff Loading'!C12</f>
        <v>0</v>
      </c>
      <c r="D12" s="919">
        <f>'24. M&amp;E Staff Loading'!D12</f>
        <v>0</v>
      </c>
      <c r="E12" s="1149">
        <f>'24. M&amp;E Staff Loading'!E12</f>
        <v>0</v>
      </c>
      <c r="F12" s="1102"/>
      <c r="G12" s="1102"/>
      <c r="H12" s="1102"/>
      <c r="I12" s="1102"/>
      <c r="J12" s="1102"/>
      <c r="K12" s="1102"/>
      <c r="L12" s="1102"/>
      <c r="M12" s="1102"/>
      <c r="N12" s="1102"/>
      <c r="O12" s="1102"/>
      <c r="P12" s="1102"/>
      <c r="Q12" s="1102"/>
      <c r="R12" s="1080">
        <f t="shared" si="0"/>
        <v>0</v>
      </c>
      <c r="S12" s="788">
        <f t="shared" si="1"/>
        <v>0</v>
      </c>
      <c r="W12" s="1081">
        <f t="shared" si="2"/>
        <v>0</v>
      </c>
      <c r="X12" s="1081">
        <f t="shared" si="3"/>
        <v>0</v>
      </c>
      <c r="Z12" s="1081">
        <f t="shared" si="4"/>
        <v>0</v>
      </c>
      <c r="AA12" s="1081">
        <f t="shared" si="5"/>
        <v>0</v>
      </c>
      <c r="AB12" s="909" t="e">
        <f t="shared" si="6"/>
        <v>#DIV/0!</v>
      </c>
    </row>
    <row r="13" spans="1:28" ht="14.25" x14ac:dyDescent="0.3">
      <c r="A13" s="1075"/>
      <c r="B13" s="1076"/>
      <c r="C13" s="1148">
        <f>'24. M&amp;E Staff Loading'!C13</f>
        <v>0</v>
      </c>
      <c r="D13" s="919">
        <f>'24. M&amp;E Staff Loading'!D13</f>
        <v>0</v>
      </c>
      <c r="E13" s="1149">
        <f>'24. M&amp;E Staff Loading'!E13</f>
        <v>0</v>
      </c>
      <c r="F13" s="1102"/>
      <c r="G13" s="1102"/>
      <c r="H13" s="1102"/>
      <c r="I13" s="1102"/>
      <c r="J13" s="1102"/>
      <c r="K13" s="1102"/>
      <c r="L13" s="1102"/>
      <c r="M13" s="1102"/>
      <c r="N13" s="1102"/>
      <c r="O13" s="1102"/>
      <c r="P13" s="1102"/>
      <c r="Q13" s="1102"/>
      <c r="R13" s="1080">
        <f t="shared" si="0"/>
        <v>0</v>
      </c>
      <c r="S13" s="788">
        <f t="shared" si="1"/>
        <v>0</v>
      </c>
      <c r="W13" s="1081">
        <f t="shared" si="2"/>
        <v>0</v>
      </c>
      <c r="X13" s="1081">
        <f t="shared" si="3"/>
        <v>0</v>
      </c>
      <c r="Z13" s="1081">
        <f t="shared" si="4"/>
        <v>0</v>
      </c>
      <c r="AA13" s="1081">
        <f t="shared" si="5"/>
        <v>0</v>
      </c>
      <c r="AB13" s="909" t="e">
        <f t="shared" si="6"/>
        <v>#DIV/0!</v>
      </c>
    </row>
    <row r="14" spans="1:28" s="1088" customFormat="1" ht="14.25" thickBot="1" x14ac:dyDescent="0.3">
      <c r="A14" s="1082"/>
      <c r="B14" s="1083" t="s">
        <v>140</v>
      </c>
      <c r="C14" s="1084"/>
      <c r="D14" s="920"/>
      <c r="E14" s="1086"/>
      <c r="F14" s="1087">
        <f>SUM(F9:F13)</f>
        <v>0</v>
      </c>
      <c r="G14" s="1087">
        <f t="shared" ref="G14:R14" si="7">SUM(G9:G13)</f>
        <v>0</v>
      </c>
      <c r="H14" s="1087">
        <f t="shared" si="7"/>
        <v>0</v>
      </c>
      <c r="I14" s="1087">
        <f t="shared" si="7"/>
        <v>0</v>
      </c>
      <c r="J14" s="1087">
        <f t="shared" si="7"/>
        <v>0</v>
      </c>
      <c r="K14" s="1087">
        <f t="shared" si="7"/>
        <v>0</v>
      </c>
      <c r="L14" s="1087">
        <f t="shared" si="7"/>
        <v>0</v>
      </c>
      <c r="M14" s="1087">
        <f t="shared" si="7"/>
        <v>0</v>
      </c>
      <c r="N14" s="1087">
        <f t="shared" si="7"/>
        <v>0</v>
      </c>
      <c r="O14" s="1087">
        <f t="shared" si="7"/>
        <v>0</v>
      </c>
      <c r="P14" s="1087">
        <f t="shared" si="7"/>
        <v>0</v>
      </c>
      <c r="Q14" s="1087">
        <f t="shared" si="7"/>
        <v>0</v>
      </c>
      <c r="R14" s="1087">
        <f t="shared" si="7"/>
        <v>0</v>
      </c>
      <c r="S14" s="796">
        <f>SUM(S9:S13)</f>
        <v>0</v>
      </c>
      <c r="W14" s="1089">
        <f>SUM(W9:W13)</f>
        <v>0</v>
      </c>
      <c r="X14" s="1089">
        <f>SUM(X9:X13)</f>
        <v>0</v>
      </c>
      <c r="Z14" s="1089">
        <f>SUM(Z9:Z13)</f>
        <v>0</v>
      </c>
      <c r="AA14" s="1089">
        <f>SUM(AA9:AA13)</f>
        <v>0</v>
      </c>
      <c r="AB14" s="798" t="e">
        <f t="shared" si="6"/>
        <v>#DIV/0!</v>
      </c>
    </row>
    <row r="15" spans="1:28" ht="14.25" customHeight="1" x14ac:dyDescent="0.3">
      <c r="A15" s="1090">
        <v>1.2</v>
      </c>
      <c r="B15" s="1091" t="s">
        <v>141</v>
      </c>
      <c r="C15" s="1148">
        <f>'24. M&amp;E Staff Loading'!C15</f>
        <v>0</v>
      </c>
      <c r="D15" s="919">
        <f>'24. M&amp;E Staff Loading'!D15</f>
        <v>0</v>
      </c>
      <c r="E15" s="1149">
        <f>'24. M&amp;E Staff Loading'!E15</f>
        <v>0</v>
      </c>
      <c r="F15" s="1102"/>
      <c r="G15" s="1102"/>
      <c r="H15" s="1102"/>
      <c r="I15" s="1102"/>
      <c r="J15" s="1102"/>
      <c r="K15" s="1102"/>
      <c r="L15" s="1102"/>
      <c r="M15" s="1102"/>
      <c r="N15" s="1102"/>
      <c r="O15" s="1102"/>
      <c r="P15" s="1102"/>
      <c r="Q15" s="1102"/>
      <c r="R15" s="1150">
        <f t="shared" si="0"/>
        <v>0</v>
      </c>
      <c r="S15" s="788">
        <f>D15*R15</f>
        <v>0</v>
      </c>
      <c r="W15" s="1081">
        <f>X15/$U$7</f>
        <v>0</v>
      </c>
      <c r="X15" s="1081">
        <f>R15/12</f>
        <v>0</v>
      </c>
      <c r="Z15" s="1081">
        <f>IF($E15="Y",$R15,0)</f>
        <v>0</v>
      </c>
      <c r="AA15" s="1081">
        <f>IF($E15="N",$R15,0)</f>
        <v>0</v>
      </c>
      <c r="AB15" s="909" t="e">
        <f>Z15/(AA15+Z15)</f>
        <v>#DIV/0!</v>
      </c>
    </row>
    <row r="16" spans="1:28" ht="12.75" customHeight="1" x14ac:dyDescent="0.3">
      <c r="A16" s="1075"/>
      <c r="B16" s="1095"/>
      <c r="C16" s="1148">
        <f>'24. M&amp;E Staff Loading'!C16</f>
        <v>0</v>
      </c>
      <c r="D16" s="919">
        <f>'24. M&amp;E Staff Loading'!D16</f>
        <v>0</v>
      </c>
      <c r="E16" s="1149">
        <f>'24. M&amp;E Staff Loading'!E16</f>
        <v>0</v>
      </c>
      <c r="F16" s="1102"/>
      <c r="G16" s="1102"/>
      <c r="H16" s="1102"/>
      <c r="I16" s="1102"/>
      <c r="J16" s="1102"/>
      <c r="K16" s="1102"/>
      <c r="L16" s="1102"/>
      <c r="M16" s="1102"/>
      <c r="N16" s="1102"/>
      <c r="O16" s="1102"/>
      <c r="P16" s="1102"/>
      <c r="Q16" s="1102"/>
      <c r="R16" s="1150">
        <f t="shared" si="0"/>
        <v>0</v>
      </c>
      <c r="S16" s="788">
        <f t="shared" ref="S16:S19" si="8">D16*R16</f>
        <v>0</v>
      </c>
      <c r="W16" s="1081">
        <f t="shared" ref="W16:W19" si="9">X16/$U$7</f>
        <v>0</v>
      </c>
      <c r="X16" s="1081">
        <f t="shared" ref="X16:X19" si="10">R16/12</f>
        <v>0</v>
      </c>
      <c r="Z16" s="1081">
        <f t="shared" ref="Z16:Z19" si="11">IF($E16="Y",$R16,0)</f>
        <v>0</v>
      </c>
      <c r="AA16" s="1081">
        <f t="shared" ref="AA16:AA19" si="12">IF($E16="N",$R16,0)</f>
        <v>0</v>
      </c>
      <c r="AB16" s="909" t="e">
        <f t="shared" ref="AB16:AB19" si="13">Z16/(AA16+Z16)</f>
        <v>#DIV/0!</v>
      </c>
    </row>
    <row r="17" spans="1:28" ht="12.75" customHeight="1" x14ac:dyDescent="0.3">
      <c r="A17" s="1075"/>
      <c r="B17" s="1095"/>
      <c r="C17" s="1148">
        <f>'24. M&amp;E Staff Loading'!C17</f>
        <v>0</v>
      </c>
      <c r="D17" s="919">
        <f>'24. M&amp;E Staff Loading'!D17</f>
        <v>0</v>
      </c>
      <c r="E17" s="1149">
        <f>'24. M&amp;E Staff Loading'!E17</f>
        <v>0</v>
      </c>
      <c r="F17" s="1102"/>
      <c r="G17" s="1102"/>
      <c r="H17" s="1102"/>
      <c r="I17" s="1102"/>
      <c r="J17" s="1102"/>
      <c r="K17" s="1102"/>
      <c r="L17" s="1102"/>
      <c r="M17" s="1102"/>
      <c r="N17" s="1102"/>
      <c r="O17" s="1102"/>
      <c r="P17" s="1102"/>
      <c r="Q17" s="1102"/>
      <c r="R17" s="1150">
        <f t="shared" si="0"/>
        <v>0</v>
      </c>
      <c r="S17" s="788">
        <f t="shared" si="8"/>
        <v>0</v>
      </c>
      <c r="W17" s="1081">
        <f t="shared" si="9"/>
        <v>0</v>
      </c>
      <c r="X17" s="1081">
        <f t="shared" si="10"/>
        <v>0</v>
      </c>
      <c r="Z17" s="1081">
        <f t="shared" si="11"/>
        <v>0</v>
      </c>
      <c r="AA17" s="1081">
        <f t="shared" si="12"/>
        <v>0</v>
      </c>
      <c r="AB17" s="909" t="e">
        <f t="shared" si="13"/>
        <v>#DIV/0!</v>
      </c>
    </row>
    <row r="18" spans="1:28" ht="12.75" customHeight="1" x14ac:dyDescent="0.3">
      <c r="A18" s="1075"/>
      <c r="B18" s="1095"/>
      <c r="C18" s="1148">
        <f>'24. M&amp;E Staff Loading'!C18</f>
        <v>0</v>
      </c>
      <c r="D18" s="919">
        <f>'24. M&amp;E Staff Loading'!D18</f>
        <v>0</v>
      </c>
      <c r="E18" s="1149">
        <f>'24. M&amp;E Staff Loading'!E18</f>
        <v>0</v>
      </c>
      <c r="F18" s="1102"/>
      <c r="G18" s="1102"/>
      <c r="H18" s="1102"/>
      <c r="I18" s="1102"/>
      <c r="J18" s="1102"/>
      <c r="K18" s="1102"/>
      <c r="L18" s="1102"/>
      <c r="M18" s="1102"/>
      <c r="N18" s="1102"/>
      <c r="O18" s="1102"/>
      <c r="P18" s="1102"/>
      <c r="Q18" s="1102"/>
      <c r="R18" s="1150">
        <f t="shared" si="0"/>
        <v>0</v>
      </c>
      <c r="S18" s="788">
        <f t="shared" si="8"/>
        <v>0</v>
      </c>
      <c r="W18" s="1081">
        <f t="shared" si="9"/>
        <v>0</v>
      </c>
      <c r="X18" s="1081">
        <f t="shared" si="10"/>
        <v>0</v>
      </c>
      <c r="Z18" s="1081">
        <f t="shared" si="11"/>
        <v>0</v>
      </c>
      <c r="AA18" s="1081">
        <f t="shared" si="12"/>
        <v>0</v>
      </c>
      <c r="AB18" s="909" t="e">
        <f t="shared" si="13"/>
        <v>#DIV/0!</v>
      </c>
    </row>
    <row r="19" spans="1:28" ht="12.75" customHeight="1" x14ac:dyDescent="0.3">
      <c r="A19" s="1075"/>
      <c r="B19" s="1095"/>
      <c r="C19" s="1148">
        <f>'24. M&amp;E Staff Loading'!C19</f>
        <v>0</v>
      </c>
      <c r="D19" s="919">
        <f>'24. M&amp;E Staff Loading'!D19</f>
        <v>0</v>
      </c>
      <c r="E19" s="1149">
        <f>'24. M&amp;E Staff Loading'!E19</f>
        <v>0</v>
      </c>
      <c r="F19" s="1102"/>
      <c r="G19" s="1102"/>
      <c r="H19" s="1102"/>
      <c r="I19" s="1102"/>
      <c r="J19" s="1102"/>
      <c r="K19" s="1102"/>
      <c r="L19" s="1102"/>
      <c r="M19" s="1102"/>
      <c r="N19" s="1102"/>
      <c r="O19" s="1102"/>
      <c r="P19" s="1102"/>
      <c r="Q19" s="1102"/>
      <c r="R19" s="1150">
        <f t="shared" si="0"/>
        <v>0</v>
      </c>
      <c r="S19" s="788">
        <f t="shared" si="8"/>
        <v>0</v>
      </c>
      <c r="W19" s="1081">
        <f t="shared" si="9"/>
        <v>0</v>
      </c>
      <c r="X19" s="1081">
        <f t="shared" si="10"/>
        <v>0</v>
      </c>
      <c r="Z19" s="1081">
        <f t="shared" si="11"/>
        <v>0</v>
      </c>
      <c r="AA19" s="1081">
        <f t="shared" si="12"/>
        <v>0</v>
      </c>
      <c r="AB19" s="909" t="e">
        <f t="shared" si="13"/>
        <v>#DIV/0!</v>
      </c>
    </row>
    <row r="20" spans="1:28" ht="14.25" customHeight="1" thickBot="1" x14ac:dyDescent="0.35">
      <c r="A20" s="1082"/>
      <c r="B20" s="1083" t="s">
        <v>142</v>
      </c>
      <c r="C20" s="1096"/>
      <c r="D20" s="921"/>
      <c r="E20" s="1098"/>
      <c r="F20" s="1087">
        <f>SUM(F15:F19)</f>
        <v>0</v>
      </c>
      <c r="G20" s="1087">
        <f t="shared" ref="G20:S20" si="14">SUM(G15:G19)</f>
        <v>0</v>
      </c>
      <c r="H20" s="1087">
        <f t="shared" si="14"/>
        <v>0</v>
      </c>
      <c r="I20" s="1087">
        <f t="shared" si="14"/>
        <v>0</v>
      </c>
      <c r="J20" s="1087">
        <f t="shared" si="14"/>
        <v>0</v>
      </c>
      <c r="K20" s="1087">
        <f t="shared" si="14"/>
        <v>0</v>
      </c>
      <c r="L20" s="1087">
        <f t="shared" si="14"/>
        <v>0</v>
      </c>
      <c r="M20" s="1087">
        <f t="shared" si="14"/>
        <v>0</v>
      </c>
      <c r="N20" s="1087">
        <f t="shared" si="14"/>
        <v>0</v>
      </c>
      <c r="O20" s="1087">
        <f t="shared" si="14"/>
        <v>0</v>
      </c>
      <c r="P20" s="1087">
        <f t="shared" si="14"/>
        <v>0</v>
      </c>
      <c r="Q20" s="1087">
        <f t="shared" si="14"/>
        <v>0</v>
      </c>
      <c r="R20" s="1087">
        <f t="shared" si="14"/>
        <v>0</v>
      </c>
      <c r="S20" s="796">
        <f t="shared" si="14"/>
        <v>0</v>
      </c>
      <c r="W20" s="1099">
        <f>SUM(W15:W19)</f>
        <v>0</v>
      </c>
      <c r="X20" s="1099">
        <f>SUM(X15:X19)</f>
        <v>0</v>
      </c>
      <c r="Z20" s="1089">
        <f>SUM(Z15:Z19)</f>
        <v>0</v>
      </c>
      <c r="AA20" s="1089">
        <f>SUM(AA15:AA19)</f>
        <v>0</v>
      </c>
      <c r="AB20" s="798" t="e">
        <f>Z20/(Z20+AA20)</f>
        <v>#DIV/0!</v>
      </c>
    </row>
    <row r="21" spans="1:28" ht="14.25" x14ac:dyDescent="0.3">
      <c r="A21" s="1090">
        <v>1.3</v>
      </c>
      <c r="B21" s="1091" t="s">
        <v>143</v>
      </c>
      <c r="C21" s="1148">
        <f>'24. M&amp;E Staff Loading'!C21</f>
        <v>0</v>
      </c>
      <c r="D21" s="919">
        <f>'24. M&amp;E Staff Loading'!D21</f>
        <v>0</v>
      </c>
      <c r="E21" s="1149">
        <f>'24. M&amp;E Staff Loading'!E21</f>
        <v>0</v>
      </c>
      <c r="F21" s="1102"/>
      <c r="G21" s="1102"/>
      <c r="H21" s="1102"/>
      <c r="I21" s="1102"/>
      <c r="J21" s="1102"/>
      <c r="K21" s="1102"/>
      <c r="L21" s="1102"/>
      <c r="M21" s="1102"/>
      <c r="N21" s="1102"/>
      <c r="O21" s="1102"/>
      <c r="P21" s="1102"/>
      <c r="Q21" s="1102"/>
      <c r="R21" s="1150">
        <f t="shared" si="0"/>
        <v>0</v>
      </c>
      <c r="S21" s="788">
        <f>D21*R21</f>
        <v>0</v>
      </c>
      <c r="W21" s="1081">
        <f>X21/$U$7</f>
        <v>0</v>
      </c>
      <c r="X21" s="1081">
        <f>R21/12</f>
        <v>0</v>
      </c>
      <c r="Z21" s="1081">
        <f>IF($E21="Y",$R21,0)</f>
        <v>0</v>
      </c>
      <c r="AA21" s="1081">
        <f>IF($E21="N",$R21,0)</f>
        <v>0</v>
      </c>
      <c r="AB21" s="909" t="e">
        <f>Z21/(AA21+Z21)</f>
        <v>#DIV/0!</v>
      </c>
    </row>
    <row r="22" spans="1:28" ht="14.25" x14ac:dyDescent="0.3">
      <c r="A22" s="1075"/>
      <c r="B22" s="1095"/>
      <c r="C22" s="1148">
        <f>'24. M&amp;E Staff Loading'!C22</f>
        <v>0</v>
      </c>
      <c r="D22" s="919">
        <f>'24. M&amp;E Staff Loading'!D22</f>
        <v>0</v>
      </c>
      <c r="E22" s="1149">
        <f>'24. M&amp;E Staff Loading'!E22</f>
        <v>0</v>
      </c>
      <c r="F22" s="1102"/>
      <c r="G22" s="1102"/>
      <c r="H22" s="1102"/>
      <c r="I22" s="1102"/>
      <c r="J22" s="1102"/>
      <c r="K22" s="1102"/>
      <c r="L22" s="1102"/>
      <c r="M22" s="1102"/>
      <c r="N22" s="1102"/>
      <c r="O22" s="1102"/>
      <c r="P22" s="1102"/>
      <c r="Q22" s="1102"/>
      <c r="R22" s="1150">
        <f t="shared" si="0"/>
        <v>0</v>
      </c>
      <c r="S22" s="788">
        <f t="shared" ref="S22:S25" si="15">D22*R22</f>
        <v>0</v>
      </c>
      <c r="W22" s="1081">
        <f t="shared" ref="W22:W25" si="16">X22/$U$7</f>
        <v>0</v>
      </c>
      <c r="X22" s="1081">
        <f t="shared" ref="X22:X25" si="17">R22/12</f>
        <v>0</v>
      </c>
      <c r="Z22" s="1081">
        <f t="shared" ref="Z22:Z25" si="18">IF($E22="Y",$R22,0)</f>
        <v>0</v>
      </c>
      <c r="AA22" s="1081">
        <f t="shared" ref="AA22:AA25" si="19">IF($E22="N",$R22,0)</f>
        <v>0</v>
      </c>
      <c r="AB22" s="909" t="e">
        <f t="shared" ref="AB22:AB25" si="20">Z22/(AA22+Z22)</f>
        <v>#DIV/0!</v>
      </c>
    </row>
    <row r="23" spans="1:28" ht="14.25" x14ac:dyDescent="0.3">
      <c r="A23" s="1075"/>
      <c r="B23" s="1095"/>
      <c r="C23" s="1148">
        <f>'24. M&amp;E Staff Loading'!C23</f>
        <v>0</v>
      </c>
      <c r="D23" s="919">
        <f>'24. M&amp;E Staff Loading'!D23</f>
        <v>0</v>
      </c>
      <c r="E23" s="1149">
        <f>'24. M&amp;E Staff Loading'!E23</f>
        <v>0</v>
      </c>
      <c r="F23" s="1102"/>
      <c r="G23" s="1102"/>
      <c r="H23" s="1102"/>
      <c r="I23" s="1102"/>
      <c r="J23" s="1102"/>
      <c r="K23" s="1102"/>
      <c r="L23" s="1102"/>
      <c r="M23" s="1102"/>
      <c r="N23" s="1102"/>
      <c r="O23" s="1102"/>
      <c r="P23" s="1102"/>
      <c r="Q23" s="1102"/>
      <c r="R23" s="1150">
        <f t="shared" si="0"/>
        <v>0</v>
      </c>
      <c r="S23" s="788">
        <f t="shared" si="15"/>
        <v>0</v>
      </c>
      <c r="W23" s="1081">
        <f t="shared" si="16"/>
        <v>0</v>
      </c>
      <c r="X23" s="1081">
        <f t="shared" si="17"/>
        <v>0</v>
      </c>
      <c r="Z23" s="1081">
        <f t="shared" si="18"/>
        <v>0</v>
      </c>
      <c r="AA23" s="1081">
        <f t="shared" si="19"/>
        <v>0</v>
      </c>
      <c r="AB23" s="909" t="e">
        <f t="shared" si="20"/>
        <v>#DIV/0!</v>
      </c>
    </row>
    <row r="24" spans="1:28" ht="14.25" x14ac:dyDescent="0.3">
      <c r="A24" s="1075"/>
      <c r="B24" s="1095"/>
      <c r="C24" s="1148">
        <f>'24. M&amp;E Staff Loading'!C24</f>
        <v>0</v>
      </c>
      <c r="D24" s="919">
        <f>'24. M&amp;E Staff Loading'!D24</f>
        <v>0</v>
      </c>
      <c r="E24" s="1149">
        <f>'24. M&amp;E Staff Loading'!E24</f>
        <v>0</v>
      </c>
      <c r="F24" s="1102"/>
      <c r="G24" s="1102"/>
      <c r="H24" s="1102"/>
      <c r="I24" s="1102"/>
      <c r="J24" s="1102"/>
      <c r="K24" s="1102"/>
      <c r="L24" s="1102"/>
      <c r="M24" s="1102"/>
      <c r="N24" s="1102"/>
      <c r="O24" s="1102"/>
      <c r="P24" s="1102"/>
      <c r="Q24" s="1102"/>
      <c r="R24" s="1150">
        <f t="shared" si="0"/>
        <v>0</v>
      </c>
      <c r="S24" s="788">
        <f t="shared" si="15"/>
        <v>0</v>
      </c>
      <c r="W24" s="1081">
        <f t="shared" si="16"/>
        <v>0</v>
      </c>
      <c r="X24" s="1081">
        <f t="shared" si="17"/>
        <v>0</v>
      </c>
      <c r="Z24" s="1081">
        <f t="shared" si="18"/>
        <v>0</v>
      </c>
      <c r="AA24" s="1081">
        <f t="shared" si="19"/>
        <v>0</v>
      </c>
      <c r="AB24" s="909" t="e">
        <f t="shared" si="20"/>
        <v>#DIV/0!</v>
      </c>
    </row>
    <row r="25" spans="1:28" ht="14.25" x14ac:dyDescent="0.3">
      <c r="A25" s="1075"/>
      <c r="B25" s="1095"/>
      <c r="C25" s="1148">
        <f>'24. M&amp;E Staff Loading'!C25</f>
        <v>0</v>
      </c>
      <c r="D25" s="919">
        <f>'24. M&amp;E Staff Loading'!D25</f>
        <v>0</v>
      </c>
      <c r="E25" s="1149">
        <f>'24. M&amp;E Staff Loading'!E25</f>
        <v>0</v>
      </c>
      <c r="F25" s="1102"/>
      <c r="G25" s="1102"/>
      <c r="H25" s="1102"/>
      <c r="I25" s="1102"/>
      <c r="J25" s="1102"/>
      <c r="K25" s="1102"/>
      <c r="L25" s="1102"/>
      <c r="M25" s="1102"/>
      <c r="N25" s="1102"/>
      <c r="O25" s="1102"/>
      <c r="P25" s="1102"/>
      <c r="Q25" s="1102"/>
      <c r="R25" s="1150">
        <f t="shared" si="0"/>
        <v>0</v>
      </c>
      <c r="S25" s="788">
        <f t="shared" si="15"/>
        <v>0</v>
      </c>
      <c r="W25" s="1081">
        <f t="shared" si="16"/>
        <v>0</v>
      </c>
      <c r="X25" s="1081">
        <f t="shared" si="17"/>
        <v>0</v>
      </c>
      <c r="Z25" s="1081">
        <f t="shared" si="18"/>
        <v>0</v>
      </c>
      <c r="AA25" s="1081">
        <f t="shared" si="19"/>
        <v>0</v>
      </c>
      <c r="AB25" s="909" t="e">
        <f t="shared" si="20"/>
        <v>#DIV/0!</v>
      </c>
    </row>
    <row r="26" spans="1:28" ht="15" thickBot="1" x14ac:dyDescent="0.35">
      <c r="A26" s="1082"/>
      <c r="B26" s="1083" t="s">
        <v>144</v>
      </c>
      <c r="C26" s="1096"/>
      <c r="D26" s="921"/>
      <c r="E26" s="1098"/>
      <c r="F26" s="1087">
        <f>SUM(F21:F25)</f>
        <v>0</v>
      </c>
      <c r="G26" s="1087">
        <f t="shared" ref="G26:S26" si="21">SUM(G21:G25)</f>
        <v>0</v>
      </c>
      <c r="H26" s="1087">
        <f t="shared" si="21"/>
        <v>0</v>
      </c>
      <c r="I26" s="1087">
        <f t="shared" si="21"/>
        <v>0</v>
      </c>
      <c r="J26" s="1087">
        <f t="shared" si="21"/>
        <v>0</v>
      </c>
      <c r="K26" s="1087">
        <f t="shared" si="21"/>
        <v>0</v>
      </c>
      <c r="L26" s="1087">
        <f t="shared" si="21"/>
        <v>0</v>
      </c>
      <c r="M26" s="1087">
        <f t="shared" si="21"/>
        <v>0</v>
      </c>
      <c r="N26" s="1087">
        <f t="shared" si="21"/>
        <v>0</v>
      </c>
      <c r="O26" s="1087">
        <f t="shared" si="21"/>
        <v>0</v>
      </c>
      <c r="P26" s="1087">
        <f t="shared" si="21"/>
        <v>0</v>
      </c>
      <c r="Q26" s="1087">
        <f t="shared" si="21"/>
        <v>0</v>
      </c>
      <c r="R26" s="1087">
        <f t="shared" si="21"/>
        <v>0</v>
      </c>
      <c r="S26" s="796">
        <f t="shared" si="21"/>
        <v>0</v>
      </c>
      <c r="W26" s="1099">
        <f>SUM(W21:W25)</f>
        <v>0</v>
      </c>
      <c r="X26" s="1099">
        <f>SUM(X21:X25)</f>
        <v>0</v>
      </c>
      <c r="Z26" s="1089">
        <f>SUM(Z21:Z25)</f>
        <v>0</v>
      </c>
      <c r="AA26" s="1089">
        <f>SUM(AA21:AA25)</f>
        <v>0</v>
      </c>
      <c r="AB26" s="798" t="e">
        <f>Z26/(Z26+AA26)</f>
        <v>#DIV/0!</v>
      </c>
    </row>
    <row r="27" spans="1:28" ht="9.9499999999999993" customHeight="1" thickBot="1" x14ac:dyDescent="0.35">
      <c r="A27" s="1100"/>
      <c r="B27" s="1101"/>
      <c r="C27" s="1077"/>
      <c r="D27" s="922"/>
      <c r="E27" s="1079"/>
      <c r="F27" s="1102"/>
      <c r="G27" s="1102"/>
      <c r="H27" s="1102"/>
      <c r="I27" s="1102"/>
      <c r="J27" s="1102"/>
      <c r="K27" s="1102"/>
      <c r="L27" s="1102"/>
      <c r="M27" s="1102"/>
      <c r="N27" s="1102"/>
      <c r="O27" s="1102"/>
      <c r="P27" s="1102"/>
      <c r="Q27" s="1102"/>
      <c r="R27" s="1102"/>
      <c r="S27" s="834"/>
      <c r="W27" s="1103"/>
      <c r="X27" s="1103"/>
      <c r="Z27" s="1103"/>
      <c r="AA27" s="1103"/>
      <c r="AB27" s="910"/>
    </row>
    <row r="28" spans="1:28" s="1088" customFormat="1" ht="14.25" thickBot="1" x14ac:dyDescent="0.3">
      <c r="A28" s="1104"/>
      <c r="B28" s="1105" t="s">
        <v>140</v>
      </c>
      <c r="C28" s="1106"/>
      <c r="D28" s="923"/>
      <c r="E28" s="1108"/>
      <c r="F28" s="1107">
        <f t="shared" ref="F28:S28" si="22">SUM(F14,F20,F26)</f>
        <v>0</v>
      </c>
      <c r="G28" s="1107">
        <f t="shared" si="22"/>
        <v>0</v>
      </c>
      <c r="H28" s="1107">
        <f t="shared" si="22"/>
        <v>0</v>
      </c>
      <c r="I28" s="1107">
        <f t="shared" si="22"/>
        <v>0</v>
      </c>
      <c r="J28" s="1107">
        <f t="shared" si="22"/>
        <v>0</v>
      </c>
      <c r="K28" s="1107">
        <f t="shared" si="22"/>
        <v>0</v>
      </c>
      <c r="L28" s="1107">
        <f t="shared" si="22"/>
        <v>0</v>
      </c>
      <c r="M28" s="1107">
        <f t="shared" si="22"/>
        <v>0</v>
      </c>
      <c r="N28" s="1107">
        <f t="shared" si="22"/>
        <v>0</v>
      </c>
      <c r="O28" s="1107">
        <f t="shared" si="22"/>
        <v>0</v>
      </c>
      <c r="P28" s="1107">
        <f t="shared" si="22"/>
        <v>0</v>
      </c>
      <c r="Q28" s="1107">
        <f t="shared" si="22"/>
        <v>0</v>
      </c>
      <c r="R28" s="1107">
        <f t="shared" si="22"/>
        <v>0</v>
      </c>
      <c r="S28" s="814">
        <f t="shared" si="22"/>
        <v>0</v>
      </c>
      <c r="W28" s="1107">
        <f>SUM(W14,W20,W26)</f>
        <v>0</v>
      </c>
      <c r="X28" s="1107">
        <f>SUM(X14,X20,X26)</f>
        <v>0</v>
      </c>
      <c r="Z28" s="1107">
        <f>SUM(Z14,Z20,Z26)</f>
        <v>0</v>
      </c>
      <c r="AA28" s="1107">
        <f>SUM(AA14,AA20,AA26)</f>
        <v>0</v>
      </c>
      <c r="AB28" s="1190" t="e">
        <f t="shared" ref="AB28" si="23">Z28/(AA28+Z28)</f>
        <v>#DIV/0!</v>
      </c>
    </row>
    <row r="29" spans="1:28" ht="9.9499999999999993" customHeight="1" x14ac:dyDescent="0.3">
      <c r="A29" s="1109"/>
      <c r="B29" s="1110"/>
      <c r="C29" s="1092"/>
      <c r="D29" s="924"/>
      <c r="E29" s="1111"/>
      <c r="F29" s="1112"/>
      <c r="G29" s="1112"/>
      <c r="H29" s="1112"/>
      <c r="I29" s="1112"/>
      <c r="J29" s="1112"/>
      <c r="K29" s="1112"/>
      <c r="L29" s="1112"/>
      <c r="M29" s="1112"/>
      <c r="N29" s="1112"/>
      <c r="O29" s="1112"/>
      <c r="P29" s="1112"/>
      <c r="Q29" s="1112"/>
      <c r="R29" s="1112"/>
      <c r="S29" s="819"/>
      <c r="W29" s="1092"/>
      <c r="X29" s="1092"/>
      <c r="Z29" s="1092"/>
      <c r="AA29" s="1092"/>
      <c r="AB29" s="820"/>
    </row>
    <row r="30" spans="1:28" s="1068" customFormat="1" ht="13.5" customHeight="1" x14ac:dyDescent="0.3">
      <c r="A30" s="1113">
        <v>2</v>
      </c>
      <c r="B30" s="1114" t="s">
        <v>1151</v>
      </c>
      <c r="C30" s="1115"/>
      <c r="D30" s="918"/>
      <c r="E30" s="1073"/>
      <c r="F30" s="1116"/>
      <c r="G30" s="1116"/>
      <c r="H30" s="1116"/>
      <c r="I30" s="1116"/>
      <c r="J30" s="1116"/>
      <c r="K30" s="1116"/>
      <c r="L30" s="1116"/>
      <c r="M30" s="1116"/>
      <c r="N30" s="1116"/>
      <c r="O30" s="1116"/>
      <c r="P30" s="1116"/>
      <c r="Q30" s="1116"/>
      <c r="R30" s="1074"/>
      <c r="S30" s="825"/>
      <c r="T30" s="1066"/>
      <c r="U30" s="1066"/>
      <c r="V30" s="1066"/>
      <c r="W30" s="1115"/>
      <c r="X30" s="1115"/>
      <c r="Z30" s="1115"/>
      <c r="AA30" s="1115"/>
      <c r="AB30" s="826"/>
    </row>
    <row r="31" spans="1:28" ht="13.5" customHeight="1" x14ac:dyDescent="0.3">
      <c r="A31" s="1075">
        <v>2.1</v>
      </c>
      <c r="B31" s="1076" t="s">
        <v>1152</v>
      </c>
      <c r="C31" s="1148">
        <f>'24. M&amp;E Staff Loading'!C31</f>
        <v>0</v>
      </c>
      <c r="D31" s="919">
        <f>'24. M&amp;E Staff Loading'!D31</f>
        <v>0</v>
      </c>
      <c r="E31" s="1149">
        <f>'24. M&amp;E Staff Loading'!E31</f>
        <v>0</v>
      </c>
      <c r="F31" s="1102"/>
      <c r="G31" s="1102"/>
      <c r="H31" s="1102"/>
      <c r="I31" s="1102"/>
      <c r="J31" s="1102"/>
      <c r="K31" s="1102"/>
      <c r="L31" s="1102"/>
      <c r="M31" s="1102"/>
      <c r="N31" s="1102"/>
      <c r="O31" s="1102"/>
      <c r="P31" s="1102"/>
      <c r="Q31" s="1102"/>
      <c r="R31" s="1080">
        <f t="shared" ref="R31:R71" si="24">SUM(F31:Q31)</f>
        <v>0</v>
      </c>
      <c r="S31" s="788">
        <f>D31*R31</f>
        <v>0</v>
      </c>
      <c r="W31" s="1081">
        <f>X31/$U$7</f>
        <v>0</v>
      </c>
      <c r="X31" s="1081">
        <f>R31/12</f>
        <v>0</v>
      </c>
      <c r="Z31" s="1081">
        <f>IF($E31="Y",$R31,0)</f>
        <v>0</v>
      </c>
      <c r="AA31" s="1081">
        <f>IF($E31="N",$R31,0)</f>
        <v>0</v>
      </c>
      <c r="AB31" s="909" t="e">
        <f>Z31/(AA31+Z31)</f>
        <v>#DIV/0!</v>
      </c>
    </row>
    <row r="32" spans="1:28" ht="14.25" x14ac:dyDescent="0.3">
      <c r="A32" s="1075"/>
      <c r="B32" s="1076"/>
      <c r="C32" s="1148">
        <f>'24. M&amp;E Staff Loading'!C32</f>
        <v>0</v>
      </c>
      <c r="D32" s="919">
        <f>'24. M&amp;E Staff Loading'!D32</f>
        <v>0</v>
      </c>
      <c r="E32" s="1149">
        <f>'24. M&amp;E Staff Loading'!E32</f>
        <v>0</v>
      </c>
      <c r="F32" s="1102"/>
      <c r="G32" s="1102"/>
      <c r="H32" s="1102"/>
      <c r="I32" s="1102"/>
      <c r="J32" s="1102"/>
      <c r="K32" s="1102"/>
      <c r="L32" s="1102"/>
      <c r="M32" s="1102"/>
      <c r="N32" s="1102"/>
      <c r="O32" s="1102"/>
      <c r="P32" s="1102"/>
      <c r="Q32" s="1102"/>
      <c r="R32" s="1080">
        <f t="shared" si="24"/>
        <v>0</v>
      </c>
      <c r="S32" s="788">
        <f t="shared" ref="S32:S35" si="25">D32*R32</f>
        <v>0</v>
      </c>
      <c r="W32" s="1081">
        <f t="shared" ref="W32:W35" si="26">X32/$U$7</f>
        <v>0</v>
      </c>
      <c r="X32" s="1081">
        <f t="shared" ref="X32:X35" si="27">R32/12</f>
        <v>0</v>
      </c>
      <c r="Z32" s="1081">
        <f t="shared" ref="Z32:Z35" si="28">IF($E32="Y",$R32,0)</f>
        <v>0</v>
      </c>
      <c r="AA32" s="1081">
        <f t="shared" ref="AA32:AA35" si="29">IF($E32="N",$R32,0)</f>
        <v>0</v>
      </c>
      <c r="AB32" s="909" t="e">
        <f t="shared" ref="AB32:AB35" si="30">Z32/(AA32+Z32)</f>
        <v>#DIV/0!</v>
      </c>
    </row>
    <row r="33" spans="1:28" ht="14.25" x14ac:dyDescent="0.3">
      <c r="A33" s="1075"/>
      <c r="B33" s="1076"/>
      <c r="C33" s="1148">
        <f>'24. M&amp;E Staff Loading'!C33</f>
        <v>0</v>
      </c>
      <c r="D33" s="919">
        <f>'24. M&amp;E Staff Loading'!D33</f>
        <v>0</v>
      </c>
      <c r="E33" s="1149">
        <f>'24. M&amp;E Staff Loading'!E33</f>
        <v>0</v>
      </c>
      <c r="F33" s="1102"/>
      <c r="G33" s="1102"/>
      <c r="H33" s="1102"/>
      <c r="I33" s="1102"/>
      <c r="J33" s="1102"/>
      <c r="K33" s="1102"/>
      <c r="L33" s="1102"/>
      <c r="M33" s="1102"/>
      <c r="N33" s="1102"/>
      <c r="O33" s="1102"/>
      <c r="P33" s="1102"/>
      <c r="Q33" s="1102"/>
      <c r="R33" s="1080">
        <f t="shared" si="24"/>
        <v>0</v>
      </c>
      <c r="S33" s="788">
        <f t="shared" si="25"/>
        <v>0</v>
      </c>
      <c r="W33" s="1081">
        <f t="shared" si="26"/>
        <v>0</v>
      </c>
      <c r="X33" s="1081">
        <f t="shared" si="27"/>
        <v>0</v>
      </c>
      <c r="Z33" s="1081">
        <f t="shared" si="28"/>
        <v>0</v>
      </c>
      <c r="AA33" s="1081">
        <f t="shared" si="29"/>
        <v>0</v>
      </c>
      <c r="AB33" s="909" t="e">
        <f t="shared" si="30"/>
        <v>#DIV/0!</v>
      </c>
    </row>
    <row r="34" spans="1:28" ht="14.25" x14ac:dyDescent="0.3">
      <c r="A34" s="1075"/>
      <c r="B34" s="1076"/>
      <c r="C34" s="1148">
        <f>'24. M&amp;E Staff Loading'!C34</f>
        <v>0</v>
      </c>
      <c r="D34" s="919">
        <f>'24. M&amp;E Staff Loading'!D34</f>
        <v>0</v>
      </c>
      <c r="E34" s="1149">
        <f>'24. M&amp;E Staff Loading'!E34</f>
        <v>0</v>
      </c>
      <c r="F34" s="1102"/>
      <c r="G34" s="1102"/>
      <c r="H34" s="1102"/>
      <c r="I34" s="1102"/>
      <c r="J34" s="1102"/>
      <c r="K34" s="1102"/>
      <c r="L34" s="1102"/>
      <c r="M34" s="1102"/>
      <c r="N34" s="1102"/>
      <c r="O34" s="1102"/>
      <c r="P34" s="1102"/>
      <c r="Q34" s="1102"/>
      <c r="R34" s="1080">
        <f t="shared" si="24"/>
        <v>0</v>
      </c>
      <c r="S34" s="788">
        <f t="shared" si="25"/>
        <v>0</v>
      </c>
      <c r="W34" s="1081">
        <f t="shared" si="26"/>
        <v>0</v>
      </c>
      <c r="X34" s="1081">
        <f t="shared" si="27"/>
        <v>0</v>
      </c>
      <c r="Z34" s="1081">
        <f t="shared" si="28"/>
        <v>0</v>
      </c>
      <c r="AA34" s="1081">
        <f t="shared" si="29"/>
        <v>0</v>
      </c>
      <c r="AB34" s="909" t="e">
        <f t="shared" si="30"/>
        <v>#DIV/0!</v>
      </c>
    </row>
    <row r="35" spans="1:28" ht="14.25" x14ac:dyDescent="0.3">
      <c r="A35" s="1075"/>
      <c r="B35" s="1076"/>
      <c r="C35" s="1148">
        <f>'24. M&amp;E Staff Loading'!C35</f>
        <v>0</v>
      </c>
      <c r="D35" s="919">
        <f>'24. M&amp;E Staff Loading'!D35</f>
        <v>0</v>
      </c>
      <c r="E35" s="1149">
        <f>'24. M&amp;E Staff Loading'!E35</f>
        <v>0</v>
      </c>
      <c r="F35" s="1102"/>
      <c r="G35" s="1102"/>
      <c r="H35" s="1102"/>
      <c r="I35" s="1102"/>
      <c r="J35" s="1102"/>
      <c r="K35" s="1102"/>
      <c r="L35" s="1102"/>
      <c r="M35" s="1102"/>
      <c r="N35" s="1102"/>
      <c r="O35" s="1102"/>
      <c r="P35" s="1102"/>
      <c r="Q35" s="1102"/>
      <c r="R35" s="1080">
        <f t="shared" si="24"/>
        <v>0</v>
      </c>
      <c r="S35" s="788">
        <f t="shared" si="25"/>
        <v>0</v>
      </c>
      <c r="T35" s="1088"/>
      <c r="U35" s="1088"/>
      <c r="V35" s="1088"/>
      <c r="W35" s="1081">
        <f t="shared" si="26"/>
        <v>0</v>
      </c>
      <c r="X35" s="1081">
        <f t="shared" si="27"/>
        <v>0</v>
      </c>
      <c r="Z35" s="1081">
        <f t="shared" si="28"/>
        <v>0</v>
      </c>
      <c r="AA35" s="1081">
        <f t="shared" si="29"/>
        <v>0</v>
      </c>
      <c r="AB35" s="909" t="e">
        <f t="shared" si="30"/>
        <v>#DIV/0!</v>
      </c>
    </row>
    <row r="36" spans="1:28" s="1088" customFormat="1" ht="15" thickBot="1" x14ac:dyDescent="0.35">
      <c r="A36" s="1082"/>
      <c r="B36" s="1083" t="s">
        <v>1233</v>
      </c>
      <c r="C36" s="1084"/>
      <c r="D36" s="920"/>
      <c r="E36" s="1086"/>
      <c r="F36" s="1087">
        <f>SUM(F31:F35)</f>
        <v>0</v>
      </c>
      <c r="G36" s="1087">
        <f t="shared" ref="G36:R36" si="31">SUM(G31:G35)</f>
        <v>0</v>
      </c>
      <c r="H36" s="1087">
        <f t="shared" si="31"/>
        <v>0</v>
      </c>
      <c r="I36" s="1087">
        <f t="shared" si="31"/>
        <v>0</v>
      </c>
      <c r="J36" s="1087">
        <f t="shared" si="31"/>
        <v>0</v>
      </c>
      <c r="K36" s="1087">
        <f t="shared" si="31"/>
        <v>0</v>
      </c>
      <c r="L36" s="1087">
        <f t="shared" si="31"/>
        <v>0</v>
      </c>
      <c r="M36" s="1087">
        <f t="shared" si="31"/>
        <v>0</v>
      </c>
      <c r="N36" s="1087">
        <f t="shared" si="31"/>
        <v>0</v>
      </c>
      <c r="O36" s="1087">
        <f t="shared" si="31"/>
        <v>0</v>
      </c>
      <c r="P36" s="1087">
        <f t="shared" si="31"/>
        <v>0</v>
      </c>
      <c r="Q36" s="1087">
        <f t="shared" si="31"/>
        <v>0</v>
      </c>
      <c r="R36" s="1087">
        <f t="shared" si="31"/>
        <v>0</v>
      </c>
      <c r="S36" s="796">
        <f>SUM(S31:S35)</f>
        <v>0</v>
      </c>
      <c r="W36" s="1099">
        <f>SUM(W31:W35)</f>
        <v>0</v>
      </c>
      <c r="X36" s="1099">
        <f>SUM(X31:X35)</f>
        <v>0</v>
      </c>
      <c r="Z36" s="1089">
        <f>SUM(Z31:Z35)</f>
        <v>0</v>
      </c>
      <c r="AA36" s="1089">
        <f>SUM(AA31:AA35)</f>
        <v>0</v>
      </c>
      <c r="AB36" s="798" t="e">
        <f>Z36/(Z36+AA36)</f>
        <v>#DIV/0!</v>
      </c>
    </row>
    <row r="37" spans="1:28" ht="14.25" x14ac:dyDescent="0.3">
      <c r="A37" s="1075">
        <v>2.2000000000000002</v>
      </c>
      <c r="B37" s="1076" t="s">
        <v>1154</v>
      </c>
      <c r="C37" s="1148">
        <f>'24. M&amp;E Staff Loading'!C37</f>
        <v>0</v>
      </c>
      <c r="D37" s="919">
        <f>'24. M&amp;E Staff Loading'!D37</f>
        <v>0</v>
      </c>
      <c r="E37" s="1149">
        <f>'24. M&amp;E Staff Loading'!E37</f>
        <v>0</v>
      </c>
      <c r="F37" s="1102"/>
      <c r="G37" s="1102"/>
      <c r="H37" s="1102"/>
      <c r="I37" s="1102"/>
      <c r="J37" s="1102"/>
      <c r="K37" s="1102"/>
      <c r="L37" s="1102"/>
      <c r="M37" s="1102"/>
      <c r="N37" s="1102"/>
      <c r="O37" s="1102"/>
      <c r="P37" s="1102"/>
      <c r="Q37" s="1102"/>
      <c r="R37" s="1080">
        <f t="shared" si="24"/>
        <v>0</v>
      </c>
      <c r="S37" s="788">
        <f>D37*R37</f>
        <v>0</v>
      </c>
      <c r="T37" s="1088"/>
      <c r="U37" s="1088"/>
      <c r="V37" s="1088"/>
      <c r="W37" s="1081">
        <f>X37/$U$7</f>
        <v>0</v>
      </c>
      <c r="X37" s="1081">
        <f>R37/12</f>
        <v>0</v>
      </c>
      <c r="Z37" s="1081">
        <f>IF($E37="Y",$R37,0)</f>
        <v>0</v>
      </c>
      <c r="AA37" s="1081">
        <f>IF($E37="N",$R37,0)</f>
        <v>0</v>
      </c>
      <c r="AB37" s="909" t="e">
        <f>Z37/(AA37+Z37)</f>
        <v>#DIV/0!</v>
      </c>
    </row>
    <row r="38" spans="1:28" ht="14.25" x14ac:dyDescent="0.3">
      <c r="A38" s="1075"/>
      <c r="B38" s="1076"/>
      <c r="C38" s="1148">
        <f>'24. M&amp;E Staff Loading'!C38</f>
        <v>0</v>
      </c>
      <c r="D38" s="919">
        <f>'24. M&amp;E Staff Loading'!D38</f>
        <v>0</v>
      </c>
      <c r="E38" s="1149">
        <f>'24. M&amp;E Staff Loading'!E38</f>
        <v>0</v>
      </c>
      <c r="F38" s="1102"/>
      <c r="G38" s="1102"/>
      <c r="H38" s="1102"/>
      <c r="I38" s="1102"/>
      <c r="J38" s="1102"/>
      <c r="K38" s="1102"/>
      <c r="L38" s="1102"/>
      <c r="M38" s="1102"/>
      <c r="N38" s="1102"/>
      <c r="O38" s="1102"/>
      <c r="P38" s="1102"/>
      <c r="Q38" s="1102"/>
      <c r="R38" s="1080">
        <f t="shared" si="24"/>
        <v>0</v>
      </c>
      <c r="S38" s="788">
        <f t="shared" ref="S38:S41" si="32">D38*R38</f>
        <v>0</v>
      </c>
      <c r="T38" s="1088"/>
      <c r="U38" s="1088"/>
      <c r="V38" s="1088"/>
      <c r="W38" s="1081">
        <f t="shared" ref="W38:W41" si="33">X38/$U$7</f>
        <v>0</v>
      </c>
      <c r="X38" s="1081">
        <f t="shared" ref="X38:X41" si="34">R38/12</f>
        <v>0</v>
      </c>
      <c r="Z38" s="1081">
        <f t="shared" ref="Z38:Z41" si="35">IF($E38="Y",$R38,0)</f>
        <v>0</v>
      </c>
      <c r="AA38" s="1081">
        <f t="shared" ref="AA38:AA41" si="36">IF($E38="N",$R38,0)</f>
        <v>0</v>
      </c>
      <c r="AB38" s="909" t="e">
        <f t="shared" ref="AB38:AB41" si="37">Z38/(AA38+Z38)</f>
        <v>#DIV/0!</v>
      </c>
    </row>
    <row r="39" spans="1:28" ht="14.25" x14ac:dyDescent="0.3">
      <c r="A39" s="1075"/>
      <c r="B39" s="1076"/>
      <c r="C39" s="1148">
        <f>'24. M&amp;E Staff Loading'!C39</f>
        <v>0</v>
      </c>
      <c r="D39" s="919">
        <f>'24. M&amp;E Staff Loading'!D39</f>
        <v>0</v>
      </c>
      <c r="E39" s="1149">
        <f>'24. M&amp;E Staff Loading'!E39</f>
        <v>0</v>
      </c>
      <c r="F39" s="1102"/>
      <c r="G39" s="1102"/>
      <c r="H39" s="1102"/>
      <c r="I39" s="1102"/>
      <c r="J39" s="1102"/>
      <c r="K39" s="1102"/>
      <c r="L39" s="1102"/>
      <c r="M39" s="1102"/>
      <c r="N39" s="1102"/>
      <c r="O39" s="1102"/>
      <c r="P39" s="1102"/>
      <c r="Q39" s="1102"/>
      <c r="R39" s="1080">
        <f t="shared" si="24"/>
        <v>0</v>
      </c>
      <c r="S39" s="788">
        <f t="shared" si="32"/>
        <v>0</v>
      </c>
      <c r="T39" s="1088"/>
      <c r="U39" s="1088"/>
      <c r="V39" s="1088"/>
      <c r="W39" s="1081">
        <f t="shared" si="33"/>
        <v>0</v>
      </c>
      <c r="X39" s="1081">
        <f t="shared" si="34"/>
        <v>0</v>
      </c>
      <c r="Z39" s="1081">
        <f t="shared" si="35"/>
        <v>0</v>
      </c>
      <c r="AA39" s="1081">
        <f t="shared" si="36"/>
        <v>0</v>
      </c>
      <c r="AB39" s="909" t="e">
        <f t="shared" si="37"/>
        <v>#DIV/0!</v>
      </c>
    </row>
    <row r="40" spans="1:28" ht="14.25" x14ac:dyDescent="0.3">
      <c r="A40" s="1075"/>
      <c r="B40" s="1076"/>
      <c r="C40" s="1148">
        <f>'24. M&amp;E Staff Loading'!C40</f>
        <v>0</v>
      </c>
      <c r="D40" s="919">
        <f>'24. M&amp;E Staff Loading'!D40</f>
        <v>0</v>
      </c>
      <c r="E40" s="1149">
        <f>'24. M&amp;E Staff Loading'!E40</f>
        <v>0</v>
      </c>
      <c r="F40" s="1102"/>
      <c r="G40" s="1102"/>
      <c r="H40" s="1102"/>
      <c r="I40" s="1102"/>
      <c r="J40" s="1102"/>
      <c r="K40" s="1102"/>
      <c r="L40" s="1102"/>
      <c r="M40" s="1102"/>
      <c r="N40" s="1102"/>
      <c r="O40" s="1102"/>
      <c r="P40" s="1102"/>
      <c r="Q40" s="1102"/>
      <c r="R40" s="1080">
        <f t="shared" si="24"/>
        <v>0</v>
      </c>
      <c r="S40" s="788">
        <f t="shared" si="32"/>
        <v>0</v>
      </c>
      <c r="T40" s="1088"/>
      <c r="U40" s="1088"/>
      <c r="V40" s="1088"/>
      <c r="W40" s="1081">
        <f t="shared" si="33"/>
        <v>0</v>
      </c>
      <c r="X40" s="1081">
        <f t="shared" si="34"/>
        <v>0</v>
      </c>
      <c r="Z40" s="1081">
        <f t="shared" si="35"/>
        <v>0</v>
      </c>
      <c r="AA40" s="1081">
        <f t="shared" si="36"/>
        <v>0</v>
      </c>
      <c r="AB40" s="909" t="e">
        <f t="shared" si="37"/>
        <v>#DIV/0!</v>
      </c>
    </row>
    <row r="41" spans="1:28" ht="14.25" x14ac:dyDescent="0.3">
      <c r="A41" s="1075"/>
      <c r="B41" s="1076"/>
      <c r="C41" s="1148">
        <f>'24. M&amp;E Staff Loading'!C41</f>
        <v>0</v>
      </c>
      <c r="D41" s="919">
        <f>'24. M&amp;E Staff Loading'!D41</f>
        <v>0</v>
      </c>
      <c r="E41" s="1149">
        <f>'24. M&amp;E Staff Loading'!E41</f>
        <v>0</v>
      </c>
      <c r="F41" s="1102"/>
      <c r="G41" s="1102"/>
      <c r="H41" s="1102"/>
      <c r="I41" s="1102"/>
      <c r="J41" s="1102"/>
      <c r="K41" s="1102"/>
      <c r="L41" s="1102"/>
      <c r="M41" s="1102"/>
      <c r="N41" s="1102"/>
      <c r="O41" s="1102"/>
      <c r="P41" s="1102"/>
      <c r="Q41" s="1102"/>
      <c r="R41" s="1080">
        <f t="shared" si="24"/>
        <v>0</v>
      </c>
      <c r="S41" s="788">
        <f t="shared" si="32"/>
        <v>0</v>
      </c>
      <c r="T41" s="1117"/>
      <c r="U41" s="1088"/>
      <c r="V41" s="1088"/>
      <c r="W41" s="1081">
        <f t="shared" si="33"/>
        <v>0</v>
      </c>
      <c r="X41" s="1081">
        <f t="shared" si="34"/>
        <v>0</v>
      </c>
      <c r="Z41" s="1081">
        <f t="shared" si="35"/>
        <v>0</v>
      </c>
      <c r="AA41" s="1081">
        <f t="shared" si="36"/>
        <v>0</v>
      </c>
      <c r="AB41" s="909" t="e">
        <f t="shared" si="37"/>
        <v>#DIV/0!</v>
      </c>
    </row>
    <row r="42" spans="1:28" s="1088" customFormat="1" ht="15" thickBot="1" x14ac:dyDescent="0.35">
      <c r="A42" s="1082"/>
      <c r="B42" s="1083" t="s">
        <v>1155</v>
      </c>
      <c r="C42" s="1084"/>
      <c r="D42" s="920"/>
      <c r="E42" s="1086"/>
      <c r="F42" s="1087">
        <f>SUM(F37:F41)</f>
        <v>0</v>
      </c>
      <c r="G42" s="1087">
        <f t="shared" ref="G42:R42" si="38">SUM(G37:G41)</f>
        <v>0</v>
      </c>
      <c r="H42" s="1087">
        <f t="shared" si="38"/>
        <v>0</v>
      </c>
      <c r="I42" s="1087">
        <f t="shared" si="38"/>
        <v>0</v>
      </c>
      <c r="J42" s="1087">
        <f t="shared" si="38"/>
        <v>0</v>
      </c>
      <c r="K42" s="1087">
        <f t="shared" si="38"/>
        <v>0</v>
      </c>
      <c r="L42" s="1087">
        <f t="shared" si="38"/>
        <v>0</v>
      </c>
      <c r="M42" s="1087">
        <f t="shared" si="38"/>
        <v>0</v>
      </c>
      <c r="N42" s="1087">
        <f t="shared" si="38"/>
        <v>0</v>
      </c>
      <c r="O42" s="1087">
        <f t="shared" si="38"/>
        <v>0</v>
      </c>
      <c r="P42" s="1087">
        <f t="shared" si="38"/>
        <v>0</v>
      </c>
      <c r="Q42" s="1087">
        <f t="shared" si="38"/>
        <v>0</v>
      </c>
      <c r="R42" s="1087">
        <f t="shared" si="38"/>
        <v>0</v>
      </c>
      <c r="S42" s="796">
        <f>SUM(S37:S41)</f>
        <v>0</v>
      </c>
      <c r="T42" s="1066"/>
      <c r="U42" s="1066"/>
      <c r="V42" s="1066"/>
      <c r="W42" s="1099">
        <f>SUM(W37:W41)</f>
        <v>0</v>
      </c>
      <c r="X42" s="1099">
        <f>SUM(X37:X41)</f>
        <v>0</v>
      </c>
      <c r="Z42" s="1089">
        <f>SUM(Z37:Z41)</f>
        <v>0</v>
      </c>
      <c r="AA42" s="1089">
        <f>SUM(AA37:AA41)</f>
        <v>0</v>
      </c>
      <c r="AB42" s="798" t="e">
        <f>Z42/(Z42+AA42)</f>
        <v>#DIV/0!</v>
      </c>
    </row>
    <row r="43" spans="1:28" ht="14.25" x14ac:dyDescent="0.3">
      <c r="A43" s="1075">
        <v>2.2999999999999998</v>
      </c>
      <c r="B43" s="1076" t="s">
        <v>1156</v>
      </c>
      <c r="C43" s="1148">
        <f>'24. M&amp;E Staff Loading'!C43</f>
        <v>0</v>
      </c>
      <c r="D43" s="919">
        <f>'24. M&amp;E Staff Loading'!D43</f>
        <v>0</v>
      </c>
      <c r="E43" s="1149">
        <f>'24. M&amp;E Staff Loading'!E43</f>
        <v>0</v>
      </c>
      <c r="F43" s="1102"/>
      <c r="G43" s="1102"/>
      <c r="H43" s="1102"/>
      <c r="I43" s="1102"/>
      <c r="J43" s="1102"/>
      <c r="K43" s="1102"/>
      <c r="L43" s="1102"/>
      <c r="M43" s="1102"/>
      <c r="N43" s="1102"/>
      <c r="O43" s="1102"/>
      <c r="P43" s="1102"/>
      <c r="Q43" s="1102"/>
      <c r="R43" s="1080">
        <f t="shared" si="24"/>
        <v>0</v>
      </c>
      <c r="S43" s="788">
        <f>D43*R43</f>
        <v>0</v>
      </c>
      <c r="W43" s="1081">
        <f>X43/$U$7</f>
        <v>0</v>
      </c>
      <c r="X43" s="1081">
        <f>R43/12</f>
        <v>0</v>
      </c>
      <c r="Z43" s="1081">
        <f>IF($E43="Y",$R43,0)</f>
        <v>0</v>
      </c>
      <c r="AA43" s="1081">
        <f>IF($E43="N",$R43,0)</f>
        <v>0</v>
      </c>
      <c r="AB43" s="909" t="e">
        <f>Z43/(AA43+Z43)</f>
        <v>#DIV/0!</v>
      </c>
    </row>
    <row r="44" spans="1:28" ht="14.25" x14ac:dyDescent="0.3">
      <c r="A44" s="1075"/>
      <c r="B44" s="1076"/>
      <c r="C44" s="1148">
        <f>'24. M&amp;E Staff Loading'!C44</f>
        <v>0</v>
      </c>
      <c r="D44" s="919">
        <f>'24. M&amp;E Staff Loading'!D44</f>
        <v>0</v>
      </c>
      <c r="E44" s="1149">
        <f>'24. M&amp;E Staff Loading'!E44</f>
        <v>0</v>
      </c>
      <c r="F44" s="1102"/>
      <c r="G44" s="1102"/>
      <c r="H44" s="1102"/>
      <c r="I44" s="1102"/>
      <c r="J44" s="1102"/>
      <c r="K44" s="1102"/>
      <c r="L44" s="1102"/>
      <c r="M44" s="1102"/>
      <c r="N44" s="1102"/>
      <c r="O44" s="1102"/>
      <c r="P44" s="1102"/>
      <c r="Q44" s="1102"/>
      <c r="R44" s="1080">
        <f t="shared" si="24"/>
        <v>0</v>
      </c>
      <c r="S44" s="788">
        <f t="shared" ref="S44:S47" si="39">D44*R44</f>
        <v>0</v>
      </c>
      <c r="W44" s="1081">
        <f t="shared" ref="W44:W47" si="40">X44/$U$7</f>
        <v>0</v>
      </c>
      <c r="X44" s="1081">
        <f t="shared" ref="X44:X47" si="41">R44/12</f>
        <v>0</v>
      </c>
      <c r="Z44" s="1081">
        <f t="shared" ref="Z44:Z47" si="42">IF($E44="Y",$R44,0)</f>
        <v>0</v>
      </c>
      <c r="AA44" s="1081">
        <f t="shared" ref="AA44:AA47" si="43">IF($E44="N",$R44,0)</f>
        <v>0</v>
      </c>
      <c r="AB44" s="909" t="e">
        <f t="shared" ref="AB44:AB47" si="44">Z44/(AA44+Z44)</f>
        <v>#DIV/0!</v>
      </c>
    </row>
    <row r="45" spans="1:28" ht="14.25" x14ac:dyDescent="0.3">
      <c r="A45" s="1075"/>
      <c r="B45" s="1076"/>
      <c r="C45" s="1148">
        <f>'24. M&amp;E Staff Loading'!C45</f>
        <v>0</v>
      </c>
      <c r="D45" s="919">
        <f>'24. M&amp;E Staff Loading'!D45</f>
        <v>0</v>
      </c>
      <c r="E45" s="1149">
        <f>'24. M&amp;E Staff Loading'!E45</f>
        <v>0</v>
      </c>
      <c r="F45" s="1102"/>
      <c r="G45" s="1102"/>
      <c r="H45" s="1102"/>
      <c r="I45" s="1102"/>
      <c r="J45" s="1102"/>
      <c r="K45" s="1102"/>
      <c r="L45" s="1102"/>
      <c r="M45" s="1102"/>
      <c r="N45" s="1102"/>
      <c r="O45" s="1102"/>
      <c r="P45" s="1102"/>
      <c r="Q45" s="1102"/>
      <c r="R45" s="1080">
        <f t="shared" si="24"/>
        <v>0</v>
      </c>
      <c r="S45" s="788">
        <f t="shared" si="39"/>
        <v>0</v>
      </c>
      <c r="T45" s="1088"/>
      <c r="U45" s="1088"/>
      <c r="V45" s="1088"/>
      <c r="W45" s="1081">
        <f t="shared" si="40"/>
        <v>0</v>
      </c>
      <c r="X45" s="1081">
        <f t="shared" si="41"/>
        <v>0</v>
      </c>
      <c r="Z45" s="1081">
        <f t="shared" si="42"/>
        <v>0</v>
      </c>
      <c r="AA45" s="1081">
        <f t="shared" si="43"/>
        <v>0</v>
      </c>
      <c r="AB45" s="909" t="e">
        <f t="shared" si="44"/>
        <v>#DIV/0!</v>
      </c>
    </row>
    <row r="46" spans="1:28" ht="14.25" x14ac:dyDescent="0.3">
      <c r="A46" s="1075"/>
      <c r="B46" s="1076"/>
      <c r="C46" s="1148">
        <f>'24. M&amp;E Staff Loading'!C46</f>
        <v>0</v>
      </c>
      <c r="D46" s="919">
        <f>'24. M&amp;E Staff Loading'!D46</f>
        <v>0</v>
      </c>
      <c r="E46" s="1149">
        <f>'24. M&amp;E Staff Loading'!E46</f>
        <v>0</v>
      </c>
      <c r="F46" s="1102"/>
      <c r="G46" s="1102"/>
      <c r="H46" s="1102"/>
      <c r="I46" s="1102"/>
      <c r="J46" s="1102"/>
      <c r="K46" s="1102"/>
      <c r="L46" s="1102"/>
      <c r="M46" s="1102"/>
      <c r="N46" s="1102"/>
      <c r="O46" s="1102"/>
      <c r="P46" s="1102"/>
      <c r="Q46" s="1102"/>
      <c r="R46" s="1080">
        <f t="shared" si="24"/>
        <v>0</v>
      </c>
      <c r="S46" s="788">
        <f t="shared" si="39"/>
        <v>0</v>
      </c>
      <c r="T46" s="1088"/>
      <c r="U46" s="1088"/>
      <c r="V46" s="1088"/>
      <c r="W46" s="1081">
        <f t="shared" si="40"/>
        <v>0</v>
      </c>
      <c r="X46" s="1081">
        <f t="shared" si="41"/>
        <v>0</v>
      </c>
      <c r="Z46" s="1081">
        <f t="shared" si="42"/>
        <v>0</v>
      </c>
      <c r="AA46" s="1081">
        <f t="shared" si="43"/>
        <v>0</v>
      </c>
      <c r="AB46" s="909" t="e">
        <f t="shared" si="44"/>
        <v>#DIV/0!</v>
      </c>
    </row>
    <row r="47" spans="1:28" ht="14.25" x14ac:dyDescent="0.3">
      <c r="A47" s="1075"/>
      <c r="B47" s="1076"/>
      <c r="C47" s="1148">
        <f>'24. M&amp;E Staff Loading'!C47</f>
        <v>0</v>
      </c>
      <c r="D47" s="919">
        <f>'24. M&amp;E Staff Loading'!D47</f>
        <v>0</v>
      </c>
      <c r="E47" s="1149">
        <f>'24. M&amp;E Staff Loading'!E47</f>
        <v>0</v>
      </c>
      <c r="F47" s="1102"/>
      <c r="G47" s="1102"/>
      <c r="H47" s="1102"/>
      <c r="I47" s="1102"/>
      <c r="J47" s="1102"/>
      <c r="K47" s="1102"/>
      <c r="L47" s="1102"/>
      <c r="M47" s="1102"/>
      <c r="N47" s="1102"/>
      <c r="O47" s="1102"/>
      <c r="P47" s="1102"/>
      <c r="Q47" s="1102"/>
      <c r="R47" s="1080">
        <f t="shared" si="24"/>
        <v>0</v>
      </c>
      <c r="S47" s="788">
        <f t="shared" si="39"/>
        <v>0</v>
      </c>
      <c r="T47" s="1088"/>
      <c r="U47" s="1088"/>
      <c r="V47" s="1088"/>
      <c r="W47" s="1081">
        <f t="shared" si="40"/>
        <v>0</v>
      </c>
      <c r="X47" s="1081">
        <f t="shared" si="41"/>
        <v>0</v>
      </c>
      <c r="Z47" s="1081">
        <f t="shared" si="42"/>
        <v>0</v>
      </c>
      <c r="AA47" s="1081">
        <f t="shared" si="43"/>
        <v>0</v>
      </c>
      <c r="AB47" s="909" t="e">
        <f t="shared" si="44"/>
        <v>#DIV/0!</v>
      </c>
    </row>
    <row r="48" spans="1:28" s="1088" customFormat="1" ht="15" thickBot="1" x14ac:dyDescent="0.35">
      <c r="A48" s="1082"/>
      <c r="B48" s="1083" t="s">
        <v>1157</v>
      </c>
      <c r="C48" s="1084"/>
      <c r="D48" s="920"/>
      <c r="E48" s="1086"/>
      <c r="F48" s="1087">
        <f>SUM(F43:F47)</f>
        <v>0</v>
      </c>
      <c r="G48" s="1087">
        <f t="shared" ref="G48:R48" si="45">SUM(G43:G47)</f>
        <v>0</v>
      </c>
      <c r="H48" s="1087">
        <f t="shared" si="45"/>
        <v>0</v>
      </c>
      <c r="I48" s="1087">
        <f t="shared" si="45"/>
        <v>0</v>
      </c>
      <c r="J48" s="1087">
        <f t="shared" si="45"/>
        <v>0</v>
      </c>
      <c r="K48" s="1087">
        <f t="shared" si="45"/>
        <v>0</v>
      </c>
      <c r="L48" s="1087">
        <f t="shared" si="45"/>
        <v>0</v>
      </c>
      <c r="M48" s="1087">
        <f t="shared" si="45"/>
        <v>0</v>
      </c>
      <c r="N48" s="1087">
        <f t="shared" si="45"/>
        <v>0</v>
      </c>
      <c r="O48" s="1087">
        <f t="shared" si="45"/>
        <v>0</v>
      </c>
      <c r="P48" s="1087">
        <f t="shared" si="45"/>
        <v>0</v>
      </c>
      <c r="Q48" s="1087">
        <f t="shared" si="45"/>
        <v>0</v>
      </c>
      <c r="R48" s="1087">
        <f t="shared" si="45"/>
        <v>0</v>
      </c>
      <c r="S48" s="796">
        <f>SUM(S43:S47)</f>
        <v>0</v>
      </c>
      <c r="T48" s="1066"/>
      <c r="U48" s="1066"/>
      <c r="V48" s="1066"/>
      <c r="W48" s="1099">
        <f>SUM(W43:W47)</f>
        <v>0</v>
      </c>
      <c r="X48" s="1099">
        <f>SUM(X43:X47)</f>
        <v>0</v>
      </c>
      <c r="Z48" s="1089">
        <f>SUM(Z43:Z47)</f>
        <v>0</v>
      </c>
      <c r="AA48" s="1089">
        <f>SUM(AA43:AA47)</f>
        <v>0</v>
      </c>
      <c r="AB48" s="798" t="e">
        <f>Z48/(Z48+AA48)</f>
        <v>#DIV/0!</v>
      </c>
    </row>
    <row r="49" spans="1:28" s="1088" customFormat="1" ht="14.25" x14ac:dyDescent="0.3">
      <c r="A49" s="1075">
        <v>2.4</v>
      </c>
      <c r="B49" s="1076" t="s">
        <v>1158</v>
      </c>
      <c r="C49" s="1148">
        <f>'24. M&amp;E Staff Loading'!C49</f>
        <v>0</v>
      </c>
      <c r="D49" s="919">
        <f>'24. M&amp;E Staff Loading'!D49</f>
        <v>0</v>
      </c>
      <c r="E49" s="1149">
        <f>'24. M&amp;E Staff Loading'!E49</f>
        <v>0</v>
      </c>
      <c r="F49" s="1102"/>
      <c r="G49" s="1102"/>
      <c r="H49" s="1102"/>
      <c r="I49" s="1102"/>
      <c r="J49" s="1102"/>
      <c r="K49" s="1102"/>
      <c r="L49" s="1102"/>
      <c r="M49" s="1102"/>
      <c r="N49" s="1102"/>
      <c r="O49" s="1102"/>
      <c r="P49" s="1102"/>
      <c r="Q49" s="1102"/>
      <c r="R49" s="1080">
        <f t="shared" ref="R49:R53" si="46">SUM(F49:Q49)</f>
        <v>0</v>
      </c>
      <c r="S49" s="788">
        <f>D49*R49</f>
        <v>0</v>
      </c>
      <c r="T49" s="1066"/>
      <c r="U49" s="1066"/>
      <c r="V49" s="1066"/>
      <c r="W49" s="1081">
        <f>X49/$U$7</f>
        <v>0</v>
      </c>
      <c r="X49" s="1081">
        <f>R49/12</f>
        <v>0</v>
      </c>
      <c r="Y49" s="1066"/>
      <c r="Z49" s="1081">
        <f>IF($E49="Y",$R49,0)</f>
        <v>0</v>
      </c>
      <c r="AA49" s="1081">
        <f>IF($E49="N",$R49,0)</f>
        <v>0</v>
      </c>
      <c r="AB49" s="909" t="e">
        <f>Z49/(AA49+Z49)</f>
        <v>#DIV/0!</v>
      </c>
    </row>
    <row r="50" spans="1:28" s="1088" customFormat="1" ht="14.25" x14ac:dyDescent="0.3">
      <c r="A50" s="1075"/>
      <c r="B50" s="1076"/>
      <c r="C50" s="1148">
        <f>'24. M&amp;E Staff Loading'!C50</f>
        <v>0</v>
      </c>
      <c r="D50" s="919">
        <f>'24. M&amp;E Staff Loading'!D50</f>
        <v>0</v>
      </c>
      <c r="E50" s="1149">
        <f>'24. M&amp;E Staff Loading'!E50</f>
        <v>0</v>
      </c>
      <c r="F50" s="1102"/>
      <c r="G50" s="1102"/>
      <c r="H50" s="1102"/>
      <c r="I50" s="1102"/>
      <c r="J50" s="1102"/>
      <c r="K50" s="1102"/>
      <c r="L50" s="1102"/>
      <c r="M50" s="1102"/>
      <c r="N50" s="1102"/>
      <c r="O50" s="1102"/>
      <c r="P50" s="1102"/>
      <c r="Q50" s="1102"/>
      <c r="R50" s="1080">
        <f t="shared" si="46"/>
        <v>0</v>
      </c>
      <c r="S50" s="788">
        <f t="shared" ref="S50:S53" si="47">D50*R50</f>
        <v>0</v>
      </c>
      <c r="T50" s="1066"/>
      <c r="U50" s="1066"/>
      <c r="V50" s="1066"/>
      <c r="W50" s="1081">
        <f t="shared" ref="W50:W53" si="48">X50/$U$7</f>
        <v>0</v>
      </c>
      <c r="X50" s="1081">
        <f t="shared" ref="X50:X53" si="49">R50/12</f>
        <v>0</v>
      </c>
      <c r="Y50" s="1066"/>
      <c r="Z50" s="1081">
        <f t="shared" ref="Z50:Z53" si="50">IF($E50="Y",$R50,0)</f>
        <v>0</v>
      </c>
      <c r="AA50" s="1081">
        <f t="shared" ref="AA50:AA53" si="51">IF($E50="N",$R50,0)</f>
        <v>0</v>
      </c>
      <c r="AB50" s="909" t="e">
        <f t="shared" ref="AB50:AB53" si="52">Z50/(AA50+Z50)</f>
        <v>#DIV/0!</v>
      </c>
    </row>
    <row r="51" spans="1:28" s="1088" customFormat="1" ht="14.25" x14ac:dyDescent="0.3">
      <c r="A51" s="1075"/>
      <c r="B51" s="1076"/>
      <c r="C51" s="1148">
        <f>'24. M&amp;E Staff Loading'!C51</f>
        <v>0</v>
      </c>
      <c r="D51" s="919">
        <f>'24. M&amp;E Staff Loading'!D51</f>
        <v>0</v>
      </c>
      <c r="E51" s="1149">
        <f>'24. M&amp;E Staff Loading'!E51</f>
        <v>0</v>
      </c>
      <c r="F51" s="1102"/>
      <c r="G51" s="1102"/>
      <c r="H51" s="1102"/>
      <c r="I51" s="1102"/>
      <c r="J51" s="1102"/>
      <c r="K51" s="1102"/>
      <c r="L51" s="1102"/>
      <c r="M51" s="1102"/>
      <c r="N51" s="1102"/>
      <c r="O51" s="1102"/>
      <c r="P51" s="1102"/>
      <c r="Q51" s="1102"/>
      <c r="R51" s="1080">
        <f t="shared" si="46"/>
        <v>0</v>
      </c>
      <c r="S51" s="788">
        <f t="shared" si="47"/>
        <v>0</v>
      </c>
      <c r="W51" s="1081">
        <f t="shared" si="48"/>
        <v>0</v>
      </c>
      <c r="X51" s="1081">
        <f t="shared" si="49"/>
        <v>0</v>
      </c>
      <c r="Y51" s="1066"/>
      <c r="Z51" s="1081">
        <f t="shared" si="50"/>
        <v>0</v>
      </c>
      <c r="AA51" s="1081">
        <f t="shared" si="51"/>
        <v>0</v>
      </c>
      <c r="AB51" s="909" t="e">
        <f t="shared" si="52"/>
        <v>#DIV/0!</v>
      </c>
    </row>
    <row r="52" spans="1:28" s="1088" customFormat="1" ht="14.25" x14ac:dyDescent="0.3">
      <c r="A52" s="1075"/>
      <c r="B52" s="1076"/>
      <c r="C52" s="1148">
        <f>'24. M&amp;E Staff Loading'!C52</f>
        <v>0</v>
      </c>
      <c r="D52" s="919">
        <f>'24. M&amp;E Staff Loading'!D52</f>
        <v>0</v>
      </c>
      <c r="E52" s="1149">
        <f>'24. M&amp;E Staff Loading'!E52</f>
        <v>0</v>
      </c>
      <c r="F52" s="1102"/>
      <c r="G52" s="1102"/>
      <c r="H52" s="1102"/>
      <c r="I52" s="1102"/>
      <c r="J52" s="1102"/>
      <c r="K52" s="1102"/>
      <c r="L52" s="1102"/>
      <c r="M52" s="1102"/>
      <c r="N52" s="1102"/>
      <c r="O52" s="1102"/>
      <c r="P52" s="1102"/>
      <c r="Q52" s="1102"/>
      <c r="R52" s="1080">
        <f t="shared" si="46"/>
        <v>0</v>
      </c>
      <c r="S52" s="788">
        <f t="shared" si="47"/>
        <v>0</v>
      </c>
      <c r="W52" s="1081">
        <f t="shared" si="48"/>
        <v>0</v>
      </c>
      <c r="X52" s="1081">
        <f t="shared" si="49"/>
        <v>0</v>
      </c>
      <c r="Y52" s="1066"/>
      <c r="Z52" s="1081">
        <f t="shared" si="50"/>
        <v>0</v>
      </c>
      <c r="AA52" s="1081">
        <f t="shared" si="51"/>
        <v>0</v>
      </c>
      <c r="AB52" s="909" t="e">
        <f t="shared" si="52"/>
        <v>#DIV/0!</v>
      </c>
    </row>
    <row r="53" spans="1:28" s="1088" customFormat="1" ht="14.25" x14ac:dyDescent="0.3">
      <c r="A53" s="1075"/>
      <c r="B53" s="1076"/>
      <c r="C53" s="1148">
        <f>'24. M&amp;E Staff Loading'!C53</f>
        <v>0</v>
      </c>
      <c r="D53" s="919">
        <f>'24. M&amp;E Staff Loading'!D53</f>
        <v>0</v>
      </c>
      <c r="E53" s="1149">
        <f>'24. M&amp;E Staff Loading'!E53</f>
        <v>0</v>
      </c>
      <c r="F53" s="1102"/>
      <c r="G53" s="1102"/>
      <c r="H53" s="1102"/>
      <c r="I53" s="1102"/>
      <c r="J53" s="1102"/>
      <c r="K53" s="1102"/>
      <c r="L53" s="1102"/>
      <c r="M53" s="1102"/>
      <c r="N53" s="1102"/>
      <c r="O53" s="1102"/>
      <c r="P53" s="1102"/>
      <c r="Q53" s="1102"/>
      <c r="R53" s="1080">
        <f t="shared" si="46"/>
        <v>0</v>
      </c>
      <c r="S53" s="788">
        <f t="shared" si="47"/>
        <v>0</v>
      </c>
      <c r="W53" s="1081">
        <f t="shared" si="48"/>
        <v>0</v>
      </c>
      <c r="X53" s="1081">
        <f t="shared" si="49"/>
        <v>0</v>
      </c>
      <c r="Y53" s="1066"/>
      <c r="Z53" s="1081">
        <f t="shared" si="50"/>
        <v>0</v>
      </c>
      <c r="AA53" s="1081">
        <f t="shared" si="51"/>
        <v>0</v>
      </c>
      <c r="AB53" s="909" t="e">
        <f t="shared" si="52"/>
        <v>#DIV/0!</v>
      </c>
    </row>
    <row r="54" spans="1:28" s="1088" customFormat="1" ht="15" thickBot="1" x14ac:dyDescent="0.35">
      <c r="A54" s="1082"/>
      <c r="B54" s="1083" t="s">
        <v>1159</v>
      </c>
      <c r="C54" s="1084"/>
      <c r="D54" s="920"/>
      <c r="E54" s="1086"/>
      <c r="F54" s="1087">
        <f>SUM(F49:F53)</f>
        <v>0</v>
      </c>
      <c r="G54" s="1087">
        <f t="shared" ref="G54:R54" si="53">SUM(G49:G53)</f>
        <v>0</v>
      </c>
      <c r="H54" s="1087">
        <f t="shared" si="53"/>
        <v>0</v>
      </c>
      <c r="I54" s="1087">
        <f t="shared" si="53"/>
        <v>0</v>
      </c>
      <c r="J54" s="1087">
        <f t="shared" si="53"/>
        <v>0</v>
      </c>
      <c r="K54" s="1087">
        <f t="shared" si="53"/>
        <v>0</v>
      </c>
      <c r="L54" s="1087">
        <f t="shared" si="53"/>
        <v>0</v>
      </c>
      <c r="M54" s="1087">
        <f t="shared" si="53"/>
        <v>0</v>
      </c>
      <c r="N54" s="1087">
        <f t="shared" si="53"/>
        <v>0</v>
      </c>
      <c r="O54" s="1087">
        <f t="shared" si="53"/>
        <v>0</v>
      </c>
      <c r="P54" s="1087">
        <f t="shared" si="53"/>
        <v>0</v>
      </c>
      <c r="Q54" s="1087">
        <f t="shared" si="53"/>
        <v>0</v>
      </c>
      <c r="R54" s="1087">
        <f t="shared" si="53"/>
        <v>0</v>
      </c>
      <c r="S54" s="796">
        <f>SUM(S49:S53)</f>
        <v>0</v>
      </c>
      <c r="T54" s="1066"/>
      <c r="U54" s="1066"/>
      <c r="V54" s="1066"/>
      <c r="W54" s="1099">
        <f>SUM(W49:W53)</f>
        <v>0</v>
      </c>
      <c r="X54" s="1099">
        <f>SUM(X49:X53)</f>
        <v>0</v>
      </c>
      <c r="Z54" s="1089">
        <f>SUM(Z49:Z53)</f>
        <v>0</v>
      </c>
      <c r="AA54" s="1089">
        <f>SUM(AA49:AA53)</f>
        <v>0</v>
      </c>
      <c r="AB54" s="798" t="e">
        <f>Z54/(Z54+AA54)</f>
        <v>#DIV/0!</v>
      </c>
    </row>
    <row r="55" spans="1:28" s="1088" customFormat="1" ht="14.25" x14ac:dyDescent="0.3">
      <c r="A55" s="1075">
        <v>2.5</v>
      </c>
      <c r="B55" s="1076" t="s">
        <v>1160</v>
      </c>
      <c r="C55" s="1148">
        <f>'24. M&amp;E Staff Loading'!C55</f>
        <v>0</v>
      </c>
      <c r="D55" s="919">
        <f>'24. M&amp;E Staff Loading'!D55</f>
        <v>0</v>
      </c>
      <c r="E55" s="1149">
        <f>'24. M&amp;E Staff Loading'!E55</f>
        <v>0</v>
      </c>
      <c r="F55" s="1102"/>
      <c r="G55" s="1102"/>
      <c r="H55" s="1102"/>
      <c r="I55" s="1102"/>
      <c r="J55" s="1102"/>
      <c r="K55" s="1102"/>
      <c r="L55" s="1102"/>
      <c r="M55" s="1102"/>
      <c r="N55" s="1102"/>
      <c r="O55" s="1102"/>
      <c r="P55" s="1102"/>
      <c r="Q55" s="1102"/>
      <c r="R55" s="1080">
        <f t="shared" ref="R55:R59" si="54">SUM(F55:Q55)</f>
        <v>0</v>
      </c>
      <c r="S55" s="788">
        <f>D55*R55</f>
        <v>0</v>
      </c>
      <c r="T55" s="1066"/>
      <c r="U55" s="1066"/>
      <c r="V55" s="1066"/>
      <c r="W55" s="1081">
        <f>X55/$U$7</f>
        <v>0</v>
      </c>
      <c r="X55" s="1081">
        <f>R55/12</f>
        <v>0</v>
      </c>
      <c r="Y55" s="1066"/>
      <c r="Z55" s="1081">
        <f>IF($E55="Y",$R55,0)</f>
        <v>0</v>
      </c>
      <c r="AA55" s="1081">
        <f>IF($E55="N",$R55,0)</f>
        <v>0</v>
      </c>
      <c r="AB55" s="909" t="e">
        <f>Z55/(AA55+Z55)</f>
        <v>#DIV/0!</v>
      </c>
    </row>
    <row r="56" spans="1:28" s="1088" customFormat="1" ht="14.25" x14ac:dyDescent="0.3">
      <c r="A56" s="1075"/>
      <c r="B56" s="1076"/>
      <c r="C56" s="1148">
        <f>'24. M&amp;E Staff Loading'!C56</f>
        <v>0</v>
      </c>
      <c r="D56" s="919">
        <f>'24. M&amp;E Staff Loading'!D56</f>
        <v>0</v>
      </c>
      <c r="E56" s="1149">
        <f>'24. M&amp;E Staff Loading'!E56</f>
        <v>0</v>
      </c>
      <c r="F56" s="1102"/>
      <c r="G56" s="1102"/>
      <c r="H56" s="1102"/>
      <c r="I56" s="1102"/>
      <c r="J56" s="1102"/>
      <c r="K56" s="1102"/>
      <c r="L56" s="1102"/>
      <c r="M56" s="1102"/>
      <c r="N56" s="1102"/>
      <c r="O56" s="1102"/>
      <c r="P56" s="1102"/>
      <c r="Q56" s="1102"/>
      <c r="R56" s="1080">
        <f t="shared" si="54"/>
        <v>0</v>
      </c>
      <c r="S56" s="788">
        <f t="shared" ref="S56:S59" si="55">D56*R56</f>
        <v>0</v>
      </c>
      <c r="T56" s="1066"/>
      <c r="U56" s="1066"/>
      <c r="V56" s="1066"/>
      <c r="W56" s="1081">
        <f t="shared" ref="W56:W59" si="56">X56/$U$7</f>
        <v>0</v>
      </c>
      <c r="X56" s="1081">
        <f t="shared" ref="X56:X59" si="57">R56/12</f>
        <v>0</v>
      </c>
      <c r="Y56" s="1066"/>
      <c r="Z56" s="1081">
        <f t="shared" ref="Z56:Z59" si="58">IF($E56="Y",$R56,0)</f>
        <v>0</v>
      </c>
      <c r="AA56" s="1081">
        <f t="shared" ref="AA56:AA59" si="59">IF($E56="N",$R56,0)</f>
        <v>0</v>
      </c>
      <c r="AB56" s="909" t="e">
        <f t="shared" ref="AB56:AB59" si="60">Z56/(AA56+Z56)</f>
        <v>#DIV/0!</v>
      </c>
    </row>
    <row r="57" spans="1:28" s="1088" customFormat="1" ht="14.25" x14ac:dyDescent="0.3">
      <c r="A57" s="1075"/>
      <c r="B57" s="1076"/>
      <c r="C57" s="1148">
        <f>'24. M&amp;E Staff Loading'!C57</f>
        <v>0</v>
      </c>
      <c r="D57" s="919">
        <f>'24. M&amp;E Staff Loading'!D57</f>
        <v>0</v>
      </c>
      <c r="E57" s="1149">
        <f>'24. M&amp;E Staff Loading'!E57</f>
        <v>0</v>
      </c>
      <c r="F57" s="1102"/>
      <c r="G57" s="1102"/>
      <c r="H57" s="1102"/>
      <c r="I57" s="1102"/>
      <c r="J57" s="1102"/>
      <c r="K57" s="1102"/>
      <c r="L57" s="1102"/>
      <c r="M57" s="1102"/>
      <c r="N57" s="1102"/>
      <c r="O57" s="1102"/>
      <c r="P57" s="1102"/>
      <c r="Q57" s="1102"/>
      <c r="R57" s="1080">
        <f t="shared" si="54"/>
        <v>0</v>
      </c>
      <c r="S57" s="788">
        <f t="shared" si="55"/>
        <v>0</v>
      </c>
      <c r="W57" s="1081">
        <f t="shared" si="56"/>
        <v>0</v>
      </c>
      <c r="X57" s="1081">
        <f t="shared" si="57"/>
        <v>0</v>
      </c>
      <c r="Y57" s="1066"/>
      <c r="Z57" s="1081">
        <f t="shared" si="58"/>
        <v>0</v>
      </c>
      <c r="AA57" s="1081">
        <f t="shared" si="59"/>
        <v>0</v>
      </c>
      <c r="AB57" s="909" t="e">
        <f t="shared" si="60"/>
        <v>#DIV/0!</v>
      </c>
    </row>
    <row r="58" spans="1:28" s="1088" customFormat="1" ht="14.25" x14ac:dyDescent="0.3">
      <c r="A58" s="1075"/>
      <c r="B58" s="1076"/>
      <c r="C58" s="1148">
        <f>'24. M&amp;E Staff Loading'!C58</f>
        <v>0</v>
      </c>
      <c r="D58" s="919">
        <f>'24. M&amp;E Staff Loading'!D58</f>
        <v>0</v>
      </c>
      <c r="E58" s="1149">
        <f>'24. M&amp;E Staff Loading'!E58</f>
        <v>0</v>
      </c>
      <c r="F58" s="1102"/>
      <c r="G58" s="1102"/>
      <c r="H58" s="1102"/>
      <c r="I58" s="1102"/>
      <c r="J58" s="1102"/>
      <c r="K58" s="1102"/>
      <c r="L58" s="1102"/>
      <c r="M58" s="1102"/>
      <c r="N58" s="1102"/>
      <c r="O58" s="1102"/>
      <c r="P58" s="1102"/>
      <c r="Q58" s="1102"/>
      <c r="R58" s="1080">
        <f t="shared" si="54"/>
        <v>0</v>
      </c>
      <c r="S58" s="788">
        <f t="shared" si="55"/>
        <v>0</v>
      </c>
      <c r="W58" s="1081">
        <f t="shared" si="56"/>
        <v>0</v>
      </c>
      <c r="X58" s="1081">
        <f t="shared" si="57"/>
        <v>0</v>
      </c>
      <c r="Y58" s="1066"/>
      <c r="Z58" s="1081">
        <f t="shared" si="58"/>
        <v>0</v>
      </c>
      <c r="AA58" s="1081">
        <f t="shared" si="59"/>
        <v>0</v>
      </c>
      <c r="AB58" s="909" t="e">
        <f t="shared" si="60"/>
        <v>#DIV/0!</v>
      </c>
    </row>
    <row r="59" spans="1:28" s="1088" customFormat="1" ht="14.25" x14ac:dyDescent="0.3">
      <c r="A59" s="1075"/>
      <c r="B59" s="1076"/>
      <c r="C59" s="1148">
        <f>'24. M&amp;E Staff Loading'!C59</f>
        <v>0</v>
      </c>
      <c r="D59" s="919">
        <f>'24. M&amp;E Staff Loading'!D59</f>
        <v>0</v>
      </c>
      <c r="E59" s="1149">
        <f>'24. M&amp;E Staff Loading'!E59</f>
        <v>0</v>
      </c>
      <c r="F59" s="1102"/>
      <c r="G59" s="1102"/>
      <c r="H59" s="1102"/>
      <c r="I59" s="1102"/>
      <c r="J59" s="1102"/>
      <c r="K59" s="1102"/>
      <c r="L59" s="1102"/>
      <c r="M59" s="1102"/>
      <c r="N59" s="1102"/>
      <c r="O59" s="1102"/>
      <c r="P59" s="1102"/>
      <c r="Q59" s="1102"/>
      <c r="R59" s="1080">
        <f t="shared" si="54"/>
        <v>0</v>
      </c>
      <c r="S59" s="788">
        <f t="shared" si="55"/>
        <v>0</v>
      </c>
      <c r="W59" s="1081">
        <f t="shared" si="56"/>
        <v>0</v>
      </c>
      <c r="X59" s="1081">
        <f t="shared" si="57"/>
        <v>0</v>
      </c>
      <c r="Y59" s="1066"/>
      <c r="Z59" s="1081">
        <f t="shared" si="58"/>
        <v>0</v>
      </c>
      <c r="AA59" s="1081">
        <f t="shared" si="59"/>
        <v>0</v>
      </c>
      <c r="AB59" s="909" t="e">
        <f t="shared" si="60"/>
        <v>#DIV/0!</v>
      </c>
    </row>
    <row r="60" spans="1:28" s="1088" customFormat="1" ht="15" thickBot="1" x14ac:dyDescent="0.35">
      <c r="A60" s="1082"/>
      <c r="B60" s="1083" t="s">
        <v>1161</v>
      </c>
      <c r="C60" s="1084"/>
      <c r="D60" s="920"/>
      <c r="E60" s="1086"/>
      <c r="F60" s="1087">
        <f>SUM(F55:F59)</f>
        <v>0</v>
      </c>
      <c r="G60" s="1087">
        <f t="shared" ref="G60:R60" si="61">SUM(G55:G59)</f>
        <v>0</v>
      </c>
      <c r="H60" s="1087">
        <f t="shared" si="61"/>
        <v>0</v>
      </c>
      <c r="I60" s="1087">
        <f t="shared" si="61"/>
        <v>0</v>
      </c>
      <c r="J60" s="1087">
        <f t="shared" si="61"/>
        <v>0</v>
      </c>
      <c r="K60" s="1087">
        <f t="shared" si="61"/>
        <v>0</v>
      </c>
      <c r="L60" s="1087">
        <f t="shared" si="61"/>
        <v>0</v>
      </c>
      <c r="M60" s="1087">
        <f t="shared" si="61"/>
        <v>0</v>
      </c>
      <c r="N60" s="1087">
        <f t="shared" si="61"/>
        <v>0</v>
      </c>
      <c r="O60" s="1087">
        <f t="shared" si="61"/>
        <v>0</v>
      </c>
      <c r="P60" s="1087">
        <f t="shared" si="61"/>
        <v>0</v>
      </c>
      <c r="Q60" s="1087">
        <f t="shared" si="61"/>
        <v>0</v>
      </c>
      <c r="R60" s="1087">
        <f t="shared" si="61"/>
        <v>0</v>
      </c>
      <c r="S60" s="796">
        <f>SUM(S55:S59)</f>
        <v>0</v>
      </c>
      <c r="T60" s="1066"/>
      <c r="U60" s="1066"/>
      <c r="V60" s="1066"/>
      <c r="W60" s="1099">
        <f>SUM(W55:W59)</f>
        <v>0</v>
      </c>
      <c r="X60" s="1099">
        <f>SUM(X55:X59)</f>
        <v>0</v>
      </c>
      <c r="Z60" s="1089">
        <f>SUM(Z55:Z59)</f>
        <v>0</v>
      </c>
      <c r="AA60" s="1089">
        <f>SUM(AA55:AA59)</f>
        <v>0</v>
      </c>
      <c r="AB60" s="798" t="e">
        <f>Z60/(Z60+AA60)</f>
        <v>#DIV/0!</v>
      </c>
    </row>
    <row r="61" spans="1:28" s="1088" customFormat="1" ht="14.25" x14ac:dyDescent="0.3">
      <c r="A61" s="1075">
        <v>2.6</v>
      </c>
      <c r="B61" s="1076" t="s">
        <v>1162</v>
      </c>
      <c r="C61" s="1148">
        <f>'24. M&amp;E Staff Loading'!C61</f>
        <v>0</v>
      </c>
      <c r="D61" s="919">
        <f>'24. M&amp;E Staff Loading'!D61</f>
        <v>0</v>
      </c>
      <c r="E61" s="1149">
        <f>'24. M&amp;E Staff Loading'!E61</f>
        <v>0</v>
      </c>
      <c r="F61" s="1102"/>
      <c r="G61" s="1102"/>
      <c r="H61" s="1102"/>
      <c r="I61" s="1102"/>
      <c r="J61" s="1102"/>
      <c r="K61" s="1102"/>
      <c r="L61" s="1102"/>
      <c r="M61" s="1102"/>
      <c r="N61" s="1102"/>
      <c r="O61" s="1102"/>
      <c r="P61" s="1102"/>
      <c r="Q61" s="1102"/>
      <c r="R61" s="1080">
        <f t="shared" si="24"/>
        <v>0</v>
      </c>
      <c r="S61" s="788">
        <f>D61*R61</f>
        <v>0</v>
      </c>
      <c r="T61" s="1066"/>
      <c r="U61" s="1066"/>
      <c r="V61" s="1066"/>
      <c r="W61" s="1081">
        <f>X61/$U$7</f>
        <v>0</v>
      </c>
      <c r="X61" s="1081">
        <f>R61/12</f>
        <v>0</v>
      </c>
      <c r="Z61" s="1081">
        <f>IF($E61="Y",$R61,0)</f>
        <v>0</v>
      </c>
      <c r="AA61" s="1081">
        <f>IF($E61="N",$R61,0)</f>
        <v>0</v>
      </c>
      <c r="AB61" s="909" t="e">
        <f>Z61/(AA61+Z61)</f>
        <v>#DIV/0!</v>
      </c>
    </row>
    <row r="62" spans="1:28" ht="14.25" x14ac:dyDescent="0.3">
      <c r="A62" s="1075"/>
      <c r="B62" s="1076"/>
      <c r="C62" s="1148">
        <f>'24. M&amp;E Staff Loading'!C62</f>
        <v>0</v>
      </c>
      <c r="D62" s="919">
        <f>'24. M&amp;E Staff Loading'!D62</f>
        <v>0</v>
      </c>
      <c r="E62" s="1149">
        <f>'24. M&amp;E Staff Loading'!E62</f>
        <v>0</v>
      </c>
      <c r="F62" s="1102"/>
      <c r="G62" s="1102"/>
      <c r="H62" s="1102"/>
      <c r="I62" s="1102"/>
      <c r="J62" s="1102"/>
      <c r="K62" s="1102"/>
      <c r="L62" s="1102"/>
      <c r="M62" s="1102"/>
      <c r="N62" s="1102"/>
      <c r="O62" s="1102"/>
      <c r="P62" s="1102"/>
      <c r="Q62" s="1102"/>
      <c r="R62" s="1080">
        <f t="shared" si="24"/>
        <v>0</v>
      </c>
      <c r="S62" s="788">
        <f t="shared" ref="S62:S65" si="62">D62*R62</f>
        <v>0</v>
      </c>
      <c r="W62" s="1081">
        <f t="shared" ref="W62:W65" si="63">X62/$U$7</f>
        <v>0</v>
      </c>
      <c r="X62" s="1081">
        <f t="shared" ref="X62:X65" si="64">R62/12</f>
        <v>0</v>
      </c>
      <c r="Z62" s="1081">
        <f t="shared" ref="Z62:Z65" si="65">IF($E62="Y",$R62,0)</f>
        <v>0</v>
      </c>
      <c r="AA62" s="1081">
        <f t="shared" ref="AA62:AA65" si="66">IF($E62="N",$R62,0)</f>
        <v>0</v>
      </c>
      <c r="AB62" s="909" t="e">
        <f t="shared" ref="AB62:AB65" si="67">Z62/(AA62+Z62)</f>
        <v>#DIV/0!</v>
      </c>
    </row>
    <row r="63" spans="1:28" ht="14.25" x14ac:dyDescent="0.3">
      <c r="A63" s="1075"/>
      <c r="B63" s="1076"/>
      <c r="C63" s="1148">
        <f>'24. M&amp;E Staff Loading'!C63</f>
        <v>0</v>
      </c>
      <c r="D63" s="919">
        <f>'24. M&amp;E Staff Loading'!D63</f>
        <v>0</v>
      </c>
      <c r="E63" s="1149">
        <f>'24. M&amp;E Staff Loading'!E63</f>
        <v>0</v>
      </c>
      <c r="F63" s="1102"/>
      <c r="G63" s="1102"/>
      <c r="H63" s="1102"/>
      <c r="I63" s="1102"/>
      <c r="J63" s="1102"/>
      <c r="K63" s="1102"/>
      <c r="L63" s="1102"/>
      <c r="M63" s="1102"/>
      <c r="N63" s="1102"/>
      <c r="O63" s="1102"/>
      <c r="P63" s="1102"/>
      <c r="Q63" s="1102"/>
      <c r="R63" s="1080">
        <f t="shared" si="24"/>
        <v>0</v>
      </c>
      <c r="S63" s="788">
        <f t="shared" si="62"/>
        <v>0</v>
      </c>
      <c r="W63" s="1081">
        <f t="shared" si="63"/>
        <v>0</v>
      </c>
      <c r="X63" s="1081">
        <f t="shared" si="64"/>
        <v>0</v>
      </c>
      <c r="Z63" s="1081">
        <f t="shared" si="65"/>
        <v>0</v>
      </c>
      <c r="AA63" s="1081">
        <f t="shared" si="66"/>
        <v>0</v>
      </c>
      <c r="AB63" s="909" t="e">
        <f t="shared" si="67"/>
        <v>#DIV/0!</v>
      </c>
    </row>
    <row r="64" spans="1:28" ht="14.25" x14ac:dyDescent="0.3">
      <c r="A64" s="1075"/>
      <c r="B64" s="1076"/>
      <c r="C64" s="1148">
        <f>'24. M&amp;E Staff Loading'!C64</f>
        <v>0</v>
      </c>
      <c r="D64" s="919">
        <f>'24. M&amp;E Staff Loading'!D64</f>
        <v>0</v>
      </c>
      <c r="E64" s="1149">
        <f>'24. M&amp;E Staff Loading'!E64</f>
        <v>0</v>
      </c>
      <c r="F64" s="1102"/>
      <c r="G64" s="1102"/>
      <c r="H64" s="1102"/>
      <c r="I64" s="1102"/>
      <c r="J64" s="1102"/>
      <c r="K64" s="1102"/>
      <c r="L64" s="1102"/>
      <c r="M64" s="1102"/>
      <c r="N64" s="1102"/>
      <c r="O64" s="1102"/>
      <c r="P64" s="1102"/>
      <c r="Q64" s="1102"/>
      <c r="R64" s="1080">
        <f t="shared" si="24"/>
        <v>0</v>
      </c>
      <c r="S64" s="788">
        <f t="shared" si="62"/>
        <v>0</v>
      </c>
      <c r="T64" s="1088"/>
      <c r="U64" s="1088"/>
      <c r="V64" s="1088"/>
      <c r="W64" s="1081">
        <f t="shared" si="63"/>
        <v>0</v>
      </c>
      <c r="X64" s="1081">
        <f t="shared" si="64"/>
        <v>0</v>
      </c>
      <c r="Z64" s="1081">
        <f t="shared" si="65"/>
        <v>0</v>
      </c>
      <c r="AA64" s="1081">
        <f t="shared" si="66"/>
        <v>0</v>
      </c>
      <c r="AB64" s="909" t="e">
        <f t="shared" si="67"/>
        <v>#DIV/0!</v>
      </c>
    </row>
    <row r="65" spans="1:28" ht="14.25" x14ac:dyDescent="0.3">
      <c r="A65" s="1075"/>
      <c r="B65" s="1076"/>
      <c r="C65" s="1148">
        <f>'24. M&amp;E Staff Loading'!C65</f>
        <v>0</v>
      </c>
      <c r="D65" s="919">
        <f>'24. M&amp;E Staff Loading'!D65</f>
        <v>0</v>
      </c>
      <c r="E65" s="1149">
        <f>'24. M&amp;E Staff Loading'!E65</f>
        <v>0</v>
      </c>
      <c r="F65" s="1102"/>
      <c r="G65" s="1102"/>
      <c r="H65" s="1102"/>
      <c r="I65" s="1102"/>
      <c r="J65" s="1102"/>
      <c r="K65" s="1102"/>
      <c r="L65" s="1102"/>
      <c r="M65" s="1102"/>
      <c r="N65" s="1102"/>
      <c r="O65" s="1102"/>
      <c r="P65" s="1102"/>
      <c r="Q65" s="1102"/>
      <c r="R65" s="1080">
        <f t="shared" si="24"/>
        <v>0</v>
      </c>
      <c r="S65" s="788">
        <f t="shared" si="62"/>
        <v>0</v>
      </c>
      <c r="T65" s="1088"/>
      <c r="U65" s="1088"/>
      <c r="V65" s="1088"/>
      <c r="W65" s="1081">
        <f t="shared" si="63"/>
        <v>0</v>
      </c>
      <c r="X65" s="1081">
        <f t="shared" si="64"/>
        <v>0</v>
      </c>
      <c r="Z65" s="1081">
        <f t="shared" si="65"/>
        <v>0</v>
      </c>
      <c r="AA65" s="1081">
        <f t="shared" si="66"/>
        <v>0</v>
      </c>
      <c r="AB65" s="909" t="e">
        <f t="shared" si="67"/>
        <v>#DIV/0!</v>
      </c>
    </row>
    <row r="66" spans="1:28" s="1088" customFormat="1" ht="15" thickBot="1" x14ac:dyDescent="0.35">
      <c r="A66" s="1082"/>
      <c r="B66" s="1083" t="s">
        <v>1163</v>
      </c>
      <c r="C66" s="1084"/>
      <c r="D66" s="920"/>
      <c r="E66" s="1086"/>
      <c r="F66" s="1087">
        <f>SUM(F61:F65)</f>
        <v>0</v>
      </c>
      <c r="G66" s="1087">
        <f t="shared" ref="G66:R66" si="68">SUM(G61:G65)</f>
        <v>0</v>
      </c>
      <c r="H66" s="1087">
        <f t="shared" si="68"/>
        <v>0</v>
      </c>
      <c r="I66" s="1087">
        <f t="shared" si="68"/>
        <v>0</v>
      </c>
      <c r="J66" s="1087">
        <f t="shared" si="68"/>
        <v>0</v>
      </c>
      <c r="K66" s="1087">
        <f t="shared" si="68"/>
        <v>0</v>
      </c>
      <c r="L66" s="1087">
        <f t="shared" si="68"/>
        <v>0</v>
      </c>
      <c r="M66" s="1087">
        <f t="shared" si="68"/>
        <v>0</v>
      </c>
      <c r="N66" s="1087">
        <f t="shared" si="68"/>
        <v>0</v>
      </c>
      <c r="O66" s="1087">
        <f t="shared" si="68"/>
        <v>0</v>
      </c>
      <c r="P66" s="1087">
        <f t="shared" si="68"/>
        <v>0</v>
      </c>
      <c r="Q66" s="1087">
        <f t="shared" si="68"/>
        <v>0</v>
      </c>
      <c r="R66" s="1087">
        <f t="shared" si="68"/>
        <v>0</v>
      </c>
      <c r="S66" s="796">
        <f>SUM(S61:S65)</f>
        <v>0</v>
      </c>
      <c r="W66" s="1099">
        <f>SUM(W61:W65)</f>
        <v>0</v>
      </c>
      <c r="X66" s="1099">
        <f>SUM(X61:X65)</f>
        <v>0</v>
      </c>
      <c r="Z66" s="1089">
        <f>SUM(Z61:Z65)</f>
        <v>0</v>
      </c>
      <c r="AA66" s="1089">
        <f>SUM(AA61:AA65)</f>
        <v>0</v>
      </c>
      <c r="AB66" s="798" t="e">
        <f>Z66/(Z66+AA66)</f>
        <v>#DIV/0!</v>
      </c>
    </row>
    <row r="67" spans="1:28" s="1088" customFormat="1" ht="14.25" x14ac:dyDescent="0.3">
      <c r="A67" s="1075">
        <v>2.7</v>
      </c>
      <c r="B67" s="1076" t="s">
        <v>1164</v>
      </c>
      <c r="C67" s="1148">
        <f>'24. M&amp;E Staff Loading'!C67</f>
        <v>0</v>
      </c>
      <c r="D67" s="919">
        <f>'24. M&amp;E Staff Loading'!D67</f>
        <v>0</v>
      </c>
      <c r="E67" s="1149">
        <f>'24. M&amp;E Staff Loading'!E67</f>
        <v>0</v>
      </c>
      <c r="F67" s="1102"/>
      <c r="G67" s="1102"/>
      <c r="H67" s="1102"/>
      <c r="I67" s="1102"/>
      <c r="J67" s="1102"/>
      <c r="K67" s="1102"/>
      <c r="L67" s="1102"/>
      <c r="M67" s="1102"/>
      <c r="N67" s="1102"/>
      <c r="O67" s="1102"/>
      <c r="P67" s="1102"/>
      <c r="Q67" s="1102"/>
      <c r="R67" s="1080">
        <f t="shared" si="24"/>
        <v>0</v>
      </c>
      <c r="S67" s="788">
        <f>D67*R67</f>
        <v>0</v>
      </c>
      <c r="T67" s="1066"/>
      <c r="U67" s="1066"/>
      <c r="V67" s="1066"/>
      <c r="W67" s="1081">
        <f>X67/$U$7</f>
        <v>0</v>
      </c>
      <c r="X67" s="1081">
        <f>R67/12</f>
        <v>0</v>
      </c>
      <c r="Z67" s="1081">
        <f>IF($E67="Y",$R67,0)</f>
        <v>0</v>
      </c>
      <c r="AA67" s="1081">
        <f>IF($E67="N",$R67,0)</f>
        <v>0</v>
      </c>
      <c r="AB67" s="909" t="e">
        <f>Z67/(AA67+Z67)</f>
        <v>#DIV/0!</v>
      </c>
    </row>
    <row r="68" spans="1:28" ht="14.25" x14ac:dyDescent="0.3">
      <c r="A68" s="1075"/>
      <c r="B68" s="1076"/>
      <c r="C68" s="1148">
        <f>'24. M&amp;E Staff Loading'!C68</f>
        <v>0</v>
      </c>
      <c r="D68" s="919">
        <f>'24. M&amp;E Staff Loading'!D68</f>
        <v>0</v>
      </c>
      <c r="E68" s="1149">
        <f>'24. M&amp;E Staff Loading'!E68</f>
        <v>0</v>
      </c>
      <c r="F68" s="1102"/>
      <c r="G68" s="1102"/>
      <c r="H68" s="1102"/>
      <c r="I68" s="1102"/>
      <c r="J68" s="1102"/>
      <c r="K68" s="1102"/>
      <c r="L68" s="1102"/>
      <c r="M68" s="1102"/>
      <c r="N68" s="1102"/>
      <c r="O68" s="1102"/>
      <c r="P68" s="1102"/>
      <c r="Q68" s="1102"/>
      <c r="R68" s="1080">
        <f t="shared" si="24"/>
        <v>0</v>
      </c>
      <c r="S68" s="788">
        <f t="shared" ref="S68:S71" si="69">D68*R68</f>
        <v>0</v>
      </c>
      <c r="W68" s="1081">
        <f t="shared" ref="W68:W71" si="70">X68/$U$7</f>
        <v>0</v>
      </c>
      <c r="X68" s="1081">
        <f t="shared" ref="X68:X71" si="71">R68/12</f>
        <v>0</v>
      </c>
      <c r="Z68" s="1081">
        <f t="shared" ref="Z68:Z71" si="72">IF($E68="Y",$R68,0)</f>
        <v>0</v>
      </c>
      <c r="AA68" s="1081">
        <f t="shared" ref="AA68:AA71" si="73">IF($E68="N",$R68,0)</f>
        <v>0</v>
      </c>
      <c r="AB68" s="909" t="e">
        <f t="shared" ref="AB68:AB71" si="74">Z68/(AA68+Z68)</f>
        <v>#DIV/0!</v>
      </c>
    </row>
    <row r="69" spans="1:28" ht="14.25" x14ac:dyDescent="0.3">
      <c r="A69" s="1075"/>
      <c r="B69" s="1076"/>
      <c r="C69" s="1148">
        <f>'24. M&amp;E Staff Loading'!C69</f>
        <v>0</v>
      </c>
      <c r="D69" s="919">
        <f>'24. M&amp;E Staff Loading'!D69</f>
        <v>0</v>
      </c>
      <c r="E69" s="1149">
        <f>'24. M&amp;E Staff Loading'!E69</f>
        <v>0</v>
      </c>
      <c r="F69" s="1102"/>
      <c r="G69" s="1102"/>
      <c r="H69" s="1102"/>
      <c r="I69" s="1102"/>
      <c r="J69" s="1102"/>
      <c r="K69" s="1102"/>
      <c r="L69" s="1102"/>
      <c r="M69" s="1102"/>
      <c r="N69" s="1102"/>
      <c r="O69" s="1102"/>
      <c r="P69" s="1102"/>
      <c r="Q69" s="1102"/>
      <c r="R69" s="1080">
        <f t="shared" si="24"/>
        <v>0</v>
      </c>
      <c r="S69" s="788">
        <f t="shared" si="69"/>
        <v>0</v>
      </c>
      <c r="W69" s="1081">
        <f t="shared" si="70"/>
        <v>0</v>
      </c>
      <c r="X69" s="1081">
        <f t="shared" si="71"/>
        <v>0</v>
      </c>
      <c r="Z69" s="1081">
        <f t="shared" si="72"/>
        <v>0</v>
      </c>
      <c r="AA69" s="1081">
        <f t="shared" si="73"/>
        <v>0</v>
      </c>
      <c r="AB69" s="909" t="e">
        <f t="shared" si="74"/>
        <v>#DIV/0!</v>
      </c>
    </row>
    <row r="70" spans="1:28" ht="14.25" x14ac:dyDescent="0.3">
      <c r="A70" s="1075"/>
      <c r="B70" s="1076"/>
      <c r="C70" s="1148">
        <f>'24. M&amp;E Staff Loading'!C70</f>
        <v>0</v>
      </c>
      <c r="D70" s="919">
        <f>'24. M&amp;E Staff Loading'!D70</f>
        <v>0</v>
      </c>
      <c r="E70" s="1149">
        <f>'24. M&amp;E Staff Loading'!E70</f>
        <v>0</v>
      </c>
      <c r="F70" s="1102"/>
      <c r="G70" s="1102"/>
      <c r="H70" s="1102"/>
      <c r="I70" s="1102"/>
      <c r="J70" s="1102"/>
      <c r="K70" s="1102"/>
      <c r="L70" s="1102"/>
      <c r="M70" s="1102"/>
      <c r="N70" s="1102"/>
      <c r="O70" s="1102"/>
      <c r="P70" s="1102"/>
      <c r="Q70" s="1102"/>
      <c r="R70" s="1080">
        <f t="shared" si="24"/>
        <v>0</v>
      </c>
      <c r="S70" s="788">
        <f t="shared" si="69"/>
        <v>0</v>
      </c>
      <c r="W70" s="1081">
        <f t="shared" si="70"/>
        <v>0</v>
      </c>
      <c r="X70" s="1081">
        <f t="shared" si="71"/>
        <v>0</v>
      </c>
      <c r="Z70" s="1081">
        <f t="shared" si="72"/>
        <v>0</v>
      </c>
      <c r="AA70" s="1081">
        <f t="shared" si="73"/>
        <v>0</v>
      </c>
      <c r="AB70" s="909" t="e">
        <f t="shared" si="74"/>
        <v>#DIV/0!</v>
      </c>
    </row>
    <row r="71" spans="1:28" ht="14.25" x14ac:dyDescent="0.3">
      <c r="A71" s="1075"/>
      <c r="B71" s="1076"/>
      <c r="C71" s="1148">
        <f>'24. M&amp;E Staff Loading'!C71</f>
        <v>0</v>
      </c>
      <c r="D71" s="919">
        <f>'24. M&amp;E Staff Loading'!D71</f>
        <v>0</v>
      </c>
      <c r="E71" s="1149">
        <f>'24. M&amp;E Staff Loading'!E71</f>
        <v>0</v>
      </c>
      <c r="F71" s="1102"/>
      <c r="G71" s="1102"/>
      <c r="H71" s="1102"/>
      <c r="I71" s="1102"/>
      <c r="J71" s="1102"/>
      <c r="K71" s="1102"/>
      <c r="L71" s="1102"/>
      <c r="M71" s="1102"/>
      <c r="N71" s="1102"/>
      <c r="O71" s="1102"/>
      <c r="P71" s="1102"/>
      <c r="Q71" s="1102"/>
      <c r="R71" s="1080">
        <f t="shared" si="24"/>
        <v>0</v>
      </c>
      <c r="S71" s="788">
        <f t="shared" si="69"/>
        <v>0</v>
      </c>
      <c r="W71" s="1081">
        <f t="shared" si="70"/>
        <v>0</v>
      </c>
      <c r="X71" s="1081">
        <f t="shared" si="71"/>
        <v>0</v>
      </c>
      <c r="Z71" s="1081">
        <f t="shared" si="72"/>
        <v>0</v>
      </c>
      <c r="AA71" s="1081">
        <f t="shared" si="73"/>
        <v>0</v>
      </c>
      <c r="AB71" s="909" t="e">
        <f t="shared" si="74"/>
        <v>#DIV/0!</v>
      </c>
    </row>
    <row r="72" spans="1:28" s="1088" customFormat="1" ht="15" thickBot="1" x14ac:dyDescent="0.35">
      <c r="A72" s="1082"/>
      <c r="B72" s="1083" t="s">
        <v>1165</v>
      </c>
      <c r="C72" s="1084"/>
      <c r="D72" s="920"/>
      <c r="E72" s="1086"/>
      <c r="F72" s="1087">
        <f>SUM(F67:F71)</f>
        <v>0</v>
      </c>
      <c r="G72" s="1087">
        <f t="shared" ref="G72:R72" si="75">SUM(G67:G71)</f>
        <v>0</v>
      </c>
      <c r="H72" s="1087">
        <f t="shared" si="75"/>
        <v>0</v>
      </c>
      <c r="I72" s="1087">
        <f t="shared" si="75"/>
        <v>0</v>
      </c>
      <c r="J72" s="1087">
        <f t="shared" si="75"/>
        <v>0</v>
      </c>
      <c r="K72" s="1087">
        <f t="shared" si="75"/>
        <v>0</v>
      </c>
      <c r="L72" s="1087">
        <f t="shared" si="75"/>
        <v>0</v>
      </c>
      <c r="M72" s="1087">
        <f t="shared" si="75"/>
        <v>0</v>
      </c>
      <c r="N72" s="1087">
        <f t="shared" si="75"/>
        <v>0</v>
      </c>
      <c r="O72" s="1087">
        <f t="shared" si="75"/>
        <v>0</v>
      </c>
      <c r="P72" s="1087">
        <f t="shared" si="75"/>
        <v>0</v>
      </c>
      <c r="Q72" s="1087">
        <f t="shared" si="75"/>
        <v>0</v>
      </c>
      <c r="R72" s="1087">
        <f t="shared" si="75"/>
        <v>0</v>
      </c>
      <c r="S72" s="796">
        <f>SUM(S67:S71)</f>
        <v>0</v>
      </c>
      <c r="T72" s="1066"/>
      <c r="U72" s="1066"/>
      <c r="V72" s="1066"/>
      <c r="W72" s="1099">
        <f>SUM(W67:W71)</f>
        <v>0</v>
      </c>
      <c r="X72" s="1099">
        <f>SUM(X67:X71)</f>
        <v>0</v>
      </c>
      <c r="Z72" s="1089">
        <f>SUM(Z67:Z71)</f>
        <v>0</v>
      </c>
      <c r="AA72" s="1089">
        <f>SUM(AA67:AA71)</f>
        <v>0</v>
      </c>
      <c r="AB72" s="798" t="e">
        <f>Z72/(Z72+AA72)</f>
        <v>#DIV/0!</v>
      </c>
    </row>
    <row r="73" spans="1:28" s="1088" customFormat="1" ht="9.9499999999999993" customHeight="1" thickBot="1" x14ac:dyDescent="0.35">
      <c r="A73" s="1100"/>
      <c r="B73" s="1101"/>
      <c r="C73" s="1077"/>
      <c r="D73" s="922"/>
      <c r="E73" s="1079"/>
      <c r="F73" s="1102"/>
      <c r="G73" s="1102"/>
      <c r="H73" s="1102"/>
      <c r="I73" s="1102"/>
      <c r="J73" s="1102"/>
      <c r="K73" s="1102"/>
      <c r="L73" s="1102"/>
      <c r="M73" s="1102"/>
      <c r="N73" s="1102"/>
      <c r="O73" s="1102"/>
      <c r="P73" s="1102"/>
      <c r="Q73" s="1102"/>
      <c r="R73" s="1102"/>
      <c r="S73" s="834"/>
      <c r="T73" s="1066"/>
      <c r="U73" s="1066"/>
      <c r="V73" s="1066"/>
      <c r="W73" s="1103"/>
      <c r="X73" s="1103"/>
      <c r="Z73" s="1103"/>
      <c r="AA73" s="1103"/>
      <c r="AB73" s="910"/>
    </row>
    <row r="74" spans="1:28" s="1088" customFormat="1" ht="14.25" thickBot="1" x14ac:dyDescent="0.3">
      <c r="A74" s="1104"/>
      <c r="B74" s="1105" t="s">
        <v>1166</v>
      </c>
      <c r="C74" s="1106"/>
      <c r="D74" s="923"/>
      <c r="E74" s="1108"/>
      <c r="F74" s="1107">
        <f t="shared" ref="F74" si="76">SUM(F36,F42,F48,F54,F60,F66,F72)</f>
        <v>0</v>
      </c>
      <c r="G74" s="1107">
        <f t="shared" ref="G74:S74" si="77">SUM(G36,G42,G48,G66,G72)</f>
        <v>0</v>
      </c>
      <c r="H74" s="1107">
        <f t="shared" si="77"/>
        <v>0</v>
      </c>
      <c r="I74" s="1107">
        <f t="shared" si="77"/>
        <v>0</v>
      </c>
      <c r="J74" s="1107">
        <f t="shared" si="77"/>
        <v>0</v>
      </c>
      <c r="K74" s="1107">
        <f t="shared" si="77"/>
        <v>0</v>
      </c>
      <c r="L74" s="1107">
        <f t="shared" si="77"/>
        <v>0</v>
      </c>
      <c r="M74" s="1107">
        <f t="shared" si="77"/>
        <v>0</v>
      </c>
      <c r="N74" s="1107">
        <f t="shared" si="77"/>
        <v>0</v>
      </c>
      <c r="O74" s="1107">
        <f t="shared" si="77"/>
        <v>0</v>
      </c>
      <c r="P74" s="1107">
        <f t="shared" si="77"/>
        <v>0</v>
      </c>
      <c r="Q74" s="1107">
        <f t="shared" si="77"/>
        <v>0</v>
      </c>
      <c r="R74" s="1107">
        <f t="shared" si="77"/>
        <v>0</v>
      </c>
      <c r="S74" s="814">
        <f t="shared" si="77"/>
        <v>0</v>
      </c>
      <c r="W74" s="1107">
        <f>SUM(W36,W42,W48,W66,W72)</f>
        <v>0</v>
      </c>
      <c r="X74" s="1107">
        <f>SUM(X36,X42,X48,X66,X72)</f>
        <v>0</v>
      </c>
      <c r="Z74" s="1107">
        <f t="shared" ref="Z74:AA74" si="78">SUM(Z36,Z42,Z48,Z54,Z60,Z66,Z72)</f>
        <v>0</v>
      </c>
      <c r="AA74" s="1107">
        <f t="shared" si="78"/>
        <v>0</v>
      </c>
      <c r="AB74" s="1190" t="e">
        <f t="shared" ref="AB74" si="79">Z74/(AA74+Z74)</f>
        <v>#DIV/0!</v>
      </c>
    </row>
    <row r="75" spans="1:28" ht="14.25" x14ac:dyDescent="0.3">
      <c r="A75" s="1100"/>
      <c r="B75" s="1119"/>
      <c r="C75" s="1120"/>
      <c r="D75" s="925"/>
      <c r="E75" s="1122"/>
      <c r="F75" s="1102"/>
      <c r="G75" s="1102"/>
      <c r="H75" s="1102"/>
      <c r="I75" s="1102"/>
      <c r="J75" s="1102"/>
      <c r="K75" s="1102"/>
      <c r="L75" s="1102"/>
      <c r="M75" s="1102"/>
      <c r="N75" s="1102"/>
      <c r="O75" s="1102"/>
      <c r="P75" s="1102"/>
      <c r="Q75" s="1102"/>
      <c r="R75" s="1102"/>
      <c r="S75" s="834"/>
      <c r="T75" s="1088"/>
      <c r="U75" s="1088"/>
      <c r="V75" s="1088"/>
      <c r="W75" s="1123"/>
      <c r="X75" s="1123"/>
      <c r="Z75" s="1123"/>
      <c r="AA75" s="1123"/>
      <c r="AB75" s="836"/>
    </row>
    <row r="76" spans="1:28" ht="14.25" x14ac:dyDescent="0.3">
      <c r="A76" s="1070">
        <v>3</v>
      </c>
      <c r="B76" s="1124" t="s">
        <v>1167</v>
      </c>
      <c r="C76" s="1072"/>
      <c r="D76" s="918"/>
      <c r="E76" s="1073"/>
      <c r="F76" s="1116"/>
      <c r="G76" s="1116"/>
      <c r="H76" s="1116"/>
      <c r="I76" s="1116"/>
      <c r="J76" s="1116"/>
      <c r="K76" s="1116"/>
      <c r="L76" s="1116"/>
      <c r="M76" s="1116"/>
      <c r="N76" s="1116"/>
      <c r="O76" s="1116"/>
      <c r="P76" s="1116"/>
      <c r="Q76" s="1116"/>
      <c r="R76" s="1074"/>
      <c r="S76" s="838"/>
      <c r="T76" s="1088"/>
      <c r="U76" s="1088"/>
      <c r="V76" s="1088"/>
      <c r="W76" s="1072"/>
      <c r="X76" s="1072"/>
      <c r="Z76" s="1072"/>
      <c r="AA76" s="1072"/>
      <c r="AB76" s="781"/>
    </row>
    <row r="77" spans="1:28" ht="14.25" x14ac:dyDescent="0.3">
      <c r="A77" s="1075">
        <v>3.1</v>
      </c>
      <c r="B77" s="1076" t="s">
        <v>1167</v>
      </c>
      <c r="C77" s="1148">
        <f>'24. M&amp;E Staff Loading'!C77</f>
        <v>0</v>
      </c>
      <c r="D77" s="919">
        <f>'24. M&amp;E Staff Loading'!D77</f>
        <v>0</v>
      </c>
      <c r="E77" s="1149">
        <f>'24. M&amp;E Staff Loading'!E77</f>
        <v>0</v>
      </c>
      <c r="F77" s="1102"/>
      <c r="G77" s="1102"/>
      <c r="H77" s="1102"/>
      <c r="I77" s="1102"/>
      <c r="J77" s="1102"/>
      <c r="K77" s="1102"/>
      <c r="L77" s="1102"/>
      <c r="M77" s="1102"/>
      <c r="N77" s="1102"/>
      <c r="O77" s="1102"/>
      <c r="P77" s="1102"/>
      <c r="Q77" s="1102"/>
      <c r="R77" s="1080">
        <f t="shared" ref="R77:R81" si="80">SUM(F77:Q77)</f>
        <v>0</v>
      </c>
      <c r="S77" s="788">
        <f>D77*R77</f>
        <v>0</v>
      </c>
      <c r="W77" s="1081">
        <f>X77/$U$7</f>
        <v>0</v>
      </c>
      <c r="X77" s="1081">
        <f>R77/12</f>
        <v>0</v>
      </c>
      <c r="Z77" s="1081">
        <f>IF($E77="Y",$R77,0)</f>
        <v>0</v>
      </c>
      <c r="AA77" s="1081">
        <f>IF($E77="N",$R77,0)</f>
        <v>0</v>
      </c>
      <c r="AB77" s="909" t="e">
        <f>Z77/(AA77+Z77)</f>
        <v>#DIV/0!</v>
      </c>
    </row>
    <row r="78" spans="1:28" ht="14.25" x14ac:dyDescent="0.3">
      <c r="A78" s="1075"/>
      <c r="B78" s="1076"/>
      <c r="C78" s="1148">
        <f>'24. M&amp;E Staff Loading'!C78</f>
        <v>0</v>
      </c>
      <c r="D78" s="919">
        <f>'24. M&amp;E Staff Loading'!D78</f>
        <v>0</v>
      </c>
      <c r="E78" s="1149">
        <f>'24. M&amp;E Staff Loading'!E78</f>
        <v>0</v>
      </c>
      <c r="F78" s="1102"/>
      <c r="G78" s="1102"/>
      <c r="H78" s="1102"/>
      <c r="I78" s="1102"/>
      <c r="J78" s="1102"/>
      <c r="K78" s="1102"/>
      <c r="L78" s="1102"/>
      <c r="M78" s="1102"/>
      <c r="N78" s="1102"/>
      <c r="O78" s="1102"/>
      <c r="P78" s="1102"/>
      <c r="Q78" s="1102"/>
      <c r="R78" s="1080">
        <f t="shared" si="80"/>
        <v>0</v>
      </c>
      <c r="S78" s="788">
        <f t="shared" ref="S78:S81" si="81">D78*R78</f>
        <v>0</v>
      </c>
      <c r="W78" s="1081">
        <f t="shared" ref="W78:W81" si="82">X78/$U$7</f>
        <v>0</v>
      </c>
      <c r="X78" s="1081">
        <f t="shared" ref="X78:X81" si="83">R78/12</f>
        <v>0</v>
      </c>
      <c r="Z78" s="1081">
        <f t="shared" ref="Z78:Z81" si="84">IF($E78="Y",$R78,0)</f>
        <v>0</v>
      </c>
      <c r="AA78" s="1081">
        <f t="shared" ref="AA78:AA81" si="85">IF($E78="N",$R78,0)</f>
        <v>0</v>
      </c>
      <c r="AB78" s="909" t="e">
        <f t="shared" ref="AB78:AB81" si="86">Z78/(AA78+Z78)</f>
        <v>#DIV/0!</v>
      </c>
    </row>
    <row r="79" spans="1:28" s="1088" customFormat="1" ht="14.25" x14ac:dyDescent="0.3">
      <c r="A79" s="1075"/>
      <c r="B79" s="1076"/>
      <c r="C79" s="1148">
        <f>'24. M&amp;E Staff Loading'!C79</f>
        <v>0</v>
      </c>
      <c r="D79" s="919">
        <f>'24. M&amp;E Staff Loading'!D79</f>
        <v>0</v>
      </c>
      <c r="E79" s="1149">
        <f>'24. M&amp;E Staff Loading'!E79</f>
        <v>0</v>
      </c>
      <c r="F79" s="1102"/>
      <c r="G79" s="1102"/>
      <c r="H79" s="1102"/>
      <c r="I79" s="1102"/>
      <c r="J79" s="1102"/>
      <c r="K79" s="1102"/>
      <c r="L79" s="1102"/>
      <c r="M79" s="1102"/>
      <c r="N79" s="1102"/>
      <c r="O79" s="1102"/>
      <c r="P79" s="1102"/>
      <c r="Q79" s="1102"/>
      <c r="R79" s="1080">
        <f t="shared" si="80"/>
        <v>0</v>
      </c>
      <c r="S79" s="788">
        <f t="shared" si="81"/>
        <v>0</v>
      </c>
      <c r="T79" s="1066"/>
      <c r="U79" s="1066"/>
      <c r="V79" s="1066"/>
      <c r="W79" s="1081">
        <f t="shared" si="82"/>
        <v>0</v>
      </c>
      <c r="X79" s="1081">
        <f t="shared" si="83"/>
        <v>0</v>
      </c>
      <c r="Z79" s="1081">
        <f t="shared" si="84"/>
        <v>0</v>
      </c>
      <c r="AA79" s="1081">
        <f t="shared" si="85"/>
        <v>0</v>
      </c>
      <c r="AB79" s="909" t="e">
        <f t="shared" si="86"/>
        <v>#DIV/0!</v>
      </c>
    </row>
    <row r="80" spans="1:28" s="1088" customFormat="1" ht="14.25" x14ac:dyDescent="0.3">
      <c r="A80" s="1075"/>
      <c r="B80" s="1076"/>
      <c r="C80" s="1148">
        <f>'24. M&amp;E Staff Loading'!C80</f>
        <v>0</v>
      </c>
      <c r="D80" s="919">
        <f>'24. M&amp;E Staff Loading'!D80</f>
        <v>0</v>
      </c>
      <c r="E80" s="1149">
        <f>'24. M&amp;E Staff Loading'!E80</f>
        <v>0</v>
      </c>
      <c r="F80" s="1102"/>
      <c r="G80" s="1102"/>
      <c r="H80" s="1102"/>
      <c r="I80" s="1102"/>
      <c r="J80" s="1102"/>
      <c r="K80" s="1102"/>
      <c r="L80" s="1102"/>
      <c r="M80" s="1102"/>
      <c r="N80" s="1102"/>
      <c r="O80" s="1102"/>
      <c r="P80" s="1102"/>
      <c r="Q80" s="1102"/>
      <c r="R80" s="1080">
        <f t="shared" si="80"/>
        <v>0</v>
      </c>
      <c r="S80" s="788">
        <f t="shared" si="81"/>
        <v>0</v>
      </c>
      <c r="T80" s="1066"/>
      <c r="U80" s="1066"/>
      <c r="V80" s="1066"/>
      <c r="W80" s="1081">
        <f t="shared" si="82"/>
        <v>0</v>
      </c>
      <c r="X80" s="1081">
        <f t="shared" si="83"/>
        <v>0</v>
      </c>
      <c r="Z80" s="1081">
        <f t="shared" si="84"/>
        <v>0</v>
      </c>
      <c r="AA80" s="1081">
        <f t="shared" si="85"/>
        <v>0</v>
      </c>
      <c r="AB80" s="909" t="e">
        <f t="shared" si="86"/>
        <v>#DIV/0!</v>
      </c>
    </row>
    <row r="81" spans="1:28" ht="14.25" customHeight="1" x14ac:dyDescent="0.3">
      <c r="A81" s="1075"/>
      <c r="B81" s="1076"/>
      <c r="C81" s="1148">
        <f>'24. M&amp;E Staff Loading'!C81</f>
        <v>0</v>
      </c>
      <c r="D81" s="919">
        <f>'24. M&amp;E Staff Loading'!D81</f>
        <v>0</v>
      </c>
      <c r="E81" s="1149">
        <f>'24. M&amp;E Staff Loading'!E81</f>
        <v>0</v>
      </c>
      <c r="F81" s="1102"/>
      <c r="G81" s="1102"/>
      <c r="H81" s="1102"/>
      <c r="I81" s="1102"/>
      <c r="J81" s="1102"/>
      <c r="K81" s="1102"/>
      <c r="L81" s="1102"/>
      <c r="M81" s="1102"/>
      <c r="N81" s="1102"/>
      <c r="O81" s="1102"/>
      <c r="P81" s="1102"/>
      <c r="Q81" s="1102"/>
      <c r="R81" s="1080">
        <f t="shared" si="80"/>
        <v>0</v>
      </c>
      <c r="S81" s="788">
        <f t="shared" si="81"/>
        <v>0</v>
      </c>
      <c r="W81" s="1081">
        <f t="shared" si="82"/>
        <v>0</v>
      </c>
      <c r="X81" s="1081">
        <f t="shared" si="83"/>
        <v>0</v>
      </c>
      <c r="Z81" s="1081">
        <f t="shared" si="84"/>
        <v>0</v>
      </c>
      <c r="AA81" s="1081">
        <f t="shared" si="85"/>
        <v>0</v>
      </c>
      <c r="AB81" s="909" t="e">
        <f t="shared" si="86"/>
        <v>#DIV/0!</v>
      </c>
    </row>
    <row r="82" spans="1:28" s="1068" customFormat="1" ht="15" thickBot="1" x14ac:dyDescent="0.35">
      <c r="A82" s="1082"/>
      <c r="B82" s="1083" t="s">
        <v>1168</v>
      </c>
      <c r="C82" s="1084"/>
      <c r="D82" s="920"/>
      <c r="E82" s="1086"/>
      <c r="F82" s="1087">
        <f>SUM(F77:F81)</f>
        <v>0</v>
      </c>
      <c r="G82" s="1087">
        <f t="shared" ref="G82:R82" si="87">SUM(G77:G81)</f>
        <v>0</v>
      </c>
      <c r="H82" s="1087">
        <f t="shared" si="87"/>
        <v>0</v>
      </c>
      <c r="I82" s="1087">
        <f t="shared" si="87"/>
        <v>0</v>
      </c>
      <c r="J82" s="1087">
        <f t="shared" si="87"/>
        <v>0</v>
      </c>
      <c r="K82" s="1087">
        <f t="shared" si="87"/>
        <v>0</v>
      </c>
      <c r="L82" s="1087">
        <f t="shared" si="87"/>
        <v>0</v>
      </c>
      <c r="M82" s="1087">
        <f t="shared" si="87"/>
        <v>0</v>
      </c>
      <c r="N82" s="1087">
        <f t="shared" si="87"/>
        <v>0</v>
      </c>
      <c r="O82" s="1087">
        <f t="shared" si="87"/>
        <v>0</v>
      </c>
      <c r="P82" s="1087">
        <f t="shared" si="87"/>
        <v>0</v>
      </c>
      <c r="Q82" s="1087">
        <f t="shared" si="87"/>
        <v>0</v>
      </c>
      <c r="R82" s="1087">
        <f t="shared" si="87"/>
        <v>0</v>
      </c>
      <c r="S82" s="796">
        <f>SUM(S77:S81)</f>
        <v>0</v>
      </c>
      <c r="T82" s="1066"/>
      <c r="U82" s="1066"/>
      <c r="V82" s="1066"/>
      <c r="W82" s="1099">
        <f>SUM(W77:W81)</f>
        <v>0</v>
      </c>
      <c r="X82" s="1099">
        <f>SUM(X77:X81)</f>
        <v>0</v>
      </c>
      <c r="Z82" s="1089">
        <f>SUM(Z77:Z81)</f>
        <v>0</v>
      </c>
      <c r="AA82" s="1089">
        <f>SUM(AA77:AA81)</f>
        <v>0</v>
      </c>
      <c r="AB82" s="798" t="e">
        <f>Z82/(Z82+AA82)</f>
        <v>#DIV/0!</v>
      </c>
    </row>
    <row r="83" spans="1:28" ht="9.9499999999999993" customHeight="1" x14ac:dyDescent="0.3">
      <c r="A83" s="1100"/>
      <c r="B83" s="1101"/>
      <c r="C83" s="1077"/>
      <c r="D83" s="922"/>
      <c r="E83" s="1079"/>
      <c r="F83" s="1102"/>
      <c r="G83" s="1102"/>
      <c r="H83" s="1102"/>
      <c r="I83" s="1102"/>
      <c r="J83" s="1102"/>
      <c r="K83" s="1102"/>
      <c r="L83" s="1102"/>
      <c r="M83" s="1102"/>
      <c r="N83" s="1102"/>
      <c r="O83" s="1102"/>
      <c r="P83" s="1102"/>
      <c r="Q83" s="1102"/>
      <c r="R83" s="1102"/>
      <c r="S83" s="834"/>
      <c r="T83" s="1088"/>
      <c r="U83" s="1088"/>
      <c r="V83" s="1088"/>
      <c r="W83" s="1125"/>
      <c r="X83" s="1125"/>
      <c r="Z83" s="1125"/>
      <c r="AA83" s="1125"/>
      <c r="AB83" s="790"/>
    </row>
    <row r="84" spans="1:28" ht="15" thickBot="1" x14ac:dyDescent="0.35">
      <c r="A84" s="1104"/>
      <c r="B84" s="1105" t="s">
        <v>1168</v>
      </c>
      <c r="C84" s="1106"/>
      <c r="D84" s="923"/>
      <c r="E84" s="1108"/>
      <c r="F84" s="1107">
        <f t="shared" ref="F84:S84" si="88">SUM(F82,)</f>
        <v>0</v>
      </c>
      <c r="G84" s="1107">
        <f t="shared" si="88"/>
        <v>0</v>
      </c>
      <c r="H84" s="1107">
        <f t="shared" si="88"/>
        <v>0</v>
      </c>
      <c r="I84" s="1107">
        <f t="shared" si="88"/>
        <v>0</v>
      </c>
      <c r="J84" s="1107">
        <f t="shared" si="88"/>
        <v>0</v>
      </c>
      <c r="K84" s="1107">
        <f t="shared" si="88"/>
        <v>0</v>
      </c>
      <c r="L84" s="1107">
        <f t="shared" si="88"/>
        <v>0</v>
      </c>
      <c r="M84" s="1107">
        <f t="shared" si="88"/>
        <v>0</v>
      </c>
      <c r="N84" s="1107">
        <f t="shared" si="88"/>
        <v>0</v>
      </c>
      <c r="O84" s="1107">
        <f t="shared" si="88"/>
        <v>0</v>
      </c>
      <c r="P84" s="1107">
        <f t="shared" si="88"/>
        <v>0</v>
      </c>
      <c r="Q84" s="1107">
        <f t="shared" si="88"/>
        <v>0</v>
      </c>
      <c r="R84" s="1107">
        <f t="shared" si="88"/>
        <v>0</v>
      </c>
      <c r="S84" s="814">
        <f t="shared" si="88"/>
        <v>0</v>
      </c>
      <c r="W84" s="1107">
        <f>SUM(W82,)</f>
        <v>0</v>
      </c>
      <c r="X84" s="1107">
        <f>SUM(X82,)</f>
        <v>0</v>
      </c>
      <c r="Z84" s="1107">
        <f>SUM(Z82,)</f>
        <v>0</v>
      </c>
      <c r="AA84" s="1107">
        <f>SUM(AA82,)</f>
        <v>0</v>
      </c>
      <c r="AB84" s="1190" t="e">
        <f t="shared" ref="AB84" si="89">Z84/(AA84+Z84)</f>
        <v>#DIV/0!</v>
      </c>
    </row>
    <row r="85" spans="1:28" ht="14.25" x14ac:dyDescent="0.3">
      <c r="A85" s="1100"/>
      <c r="B85" s="1119"/>
      <c r="C85" s="1120"/>
      <c r="D85" s="925"/>
      <c r="E85" s="1122"/>
      <c r="F85" s="1102"/>
      <c r="G85" s="1102"/>
      <c r="H85" s="1102"/>
      <c r="I85" s="1102"/>
      <c r="J85" s="1102"/>
      <c r="K85" s="1102"/>
      <c r="L85" s="1102"/>
      <c r="M85" s="1102"/>
      <c r="N85" s="1102"/>
      <c r="O85" s="1102"/>
      <c r="P85" s="1102"/>
      <c r="Q85" s="1102"/>
      <c r="R85" s="1102"/>
      <c r="S85" s="834"/>
      <c r="T85" s="1088"/>
      <c r="U85" s="1088"/>
      <c r="V85" s="1088"/>
      <c r="W85" s="1123"/>
      <c r="X85" s="1123"/>
      <c r="Z85" s="1123"/>
      <c r="AA85" s="1123"/>
      <c r="AB85" s="836"/>
    </row>
    <row r="86" spans="1:28" ht="14.25" x14ac:dyDescent="0.3">
      <c r="A86" s="1070">
        <v>4</v>
      </c>
      <c r="B86" s="1124" t="s">
        <v>1170</v>
      </c>
      <c r="C86" s="1072"/>
      <c r="D86" s="918"/>
      <c r="E86" s="1073"/>
      <c r="F86" s="1116"/>
      <c r="G86" s="1116"/>
      <c r="H86" s="1116"/>
      <c r="I86" s="1116"/>
      <c r="J86" s="1116"/>
      <c r="K86" s="1116"/>
      <c r="L86" s="1116"/>
      <c r="M86" s="1116"/>
      <c r="N86" s="1116"/>
      <c r="O86" s="1116"/>
      <c r="P86" s="1116"/>
      <c r="Q86" s="1116"/>
      <c r="R86" s="1074"/>
      <c r="S86" s="838"/>
      <c r="T86" s="1088"/>
      <c r="U86" s="1088"/>
      <c r="V86" s="1088"/>
      <c r="W86" s="1072"/>
      <c r="X86" s="1072"/>
      <c r="Z86" s="1072"/>
      <c r="AA86" s="1072"/>
      <c r="AB86" s="781"/>
    </row>
    <row r="87" spans="1:28" ht="14.25" x14ac:dyDescent="0.3">
      <c r="A87" s="1075">
        <v>4.0999999999999996</v>
      </c>
      <c r="B87" s="1076" t="s">
        <v>1170</v>
      </c>
      <c r="C87" s="1148">
        <f>'24. M&amp;E Staff Loading'!C87</f>
        <v>0</v>
      </c>
      <c r="D87" s="919">
        <f>'24. M&amp;E Staff Loading'!D87</f>
        <v>0</v>
      </c>
      <c r="E87" s="1149">
        <f>'24. M&amp;E Staff Loading'!E87</f>
        <v>0</v>
      </c>
      <c r="F87" s="1102"/>
      <c r="G87" s="1102"/>
      <c r="H87" s="1102"/>
      <c r="I87" s="1102"/>
      <c r="J87" s="1102"/>
      <c r="K87" s="1102"/>
      <c r="L87" s="1102"/>
      <c r="M87" s="1102"/>
      <c r="N87" s="1102"/>
      <c r="O87" s="1102"/>
      <c r="P87" s="1102"/>
      <c r="Q87" s="1102"/>
      <c r="R87" s="1080">
        <f t="shared" ref="R87:R91" si="90">SUM(F87:Q87)</f>
        <v>0</v>
      </c>
      <c r="S87" s="788">
        <f>D87*R87</f>
        <v>0</v>
      </c>
      <c r="W87" s="1081">
        <f>X87/$U$7</f>
        <v>0</v>
      </c>
      <c r="X87" s="1081">
        <f>R87/12</f>
        <v>0</v>
      </c>
      <c r="Z87" s="1081">
        <f>IF($E87="Y",$R87,0)</f>
        <v>0</v>
      </c>
      <c r="AA87" s="1081">
        <f>IF($E87="N",$R87,0)</f>
        <v>0</v>
      </c>
      <c r="AB87" s="909" t="e">
        <f>Z87/(AA87+Z87)</f>
        <v>#DIV/0!</v>
      </c>
    </row>
    <row r="88" spans="1:28" s="1088" customFormat="1" ht="14.25" x14ac:dyDescent="0.3">
      <c r="A88" s="1075"/>
      <c r="B88" s="1076"/>
      <c r="C88" s="1148">
        <f>'24. M&amp;E Staff Loading'!C88</f>
        <v>0</v>
      </c>
      <c r="D88" s="919">
        <f>'24. M&amp;E Staff Loading'!D88</f>
        <v>0</v>
      </c>
      <c r="E88" s="1149">
        <f>'24. M&amp;E Staff Loading'!E88</f>
        <v>0</v>
      </c>
      <c r="F88" s="1102"/>
      <c r="G88" s="1102"/>
      <c r="H88" s="1102"/>
      <c r="I88" s="1102"/>
      <c r="J88" s="1102"/>
      <c r="K88" s="1102"/>
      <c r="L88" s="1102"/>
      <c r="M88" s="1102"/>
      <c r="N88" s="1102"/>
      <c r="O88" s="1102"/>
      <c r="P88" s="1102"/>
      <c r="Q88" s="1102"/>
      <c r="R88" s="1080">
        <f t="shared" si="90"/>
        <v>0</v>
      </c>
      <c r="S88" s="788">
        <f t="shared" ref="S88:S91" si="91">D88*R88</f>
        <v>0</v>
      </c>
      <c r="T88" s="1066"/>
      <c r="U88" s="1066"/>
      <c r="V88" s="1066"/>
      <c r="W88" s="1081">
        <f t="shared" ref="W88:W91" si="92">X88/$U$7</f>
        <v>0</v>
      </c>
      <c r="X88" s="1081">
        <f t="shared" ref="X88:X91" si="93">R88/12</f>
        <v>0</v>
      </c>
      <c r="Z88" s="1081">
        <f t="shared" ref="Z88:Z91" si="94">IF($E88="Y",$R88,0)</f>
        <v>0</v>
      </c>
      <c r="AA88" s="1081">
        <f t="shared" ref="AA88:AA91" si="95">IF($E88="N",$R88,0)</f>
        <v>0</v>
      </c>
      <c r="AB88" s="909" t="e">
        <f t="shared" ref="AB88:AB91" si="96">Z88/(AA88+Z88)</f>
        <v>#DIV/0!</v>
      </c>
    </row>
    <row r="89" spans="1:28" ht="14.25" x14ac:dyDescent="0.3">
      <c r="A89" s="1075"/>
      <c r="B89" s="1076"/>
      <c r="C89" s="1148">
        <f>'24. M&amp;E Staff Loading'!C89</f>
        <v>0</v>
      </c>
      <c r="D89" s="919">
        <f>'24. M&amp;E Staff Loading'!D89</f>
        <v>0</v>
      </c>
      <c r="E89" s="1149">
        <f>'24. M&amp;E Staff Loading'!E89</f>
        <v>0</v>
      </c>
      <c r="F89" s="1102"/>
      <c r="G89" s="1102"/>
      <c r="H89" s="1102"/>
      <c r="I89" s="1102"/>
      <c r="J89" s="1102"/>
      <c r="K89" s="1102"/>
      <c r="L89" s="1102"/>
      <c r="M89" s="1102"/>
      <c r="N89" s="1102"/>
      <c r="O89" s="1102"/>
      <c r="P89" s="1102"/>
      <c r="Q89" s="1102"/>
      <c r="R89" s="1080">
        <f t="shared" si="90"/>
        <v>0</v>
      </c>
      <c r="S89" s="788">
        <f t="shared" si="91"/>
        <v>0</v>
      </c>
      <c r="W89" s="1081">
        <f t="shared" si="92"/>
        <v>0</v>
      </c>
      <c r="X89" s="1081">
        <f t="shared" si="93"/>
        <v>0</v>
      </c>
      <c r="Z89" s="1081">
        <f t="shared" si="94"/>
        <v>0</v>
      </c>
      <c r="AA89" s="1081">
        <f t="shared" si="95"/>
        <v>0</v>
      </c>
      <c r="AB89" s="909" t="e">
        <f t="shared" si="96"/>
        <v>#DIV/0!</v>
      </c>
    </row>
    <row r="90" spans="1:28" s="1088" customFormat="1" ht="14.25" x14ac:dyDescent="0.3">
      <c r="A90" s="1075"/>
      <c r="B90" s="1076"/>
      <c r="C90" s="1148">
        <f>'24. M&amp;E Staff Loading'!C90</f>
        <v>0</v>
      </c>
      <c r="D90" s="919">
        <f>'24. M&amp;E Staff Loading'!D90</f>
        <v>0</v>
      </c>
      <c r="E90" s="1149">
        <f>'24. M&amp;E Staff Loading'!E90</f>
        <v>0</v>
      </c>
      <c r="F90" s="1102"/>
      <c r="G90" s="1102"/>
      <c r="H90" s="1102"/>
      <c r="I90" s="1102"/>
      <c r="J90" s="1102"/>
      <c r="K90" s="1102"/>
      <c r="L90" s="1102"/>
      <c r="M90" s="1102"/>
      <c r="N90" s="1102"/>
      <c r="O90" s="1102"/>
      <c r="P90" s="1102"/>
      <c r="Q90" s="1102"/>
      <c r="R90" s="1080">
        <f t="shared" si="90"/>
        <v>0</v>
      </c>
      <c r="S90" s="788">
        <f t="shared" si="91"/>
        <v>0</v>
      </c>
      <c r="T90" s="1066"/>
      <c r="U90" s="1066"/>
      <c r="V90" s="1066"/>
      <c r="W90" s="1081">
        <f t="shared" si="92"/>
        <v>0</v>
      </c>
      <c r="X90" s="1081">
        <f t="shared" si="93"/>
        <v>0</v>
      </c>
      <c r="Z90" s="1081">
        <f t="shared" si="94"/>
        <v>0</v>
      </c>
      <c r="AA90" s="1081">
        <f t="shared" si="95"/>
        <v>0</v>
      </c>
      <c r="AB90" s="909" t="e">
        <f t="shared" si="96"/>
        <v>#DIV/0!</v>
      </c>
    </row>
    <row r="91" spans="1:28" ht="14.25" customHeight="1" x14ac:dyDescent="0.3">
      <c r="A91" s="1075"/>
      <c r="B91" s="1076"/>
      <c r="C91" s="1148">
        <f>'24. M&amp;E Staff Loading'!C91</f>
        <v>0</v>
      </c>
      <c r="D91" s="919">
        <f>'24. M&amp;E Staff Loading'!D91</f>
        <v>0</v>
      </c>
      <c r="E91" s="1149">
        <f>'24. M&amp;E Staff Loading'!E91</f>
        <v>0</v>
      </c>
      <c r="F91" s="1102"/>
      <c r="G91" s="1102"/>
      <c r="H91" s="1102"/>
      <c r="I91" s="1102"/>
      <c r="J91" s="1102"/>
      <c r="K91" s="1102"/>
      <c r="L91" s="1102"/>
      <c r="M91" s="1102"/>
      <c r="N91" s="1102"/>
      <c r="O91" s="1102"/>
      <c r="P91" s="1102"/>
      <c r="Q91" s="1102"/>
      <c r="R91" s="1080">
        <f t="shared" si="90"/>
        <v>0</v>
      </c>
      <c r="S91" s="788">
        <f t="shared" si="91"/>
        <v>0</v>
      </c>
      <c r="W91" s="1081">
        <f t="shared" si="92"/>
        <v>0</v>
      </c>
      <c r="X91" s="1081">
        <f t="shared" si="93"/>
        <v>0</v>
      </c>
      <c r="Z91" s="1081">
        <f t="shared" si="94"/>
        <v>0</v>
      </c>
      <c r="AA91" s="1081">
        <f t="shared" si="95"/>
        <v>0</v>
      </c>
      <c r="AB91" s="909" t="e">
        <f t="shared" si="96"/>
        <v>#DIV/0!</v>
      </c>
    </row>
    <row r="92" spans="1:28" s="1068" customFormat="1" ht="15" thickBot="1" x14ac:dyDescent="0.35">
      <c r="A92" s="1082"/>
      <c r="B92" s="1083" t="s">
        <v>1171</v>
      </c>
      <c r="C92" s="1084"/>
      <c r="D92" s="920"/>
      <c r="E92" s="1086"/>
      <c r="F92" s="1087">
        <f>SUM(F87:F91)</f>
        <v>0</v>
      </c>
      <c r="G92" s="1087">
        <f t="shared" ref="G92:R92" si="97">SUM(G87:G91)</f>
        <v>0</v>
      </c>
      <c r="H92" s="1087">
        <f t="shared" si="97"/>
        <v>0</v>
      </c>
      <c r="I92" s="1087">
        <f t="shared" si="97"/>
        <v>0</v>
      </c>
      <c r="J92" s="1087">
        <f t="shared" si="97"/>
        <v>0</v>
      </c>
      <c r="K92" s="1087">
        <f t="shared" si="97"/>
        <v>0</v>
      </c>
      <c r="L92" s="1087">
        <f t="shared" si="97"/>
        <v>0</v>
      </c>
      <c r="M92" s="1087">
        <f t="shared" si="97"/>
        <v>0</v>
      </c>
      <c r="N92" s="1087">
        <f t="shared" si="97"/>
        <v>0</v>
      </c>
      <c r="O92" s="1087">
        <f t="shared" si="97"/>
        <v>0</v>
      </c>
      <c r="P92" s="1087">
        <f t="shared" si="97"/>
        <v>0</v>
      </c>
      <c r="Q92" s="1087">
        <f t="shared" si="97"/>
        <v>0</v>
      </c>
      <c r="R92" s="1087">
        <f t="shared" si="97"/>
        <v>0</v>
      </c>
      <c r="S92" s="796">
        <f>SUM(S87:S91)</f>
        <v>0</v>
      </c>
      <c r="T92" s="1066"/>
      <c r="U92" s="1066"/>
      <c r="V92" s="1066"/>
      <c r="W92" s="1099">
        <f>SUM(W87:W91)</f>
        <v>0</v>
      </c>
      <c r="X92" s="1099">
        <f>SUM(X87:X91)</f>
        <v>0</v>
      </c>
      <c r="Z92" s="1089">
        <f>SUM(Z87:Z91)</f>
        <v>0</v>
      </c>
      <c r="AA92" s="1089">
        <f>SUM(AA87:AA91)</f>
        <v>0</v>
      </c>
      <c r="AB92" s="798" t="e">
        <f>Z92/(Z92+AA92)</f>
        <v>#DIV/0!</v>
      </c>
    </row>
    <row r="93" spans="1:28" ht="9.9499999999999993" customHeight="1" x14ac:dyDescent="0.3">
      <c r="A93" s="1100"/>
      <c r="B93" s="1101"/>
      <c r="C93" s="1077"/>
      <c r="D93" s="922"/>
      <c r="E93" s="1079"/>
      <c r="F93" s="1102"/>
      <c r="G93" s="1102"/>
      <c r="H93" s="1102"/>
      <c r="I93" s="1102"/>
      <c r="J93" s="1102"/>
      <c r="K93" s="1102"/>
      <c r="L93" s="1102"/>
      <c r="M93" s="1102"/>
      <c r="N93" s="1102"/>
      <c r="O93" s="1102"/>
      <c r="P93" s="1102"/>
      <c r="Q93" s="1102"/>
      <c r="R93" s="1102"/>
      <c r="S93" s="834"/>
      <c r="T93" s="1088"/>
      <c r="U93" s="1088"/>
      <c r="V93" s="1088"/>
      <c r="W93" s="1125"/>
      <c r="X93" s="1125"/>
      <c r="Z93" s="1125"/>
      <c r="AA93" s="1125"/>
      <c r="AB93" s="790"/>
    </row>
    <row r="94" spans="1:28" ht="15" thickBot="1" x14ac:dyDescent="0.35">
      <c r="A94" s="1104"/>
      <c r="B94" s="1105" t="s">
        <v>1171</v>
      </c>
      <c r="C94" s="1106"/>
      <c r="D94" s="923"/>
      <c r="E94" s="1108"/>
      <c r="F94" s="1107">
        <f t="shared" ref="F94:S94" si="98">SUM(F92,)</f>
        <v>0</v>
      </c>
      <c r="G94" s="1107">
        <f t="shared" si="98"/>
        <v>0</v>
      </c>
      <c r="H94" s="1107">
        <f t="shared" si="98"/>
        <v>0</v>
      </c>
      <c r="I94" s="1107">
        <f t="shared" si="98"/>
        <v>0</v>
      </c>
      <c r="J94" s="1107">
        <f t="shared" si="98"/>
        <v>0</v>
      </c>
      <c r="K94" s="1107">
        <f t="shared" si="98"/>
        <v>0</v>
      </c>
      <c r="L94" s="1107">
        <f t="shared" si="98"/>
        <v>0</v>
      </c>
      <c r="M94" s="1107">
        <f t="shared" si="98"/>
        <v>0</v>
      </c>
      <c r="N94" s="1107">
        <f t="shared" si="98"/>
        <v>0</v>
      </c>
      <c r="O94" s="1107">
        <f t="shared" si="98"/>
        <v>0</v>
      </c>
      <c r="P94" s="1107">
        <f t="shared" si="98"/>
        <v>0</v>
      </c>
      <c r="Q94" s="1107">
        <f t="shared" si="98"/>
        <v>0</v>
      </c>
      <c r="R94" s="1107">
        <f t="shared" si="98"/>
        <v>0</v>
      </c>
      <c r="S94" s="814">
        <f t="shared" si="98"/>
        <v>0</v>
      </c>
      <c r="W94" s="1107">
        <f>SUM(W92,)</f>
        <v>0</v>
      </c>
      <c r="X94" s="1107">
        <f>SUM(X92,)</f>
        <v>0</v>
      </c>
      <c r="Z94" s="1107">
        <f>SUM(Z92,)</f>
        <v>0</v>
      </c>
      <c r="AA94" s="1107">
        <f>SUM(AA92,)</f>
        <v>0</v>
      </c>
      <c r="AB94" s="1190" t="e">
        <f t="shared" ref="AB94" si="99">Z94/(AA94+Z94)</f>
        <v>#DIV/0!</v>
      </c>
    </row>
    <row r="95" spans="1:28" ht="14.25" x14ac:dyDescent="0.3">
      <c r="A95" s="1126"/>
      <c r="B95" s="1101"/>
      <c r="C95" s="1077"/>
      <c r="D95" s="922"/>
      <c r="E95" s="1128"/>
      <c r="F95" s="1102"/>
      <c r="G95" s="1102"/>
      <c r="H95" s="1102"/>
      <c r="I95" s="1102"/>
      <c r="J95" s="1102"/>
      <c r="K95" s="1102"/>
      <c r="L95" s="1102"/>
      <c r="M95" s="1102"/>
      <c r="N95" s="1102"/>
      <c r="O95" s="1102"/>
      <c r="P95" s="1102"/>
      <c r="Q95" s="1102"/>
      <c r="R95" s="1102"/>
      <c r="S95" s="834"/>
      <c r="W95" s="1077"/>
      <c r="X95" s="1077"/>
      <c r="Z95" s="1077"/>
      <c r="AA95" s="1077"/>
      <c r="AB95" s="790"/>
    </row>
    <row r="96" spans="1:28" ht="14.25" x14ac:dyDescent="0.3">
      <c r="A96" s="1070">
        <v>5</v>
      </c>
      <c r="B96" s="1124" t="s">
        <v>1172</v>
      </c>
      <c r="C96" s="1072"/>
      <c r="D96" s="918"/>
      <c r="E96" s="1073"/>
      <c r="F96" s="1116"/>
      <c r="G96" s="1116"/>
      <c r="H96" s="1116"/>
      <c r="I96" s="1116"/>
      <c r="J96" s="1116"/>
      <c r="K96" s="1116"/>
      <c r="L96" s="1116"/>
      <c r="M96" s="1116"/>
      <c r="N96" s="1116"/>
      <c r="O96" s="1116"/>
      <c r="P96" s="1116"/>
      <c r="Q96" s="1116"/>
      <c r="R96" s="1074"/>
      <c r="S96" s="838"/>
      <c r="T96" s="1088"/>
      <c r="U96" s="1088"/>
      <c r="V96" s="1088"/>
      <c r="W96" s="1072"/>
      <c r="X96" s="1072"/>
      <c r="Z96" s="1072"/>
      <c r="AA96" s="1072"/>
      <c r="AB96" s="781"/>
    </row>
    <row r="97" spans="1:28" ht="14.25" x14ac:dyDescent="0.3">
      <c r="A97" s="1075">
        <v>5.0999999999999996</v>
      </c>
      <c r="B97" s="1076" t="s">
        <v>1172</v>
      </c>
      <c r="C97" s="1148">
        <f>'24. M&amp;E Staff Loading'!C97</f>
        <v>0</v>
      </c>
      <c r="D97" s="919">
        <f>'24. M&amp;E Staff Loading'!D97</f>
        <v>0</v>
      </c>
      <c r="E97" s="1149">
        <f>'24. M&amp;E Staff Loading'!E97</f>
        <v>0</v>
      </c>
      <c r="F97" s="1102"/>
      <c r="G97" s="1102"/>
      <c r="H97" s="1102"/>
      <c r="I97" s="1102"/>
      <c r="J97" s="1102"/>
      <c r="K97" s="1102"/>
      <c r="L97" s="1102"/>
      <c r="M97" s="1102"/>
      <c r="N97" s="1102"/>
      <c r="O97" s="1102"/>
      <c r="P97" s="1102"/>
      <c r="Q97" s="1102"/>
      <c r="R97" s="1080">
        <f t="shared" ref="R97:R101" si="100">SUM(F97:Q97)</f>
        <v>0</v>
      </c>
      <c r="S97" s="788">
        <f>D97*R97</f>
        <v>0</v>
      </c>
      <c r="T97" s="1088"/>
      <c r="U97" s="1088"/>
      <c r="V97" s="1088"/>
      <c r="W97" s="1081">
        <f>X97/$U$7</f>
        <v>0</v>
      </c>
      <c r="X97" s="1081">
        <f>R97/12</f>
        <v>0</v>
      </c>
      <c r="Z97" s="1081">
        <f>IF($E97="Y",$R97,0)</f>
        <v>0</v>
      </c>
      <c r="AA97" s="1081">
        <f>IF($E97="N",$R97,0)</f>
        <v>0</v>
      </c>
      <c r="AB97" s="909" t="e">
        <f>Z97/(AA97+Z97)</f>
        <v>#DIV/0!</v>
      </c>
    </row>
    <row r="98" spans="1:28" s="1088" customFormat="1" ht="14.25" x14ac:dyDescent="0.3">
      <c r="A98" s="1075"/>
      <c r="B98" s="1076"/>
      <c r="C98" s="1148">
        <f>'24. M&amp;E Staff Loading'!C98</f>
        <v>0</v>
      </c>
      <c r="D98" s="919">
        <f>'24. M&amp;E Staff Loading'!D98</f>
        <v>0</v>
      </c>
      <c r="E98" s="1149">
        <f>'24. M&amp;E Staff Loading'!E98</f>
        <v>0</v>
      </c>
      <c r="F98" s="1102"/>
      <c r="G98" s="1102"/>
      <c r="H98" s="1102"/>
      <c r="I98" s="1102"/>
      <c r="J98" s="1102"/>
      <c r="K98" s="1102"/>
      <c r="L98" s="1102"/>
      <c r="M98" s="1102"/>
      <c r="N98" s="1102"/>
      <c r="O98" s="1102"/>
      <c r="P98" s="1102"/>
      <c r="Q98" s="1102"/>
      <c r="R98" s="1080">
        <f t="shared" si="100"/>
        <v>0</v>
      </c>
      <c r="S98" s="788">
        <f t="shared" ref="S98:S101" si="101">D98*R98</f>
        <v>0</v>
      </c>
      <c r="W98" s="1081">
        <f t="shared" ref="W98:W101" si="102">X98/$U$7</f>
        <v>0</v>
      </c>
      <c r="X98" s="1081">
        <f t="shared" ref="X98:X101" si="103">R98/12</f>
        <v>0</v>
      </c>
      <c r="Z98" s="1081">
        <f t="shared" ref="Z98:Z101" si="104">IF($E98="Y",$R98,0)</f>
        <v>0</v>
      </c>
      <c r="AA98" s="1081">
        <f t="shared" ref="AA98:AA101" si="105">IF($E98="N",$R98,0)</f>
        <v>0</v>
      </c>
      <c r="AB98" s="909" t="e">
        <f t="shared" ref="AB98:AB101" si="106">Z98/(AA98+Z98)</f>
        <v>#DIV/0!</v>
      </c>
    </row>
    <row r="99" spans="1:28" ht="14.25" customHeight="1" x14ac:dyDescent="0.3">
      <c r="A99" s="1075"/>
      <c r="B99" s="1076"/>
      <c r="C99" s="1148">
        <f>'24. M&amp;E Staff Loading'!C99</f>
        <v>0</v>
      </c>
      <c r="D99" s="919">
        <f>'24. M&amp;E Staff Loading'!D99</f>
        <v>0</v>
      </c>
      <c r="E99" s="1149">
        <f>'24. M&amp;E Staff Loading'!E99</f>
        <v>0</v>
      </c>
      <c r="F99" s="1102"/>
      <c r="G99" s="1102"/>
      <c r="H99" s="1102"/>
      <c r="I99" s="1102"/>
      <c r="J99" s="1102"/>
      <c r="K99" s="1102"/>
      <c r="L99" s="1102"/>
      <c r="M99" s="1102"/>
      <c r="N99" s="1102"/>
      <c r="O99" s="1102"/>
      <c r="P99" s="1102"/>
      <c r="Q99" s="1102"/>
      <c r="R99" s="1080">
        <f t="shared" si="100"/>
        <v>0</v>
      </c>
      <c r="S99" s="788">
        <f t="shared" si="101"/>
        <v>0</v>
      </c>
      <c r="T99" s="1088"/>
      <c r="U99" s="1088"/>
      <c r="V99" s="1088"/>
      <c r="W99" s="1081">
        <f t="shared" si="102"/>
        <v>0</v>
      </c>
      <c r="X99" s="1081">
        <f t="shared" si="103"/>
        <v>0</v>
      </c>
      <c r="Z99" s="1081">
        <f t="shared" si="104"/>
        <v>0</v>
      </c>
      <c r="AA99" s="1081">
        <f t="shared" si="105"/>
        <v>0</v>
      </c>
      <c r="AB99" s="909" t="e">
        <f t="shared" si="106"/>
        <v>#DIV/0!</v>
      </c>
    </row>
    <row r="100" spans="1:28" s="1088" customFormat="1" ht="14.25" x14ac:dyDescent="0.3">
      <c r="A100" s="1075"/>
      <c r="B100" s="1076"/>
      <c r="C100" s="1148">
        <f>'24. M&amp;E Staff Loading'!C100</f>
        <v>0</v>
      </c>
      <c r="D100" s="919">
        <f>'24. M&amp;E Staff Loading'!D100</f>
        <v>0</v>
      </c>
      <c r="E100" s="1149">
        <f>'24. M&amp;E Staff Loading'!E100</f>
        <v>0</v>
      </c>
      <c r="F100" s="1102"/>
      <c r="G100" s="1102"/>
      <c r="H100" s="1102"/>
      <c r="I100" s="1102"/>
      <c r="J100" s="1102"/>
      <c r="K100" s="1102"/>
      <c r="L100" s="1102"/>
      <c r="M100" s="1102"/>
      <c r="N100" s="1102"/>
      <c r="O100" s="1102"/>
      <c r="P100" s="1102"/>
      <c r="Q100" s="1102"/>
      <c r="R100" s="1080">
        <f t="shared" si="100"/>
        <v>0</v>
      </c>
      <c r="S100" s="788">
        <f t="shared" si="101"/>
        <v>0</v>
      </c>
      <c r="W100" s="1081">
        <f t="shared" si="102"/>
        <v>0</v>
      </c>
      <c r="X100" s="1081">
        <f t="shared" si="103"/>
        <v>0</v>
      </c>
      <c r="Z100" s="1081">
        <f t="shared" si="104"/>
        <v>0</v>
      </c>
      <c r="AA100" s="1081">
        <f t="shared" si="105"/>
        <v>0</v>
      </c>
      <c r="AB100" s="909" t="e">
        <f t="shared" si="106"/>
        <v>#DIV/0!</v>
      </c>
    </row>
    <row r="101" spans="1:28" ht="14.25" customHeight="1" x14ac:dyDescent="0.3">
      <c r="A101" s="1075"/>
      <c r="B101" s="1076"/>
      <c r="C101" s="1148">
        <f>'24. M&amp;E Staff Loading'!C101</f>
        <v>0</v>
      </c>
      <c r="D101" s="919">
        <f>'24. M&amp;E Staff Loading'!D101</f>
        <v>0</v>
      </c>
      <c r="E101" s="1149">
        <f>'24. M&amp;E Staff Loading'!E101</f>
        <v>0</v>
      </c>
      <c r="F101" s="1102"/>
      <c r="G101" s="1102"/>
      <c r="H101" s="1102"/>
      <c r="I101" s="1102"/>
      <c r="J101" s="1102"/>
      <c r="K101" s="1102"/>
      <c r="L101" s="1102"/>
      <c r="M101" s="1102"/>
      <c r="N101" s="1102"/>
      <c r="O101" s="1102"/>
      <c r="P101" s="1102"/>
      <c r="Q101" s="1102"/>
      <c r="R101" s="1080">
        <f t="shared" si="100"/>
        <v>0</v>
      </c>
      <c r="S101" s="788">
        <f t="shared" si="101"/>
        <v>0</v>
      </c>
      <c r="T101" s="1088"/>
      <c r="U101" s="1088"/>
      <c r="V101" s="1088"/>
      <c r="W101" s="1081">
        <f t="shared" si="102"/>
        <v>0</v>
      </c>
      <c r="X101" s="1081">
        <f t="shared" si="103"/>
        <v>0</v>
      </c>
      <c r="Z101" s="1081">
        <f t="shared" si="104"/>
        <v>0</v>
      </c>
      <c r="AA101" s="1081">
        <f t="shared" si="105"/>
        <v>0</v>
      </c>
      <c r="AB101" s="909" t="e">
        <f t="shared" si="106"/>
        <v>#DIV/0!</v>
      </c>
    </row>
    <row r="102" spans="1:28" s="1068" customFormat="1" ht="15" thickBot="1" x14ac:dyDescent="0.35">
      <c r="A102" s="1082"/>
      <c r="B102" s="1083" t="s">
        <v>1173</v>
      </c>
      <c r="C102" s="1084"/>
      <c r="D102" s="920"/>
      <c r="E102" s="1086"/>
      <c r="F102" s="1087">
        <f>SUM(F97:F101)</f>
        <v>0</v>
      </c>
      <c r="G102" s="1087">
        <f t="shared" ref="G102:R102" si="107">SUM(G97:G101)</f>
        <v>0</v>
      </c>
      <c r="H102" s="1087">
        <f t="shared" si="107"/>
        <v>0</v>
      </c>
      <c r="I102" s="1087">
        <f t="shared" si="107"/>
        <v>0</v>
      </c>
      <c r="J102" s="1087">
        <f t="shared" si="107"/>
        <v>0</v>
      </c>
      <c r="K102" s="1087">
        <f t="shared" si="107"/>
        <v>0</v>
      </c>
      <c r="L102" s="1087">
        <f t="shared" si="107"/>
        <v>0</v>
      </c>
      <c r="M102" s="1087">
        <f t="shared" si="107"/>
        <v>0</v>
      </c>
      <c r="N102" s="1087">
        <f t="shared" si="107"/>
        <v>0</v>
      </c>
      <c r="O102" s="1087">
        <f t="shared" si="107"/>
        <v>0</v>
      </c>
      <c r="P102" s="1087">
        <f t="shared" si="107"/>
        <v>0</v>
      </c>
      <c r="Q102" s="1087">
        <f t="shared" si="107"/>
        <v>0</v>
      </c>
      <c r="R102" s="1087">
        <f t="shared" si="107"/>
        <v>0</v>
      </c>
      <c r="S102" s="796">
        <f>SUM(S97:S101)</f>
        <v>0</v>
      </c>
      <c r="T102" s="1066"/>
      <c r="U102" s="1066"/>
      <c r="V102" s="1066"/>
      <c r="W102" s="1099">
        <f>SUM(W97:W101)</f>
        <v>0</v>
      </c>
      <c r="X102" s="1099">
        <f>SUM(X97:X101)</f>
        <v>0</v>
      </c>
      <c r="Z102" s="1089">
        <f>SUM(Z97:Z101)</f>
        <v>0</v>
      </c>
      <c r="AA102" s="1089">
        <f>SUM(AA97:AA101)</f>
        <v>0</v>
      </c>
      <c r="AB102" s="798" t="e">
        <f>Z102/(Z102+AA102)</f>
        <v>#DIV/0!</v>
      </c>
    </row>
    <row r="103" spans="1:28" ht="9.9499999999999993" customHeight="1" x14ac:dyDescent="0.3">
      <c r="A103" s="1100"/>
      <c r="B103" s="1101"/>
      <c r="C103" s="1077"/>
      <c r="D103" s="922"/>
      <c r="E103" s="1079"/>
      <c r="F103" s="1102"/>
      <c r="G103" s="1102"/>
      <c r="H103" s="1102"/>
      <c r="I103" s="1102"/>
      <c r="J103" s="1102"/>
      <c r="K103" s="1102"/>
      <c r="L103" s="1102"/>
      <c r="M103" s="1102"/>
      <c r="N103" s="1102"/>
      <c r="O103" s="1102"/>
      <c r="P103" s="1102"/>
      <c r="Q103" s="1102"/>
      <c r="R103" s="1102"/>
      <c r="S103" s="834"/>
      <c r="W103" s="1125"/>
      <c r="X103" s="1125"/>
      <c r="Z103" s="1125"/>
      <c r="AA103" s="1125"/>
      <c r="AB103" s="790"/>
    </row>
    <row r="104" spans="1:28" ht="15" thickBot="1" x14ac:dyDescent="0.35">
      <c r="A104" s="1104"/>
      <c r="B104" s="1105" t="s">
        <v>1173</v>
      </c>
      <c r="C104" s="1106"/>
      <c r="D104" s="923"/>
      <c r="E104" s="1108"/>
      <c r="F104" s="1107">
        <f t="shared" ref="F104:S104" si="108">SUM(F102,)</f>
        <v>0</v>
      </c>
      <c r="G104" s="1107">
        <f t="shared" si="108"/>
        <v>0</v>
      </c>
      <c r="H104" s="1107">
        <f t="shared" si="108"/>
        <v>0</v>
      </c>
      <c r="I104" s="1107">
        <f t="shared" si="108"/>
        <v>0</v>
      </c>
      <c r="J104" s="1107">
        <f t="shared" si="108"/>
        <v>0</v>
      </c>
      <c r="K104" s="1107">
        <f t="shared" si="108"/>
        <v>0</v>
      </c>
      <c r="L104" s="1107">
        <f t="shared" si="108"/>
        <v>0</v>
      </c>
      <c r="M104" s="1107">
        <f t="shared" si="108"/>
        <v>0</v>
      </c>
      <c r="N104" s="1107">
        <f t="shared" si="108"/>
        <v>0</v>
      </c>
      <c r="O104" s="1107">
        <f t="shared" si="108"/>
        <v>0</v>
      </c>
      <c r="P104" s="1107">
        <f t="shared" si="108"/>
        <v>0</v>
      </c>
      <c r="Q104" s="1107">
        <f t="shared" si="108"/>
        <v>0</v>
      </c>
      <c r="R104" s="1107">
        <f t="shared" si="108"/>
        <v>0</v>
      </c>
      <c r="S104" s="814">
        <f t="shared" si="108"/>
        <v>0</v>
      </c>
      <c r="W104" s="1107">
        <f>SUM(W102,)</f>
        <v>0</v>
      </c>
      <c r="X104" s="1107">
        <f>SUM(X102,)</f>
        <v>0</v>
      </c>
      <c r="Z104" s="1107">
        <f>SUM(Z102,)</f>
        <v>0</v>
      </c>
      <c r="AA104" s="1107">
        <f>SUM(AA102,)</f>
        <v>0</v>
      </c>
      <c r="AB104" s="1190" t="e">
        <f t="shared" ref="AB104" si="109">Z104/(AA104+Z104)</f>
        <v>#DIV/0!</v>
      </c>
    </row>
    <row r="105" spans="1:28" ht="14.25" x14ac:dyDescent="0.3">
      <c r="A105" s="1126"/>
      <c r="B105" s="1101"/>
      <c r="C105" s="1077"/>
      <c r="D105" s="922"/>
      <c r="E105" s="1128"/>
      <c r="F105" s="1102"/>
      <c r="G105" s="1102"/>
      <c r="H105" s="1102"/>
      <c r="I105" s="1102"/>
      <c r="J105" s="1102"/>
      <c r="K105" s="1102"/>
      <c r="L105" s="1102"/>
      <c r="M105" s="1102"/>
      <c r="N105" s="1102"/>
      <c r="O105" s="1102"/>
      <c r="P105" s="1102"/>
      <c r="Q105" s="1102"/>
      <c r="R105" s="1102"/>
      <c r="S105" s="834"/>
      <c r="W105" s="1077"/>
      <c r="X105" s="1077"/>
      <c r="Z105" s="1077"/>
      <c r="AA105" s="1077"/>
      <c r="AB105" s="790"/>
    </row>
    <row r="106" spans="1:28" ht="14.25" x14ac:dyDescent="0.3">
      <c r="A106" s="1070">
        <v>6</v>
      </c>
      <c r="B106" s="1124" t="s">
        <v>153</v>
      </c>
      <c r="C106" s="1072"/>
      <c r="D106" s="918"/>
      <c r="E106" s="1073"/>
      <c r="F106" s="1116"/>
      <c r="G106" s="1116"/>
      <c r="H106" s="1116"/>
      <c r="I106" s="1116"/>
      <c r="J106" s="1116"/>
      <c r="K106" s="1116"/>
      <c r="L106" s="1116"/>
      <c r="M106" s="1116"/>
      <c r="N106" s="1116"/>
      <c r="O106" s="1116"/>
      <c r="P106" s="1116"/>
      <c r="Q106" s="1116"/>
      <c r="R106" s="1074"/>
      <c r="S106" s="838"/>
      <c r="W106" s="1072"/>
      <c r="X106" s="1072"/>
      <c r="Z106" s="1072"/>
      <c r="AA106" s="1072"/>
      <c r="AB106" s="781"/>
    </row>
    <row r="107" spans="1:28" ht="14.25" x14ac:dyDescent="0.3">
      <c r="A107" s="1075">
        <v>6.1</v>
      </c>
      <c r="B107" s="1076" t="s">
        <v>154</v>
      </c>
      <c r="C107" s="1148">
        <f>'24. M&amp;E Staff Loading'!C107</f>
        <v>0</v>
      </c>
      <c r="D107" s="919">
        <f>'24. M&amp;E Staff Loading'!D107</f>
        <v>0</v>
      </c>
      <c r="E107" s="1149">
        <f>'24. M&amp;E Staff Loading'!E107</f>
        <v>0</v>
      </c>
      <c r="F107" s="1102"/>
      <c r="G107" s="1102"/>
      <c r="H107" s="1102"/>
      <c r="I107" s="1102"/>
      <c r="J107" s="1102"/>
      <c r="K107" s="1102"/>
      <c r="L107" s="1102"/>
      <c r="M107" s="1102"/>
      <c r="N107" s="1102"/>
      <c r="O107" s="1102"/>
      <c r="P107" s="1102"/>
      <c r="Q107" s="1102"/>
      <c r="R107" s="1080">
        <f t="shared" ref="R107:R111" si="110">SUM(F107:Q107)</f>
        <v>0</v>
      </c>
      <c r="S107" s="788">
        <f>D107*R107</f>
        <v>0</v>
      </c>
      <c r="W107" s="1081">
        <f>X107/$U$7</f>
        <v>0</v>
      </c>
      <c r="X107" s="1081">
        <f>R107/12</f>
        <v>0</v>
      </c>
      <c r="Z107" s="1081">
        <f>IF($E107="Y",$R107,0)</f>
        <v>0</v>
      </c>
      <c r="AA107" s="1081">
        <f>IF($E107="N",$R107,0)</f>
        <v>0</v>
      </c>
      <c r="AB107" s="909" t="e">
        <f>Z107/(AA107+Z107)</f>
        <v>#DIV/0!</v>
      </c>
    </row>
    <row r="108" spans="1:28" s="1088" customFormat="1" ht="14.25" x14ac:dyDescent="0.3">
      <c r="A108" s="1075"/>
      <c r="B108" s="1076"/>
      <c r="C108" s="1148">
        <f>'24. M&amp;E Staff Loading'!C108</f>
        <v>0</v>
      </c>
      <c r="D108" s="919">
        <f>'24. M&amp;E Staff Loading'!D108</f>
        <v>0</v>
      </c>
      <c r="E108" s="1149">
        <f>'24. M&amp;E Staff Loading'!E108</f>
        <v>0</v>
      </c>
      <c r="F108" s="1102"/>
      <c r="G108" s="1102"/>
      <c r="H108" s="1102"/>
      <c r="I108" s="1102"/>
      <c r="J108" s="1102"/>
      <c r="K108" s="1102"/>
      <c r="L108" s="1102"/>
      <c r="M108" s="1102"/>
      <c r="N108" s="1102"/>
      <c r="O108" s="1102"/>
      <c r="P108" s="1102"/>
      <c r="Q108" s="1102"/>
      <c r="R108" s="1080">
        <f t="shared" si="110"/>
        <v>0</v>
      </c>
      <c r="S108" s="788">
        <f t="shared" ref="S108:S111" si="111">D108*R108</f>
        <v>0</v>
      </c>
      <c r="T108" s="1066"/>
      <c r="U108" s="1066"/>
      <c r="V108" s="1066"/>
      <c r="W108" s="1081">
        <f t="shared" ref="W108:W111" si="112">X108/$U$7</f>
        <v>0</v>
      </c>
      <c r="X108" s="1081">
        <f t="shared" ref="X108:X111" si="113">R108/12</f>
        <v>0</v>
      </c>
      <c r="Z108" s="1081">
        <f t="shared" ref="Z108:Z111" si="114">IF($E108="Y",$R108,0)</f>
        <v>0</v>
      </c>
      <c r="AA108" s="1081">
        <f t="shared" ref="AA108:AA111" si="115">IF($E108="N",$R108,0)</f>
        <v>0</v>
      </c>
      <c r="AB108" s="909" t="e">
        <f t="shared" ref="AB108:AB111" si="116">Z108/(AA108+Z108)</f>
        <v>#DIV/0!</v>
      </c>
    </row>
    <row r="109" spans="1:28" ht="14.25" x14ac:dyDescent="0.3">
      <c r="A109" s="1075"/>
      <c r="B109" s="1076"/>
      <c r="C109" s="1148">
        <f>'24. M&amp;E Staff Loading'!C109</f>
        <v>0</v>
      </c>
      <c r="D109" s="919">
        <f>'24. M&amp;E Staff Loading'!D109</f>
        <v>0</v>
      </c>
      <c r="E109" s="1149">
        <f>'24. M&amp;E Staff Loading'!E109</f>
        <v>0</v>
      </c>
      <c r="F109" s="1102"/>
      <c r="G109" s="1102"/>
      <c r="H109" s="1102"/>
      <c r="I109" s="1102"/>
      <c r="J109" s="1102"/>
      <c r="K109" s="1102"/>
      <c r="L109" s="1102"/>
      <c r="M109" s="1102"/>
      <c r="N109" s="1102"/>
      <c r="O109" s="1102"/>
      <c r="P109" s="1102"/>
      <c r="Q109" s="1102"/>
      <c r="R109" s="1080">
        <f t="shared" si="110"/>
        <v>0</v>
      </c>
      <c r="S109" s="788">
        <f t="shared" si="111"/>
        <v>0</v>
      </c>
      <c r="W109" s="1081">
        <f t="shared" si="112"/>
        <v>0</v>
      </c>
      <c r="X109" s="1081">
        <f t="shared" si="113"/>
        <v>0</v>
      </c>
      <c r="Z109" s="1081">
        <f t="shared" si="114"/>
        <v>0</v>
      </c>
      <c r="AA109" s="1081">
        <f t="shared" si="115"/>
        <v>0</v>
      </c>
      <c r="AB109" s="909" t="e">
        <f t="shared" si="116"/>
        <v>#DIV/0!</v>
      </c>
    </row>
    <row r="110" spans="1:28" s="1088" customFormat="1" ht="14.25" x14ac:dyDescent="0.3">
      <c r="A110" s="1075"/>
      <c r="B110" s="1076"/>
      <c r="C110" s="1148">
        <f>'24. M&amp;E Staff Loading'!C110</f>
        <v>0</v>
      </c>
      <c r="D110" s="919">
        <f>'24. M&amp;E Staff Loading'!D110</f>
        <v>0</v>
      </c>
      <c r="E110" s="1149">
        <f>'24. M&amp;E Staff Loading'!E110</f>
        <v>0</v>
      </c>
      <c r="F110" s="1102"/>
      <c r="G110" s="1102"/>
      <c r="H110" s="1102"/>
      <c r="I110" s="1102"/>
      <c r="J110" s="1102"/>
      <c r="K110" s="1102"/>
      <c r="L110" s="1102"/>
      <c r="M110" s="1102"/>
      <c r="N110" s="1102"/>
      <c r="O110" s="1102"/>
      <c r="P110" s="1102"/>
      <c r="Q110" s="1102"/>
      <c r="R110" s="1080">
        <f t="shared" si="110"/>
        <v>0</v>
      </c>
      <c r="S110" s="788">
        <f t="shared" si="111"/>
        <v>0</v>
      </c>
      <c r="T110" s="1066"/>
      <c r="U110" s="1066"/>
      <c r="V110" s="1066"/>
      <c r="W110" s="1081">
        <f t="shared" si="112"/>
        <v>0</v>
      </c>
      <c r="X110" s="1081">
        <f t="shared" si="113"/>
        <v>0</v>
      </c>
      <c r="Z110" s="1081">
        <f t="shared" si="114"/>
        <v>0</v>
      </c>
      <c r="AA110" s="1081">
        <f t="shared" si="115"/>
        <v>0</v>
      </c>
      <c r="AB110" s="909" t="e">
        <f t="shared" si="116"/>
        <v>#DIV/0!</v>
      </c>
    </row>
    <row r="111" spans="1:28" ht="14.25" x14ac:dyDescent="0.3">
      <c r="A111" s="1075"/>
      <c r="B111" s="1076"/>
      <c r="C111" s="1148">
        <f>'24. M&amp;E Staff Loading'!C111</f>
        <v>0</v>
      </c>
      <c r="D111" s="919">
        <f>'24. M&amp;E Staff Loading'!D111</f>
        <v>0</v>
      </c>
      <c r="E111" s="1149">
        <f>'24. M&amp;E Staff Loading'!E111</f>
        <v>0</v>
      </c>
      <c r="F111" s="1102"/>
      <c r="G111" s="1102"/>
      <c r="H111" s="1102"/>
      <c r="I111" s="1102"/>
      <c r="J111" s="1102"/>
      <c r="K111" s="1102"/>
      <c r="L111" s="1102"/>
      <c r="M111" s="1102"/>
      <c r="N111" s="1102"/>
      <c r="O111" s="1102"/>
      <c r="P111" s="1102"/>
      <c r="Q111" s="1102"/>
      <c r="R111" s="1080">
        <f t="shared" si="110"/>
        <v>0</v>
      </c>
      <c r="S111" s="788">
        <f t="shared" si="111"/>
        <v>0</v>
      </c>
      <c r="W111" s="1081">
        <f t="shared" si="112"/>
        <v>0</v>
      </c>
      <c r="X111" s="1081">
        <f t="shared" si="113"/>
        <v>0</v>
      </c>
      <c r="Z111" s="1081">
        <f t="shared" si="114"/>
        <v>0</v>
      </c>
      <c r="AA111" s="1081">
        <f t="shared" si="115"/>
        <v>0</v>
      </c>
      <c r="AB111" s="909" t="e">
        <f t="shared" si="116"/>
        <v>#DIV/0!</v>
      </c>
    </row>
    <row r="112" spans="1:28" ht="15" thickBot="1" x14ac:dyDescent="0.35">
      <c r="A112" s="1082"/>
      <c r="B112" s="1083" t="s">
        <v>1234</v>
      </c>
      <c r="C112" s="1084"/>
      <c r="D112" s="920"/>
      <c r="E112" s="1086"/>
      <c r="F112" s="1087">
        <f>SUM(F107:F111)</f>
        <v>0</v>
      </c>
      <c r="G112" s="1087">
        <f t="shared" ref="G112:R112" si="117">SUM(G107:G111)</f>
        <v>0</v>
      </c>
      <c r="H112" s="1087">
        <f t="shared" si="117"/>
        <v>0</v>
      </c>
      <c r="I112" s="1087">
        <f t="shared" si="117"/>
        <v>0</v>
      </c>
      <c r="J112" s="1087">
        <f t="shared" si="117"/>
        <v>0</v>
      </c>
      <c r="K112" s="1087">
        <f t="shared" si="117"/>
        <v>0</v>
      </c>
      <c r="L112" s="1087">
        <f t="shared" si="117"/>
        <v>0</v>
      </c>
      <c r="M112" s="1087">
        <f t="shared" si="117"/>
        <v>0</v>
      </c>
      <c r="N112" s="1087">
        <f t="shared" si="117"/>
        <v>0</v>
      </c>
      <c r="O112" s="1087">
        <f t="shared" si="117"/>
        <v>0</v>
      </c>
      <c r="P112" s="1087">
        <f t="shared" si="117"/>
        <v>0</v>
      </c>
      <c r="Q112" s="1087">
        <f t="shared" si="117"/>
        <v>0</v>
      </c>
      <c r="R112" s="1087">
        <f t="shared" si="117"/>
        <v>0</v>
      </c>
      <c r="S112" s="796">
        <f>SUM(S107:S111)</f>
        <v>0</v>
      </c>
      <c r="W112" s="1099">
        <f>SUM(W107:W111)</f>
        <v>0</v>
      </c>
      <c r="X112" s="1099">
        <f>SUM(X107:X111)</f>
        <v>0</v>
      </c>
      <c r="Z112" s="1089">
        <f>SUM(Z107:Z111)</f>
        <v>0</v>
      </c>
      <c r="AA112" s="1089">
        <f>SUM(AA107:AA111)</f>
        <v>0</v>
      </c>
      <c r="AB112" s="798" t="e">
        <f>Z112/(Z112+AA112)</f>
        <v>#DIV/0!</v>
      </c>
    </row>
    <row r="113" spans="1:28" ht="14.25" x14ac:dyDescent="0.3">
      <c r="A113" s="1075">
        <v>6.2</v>
      </c>
      <c r="B113" s="1076" t="s">
        <v>1174</v>
      </c>
      <c r="C113" s="1148">
        <f>'24. M&amp;E Staff Loading'!C113</f>
        <v>0</v>
      </c>
      <c r="D113" s="919">
        <f>'24. M&amp;E Staff Loading'!D113</f>
        <v>0</v>
      </c>
      <c r="E113" s="1149">
        <f>'24. M&amp;E Staff Loading'!E113</f>
        <v>0</v>
      </c>
      <c r="F113" s="1102"/>
      <c r="G113" s="1102"/>
      <c r="H113" s="1102"/>
      <c r="I113" s="1102"/>
      <c r="J113" s="1102"/>
      <c r="K113" s="1102"/>
      <c r="L113" s="1102"/>
      <c r="M113" s="1102"/>
      <c r="N113" s="1102"/>
      <c r="O113" s="1102"/>
      <c r="P113" s="1102"/>
      <c r="Q113" s="1102"/>
      <c r="R113" s="1080">
        <f t="shared" ref="R113:R117" si="118">SUM(F113:Q113)</f>
        <v>0</v>
      </c>
      <c r="S113" s="788">
        <f>D113*R113</f>
        <v>0</v>
      </c>
      <c r="T113" s="1088"/>
      <c r="U113" s="1088"/>
      <c r="V113" s="1088"/>
      <c r="W113" s="1081">
        <f>X113/$U$7</f>
        <v>0</v>
      </c>
      <c r="X113" s="1081">
        <f>R113/12</f>
        <v>0</v>
      </c>
      <c r="Z113" s="1081">
        <f>IF($E113="Y",$R113,0)</f>
        <v>0</v>
      </c>
      <c r="AA113" s="1081">
        <f>IF($E113="N",$R113,0)</f>
        <v>0</v>
      </c>
      <c r="AB113" s="909" t="e">
        <f>Z113/(AA113+Z113)</f>
        <v>#DIV/0!</v>
      </c>
    </row>
    <row r="114" spans="1:28" s="1088" customFormat="1" ht="14.25" x14ac:dyDescent="0.3">
      <c r="A114" s="1075"/>
      <c r="B114" s="1076"/>
      <c r="C114" s="1148">
        <f>'24. M&amp;E Staff Loading'!C114</f>
        <v>0</v>
      </c>
      <c r="D114" s="919">
        <f>'24. M&amp;E Staff Loading'!D114</f>
        <v>0</v>
      </c>
      <c r="E114" s="1149">
        <f>'24. M&amp;E Staff Loading'!E114</f>
        <v>0</v>
      </c>
      <c r="F114" s="1102"/>
      <c r="G114" s="1102"/>
      <c r="H114" s="1102"/>
      <c r="I114" s="1102"/>
      <c r="J114" s="1102"/>
      <c r="K114" s="1102"/>
      <c r="L114" s="1102"/>
      <c r="M114" s="1102"/>
      <c r="N114" s="1102"/>
      <c r="O114" s="1102"/>
      <c r="P114" s="1102"/>
      <c r="Q114" s="1102"/>
      <c r="R114" s="1080">
        <f t="shared" si="118"/>
        <v>0</v>
      </c>
      <c r="S114" s="788">
        <f t="shared" ref="S114:S117" si="119">D114*R114</f>
        <v>0</v>
      </c>
      <c r="W114" s="1081">
        <f t="shared" ref="W114:W117" si="120">X114/$U$7</f>
        <v>0</v>
      </c>
      <c r="X114" s="1081">
        <f t="shared" ref="X114:X117" si="121">R114/12</f>
        <v>0</v>
      </c>
      <c r="Z114" s="1081">
        <f t="shared" ref="Z114:Z117" si="122">IF($E114="Y",$R114,0)</f>
        <v>0</v>
      </c>
      <c r="AA114" s="1081">
        <f t="shared" ref="AA114:AA117" si="123">IF($E114="N",$R114,0)</f>
        <v>0</v>
      </c>
      <c r="AB114" s="909" t="e">
        <f t="shared" ref="AB114:AB117" si="124">Z114/(AA114+Z114)</f>
        <v>#DIV/0!</v>
      </c>
    </row>
    <row r="115" spans="1:28" s="1088" customFormat="1" ht="14.25" x14ac:dyDescent="0.3">
      <c r="A115" s="1075"/>
      <c r="B115" s="1076"/>
      <c r="C115" s="1148">
        <f>'24. M&amp;E Staff Loading'!C115</f>
        <v>0</v>
      </c>
      <c r="D115" s="919">
        <f>'24. M&amp;E Staff Loading'!D115</f>
        <v>0</v>
      </c>
      <c r="E115" s="1149">
        <f>'24. M&amp;E Staff Loading'!E115</f>
        <v>0</v>
      </c>
      <c r="F115" s="1102"/>
      <c r="G115" s="1102"/>
      <c r="H115" s="1102"/>
      <c r="I115" s="1102"/>
      <c r="J115" s="1102"/>
      <c r="K115" s="1102"/>
      <c r="L115" s="1102"/>
      <c r="M115" s="1102"/>
      <c r="N115" s="1102"/>
      <c r="O115" s="1102"/>
      <c r="P115" s="1102"/>
      <c r="Q115" s="1102"/>
      <c r="R115" s="1080">
        <f t="shared" si="118"/>
        <v>0</v>
      </c>
      <c r="S115" s="788">
        <f t="shared" si="119"/>
        <v>0</v>
      </c>
      <c r="W115" s="1081">
        <f t="shared" si="120"/>
        <v>0</v>
      </c>
      <c r="X115" s="1081">
        <f t="shared" si="121"/>
        <v>0</v>
      </c>
      <c r="Z115" s="1081">
        <f t="shared" si="122"/>
        <v>0</v>
      </c>
      <c r="AA115" s="1081">
        <f t="shared" si="123"/>
        <v>0</v>
      </c>
      <c r="AB115" s="909" t="e">
        <f t="shared" si="124"/>
        <v>#DIV/0!</v>
      </c>
    </row>
    <row r="116" spans="1:28" ht="14.25" x14ac:dyDescent="0.3">
      <c r="A116" s="1075"/>
      <c r="B116" s="1076"/>
      <c r="C116" s="1148">
        <f>'24. M&amp;E Staff Loading'!C116</f>
        <v>0</v>
      </c>
      <c r="D116" s="919">
        <f>'24. M&amp;E Staff Loading'!D116</f>
        <v>0</v>
      </c>
      <c r="E116" s="1149">
        <f>'24. M&amp;E Staff Loading'!E116</f>
        <v>0</v>
      </c>
      <c r="F116" s="1102"/>
      <c r="G116" s="1102"/>
      <c r="H116" s="1102"/>
      <c r="I116" s="1102"/>
      <c r="J116" s="1102"/>
      <c r="K116" s="1102"/>
      <c r="L116" s="1102"/>
      <c r="M116" s="1102"/>
      <c r="N116" s="1102"/>
      <c r="O116" s="1102"/>
      <c r="P116" s="1102"/>
      <c r="Q116" s="1102"/>
      <c r="R116" s="1080">
        <f t="shared" si="118"/>
        <v>0</v>
      </c>
      <c r="S116" s="788">
        <f t="shared" si="119"/>
        <v>0</v>
      </c>
      <c r="W116" s="1081">
        <f t="shared" si="120"/>
        <v>0</v>
      </c>
      <c r="X116" s="1081">
        <f t="shared" si="121"/>
        <v>0</v>
      </c>
      <c r="Z116" s="1081">
        <f t="shared" si="122"/>
        <v>0</v>
      </c>
      <c r="AA116" s="1081">
        <f t="shared" si="123"/>
        <v>0</v>
      </c>
      <c r="AB116" s="909" t="e">
        <f t="shared" si="124"/>
        <v>#DIV/0!</v>
      </c>
    </row>
    <row r="117" spans="1:28" ht="14.25" x14ac:dyDescent="0.3">
      <c r="A117" s="1075"/>
      <c r="B117" s="1076"/>
      <c r="C117" s="1148">
        <f>'24. M&amp;E Staff Loading'!C117</f>
        <v>0</v>
      </c>
      <c r="D117" s="919">
        <f>'24. M&amp;E Staff Loading'!D117</f>
        <v>0</v>
      </c>
      <c r="E117" s="1149">
        <f>'24. M&amp;E Staff Loading'!E117</f>
        <v>0</v>
      </c>
      <c r="F117" s="1102"/>
      <c r="G117" s="1102"/>
      <c r="H117" s="1102"/>
      <c r="I117" s="1102"/>
      <c r="J117" s="1102"/>
      <c r="K117" s="1102"/>
      <c r="L117" s="1102"/>
      <c r="M117" s="1102"/>
      <c r="N117" s="1102"/>
      <c r="O117" s="1102"/>
      <c r="P117" s="1102"/>
      <c r="Q117" s="1102"/>
      <c r="R117" s="1080">
        <f t="shared" si="118"/>
        <v>0</v>
      </c>
      <c r="S117" s="788">
        <f t="shared" si="119"/>
        <v>0</v>
      </c>
      <c r="W117" s="1081">
        <f t="shared" si="120"/>
        <v>0</v>
      </c>
      <c r="X117" s="1081">
        <f t="shared" si="121"/>
        <v>0</v>
      </c>
      <c r="Z117" s="1081">
        <f t="shared" si="122"/>
        <v>0</v>
      </c>
      <c r="AA117" s="1081">
        <f t="shared" si="123"/>
        <v>0</v>
      </c>
      <c r="AB117" s="909" t="e">
        <f t="shared" si="124"/>
        <v>#DIV/0!</v>
      </c>
    </row>
    <row r="118" spans="1:28" ht="15" thickBot="1" x14ac:dyDescent="0.35">
      <c r="A118" s="1082"/>
      <c r="B118" s="1083" t="s">
        <v>1175</v>
      </c>
      <c r="C118" s="1084"/>
      <c r="D118" s="920"/>
      <c r="E118" s="1086"/>
      <c r="F118" s="1087">
        <f>SUM(F113:F117)</f>
        <v>0</v>
      </c>
      <c r="G118" s="1087">
        <f t="shared" ref="G118:R118" si="125">SUM(G113:G117)</f>
        <v>0</v>
      </c>
      <c r="H118" s="1087">
        <f t="shared" si="125"/>
        <v>0</v>
      </c>
      <c r="I118" s="1087">
        <f t="shared" si="125"/>
        <v>0</v>
      </c>
      <c r="J118" s="1087">
        <f t="shared" si="125"/>
        <v>0</v>
      </c>
      <c r="K118" s="1087">
        <f t="shared" si="125"/>
        <v>0</v>
      </c>
      <c r="L118" s="1087">
        <f t="shared" si="125"/>
        <v>0</v>
      </c>
      <c r="M118" s="1087">
        <f t="shared" si="125"/>
        <v>0</v>
      </c>
      <c r="N118" s="1087">
        <f t="shared" si="125"/>
        <v>0</v>
      </c>
      <c r="O118" s="1087">
        <f t="shared" si="125"/>
        <v>0</v>
      </c>
      <c r="P118" s="1087">
        <f t="shared" si="125"/>
        <v>0</v>
      </c>
      <c r="Q118" s="1087">
        <f t="shared" si="125"/>
        <v>0</v>
      </c>
      <c r="R118" s="1087">
        <f t="shared" si="125"/>
        <v>0</v>
      </c>
      <c r="S118" s="796">
        <f>SUM(S113:S117)</f>
        <v>0</v>
      </c>
      <c r="W118" s="1099">
        <f>SUM(W113:W117)</f>
        <v>0</v>
      </c>
      <c r="X118" s="1099">
        <f>SUM(X113:X117)</f>
        <v>0</v>
      </c>
      <c r="Z118" s="1089">
        <f>SUM(Z113:Z117)</f>
        <v>0</v>
      </c>
      <c r="AA118" s="1089">
        <f>SUM(AA113:AA117)</f>
        <v>0</v>
      </c>
      <c r="AB118" s="798" t="e">
        <f>Z118/(Z118+AA118)</f>
        <v>#DIV/0!</v>
      </c>
    </row>
    <row r="119" spans="1:28" ht="14.25" x14ac:dyDescent="0.3">
      <c r="A119" s="1075">
        <v>6.3</v>
      </c>
      <c r="B119" s="1076" t="s">
        <v>158</v>
      </c>
      <c r="C119" s="1148">
        <f>'24. M&amp;E Staff Loading'!C119</f>
        <v>0</v>
      </c>
      <c r="D119" s="919">
        <f>'24. M&amp;E Staff Loading'!D119</f>
        <v>0</v>
      </c>
      <c r="E119" s="1149">
        <f>'24. M&amp;E Staff Loading'!E119</f>
        <v>0</v>
      </c>
      <c r="F119" s="1102"/>
      <c r="G119" s="1102"/>
      <c r="H119" s="1102"/>
      <c r="I119" s="1102"/>
      <c r="J119" s="1102"/>
      <c r="K119" s="1102"/>
      <c r="L119" s="1102"/>
      <c r="M119" s="1102"/>
      <c r="N119" s="1102"/>
      <c r="O119" s="1102"/>
      <c r="P119" s="1102"/>
      <c r="Q119" s="1102"/>
      <c r="R119" s="1080">
        <f t="shared" ref="R119:R123" si="126">SUM(F119:Q119)</f>
        <v>0</v>
      </c>
      <c r="S119" s="788">
        <f>D119*R119</f>
        <v>0</v>
      </c>
      <c r="W119" s="1081">
        <f>X119/$U$7</f>
        <v>0</v>
      </c>
      <c r="X119" s="1081">
        <f>R119/12</f>
        <v>0</v>
      </c>
      <c r="Z119" s="1081">
        <f>IF($E119="Y",$R119,0)</f>
        <v>0</v>
      </c>
      <c r="AA119" s="1081">
        <f>IF($E119="N",$R119,0)</f>
        <v>0</v>
      </c>
      <c r="AB119" s="909" t="e">
        <f>Z119/(AA119+Z119)</f>
        <v>#DIV/0!</v>
      </c>
    </row>
    <row r="120" spans="1:28" s="1088" customFormat="1" ht="14.25" x14ac:dyDescent="0.3">
      <c r="A120" s="1075"/>
      <c r="B120" s="1076"/>
      <c r="C120" s="1148">
        <f>'24. M&amp;E Staff Loading'!C120</f>
        <v>0</v>
      </c>
      <c r="D120" s="919">
        <f>'24. M&amp;E Staff Loading'!D120</f>
        <v>0</v>
      </c>
      <c r="E120" s="1149">
        <f>'24. M&amp;E Staff Loading'!E120</f>
        <v>0</v>
      </c>
      <c r="F120" s="1102"/>
      <c r="G120" s="1102"/>
      <c r="H120" s="1102"/>
      <c r="I120" s="1102"/>
      <c r="J120" s="1102"/>
      <c r="K120" s="1102"/>
      <c r="L120" s="1102"/>
      <c r="M120" s="1102"/>
      <c r="N120" s="1102"/>
      <c r="O120" s="1102"/>
      <c r="P120" s="1102"/>
      <c r="Q120" s="1102"/>
      <c r="R120" s="1080">
        <f t="shared" si="126"/>
        <v>0</v>
      </c>
      <c r="S120" s="788">
        <f t="shared" ref="S120:S123" si="127">D120*R120</f>
        <v>0</v>
      </c>
      <c r="T120" s="1129"/>
      <c r="U120" s="1129"/>
      <c r="V120" s="1129"/>
      <c r="W120" s="1081">
        <f t="shared" ref="W120:W123" si="128">X120/$U$7</f>
        <v>0</v>
      </c>
      <c r="X120" s="1081">
        <f t="shared" ref="X120:X123" si="129">R120/12</f>
        <v>0</v>
      </c>
      <c r="Z120" s="1081">
        <f t="shared" ref="Z120:Z123" si="130">IF($E120="Y",$R120,0)</f>
        <v>0</v>
      </c>
      <c r="AA120" s="1081">
        <f t="shared" ref="AA120:AA123" si="131">IF($E120="N",$R120,0)</f>
        <v>0</v>
      </c>
      <c r="AB120" s="909" t="e">
        <f t="shared" ref="AB120:AB123" si="132">Z120/(AA120+Z120)</f>
        <v>#DIV/0!</v>
      </c>
    </row>
    <row r="121" spans="1:28" ht="14.25" x14ac:dyDescent="0.3">
      <c r="A121" s="1075"/>
      <c r="B121" s="1076"/>
      <c r="C121" s="1148">
        <f>'24. M&amp;E Staff Loading'!C121</f>
        <v>0</v>
      </c>
      <c r="D121" s="919">
        <f>'24. M&amp;E Staff Loading'!D121</f>
        <v>0</v>
      </c>
      <c r="E121" s="1149">
        <f>'24. M&amp;E Staff Loading'!E121</f>
        <v>0</v>
      </c>
      <c r="F121" s="1102"/>
      <c r="G121" s="1102"/>
      <c r="H121" s="1102"/>
      <c r="I121" s="1102"/>
      <c r="J121" s="1102"/>
      <c r="K121" s="1102"/>
      <c r="L121" s="1102"/>
      <c r="M121" s="1102"/>
      <c r="N121" s="1102"/>
      <c r="O121" s="1102"/>
      <c r="P121" s="1102"/>
      <c r="Q121" s="1102"/>
      <c r="R121" s="1080">
        <f t="shared" si="126"/>
        <v>0</v>
      </c>
      <c r="S121" s="788">
        <f t="shared" si="127"/>
        <v>0</v>
      </c>
      <c r="W121" s="1081">
        <f t="shared" si="128"/>
        <v>0</v>
      </c>
      <c r="X121" s="1081">
        <f t="shared" si="129"/>
        <v>0</v>
      </c>
      <c r="Z121" s="1081">
        <f t="shared" si="130"/>
        <v>0</v>
      </c>
      <c r="AA121" s="1081">
        <f t="shared" si="131"/>
        <v>0</v>
      </c>
      <c r="AB121" s="909" t="e">
        <f t="shared" si="132"/>
        <v>#DIV/0!</v>
      </c>
    </row>
    <row r="122" spans="1:28" s="1088" customFormat="1" ht="14.25" x14ac:dyDescent="0.3">
      <c r="A122" s="1075"/>
      <c r="B122" s="1076"/>
      <c r="C122" s="1148">
        <f>'24. M&amp;E Staff Loading'!C122</f>
        <v>0</v>
      </c>
      <c r="D122" s="919">
        <f>'24. M&amp;E Staff Loading'!D122</f>
        <v>0</v>
      </c>
      <c r="E122" s="1149">
        <f>'24. M&amp;E Staff Loading'!E122</f>
        <v>0</v>
      </c>
      <c r="F122" s="1102"/>
      <c r="G122" s="1102"/>
      <c r="H122" s="1102"/>
      <c r="I122" s="1102"/>
      <c r="J122" s="1102"/>
      <c r="K122" s="1102"/>
      <c r="L122" s="1102"/>
      <c r="M122" s="1102"/>
      <c r="N122" s="1102"/>
      <c r="O122" s="1102"/>
      <c r="P122" s="1102"/>
      <c r="Q122" s="1102"/>
      <c r="R122" s="1080">
        <f t="shared" si="126"/>
        <v>0</v>
      </c>
      <c r="S122" s="788">
        <f t="shared" si="127"/>
        <v>0</v>
      </c>
      <c r="T122" s="1066"/>
      <c r="U122" s="1066"/>
      <c r="V122" s="1066"/>
      <c r="W122" s="1081">
        <f t="shared" si="128"/>
        <v>0</v>
      </c>
      <c r="X122" s="1081">
        <f t="shared" si="129"/>
        <v>0</v>
      </c>
      <c r="Z122" s="1081">
        <f t="shared" si="130"/>
        <v>0</v>
      </c>
      <c r="AA122" s="1081">
        <f t="shared" si="131"/>
        <v>0</v>
      </c>
      <c r="AB122" s="909" t="e">
        <f t="shared" si="132"/>
        <v>#DIV/0!</v>
      </c>
    </row>
    <row r="123" spans="1:28" ht="14.25" x14ac:dyDescent="0.3">
      <c r="A123" s="1075"/>
      <c r="B123" s="1076"/>
      <c r="C123" s="1148">
        <f>'24. M&amp;E Staff Loading'!C123</f>
        <v>0</v>
      </c>
      <c r="D123" s="919">
        <f>'24. M&amp;E Staff Loading'!D123</f>
        <v>0</v>
      </c>
      <c r="E123" s="1149">
        <f>'24. M&amp;E Staff Loading'!E123</f>
        <v>0</v>
      </c>
      <c r="F123" s="1102"/>
      <c r="G123" s="1102"/>
      <c r="H123" s="1102"/>
      <c r="I123" s="1102"/>
      <c r="J123" s="1102"/>
      <c r="K123" s="1102"/>
      <c r="L123" s="1102"/>
      <c r="M123" s="1102"/>
      <c r="N123" s="1102"/>
      <c r="O123" s="1102"/>
      <c r="P123" s="1102"/>
      <c r="Q123" s="1102"/>
      <c r="R123" s="1080">
        <f t="shared" si="126"/>
        <v>0</v>
      </c>
      <c r="S123" s="788">
        <f t="shared" si="127"/>
        <v>0</v>
      </c>
      <c r="W123" s="1081">
        <f t="shared" si="128"/>
        <v>0</v>
      </c>
      <c r="X123" s="1081">
        <f t="shared" si="129"/>
        <v>0</v>
      </c>
      <c r="Z123" s="1081">
        <f t="shared" si="130"/>
        <v>0</v>
      </c>
      <c r="AA123" s="1081">
        <f t="shared" si="131"/>
        <v>0</v>
      </c>
      <c r="AB123" s="909" t="e">
        <f t="shared" si="132"/>
        <v>#DIV/0!</v>
      </c>
    </row>
    <row r="124" spans="1:28" ht="15" thickBot="1" x14ac:dyDescent="0.35">
      <c r="A124" s="1082"/>
      <c r="B124" s="1083" t="s">
        <v>159</v>
      </c>
      <c r="C124" s="1084"/>
      <c r="D124" s="920"/>
      <c r="E124" s="1086"/>
      <c r="F124" s="1087">
        <f>SUM(F119:F123)</f>
        <v>0</v>
      </c>
      <c r="G124" s="1087">
        <f t="shared" ref="G124:R124" si="133">SUM(G119:G123)</f>
        <v>0</v>
      </c>
      <c r="H124" s="1087">
        <f t="shared" si="133"/>
        <v>0</v>
      </c>
      <c r="I124" s="1087">
        <f t="shared" si="133"/>
        <v>0</v>
      </c>
      <c r="J124" s="1087">
        <f t="shared" si="133"/>
        <v>0</v>
      </c>
      <c r="K124" s="1087">
        <f t="shared" si="133"/>
        <v>0</v>
      </c>
      <c r="L124" s="1087">
        <f t="shared" si="133"/>
        <v>0</v>
      </c>
      <c r="M124" s="1087">
        <f t="shared" si="133"/>
        <v>0</v>
      </c>
      <c r="N124" s="1087">
        <f t="shared" si="133"/>
        <v>0</v>
      </c>
      <c r="O124" s="1087">
        <f t="shared" si="133"/>
        <v>0</v>
      </c>
      <c r="P124" s="1087">
        <f t="shared" si="133"/>
        <v>0</v>
      </c>
      <c r="Q124" s="1087">
        <f t="shared" si="133"/>
        <v>0</v>
      </c>
      <c r="R124" s="1087">
        <f t="shared" si="133"/>
        <v>0</v>
      </c>
      <c r="S124" s="796">
        <f>SUM(S119:S123)</f>
        <v>0</v>
      </c>
      <c r="W124" s="1099">
        <f>SUM(W119:W123)</f>
        <v>0</v>
      </c>
      <c r="X124" s="1099">
        <f>SUM(X119:X123)</f>
        <v>0</v>
      </c>
      <c r="Z124" s="1089">
        <f>SUM(Z119:Z123)</f>
        <v>0</v>
      </c>
      <c r="AA124" s="1089">
        <f>SUM(AA119:AA123)</f>
        <v>0</v>
      </c>
      <c r="AB124" s="798" t="e">
        <f>Z124/(Z124+AA124)</f>
        <v>#DIV/0!</v>
      </c>
    </row>
    <row r="125" spans="1:28" ht="14.25" x14ac:dyDescent="0.3">
      <c r="A125" s="1075">
        <v>6.4</v>
      </c>
      <c r="B125" s="1076" t="s">
        <v>160</v>
      </c>
      <c r="C125" s="1148">
        <f>'24. M&amp;E Staff Loading'!C125</f>
        <v>0</v>
      </c>
      <c r="D125" s="919">
        <f>'24. M&amp;E Staff Loading'!D125</f>
        <v>0</v>
      </c>
      <c r="E125" s="1149">
        <f>'24. M&amp;E Staff Loading'!E125</f>
        <v>0</v>
      </c>
      <c r="F125" s="1102"/>
      <c r="G125" s="1102"/>
      <c r="H125" s="1102"/>
      <c r="I125" s="1102"/>
      <c r="J125" s="1102"/>
      <c r="K125" s="1102"/>
      <c r="L125" s="1102"/>
      <c r="M125" s="1102"/>
      <c r="N125" s="1102"/>
      <c r="O125" s="1102"/>
      <c r="P125" s="1102"/>
      <c r="Q125" s="1102"/>
      <c r="R125" s="1080">
        <f t="shared" ref="R125:R129" si="134">SUM(F125:Q125)</f>
        <v>0</v>
      </c>
      <c r="S125" s="788">
        <f>D125*R125</f>
        <v>0</v>
      </c>
      <c r="W125" s="1081">
        <f>X125/$U$7</f>
        <v>0</v>
      </c>
      <c r="X125" s="1081">
        <f>R125/12</f>
        <v>0</v>
      </c>
      <c r="Z125" s="1081">
        <f>IF($E125="Y",$R125,0)</f>
        <v>0</v>
      </c>
      <c r="AA125" s="1081">
        <f>IF($E125="N",$R125,0)</f>
        <v>0</v>
      </c>
      <c r="AB125" s="909" t="e">
        <f>Z125/(AA125+Z125)</f>
        <v>#DIV/0!</v>
      </c>
    </row>
    <row r="126" spans="1:28" s="1088" customFormat="1" ht="14.25" x14ac:dyDescent="0.3">
      <c r="A126" s="1075"/>
      <c r="B126" s="1076"/>
      <c r="C126" s="1148">
        <f>'24. M&amp;E Staff Loading'!C126</f>
        <v>0</v>
      </c>
      <c r="D126" s="919">
        <f>'24. M&amp;E Staff Loading'!D126</f>
        <v>0</v>
      </c>
      <c r="E126" s="1149">
        <f>'24. M&amp;E Staff Loading'!E126</f>
        <v>0</v>
      </c>
      <c r="F126" s="1102"/>
      <c r="G126" s="1102"/>
      <c r="H126" s="1102"/>
      <c r="I126" s="1102"/>
      <c r="J126" s="1102"/>
      <c r="K126" s="1102"/>
      <c r="L126" s="1102"/>
      <c r="M126" s="1102"/>
      <c r="N126" s="1102"/>
      <c r="O126" s="1102"/>
      <c r="P126" s="1102"/>
      <c r="Q126" s="1102"/>
      <c r="R126" s="1080">
        <f t="shared" si="134"/>
        <v>0</v>
      </c>
      <c r="S126" s="788">
        <f t="shared" ref="S126:S129" si="135">D126*R126</f>
        <v>0</v>
      </c>
      <c r="T126" s="1066"/>
      <c r="U126" s="1066"/>
      <c r="V126" s="1066"/>
      <c r="W126" s="1081">
        <f t="shared" ref="W126:W129" si="136">X126/$U$7</f>
        <v>0</v>
      </c>
      <c r="X126" s="1081">
        <f t="shared" ref="X126:X129" si="137">R126/12</f>
        <v>0</v>
      </c>
      <c r="Z126" s="1081">
        <f t="shared" ref="Z126:Z129" si="138">IF($E126="Y",$R126,0)</f>
        <v>0</v>
      </c>
      <c r="AA126" s="1081">
        <f t="shared" ref="AA126:AA129" si="139">IF($E126="N",$R126,0)</f>
        <v>0</v>
      </c>
      <c r="AB126" s="909" t="e">
        <f t="shared" ref="AB126:AB129" si="140">Z126/(AA126+Z126)</f>
        <v>#DIV/0!</v>
      </c>
    </row>
    <row r="127" spans="1:28" s="1088" customFormat="1" ht="14.25" x14ac:dyDescent="0.3">
      <c r="A127" s="1075"/>
      <c r="B127" s="1076"/>
      <c r="C127" s="1148">
        <f>'24. M&amp;E Staff Loading'!C127</f>
        <v>0</v>
      </c>
      <c r="D127" s="919">
        <f>'24. M&amp;E Staff Loading'!D127</f>
        <v>0</v>
      </c>
      <c r="E127" s="1149">
        <f>'24. M&amp;E Staff Loading'!E127</f>
        <v>0</v>
      </c>
      <c r="F127" s="1102"/>
      <c r="G127" s="1102"/>
      <c r="H127" s="1102"/>
      <c r="I127" s="1102"/>
      <c r="J127" s="1102"/>
      <c r="K127" s="1102"/>
      <c r="L127" s="1102"/>
      <c r="M127" s="1102"/>
      <c r="N127" s="1102"/>
      <c r="O127" s="1102"/>
      <c r="P127" s="1102"/>
      <c r="Q127" s="1102"/>
      <c r="R127" s="1080">
        <f t="shared" si="134"/>
        <v>0</v>
      </c>
      <c r="S127" s="788">
        <f t="shared" si="135"/>
        <v>0</v>
      </c>
      <c r="T127" s="1066"/>
      <c r="U127" s="1066"/>
      <c r="V127" s="1066"/>
      <c r="W127" s="1081">
        <f t="shared" si="136"/>
        <v>0</v>
      </c>
      <c r="X127" s="1081">
        <f t="shared" si="137"/>
        <v>0</v>
      </c>
      <c r="Z127" s="1081">
        <f t="shared" si="138"/>
        <v>0</v>
      </c>
      <c r="AA127" s="1081">
        <f t="shared" si="139"/>
        <v>0</v>
      </c>
      <c r="AB127" s="909" t="e">
        <f t="shared" si="140"/>
        <v>#DIV/0!</v>
      </c>
    </row>
    <row r="128" spans="1:28" s="1088" customFormat="1" ht="14.25" x14ac:dyDescent="0.3">
      <c r="A128" s="1075"/>
      <c r="B128" s="1076"/>
      <c r="C128" s="1148">
        <f>'24. M&amp;E Staff Loading'!C128</f>
        <v>0</v>
      </c>
      <c r="D128" s="919">
        <f>'24. M&amp;E Staff Loading'!D128</f>
        <v>0</v>
      </c>
      <c r="E128" s="1149">
        <f>'24. M&amp;E Staff Loading'!E128</f>
        <v>0</v>
      </c>
      <c r="F128" s="1102"/>
      <c r="G128" s="1102"/>
      <c r="H128" s="1102"/>
      <c r="I128" s="1102"/>
      <c r="J128" s="1102"/>
      <c r="K128" s="1102"/>
      <c r="L128" s="1102"/>
      <c r="M128" s="1102"/>
      <c r="N128" s="1102"/>
      <c r="O128" s="1102"/>
      <c r="P128" s="1102"/>
      <c r="Q128" s="1102"/>
      <c r="R128" s="1080">
        <f t="shared" si="134"/>
        <v>0</v>
      </c>
      <c r="S128" s="788">
        <f t="shared" si="135"/>
        <v>0</v>
      </c>
      <c r="T128" s="1066"/>
      <c r="U128" s="1066"/>
      <c r="V128" s="1066"/>
      <c r="W128" s="1081">
        <f t="shared" si="136"/>
        <v>0</v>
      </c>
      <c r="X128" s="1081">
        <f t="shared" si="137"/>
        <v>0</v>
      </c>
      <c r="Z128" s="1081">
        <f t="shared" si="138"/>
        <v>0</v>
      </c>
      <c r="AA128" s="1081">
        <f t="shared" si="139"/>
        <v>0</v>
      </c>
      <c r="AB128" s="909" t="e">
        <f t="shared" si="140"/>
        <v>#DIV/0!</v>
      </c>
    </row>
    <row r="129" spans="1:28" ht="14.25" customHeight="1" x14ac:dyDescent="0.3">
      <c r="A129" s="1075"/>
      <c r="B129" s="1076"/>
      <c r="C129" s="1148">
        <f>'24. M&amp;E Staff Loading'!C129</f>
        <v>0</v>
      </c>
      <c r="D129" s="919">
        <f>'24. M&amp;E Staff Loading'!D129</f>
        <v>0</v>
      </c>
      <c r="E129" s="1149">
        <f>'24. M&amp;E Staff Loading'!E129</f>
        <v>0</v>
      </c>
      <c r="F129" s="1102"/>
      <c r="G129" s="1102"/>
      <c r="H129" s="1102"/>
      <c r="I129" s="1102"/>
      <c r="J129" s="1102"/>
      <c r="K129" s="1102"/>
      <c r="L129" s="1102"/>
      <c r="M129" s="1102"/>
      <c r="N129" s="1102"/>
      <c r="O129" s="1102"/>
      <c r="P129" s="1102"/>
      <c r="Q129" s="1102"/>
      <c r="R129" s="1080">
        <f t="shared" si="134"/>
        <v>0</v>
      </c>
      <c r="S129" s="788">
        <f t="shared" si="135"/>
        <v>0</v>
      </c>
      <c r="W129" s="1081">
        <f t="shared" si="136"/>
        <v>0</v>
      </c>
      <c r="X129" s="1081">
        <f t="shared" si="137"/>
        <v>0</v>
      </c>
      <c r="Z129" s="1081">
        <f t="shared" si="138"/>
        <v>0</v>
      </c>
      <c r="AA129" s="1081">
        <f t="shared" si="139"/>
        <v>0</v>
      </c>
      <c r="AB129" s="909" t="e">
        <f t="shared" si="140"/>
        <v>#DIV/0!</v>
      </c>
    </row>
    <row r="130" spans="1:28" s="1068" customFormat="1" ht="15" thickBot="1" x14ac:dyDescent="0.35">
      <c r="A130" s="1082"/>
      <c r="B130" s="1083" t="s">
        <v>161</v>
      </c>
      <c r="C130" s="1084"/>
      <c r="D130" s="920"/>
      <c r="E130" s="1086"/>
      <c r="F130" s="1087">
        <f>SUM(F125:F129)</f>
        <v>0</v>
      </c>
      <c r="G130" s="1087">
        <f t="shared" ref="G130:R130" si="141">SUM(G125:G129)</f>
        <v>0</v>
      </c>
      <c r="H130" s="1087">
        <f t="shared" si="141"/>
        <v>0</v>
      </c>
      <c r="I130" s="1087">
        <f t="shared" si="141"/>
        <v>0</v>
      </c>
      <c r="J130" s="1087">
        <f t="shared" si="141"/>
        <v>0</v>
      </c>
      <c r="K130" s="1087">
        <f t="shared" si="141"/>
        <v>0</v>
      </c>
      <c r="L130" s="1087">
        <f t="shared" si="141"/>
        <v>0</v>
      </c>
      <c r="M130" s="1087">
        <f t="shared" si="141"/>
        <v>0</v>
      </c>
      <c r="N130" s="1087">
        <f t="shared" si="141"/>
        <v>0</v>
      </c>
      <c r="O130" s="1087">
        <f t="shared" si="141"/>
        <v>0</v>
      </c>
      <c r="P130" s="1087">
        <f t="shared" si="141"/>
        <v>0</v>
      </c>
      <c r="Q130" s="1087">
        <f t="shared" si="141"/>
        <v>0</v>
      </c>
      <c r="R130" s="1087">
        <f t="shared" si="141"/>
        <v>0</v>
      </c>
      <c r="S130" s="796">
        <f>SUM(S125:S129)</f>
        <v>0</v>
      </c>
      <c r="T130" s="1066"/>
      <c r="U130" s="1066"/>
      <c r="V130" s="1066"/>
      <c r="W130" s="1099">
        <f>SUM(W125:W129)</f>
        <v>0</v>
      </c>
      <c r="X130" s="1099">
        <f>SUM(X125:X129)</f>
        <v>0</v>
      </c>
      <c r="Z130" s="1089">
        <f>SUM(Z125:Z129)</f>
        <v>0</v>
      </c>
      <c r="AA130" s="1089">
        <f>SUM(AA125:AA129)</f>
        <v>0</v>
      </c>
      <c r="AB130" s="798" t="e">
        <f>Z130/(Z130+AA130)</f>
        <v>#DIV/0!</v>
      </c>
    </row>
    <row r="131" spans="1:28" ht="9.9499999999999993" customHeight="1" x14ac:dyDescent="0.3">
      <c r="A131" s="1100"/>
      <c r="B131" s="1101"/>
      <c r="C131" s="1118"/>
      <c r="D131" s="922"/>
      <c r="E131" s="1079"/>
      <c r="F131" s="1102"/>
      <c r="G131" s="1102"/>
      <c r="H131" s="1102"/>
      <c r="I131" s="1102"/>
      <c r="J131" s="1102"/>
      <c r="K131" s="1102"/>
      <c r="L131" s="1102"/>
      <c r="M131" s="1102"/>
      <c r="N131" s="1102"/>
      <c r="O131" s="1102"/>
      <c r="P131" s="1102"/>
      <c r="Q131" s="1102"/>
      <c r="R131" s="1102"/>
      <c r="S131" s="834"/>
      <c r="W131" s="1125"/>
      <c r="X131" s="1125"/>
      <c r="Z131" s="1125"/>
      <c r="AA131" s="1125"/>
      <c r="AB131" s="790"/>
    </row>
    <row r="132" spans="1:28" ht="15" thickBot="1" x14ac:dyDescent="0.35">
      <c r="A132" s="1104"/>
      <c r="B132" s="1105" t="s">
        <v>155</v>
      </c>
      <c r="C132" s="1106"/>
      <c r="D132" s="923"/>
      <c r="E132" s="1108"/>
      <c r="F132" s="1107">
        <f t="shared" ref="F132:S132" si="142">SUM(F112,F118,F124,F130)</f>
        <v>0</v>
      </c>
      <c r="G132" s="1107">
        <f t="shared" si="142"/>
        <v>0</v>
      </c>
      <c r="H132" s="1107">
        <f t="shared" si="142"/>
        <v>0</v>
      </c>
      <c r="I132" s="1107">
        <f t="shared" si="142"/>
        <v>0</v>
      </c>
      <c r="J132" s="1107">
        <f t="shared" si="142"/>
        <v>0</v>
      </c>
      <c r="K132" s="1107">
        <f t="shared" si="142"/>
        <v>0</v>
      </c>
      <c r="L132" s="1107">
        <f t="shared" si="142"/>
        <v>0</v>
      </c>
      <c r="M132" s="1107">
        <f t="shared" si="142"/>
        <v>0</v>
      </c>
      <c r="N132" s="1107">
        <f t="shared" si="142"/>
        <v>0</v>
      </c>
      <c r="O132" s="1107">
        <f t="shared" si="142"/>
        <v>0</v>
      </c>
      <c r="P132" s="1107">
        <f t="shared" si="142"/>
        <v>0</v>
      </c>
      <c r="Q132" s="1107">
        <f t="shared" si="142"/>
        <v>0</v>
      </c>
      <c r="R132" s="1107">
        <f t="shared" si="142"/>
        <v>0</v>
      </c>
      <c r="S132" s="814">
        <f t="shared" si="142"/>
        <v>0</v>
      </c>
      <c r="W132" s="1107">
        <f>SUM(W112,W118,W124,W130)</f>
        <v>0</v>
      </c>
      <c r="X132" s="1107">
        <f>SUM(X112,X118,X124,X130)</f>
        <v>0</v>
      </c>
      <c r="Z132" s="1107">
        <f>SUM(Z112,Z118,Z124,Z130)</f>
        <v>0</v>
      </c>
      <c r="AA132" s="1107">
        <f>SUM(AA112,AA118,AA124,AA130)</f>
        <v>0</v>
      </c>
      <c r="AB132" s="1190" t="e">
        <f t="shared" ref="AB132" si="143">Z132/(AA132+Z132)</f>
        <v>#DIV/0!</v>
      </c>
    </row>
    <row r="133" spans="1:28" ht="14.25" x14ac:dyDescent="0.3">
      <c r="A133" s="1126"/>
      <c r="B133" s="1101"/>
      <c r="C133" s="1077"/>
      <c r="D133" s="922"/>
      <c r="E133" s="1128"/>
      <c r="F133" s="1102"/>
      <c r="G133" s="1102"/>
      <c r="H133" s="1102"/>
      <c r="I133" s="1102"/>
      <c r="J133" s="1102"/>
      <c r="K133" s="1102"/>
      <c r="L133" s="1102"/>
      <c r="M133" s="1102"/>
      <c r="N133" s="1102"/>
      <c r="O133" s="1102"/>
      <c r="P133" s="1102"/>
      <c r="Q133" s="1102"/>
      <c r="R133" s="1102"/>
      <c r="S133" s="834"/>
      <c r="W133" s="1077"/>
      <c r="X133" s="1077"/>
      <c r="Z133" s="1077"/>
      <c r="AA133" s="1077"/>
      <c r="AB133" s="790"/>
    </row>
    <row r="134" spans="1:28" ht="14.25" x14ac:dyDescent="0.3">
      <c r="A134" s="1070">
        <v>7</v>
      </c>
      <c r="B134" s="1124" t="s">
        <v>1176</v>
      </c>
      <c r="C134" s="1072"/>
      <c r="D134" s="918"/>
      <c r="E134" s="1073"/>
      <c r="F134" s="1116"/>
      <c r="G134" s="1116"/>
      <c r="H134" s="1116"/>
      <c r="I134" s="1116"/>
      <c r="J134" s="1116"/>
      <c r="K134" s="1116"/>
      <c r="L134" s="1116"/>
      <c r="M134" s="1116"/>
      <c r="N134" s="1116"/>
      <c r="O134" s="1116"/>
      <c r="P134" s="1116"/>
      <c r="Q134" s="1116"/>
      <c r="R134" s="1074"/>
      <c r="S134" s="838"/>
      <c r="W134" s="1072"/>
      <c r="X134" s="1072"/>
      <c r="Z134" s="1072"/>
      <c r="AA134" s="1072"/>
      <c r="AB134" s="781"/>
    </row>
    <row r="135" spans="1:28" ht="14.25" x14ac:dyDescent="0.3">
      <c r="A135" s="1075">
        <v>7.1</v>
      </c>
      <c r="B135" s="1076" t="s">
        <v>1177</v>
      </c>
      <c r="C135" s="1148">
        <f>'24. M&amp;E Staff Loading'!C135</f>
        <v>0</v>
      </c>
      <c r="D135" s="919">
        <f>'24. M&amp;E Staff Loading'!D135</f>
        <v>0</v>
      </c>
      <c r="E135" s="1149">
        <f>'24. M&amp;E Staff Loading'!E135</f>
        <v>0</v>
      </c>
      <c r="F135" s="1102"/>
      <c r="G135" s="1102"/>
      <c r="H135" s="1102"/>
      <c r="I135" s="1102"/>
      <c r="J135" s="1102"/>
      <c r="K135" s="1102"/>
      <c r="L135" s="1102"/>
      <c r="M135" s="1102"/>
      <c r="N135" s="1102"/>
      <c r="O135" s="1102"/>
      <c r="P135" s="1102"/>
      <c r="Q135" s="1102"/>
      <c r="R135" s="1080">
        <f t="shared" ref="R135:R139" si="144">SUM(F135:Q135)</f>
        <v>0</v>
      </c>
      <c r="S135" s="788">
        <f>D135*R135</f>
        <v>0</v>
      </c>
      <c r="W135" s="1081">
        <f>X135/$U$7</f>
        <v>0</v>
      </c>
      <c r="X135" s="1081">
        <f>R135/12</f>
        <v>0</v>
      </c>
      <c r="Z135" s="1081">
        <f>IF($E135="Y",$R135,0)</f>
        <v>0</v>
      </c>
      <c r="AA135" s="1081">
        <f>IF($E135="N",$R135,0)</f>
        <v>0</v>
      </c>
      <c r="AB135" s="909" t="e">
        <f>Z135/(AA135+Z135)</f>
        <v>#DIV/0!</v>
      </c>
    </row>
    <row r="136" spans="1:28" s="1088" customFormat="1" ht="14.25" x14ac:dyDescent="0.3">
      <c r="A136" s="1075"/>
      <c r="B136" s="1076"/>
      <c r="C136" s="1148">
        <f>'24. M&amp;E Staff Loading'!C136</f>
        <v>0</v>
      </c>
      <c r="D136" s="919">
        <f>'24. M&amp;E Staff Loading'!D136</f>
        <v>0</v>
      </c>
      <c r="E136" s="1149">
        <f>'24. M&amp;E Staff Loading'!E136</f>
        <v>0</v>
      </c>
      <c r="F136" s="1102"/>
      <c r="G136" s="1102"/>
      <c r="H136" s="1102"/>
      <c r="I136" s="1102"/>
      <c r="J136" s="1102"/>
      <c r="K136" s="1102"/>
      <c r="L136" s="1102"/>
      <c r="M136" s="1102"/>
      <c r="N136" s="1102"/>
      <c r="O136" s="1102"/>
      <c r="P136" s="1102"/>
      <c r="Q136" s="1102"/>
      <c r="R136" s="1080">
        <f t="shared" si="144"/>
        <v>0</v>
      </c>
      <c r="S136" s="788">
        <f t="shared" ref="S136:S139" si="145">D136*R136</f>
        <v>0</v>
      </c>
      <c r="T136" s="1066"/>
      <c r="U136" s="1066"/>
      <c r="V136" s="1066"/>
      <c r="W136" s="1081">
        <f t="shared" ref="W136:W139" si="146">X136/$U$7</f>
        <v>0</v>
      </c>
      <c r="X136" s="1081">
        <f t="shared" ref="X136:X139" si="147">R136/12</f>
        <v>0</v>
      </c>
      <c r="Z136" s="1081">
        <f t="shared" ref="Z136:Z139" si="148">IF($E136="Y",$R136,0)</f>
        <v>0</v>
      </c>
      <c r="AA136" s="1081">
        <f t="shared" ref="AA136:AA139" si="149">IF($E136="N",$R136,0)</f>
        <v>0</v>
      </c>
      <c r="AB136" s="909" t="e">
        <f t="shared" ref="AB136:AB139" si="150">Z136/(AA136+Z136)</f>
        <v>#DIV/0!</v>
      </c>
    </row>
    <row r="137" spans="1:28" ht="14.25" x14ac:dyDescent="0.3">
      <c r="A137" s="1075"/>
      <c r="B137" s="1076"/>
      <c r="C137" s="1148">
        <f>'24. M&amp;E Staff Loading'!C137</f>
        <v>0</v>
      </c>
      <c r="D137" s="919">
        <f>'24. M&amp;E Staff Loading'!D137</f>
        <v>0</v>
      </c>
      <c r="E137" s="1149">
        <f>'24. M&amp;E Staff Loading'!E137</f>
        <v>0</v>
      </c>
      <c r="F137" s="1102"/>
      <c r="G137" s="1102"/>
      <c r="H137" s="1102"/>
      <c r="I137" s="1102"/>
      <c r="J137" s="1102"/>
      <c r="K137" s="1102"/>
      <c r="L137" s="1102"/>
      <c r="M137" s="1102"/>
      <c r="N137" s="1102"/>
      <c r="O137" s="1102"/>
      <c r="P137" s="1102"/>
      <c r="Q137" s="1102"/>
      <c r="R137" s="1080">
        <f t="shared" si="144"/>
        <v>0</v>
      </c>
      <c r="S137" s="788">
        <f t="shared" si="145"/>
        <v>0</v>
      </c>
      <c r="W137" s="1081">
        <f t="shared" si="146"/>
        <v>0</v>
      </c>
      <c r="X137" s="1081">
        <f t="shared" si="147"/>
        <v>0</v>
      </c>
      <c r="Z137" s="1081">
        <f t="shared" si="148"/>
        <v>0</v>
      </c>
      <c r="AA137" s="1081">
        <f t="shared" si="149"/>
        <v>0</v>
      </c>
      <c r="AB137" s="909" t="e">
        <f t="shared" si="150"/>
        <v>#DIV/0!</v>
      </c>
    </row>
    <row r="138" spans="1:28" ht="14.25" x14ac:dyDescent="0.3">
      <c r="A138" s="1075"/>
      <c r="B138" s="1076"/>
      <c r="C138" s="1148">
        <f>'24. M&amp;E Staff Loading'!C138</f>
        <v>0</v>
      </c>
      <c r="D138" s="919">
        <f>'24. M&amp;E Staff Loading'!D138</f>
        <v>0</v>
      </c>
      <c r="E138" s="1149">
        <f>'24. M&amp;E Staff Loading'!E138</f>
        <v>0</v>
      </c>
      <c r="F138" s="1102"/>
      <c r="G138" s="1102"/>
      <c r="H138" s="1102"/>
      <c r="I138" s="1102"/>
      <c r="J138" s="1102"/>
      <c r="K138" s="1102"/>
      <c r="L138" s="1102"/>
      <c r="M138" s="1102"/>
      <c r="N138" s="1102"/>
      <c r="O138" s="1102"/>
      <c r="P138" s="1102"/>
      <c r="Q138" s="1102"/>
      <c r="R138" s="1080">
        <f t="shared" si="144"/>
        <v>0</v>
      </c>
      <c r="S138" s="788">
        <f t="shared" si="145"/>
        <v>0</v>
      </c>
      <c r="W138" s="1081">
        <f t="shared" si="146"/>
        <v>0</v>
      </c>
      <c r="X138" s="1081">
        <f t="shared" si="147"/>
        <v>0</v>
      </c>
      <c r="Z138" s="1081">
        <f t="shared" si="148"/>
        <v>0</v>
      </c>
      <c r="AA138" s="1081">
        <f t="shared" si="149"/>
        <v>0</v>
      </c>
      <c r="AB138" s="909" t="e">
        <f t="shared" si="150"/>
        <v>#DIV/0!</v>
      </c>
    </row>
    <row r="139" spans="1:28" ht="14.25" x14ac:dyDescent="0.3">
      <c r="A139" s="1075"/>
      <c r="B139" s="1076"/>
      <c r="C139" s="1148">
        <f>'24. M&amp;E Staff Loading'!C139</f>
        <v>0</v>
      </c>
      <c r="D139" s="919">
        <f>'24. M&amp;E Staff Loading'!D139</f>
        <v>0</v>
      </c>
      <c r="E139" s="1149">
        <f>'24. M&amp;E Staff Loading'!E139</f>
        <v>0</v>
      </c>
      <c r="F139" s="1102"/>
      <c r="G139" s="1102"/>
      <c r="H139" s="1102"/>
      <c r="I139" s="1102"/>
      <c r="J139" s="1102"/>
      <c r="K139" s="1102"/>
      <c r="L139" s="1102"/>
      <c r="M139" s="1102"/>
      <c r="N139" s="1102"/>
      <c r="O139" s="1102"/>
      <c r="P139" s="1102"/>
      <c r="Q139" s="1102"/>
      <c r="R139" s="1080">
        <f t="shared" si="144"/>
        <v>0</v>
      </c>
      <c r="S139" s="788">
        <f t="shared" si="145"/>
        <v>0</v>
      </c>
      <c r="W139" s="1081">
        <f t="shared" si="146"/>
        <v>0</v>
      </c>
      <c r="X139" s="1081">
        <f t="shared" si="147"/>
        <v>0</v>
      </c>
      <c r="Z139" s="1081">
        <f t="shared" si="148"/>
        <v>0</v>
      </c>
      <c r="AA139" s="1081">
        <f t="shared" si="149"/>
        <v>0</v>
      </c>
      <c r="AB139" s="909" t="e">
        <f t="shared" si="150"/>
        <v>#DIV/0!</v>
      </c>
    </row>
    <row r="140" spans="1:28" ht="15" thickBot="1" x14ac:dyDescent="0.35">
      <c r="A140" s="1082"/>
      <c r="B140" s="1083" t="s">
        <v>1178</v>
      </c>
      <c r="C140" s="1084"/>
      <c r="D140" s="920"/>
      <c r="E140" s="1086"/>
      <c r="F140" s="1087">
        <f>SUM(F135:F139)</f>
        <v>0</v>
      </c>
      <c r="G140" s="1087">
        <f t="shared" ref="G140:R140" si="151">SUM(G135:G139)</f>
        <v>0</v>
      </c>
      <c r="H140" s="1087">
        <f t="shared" si="151"/>
        <v>0</v>
      </c>
      <c r="I140" s="1087">
        <f t="shared" si="151"/>
        <v>0</v>
      </c>
      <c r="J140" s="1087">
        <f t="shared" si="151"/>
        <v>0</v>
      </c>
      <c r="K140" s="1087">
        <f t="shared" si="151"/>
        <v>0</v>
      </c>
      <c r="L140" s="1087">
        <f t="shared" si="151"/>
        <v>0</v>
      </c>
      <c r="M140" s="1087">
        <f t="shared" si="151"/>
        <v>0</v>
      </c>
      <c r="N140" s="1087">
        <f t="shared" si="151"/>
        <v>0</v>
      </c>
      <c r="O140" s="1087">
        <f t="shared" si="151"/>
        <v>0</v>
      </c>
      <c r="P140" s="1087">
        <f t="shared" si="151"/>
        <v>0</v>
      </c>
      <c r="Q140" s="1087">
        <f t="shared" si="151"/>
        <v>0</v>
      </c>
      <c r="R140" s="1087">
        <f t="shared" si="151"/>
        <v>0</v>
      </c>
      <c r="S140" s="796">
        <f>SUM(S135:S139)</f>
        <v>0</v>
      </c>
      <c r="W140" s="1099">
        <f>SUM(W135:W139)</f>
        <v>0</v>
      </c>
      <c r="X140" s="1099">
        <f>SUM(X135:X139)</f>
        <v>0</v>
      </c>
      <c r="Z140" s="1089">
        <f>SUM(Z135:Z139)</f>
        <v>0</v>
      </c>
      <c r="AA140" s="1089">
        <f>SUM(AA135:AA139)</f>
        <v>0</v>
      </c>
      <c r="AB140" s="798" t="e">
        <f>Z140/(Z140+AA140)</f>
        <v>#DIV/0!</v>
      </c>
    </row>
    <row r="141" spans="1:28" ht="14.25" x14ac:dyDescent="0.3">
      <c r="A141" s="1075">
        <v>7.2</v>
      </c>
      <c r="B141" s="1076" t="s">
        <v>1179</v>
      </c>
      <c r="C141" s="1148">
        <f>'24. M&amp;E Staff Loading'!C141</f>
        <v>0</v>
      </c>
      <c r="D141" s="919">
        <f>'24. M&amp;E Staff Loading'!D141</f>
        <v>0</v>
      </c>
      <c r="E141" s="1149">
        <f>'24. M&amp;E Staff Loading'!E141</f>
        <v>0</v>
      </c>
      <c r="F141" s="1102"/>
      <c r="G141" s="1102"/>
      <c r="H141" s="1102"/>
      <c r="I141" s="1102"/>
      <c r="J141" s="1102"/>
      <c r="K141" s="1102"/>
      <c r="L141" s="1102"/>
      <c r="M141" s="1102"/>
      <c r="N141" s="1102"/>
      <c r="O141" s="1102"/>
      <c r="P141" s="1102"/>
      <c r="Q141" s="1102"/>
      <c r="R141" s="1080">
        <f t="shared" ref="R141:R145" si="152">SUM(F141:Q141)</f>
        <v>0</v>
      </c>
      <c r="S141" s="788">
        <f>D141*R141</f>
        <v>0</v>
      </c>
      <c r="W141" s="1081">
        <f>X141/$U$7</f>
        <v>0</v>
      </c>
      <c r="X141" s="1081">
        <f>R141/12</f>
        <v>0</v>
      </c>
      <c r="Z141" s="1081">
        <f>IF($E141="Y",$R141,0)</f>
        <v>0</v>
      </c>
      <c r="AA141" s="1081">
        <f>IF($E141="N",$R141,0)</f>
        <v>0</v>
      </c>
      <c r="AB141" s="909" t="e">
        <f>Z141/(AA141+Z141)</f>
        <v>#DIV/0!</v>
      </c>
    </row>
    <row r="142" spans="1:28" s="1088" customFormat="1" ht="14.25" x14ac:dyDescent="0.3">
      <c r="A142" s="1075"/>
      <c r="B142" s="1076"/>
      <c r="C142" s="1148">
        <f>'24. M&amp;E Staff Loading'!C142</f>
        <v>0</v>
      </c>
      <c r="D142" s="919">
        <f>'24. M&amp;E Staff Loading'!D142</f>
        <v>0</v>
      </c>
      <c r="E142" s="1149">
        <f>'24. M&amp;E Staff Loading'!E142</f>
        <v>0</v>
      </c>
      <c r="F142" s="1102"/>
      <c r="G142" s="1102"/>
      <c r="H142" s="1102"/>
      <c r="I142" s="1102"/>
      <c r="J142" s="1102"/>
      <c r="K142" s="1102"/>
      <c r="L142" s="1102"/>
      <c r="M142" s="1102"/>
      <c r="N142" s="1102"/>
      <c r="O142" s="1102"/>
      <c r="P142" s="1102"/>
      <c r="Q142" s="1102"/>
      <c r="R142" s="1080">
        <f t="shared" si="152"/>
        <v>0</v>
      </c>
      <c r="S142" s="788">
        <f t="shared" ref="S142:S145" si="153">D142*R142</f>
        <v>0</v>
      </c>
      <c r="T142" s="1066"/>
      <c r="U142" s="1066"/>
      <c r="V142" s="1066"/>
      <c r="W142" s="1081">
        <f t="shared" ref="W142:W145" si="154">X142/$U$7</f>
        <v>0</v>
      </c>
      <c r="X142" s="1081">
        <f t="shared" ref="X142:X145" si="155">R142/12</f>
        <v>0</v>
      </c>
      <c r="Z142" s="1081">
        <f t="shared" ref="Z142:Z145" si="156">IF($E142="Y",$R142,0)</f>
        <v>0</v>
      </c>
      <c r="AA142" s="1081">
        <f t="shared" ref="AA142:AA145" si="157">IF($E142="N",$R142,0)</f>
        <v>0</v>
      </c>
      <c r="AB142" s="909" t="e">
        <f t="shared" ref="AB142:AB145" si="158">Z142/(AA142+Z142)</f>
        <v>#DIV/0!</v>
      </c>
    </row>
    <row r="143" spans="1:28" ht="14.25" x14ac:dyDescent="0.3">
      <c r="A143" s="1075"/>
      <c r="B143" s="1076"/>
      <c r="C143" s="1148">
        <f>'24. M&amp;E Staff Loading'!C143</f>
        <v>0</v>
      </c>
      <c r="D143" s="919">
        <f>'24. M&amp;E Staff Loading'!D143</f>
        <v>0</v>
      </c>
      <c r="E143" s="1149">
        <f>'24. M&amp;E Staff Loading'!E143</f>
        <v>0</v>
      </c>
      <c r="F143" s="1102"/>
      <c r="G143" s="1102"/>
      <c r="H143" s="1102"/>
      <c r="I143" s="1102"/>
      <c r="J143" s="1102"/>
      <c r="K143" s="1102"/>
      <c r="L143" s="1102"/>
      <c r="M143" s="1102"/>
      <c r="N143" s="1102"/>
      <c r="O143" s="1102"/>
      <c r="P143" s="1102"/>
      <c r="Q143" s="1102"/>
      <c r="R143" s="1080">
        <f t="shared" si="152"/>
        <v>0</v>
      </c>
      <c r="S143" s="788">
        <f t="shared" si="153"/>
        <v>0</v>
      </c>
      <c r="W143" s="1081">
        <f t="shared" si="154"/>
        <v>0</v>
      </c>
      <c r="X143" s="1081">
        <f t="shared" si="155"/>
        <v>0</v>
      </c>
      <c r="Z143" s="1081">
        <f t="shared" si="156"/>
        <v>0</v>
      </c>
      <c r="AA143" s="1081">
        <f t="shared" si="157"/>
        <v>0</v>
      </c>
      <c r="AB143" s="909" t="e">
        <f t="shared" si="158"/>
        <v>#DIV/0!</v>
      </c>
    </row>
    <row r="144" spans="1:28" s="1088" customFormat="1" ht="14.25" x14ac:dyDescent="0.3">
      <c r="A144" s="1075"/>
      <c r="B144" s="1076"/>
      <c r="C144" s="1148">
        <f>'24. M&amp;E Staff Loading'!C144</f>
        <v>0</v>
      </c>
      <c r="D144" s="919">
        <f>'24. M&amp;E Staff Loading'!D144</f>
        <v>0</v>
      </c>
      <c r="E144" s="1149">
        <f>'24. M&amp;E Staff Loading'!E144</f>
        <v>0</v>
      </c>
      <c r="F144" s="1102"/>
      <c r="G144" s="1102"/>
      <c r="H144" s="1102"/>
      <c r="I144" s="1102"/>
      <c r="J144" s="1102"/>
      <c r="K144" s="1102"/>
      <c r="L144" s="1102"/>
      <c r="M144" s="1102"/>
      <c r="N144" s="1102"/>
      <c r="O144" s="1102"/>
      <c r="P144" s="1102"/>
      <c r="Q144" s="1102"/>
      <c r="R144" s="1080">
        <f t="shared" si="152"/>
        <v>0</v>
      </c>
      <c r="S144" s="788">
        <f t="shared" si="153"/>
        <v>0</v>
      </c>
      <c r="T144" s="1066"/>
      <c r="U144" s="1066"/>
      <c r="V144" s="1066"/>
      <c r="W144" s="1081">
        <f t="shared" si="154"/>
        <v>0</v>
      </c>
      <c r="X144" s="1081">
        <f t="shared" si="155"/>
        <v>0</v>
      </c>
      <c r="Z144" s="1081">
        <f t="shared" si="156"/>
        <v>0</v>
      </c>
      <c r="AA144" s="1081">
        <f t="shared" si="157"/>
        <v>0</v>
      </c>
      <c r="AB144" s="909" t="e">
        <f t="shared" si="158"/>
        <v>#DIV/0!</v>
      </c>
    </row>
    <row r="145" spans="1:28" ht="14.25" x14ac:dyDescent="0.3">
      <c r="A145" s="1075"/>
      <c r="B145" s="1076"/>
      <c r="C145" s="1148">
        <f>'24. M&amp;E Staff Loading'!C145</f>
        <v>0</v>
      </c>
      <c r="D145" s="919">
        <f>'24. M&amp;E Staff Loading'!D145</f>
        <v>0</v>
      </c>
      <c r="E145" s="1149">
        <f>'24. M&amp;E Staff Loading'!E145</f>
        <v>0</v>
      </c>
      <c r="F145" s="1102"/>
      <c r="G145" s="1102"/>
      <c r="H145" s="1102"/>
      <c r="I145" s="1102"/>
      <c r="J145" s="1102"/>
      <c r="K145" s="1102"/>
      <c r="L145" s="1102"/>
      <c r="M145" s="1102"/>
      <c r="N145" s="1102"/>
      <c r="O145" s="1102"/>
      <c r="P145" s="1102"/>
      <c r="Q145" s="1102"/>
      <c r="R145" s="1080">
        <f t="shared" si="152"/>
        <v>0</v>
      </c>
      <c r="S145" s="788">
        <f t="shared" si="153"/>
        <v>0</v>
      </c>
      <c r="W145" s="1081">
        <f t="shared" si="154"/>
        <v>0</v>
      </c>
      <c r="X145" s="1081">
        <f t="shared" si="155"/>
        <v>0</v>
      </c>
      <c r="Z145" s="1081">
        <f t="shared" si="156"/>
        <v>0</v>
      </c>
      <c r="AA145" s="1081">
        <f t="shared" si="157"/>
        <v>0</v>
      </c>
      <c r="AB145" s="909" t="e">
        <f t="shared" si="158"/>
        <v>#DIV/0!</v>
      </c>
    </row>
    <row r="146" spans="1:28" ht="15" thickBot="1" x14ac:dyDescent="0.35">
      <c r="A146" s="1082"/>
      <c r="B146" s="1083" t="s">
        <v>1180</v>
      </c>
      <c r="C146" s="1084"/>
      <c r="D146" s="920"/>
      <c r="E146" s="1086"/>
      <c r="F146" s="1087">
        <f>SUM(F141:F145)</f>
        <v>0</v>
      </c>
      <c r="G146" s="1087">
        <f t="shared" ref="G146:R146" si="159">SUM(G141:G145)</f>
        <v>0</v>
      </c>
      <c r="H146" s="1087">
        <f t="shared" si="159"/>
        <v>0</v>
      </c>
      <c r="I146" s="1087">
        <f t="shared" si="159"/>
        <v>0</v>
      </c>
      <c r="J146" s="1087">
        <f t="shared" si="159"/>
        <v>0</v>
      </c>
      <c r="K146" s="1087">
        <f t="shared" si="159"/>
        <v>0</v>
      </c>
      <c r="L146" s="1087">
        <f t="shared" si="159"/>
        <v>0</v>
      </c>
      <c r="M146" s="1087">
        <f t="shared" si="159"/>
        <v>0</v>
      </c>
      <c r="N146" s="1087">
        <f t="shared" si="159"/>
        <v>0</v>
      </c>
      <c r="O146" s="1087">
        <f t="shared" si="159"/>
        <v>0</v>
      </c>
      <c r="P146" s="1087">
        <f t="shared" si="159"/>
        <v>0</v>
      </c>
      <c r="Q146" s="1087">
        <f t="shared" si="159"/>
        <v>0</v>
      </c>
      <c r="R146" s="1087">
        <f t="shared" si="159"/>
        <v>0</v>
      </c>
      <c r="S146" s="796">
        <f>SUM(S141:S145)</f>
        <v>0</v>
      </c>
      <c r="W146" s="1099">
        <f>SUM(W141:W145)</f>
        <v>0</v>
      </c>
      <c r="X146" s="1099">
        <f>SUM(X141:X145)</f>
        <v>0</v>
      </c>
      <c r="Z146" s="1089">
        <f>SUM(Z141:Z145)</f>
        <v>0</v>
      </c>
      <c r="AA146" s="1089">
        <f>SUM(AA141:AA145)</f>
        <v>0</v>
      </c>
      <c r="AB146" s="798" t="e">
        <f>Z146/(Z146+AA146)</f>
        <v>#DIV/0!</v>
      </c>
    </row>
    <row r="147" spans="1:28" ht="14.25" x14ac:dyDescent="0.3">
      <c r="A147" s="1075">
        <v>7.3</v>
      </c>
      <c r="B147" s="1076" t="s">
        <v>1181</v>
      </c>
      <c r="C147" s="1148">
        <f>'24. M&amp;E Staff Loading'!C147</f>
        <v>0</v>
      </c>
      <c r="D147" s="919">
        <f>'24. M&amp;E Staff Loading'!D147</f>
        <v>0</v>
      </c>
      <c r="E147" s="1149">
        <f>'24. M&amp;E Staff Loading'!E147</f>
        <v>0</v>
      </c>
      <c r="F147" s="1102"/>
      <c r="G147" s="1102"/>
      <c r="H147" s="1102"/>
      <c r="I147" s="1102"/>
      <c r="J147" s="1102"/>
      <c r="K147" s="1102"/>
      <c r="L147" s="1102"/>
      <c r="M147" s="1102"/>
      <c r="N147" s="1102"/>
      <c r="O147" s="1102"/>
      <c r="P147" s="1102"/>
      <c r="Q147" s="1102"/>
      <c r="R147" s="1080">
        <f t="shared" ref="R147:R151" si="160">SUM(F147:Q147)</f>
        <v>0</v>
      </c>
      <c r="S147" s="788">
        <f>D147*R147</f>
        <v>0</v>
      </c>
      <c r="W147" s="1081">
        <f>X147/$U$7</f>
        <v>0</v>
      </c>
      <c r="X147" s="1081">
        <f>R147/12</f>
        <v>0</v>
      </c>
      <c r="Z147" s="1081">
        <f>IF($E147="Y",$R147,0)</f>
        <v>0</v>
      </c>
      <c r="AA147" s="1081">
        <f>IF($E147="N",$R147,0)</f>
        <v>0</v>
      </c>
      <c r="AB147" s="909" t="e">
        <f>Z147/(AA147+Z147)</f>
        <v>#DIV/0!</v>
      </c>
    </row>
    <row r="148" spans="1:28" s="1088" customFormat="1" ht="14.25" x14ac:dyDescent="0.3">
      <c r="A148" s="1075"/>
      <c r="B148" s="1076"/>
      <c r="C148" s="1148">
        <f>'24. M&amp;E Staff Loading'!C148</f>
        <v>0</v>
      </c>
      <c r="D148" s="919">
        <f>'24. M&amp;E Staff Loading'!D148</f>
        <v>0</v>
      </c>
      <c r="E148" s="1149">
        <f>'24. M&amp;E Staff Loading'!E148</f>
        <v>0</v>
      </c>
      <c r="F148" s="1102"/>
      <c r="G148" s="1102"/>
      <c r="H148" s="1102"/>
      <c r="I148" s="1102"/>
      <c r="J148" s="1102"/>
      <c r="K148" s="1102"/>
      <c r="L148" s="1102"/>
      <c r="M148" s="1102"/>
      <c r="N148" s="1102"/>
      <c r="O148" s="1102"/>
      <c r="P148" s="1102"/>
      <c r="Q148" s="1102"/>
      <c r="R148" s="1080">
        <f t="shared" si="160"/>
        <v>0</v>
      </c>
      <c r="S148" s="788">
        <f t="shared" ref="S148:S151" si="161">D148*R148</f>
        <v>0</v>
      </c>
      <c r="T148" s="1066"/>
      <c r="U148" s="1066"/>
      <c r="V148" s="1066"/>
      <c r="W148" s="1081">
        <f t="shared" ref="W148:W151" si="162">X148/$U$7</f>
        <v>0</v>
      </c>
      <c r="X148" s="1081">
        <f t="shared" ref="X148:X151" si="163">R148/12</f>
        <v>0</v>
      </c>
      <c r="Z148" s="1081">
        <f t="shared" ref="Z148:Z151" si="164">IF($E148="Y",$R148,0)</f>
        <v>0</v>
      </c>
      <c r="AA148" s="1081">
        <f t="shared" ref="AA148:AA151" si="165">IF($E148="N",$R148,0)</f>
        <v>0</v>
      </c>
      <c r="AB148" s="909" t="e">
        <f t="shared" ref="AB148:AB151" si="166">Z148/(AA148+Z148)</f>
        <v>#DIV/0!</v>
      </c>
    </row>
    <row r="149" spans="1:28" s="1088" customFormat="1" ht="14.25" x14ac:dyDescent="0.3">
      <c r="A149" s="1075"/>
      <c r="B149" s="1076"/>
      <c r="C149" s="1148">
        <f>'24. M&amp;E Staff Loading'!C149</f>
        <v>0</v>
      </c>
      <c r="D149" s="919">
        <f>'24. M&amp;E Staff Loading'!D149</f>
        <v>0</v>
      </c>
      <c r="E149" s="1149">
        <f>'24. M&amp;E Staff Loading'!E149</f>
        <v>0</v>
      </c>
      <c r="F149" s="1102"/>
      <c r="G149" s="1102"/>
      <c r="H149" s="1102"/>
      <c r="I149" s="1102"/>
      <c r="J149" s="1102"/>
      <c r="K149" s="1102"/>
      <c r="L149" s="1102"/>
      <c r="M149" s="1102"/>
      <c r="N149" s="1102"/>
      <c r="O149" s="1102"/>
      <c r="P149" s="1102"/>
      <c r="Q149" s="1102"/>
      <c r="R149" s="1080">
        <f t="shared" si="160"/>
        <v>0</v>
      </c>
      <c r="S149" s="788">
        <f t="shared" si="161"/>
        <v>0</v>
      </c>
      <c r="T149" s="1066"/>
      <c r="U149" s="1066"/>
      <c r="V149" s="1066"/>
      <c r="W149" s="1081">
        <f t="shared" si="162"/>
        <v>0</v>
      </c>
      <c r="X149" s="1081">
        <f t="shared" si="163"/>
        <v>0</v>
      </c>
      <c r="Z149" s="1081">
        <f t="shared" si="164"/>
        <v>0</v>
      </c>
      <c r="AA149" s="1081">
        <f t="shared" si="165"/>
        <v>0</v>
      </c>
      <c r="AB149" s="909" t="e">
        <f t="shared" si="166"/>
        <v>#DIV/0!</v>
      </c>
    </row>
    <row r="150" spans="1:28" s="1088" customFormat="1" ht="14.25" x14ac:dyDescent="0.3">
      <c r="A150" s="1075"/>
      <c r="B150" s="1076"/>
      <c r="C150" s="1148">
        <f>'24. M&amp;E Staff Loading'!C150</f>
        <v>0</v>
      </c>
      <c r="D150" s="919">
        <f>'24. M&amp;E Staff Loading'!D150</f>
        <v>0</v>
      </c>
      <c r="E150" s="1149">
        <f>'24. M&amp;E Staff Loading'!E150</f>
        <v>0</v>
      </c>
      <c r="F150" s="1102"/>
      <c r="G150" s="1102"/>
      <c r="H150" s="1102"/>
      <c r="I150" s="1102"/>
      <c r="J150" s="1102"/>
      <c r="K150" s="1102"/>
      <c r="L150" s="1102"/>
      <c r="M150" s="1102"/>
      <c r="N150" s="1102"/>
      <c r="O150" s="1102"/>
      <c r="P150" s="1102"/>
      <c r="Q150" s="1102"/>
      <c r="R150" s="1080">
        <f t="shared" si="160"/>
        <v>0</v>
      </c>
      <c r="S150" s="788">
        <f t="shared" si="161"/>
        <v>0</v>
      </c>
      <c r="T150" s="1066"/>
      <c r="U150" s="1066"/>
      <c r="V150" s="1066"/>
      <c r="W150" s="1081">
        <f t="shared" si="162"/>
        <v>0</v>
      </c>
      <c r="X150" s="1081">
        <f t="shared" si="163"/>
        <v>0</v>
      </c>
      <c r="Z150" s="1081">
        <f t="shared" si="164"/>
        <v>0</v>
      </c>
      <c r="AA150" s="1081">
        <f t="shared" si="165"/>
        <v>0</v>
      </c>
      <c r="AB150" s="909" t="e">
        <f t="shared" si="166"/>
        <v>#DIV/0!</v>
      </c>
    </row>
    <row r="151" spans="1:28" ht="14.25" customHeight="1" x14ac:dyDescent="0.3">
      <c r="A151" s="1075"/>
      <c r="B151" s="1076"/>
      <c r="C151" s="1148">
        <f>'24. M&amp;E Staff Loading'!C151</f>
        <v>0</v>
      </c>
      <c r="D151" s="919">
        <f>'24. M&amp;E Staff Loading'!D151</f>
        <v>0</v>
      </c>
      <c r="E151" s="1149">
        <f>'24. M&amp;E Staff Loading'!E151</f>
        <v>0</v>
      </c>
      <c r="F151" s="1102"/>
      <c r="G151" s="1102"/>
      <c r="H151" s="1102"/>
      <c r="I151" s="1102"/>
      <c r="J151" s="1102"/>
      <c r="K151" s="1102"/>
      <c r="L151" s="1102"/>
      <c r="M151" s="1102"/>
      <c r="N151" s="1102"/>
      <c r="O151" s="1102"/>
      <c r="P151" s="1102"/>
      <c r="Q151" s="1102"/>
      <c r="R151" s="1080">
        <f t="shared" si="160"/>
        <v>0</v>
      </c>
      <c r="S151" s="788">
        <f t="shared" si="161"/>
        <v>0</v>
      </c>
      <c r="W151" s="1081">
        <f t="shared" si="162"/>
        <v>0</v>
      </c>
      <c r="X151" s="1081">
        <f t="shared" si="163"/>
        <v>0</v>
      </c>
      <c r="Z151" s="1081">
        <f t="shared" si="164"/>
        <v>0</v>
      </c>
      <c r="AA151" s="1081">
        <f t="shared" si="165"/>
        <v>0</v>
      </c>
      <c r="AB151" s="909" t="e">
        <f t="shared" si="166"/>
        <v>#DIV/0!</v>
      </c>
    </row>
    <row r="152" spans="1:28" s="1068" customFormat="1" ht="15" thickBot="1" x14ac:dyDescent="0.35">
      <c r="A152" s="1082"/>
      <c r="B152" s="1083" t="s">
        <v>1182</v>
      </c>
      <c r="C152" s="1084"/>
      <c r="D152" s="920"/>
      <c r="E152" s="1086"/>
      <c r="F152" s="1087">
        <f>SUM(F147:F151)</f>
        <v>0</v>
      </c>
      <c r="G152" s="1087">
        <f t="shared" ref="G152:R152" si="167">SUM(G147:G151)</f>
        <v>0</v>
      </c>
      <c r="H152" s="1087">
        <f t="shared" si="167"/>
        <v>0</v>
      </c>
      <c r="I152" s="1087">
        <f t="shared" si="167"/>
        <v>0</v>
      </c>
      <c r="J152" s="1087">
        <f t="shared" si="167"/>
        <v>0</v>
      </c>
      <c r="K152" s="1087">
        <f t="shared" si="167"/>
        <v>0</v>
      </c>
      <c r="L152" s="1087">
        <f t="shared" si="167"/>
        <v>0</v>
      </c>
      <c r="M152" s="1087">
        <f t="shared" si="167"/>
        <v>0</v>
      </c>
      <c r="N152" s="1087">
        <f t="shared" si="167"/>
        <v>0</v>
      </c>
      <c r="O152" s="1087">
        <f t="shared" si="167"/>
        <v>0</v>
      </c>
      <c r="P152" s="1087">
        <f t="shared" si="167"/>
        <v>0</v>
      </c>
      <c r="Q152" s="1087">
        <f t="shared" si="167"/>
        <v>0</v>
      </c>
      <c r="R152" s="1087">
        <f t="shared" si="167"/>
        <v>0</v>
      </c>
      <c r="S152" s="796">
        <f>SUM(S147:S151)</f>
        <v>0</v>
      </c>
      <c r="T152" s="1066"/>
      <c r="U152" s="1066"/>
      <c r="V152" s="1066"/>
      <c r="W152" s="1099">
        <f>SUM(W147:W151)</f>
        <v>0</v>
      </c>
      <c r="X152" s="1099">
        <f>SUM(X147:X151)</f>
        <v>0</v>
      </c>
      <c r="Z152" s="1089">
        <f>SUM(Z147:Z151)</f>
        <v>0</v>
      </c>
      <c r="AA152" s="1089">
        <f>SUM(AA147:AA151)</f>
        <v>0</v>
      </c>
      <c r="AB152" s="798" t="e">
        <f>Z152/(Z152+AA152)</f>
        <v>#DIV/0!</v>
      </c>
    </row>
    <row r="153" spans="1:28" ht="9.9499999999999993" customHeight="1" x14ac:dyDescent="0.3">
      <c r="A153" s="1100"/>
      <c r="B153" s="1101"/>
      <c r="C153" s="1118"/>
      <c r="D153" s="922"/>
      <c r="E153" s="1079"/>
      <c r="F153" s="1102"/>
      <c r="G153" s="1102"/>
      <c r="H153" s="1102"/>
      <c r="I153" s="1102"/>
      <c r="J153" s="1102"/>
      <c r="K153" s="1102"/>
      <c r="L153" s="1102"/>
      <c r="M153" s="1102"/>
      <c r="N153" s="1102"/>
      <c r="O153" s="1102"/>
      <c r="P153" s="1102"/>
      <c r="Q153" s="1102"/>
      <c r="R153" s="1102"/>
      <c r="S153" s="834"/>
      <c r="W153" s="1125"/>
      <c r="X153" s="1125"/>
      <c r="Z153" s="1125"/>
      <c r="AA153" s="1125"/>
      <c r="AB153" s="790"/>
    </row>
    <row r="154" spans="1:28" ht="15" thickBot="1" x14ac:dyDescent="0.35">
      <c r="A154" s="1104"/>
      <c r="B154" s="1208" t="s">
        <v>1183</v>
      </c>
      <c r="C154" s="1209"/>
      <c r="D154" s="923"/>
      <c r="E154" s="1108"/>
      <c r="F154" s="1107">
        <f t="shared" ref="F154:S154" si="168">SUM(F140,F146,F152)</f>
        <v>0</v>
      </c>
      <c r="G154" s="1107">
        <f t="shared" si="168"/>
        <v>0</v>
      </c>
      <c r="H154" s="1107">
        <f t="shared" si="168"/>
        <v>0</v>
      </c>
      <c r="I154" s="1107">
        <f t="shared" si="168"/>
        <v>0</v>
      </c>
      <c r="J154" s="1107">
        <f t="shared" si="168"/>
        <v>0</v>
      </c>
      <c r="K154" s="1107">
        <f t="shared" si="168"/>
        <v>0</v>
      </c>
      <c r="L154" s="1107">
        <f t="shared" si="168"/>
        <v>0</v>
      </c>
      <c r="M154" s="1107">
        <f t="shared" si="168"/>
        <v>0</v>
      </c>
      <c r="N154" s="1107">
        <f t="shared" si="168"/>
        <v>0</v>
      </c>
      <c r="O154" s="1107">
        <f t="shared" si="168"/>
        <v>0</v>
      </c>
      <c r="P154" s="1107">
        <f t="shared" si="168"/>
        <v>0</v>
      </c>
      <c r="Q154" s="1107">
        <f t="shared" si="168"/>
        <v>0</v>
      </c>
      <c r="R154" s="1107">
        <f t="shared" si="168"/>
        <v>0</v>
      </c>
      <c r="S154" s="814">
        <f t="shared" si="168"/>
        <v>0</v>
      </c>
      <c r="W154" s="1107">
        <f>SUM(W140,W146,W152)</f>
        <v>0</v>
      </c>
      <c r="X154" s="1107">
        <f>SUM(X140,X146,X152)</f>
        <v>0</v>
      </c>
      <c r="Z154" s="1107">
        <f>SUM(Z140,Z146,Z152)</f>
        <v>0</v>
      </c>
      <c r="AA154" s="1107">
        <f>SUM(AA140,AA146,AA152)</f>
        <v>0</v>
      </c>
      <c r="AB154" s="1190" t="e">
        <f t="shared" ref="AB154" si="169">Z154/(AA154+Z154)</f>
        <v>#DIV/0!</v>
      </c>
    </row>
    <row r="155" spans="1:28" ht="14.25" x14ac:dyDescent="0.3">
      <c r="A155" s="1126"/>
      <c r="B155" s="1101"/>
      <c r="C155" s="1077"/>
      <c r="D155" s="922"/>
      <c r="E155" s="1128"/>
      <c r="F155" s="1102"/>
      <c r="G155" s="1102"/>
      <c r="H155" s="1102"/>
      <c r="I155" s="1102"/>
      <c r="J155" s="1102"/>
      <c r="K155" s="1102"/>
      <c r="L155" s="1102"/>
      <c r="M155" s="1102"/>
      <c r="N155" s="1102"/>
      <c r="O155" s="1102"/>
      <c r="P155" s="1102"/>
      <c r="Q155" s="1102"/>
      <c r="R155" s="1102"/>
      <c r="S155" s="834"/>
      <c r="W155" s="1077"/>
      <c r="X155" s="1077"/>
      <c r="Z155" s="1077"/>
      <c r="AA155" s="1077"/>
      <c r="AB155" s="790"/>
    </row>
    <row r="156" spans="1:28" ht="14.25" x14ac:dyDescent="0.3">
      <c r="A156" s="1070">
        <v>8</v>
      </c>
      <c r="B156" s="1130" t="s">
        <v>162</v>
      </c>
      <c r="C156" s="1072"/>
      <c r="D156" s="918"/>
      <c r="E156" s="1073"/>
      <c r="F156" s="1116"/>
      <c r="G156" s="1116"/>
      <c r="H156" s="1116"/>
      <c r="I156" s="1116"/>
      <c r="J156" s="1116"/>
      <c r="K156" s="1116"/>
      <c r="L156" s="1116"/>
      <c r="M156" s="1116"/>
      <c r="N156" s="1116"/>
      <c r="O156" s="1116"/>
      <c r="P156" s="1116"/>
      <c r="Q156" s="1116"/>
      <c r="R156" s="1074"/>
      <c r="S156" s="838"/>
      <c r="W156" s="1072"/>
      <c r="X156" s="1072"/>
      <c r="Z156" s="1072"/>
      <c r="AA156" s="1072"/>
      <c r="AB156" s="781"/>
    </row>
    <row r="157" spans="1:28" ht="14.25" x14ac:dyDescent="0.3">
      <c r="A157" s="1075">
        <v>8.1</v>
      </c>
      <c r="B157" s="1076" t="s">
        <v>163</v>
      </c>
      <c r="C157" s="1148">
        <f>'24. M&amp;E Staff Loading'!C157</f>
        <v>0</v>
      </c>
      <c r="D157" s="919">
        <f>'24. M&amp;E Staff Loading'!D157</f>
        <v>0</v>
      </c>
      <c r="E157" s="1149">
        <f>'24. M&amp;E Staff Loading'!E157</f>
        <v>0</v>
      </c>
      <c r="F157" s="1102"/>
      <c r="G157" s="1102"/>
      <c r="H157" s="1102"/>
      <c r="I157" s="1102"/>
      <c r="J157" s="1102"/>
      <c r="K157" s="1102"/>
      <c r="L157" s="1102"/>
      <c r="M157" s="1102"/>
      <c r="N157" s="1102"/>
      <c r="O157" s="1102"/>
      <c r="P157" s="1102"/>
      <c r="Q157" s="1102"/>
      <c r="R157" s="1080">
        <f t="shared" ref="R157:R161" si="170">SUM(F157:Q157)</f>
        <v>0</v>
      </c>
      <c r="S157" s="788">
        <f>D157*R157</f>
        <v>0</v>
      </c>
      <c r="W157" s="1081">
        <f>X157/$U$7</f>
        <v>0</v>
      </c>
      <c r="X157" s="1081">
        <f>R157/12</f>
        <v>0</v>
      </c>
      <c r="Z157" s="1081">
        <f>IF($E157="Y",$R157,0)</f>
        <v>0</v>
      </c>
      <c r="AA157" s="1081">
        <f>IF($E157="N",$R157,0)</f>
        <v>0</v>
      </c>
      <c r="AB157" s="909" t="e">
        <f>Z157/(AA157+Z157)</f>
        <v>#DIV/0!</v>
      </c>
    </row>
    <row r="158" spans="1:28" s="1088" customFormat="1" ht="14.25" x14ac:dyDescent="0.3">
      <c r="A158" s="1075"/>
      <c r="B158" s="1076"/>
      <c r="C158" s="1148">
        <f>'24. M&amp;E Staff Loading'!C158</f>
        <v>0</v>
      </c>
      <c r="D158" s="919">
        <f>'24. M&amp;E Staff Loading'!D158</f>
        <v>0</v>
      </c>
      <c r="E158" s="1149">
        <f>'24. M&amp;E Staff Loading'!E158</f>
        <v>0</v>
      </c>
      <c r="F158" s="1102"/>
      <c r="G158" s="1102"/>
      <c r="H158" s="1102"/>
      <c r="I158" s="1102"/>
      <c r="J158" s="1102"/>
      <c r="K158" s="1102"/>
      <c r="L158" s="1102"/>
      <c r="M158" s="1102"/>
      <c r="N158" s="1102"/>
      <c r="O158" s="1102"/>
      <c r="P158" s="1102"/>
      <c r="Q158" s="1102"/>
      <c r="R158" s="1080">
        <f t="shared" si="170"/>
        <v>0</v>
      </c>
      <c r="S158" s="788">
        <f t="shared" ref="S158:S161" si="171">D158*R158</f>
        <v>0</v>
      </c>
      <c r="T158" s="1131"/>
      <c r="U158" s="1131"/>
      <c r="V158" s="1131"/>
      <c r="W158" s="1081">
        <f t="shared" ref="W158:W161" si="172">X158/$U$7</f>
        <v>0</v>
      </c>
      <c r="X158" s="1081">
        <f t="shared" ref="X158:X161" si="173">R158/12</f>
        <v>0</v>
      </c>
      <c r="Z158" s="1081">
        <f t="shared" ref="Z158:Z161" si="174">IF($E158="Y",$R158,0)</f>
        <v>0</v>
      </c>
      <c r="AA158" s="1081">
        <f t="shared" ref="AA158:AA161" si="175">IF($E158="N",$R158,0)</f>
        <v>0</v>
      </c>
      <c r="AB158" s="909" t="e">
        <f t="shared" ref="AB158:AB161" si="176">Z158/(AA158+Z158)</f>
        <v>#DIV/0!</v>
      </c>
    </row>
    <row r="159" spans="1:28" s="1088" customFormat="1" ht="14.25" x14ac:dyDescent="0.3">
      <c r="A159" s="1075"/>
      <c r="B159" s="1076"/>
      <c r="C159" s="1148">
        <f>'24. M&amp;E Staff Loading'!C159</f>
        <v>0</v>
      </c>
      <c r="D159" s="919">
        <f>'24. M&amp;E Staff Loading'!D159</f>
        <v>0</v>
      </c>
      <c r="E159" s="1149">
        <f>'24. M&amp;E Staff Loading'!E159</f>
        <v>0</v>
      </c>
      <c r="F159" s="1102"/>
      <c r="G159" s="1102"/>
      <c r="H159" s="1102"/>
      <c r="I159" s="1102"/>
      <c r="J159" s="1102"/>
      <c r="K159" s="1102"/>
      <c r="L159" s="1102"/>
      <c r="M159" s="1102"/>
      <c r="N159" s="1102"/>
      <c r="O159" s="1102"/>
      <c r="P159" s="1102"/>
      <c r="Q159" s="1102"/>
      <c r="R159" s="1080">
        <f t="shared" si="170"/>
        <v>0</v>
      </c>
      <c r="S159" s="788">
        <f t="shared" si="171"/>
        <v>0</v>
      </c>
      <c r="T159" s="1131"/>
      <c r="U159" s="1131"/>
      <c r="V159" s="1131"/>
      <c r="W159" s="1081">
        <f t="shared" si="172"/>
        <v>0</v>
      </c>
      <c r="X159" s="1081">
        <f t="shared" si="173"/>
        <v>0</v>
      </c>
      <c r="Z159" s="1081">
        <f t="shared" si="174"/>
        <v>0</v>
      </c>
      <c r="AA159" s="1081">
        <f t="shared" si="175"/>
        <v>0</v>
      </c>
      <c r="AB159" s="909" t="e">
        <f t="shared" si="176"/>
        <v>#DIV/0!</v>
      </c>
    </row>
    <row r="160" spans="1:28" ht="14.25" x14ac:dyDescent="0.3">
      <c r="A160" s="1075"/>
      <c r="B160" s="1076"/>
      <c r="C160" s="1148">
        <f>'24. M&amp;E Staff Loading'!C160</f>
        <v>0</v>
      </c>
      <c r="D160" s="919">
        <f>'24. M&amp;E Staff Loading'!D160</f>
        <v>0</v>
      </c>
      <c r="E160" s="1149">
        <f>'24. M&amp;E Staff Loading'!E160</f>
        <v>0</v>
      </c>
      <c r="F160" s="1102"/>
      <c r="G160" s="1102"/>
      <c r="H160" s="1102"/>
      <c r="I160" s="1102"/>
      <c r="J160" s="1102"/>
      <c r="K160" s="1102"/>
      <c r="L160" s="1102"/>
      <c r="M160" s="1102"/>
      <c r="N160" s="1102"/>
      <c r="O160" s="1102"/>
      <c r="P160" s="1102"/>
      <c r="Q160" s="1102"/>
      <c r="R160" s="1080">
        <f t="shared" si="170"/>
        <v>0</v>
      </c>
      <c r="S160" s="788">
        <f t="shared" si="171"/>
        <v>0</v>
      </c>
      <c r="T160" s="1131"/>
      <c r="U160" s="1131"/>
      <c r="V160" s="1131"/>
      <c r="W160" s="1081">
        <f t="shared" si="172"/>
        <v>0</v>
      </c>
      <c r="X160" s="1081">
        <f t="shared" si="173"/>
        <v>0</v>
      </c>
      <c r="Z160" s="1081">
        <f t="shared" si="174"/>
        <v>0</v>
      </c>
      <c r="AA160" s="1081">
        <f t="shared" si="175"/>
        <v>0</v>
      </c>
      <c r="AB160" s="909" t="e">
        <f t="shared" si="176"/>
        <v>#DIV/0!</v>
      </c>
    </row>
    <row r="161" spans="1:28" ht="14.25" x14ac:dyDescent="0.3">
      <c r="A161" s="1075"/>
      <c r="B161" s="1076"/>
      <c r="C161" s="1148">
        <f>'24. M&amp;E Staff Loading'!C161</f>
        <v>0</v>
      </c>
      <c r="D161" s="919">
        <f>'24. M&amp;E Staff Loading'!D161</f>
        <v>0</v>
      </c>
      <c r="E161" s="1149">
        <f>'24. M&amp;E Staff Loading'!E161</f>
        <v>0</v>
      </c>
      <c r="F161" s="1102"/>
      <c r="G161" s="1102"/>
      <c r="H161" s="1102"/>
      <c r="I161" s="1102"/>
      <c r="J161" s="1102"/>
      <c r="K161" s="1102"/>
      <c r="L161" s="1102"/>
      <c r="M161" s="1102"/>
      <c r="N161" s="1102"/>
      <c r="O161" s="1102"/>
      <c r="P161" s="1102"/>
      <c r="Q161" s="1102"/>
      <c r="R161" s="1080">
        <f t="shared" si="170"/>
        <v>0</v>
      </c>
      <c r="S161" s="788">
        <f t="shared" si="171"/>
        <v>0</v>
      </c>
      <c r="T161" s="1131"/>
      <c r="U161" s="1131"/>
      <c r="V161" s="1131"/>
      <c r="W161" s="1081">
        <f t="shared" si="172"/>
        <v>0</v>
      </c>
      <c r="X161" s="1081">
        <f t="shared" si="173"/>
        <v>0</v>
      </c>
      <c r="Z161" s="1081">
        <f t="shared" si="174"/>
        <v>0</v>
      </c>
      <c r="AA161" s="1081">
        <f t="shared" si="175"/>
        <v>0</v>
      </c>
      <c r="AB161" s="909" t="e">
        <f t="shared" si="176"/>
        <v>#DIV/0!</v>
      </c>
    </row>
    <row r="162" spans="1:28" ht="15" thickBot="1" x14ac:dyDescent="0.35">
      <c r="A162" s="1082"/>
      <c r="B162" s="1083" t="s">
        <v>164</v>
      </c>
      <c r="C162" s="1084"/>
      <c r="D162" s="920"/>
      <c r="E162" s="1086"/>
      <c r="F162" s="1087">
        <f>SUM(F157:F161)</f>
        <v>0</v>
      </c>
      <c r="G162" s="1087">
        <f t="shared" ref="G162:R162" si="177">SUM(G157:G161)</f>
        <v>0</v>
      </c>
      <c r="H162" s="1087">
        <f t="shared" si="177"/>
        <v>0</v>
      </c>
      <c r="I162" s="1087">
        <f t="shared" si="177"/>
        <v>0</v>
      </c>
      <c r="J162" s="1087">
        <f t="shared" si="177"/>
        <v>0</v>
      </c>
      <c r="K162" s="1087">
        <f t="shared" si="177"/>
        <v>0</v>
      </c>
      <c r="L162" s="1087">
        <f t="shared" si="177"/>
        <v>0</v>
      </c>
      <c r="M162" s="1087">
        <f t="shared" si="177"/>
        <v>0</v>
      </c>
      <c r="N162" s="1087">
        <f t="shared" si="177"/>
        <v>0</v>
      </c>
      <c r="O162" s="1087">
        <f t="shared" si="177"/>
        <v>0</v>
      </c>
      <c r="P162" s="1087">
        <f t="shared" si="177"/>
        <v>0</v>
      </c>
      <c r="Q162" s="1087">
        <f t="shared" si="177"/>
        <v>0</v>
      </c>
      <c r="R162" s="1087">
        <f t="shared" si="177"/>
        <v>0</v>
      </c>
      <c r="S162" s="796">
        <f>SUM(S157:S161)</f>
        <v>0</v>
      </c>
      <c r="T162" s="1131"/>
      <c r="U162" s="1131"/>
      <c r="V162" s="1131"/>
      <c r="W162" s="1099">
        <f>SUM(W157:W161)</f>
        <v>0</v>
      </c>
      <c r="X162" s="1099">
        <f>SUM(X157:X161)</f>
        <v>0</v>
      </c>
      <c r="Z162" s="1089">
        <f>SUM(Z157:Z161)</f>
        <v>0</v>
      </c>
      <c r="AA162" s="1089">
        <f>SUM(AA157:AA161)</f>
        <v>0</v>
      </c>
      <c r="AB162" s="798" t="e">
        <f>Z162/(Z162+AA162)</f>
        <v>#DIV/0!</v>
      </c>
    </row>
    <row r="163" spans="1:28" ht="14.25" x14ac:dyDescent="0.3">
      <c r="A163" s="1075">
        <v>8.1999999999999993</v>
      </c>
      <c r="B163" s="1076" t="s">
        <v>1184</v>
      </c>
      <c r="C163" s="1148">
        <f>'24. M&amp;E Staff Loading'!C163</f>
        <v>0</v>
      </c>
      <c r="D163" s="919">
        <f>'24. M&amp;E Staff Loading'!D163</f>
        <v>0</v>
      </c>
      <c r="E163" s="1149">
        <f>'24. M&amp;E Staff Loading'!E163</f>
        <v>0</v>
      </c>
      <c r="F163" s="1102"/>
      <c r="G163" s="1102"/>
      <c r="H163" s="1102"/>
      <c r="I163" s="1102"/>
      <c r="J163" s="1102"/>
      <c r="K163" s="1102"/>
      <c r="L163" s="1102"/>
      <c r="M163" s="1102"/>
      <c r="N163" s="1102"/>
      <c r="O163" s="1102"/>
      <c r="P163" s="1102"/>
      <c r="Q163" s="1102"/>
      <c r="R163" s="1080">
        <f t="shared" ref="R163:R167" si="178">SUM(F163:Q163)</f>
        <v>0</v>
      </c>
      <c r="S163" s="788">
        <f>D163*R163</f>
        <v>0</v>
      </c>
      <c r="T163" s="1131"/>
      <c r="U163" s="1131"/>
      <c r="V163" s="1131"/>
      <c r="W163" s="1081">
        <f>X163/$U$7</f>
        <v>0</v>
      </c>
      <c r="X163" s="1081">
        <f>R163/12</f>
        <v>0</v>
      </c>
      <c r="Z163" s="1081">
        <f>IF($E163="Y",$R163,0)</f>
        <v>0</v>
      </c>
      <c r="AA163" s="1081">
        <f>IF($E163="N",$R163,0)</f>
        <v>0</v>
      </c>
      <c r="AB163" s="909" t="e">
        <f>Z163/(AA163+Z163)</f>
        <v>#DIV/0!</v>
      </c>
    </row>
    <row r="164" spans="1:28" s="1088" customFormat="1" ht="14.25" x14ac:dyDescent="0.3">
      <c r="A164" s="1075"/>
      <c r="B164" s="1076"/>
      <c r="C164" s="1148">
        <f>'24. M&amp;E Staff Loading'!C164</f>
        <v>0</v>
      </c>
      <c r="D164" s="919">
        <f>'24. M&amp;E Staff Loading'!D164</f>
        <v>0</v>
      </c>
      <c r="E164" s="1149">
        <f>'24. M&amp;E Staff Loading'!E164</f>
        <v>0</v>
      </c>
      <c r="F164" s="1102"/>
      <c r="G164" s="1102"/>
      <c r="H164" s="1102"/>
      <c r="I164" s="1102"/>
      <c r="J164" s="1102"/>
      <c r="K164" s="1102"/>
      <c r="L164" s="1102"/>
      <c r="M164" s="1102"/>
      <c r="N164" s="1102"/>
      <c r="O164" s="1102"/>
      <c r="P164" s="1102"/>
      <c r="Q164" s="1102"/>
      <c r="R164" s="1080">
        <f t="shared" si="178"/>
        <v>0</v>
      </c>
      <c r="S164" s="788">
        <f t="shared" ref="S164:S167" si="179">D164*R164</f>
        <v>0</v>
      </c>
      <c r="T164" s="1131"/>
      <c r="U164" s="1131"/>
      <c r="V164" s="1131"/>
      <c r="W164" s="1081">
        <f t="shared" ref="W164:W167" si="180">X164/$U$7</f>
        <v>0</v>
      </c>
      <c r="X164" s="1081">
        <f t="shared" ref="X164:X167" si="181">R164/12</f>
        <v>0</v>
      </c>
      <c r="Z164" s="1081">
        <f t="shared" ref="Z164:Z167" si="182">IF($E164="Y",$R164,0)</f>
        <v>0</v>
      </c>
      <c r="AA164" s="1081">
        <f t="shared" ref="AA164:AA167" si="183">IF($E164="N",$R164,0)</f>
        <v>0</v>
      </c>
      <c r="AB164" s="909" t="e">
        <f t="shared" ref="AB164:AB167" si="184">Z164/(AA164+Z164)</f>
        <v>#DIV/0!</v>
      </c>
    </row>
    <row r="165" spans="1:28" ht="14.25" x14ac:dyDescent="0.3">
      <c r="A165" s="1075"/>
      <c r="B165" s="1076"/>
      <c r="C165" s="1148">
        <f>'24. M&amp;E Staff Loading'!C165</f>
        <v>0</v>
      </c>
      <c r="D165" s="919">
        <f>'24. M&amp;E Staff Loading'!D165</f>
        <v>0</v>
      </c>
      <c r="E165" s="1149">
        <f>'24. M&amp;E Staff Loading'!E165</f>
        <v>0</v>
      </c>
      <c r="F165" s="1102"/>
      <c r="G165" s="1102"/>
      <c r="H165" s="1102"/>
      <c r="I165" s="1102"/>
      <c r="J165" s="1102"/>
      <c r="K165" s="1102"/>
      <c r="L165" s="1102"/>
      <c r="M165" s="1102"/>
      <c r="N165" s="1102"/>
      <c r="O165" s="1102"/>
      <c r="P165" s="1102"/>
      <c r="Q165" s="1102"/>
      <c r="R165" s="1080">
        <f t="shared" si="178"/>
        <v>0</v>
      </c>
      <c r="S165" s="788">
        <f t="shared" si="179"/>
        <v>0</v>
      </c>
      <c r="T165" s="1131"/>
      <c r="U165" s="1131"/>
      <c r="V165" s="1131"/>
      <c r="W165" s="1081">
        <f t="shared" si="180"/>
        <v>0</v>
      </c>
      <c r="X165" s="1081">
        <f t="shared" si="181"/>
        <v>0</v>
      </c>
      <c r="Z165" s="1081">
        <f t="shared" si="182"/>
        <v>0</v>
      </c>
      <c r="AA165" s="1081">
        <f t="shared" si="183"/>
        <v>0</v>
      </c>
      <c r="AB165" s="909" t="e">
        <f t="shared" si="184"/>
        <v>#DIV/0!</v>
      </c>
    </row>
    <row r="166" spans="1:28" ht="14.25" x14ac:dyDescent="0.3">
      <c r="A166" s="1075"/>
      <c r="B166" s="1076"/>
      <c r="C166" s="1148">
        <f>'24. M&amp;E Staff Loading'!C166</f>
        <v>0</v>
      </c>
      <c r="D166" s="919">
        <f>'24. M&amp;E Staff Loading'!D166</f>
        <v>0</v>
      </c>
      <c r="E166" s="1149">
        <f>'24. M&amp;E Staff Loading'!E166</f>
        <v>0</v>
      </c>
      <c r="F166" s="1102"/>
      <c r="G166" s="1102"/>
      <c r="H166" s="1102"/>
      <c r="I166" s="1102"/>
      <c r="J166" s="1102"/>
      <c r="K166" s="1102"/>
      <c r="L166" s="1102"/>
      <c r="M166" s="1102"/>
      <c r="N166" s="1102"/>
      <c r="O166" s="1102"/>
      <c r="P166" s="1102"/>
      <c r="Q166" s="1102"/>
      <c r="R166" s="1080">
        <f t="shared" si="178"/>
        <v>0</v>
      </c>
      <c r="S166" s="788">
        <f t="shared" si="179"/>
        <v>0</v>
      </c>
      <c r="T166" s="1131"/>
      <c r="U166" s="1131"/>
      <c r="V166" s="1131"/>
      <c r="W166" s="1081">
        <f t="shared" si="180"/>
        <v>0</v>
      </c>
      <c r="X166" s="1081">
        <f t="shared" si="181"/>
        <v>0</v>
      </c>
      <c r="Z166" s="1081">
        <f t="shared" si="182"/>
        <v>0</v>
      </c>
      <c r="AA166" s="1081">
        <f t="shared" si="183"/>
        <v>0</v>
      </c>
      <c r="AB166" s="909" t="e">
        <f t="shared" si="184"/>
        <v>#DIV/0!</v>
      </c>
    </row>
    <row r="167" spans="1:28" ht="14.25" x14ac:dyDescent="0.3">
      <c r="A167" s="1075"/>
      <c r="B167" s="1076"/>
      <c r="C167" s="1148">
        <f>'24. M&amp;E Staff Loading'!C167</f>
        <v>0</v>
      </c>
      <c r="D167" s="919">
        <f>'24. M&amp;E Staff Loading'!D167</f>
        <v>0</v>
      </c>
      <c r="E167" s="1149">
        <f>'24. M&amp;E Staff Loading'!E167</f>
        <v>0</v>
      </c>
      <c r="F167" s="1102"/>
      <c r="G167" s="1102"/>
      <c r="H167" s="1102"/>
      <c r="I167" s="1102"/>
      <c r="J167" s="1102"/>
      <c r="K167" s="1102"/>
      <c r="L167" s="1102"/>
      <c r="M167" s="1102"/>
      <c r="N167" s="1102"/>
      <c r="O167" s="1102"/>
      <c r="P167" s="1102"/>
      <c r="Q167" s="1102"/>
      <c r="R167" s="1080">
        <f t="shared" si="178"/>
        <v>0</v>
      </c>
      <c r="S167" s="788">
        <f t="shared" si="179"/>
        <v>0</v>
      </c>
      <c r="T167" s="1131"/>
      <c r="U167" s="1131"/>
      <c r="V167" s="1131"/>
      <c r="W167" s="1081">
        <f t="shared" si="180"/>
        <v>0</v>
      </c>
      <c r="X167" s="1081">
        <f t="shared" si="181"/>
        <v>0</v>
      </c>
      <c r="Z167" s="1081">
        <f t="shared" si="182"/>
        <v>0</v>
      </c>
      <c r="AA167" s="1081">
        <f t="shared" si="183"/>
        <v>0</v>
      </c>
      <c r="AB167" s="909" t="e">
        <f t="shared" si="184"/>
        <v>#DIV/0!</v>
      </c>
    </row>
    <row r="168" spans="1:28" ht="15" thickBot="1" x14ac:dyDescent="0.35">
      <c r="A168" s="1082"/>
      <c r="B168" s="1083" t="s">
        <v>1185</v>
      </c>
      <c r="C168" s="1084"/>
      <c r="D168" s="920"/>
      <c r="E168" s="1086"/>
      <c r="F168" s="1087">
        <f>SUM(F163:F167)</f>
        <v>0</v>
      </c>
      <c r="G168" s="1087">
        <f t="shared" ref="G168:R168" si="185">SUM(G163:G167)</f>
        <v>0</v>
      </c>
      <c r="H168" s="1087">
        <f t="shared" si="185"/>
        <v>0</v>
      </c>
      <c r="I168" s="1087">
        <f t="shared" si="185"/>
        <v>0</v>
      </c>
      <c r="J168" s="1087">
        <f t="shared" si="185"/>
        <v>0</v>
      </c>
      <c r="K168" s="1087">
        <f t="shared" si="185"/>
        <v>0</v>
      </c>
      <c r="L168" s="1087">
        <f t="shared" si="185"/>
        <v>0</v>
      </c>
      <c r="M168" s="1087">
        <f t="shared" si="185"/>
        <v>0</v>
      </c>
      <c r="N168" s="1087">
        <f t="shared" si="185"/>
        <v>0</v>
      </c>
      <c r="O168" s="1087">
        <f t="shared" si="185"/>
        <v>0</v>
      </c>
      <c r="P168" s="1087">
        <f t="shared" si="185"/>
        <v>0</v>
      </c>
      <c r="Q168" s="1087">
        <f t="shared" si="185"/>
        <v>0</v>
      </c>
      <c r="R168" s="1087">
        <f t="shared" si="185"/>
        <v>0</v>
      </c>
      <c r="S168" s="796">
        <f>SUM(S163:S167)</f>
        <v>0</v>
      </c>
      <c r="T168" s="1131"/>
      <c r="U168" s="1131"/>
      <c r="V168" s="1131"/>
      <c r="W168" s="1099">
        <f>SUM(W163:W167)</f>
        <v>0</v>
      </c>
      <c r="X168" s="1099">
        <f>SUM(X163:X167)</f>
        <v>0</v>
      </c>
      <c r="Z168" s="1089">
        <f>SUM(Z163:Z167)</f>
        <v>0</v>
      </c>
      <c r="AA168" s="1089">
        <f>SUM(AA163:AA167)</f>
        <v>0</v>
      </c>
      <c r="AB168" s="798" t="e">
        <f>Z168/(Z168+AA168)</f>
        <v>#DIV/0!</v>
      </c>
    </row>
    <row r="169" spans="1:28" ht="14.25" x14ac:dyDescent="0.3">
      <c r="A169" s="1075">
        <v>8.3000000000000007</v>
      </c>
      <c r="B169" s="1076" t="s">
        <v>1186</v>
      </c>
      <c r="C169" s="1148">
        <f>'24. M&amp;E Staff Loading'!C169</f>
        <v>0</v>
      </c>
      <c r="D169" s="919">
        <f>'24. M&amp;E Staff Loading'!D169</f>
        <v>0</v>
      </c>
      <c r="E169" s="1149">
        <f>'24. M&amp;E Staff Loading'!E169</f>
        <v>0</v>
      </c>
      <c r="F169" s="1102"/>
      <c r="G169" s="1102"/>
      <c r="H169" s="1102"/>
      <c r="I169" s="1102"/>
      <c r="J169" s="1102"/>
      <c r="K169" s="1102"/>
      <c r="L169" s="1102"/>
      <c r="M169" s="1102"/>
      <c r="N169" s="1102"/>
      <c r="O169" s="1102"/>
      <c r="P169" s="1102"/>
      <c r="Q169" s="1102"/>
      <c r="R169" s="1080">
        <f t="shared" ref="R169:R173" si="186">SUM(F169:Q169)</f>
        <v>0</v>
      </c>
      <c r="S169" s="788">
        <f>D169*R169</f>
        <v>0</v>
      </c>
      <c r="T169" s="1131"/>
      <c r="U169" s="1131"/>
      <c r="V169" s="1131"/>
      <c r="W169" s="1081">
        <f>X169/$U$7</f>
        <v>0</v>
      </c>
      <c r="X169" s="1081">
        <f>R169/12</f>
        <v>0</v>
      </c>
      <c r="Z169" s="1081">
        <f>IF($E169="Y",$R169,0)</f>
        <v>0</v>
      </c>
      <c r="AA169" s="1081">
        <f>IF($E169="N",$R169,0)</f>
        <v>0</v>
      </c>
      <c r="AB169" s="909" t="e">
        <f>Z169/(AA169+Z169)</f>
        <v>#DIV/0!</v>
      </c>
    </row>
    <row r="170" spans="1:28" s="1088" customFormat="1" ht="14.25" x14ac:dyDescent="0.3">
      <c r="A170" s="1075"/>
      <c r="B170" s="1076"/>
      <c r="C170" s="1148">
        <f>'24. M&amp;E Staff Loading'!C170</f>
        <v>0</v>
      </c>
      <c r="D170" s="919">
        <f>'24. M&amp;E Staff Loading'!D170</f>
        <v>0</v>
      </c>
      <c r="E170" s="1149">
        <f>'24. M&amp;E Staff Loading'!E170</f>
        <v>0</v>
      </c>
      <c r="F170" s="1102"/>
      <c r="G170" s="1102"/>
      <c r="H170" s="1102"/>
      <c r="I170" s="1102"/>
      <c r="J170" s="1102"/>
      <c r="K170" s="1102"/>
      <c r="L170" s="1102"/>
      <c r="M170" s="1102"/>
      <c r="N170" s="1102"/>
      <c r="O170" s="1102"/>
      <c r="P170" s="1102"/>
      <c r="Q170" s="1102"/>
      <c r="R170" s="1080">
        <f t="shared" si="186"/>
        <v>0</v>
      </c>
      <c r="S170" s="788">
        <f t="shared" ref="S170:S173" si="187">D170*R170</f>
        <v>0</v>
      </c>
      <c r="T170" s="1131"/>
      <c r="U170" s="1131"/>
      <c r="V170" s="1131"/>
      <c r="W170" s="1081">
        <f t="shared" ref="W170:W173" si="188">X170/$U$7</f>
        <v>0</v>
      </c>
      <c r="X170" s="1081">
        <f t="shared" ref="X170:X173" si="189">R170/12</f>
        <v>0</v>
      </c>
      <c r="Z170" s="1081">
        <f t="shared" ref="Z170:Z173" si="190">IF($E170="Y",$R170,0)</f>
        <v>0</v>
      </c>
      <c r="AA170" s="1081">
        <f t="shared" ref="AA170:AA173" si="191">IF($E170="N",$R170,0)</f>
        <v>0</v>
      </c>
      <c r="AB170" s="909" t="e">
        <f t="shared" ref="AB170:AB173" si="192">Z170/(AA170+Z170)</f>
        <v>#DIV/0!</v>
      </c>
    </row>
    <row r="171" spans="1:28" s="1088" customFormat="1" ht="14.25" x14ac:dyDescent="0.3">
      <c r="A171" s="1075"/>
      <c r="B171" s="1076"/>
      <c r="C171" s="1148">
        <f>'24. M&amp;E Staff Loading'!C171</f>
        <v>0</v>
      </c>
      <c r="D171" s="919">
        <f>'24. M&amp;E Staff Loading'!D171</f>
        <v>0</v>
      </c>
      <c r="E171" s="1149">
        <f>'24. M&amp;E Staff Loading'!E171</f>
        <v>0</v>
      </c>
      <c r="F171" s="1102"/>
      <c r="G171" s="1102"/>
      <c r="H171" s="1102"/>
      <c r="I171" s="1102"/>
      <c r="J171" s="1102"/>
      <c r="K171" s="1102"/>
      <c r="L171" s="1102"/>
      <c r="M171" s="1102"/>
      <c r="N171" s="1102"/>
      <c r="O171" s="1102"/>
      <c r="P171" s="1102"/>
      <c r="Q171" s="1102"/>
      <c r="R171" s="1080">
        <f t="shared" si="186"/>
        <v>0</v>
      </c>
      <c r="S171" s="788">
        <f t="shared" si="187"/>
        <v>0</v>
      </c>
      <c r="T171" s="1131"/>
      <c r="U171" s="1131"/>
      <c r="V171" s="1131"/>
      <c r="W171" s="1081">
        <f t="shared" si="188"/>
        <v>0</v>
      </c>
      <c r="X171" s="1081">
        <f t="shared" si="189"/>
        <v>0</v>
      </c>
      <c r="Z171" s="1081">
        <f t="shared" si="190"/>
        <v>0</v>
      </c>
      <c r="AA171" s="1081">
        <f t="shared" si="191"/>
        <v>0</v>
      </c>
      <c r="AB171" s="909" t="e">
        <f t="shared" si="192"/>
        <v>#DIV/0!</v>
      </c>
    </row>
    <row r="172" spans="1:28" ht="14.25" x14ac:dyDescent="0.3">
      <c r="A172" s="1075"/>
      <c r="B172" s="1076"/>
      <c r="C172" s="1148">
        <f>'24. M&amp;E Staff Loading'!C172</f>
        <v>0</v>
      </c>
      <c r="D172" s="919">
        <f>'24. M&amp;E Staff Loading'!D172</f>
        <v>0</v>
      </c>
      <c r="E172" s="1149">
        <f>'24. M&amp;E Staff Loading'!E172</f>
        <v>0</v>
      </c>
      <c r="F172" s="1102"/>
      <c r="G172" s="1102"/>
      <c r="H172" s="1102"/>
      <c r="I172" s="1102"/>
      <c r="J172" s="1102"/>
      <c r="K172" s="1102"/>
      <c r="L172" s="1102"/>
      <c r="M172" s="1102"/>
      <c r="N172" s="1102"/>
      <c r="O172" s="1102"/>
      <c r="P172" s="1102"/>
      <c r="Q172" s="1102"/>
      <c r="R172" s="1080">
        <f t="shared" si="186"/>
        <v>0</v>
      </c>
      <c r="S172" s="788">
        <f t="shared" si="187"/>
        <v>0</v>
      </c>
      <c r="T172" s="1131"/>
      <c r="U172" s="1131"/>
      <c r="V172" s="1131"/>
      <c r="W172" s="1081">
        <f t="shared" si="188"/>
        <v>0</v>
      </c>
      <c r="X172" s="1081">
        <f t="shared" si="189"/>
        <v>0</v>
      </c>
      <c r="Z172" s="1081">
        <f t="shared" si="190"/>
        <v>0</v>
      </c>
      <c r="AA172" s="1081">
        <f t="shared" si="191"/>
        <v>0</v>
      </c>
      <c r="AB172" s="909" t="e">
        <f t="shared" si="192"/>
        <v>#DIV/0!</v>
      </c>
    </row>
    <row r="173" spans="1:28" ht="14.25" x14ac:dyDescent="0.3">
      <c r="A173" s="1075"/>
      <c r="B173" s="1076"/>
      <c r="C173" s="1148">
        <f>'24. M&amp;E Staff Loading'!C173</f>
        <v>0</v>
      </c>
      <c r="D173" s="919">
        <f>'24. M&amp;E Staff Loading'!D173</f>
        <v>0</v>
      </c>
      <c r="E173" s="1149">
        <f>'24. M&amp;E Staff Loading'!E173</f>
        <v>0</v>
      </c>
      <c r="F173" s="1102"/>
      <c r="G173" s="1102"/>
      <c r="H173" s="1102"/>
      <c r="I173" s="1102"/>
      <c r="J173" s="1102"/>
      <c r="K173" s="1102"/>
      <c r="L173" s="1102"/>
      <c r="M173" s="1102"/>
      <c r="N173" s="1102"/>
      <c r="O173" s="1102"/>
      <c r="P173" s="1102"/>
      <c r="Q173" s="1102"/>
      <c r="R173" s="1080">
        <f t="shared" si="186"/>
        <v>0</v>
      </c>
      <c r="S173" s="788">
        <f t="shared" si="187"/>
        <v>0</v>
      </c>
      <c r="T173" s="1131"/>
      <c r="U173" s="1131"/>
      <c r="V173" s="1131"/>
      <c r="W173" s="1081">
        <f t="shared" si="188"/>
        <v>0</v>
      </c>
      <c r="X173" s="1081">
        <f t="shared" si="189"/>
        <v>0</v>
      </c>
      <c r="Z173" s="1081">
        <f t="shared" si="190"/>
        <v>0</v>
      </c>
      <c r="AA173" s="1081">
        <f t="shared" si="191"/>
        <v>0</v>
      </c>
      <c r="AB173" s="909" t="e">
        <f t="shared" si="192"/>
        <v>#DIV/0!</v>
      </c>
    </row>
    <row r="174" spans="1:28" ht="15" thickBot="1" x14ac:dyDescent="0.35">
      <c r="A174" s="1082"/>
      <c r="B174" s="1083" t="s">
        <v>1187</v>
      </c>
      <c r="C174" s="1084"/>
      <c r="D174" s="920"/>
      <c r="E174" s="1086"/>
      <c r="F174" s="1087">
        <f>SUM(F169:F173)</f>
        <v>0</v>
      </c>
      <c r="G174" s="1087">
        <f t="shared" ref="G174:R174" si="193">SUM(G169:G173)</f>
        <v>0</v>
      </c>
      <c r="H174" s="1087">
        <f t="shared" si="193"/>
        <v>0</v>
      </c>
      <c r="I174" s="1087">
        <f t="shared" si="193"/>
        <v>0</v>
      </c>
      <c r="J174" s="1087">
        <f t="shared" si="193"/>
        <v>0</v>
      </c>
      <c r="K174" s="1087">
        <f t="shared" si="193"/>
        <v>0</v>
      </c>
      <c r="L174" s="1087">
        <f t="shared" si="193"/>
        <v>0</v>
      </c>
      <c r="M174" s="1087">
        <f t="shared" si="193"/>
        <v>0</v>
      </c>
      <c r="N174" s="1087">
        <f t="shared" si="193"/>
        <v>0</v>
      </c>
      <c r="O174" s="1087">
        <f t="shared" si="193"/>
        <v>0</v>
      </c>
      <c r="P174" s="1087">
        <f t="shared" si="193"/>
        <v>0</v>
      </c>
      <c r="Q174" s="1087">
        <f t="shared" si="193"/>
        <v>0</v>
      </c>
      <c r="R174" s="1087">
        <f t="shared" si="193"/>
        <v>0</v>
      </c>
      <c r="S174" s="796">
        <f>SUM(S169:S173)</f>
        <v>0</v>
      </c>
      <c r="T174" s="1131"/>
      <c r="U174" s="1131"/>
      <c r="V174" s="1131"/>
      <c r="W174" s="1099">
        <f>SUM(W169:W173)</f>
        <v>0</v>
      </c>
      <c r="X174" s="1099">
        <f>SUM(X169:X173)</f>
        <v>0</v>
      </c>
      <c r="Z174" s="1089">
        <f>SUM(Z169:Z173)</f>
        <v>0</v>
      </c>
      <c r="AA174" s="1089">
        <f>SUM(AA169:AA173)</f>
        <v>0</v>
      </c>
      <c r="AB174" s="798" t="e">
        <f>Z174/(Z174+AA174)</f>
        <v>#DIV/0!</v>
      </c>
    </row>
    <row r="175" spans="1:28" ht="14.25" x14ac:dyDescent="0.3">
      <c r="A175" s="1075">
        <v>8.4</v>
      </c>
      <c r="B175" s="1076" t="s">
        <v>1188</v>
      </c>
      <c r="C175" s="1148">
        <f>'24. M&amp;E Staff Loading'!C175</f>
        <v>0</v>
      </c>
      <c r="D175" s="919">
        <f>'24. M&amp;E Staff Loading'!D175</f>
        <v>0</v>
      </c>
      <c r="E175" s="1149">
        <f>'24. M&amp;E Staff Loading'!E175</f>
        <v>0</v>
      </c>
      <c r="F175" s="1102"/>
      <c r="G175" s="1102"/>
      <c r="H175" s="1102"/>
      <c r="I175" s="1102"/>
      <c r="J175" s="1102"/>
      <c r="K175" s="1102"/>
      <c r="L175" s="1102"/>
      <c r="M175" s="1102"/>
      <c r="N175" s="1102"/>
      <c r="O175" s="1102"/>
      <c r="P175" s="1102"/>
      <c r="Q175" s="1102"/>
      <c r="R175" s="1080">
        <f t="shared" ref="R175:R179" si="194">SUM(F175:Q175)</f>
        <v>0</v>
      </c>
      <c r="S175" s="788">
        <f>D175*R175</f>
        <v>0</v>
      </c>
      <c r="T175" s="1131"/>
      <c r="U175" s="1131"/>
      <c r="V175" s="1131"/>
      <c r="W175" s="1081">
        <f>X175/$U$7</f>
        <v>0</v>
      </c>
      <c r="X175" s="1081">
        <f>R175/12</f>
        <v>0</v>
      </c>
      <c r="Z175" s="1081">
        <f>IF($E175="Y",$R175,0)</f>
        <v>0</v>
      </c>
      <c r="AA175" s="1081">
        <f>IF($E175="N",$R175,0)</f>
        <v>0</v>
      </c>
      <c r="AB175" s="909" t="e">
        <f>Z175/(AA175+Z175)</f>
        <v>#DIV/0!</v>
      </c>
    </row>
    <row r="176" spans="1:28" s="1088" customFormat="1" ht="14.25" x14ac:dyDescent="0.3">
      <c r="A176" s="1075"/>
      <c r="B176" s="1076"/>
      <c r="C176" s="1148">
        <f>'24. M&amp;E Staff Loading'!C176</f>
        <v>0</v>
      </c>
      <c r="D176" s="919">
        <f>'24. M&amp;E Staff Loading'!D176</f>
        <v>0</v>
      </c>
      <c r="E176" s="1149">
        <f>'24. M&amp;E Staff Loading'!E176</f>
        <v>0</v>
      </c>
      <c r="F176" s="1102"/>
      <c r="G176" s="1102"/>
      <c r="H176" s="1102"/>
      <c r="I176" s="1102"/>
      <c r="J176" s="1102"/>
      <c r="K176" s="1102"/>
      <c r="L176" s="1102"/>
      <c r="M176" s="1102"/>
      <c r="N176" s="1102"/>
      <c r="O176" s="1102"/>
      <c r="P176" s="1102"/>
      <c r="Q176" s="1102"/>
      <c r="R176" s="1080">
        <f t="shared" si="194"/>
        <v>0</v>
      </c>
      <c r="S176" s="788">
        <f t="shared" ref="S176:S179" si="195">D176*R176</f>
        <v>0</v>
      </c>
      <c r="T176" s="1131"/>
      <c r="U176" s="1131"/>
      <c r="V176" s="1131"/>
      <c r="W176" s="1081">
        <f t="shared" ref="W176:W179" si="196">X176/$U$7</f>
        <v>0</v>
      </c>
      <c r="X176" s="1081">
        <f t="shared" ref="X176:X179" si="197">R176/12</f>
        <v>0</v>
      </c>
      <c r="Z176" s="1081">
        <f t="shared" ref="Z176:Z179" si="198">IF($E176="Y",$R176,0)</f>
        <v>0</v>
      </c>
      <c r="AA176" s="1081">
        <f t="shared" ref="AA176:AA179" si="199">IF($E176="N",$R176,0)</f>
        <v>0</v>
      </c>
      <c r="AB176" s="909" t="e">
        <f t="shared" ref="AB176:AB179" si="200">Z176/(AA176+Z176)</f>
        <v>#DIV/0!</v>
      </c>
    </row>
    <row r="177" spans="1:28" s="1088" customFormat="1" ht="14.25" x14ac:dyDescent="0.3">
      <c r="A177" s="1075"/>
      <c r="B177" s="1076"/>
      <c r="C177" s="1148">
        <f>'24. M&amp;E Staff Loading'!C177</f>
        <v>0</v>
      </c>
      <c r="D177" s="919">
        <f>'24. M&amp;E Staff Loading'!D177</f>
        <v>0</v>
      </c>
      <c r="E177" s="1149">
        <f>'24. M&amp;E Staff Loading'!E177</f>
        <v>0</v>
      </c>
      <c r="F177" s="1102"/>
      <c r="G177" s="1102"/>
      <c r="H177" s="1102"/>
      <c r="I177" s="1102"/>
      <c r="J177" s="1102"/>
      <c r="K177" s="1102"/>
      <c r="L177" s="1102"/>
      <c r="M177" s="1102"/>
      <c r="N177" s="1102"/>
      <c r="O177" s="1102"/>
      <c r="P177" s="1102"/>
      <c r="Q177" s="1102"/>
      <c r="R177" s="1080">
        <f t="shared" si="194"/>
        <v>0</v>
      </c>
      <c r="S177" s="788">
        <f t="shared" si="195"/>
        <v>0</v>
      </c>
      <c r="T177" s="1131"/>
      <c r="U177" s="1131"/>
      <c r="V177" s="1131"/>
      <c r="W177" s="1081">
        <f t="shared" si="196"/>
        <v>0</v>
      </c>
      <c r="X177" s="1081">
        <f t="shared" si="197"/>
        <v>0</v>
      </c>
      <c r="Z177" s="1081">
        <f t="shared" si="198"/>
        <v>0</v>
      </c>
      <c r="AA177" s="1081">
        <f t="shared" si="199"/>
        <v>0</v>
      </c>
      <c r="AB177" s="909" t="e">
        <f t="shared" si="200"/>
        <v>#DIV/0!</v>
      </c>
    </row>
    <row r="178" spans="1:28" s="1088" customFormat="1" ht="14.25" x14ac:dyDescent="0.3">
      <c r="A178" s="1075"/>
      <c r="B178" s="1076"/>
      <c r="C178" s="1148">
        <f>'24. M&amp;E Staff Loading'!C178</f>
        <v>0</v>
      </c>
      <c r="D178" s="919">
        <f>'24. M&amp;E Staff Loading'!D178</f>
        <v>0</v>
      </c>
      <c r="E178" s="1149">
        <f>'24. M&amp;E Staff Loading'!E178</f>
        <v>0</v>
      </c>
      <c r="F178" s="1102"/>
      <c r="G178" s="1102"/>
      <c r="H178" s="1102"/>
      <c r="I178" s="1102"/>
      <c r="J178" s="1102"/>
      <c r="K178" s="1102"/>
      <c r="L178" s="1102"/>
      <c r="M178" s="1102"/>
      <c r="N178" s="1102"/>
      <c r="O178" s="1102"/>
      <c r="P178" s="1102"/>
      <c r="Q178" s="1102"/>
      <c r="R178" s="1080">
        <f t="shared" si="194"/>
        <v>0</v>
      </c>
      <c r="S178" s="788">
        <f t="shared" si="195"/>
        <v>0</v>
      </c>
      <c r="T178" s="1131"/>
      <c r="U178" s="1131"/>
      <c r="V178" s="1131"/>
      <c r="W178" s="1081">
        <f t="shared" si="196"/>
        <v>0</v>
      </c>
      <c r="X178" s="1081">
        <f t="shared" si="197"/>
        <v>0</v>
      </c>
      <c r="Z178" s="1081">
        <f t="shared" si="198"/>
        <v>0</v>
      </c>
      <c r="AA178" s="1081">
        <f t="shared" si="199"/>
        <v>0</v>
      </c>
      <c r="AB178" s="909" t="e">
        <f t="shared" si="200"/>
        <v>#DIV/0!</v>
      </c>
    </row>
    <row r="179" spans="1:28" ht="9.9499999999999993" customHeight="1" x14ac:dyDescent="0.3">
      <c r="A179" s="1075"/>
      <c r="B179" s="1076"/>
      <c r="C179" s="1148">
        <f>'24. M&amp;E Staff Loading'!C179</f>
        <v>0</v>
      </c>
      <c r="D179" s="919">
        <f>'24. M&amp;E Staff Loading'!D179</f>
        <v>0</v>
      </c>
      <c r="E179" s="1149">
        <f>'24. M&amp;E Staff Loading'!E179</f>
        <v>0</v>
      </c>
      <c r="F179" s="1102"/>
      <c r="G179" s="1102"/>
      <c r="H179" s="1102"/>
      <c r="I179" s="1102"/>
      <c r="J179" s="1102"/>
      <c r="K179" s="1102"/>
      <c r="L179" s="1102"/>
      <c r="M179" s="1102"/>
      <c r="N179" s="1102"/>
      <c r="O179" s="1102"/>
      <c r="P179" s="1102"/>
      <c r="Q179" s="1102"/>
      <c r="R179" s="1080">
        <f t="shared" si="194"/>
        <v>0</v>
      </c>
      <c r="S179" s="788">
        <f t="shared" si="195"/>
        <v>0</v>
      </c>
      <c r="T179" s="1131"/>
      <c r="U179" s="1131"/>
      <c r="V179" s="1131"/>
      <c r="W179" s="1081">
        <f t="shared" si="196"/>
        <v>0</v>
      </c>
      <c r="X179" s="1081">
        <f t="shared" si="197"/>
        <v>0</v>
      </c>
      <c r="Z179" s="1081">
        <f t="shared" si="198"/>
        <v>0</v>
      </c>
      <c r="AA179" s="1081">
        <f t="shared" si="199"/>
        <v>0</v>
      </c>
      <c r="AB179" s="909" t="e">
        <f t="shared" si="200"/>
        <v>#DIV/0!</v>
      </c>
    </row>
    <row r="180" spans="1:28" s="1068" customFormat="1" ht="15" thickBot="1" x14ac:dyDescent="0.35">
      <c r="A180" s="1082"/>
      <c r="B180" s="1083" t="s">
        <v>1189</v>
      </c>
      <c r="C180" s="1084"/>
      <c r="D180" s="920"/>
      <c r="E180" s="1086"/>
      <c r="F180" s="1087">
        <f>SUM(F175:F179)</f>
        <v>0</v>
      </c>
      <c r="G180" s="1087">
        <f t="shared" ref="G180:R180" si="201">SUM(G175:G179)</f>
        <v>0</v>
      </c>
      <c r="H180" s="1087">
        <f t="shared" si="201"/>
        <v>0</v>
      </c>
      <c r="I180" s="1087">
        <f t="shared" si="201"/>
        <v>0</v>
      </c>
      <c r="J180" s="1087">
        <f t="shared" si="201"/>
        <v>0</v>
      </c>
      <c r="K180" s="1087">
        <f t="shared" si="201"/>
        <v>0</v>
      </c>
      <c r="L180" s="1087">
        <f t="shared" si="201"/>
        <v>0</v>
      </c>
      <c r="M180" s="1087">
        <f t="shared" si="201"/>
        <v>0</v>
      </c>
      <c r="N180" s="1087">
        <f t="shared" si="201"/>
        <v>0</v>
      </c>
      <c r="O180" s="1087">
        <f t="shared" si="201"/>
        <v>0</v>
      </c>
      <c r="P180" s="1087">
        <f t="shared" si="201"/>
        <v>0</v>
      </c>
      <c r="Q180" s="1087">
        <f t="shared" si="201"/>
        <v>0</v>
      </c>
      <c r="R180" s="1087">
        <f t="shared" si="201"/>
        <v>0</v>
      </c>
      <c r="S180" s="796">
        <f>SUM(S175:S179)</f>
        <v>0</v>
      </c>
      <c r="T180" s="1131"/>
      <c r="U180" s="1131"/>
      <c r="V180" s="1131"/>
      <c r="W180" s="1099">
        <f>SUM(W175:W179)</f>
        <v>0</v>
      </c>
      <c r="X180" s="1099">
        <f>SUM(X175:X179)</f>
        <v>0</v>
      </c>
      <c r="Z180" s="1089">
        <f>SUM(Z175:Z179)</f>
        <v>0</v>
      </c>
      <c r="AA180" s="1089">
        <f>SUM(AA175:AA179)</f>
        <v>0</v>
      </c>
      <c r="AB180" s="798" t="e">
        <f>Z180/(Z180+AA180)</f>
        <v>#DIV/0!</v>
      </c>
    </row>
    <row r="181" spans="1:28" ht="9.9499999999999993" customHeight="1" x14ac:dyDescent="0.3">
      <c r="A181" s="1100"/>
      <c r="B181" s="1101"/>
      <c r="C181" s="1118"/>
      <c r="D181" s="922"/>
      <c r="E181" s="1079"/>
      <c r="F181" s="1102"/>
      <c r="G181" s="1102"/>
      <c r="H181" s="1102"/>
      <c r="I181" s="1102"/>
      <c r="J181" s="1102"/>
      <c r="K181" s="1102"/>
      <c r="L181" s="1102"/>
      <c r="M181" s="1102"/>
      <c r="N181" s="1102"/>
      <c r="O181" s="1102"/>
      <c r="P181" s="1102"/>
      <c r="Q181" s="1102"/>
      <c r="R181" s="1102"/>
      <c r="S181" s="834"/>
      <c r="T181" s="1131"/>
      <c r="U181" s="1131"/>
      <c r="V181" s="1131"/>
      <c r="W181" s="1125"/>
      <c r="X181" s="1125"/>
      <c r="Z181" s="1125"/>
      <c r="AA181" s="1125"/>
      <c r="AB181" s="790"/>
    </row>
    <row r="182" spans="1:28" ht="15" thickBot="1" x14ac:dyDescent="0.35">
      <c r="A182" s="1104"/>
      <c r="B182" s="1105" t="s">
        <v>167</v>
      </c>
      <c r="C182" s="1106"/>
      <c r="D182" s="923"/>
      <c r="E182" s="1108"/>
      <c r="F182" s="1107">
        <f t="shared" ref="F182:S182" si="202">SUM(F162,F168,F174,F180)</f>
        <v>0</v>
      </c>
      <c r="G182" s="1107">
        <f t="shared" si="202"/>
        <v>0</v>
      </c>
      <c r="H182" s="1107">
        <f t="shared" si="202"/>
        <v>0</v>
      </c>
      <c r="I182" s="1107">
        <f t="shared" si="202"/>
        <v>0</v>
      </c>
      <c r="J182" s="1107">
        <f t="shared" si="202"/>
        <v>0</v>
      </c>
      <c r="K182" s="1107">
        <f t="shared" si="202"/>
        <v>0</v>
      </c>
      <c r="L182" s="1107">
        <f t="shared" si="202"/>
        <v>0</v>
      </c>
      <c r="M182" s="1107">
        <f t="shared" si="202"/>
        <v>0</v>
      </c>
      <c r="N182" s="1107">
        <f t="shared" si="202"/>
        <v>0</v>
      </c>
      <c r="O182" s="1107">
        <f t="shared" si="202"/>
        <v>0</v>
      </c>
      <c r="P182" s="1107">
        <f t="shared" si="202"/>
        <v>0</v>
      </c>
      <c r="Q182" s="1107">
        <f t="shared" si="202"/>
        <v>0</v>
      </c>
      <c r="R182" s="1107">
        <f t="shared" si="202"/>
        <v>0</v>
      </c>
      <c r="S182" s="814">
        <f t="shared" si="202"/>
        <v>0</v>
      </c>
      <c r="T182" s="1131"/>
      <c r="U182" s="1131"/>
      <c r="V182" s="1131"/>
      <c r="W182" s="1107">
        <f>SUM(W162,W168,W174,W180)</f>
        <v>0</v>
      </c>
      <c r="X182" s="1107">
        <f>SUM(X162,X168,X174,X180)</f>
        <v>0</v>
      </c>
      <c r="Z182" s="1107">
        <f>SUM(Z162,Z168,Z174,Z180)</f>
        <v>0</v>
      </c>
      <c r="AA182" s="1107">
        <f>SUM(AA162,AA168,AA174,AA180)</f>
        <v>0</v>
      </c>
      <c r="AB182" s="1190" t="e">
        <f t="shared" ref="AB182" si="203">Z182/(AA182+Z182)</f>
        <v>#DIV/0!</v>
      </c>
    </row>
    <row r="183" spans="1:28" ht="14.25" x14ac:dyDescent="0.3">
      <c r="A183" s="1126"/>
      <c r="B183" s="1101"/>
      <c r="C183" s="1077"/>
      <c r="D183" s="922"/>
      <c r="E183" s="1128"/>
      <c r="F183" s="1102"/>
      <c r="G183" s="1102"/>
      <c r="H183" s="1102"/>
      <c r="I183" s="1102"/>
      <c r="J183" s="1102"/>
      <c r="K183" s="1102"/>
      <c r="L183" s="1102"/>
      <c r="M183" s="1102"/>
      <c r="N183" s="1102"/>
      <c r="O183" s="1102"/>
      <c r="P183" s="1102"/>
      <c r="Q183" s="1102"/>
      <c r="R183" s="1102"/>
      <c r="S183" s="834"/>
      <c r="T183" s="1131"/>
      <c r="U183" s="1131"/>
      <c r="V183" s="1131"/>
      <c r="W183" s="1077"/>
      <c r="X183" s="1077"/>
      <c r="Z183" s="1077"/>
      <c r="AA183" s="1077"/>
      <c r="AB183" s="790"/>
    </row>
    <row r="184" spans="1:28" ht="14.25" x14ac:dyDescent="0.3">
      <c r="A184" s="1070">
        <v>9</v>
      </c>
      <c r="B184" s="1130" t="s">
        <v>172</v>
      </c>
      <c r="C184" s="1072"/>
      <c r="D184" s="918"/>
      <c r="E184" s="1073"/>
      <c r="F184" s="1116"/>
      <c r="G184" s="1116"/>
      <c r="H184" s="1116"/>
      <c r="I184" s="1116"/>
      <c r="J184" s="1116"/>
      <c r="K184" s="1116"/>
      <c r="L184" s="1116"/>
      <c r="M184" s="1116"/>
      <c r="N184" s="1116"/>
      <c r="O184" s="1116"/>
      <c r="P184" s="1116"/>
      <c r="Q184" s="1116"/>
      <c r="R184" s="1074"/>
      <c r="S184" s="838"/>
      <c r="T184" s="1131"/>
      <c r="U184" s="1131"/>
      <c r="V184" s="1131"/>
      <c r="W184" s="1072"/>
      <c r="X184" s="1072"/>
      <c r="Z184" s="1072"/>
      <c r="AA184" s="1072"/>
      <c r="AB184" s="781"/>
    </row>
    <row r="185" spans="1:28" ht="14.25" x14ac:dyDescent="0.3">
      <c r="A185" s="1075">
        <v>9.1</v>
      </c>
      <c r="B185" s="1076" t="s">
        <v>173</v>
      </c>
      <c r="C185" s="1148">
        <f>'24. M&amp;E Staff Loading'!C185</f>
        <v>0</v>
      </c>
      <c r="D185" s="919">
        <f>'24. M&amp;E Staff Loading'!D185</f>
        <v>0</v>
      </c>
      <c r="E185" s="1149">
        <f>'24. M&amp;E Staff Loading'!E185</f>
        <v>0</v>
      </c>
      <c r="F185" s="1102"/>
      <c r="G185" s="1102"/>
      <c r="H185" s="1102"/>
      <c r="I185" s="1102"/>
      <c r="J185" s="1102"/>
      <c r="K185" s="1102"/>
      <c r="L185" s="1102"/>
      <c r="M185" s="1102"/>
      <c r="N185" s="1102"/>
      <c r="O185" s="1102"/>
      <c r="P185" s="1102"/>
      <c r="Q185" s="1102"/>
      <c r="R185" s="1080">
        <f t="shared" ref="R185:R189" si="204">SUM(F185:Q185)</f>
        <v>0</v>
      </c>
      <c r="S185" s="788">
        <f>D185*R185</f>
        <v>0</v>
      </c>
      <c r="T185" s="1131"/>
      <c r="U185" s="1131"/>
      <c r="V185" s="1131"/>
      <c r="W185" s="1081">
        <f>X185/$U$7</f>
        <v>0</v>
      </c>
      <c r="X185" s="1081">
        <f>R185/12</f>
        <v>0</v>
      </c>
      <c r="Z185" s="1081">
        <f>IF($E185="Y",$R185,0)</f>
        <v>0</v>
      </c>
      <c r="AA185" s="1081">
        <f>IF($E185="N",$R185,0)</f>
        <v>0</v>
      </c>
      <c r="AB185" s="909" t="e">
        <f>Z185/(AA185+Z185)</f>
        <v>#DIV/0!</v>
      </c>
    </row>
    <row r="186" spans="1:28" s="1088" customFormat="1" ht="14.25" x14ac:dyDescent="0.3">
      <c r="A186" s="1075"/>
      <c r="B186" s="1076"/>
      <c r="C186" s="1148">
        <f>'24. M&amp;E Staff Loading'!C186</f>
        <v>0</v>
      </c>
      <c r="D186" s="919">
        <f>'24. M&amp;E Staff Loading'!D186</f>
        <v>0</v>
      </c>
      <c r="E186" s="1149">
        <f>'24. M&amp;E Staff Loading'!E186</f>
        <v>0</v>
      </c>
      <c r="F186" s="1102"/>
      <c r="G186" s="1102"/>
      <c r="H186" s="1102"/>
      <c r="I186" s="1102"/>
      <c r="J186" s="1102"/>
      <c r="K186" s="1102"/>
      <c r="L186" s="1102"/>
      <c r="M186" s="1102"/>
      <c r="N186" s="1102"/>
      <c r="O186" s="1102"/>
      <c r="P186" s="1102"/>
      <c r="Q186" s="1102"/>
      <c r="R186" s="1080">
        <f t="shared" si="204"/>
        <v>0</v>
      </c>
      <c r="S186" s="788">
        <f t="shared" ref="S186:S189" si="205">D186*R186</f>
        <v>0</v>
      </c>
      <c r="T186" s="1131"/>
      <c r="U186" s="1131"/>
      <c r="V186" s="1131"/>
      <c r="W186" s="1081">
        <f t="shared" ref="W186:W189" si="206">X186/$U$7</f>
        <v>0</v>
      </c>
      <c r="X186" s="1081">
        <f t="shared" ref="X186:X189" si="207">R186/12</f>
        <v>0</v>
      </c>
      <c r="Z186" s="1081">
        <f t="shared" ref="Z186:Z189" si="208">IF($E186="Y",$R186,0)</f>
        <v>0</v>
      </c>
      <c r="AA186" s="1081">
        <f t="shared" ref="AA186:AA189" si="209">IF($E186="N",$R186,0)</f>
        <v>0</v>
      </c>
      <c r="AB186" s="909" t="e">
        <f t="shared" ref="AB186:AB189" si="210">Z186/(AA186+Z186)</f>
        <v>#DIV/0!</v>
      </c>
    </row>
    <row r="187" spans="1:28" s="1088" customFormat="1" ht="14.25" x14ac:dyDescent="0.3">
      <c r="A187" s="1075"/>
      <c r="B187" s="1076"/>
      <c r="C187" s="1148">
        <f>'24. M&amp;E Staff Loading'!C187</f>
        <v>0</v>
      </c>
      <c r="D187" s="919">
        <f>'24. M&amp;E Staff Loading'!D187</f>
        <v>0</v>
      </c>
      <c r="E187" s="1149">
        <f>'24. M&amp;E Staff Loading'!E187</f>
        <v>0</v>
      </c>
      <c r="F187" s="1102"/>
      <c r="G187" s="1102"/>
      <c r="H187" s="1102"/>
      <c r="I187" s="1102"/>
      <c r="J187" s="1102"/>
      <c r="K187" s="1102"/>
      <c r="L187" s="1102"/>
      <c r="M187" s="1102"/>
      <c r="N187" s="1102"/>
      <c r="O187" s="1102"/>
      <c r="P187" s="1102"/>
      <c r="Q187" s="1102"/>
      <c r="R187" s="1080">
        <f t="shared" si="204"/>
        <v>0</v>
      </c>
      <c r="S187" s="788">
        <f t="shared" si="205"/>
        <v>0</v>
      </c>
      <c r="T187" s="1131"/>
      <c r="U187" s="1131"/>
      <c r="V187" s="1131"/>
      <c r="W187" s="1081">
        <f t="shared" si="206"/>
        <v>0</v>
      </c>
      <c r="X187" s="1081">
        <f t="shared" si="207"/>
        <v>0</v>
      </c>
      <c r="Z187" s="1081">
        <f t="shared" si="208"/>
        <v>0</v>
      </c>
      <c r="AA187" s="1081">
        <f t="shared" si="209"/>
        <v>0</v>
      </c>
      <c r="AB187" s="909" t="e">
        <f t="shared" si="210"/>
        <v>#DIV/0!</v>
      </c>
    </row>
    <row r="188" spans="1:28" ht="14.25" x14ac:dyDescent="0.3">
      <c r="A188" s="1075"/>
      <c r="B188" s="1076"/>
      <c r="C188" s="1148">
        <f>'24. M&amp;E Staff Loading'!C188</f>
        <v>0</v>
      </c>
      <c r="D188" s="919">
        <f>'24. M&amp;E Staff Loading'!D188</f>
        <v>0</v>
      </c>
      <c r="E188" s="1149">
        <f>'24. M&amp;E Staff Loading'!E188</f>
        <v>0</v>
      </c>
      <c r="F188" s="1102"/>
      <c r="G188" s="1102"/>
      <c r="H188" s="1102"/>
      <c r="I188" s="1102"/>
      <c r="J188" s="1102"/>
      <c r="K188" s="1102"/>
      <c r="L188" s="1102"/>
      <c r="M188" s="1102"/>
      <c r="N188" s="1102"/>
      <c r="O188" s="1102"/>
      <c r="P188" s="1102"/>
      <c r="Q188" s="1102"/>
      <c r="R188" s="1080">
        <f t="shared" si="204"/>
        <v>0</v>
      </c>
      <c r="S188" s="788">
        <f t="shared" si="205"/>
        <v>0</v>
      </c>
      <c r="T188" s="1131"/>
      <c r="U188" s="1131"/>
      <c r="V188" s="1131"/>
      <c r="W188" s="1081">
        <f t="shared" si="206"/>
        <v>0</v>
      </c>
      <c r="X188" s="1081">
        <f t="shared" si="207"/>
        <v>0</v>
      </c>
      <c r="Z188" s="1081">
        <f t="shared" si="208"/>
        <v>0</v>
      </c>
      <c r="AA188" s="1081">
        <f t="shared" si="209"/>
        <v>0</v>
      </c>
      <c r="AB188" s="909" t="e">
        <f t="shared" si="210"/>
        <v>#DIV/0!</v>
      </c>
    </row>
    <row r="189" spans="1:28" ht="14.25" x14ac:dyDescent="0.3">
      <c r="A189" s="1075"/>
      <c r="B189" s="1076"/>
      <c r="C189" s="1148">
        <f>'24. M&amp;E Staff Loading'!C189</f>
        <v>0</v>
      </c>
      <c r="D189" s="919">
        <f>'24. M&amp;E Staff Loading'!D189</f>
        <v>0</v>
      </c>
      <c r="E189" s="1149">
        <f>'24. M&amp;E Staff Loading'!E189</f>
        <v>0</v>
      </c>
      <c r="F189" s="1102"/>
      <c r="G189" s="1102"/>
      <c r="H189" s="1102"/>
      <c r="I189" s="1102"/>
      <c r="J189" s="1102"/>
      <c r="K189" s="1102"/>
      <c r="L189" s="1102"/>
      <c r="M189" s="1102"/>
      <c r="N189" s="1102"/>
      <c r="O189" s="1102"/>
      <c r="P189" s="1102"/>
      <c r="Q189" s="1102"/>
      <c r="R189" s="1080">
        <f t="shared" si="204"/>
        <v>0</v>
      </c>
      <c r="S189" s="788">
        <f t="shared" si="205"/>
        <v>0</v>
      </c>
      <c r="T189" s="1131"/>
      <c r="U189" s="1131"/>
      <c r="V189" s="1131"/>
      <c r="W189" s="1081">
        <f t="shared" si="206"/>
        <v>0</v>
      </c>
      <c r="X189" s="1081">
        <f t="shared" si="207"/>
        <v>0</v>
      </c>
      <c r="Z189" s="1081">
        <f t="shared" si="208"/>
        <v>0</v>
      </c>
      <c r="AA189" s="1081">
        <f t="shared" si="209"/>
        <v>0</v>
      </c>
      <c r="AB189" s="909" t="e">
        <f t="shared" si="210"/>
        <v>#DIV/0!</v>
      </c>
    </row>
    <row r="190" spans="1:28" ht="15" thickBot="1" x14ac:dyDescent="0.35">
      <c r="A190" s="1082"/>
      <c r="B190" s="1083" t="s">
        <v>174</v>
      </c>
      <c r="C190" s="1084"/>
      <c r="D190" s="920"/>
      <c r="E190" s="1086"/>
      <c r="F190" s="1087">
        <f>SUM(F185:F189)</f>
        <v>0</v>
      </c>
      <c r="G190" s="1087">
        <f t="shared" ref="G190:R190" si="211">SUM(G185:G189)</f>
        <v>0</v>
      </c>
      <c r="H190" s="1087">
        <f t="shared" si="211"/>
        <v>0</v>
      </c>
      <c r="I190" s="1087">
        <f t="shared" si="211"/>
        <v>0</v>
      </c>
      <c r="J190" s="1087">
        <f t="shared" si="211"/>
        <v>0</v>
      </c>
      <c r="K190" s="1087">
        <f t="shared" si="211"/>
        <v>0</v>
      </c>
      <c r="L190" s="1087">
        <f t="shared" si="211"/>
        <v>0</v>
      </c>
      <c r="M190" s="1087">
        <f t="shared" si="211"/>
        <v>0</v>
      </c>
      <c r="N190" s="1087">
        <f t="shared" si="211"/>
        <v>0</v>
      </c>
      <c r="O190" s="1087">
        <f t="shared" si="211"/>
        <v>0</v>
      </c>
      <c r="P190" s="1087">
        <f t="shared" si="211"/>
        <v>0</v>
      </c>
      <c r="Q190" s="1087">
        <f t="shared" si="211"/>
        <v>0</v>
      </c>
      <c r="R190" s="1087">
        <f t="shared" si="211"/>
        <v>0</v>
      </c>
      <c r="S190" s="796">
        <f>SUM(S185:S189)</f>
        <v>0</v>
      </c>
      <c r="T190" s="1131"/>
      <c r="U190" s="1131"/>
      <c r="V190" s="1131"/>
      <c r="W190" s="1099">
        <f>SUM(W185:W189)</f>
        <v>0</v>
      </c>
      <c r="X190" s="1099">
        <f>SUM(X185:X189)</f>
        <v>0</v>
      </c>
      <c r="Z190" s="1089">
        <f>SUM(Z185:Z189)</f>
        <v>0</v>
      </c>
      <c r="AA190" s="1089">
        <f>SUM(AA185:AA189)</f>
        <v>0</v>
      </c>
      <c r="AB190" s="798" t="e">
        <f>Z190/(Z190+AA190)</f>
        <v>#DIV/0!</v>
      </c>
    </row>
    <row r="191" spans="1:28" ht="14.25" x14ac:dyDescent="0.3">
      <c r="A191" s="1075">
        <v>9.1999999999999993</v>
      </c>
      <c r="B191" s="1076" t="s">
        <v>1191</v>
      </c>
      <c r="C191" s="1148">
        <f>'24. M&amp;E Staff Loading'!C191</f>
        <v>0</v>
      </c>
      <c r="D191" s="919">
        <f>'24. M&amp;E Staff Loading'!D191</f>
        <v>0</v>
      </c>
      <c r="E191" s="1149">
        <f>'24. M&amp;E Staff Loading'!E191</f>
        <v>0</v>
      </c>
      <c r="F191" s="1102"/>
      <c r="G191" s="1102"/>
      <c r="H191" s="1102"/>
      <c r="I191" s="1102"/>
      <c r="J191" s="1102"/>
      <c r="K191" s="1102"/>
      <c r="L191" s="1102"/>
      <c r="M191" s="1102"/>
      <c r="N191" s="1102"/>
      <c r="O191" s="1102"/>
      <c r="P191" s="1102"/>
      <c r="Q191" s="1102"/>
      <c r="R191" s="1080">
        <f t="shared" ref="R191:R195" si="212">SUM(F191:Q191)</f>
        <v>0</v>
      </c>
      <c r="S191" s="788">
        <f>D191*R191</f>
        <v>0</v>
      </c>
      <c r="T191" s="1131"/>
      <c r="U191" s="1131"/>
      <c r="V191" s="1131"/>
      <c r="W191" s="1081">
        <f>X191/$U$7</f>
        <v>0</v>
      </c>
      <c r="X191" s="1081">
        <f>R191/12</f>
        <v>0</v>
      </c>
      <c r="Z191" s="1081">
        <f>IF($E191="Y",$R191,0)</f>
        <v>0</v>
      </c>
      <c r="AA191" s="1081">
        <f>IF($E191="N",$R191,0)</f>
        <v>0</v>
      </c>
      <c r="AB191" s="909" t="e">
        <f>Z191/(AA191+Z191)</f>
        <v>#DIV/0!</v>
      </c>
    </row>
    <row r="192" spans="1:28" s="1088" customFormat="1" ht="14.25" x14ac:dyDescent="0.3">
      <c r="A192" s="1075"/>
      <c r="B192" s="1076"/>
      <c r="C192" s="1148">
        <f>'24. M&amp;E Staff Loading'!C192</f>
        <v>0</v>
      </c>
      <c r="D192" s="919">
        <f>'24. M&amp;E Staff Loading'!D192</f>
        <v>0</v>
      </c>
      <c r="E192" s="1149">
        <f>'24. M&amp;E Staff Loading'!E192</f>
        <v>0</v>
      </c>
      <c r="F192" s="1102"/>
      <c r="G192" s="1102"/>
      <c r="H192" s="1102"/>
      <c r="I192" s="1102"/>
      <c r="J192" s="1102"/>
      <c r="K192" s="1102"/>
      <c r="L192" s="1102"/>
      <c r="M192" s="1102"/>
      <c r="N192" s="1102"/>
      <c r="O192" s="1102"/>
      <c r="P192" s="1102"/>
      <c r="Q192" s="1102"/>
      <c r="R192" s="1080">
        <f t="shared" si="212"/>
        <v>0</v>
      </c>
      <c r="S192" s="788">
        <f t="shared" ref="S192:S195" si="213">D192*R192</f>
        <v>0</v>
      </c>
      <c r="T192" s="1131"/>
      <c r="U192" s="1131"/>
      <c r="V192" s="1131"/>
      <c r="W192" s="1081">
        <f t="shared" ref="W192:W195" si="214">X192/$U$7</f>
        <v>0</v>
      </c>
      <c r="X192" s="1081">
        <f t="shared" ref="X192:X195" si="215">R192/12</f>
        <v>0</v>
      </c>
      <c r="Z192" s="1081">
        <f t="shared" ref="Z192:Z195" si="216">IF($E192="Y",$R192,0)</f>
        <v>0</v>
      </c>
      <c r="AA192" s="1081">
        <f t="shared" ref="AA192:AA195" si="217">IF($E192="N",$R192,0)</f>
        <v>0</v>
      </c>
      <c r="AB192" s="909" t="e">
        <f t="shared" ref="AB192:AB195" si="218">Z192/(AA192+Z192)</f>
        <v>#DIV/0!</v>
      </c>
    </row>
    <row r="193" spans="1:28" ht="14.25" x14ac:dyDescent="0.3">
      <c r="A193" s="1075"/>
      <c r="B193" s="1076"/>
      <c r="C193" s="1148">
        <f>'24. M&amp;E Staff Loading'!C193</f>
        <v>0</v>
      </c>
      <c r="D193" s="919">
        <f>'24. M&amp;E Staff Loading'!D193</f>
        <v>0</v>
      </c>
      <c r="E193" s="1149">
        <f>'24. M&amp;E Staff Loading'!E193</f>
        <v>0</v>
      </c>
      <c r="F193" s="1102"/>
      <c r="G193" s="1102"/>
      <c r="H193" s="1102"/>
      <c r="I193" s="1102"/>
      <c r="J193" s="1102"/>
      <c r="K193" s="1102"/>
      <c r="L193" s="1102"/>
      <c r="M193" s="1102"/>
      <c r="N193" s="1102"/>
      <c r="O193" s="1102"/>
      <c r="P193" s="1102"/>
      <c r="Q193" s="1102"/>
      <c r="R193" s="1080">
        <f t="shared" si="212"/>
        <v>0</v>
      </c>
      <c r="S193" s="788">
        <f t="shared" si="213"/>
        <v>0</v>
      </c>
      <c r="T193" s="1131"/>
      <c r="U193" s="1131"/>
      <c r="V193" s="1131"/>
      <c r="W193" s="1081">
        <f t="shared" si="214"/>
        <v>0</v>
      </c>
      <c r="X193" s="1081">
        <f t="shared" si="215"/>
        <v>0</v>
      </c>
      <c r="Z193" s="1081">
        <f t="shared" si="216"/>
        <v>0</v>
      </c>
      <c r="AA193" s="1081">
        <f t="shared" si="217"/>
        <v>0</v>
      </c>
      <c r="AB193" s="909" t="e">
        <f t="shared" si="218"/>
        <v>#DIV/0!</v>
      </c>
    </row>
    <row r="194" spans="1:28" ht="14.25" x14ac:dyDescent="0.3">
      <c r="A194" s="1075"/>
      <c r="B194" s="1076"/>
      <c r="C194" s="1148">
        <f>'24. M&amp;E Staff Loading'!C194</f>
        <v>0</v>
      </c>
      <c r="D194" s="919">
        <f>'24. M&amp;E Staff Loading'!D194</f>
        <v>0</v>
      </c>
      <c r="E194" s="1149">
        <f>'24. M&amp;E Staff Loading'!E194</f>
        <v>0</v>
      </c>
      <c r="F194" s="1102"/>
      <c r="G194" s="1102"/>
      <c r="H194" s="1102"/>
      <c r="I194" s="1102"/>
      <c r="J194" s="1102"/>
      <c r="K194" s="1102"/>
      <c r="L194" s="1102"/>
      <c r="M194" s="1102"/>
      <c r="N194" s="1102"/>
      <c r="O194" s="1102"/>
      <c r="P194" s="1102"/>
      <c r="Q194" s="1102"/>
      <c r="R194" s="1080">
        <f t="shared" si="212"/>
        <v>0</v>
      </c>
      <c r="S194" s="788">
        <f t="shared" si="213"/>
        <v>0</v>
      </c>
      <c r="T194" s="1131"/>
      <c r="U194" s="1131"/>
      <c r="V194" s="1131"/>
      <c r="W194" s="1081">
        <f t="shared" si="214"/>
        <v>0</v>
      </c>
      <c r="X194" s="1081">
        <f t="shared" si="215"/>
        <v>0</v>
      </c>
      <c r="Z194" s="1081">
        <f t="shared" si="216"/>
        <v>0</v>
      </c>
      <c r="AA194" s="1081">
        <f t="shared" si="217"/>
        <v>0</v>
      </c>
      <c r="AB194" s="909" t="e">
        <f t="shared" si="218"/>
        <v>#DIV/0!</v>
      </c>
    </row>
    <row r="195" spans="1:28" ht="14.25" x14ac:dyDescent="0.3">
      <c r="A195" s="1075"/>
      <c r="B195" s="1076"/>
      <c r="C195" s="1148">
        <f>'24. M&amp;E Staff Loading'!C195</f>
        <v>0</v>
      </c>
      <c r="D195" s="919">
        <f>'24. M&amp;E Staff Loading'!D195</f>
        <v>0</v>
      </c>
      <c r="E195" s="1149">
        <f>'24. M&amp;E Staff Loading'!E195</f>
        <v>0</v>
      </c>
      <c r="F195" s="1102"/>
      <c r="G195" s="1102"/>
      <c r="H195" s="1102"/>
      <c r="I195" s="1102"/>
      <c r="J195" s="1102"/>
      <c r="K195" s="1102"/>
      <c r="L195" s="1102"/>
      <c r="M195" s="1102"/>
      <c r="N195" s="1102"/>
      <c r="O195" s="1102"/>
      <c r="P195" s="1102"/>
      <c r="Q195" s="1102"/>
      <c r="R195" s="1080">
        <f t="shared" si="212"/>
        <v>0</v>
      </c>
      <c r="S195" s="788">
        <f t="shared" si="213"/>
        <v>0</v>
      </c>
      <c r="T195" s="1131"/>
      <c r="U195" s="1131"/>
      <c r="V195" s="1131"/>
      <c r="W195" s="1081">
        <f t="shared" si="214"/>
        <v>0</v>
      </c>
      <c r="X195" s="1081">
        <f t="shared" si="215"/>
        <v>0</v>
      </c>
      <c r="Z195" s="1081">
        <f t="shared" si="216"/>
        <v>0</v>
      </c>
      <c r="AA195" s="1081">
        <f t="shared" si="217"/>
        <v>0</v>
      </c>
      <c r="AB195" s="909" t="e">
        <f t="shared" si="218"/>
        <v>#DIV/0!</v>
      </c>
    </row>
    <row r="196" spans="1:28" ht="15" thickBot="1" x14ac:dyDescent="0.35">
      <c r="A196" s="1082"/>
      <c r="B196" s="1083" t="s">
        <v>1192</v>
      </c>
      <c r="C196" s="1084"/>
      <c r="D196" s="920"/>
      <c r="E196" s="1086"/>
      <c r="F196" s="1087">
        <f>SUM(F191:F195)</f>
        <v>0</v>
      </c>
      <c r="G196" s="1087">
        <f t="shared" ref="G196:R196" si="219">SUM(G191:G195)</f>
        <v>0</v>
      </c>
      <c r="H196" s="1087">
        <f t="shared" si="219"/>
        <v>0</v>
      </c>
      <c r="I196" s="1087">
        <f t="shared" si="219"/>
        <v>0</v>
      </c>
      <c r="J196" s="1087">
        <f t="shared" si="219"/>
        <v>0</v>
      </c>
      <c r="K196" s="1087">
        <f t="shared" si="219"/>
        <v>0</v>
      </c>
      <c r="L196" s="1087">
        <f t="shared" si="219"/>
        <v>0</v>
      </c>
      <c r="M196" s="1087">
        <f t="shared" si="219"/>
        <v>0</v>
      </c>
      <c r="N196" s="1087">
        <f t="shared" si="219"/>
        <v>0</v>
      </c>
      <c r="O196" s="1087">
        <f t="shared" si="219"/>
        <v>0</v>
      </c>
      <c r="P196" s="1087">
        <f t="shared" si="219"/>
        <v>0</v>
      </c>
      <c r="Q196" s="1087">
        <f t="shared" si="219"/>
        <v>0</v>
      </c>
      <c r="R196" s="1087">
        <f t="shared" si="219"/>
        <v>0</v>
      </c>
      <c r="S196" s="796">
        <f>SUM(S191:S195)</f>
        <v>0</v>
      </c>
      <c r="T196" s="1131"/>
      <c r="U196" s="1131"/>
      <c r="V196" s="1131"/>
      <c r="W196" s="1099">
        <f>SUM(W191:W195)</f>
        <v>0</v>
      </c>
      <c r="X196" s="1099">
        <f>SUM(X191:X195)</f>
        <v>0</v>
      </c>
      <c r="Z196" s="1089">
        <f>SUM(Z191:Z195)</f>
        <v>0</v>
      </c>
      <c r="AA196" s="1089">
        <f>SUM(AA191:AA195)</f>
        <v>0</v>
      </c>
      <c r="AB196" s="798" t="e">
        <f>Z196/(Z196+AA196)</f>
        <v>#DIV/0!</v>
      </c>
    </row>
    <row r="197" spans="1:28" ht="14.25" x14ac:dyDescent="0.3">
      <c r="A197" s="1075">
        <v>9.3000000000000007</v>
      </c>
      <c r="B197" s="1076" t="s">
        <v>1193</v>
      </c>
      <c r="C197" s="1148">
        <f>'24. M&amp;E Staff Loading'!C197</f>
        <v>0</v>
      </c>
      <c r="D197" s="919">
        <f>'24. M&amp;E Staff Loading'!D197</f>
        <v>0</v>
      </c>
      <c r="E197" s="1149">
        <f>'24. M&amp;E Staff Loading'!E197</f>
        <v>0</v>
      </c>
      <c r="F197" s="1102"/>
      <c r="G197" s="1102"/>
      <c r="H197" s="1102"/>
      <c r="I197" s="1102"/>
      <c r="J197" s="1102"/>
      <c r="K197" s="1102"/>
      <c r="L197" s="1102"/>
      <c r="M197" s="1102"/>
      <c r="N197" s="1102"/>
      <c r="O197" s="1102"/>
      <c r="P197" s="1102"/>
      <c r="Q197" s="1102"/>
      <c r="R197" s="1080">
        <f t="shared" ref="R197:R201" si="220">SUM(F197:Q197)</f>
        <v>0</v>
      </c>
      <c r="S197" s="788">
        <f>D197*R197</f>
        <v>0</v>
      </c>
      <c r="T197" s="1131"/>
      <c r="U197" s="1131"/>
      <c r="V197" s="1131"/>
      <c r="W197" s="1081">
        <f>X197/$U$7</f>
        <v>0</v>
      </c>
      <c r="X197" s="1081">
        <f>R197/12</f>
        <v>0</v>
      </c>
      <c r="Z197" s="1081">
        <f>IF($E197="Y",$R197,0)</f>
        <v>0</v>
      </c>
      <c r="AA197" s="1081">
        <f>IF($E197="N",$R197,0)</f>
        <v>0</v>
      </c>
      <c r="AB197" s="909" t="e">
        <f>Z197/(AA197+Z197)</f>
        <v>#DIV/0!</v>
      </c>
    </row>
    <row r="198" spans="1:28" s="1088" customFormat="1" ht="14.25" x14ac:dyDescent="0.3">
      <c r="A198" s="1075"/>
      <c r="B198" s="1076"/>
      <c r="C198" s="1148">
        <f>'24. M&amp;E Staff Loading'!C198</f>
        <v>0</v>
      </c>
      <c r="D198" s="919">
        <f>'24. M&amp;E Staff Loading'!D198</f>
        <v>0</v>
      </c>
      <c r="E198" s="1149">
        <f>'24. M&amp;E Staff Loading'!E198</f>
        <v>0</v>
      </c>
      <c r="F198" s="1102"/>
      <c r="G198" s="1102"/>
      <c r="H198" s="1102"/>
      <c r="I198" s="1102"/>
      <c r="J198" s="1102"/>
      <c r="K198" s="1102"/>
      <c r="L198" s="1102"/>
      <c r="M198" s="1102"/>
      <c r="N198" s="1102"/>
      <c r="O198" s="1102"/>
      <c r="P198" s="1102"/>
      <c r="Q198" s="1102"/>
      <c r="R198" s="1080">
        <f t="shared" si="220"/>
        <v>0</v>
      </c>
      <c r="S198" s="788">
        <f t="shared" ref="S198:S201" si="221">D198*R198</f>
        <v>0</v>
      </c>
      <c r="T198" s="1131"/>
      <c r="U198" s="1131"/>
      <c r="V198" s="1131"/>
      <c r="W198" s="1081">
        <f t="shared" ref="W198:W201" si="222">X198/$U$7</f>
        <v>0</v>
      </c>
      <c r="X198" s="1081">
        <f t="shared" ref="X198:X201" si="223">R198/12</f>
        <v>0</v>
      </c>
      <c r="Z198" s="1081">
        <f t="shared" ref="Z198:Z201" si="224">IF($E198="Y",$R198,0)</f>
        <v>0</v>
      </c>
      <c r="AA198" s="1081">
        <f t="shared" ref="AA198:AA201" si="225">IF($E198="N",$R198,0)</f>
        <v>0</v>
      </c>
      <c r="AB198" s="909" t="e">
        <f t="shared" ref="AB198:AB201" si="226">Z198/(AA198+Z198)</f>
        <v>#DIV/0!</v>
      </c>
    </row>
    <row r="199" spans="1:28" s="1088" customFormat="1" ht="14.25" x14ac:dyDescent="0.3">
      <c r="A199" s="1075"/>
      <c r="B199" s="1076"/>
      <c r="C199" s="1148">
        <f>'24. M&amp;E Staff Loading'!C199</f>
        <v>0</v>
      </c>
      <c r="D199" s="919">
        <f>'24. M&amp;E Staff Loading'!D199</f>
        <v>0</v>
      </c>
      <c r="E199" s="1149">
        <f>'24. M&amp;E Staff Loading'!E199</f>
        <v>0</v>
      </c>
      <c r="F199" s="1102"/>
      <c r="G199" s="1102"/>
      <c r="H199" s="1102"/>
      <c r="I199" s="1102"/>
      <c r="J199" s="1102"/>
      <c r="K199" s="1102"/>
      <c r="L199" s="1102"/>
      <c r="M199" s="1102"/>
      <c r="N199" s="1102"/>
      <c r="O199" s="1102"/>
      <c r="P199" s="1102"/>
      <c r="Q199" s="1102"/>
      <c r="R199" s="1080">
        <f t="shared" si="220"/>
        <v>0</v>
      </c>
      <c r="S199" s="788">
        <f t="shared" si="221"/>
        <v>0</v>
      </c>
      <c r="T199" s="1131"/>
      <c r="U199" s="1131"/>
      <c r="V199" s="1131"/>
      <c r="W199" s="1081">
        <f t="shared" si="222"/>
        <v>0</v>
      </c>
      <c r="X199" s="1081">
        <f t="shared" si="223"/>
        <v>0</v>
      </c>
      <c r="Z199" s="1081">
        <f t="shared" si="224"/>
        <v>0</v>
      </c>
      <c r="AA199" s="1081">
        <f t="shared" si="225"/>
        <v>0</v>
      </c>
      <c r="AB199" s="909" t="e">
        <f t="shared" si="226"/>
        <v>#DIV/0!</v>
      </c>
    </row>
    <row r="200" spans="1:28" ht="14.25" x14ac:dyDescent="0.3">
      <c r="A200" s="1075"/>
      <c r="B200" s="1076"/>
      <c r="C200" s="1148">
        <f>'24. M&amp;E Staff Loading'!C200</f>
        <v>0</v>
      </c>
      <c r="D200" s="919">
        <f>'24. M&amp;E Staff Loading'!D200</f>
        <v>0</v>
      </c>
      <c r="E200" s="1149">
        <f>'24. M&amp;E Staff Loading'!E200</f>
        <v>0</v>
      </c>
      <c r="F200" s="1102"/>
      <c r="G200" s="1102"/>
      <c r="H200" s="1102"/>
      <c r="I200" s="1102"/>
      <c r="J200" s="1102"/>
      <c r="K200" s="1102"/>
      <c r="L200" s="1102"/>
      <c r="M200" s="1102"/>
      <c r="N200" s="1102"/>
      <c r="O200" s="1102"/>
      <c r="P200" s="1102"/>
      <c r="Q200" s="1102"/>
      <c r="R200" s="1080">
        <f t="shared" si="220"/>
        <v>0</v>
      </c>
      <c r="S200" s="788">
        <f t="shared" si="221"/>
        <v>0</v>
      </c>
      <c r="T200" s="1131"/>
      <c r="U200" s="1131"/>
      <c r="V200" s="1131"/>
      <c r="W200" s="1081">
        <f t="shared" si="222"/>
        <v>0</v>
      </c>
      <c r="X200" s="1081">
        <f t="shared" si="223"/>
        <v>0</v>
      </c>
      <c r="Z200" s="1081">
        <f t="shared" si="224"/>
        <v>0</v>
      </c>
      <c r="AA200" s="1081">
        <f t="shared" si="225"/>
        <v>0</v>
      </c>
      <c r="AB200" s="909" t="e">
        <f t="shared" si="226"/>
        <v>#DIV/0!</v>
      </c>
    </row>
    <row r="201" spans="1:28" ht="14.25" x14ac:dyDescent="0.3">
      <c r="A201" s="1075"/>
      <c r="B201" s="1076"/>
      <c r="C201" s="1148">
        <f>'24. M&amp;E Staff Loading'!C201</f>
        <v>0</v>
      </c>
      <c r="D201" s="919">
        <f>'24. M&amp;E Staff Loading'!D201</f>
        <v>0</v>
      </c>
      <c r="E201" s="1149">
        <f>'24. M&amp;E Staff Loading'!E201</f>
        <v>0</v>
      </c>
      <c r="F201" s="1102"/>
      <c r="G201" s="1102"/>
      <c r="H201" s="1102"/>
      <c r="I201" s="1102"/>
      <c r="J201" s="1102"/>
      <c r="K201" s="1102"/>
      <c r="L201" s="1102"/>
      <c r="M201" s="1102"/>
      <c r="N201" s="1102"/>
      <c r="O201" s="1102"/>
      <c r="P201" s="1102"/>
      <c r="Q201" s="1102"/>
      <c r="R201" s="1080">
        <f t="shared" si="220"/>
        <v>0</v>
      </c>
      <c r="S201" s="788">
        <f t="shared" si="221"/>
        <v>0</v>
      </c>
      <c r="T201" s="1131"/>
      <c r="U201" s="1131"/>
      <c r="V201" s="1131"/>
      <c r="W201" s="1081">
        <f t="shared" si="222"/>
        <v>0</v>
      </c>
      <c r="X201" s="1081">
        <f t="shared" si="223"/>
        <v>0</v>
      </c>
      <c r="Z201" s="1081">
        <f t="shared" si="224"/>
        <v>0</v>
      </c>
      <c r="AA201" s="1081">
        <f t="shared" si="225"/>
        <v>0</v>
      </c>
      <c r="AB201" s="909" t="e">
        <f t="shared" si="226"/>
        <v>#DIV/0!</v>
      </c>
    </row>
    <row r="202" spans="1:28" ht="15" thickBot="1" x14ac:dyDescent="0.35">
      <c r="A202" s="1082"/>
      <c r="B202" s="1083" t="s">
        <v>1194</v>
      </c>
      <c r="C202" s="1084"/>
      <c r="D202" s="920"/>
      <c r="E202" s="1086"/>
      <c r="F202" s="1087">
        <f>SUM(F197:F201)</f>
        <v>0</v>
      </c>
      <c r="G202" s="1087">
        <f t="shared" ref="G202:R202" si="227">SUM(G197:G201)</f>
        <v>0</v>
      </c>
      <c r="H202" s="1087">
        <f t="shared" si="227"/>
        <v>0</v>
      </c>
      <c r="I202" s="1087">
        <f t="shared" si="227"/>
        <v>0</v>
      </c>
      <c r="J202" s="1087">
        <f t="shared" si="227"/>
        <v>0</v>
      </c>
      <c r="K202" s="1087">
        <f t="shared" si="227"/>
        <v>0</v>
      </c>
      <c r="L202" s="1087">
        <f t="shared" si="227"/>
        <v>0</v>
      </c>
      <c r="M202" s="1087">
        <f t="shared" si="227"/>
        <v>0</v>
      </c>
      <c r="N202" s="1087">
        <f t="shared" si="227"/>
        <v>0</v>
      </c>
      <c r="O202" s="1087">
        <f t="shared" si="227"/>
        <v>0</v>
      </c>
      <c r="P202" s="1087">
        <f t="shared" si="227"/>
        <v>0</v>
      </c>
      <c r="Q202" s="1087">
        <f t="shared" si="227"/>
        <v>0</v>
      </c>
      <c r="R202" s="1087">
        <f t="shared" si="227"/>
        <v>0</v>
      </c>
      <c r="S202" s="796">
        <f>SUM(S197:S201)</f>
        <v>0</v>
      </c>
      <c r="T202" s="1131"/>
      <c r="U202" s="1131"/>
      <c r="V202" s="1131"/>
      <c r="W202" s="1099">
        <f>SUM(W197:W201)</f>
        <v>0</v>
      </c>
      <c r="X202" s="1099">
        <f>SUM(X197:X201)</f>
        <v>0</v>
      </c>
      <c r="Z202" s="1089">
        <f>SUM(Z197:Z201)</f>
        <v>0</v>
      </c>
      <c r="AA202" s="1089">
        <f>SUM(AA197:AA201)</f>
        <v>0</v>
      </c>
      <c r="AB202" s="798" t="e">
        <f>Z202/(Z202+AA202)</f>
        <v>#DIV/0!</v>
      </c>
    </row>
    <row r="203" spans="1:28" ht="14.25" x14ac:dyDescent="0.3">
      <c r="A203" s="1075">
        <v>9.4</v>
      </c>
      <c r="B203" s="1076" t="s">
        <v>1195</v>
      </c>
      <c r="C203" s="1148">
        <f>'24. M&amp;E Staff Loading'!C203</f>
        <v>0</v>
      </c>
      <c r="D203" s="919">
        <f>'24. M&amp;E Staff Loading'!D203</f>
        <v>0</v>
      </c>
      <c r="E203" s="1149">
        <f>'24. M&amp;E Staff Loading'!E203</f>
        <v>0</v>
      </c>
      <c r="F203" s="1102"/>
      <c r="G203" s="1102"/>
      <c r="H203" s="1102"/>
      <c r="I203" s="1102"/>
      <c r="J203" s="1102"/>
      <c r="K203" s="1102"/>
      <c r="L203" s="1102"/>
      <c r="M203" s="1102"/>
      <c r="N203" s="1102"/>
      <c r="O203" s="1102"/>
      <c r="P203" s="1102"/>
      <c r="Q203" s="1102"/>
      <c r="R203" s="1080">
        <f t="shared" ref="R203:R207" si="228">SUM(F203:Q203)</f>
        <v>0</v>
      </c>
      <c r="S203" s="788">
        <f>D203*R203</f>
        <v>0</v>
      </c>
      <c r="T203" s="1131"/>
      <c r="U203" s="1131"/>
      <c r="V203" s="1131"/>
      <c r="W203" s="1081">
        <f>X203/$U$7</f>
        <v>0</v>
      </c>
      <c r="X203" s="1081">
        <f>R203/12</f>
        <v>0</v>
      </c>
      <c r="Z203" s="1081">
        <f>IF($E203="Y",$R203,0)</f>
        <v>0</v>
      </c>
      <c r="AA203" s="1081">
        <f>IF($E203="N",$R203,0)</f>
        <v>0</v>
      </c>
      <c r="AB203" s="909" t="e">
        <f>Z203/(AA203+Z203)</f>
        <v>#DIV/0!</v>
      </c>
    </row>
    <row r="204" spans="1:28" s="1088" customFormat="1" ht="14.25" x14ac:dyDescent="0.3">
      <c r="A204" s="1075"/>
      <c r="B204" s="1076"/>
      <c r="C204" s="1148">
        <f>'24. M&amp;E Staff Loading'!C204</f>
        <v>0</v>
      </c>
      <c r="D204" s="919">
        <f>'24. M&amp;E Staff Loading'!D204</f>
        <v>0</v>
      </c>
      <c r="E204" s="1149">
        <f>'24. M&amp;E Staff Loading'!E204</f>
        <v>0</v>
      </c>
      <c r="F204" s="1102"/>
      <c r="G204" s="1102"/>
      <c r="H204" s="1102"/>
      <c r="I204" s="1102"/>
      <c r="J204" s="1102"/>
      <c r="K204" s="1102"/>
      <c r="L204" s="1102"/>
      <c r="M204" s="1102"/>
      <c r="N204" s="1102"/>
      <c r="O204" s="1102"/>
      <c r="P204" s="1102"/>
      <c r="Q204" s="1102"/>
      <c r="R204" s="1080">
        <f t="shared" si="228"/>
        <v>0</v>
      </c>
      <c r="S204" s="788">
        <f t="shared" ref="S204:S207" si="229">D204*R204</f>
        <v>0</v>
      </c>
      <c r="T204" s="1131"/>
      <c r="U204" s="1131"/>
      <c r="V204" s="1131"/>
      <c r="W204" s="1081">
        <f t="shared" ref="W204:W207" si="230">X204/$U$7</f>
        <v>0</v>
      </c>
      <c r="X204" s="1081">
        <f t="shared" ref="X204:X207" si="231">R204/12</f>
        <v>0</v>
      </c>
      <c r="Z204" s="1081">
        <f t="shared" ref="Z204:Z207" si="232">IF($E204="Y",$R204,0)</f>
        <v>0</v>
      </c>
      <c r="AA204" s="1081">
        <f t="shared" ref="AA204:AA207" si="233">IF($E204="N",$R204,0)</f>
        <v>0</v>
      </c>
      <c r="AB204" s="909" t="e">
        <f t="shared" ref="AB204:AB207" si="234">Z204/(AA204+Z204)</f>
        <v>#DIV/0!</v>
      </c>
    </row>
    <row r="205" spans="1:28" s="1088" customFormat="1" ht="14.25" x14ac:dyDescent="0.3">
      <c r="A205" s="1075"/>
      <c r="B205" s="1076"/>
      <c r="C205" s="1148">
        <f>'24. M&amp;E Staff Loading'!C205</f>
        <v>0</v>
      </c>
      <c r="D205" s="919">
        <f>'24. M&amp;E Staff Loading'!D205</f>
        <v>0</v>
      </c>
      <c r="E205" s="1149">
        <f>'24. M&amp;E Staff Loading'!E205</f>
        <v>0</v>
      </c>
      <c r="F205" s="1102"/>
      <c r="G205" s="1102"/>
      <c r="H205" s="1102"/>
      <c r="I205" s="1102"/>
      <c r="J205" s="1102"/>
      <c r="K205" s="1102"/>
      <c r="L205" s="1102"/>
      <c r="M205" s="1102"/>
      <c r="N205" s="1102"/>
      <c r="O205" s="1102"/>
      <c r="P205" s="1102"/>
      <c r="Q205" s="1102"/>
      <c r="R205" s="1080">
        <f t="shared" si="228"/>
        <v>0</v>
      </c>
      <c r="S205" s="788">
        <f t="shared" si="229"/>
        <v>0</v>
      </c>
      <c r="T205" s="1131"/>
      <c r="U205" s="1131"/>
      <c r="V205" s="1131"/>
      <c r="W205" s="1081">
        <f t="shared" si="230"/>
        <v>0</v>
      </c>
      <c r="X205" s="1081">
        <f t="shared" si="231"/>
        <v>0</v>
      </c>
      <c r="Z205" s="1081">
        <f t="shared" si="232"/>
        <v>0</v>
      </c>
      <c r="AA205" s="1081">
        <f t="shared" si="233"/>
        <v>0</v>
      </c>
      <c r="AB205" s="909" t="e">
        <f t="shared" si="234"/>
        <v>#DIV/0!</v>
      </c>
    </row>
    <row r="206" spans="1:28" ht="14.25" x14ac:dyDescent="0.3">
      <c r="A206" s="1075"/>
      <c r="B206" s="1076"/>
      <c r="C206" s="1148">
        <f>'24. M&amp;E Staff Loading'!C206</f>
        <v>0</v>
      </c>
      <c r="D206" s="919">
        <f>'24. M&amp;E Staff Loading'!D206</f>
        <v>0</v>
      </c>
      <c r="E206" s="1149">
        <f>'24. M&amp;E Staff Loading'!E206</f>
        <v>0</v>
      </c>
      <c r="F206" s="1102"/>
      <c r="G206" s="1102"/>
      <c r="H206" s="1102"/>
      <c r="I206" s="1102"/>
      <c r="J206" s="1102"/>
      <c r="K206" s="1102"/>
      <c r="L206" s="1102"/>
      <c r="M206" s="1102"/>
      <c r="N206" s="1102"/>
      <c r="O206" s="1102"/>
      <c r="P206" s="1102"/>
      <c r="Q206" s="1102"/>
      <c r="R206" s="1080">
        <f t="shared" si="228"/>
        <v>0</v>
      </c>
      <c r="S206" s="788">
        <f t="shared" si="229"/>
        <v>0</v>
      </c>
      <c r="T206" s="1131"/>
      <c r="U206" s="1131"/>
      <c r="V206" s="1131"/>
      <c r="W206" s="1081">
        <f t="shared" si="230"/>
        <v>0</v>
      </c>
      <c r="X206" s="1081">
        <f t="shared" si="231"/>
        <v>0</v>
      </c>
      <c r="Z206" s="1081">
        <f t="shared" si="232"/>
        <v>0</v>
      </c>
      <c r="AA206" s="1081">
        <f t="shared" si="233"/>
        <v>0</v>
      </c>
      <c r="AB206" s="909" t="e">
        <f t="shared" si="234"/>
        <v>#DIV/0!</v>
      </c>
    </row>
    <row r="207" spans="1:28" ht="14.25" x14ac:dyDescent="0.3">
      <c r="A207" s="1075"/>
      <c r="B207" s="1076"/>
      <c r="C207" s="1148">
        <f>'24. M&amp;E Staff Loading'!C207</f>
        <v>0</v>
      </c>
      <c r="D207" s="919">
        <f>'24. M&amp;E Staff Loading'!D207</f>
        <v>0</v>
      </c>
      <c r="E207" s="1149">
        <f>'24. M&amp;E Staff Loading'!E207</f>
        <v>0</v>
      </c>
      <c r="F207" s="1102"/>
      <c r="G207" s="1102"/>
      <c r="H207" s="1102"/>
      <c r="I207" s="1102"/>
      <c r="J207" s="1102"/>
      <c r="K207" s="1102"/>
      <c r="L207" s="1102"/>
      <c r="M207" s="1102"/>
      <c r="N207" s="1102"/>
      <c r="O207" s="1102"/>
      <c r="P207" s="1102"/>
      <c r="Q207" s="1102"/>
      <c r="R207" s="1080">
        <f t="shared" si="228"/>
        <v>0</v>
      </c>
      <c r="S207" s="788">
        <f t="shared" si="229"/>
        <v>0</v>
      </c>
      <c r="T207" s="1131"/>
      <c r="U207" s="1131"/>
      <c r="V207" s="1131"/>
      <c r="W207" s="1081">
        <f t="shared" si="230"/>
        <v>0</v>
      </c>
      <c r="X207" s="1081">
        <f t="shared" si="231"/>
        <v>0</v>
      </c>
      <c r="Z207" s="1081">
        <f t="shared" si="232"/>
        <v>0</v>
      </c>
      <c r="AA207" s="1081">
        <f t="shared" si="233"/>
        <v>0</v>
      </c>
      <c r="AB207" s="909" t="e">
        <f t="shared" si="234"/>
        <v>#DIV/0!</v>
      </c>
    </row>
    <row r="208" spans="1:28" ht="15" thickBot="1" x14ac:dyDescent="0.35">
      <c r="A208" s="1082"/>
      <c r="B208" s="1083" t="s">
        <v>1196</v>
      </c>
      <c r="C208" s="1084"/>
      <c r="D208" s="920"/>
      <c r="E208" s="1086"/>
      <c r="F208" s="1087">
        <f>SUM(F203:F207)</f>
        <v>0</v>
      </c>
      <c r="G208" s="1087">
        <f t="shared" ref="G208:R208" si="235">SUM(G203:G207)</f>
        <v>0</v>
      </c>
      <c r="H208" s="1087">
        <f t="shared" si="235"/>
        <v>0</v>
      </c>
      <c r="I208" s="1087">
        <f t="shared" si="235"/>
        <v>0</v>
      </c>
      <c r="J208" s="1087">
        <f t="shared" si="235"/>
        <v>0</v>
      </c>
      <c r="K208" s="1087">
        <f t="shared" si="235"/>
        <v>0</v>
      </c>
      <c r="L208" s="1087">
        <f t="shared" si="235"/>
        <v>0</v>
      </c>
      <c r="M208" s="1087">
        <f t="shared" si="235"/>
        <v>0</v>
      </c>
      <c r="N208" s="1087">
        <f t="shared" si="235"/>
        <v>0</v>
      </c>
      <c r="O208" s="1087">
        <f t="shared" si="235"/>
        <v>0</v>
      </c>
      <c r="P208" s="1087">
        <f t="shared" si="235"/>
        <v>0</v>
      </c>
      <c r="Q208" s="1087">
        <f t="shared" si="235"/>
        <v>0</v>
      </c>
      <c r="R208" s="1087">
        <f t="shared" si="235"/>
        <v>0</v>
      </c>
      <c r="S208" s="796">
        <f>SUM(S203:S207)</f>
        <v>0</v>
      </c>
      <c r="T208" s="1131"/>
      <c r="U208" s="1131"/>
      <c r="V208" s="1131"/>
      <c r="W208" s="1099">
        <f>SUM(W203:W207)</f>
        <v>0</v>
      </c>
      <c r="X208" s="1099">
        <f>SUM(X203:X207)</f>
        <v>0</v>
      </c>
      <c r="Z208" s="1089">
        <f>SUM(Z203:Z207)</f>
        <v>0</v>
      </c>
      <c r="AA208" s="1089">
        <f>SUM(AA203:AA207)</f>
        <v>0</v>
      </c>
      <c r="AB208" s="798" t="e">
        <f>Z208/(Z208+AA208)</f>
        <v>#DIV/0!</v>
      </c>
    </row>
    <row r="209" spans="1:28" ht="14.25" x14ac:dyDescent="0.3">
      <c r="A209" s="1075">
        <v>9.5</v>
      </c>
      <c r="B209" s="1076" t="s">
        <v>1197</v>
      </c>
      <c r="C209" s="1148">
        <f>'24. M&amp;E Staff Loading'!C209</f>
        <v>0</v>
      </c>
      <c r="D209" s="919">
        <f>'24. M&amp;E Staff Loading'!D209</f>
        <v>0</v>
      </c>
      <c r="E209" s="1149">
        <f>'24. M&amp;E Staff Loading'!E209</f>
        <v>0</v>
      </c>
      <c r="F209" s="1102"/>
      <c r="G209" s="1102"/>
      <c r="H209" s="1102"/>
      <c r="I209" s="1102"/>
      <c r="J209" s="1102"/>
      <c r="K209" s="1102"/>
      <c r="L209" s="1102"/>
      <c r="M209" s="1102"/>
      <c r="N209" s="1102"/>
      <c r="O209" s="1102"/>
      <c r="P209" s="1102"/>
      <c r="Q209" s="1102"/>
      <c r="R209" s="1080">
        <f t="shared" ref="R209:R213" si="236">SUM(F209:Q209)</f>
        <v>0</v>
      </c>
      <c r="S209" s="788">
        <f>D209*R209</f>
        <v>0</v>
      </c>
      <c r="T209" s="1131"/>
      <c r="U209" s="1131"/>
      <c r="V209" s="1131"/>
      <c r="W209" s="1081">
        <f>X209/$U$7</f>
        <v>0</v>
      </c>
      <c r="X209" s="1081">
        <f>R209/12</f>
        <v>0</v>
      </c>
      <c r="Z209" s="1081">
        <f>IF($E209="Y",$R209,0)</f>
        <v>0</v>
      </c>
      <c r="AA209" s="1081">
        <f>IF($E209="N",$R209,0)</f>
        <v>0</v>
      </c>
      <c r="AB209" s="909" t="e">
        <f>Z209/(AA209+Z209)</f>
        <v>#DIV/0!</v>
      </c>
    </row>
    <row r="210" spans="1:28" s="1088" customFormat="1" ht="14.25" x14ac:dyDescent="0.3">
      <c r="A210" s="1075"/>
      <c r="B210" s="1076"/>
      <c r="C210" s="1148">
        <f>'24. M&amp;E Staff Loading'!C210</f>
        <v>0</v>
      </c>
      <c r="D210" s="919">
        <f>'24. M&amp;E Staff Loading'!D210</f>
        <v>0</v>
      </c>
      <c r="E210" s="1149">
        <f>'24. M&amp;E Staff Loading'!E210</f>
        <v>0</v>
      </c>
      <c r="F210" s="1102"/>
      <c r="G210" s="1102"/>
      <c r="H210" s="1102"/>
      <c r="I210" s="1102"/>
      <c r="J210" s="1102"/>
      <c r="K210" s="1102"/>
      <c r="L210" s="1102"/>
      <c r="M210" s="1102"/>
      <c r="N210" s="1102"/>
      <c r="O210" s="1102"/>
      <c r="P210" s="1102"/>
      <c r="Q210" s="1102"/>
      <c r="R210" s="1080">
        <f t="shared" si="236"/>
        <v>0</v>
      </c>
      <c r="S210" s="788">
        <f t="shared" ref="S210:S213" si="237">D210*R210</f>
        <v>0</v>
      </c>
      <c r="T210" s="1131"/>
      <c r="U210" s="1131"/>
      <c r="V210" s="1131"/>
      <c r="W210" s="1081">
        <f t="shared" ref="W210:W213" si="238">X210/$U$7</f>
        <v>0</v>
      </c>
      <c r="X210" s="1081">
        <f t="shared" ref="X210:X213" si="239">R210/12</f>
        <v>0</v>
      </c>
      <c r="Z210" s="1081">
        <f t="shared" ref="Z210:Z213" si="240">IF($E210="Y",$R210,0)</f>
        <v>0</v>
      </c>
      <c r="AA210" s="1081">
        <f t="shared" ref="AA210:AA213" si="241">IF($E210="N",$R210,0)</f>
        <v>0</v>
      </c>
      <c r="AB210" s="909" t="e">
        <f t="shared" ref="AB210:AB213" si="242">Z210/(AA210+Z210)</f>
        <v>#DIV/0!</v>
      </c>
    </row>
    <row r="211" spans="1:28" s="1088" customFormat="1" ht="14.25" x14ac:dyDescent="0.3">
      <c r="A211" s="1075"/>
      <c r="B211" s="1076"/>
      <c r="C211" s="1148">
        <f>'24. M&amp;E Staff Loading'!C211</f>
        <v>0</v>
      </c>
      <c r="D211" s="919">
        <f>'24. M&amp;E Staff Loading'!D211</f>
        <v>0</v>
      </c>
      <c r="E211" s="1149">
        <f>'24. M&amp;E Staff Loading'!E211</f>
        <v>0</v>
      </c>
      <c r="F211" s="1102"/>
      <c r="G211" s="1102"/>
      <c r="H211" s="1102"/>
      <c r="I211" s="1102"/>
      <c r="J211" s="1102"/>
      <c r="K211" s="1102"/>
      <c r="L211" s="1102"/>
      <c r="M211" s="1102"/>
      <c r="N211" s="1102"/>
      <c r="O211" s="1102"/>
      <c r="P211" s="1102"/>
      <c r="Q211" s="1102"/>
      <c r="R211" s="1080">
        <f t="shared" si="236"/>
        <v>0</v>
      </c>
      <c r="S211" s="788">
        <f t="shared" si="237"/>
        <v>0</v>
      </c>
      <c r="T211" s="1131"/>
      <c r="U211" s="1131"/>
      <c r="V211" s="1131"/>
      <c r="W211" s="1081">
        <f t="shared" si="238"/>
        <v>0</v>
      </c>
      <c r="X211" s="1081">
        <f t="shared" si="239"/>
        <v>0</v>
      </c>
      <c r="Z211" s="1081">
        <f t="shared" si="240"/>
        <v>0</v>
      </c>
      <c r="AA211" s="1081">
        <f t="shared" si="241"/>
        <v>0</v>
      </c>
      <c r="AB211" s="909" t="e">
        <f t="shared" si="242"/>
        <v>#DIV/0!</v>
      </c>
    </row>
    <row r="212" spans="1:28" ht="14.25" x14ac:dyDescent="0.3">
      <c r="A212" s="1075"/>
      <c r="B212" s="1076"/>
      <c r="C212" s="1148">
        <f>'24. M&amp;E Staff Loading'!C212</f>
        <v>0</v>
      </c>
      <c r="D212" s="919">
        <f>'24. M&amp;E Staff Loading'!D212</f>
        <v>0</v>
      </c>
      <c r="E212" s="1149">
        <f>'24. M&amp;E Staff Loading'!E212</f>
        <v>0</v>
      </c>
      <c r="F212" s="1102"/>
      <c r="G212" s="1102"/>
      <c r="H212" s="1102"/>
      <c r="I212" s="1102"/>
      <c r="J212" s="1102"/>
      <c r="K212" s="1102"/>
      <c r="L212" s="1102"/>
      <c r="M212" s="1102"/>
      <c r="N212" s="1102"/>
      <c r="O212" s="1102"/>
      <c r="P212" s="1102"/>
      <c r="Q212" s="1102"/>
      <c r="R212" s="1080">
        <f t="shared" si="236"/>
        <v>0</v>
      </c>
      <c r="S212" s="788">
        <f t="shared" si="237"/>
        <v>0</v>
      </c>
      <c r="T212" s="1131"/>
      <c r="U212" s="1131"/>
      <c r="V212" s="1131"/>
      <c r="W212" s="1081">
        <f t="shared" si="238"/>
        <v>0</v>
      </c>
      <c r="X212" s="1081">
        <f t="shared" si="239"/>
        <v>0</v>
      </c>
      <c r="Z212" s="1081">
        <f t="shared" si="240"/>
        <v>0</v>
      </c>
      <c r="AA212" s="1081">
        <f t="shared" si="241"/>
        <v>0</v>
      </c>
      <c r="AB212" s="909" t="e">
        <f t="shared" si="242"/>
        <v>#DIV/0!</v>
      </c>
    </row>
    <row r="213" spans="1:28" ht="14.25" x14ac:dyDescent="0.3">
      <c r="A213" s="1075"/>
      <c r="B213" s="1076"/>
      <c r="C213" s="1148">
        <f>'24. M&amp;E Staff Loading'!C213</f>
        <v>0</v>
      </c>
      <c r="D213" s="919">
        <f>'24. M&amp;E Staff Loading'!D213</f>
        <v>0</v>
      </c>
      <c r="E213" s="1149">
        <f>'24. M&amp;E Staff Loading'!E213</f>
        <v>0</v>
      </c>
      <c r="F213" s="1102"/>
      <c r="G213" s="1102"/>
      <c r="H213" s="1102"/>
      <c r="I213" s="1102"/>
      <c r="J213" s="1102"/>
      <c r="K213" s="1102"/>
      <c r="L213" s="1102"/>
      <c r="M213" s="1102"/>
      <c r="N213" s="1102"/>
      <c r="O213" s="1102"/>
      <c r="P213" s="1102"/>
      <c r="Q213" s="1102"/>
      <c r="R213" s="1080">
        <f t="shared" si="236"/>
        <v>0</v>
      </c>
      <c r="S213" s="788">
        <f t="shared" si="237"/>
        <v>0</v>
      </c>
      <c r="T213" s="1131"/>
      <c r="U213" s="1131"/>
      <c r="V213" s="1131"/>
      <c r="W213" s="1081">
        <f t="shared" si="238"/>
        <v>0</v>
      </c>
      <c r="X213" s="1081">
        <f t="shared" si="239"/>
        <v>0</v>
      </c>
      <c r="Z213" s="1081">
        <f t="shared" si="240"/>
        <v>0</v>
      </c>
      <c r="AA213" s="1081">
        <f t="shared" si="241"/>
        <v>0</v>
      </c>
      <c r="AB213" s="909" t="e">
        <f t="shared" si="242"/>
        <v>#DIV/0!</v>
      </c>
    </row>
    <row r="214" spans="1:28" ht="15" thickBot="1" x14ac:dyDescent="0.35">
      <c r="A214" s="1082"/>
      <c r="B214" s="1083" t="s">
        <v>1198</v>
      </c>
      <c r="C214" s="1084"/>
      <c r="D214" s="920"/>
      <c r="E214" s="1086"/>
      <c r="F214" s="1087">
        <f>SUM(F209:F213)</f>
        <v>0</v>
      </c>
      <c r="G214" s="1087">
        <f t="shared" ref="G214:R214" si="243">SUM(G209:G213)</f>
        <v>0</v>
      </c>
      <c r="H214" s="1087">
        <f t="shared" si="243"/>
        <v>0</v>
      </c>
      <c r="I214" s="1087">
        <f t="shared" si="243"/>
        <v>0</v>
      </c>
      <c r="J214" s="1087">
        <f t="shared" si="243"/>
        <v>0</v>
      </c>
      <c r="K214" s="1087">
        <f t="shared" si="243"/>
        <v>0</v>
      </c>
      <c r="L214" s="1087">
        <f t="shared" si="243"/>
        <v>0</v>
      </c>
      <c r="M214" s="1087">
        <f t="shared" si="243"/>
        <v>0</v>
      </c>
      <c r="N214" s="1087">
        <f t="shared" si="243"/>
        <v>0</v>
      </c>
      <c r="O214" s="1087">
        <f t="shared" si="243"/>
        <v>0</v>
      </c>
      <c r="P214" s="1087">
        <f t="shared" si="243"/>
        <v>0</v>
      </c>
      <c r="Q214" s="1087">
        <f t="shared" si="243"/>
        <v>0</v>
      </c>
      <c r="R214" s="1087">
        <f t="shared" si="243"/>
        <v>0</v>
      </c>
      <c r="S214" s="796">
        <f>SUM(S209:S213)</f>
        <v>0</v>
      </c>
      <c r="T214" s="1131"/>
      <c r="U214" s="1131"/>
      <c r="V214" s="1131"/>
      <c r="W214" s="1099">
        <f>SUM(W209:W213)</f>
        <v>0</v>
      </c>
      <c r="X214" s="1099">
        <f>SUM(X209:X213)</f>
        <v>0</v>
      </c>
      <c r="Z214" s="1089">
        <f>SUM(Z209:Z213)</f>
        <v>0</v>
      </c>
      <c r="AA214" s="1089">
        <f>SUM(AA209:AA213)</f>
        <v>0</v>
      </c>
      <c r="AB214" s="798" t="e">
        <f>Z214/(Z214+AA214)</f>
        <v>#DIV/0!</v>
      </c>
    </row>
    <row r="215" spans="1:28" ht="14.25" x14ac:dyDescent="0.3">
      <c r="A215" s="1075">
        <v>9.6</v>
      </c>
      <c r="B215" s="1076" t="s">
        <v>181</v>
      </c>
      <c r="C215" s="1148">
        <f>'24. M&amp;E Staff Loading'!C215</f>
        <v>0</v>
      </c>
      <c r="D215" s="919">
        <f>'24. M&amp;E Staff Loading'!D215</f>
        <v>0</v>
      </c>
      <c r="E215" s="1149">
        <f>'24. M&amp;E Staff Loading'!E215</f>
        <v>0</v>
      </c>
      <c r="F215" s="1102"/>
      <c r="G215" s="1102"/>
      <c r="H215" s="1102"/>
      <c r="I215" s="1102"/>
      <c r="J215" s="1102"/>
      <c r="K215" s="1102"/>
      <c r="L215" s="1102"/>
      <c r="M215" s="1102"/>
      <c r="N215" s="1102"/>
      <c r="O215" s="1102"/>
      <c r="P215" s="1102"/>
      <c r="Q215" s="1102"/>
      <c r="R215" s="1080">
        <f t="shared" ref="R215:R219" si="244">SUM(F215:Q215)</f>
        <v>0</v>
      </c>
      <c r="S215" s="788">
        <f>D215*R215</f>
        <v>0</v>
      </c>
      <c r="T215" s="1131"/>
      <c r="U215" s="1131"/>
      <c r="V215" s="1131"/>
      <c r="W215" s="1081">
        <f>X215/$U$7</f>
        <v>0</v>
      </c>
      <c r="X215" s="1081">
        <f>R215/12</f>
        <v>0</v>
      </c>
      <c r="Z215" s="1081">
        <f>IF($E215="Y",$R215,0)</f>
        <v>0</v>
      </c>
      <c r="AA215" s="1081">
        <f>IF($E215="N",$R215,0)</f>
        <v>0</v>
      </c>
      <c r="AB215" s="909" t="e">
        <f>Z215/(AA215+Z215)</f>
        <v>#DIV/0!</v>
      </c>
    </row>
    <row r="216" spans="1:28" s="1088" customFormat="1" ht="14.25" x14ac:dyDescent="0.3">
      <c r="A216" s="1075"/>
      <c r="B216" s="1076"/>
      <c r="C216" s="1148">
        <f>'24. M&amp;E Staff Loading'!C216</f>
        <v>0</v>
      </c>
      <c r="D216" s="919">
        <f>'24. M&amp;E Staff Loading'!D216</f>
        <v>0</v>
      </c>
      <c r="E216" s="1149">
        <f>'24. M&amp;E Staff Loading'!E216</f>
        <v>0</v>
      </c>
      <c r="F216" s="1102"/>
      <c r="G216" s="1102"/>
      <c r="H216" s="1102"/>
      <c r="I216" s="1102"/>
      <c r="J216" s="1102"/>
      <c r="K216" s="1102"/>
      <c r="L216" s="1102"/>
      <c r="M216" s="1102"/>
      <c r="N216" s="1102"/>
      <c r="O216" s="1102"/>
      <c r="P216" s="1102"/>
      <c r="Q216" s="1102"/>
      <c r="R216" s="1080">
        <f t="shared" si="244"/>
        <v>0</v>
      </c>
      <c r="S216" s="788">
        <f t="shared" ref="S216:S219" si="245">D216*R216</f>
        <v>0</v>
      </c>
      <c r="T216" s="1131"/>
      <c r="U216" s="1131"/>
      <c r="V216" s="1131"/>
      <c r="W216" s="1081">
        <f t="shared" ref="W216:W219" si="246">X216/$U$7</f>
        <v>0</v>
      </c>
      <c r="X216" s="1081">
        <f t="shared" ref="X216:X219" si="247">R216/12</f>
        <v>0</v>
      </c>
      <c r="Z216" s="1081">
        <f t="shared" ref="Z216:Z219" si="248">IF($E216="Y",$R216,0)</f>
        <v>0</v>
      </c>
      <c r="AA216" s="1081">
        <f t="shared" ref="AA216:AA219" si="249">IF($E216="N",$R216,0)</f>
        <v>0</v>
      </c>
      <c r="AB216" s="909" t="e">
        <f t="shared" ref="AB216:AB219" si="250">Z216/(AA216+Z216)</f>
        <v>#DIV/0!</v>
      </c>
    </row>
    <row r="217" spans="1:28" s="1088" customFormat="1" ht="14.25" x14ac:dyDescent="0.3">
      <c r="A217" s="1075"/>
      <c r="B217" s="1076"/>
      <c r="C217" s="1148">
        <f>'24. M&amp;E Staff Loading'!C217</f>
        <v>0</v>
      </c>
      <c r="D217" s="919">
        <f>'24. M&amp;E Staff Loading'!D217</f>
        <v>0</v>
      </c>
      <c r="E217" s="1149">
        <f>'24. M&amp;E Staff Loading'!E217</f>
        <v>0</v>
      </c>
      <c r="F217" s="1102"/>
      <c r="G217" s="1102"/>
      <c r="H217" s="1102"/>
      <c r="I217" s="1102"/>
      <c r="J217" s="1102"/>
      <c r="K217" s="1102"/>
      <c r="L217" s="1102"/>
      <c r="M217" s="1102"/>
      <c r="N217" s="1102"/>
      <c r="O217" s="1102"/>
      <c r="P217" s="1102"/>
      <c r="Q217" s="1102"/>
      <c r="R217" s="1080">
        <f t="shared" si="244"/>
        <v>0</v>
      </c>
      <c r="S217" s="788">
        <f t="shared" si="245"/>
        <v>0</v>
      </c>
      <c r="T217" s="1131"/>
      <c r="U217" s="1131"/>
      <c r="V217" s="1131"/>
      <c r="W217" s="1081">
        <f t="shared" si="246"/>
        <v>0</v>
      </c>
      <c r="X217" s="1081">
        <f t="shared" si="247"/>
        <v>0</v>
      </c>
      <c r="Z217" s="1081">
        <f t="shared" si="248"/>
        <v>0</v>
      </c>
      <c r="AA217" s="1081">
        <f t="shared" si="249"/>
        <v>0</v>
      </c>
      <c r="AB217" s="909" t="e">
        <f t="shared" si="250"/>
        <v>#DIV/0!</v>
      </c>
    </row>
    <row r="218" spans="1:28" s="1088" customFormat="1" ht="14.25" x14ac:dyDescent="0.3">
      <c r="A218" s="1075"/>
      <c r="B218" s="1076"/>
      <c r="C218" s="1148">
        <f>'24. M&amp;E Staff Loading'!C218</f>
        <v>0</v>
      </c>
      <c r="D218" s="919">
        <f>'24. M&amp;E Staff Loading'!D218</f>
        <v>0</v>
      </c>
      <c r="E218" s="1149">
        <f>'24. M&amp;E Staff Loading'!E218</f>
        <v>0</v>
      </c>
      <c r="F218" s="1102"/>
      <c r="G218" s="1102"/>
      <c r="H218" s="1102"/>
      <c r="I218" s="1102"/>
      <c r="J218" s="1102"/>
      <c r="K218" s="1102"/>
      <c r="L218" s="1102"/>
      <c r="M218" s="1102"/>
      <c r="N218" s="1102"/>
      <c r="O218" s="1102"/>
      <c r="P218" s="1102"/>
      <c r="Q218" s="1102"/>
      <c r="R218" s="1080">
        <f t="shared" si="244"/>
        <v>0</v>
      </c>
      <c r="S218" s="788">
        <f t="shared" si="245"/>
        <v>0</v>
      </c>
      <c r="T218" s="1131"/>
      <c r="U218" s="1131"/>
      <c r="V218" s="1131"/>
      <c r="W218" s="1081">
        <f t="shared" si="246"/>
        <v>0</v>
      </c>
      <c r="X218" s="1081">
        <f t="shared" si="247"/>
        <v>0</v>
      </c>
      <c r="Z218" s="1081">
        <f t="shared" si="248"/>
        <v>0</v>
      </c>
      <c r="AA218" s="1081">
        <f t="shared" si="249"/>
        <v>0</v>
      </c>
      <c r="AB218" s="909" t="e">
        <f t="shared" si="250"/>
        <v>#DIV/0!</v>
      </c>
    </row>
    <row r="219" spans="1:28" ht="14.25" x14ac:dyDescent="0.3">
      <c r="A219" s="1075"/>
      <c r="B219" s="1076"/>
      <c r="C219" s="1148">
        <f>'24. M&amp;E Staff Loading'!C219</f>
        <v>0</v>
      </c>
      <c r="D219" s="919">
        <f>'24. M&amp;E Staff Loading'!D219</f>
        <v>0</v>
      </c>
      <c r="E219" s="1149">
        <f>'24. M&amp;E Staff Loading'!E219</f>
        <v>0</v>
      </c>
      <c r="F219" s="1102"/>
      <c r="G219" s="1102"/>
      <c r="H219" s="1102"/>
      <c r="I219" s="1102"/>
      <c r="J219" s="1102"/>
      <c r="K219" s="1102"/>
      <c r="L219" s="1102"/>
      <c r="M219" s="1102"/>
      <c r="N219" s="1102"/>
      <c r="O219" s="1102"/>
      <c r="P219" s="1102"/>
      <c r="Q219" s="1102"/>
      <c r="R219" s="1080">
        <f t="shared" si="244"/>
        <v>0</v>
      </c>
      <c r="S219" s="788">
        <f t="shared" si="245"/>
        <v>0</v>
      </c>
      <c r="T219" s="1131"/>
      <c r="U219" s="1131"/>
      <c r="V219" s="1131"/>
      <c r="W219" s="1081">
        <f t="shared" si="246"/>
        <v>0</v>
      </c>
      <c r="X219" s="1081">
        <f t="shared" si="247"/>
        <v>0</v>
      </c>
      <c r="Z219" s="1081">
        <f t="shared" si="248"/>
        <v>0</v>
      </c>
      <c r="AA219" s="1081">
        <f t="shared" si="249"/>
        <v>0</v>
      </c>
      <c r="AB219" s="909" t="e">
        <f t="shared" si="250"/>
        <v>#DIV/0!</v>
      </c>
    </row>
    <row r="220" spans="1:28" s="1132" customFormat="1" ht="15" thickBot="1" x14ac:dyDescent="0.35">
      <c r="A220" s="1082"/>
      <c r="B220" s="1083" t="s">
        <v>182</v>
      </c>
      <c r="C220" s="1084"/>
      <c r="D220" s="920"/>
      <c r="E220" s="1086"/>
      <c r="F220" s="1087">
        <f>SUM(F215:F219)</f>
        <v>0</v>
      </c>
      <c r="G220" s="1087">
        <f t="shared" ref="G220:R220" si="251">SUM(G215:G219)</f>
        <v>0</v>
      </c>
      <c r="H220" s="1087">
        <f t="shared" si="251"/>
        <v>0</v>
      </c>
      <c r="I220" s="1087">
        <f t="shared" si="251"/>
        <v>0</v>
      </c>
      <c r="J220" s="1087">
        <f t="shared" si="251"/>
        <v>0</v>
      </c>
      <c r="K220" s="1087">
        <f t="shared" si="251"/>
        <v>0</v>
      </c>
      <c r="L220" s="1087">
        <f t="shared" si="251"/>
        <v>0</v>
      </c>
      <c r="M220" s="1087">
        <f t="shared" si="251"/>
        <v>0</v>
      </c>
      <c r="N220" s="1087">
        <f t="shared" si="251"/>
        <v>0</v>
      </c>
      <c r="O220" s="1087">
        <f t="shared" si="251"/>
        <v>0</v>
      </c>
      <c r="P220" s="1087">
        <f t="shared" si="251"/>
        <v>0</v>
      </c>
      <c r="Q220" s="1087">
        <f t="shared" si="251"/>
        <v>0</v>
      </c>
      <c r="R220" s="1087">
        <f t="shared" si="251"/>
        <v>0</v>
      </c>
      <c r="S220" s="796">
        <f>SUM(S215:S219)</f>
        <v>0</v>
      </c>
      <c r="T220" s="1131"/>
      <c r="U220" s="1131"/>
      <c r="V220" s="1131"/>
      <c r="W220" s="1099">
        <f>SUM(W215:W219)</f>
        <v>0</v>
      </c>
      <c r="X220" s="1099">
        <f>SUM(X215:X219)</f>
        <v>0</v>
      </c>
      <c r="Z220" s="1089">
        <f>SUM(Z215:Z219)</f>
        <v>0</v>
      </c>
      <c r="AA220" s="1089">
        <f>SUM(AA215:AA219)</f>
        <v>0</v>
      </c>
      <c r="AB220" s="798" t="e">
        <f>Z220/(Z220+AA220)</f>
        <v>#DIV/0!</v>
      </c>
    </row>
    <row r="221" spans="1:28" ht="9.9499999999999993" customHeight="1" x14ac:dyDescent="0.3">
      <c r="A221" s="1100"/>
      <c r="B221" s="1101"/>
      <c r="C221" s="1118"/>
      <c r="D221" s="922"/>
      <c r="E221" s="1079"/>
      <c r="F221" s="1102"/>
      <c r="G221" s="1102"/>
      <c r="H221" s="1102"/>
      <c r="I221" s="1102"/>
      <c r="J221" s="1102"/>
      <c r="K221" s="1102"/>
      <c r="L221" s="1102"/>
      <c r="M221" s="1102"/>
      <c r="N221" s="1102"/>
      <c r="O221" s="1102"/>
      <c r="P221" s="1102"/>
      <c r="Q221" s="1102"/>
      <c r="R221" s="1102"/>
      <c r="S221" s="834"/>
      <c r="T221" s="1131"/>
      <c r="U221" s="1131"/>
      <c r="V221" s="1131"/>
      <c r="W221" s="1125"/>
      <c r="X221" s="1125"/>
      <c r="Z221" s="1125"/>
      <c r="AA221" s="1125"/>
      <c r="AB221" s="790"/>
    </row>
    <row r="222" spans="1:28" ht="15" thickBot="1" x14ac:dyDescent="0.35">
      <c r="A222" s="1104"/>
      <c r="B222" s="1105" t="s">
        <v>183</v>
      </c>
      <c r="C222" s="1106"/>
      <c r="D222" s="923"/>
      <c r="E222" s="1108"/>
      <c r="F222" s="1107">
        <f>SUM(F190,F196,F202,F220,F214,F208)</f>
        <v>0</v>
      </c>
      <c r="G222" s="1107">
        <f t="shared" ref="G222:S222" si="252">SUM(G190,G196,G202,G220,G214,G208)</f>
        <v>0</v>
      </c>
      <c r="H222" s="1107">
        <f t="shared" si="252"/>
        <v>0</v>
      </c>
      <c r="I222" s="1107">
        <f t="shared" si="252"/>
        <v>0</v>
      </c>
      <c r="J222" s="1107">
        <f t="shared" si="252"/>
        <v>0</v>
      </c>
      <c r="K222" s="1107">
        <f t="shared" si="252"/>
        <v>0</v>
      </c>
      <c r="L222" s="1107">
        <f t="shared" si="252"/>
        <v>0</v>
      </c>
      <c r="M222" s="1107">
        <f t="shared" si="252"/>
        <v>0</v>
      </c>
      <c r="N222" s="1107">
        <f t="shared" si="252"/>
        <v>0</v>
      </c>
      <c r="O222" s="1107">
        <f t="shared" si="252"/>
        <v>0</v>
      </c>
      <c r="P222" s="1107">
        <f t="shared" si="252"/>
        <v>0</v>
      </c>
      <c r="Q222" s="1107">
        <f t="shared" si="252"/>
        <v>0</v>
      </c>
      <c r="R222" s="1107">
        <f t="shared" si="252"/>
        <v>0</v>
      </c>
      <c r="S222" s="814">
        <f t="shared" si="252"/>
        <v>0</v>
      </c>
      <c r="T222" s="1131"/>
      <c r="U222" s="1131"/>
      <c r="V222" s="1131"/>
      <c r="W222" s="1107">
        <f t="shared" ref="W222:X222" si="253">SUM(W190,W196,W202,W220,W214,W208)</f>
        <v>0</v>
      </c>
      <c r="X222" s="1107">
        <f t="shared" si="253"/>
        <v>0</v>
      </c>
      <c r="Z222" s="1107">
        <f t="shared" ref="Z222:AA222" si="254">SUM(Z190,Z196,Z202,Z220,Z214,Z208)</f>
        <v>0</v>
      </c>
      <c r="AA222" s="1107">
        <f t="shared" si="254"/>
        <v>0</v>
      </c>
      <c r="AB222" s="815" t="e">
        <f>Z222/(Z222+AA222)</f>
        <v>#DIV/0!</v>
      </c>
    </row>
    <row r="223" spans="1:28" ht="14.25" x14ac:dyDescent="0.3">
      <c r="A223" s="1126"/>
      <c r="B223" s="1101"/>
      <c r="C223" s="1133"/>
      <c r="D223" s="922"/>
      <c r="E223" s="1128"/>
      <c r="F223" s="1102"/>
      <c r="G223" s="1102"/>
      <c r="H223" s="1102"/>
      <c r="I223" s="1102"/>
      <c r="J223" s="1102"/>
      <c r="K223" s="1102"/>
      <c r="L223" s="1102"/>
      <c r="M223" s="1102"/>
      <c r="N223" s="1102"/>
      <c r="O223" s="1102"/>
      <c r="P223" s="1102"/>
      <c r="Q223" s="1102"/>
      <c r="R223" s="1102"/>
      <c r="S223" s="834"/>
      <c r="T223" s="1131"/>
      <c r="U223" s="1131"/>
      <c r="V223" s="1131"/>
      <c r="W223" s="1077"/>
      <c r="X223" s="1077"/>
      <c r="Z223" s="1077"/>
      <c r="AA223" s="1077"/>
      <c r="AB223" s="790"/>
    </row>
    <row r="224" spans="1:28" ht="14.25" x14ac:dyDescent="0.3">
      <c r="A224" s="1134"/>
      <c r="B224" s="1135" t="s">
        <v>1199</v>
      </c>
      <c r="C224" s="1136"/>
      <c r="D224" s="926"/>
      <c r="E224" s="1138"/>
      <c r="F224" s="1137">
        <f t="shared" ref="F224:S224" si="255">SUM(F28,F74,F84,F154,F132,F104,F94,F222,F182)</f>
        <v>0</v>
      </c>
      <c r="G224" s="1137">
        <f t="shared" si="255"/>
        <v>0</v>
      </c>
      <c r="H224" s="1137">
        <f t="shared" si="255"/>
        <v>0</v>
      </c>
      <c r="I224" s="1137">
        <f t="shared" si="255"/>
        <v>0</v>
      </c>
      <c r="J224" s="1137">
        <f t="shared" si="255"/>
        <v>0</v>
      </c>
      <c r="K224" s="1137">
        <f t="shared" si="255"/>
        <v>0</v>
      </c>
      <c r="L224" s="1137">
        <f t="shared" si="255"/>
        <v>0</v>
      </c>
      <c r="M224" s="1137">
        <f t="shared" si="255"/>
        <v>0</v>
      </c>
      <c r="N224" s="1137">
        <f t="shared" si="255"/>
        <v>0</v>
      </c>
      <c r="O224" s="1137">
        <f t="shared" si="255"/>
        <v>0</v>
      </c>
      <c r="P224" s="1137">
        <f t="shared" si="255"/>
        <v>0</v>
      </c>
      <c r="Q224" s="1137">
        <f t="shared" si="255"/>
        <v>0</v>
      </c>
      <c r="R224" s="1137">
        <f t="shared" si="255"/>
        <v>0</v>
      </c>
      <c r="S224" s="853">
        <f t="shared" si="255"/>
        <v>0</v>
      </c>
      <c r="T224" s="1131"/>
      <c r="U224" s="1131"/>
      <c r="V224" s="1131"/>
      <c r="W224" s="1137">
        <f>SUM(W28,W74,W84,W154,W132,W104,W94,W222,W182)</f>
        <v>0</v>
      </c>
      <c r="X224" s="1137">
        <f>SUM(X28,X74,X84,X154,X132,X104,X94,X222,X182)</f>
        <v>0</v>
      </c>
      <c r="Z224" s="1137">
        <f>SUM(Z28,Z74,Z84,Z154,Z132,Z104,Z94,Z222,Z182)</f>
        <v>0</v>
      </c>
      <c r="AA224" s="1137">
        <f>SUM(AA28,AA74,AA84,AA154,AA132,AA104,AA94,AA222,AA182)</f>
        <v>0</v>
      </c>
      <c r="AB224" s="1139" t="e">
        <f>Z224/(Z224+AA224)</f>
        <v>#DIV/0!</v>
      </c>
    </row>
    <row r="225" spans="1:27" ht="14.25" x14ac:dyDescent="0.3">
      <c r="A225" s="1140"/>
      <c r="B225" s="1141"/>
      <c r="C225" s="1142"/>
      <c r="D225" s="1142"/>
      <c r="E225" s="1142"/>
      <c r="F225" s="1144"/>
      <c r="G225" s="1144"/>
      <c r="H225" s="1144"/>
      <c r="I225" s="1144"/>
      <c r="J225" s="1144"/>
      <c r="K225" s="1144"/>
      <c r="L225" s="1144"/>
      <c r="M225" s="1144"/>
      <c r="N225" s="1144"/>
      <c r="O225" s="1144"/>
      <c r="P225" s="1144"/>
      <c r="Q225" s="1144"/>
      <c r="R225" s="1144"/>
      <c r="S225" s="858"/>
      <c r="T225" s="1131"/>
      <c r="U225" s="1131"/>
      <c r="V225" s="1131"/>
      <c r="W225" s="1145"/>
      <c r="X225" s="1145"/>
      <c r="Z225" s="1145"/>
      <c r="AA225" s="1145"/>
    </row>
    <row r="226" spans="1:27" ht="14.25" customHeight="1" x14ac:dyDescent="0.3">
      <c r="A226" s="1140"/>
      <c r="B226" s="1141"/>
      <c r="C226" s="1142"/>
      <c r="D226" s="1142"/>
      <c r="E226" s="1142"/>
      <c r="F226" s="1144"/>
      <c r="G226" s="1144"/>
      <c r="H226" s="1144"/>
      <c r="I226" s="1144"/>
      <c r="J226" s="1144"/>
      <c r="K226" s="1144"/>
      <c r="L226" s="1144"/>
      <c r="M226" s="1144"/>
      <c r="N226" s="1144"/>
      <c r="O226" s="1144"/>
      <c r="P226" s="1144"/>
      <c r="Q226" s="1404" t="s">
        <v>195</v>
      </c>
      <c r="R226" s="1405"/>
      <c r="S226" s="859" t="e">
        <f>S224/R224</f>
        <v>#DIV/0!</v>
      </c>
      <c r="T226" s="1131"/>
      <c r="U226" s="1131"/>
      <c r="V226" s="1131"/>
      <c r="W226" s="1145"/>
      <c r="X226" s="1145"/>
      <c r="Z226" s="1145"/>
      <c r="AA226" s="1145"/>
    </row>
    <row r="227" spans="1:27" x14ac:dyDescent="0.3">
      <c r="W227" s="1146"/>
      <c r="X227" s="1146"/>
      <c r="Z227" s="1146"/>
      <c r="AA227" s="1146"/>
    </row>
    <row r="228" spans="1:27" ht="14.25" x14ac:dyDescent="0.3">
      <c r="A228" s="19"/>
      <c r="B228" s="1269" t="s">
        <v>40</v>
      </c>
      <c r="C228" s="1270"/>
      <c r="D228" s="1270"/>
      <c r="E228" s="1271"/>
    </row>
    <row r="229" spans="1:27" x14ac:dyDescent="0.3">
      <c r="A229" s="21">
        <v>1</v>
      </c>
      <c r="B229" s="1294"/>
      <c r="C229" s="1295"/>
      <c r="D229" s="1295"/>
      <c r="E229" s="1296"/>
    </row>
    <row r="230" spans="1:27" x14ac:dyDescent="0.3">
      <c r="A230" s="22">
        <v>2</v>
      </c>
      <c r="B230" s="1291"/>
      <c r="C230" s="1292"/>
      <c r="D230" s="1292"/>
      <c r="E230" s="1293"/>
    </row>
    <row r="231" spans="1:27" x14ac:dyDescent="0.3">
      <c r="A231" s="22">
        <v>3</v>
      </c>
      <c r="B231" s="1291"/>
      <c r="C231" s="1292"/>
      <c r="D231" s="1292"/>
      <c r="E231" s="1293"/>
    </row>
    <row r="232" spans="1:27" x14ac:dyDescent="0.3">
      <c r="A232" s="22">
        <v>4</v>
      </c>
      <c r="B232" s="1291"/>
      <c r="C232" s="1292"/>
      <c r="D232" s="1292"/>
      <c r="E232" s="1293"/>
    </row>
    <row r="233" spans="1:27" x14ac:dyDescent="0.3">
      <c r="A233" s="22">
        <v>5</v>
      </c>
      <c r="B233" s="1291"/>
      <c r="C233" s="1292"/>
      <c r="D233" s="1292"/>
      <c r="E233" s="1293"/>
    </row>
    <row r="234" spans="1:27" x14ac:dyDescent="0.3">
      <c r="A234" s="22">
        <v>6</v>
      </c>
      <c r="B234" s="1291"/>
      <c r="C234" s="1292"/>
      <c r="D234" s="1292"/>
      <c r="E234" s="1293"/>
    </row>
    <row r="235" spans="1:27" x14ac:dyDescent="0.3">
      <c r="A235" s="22">
        <v>7</v>
      </c>
      <c r="B235" s="1294"/>
      <c r="C235" s="1295"/>
      <c r="D235" s="1295"/>
      <c r="E235" s="1296"/>
    </row>
    <row r="236" spans="1:27" x14ac:dyDescent="0.3">
      <c r="A236" s="22">
        <v>8</v>
      </c>
      <c r="B236" s="1291"/>
      <c r="C236" s="1292"/>
      <c r="D236" s="1292"/>
      <c r="E236" s="1293"/>
    </row>
    <row r="237" spans="1:27" x14ac:dyDescent="0.3">
      <c r="A237" s="22">
        <v>9</v>
      </c>
      <c r="B237" s="1291"/>
      <c r="C237" s="1292"/>
      <c r="D237" s="1292"/>
      <c r="E237" s="1293"/>
    </row>
    <row r="238" spans="1:27" x14ac:dyDescent="0.3">
      <c r="A238" s="22">
        <v>10</v>
      </c>
      <c r="B238" s="1291"/>
      <c r="C238" s="1292"/>
      <c r="D238" s="1292"/>
      <c r="E238" s="1293"/>
    </row>
  </sheetData>
  <mergeCells count="30">
    <mergeCell ref="A1:S1"/>
    <mergeCell ref="A2:S2"/>
    <mergeCell ref="A3:S3"/>
    <mergeCell ref="U3:U6"/>
    <mergeCell ref="E4:E7"/>
    <mergeCell ref="F4:Q4"/>
    <mergeCell ref="R4:S4"/>
    <mergeCell ref="A5:A7"/>
    <mergeCell ref="B5:B7"/>
    <mergeCell ref="C5:C7"/>
    <mergeCell ref="B230:E230"/>
    <mergeCell ref="D5:D7"/>
    <mergeCell ref="R5:R6"/>
    <mergeCell ref="S5:S7"/>
    <mergeCell ref="W5:W7"/>
    <mergeCell ref="AA5:AA7"/>
    <mergeCell ref="AB5:AB7"/>
    <mergeCell ref="Q226:R226"/>
    <mergeCell ref="B228:E228"/>
    <mergeCell ref="B229:E229"/>
    <mergeCell ref="X5:X7"/>
    <mergeCell ref="Z5:Z7"/>
    <mergeCell ref="B237:E237"/>
    <mergeCell ref="B238:E238"/>
    <mergeCell ref="B231:E231"/>
    <mergeCell ref="B232:E232"/>
    <mergeCell ref="B233:E233"/>
    <mergeCell ref="B234:E234"/>
    <mergeCell ref="B235:E235"/>
    <mergeCell ref="B236:E236"/>
  </mergeCells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AB18:AB19 AB21:AB26 AB28 AB31:AB35 AB37:AB41 AB43:AB47 AB49:AB53 AB55:AB59 AB61:AB65 AB67:AB72 AB74 AB77:AB82 AB84 AB87:AB92 AB94 AB97:AB102 AB104 AB107:AB111 AB113:AB117 AB119:AB123 AB125:AB130 AB132 AB135:AB139 AB141:AB145 AB147:AB152 AB154 AB157:AB161 AB163:AB167 AB169:AB173 AB175:AB180 AB182 AB185:AB189 AB191:AB195 AB197:AB201 AB203:AB207 AB209:AB213 AB215:AB220 AB222 AB224 S226 AB9:AB17" evalError="1"/>
    <ignoredError sqref="R20:S20 W20:X20 Z20:AA20 R36:S36 W36:X36 Z36:AA36 R42:S42 W42:X42 Z42:AA42 R48:S48 W48:X48 Z48:AA48 R54:S54 W54:X54 Z54:AA54 R60:S60 W60:X60 Z60:AA60 R66:S66 W66:X66 Z66:AA66 R112:S112 W112:X112 Z112:AA112 R118:S118 W118:X118 Z118:AA118 R124:S124 W124:X124 Z124:AA124 R140:S140 W140:X140 Z140:AA140 R146:S146 W146:X146 Z146:AA146 R162:S162 W162:X162 Z162:AA162 R168:S168 W168:X168 Z168:AA168 R174:S174 W174:X174 Z174:AA174 R190:S190 W190:X190 Z190:AA190 R196:S196 W196:X196 Z196:AA196 R202:S202 W202:X202 Z202:AA202 R208:S208 W208:X208 Z208:AA208 R214:S214 W214:X214 Z214:AA214 R14:S14 W14:X14 Z14:AA14" formula="1"/>
    <ignoredError sqref="AB20 AB36 AB42 AB48 AB54 AB60 AB66 AB112 AB118 AB124 AB140 AB146 AB162 AB168 AB174 AB190 AB196 AB202 AB208 AB214" evalError="1" formula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3E6B1-05E8-418F-8853-A08BA853191B}">
  <dimension ref="A1:AC80"/>
  <sheetViews>
    <sheetView zoomScale="90" zoomScaleNormal="90" zoomScaleSheetLayoutView="100" workbookViewId="0">
      <pane xSplit="3" ySplit="8" topLeftCell="D10" activePane="bottomRight" state="frozen"/>
      <selection pane="topRight" activeCell="H6" sqref="H6"/>
      <selection pane="bottomLeft" activeCell="H6" sqref="H6"/>
      <selection pane="bottomRight" activeCell="A2" sqref="A2:Q2"/>
    </sheetView>
  </sheetViews>
  <sheetFormatPr defaultColWidth="9.140625" defaultRowHeight="13.5" x14ac:dyDescent="0.3"/>
  <cols>
    <col min="1" max="1" width="6.5703125" style="1153" customWidth="1"/>
    <col min="2" max="2" width="35.7109375" style="1152" customWidth="1"/>
    <col min="3" max="3" width="20.7109375" style="1198" customWidth="1"/>
    <col min="4" max="5" width="13.7109375" style="1198" customWidth="1"/>
    <col min="6" max="15" width="10.28515625" style="1196" customWidth="1"/>
    <col min="16" max="16" width="13.7109375" style="1196" customWidth="1"/>
    <col min="17" max="17" width="16.7109375" style="916" customWidth="1"/>
    <col min="18" max="18" width="6" style="1152" customWidth="1"/>
    <col min="19" max="19" width="10.7109375" style="1152" customWidth="1"/>
    <col min="20" max="20" width="5.28515625" style="1152" customWidth="1"/>
    <col min="21" max="22" width="10.7109375" style="1152" customWidth="1"/>
    <col min="23" max="23" width="5.5703125" style="1152" customWidth="1"/>
    <col min="24" max="25" width="10.7109375" style="1152" customWidth="1"/>
    <col min="26" max="26" width="10.7109375" style="770" customWidth="1"/>
    <col min="27" max="16384" width="9.140625" style="1152"/>
  </cols>
  <sheetData>
    <row r="1" spans="1:26" ht="18.75" x14ac:dyDescent="0.3">
      <c r="A1" s="1299" t="s">
        <v>1259</v>
      </c>
      <c r="B1" s="1299"/>
      <c r="C1" s="1299"/>
      <c r="D1" s="1299"/>
      <c r="E1" s="1299"/>
      <c r="F1" s="1299"/>
      <c r="G1" s="1299"/>
      <c r="H1" s="1299"/>
      <c r="I1" s="1299"/>
      <c r="J1" s="1299"/>
      <c r="K1" s="1299"/>
      <c r="L1" s="1299"/>
      <c r="M1" s="1299"/>
      <c r="N1" s="1299"/>
      <c r="O1" s="1299"/>
      <c r="P1" s="1299"/>
      <c r="Q1" s="1299"/>
    </row>
    <row r="2" spans="1:26" ht="18.75" x14ac:dyDescent="0.3">
      <c r="A2" s="1299" t="s">
        <v>1260</v>
      </c>
      <c r="B2" s="1299"/>
      <c r="C2" s="1299"/>
      <c r="D2" s="1299"/>
      <c r="E2" s="1299"/>
      <c r="F2" s="1299"/>
      <c r="G2" s="1299"/>
      <c r="H2" s="1299"/>
      <c r="I2" s="1299"/>
      <c r="J2" s="1299"/>
      <c r="K2" s="1299"/>
      <c r="L2" s="1299"/>
      <c r="M2" s="1299"/>
      <c r="N2" s="1299"/>
      <c r="O2" s="1299"/>
      <c r="P2" s="1299"/>
      <c r="Q2" s="1299"/>
    </row>
    <row r="3" spans="1:26" ht="18.75" x14ac:dyDescent="0.3">
      <c r="A3" s="1299"/>
      <c r="B3" s="1299"/>
      <c r="C3" s="1299"/>
      <c r="D3" s="1299"/>
      <c r="E3" s="1299"/>
      <c r="F3" s="1299"/>
      <c r="G3" s="1299"/>
      <c r="H3" s="1299"/>
      <c r="I3" s="1299"/>
      <c r="J3" s="1299"/>
      <c r="K3" s="1299"/>
      <c r="L3" s="1299"/>
      <c r="M3" s="1299"/>
      <c r="N3" s="1299"/>
      <c r="O3" s="1299"/>
      <c r="P3" s="1299"/>
      <c r="Q3" s="1299"/>
    </row>
    <row r="4" spans="1:26" ht="20.100000000000001" customHeight="1" x14ac:dyDescent="0.3">
      <c r="A4" s="1429"/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29"/>
      <c r="M4" s="1429"/>
      <c r="N4" s="1429"/>
      <c r="O4" s="1429"/>
      <c r="P4" s="1429"/>
      <c r="Q4" s="1429"/>
      <c r="S4" s="1430" t="s">
        <v>128</v>
      </c>
    </row>
    <row r="5" spans="1:26" ht="20.100000000000001" customHeight="1" x14ac:dyDescent="0.3">
      <c r="B5" s="1153"/>
      <c r="C5" s="1153"/>
      <c r="D5" s="1153"/>
      <c r="E5" s="1432" t="s">
        <v>1216</v>
      </c>
      <c r="F5" s="1435" t="s">
        <v>125</v>
      </c>
      <c r="G5" s="1436"/>
      <c r="H5" s="1436"/>
      <c r="I5" s="1436"/>
      <c r="J5" s="1436"/>
      <c r="K5" s="1436"/>
      <c r="L5" s="1436"/>
      <c r="M5" s="1436"/>
      <c r="N5" s="1436"/>
      <c r="O5" s="1436"/>
      <c r="P5" s="1414"/>
      <c r="Q5" s="1415"/>
      <c r="S5" s="1430"/>
      <c r="U5" s="1153"/>
      <c r="V5" s="1153"/>
      <c r="X5" s="1153"/>
      <c r="Y5" s="1153"/>
      <c r="Z5" s="772"/>
    </row>
    <row r="6" spans="1:26" s="1155" customFormat="1" ht="18" customHeight="1" x14ac:dyDescent="0.25">
      <c r="A6" s="1422" t="s">
        <v>129</v>
      </c>
      <c r="B6" s="1422" t="s">
        <v>130</v>
      </c>
      <c r="C6" s="1422" t="s">
        <v>1148</v>
      </c>
      <c r="D6" s="1408" t="s">
        <v>1217</v>
      </c>
      <c r="E6" s="1433"/>
      <c r="F6" s="1154">
        <v>1</v>
      </c>
      <c r="G6" s="1154">
        <v>2</v>
      </c>
      <c r="H6" s="1154">
        <v>3</v>
      </c>
      <c r="I6" s="1154">
        <v>4</v>
      </c>
      <c r="J6" s="1154">
        <v>5</v>
      </c>
      <c r="K6" s="1154">
        <v>6</v>
      </c>
      <c r="L6" s="1154">
        <v>7</v>
      </c>
      <c r="M6" s="1154">
        <v>8</v>
      </c>
      <c r="N6" s="1154">
        <v>9</v>
      </c>
      <c r="O6" s="1154">
        <v>10</v>
      </c>
      <c r="P6" s="1427" t="s">
        <v>1261</v>
      </c>
      <c r="Q6" s="1408" t="s">
        <v>1262</v>
      </c>
      <c r="S6" s="1430"/>
      <c r="U6" s="1422" t="s">
        <v>134</v>
      </c>
      <c r="V6" s="1422" t="s">
        <v>135</v>
      </c>
      <c r="X6" s="1422" t="s">
        <v>136</v>
      </c>
      <c r="Y6" s="1422" t="s">
        <v>137</v>
      </c>
      <c r="Z6" s="1399" t="s">
        <v>1220</v>
      </c>
    </row>
    <row r="7" spans="1:26" ht="15.95" customHeight="1" x14ac:dyDescent="0.3">
      <c r="A7" s="1423"/>
      <c r="B7" s="1423"/>
      <c r="C7" s="1423"/>
      <c r="D7" s="1409"/>
      <c r="E7" s="1433"/>
      <c r="F7" s="1156"/>
      <c r="G7" s="1156"/>
      <c r="H7" s="1156"/>
      <c r="I7" s="1156"/>
      <c r="J7" s="1156"/>
      <c r="K7" s="1156"/>
      <c r="L7" s="1156"/>
      <c r="M7" s="1156"/>
      <c r="N7" s="1156"/>
      <c r="O7" s="1156"/>
      <c r="P7" s="1428"/>
      <c r="Q7" s="1409"/>
      <c r="S7" s="1431"/>
      <c r="U7" s="1423"/>
      <c r="V7" s="1423"/>
      <c r="X7" s="1423"/>
      <c r="Y7" s="1423"/>
      <c r="Z7" s="1400"/>
    </row>
    <row r="8" spans="1:26" ht="20.25" customHeight="1" x14ac:dyDescent="0.3">
      <c r="A8" s="1424"/>
      <c r="B8" s="1424"/>
      <c r="C8" s="1424"/>
      <c r="D8" s="1410"/>
      <c r="E8" s="1434"/>
      <c r="F8" s="1157">
        <v>160</v>
      </c>
      <c r="G8" s="1157">
        <v>160</v>
      </c>
      <c r="H8" s="1157">
        <v>160</v>
      </c>
      <c r="I8" s="1157">
        <v>160</v>
      </c>
      <c r="J8" s="1157">
        <v>160</v>
      </c>
      <c r="K8" s="1157">
        <v>160</v>
      </c>
      <c r="L8" s="1157">
        <v>160</v>
      </c>
      <c r="M8" s="1157">
        <v>160</v>
      </c>
      <c r="N8" s="1157">
        <v>160</v>
      </c>
      <c r="O8" s="1157">
        <v>160</v>
      </c>
      <c r="P8" s="907">
        <f>SUM(F8:O8)</f>
        <v>1600</v>
      </c>
      <c r="Q8" s="1410"/>
      <c r="S8" s="1158">
        <f>AVERAGE(F8:O8)</f>
        <v>160</v>
      </c>
      <c r="U8" s="1424"/>
      <c r="V8" s="1424"/>
      <c r="X8" s="1424"/>
      <c r="Y8" s="1424"/>
      <c r="Z8" s="1401"/>
    </row>
    <row r="9" spans="1:26" s="1155" customFormat="1" ht="13.5" customHeight="1" x14ac:dyDescent="0.3">
      <c r="A9" s="1159">
        <v>2</v>
      </c>
      <c r="B9" s="1160" t="s">
        <v>1151</v>
      </c>
      <c r="C9" s="1161"/>
      <c r="D9" s="918"/>
      <c r="E9" s="1162"/>
      <c r="F9" s="1163"/>
      <c r="G9" s="1163"/>
      <c r="H9" s="1163"/>
      <c r="I9" s="1163"/>
      <c r="J9" s="1163"/>
      <c r="K9" s="1163"/>
      <c r="L9" s="1163"/>
      <c r="M9" s="1163"/>
      <c r="N9" s="1163"/>
      <c r="O9" s="1163"/>
      <c r="P9" s="1164"/>
      <c r="Q9" s="825"/>
      <c r="R9" s="1152"/>
      <c r="S9" s="1152"/>
      <c r="T9" s="1152"/>
      <c r="U9" s="1161"/>
      <c r="V9" s="1161"/>
      <c r="X9" s="1161"/>
      <c r="Y9" s="1161"/>
      <c r="Z9" s="826"/>
    </row>
    <row r="10" spans="1:26" ht="13.5" customHeight="1" x14ac:dyDescent="0.3">
      <c r="A10" s="1165">
        <v>2.1</v>
      </c>
      <c r="B10" s="1166" t="s">
        <v>1152</v>
      </c>
      <c r="C10" s="1182"/>
      <c r="D10" s="1201">
        <f>'[2]6. M&amp;E Staff Loading'!D31</f>
        <v>0</v>
      </c>
      <c r="E10" s="1202"/>
      <c r="F10" s="1167"/>
      <c r="G10" s="1167"/>
      <c r="H10" s="1167"/>
      <c r="I10" s="1167"/>
      <c r="J10" s="1167"/>
      <c r="K10" s="1167"/>
      <c r="L10" s="1167"/>
      <c r="M10" s="1167"/>
      <c r="N10" s="1167"/>
      <c r="O10" s="1167"/>
      <c r="P10" s="1168">
        <f>SUM(F10:O10)</f>
        <v>0</v>
      </c>
      <c r="Q10" s="788">
        <f>D10*P10</f>
        <v>0</v>
      </c>
      <c r="U10" s="1169" t="e">
        <f>V10/$S$8</f>
        <v>#DIV/0!</v>
      </c>
      <c r="V10" s="1169" t="e">
        <f>P10/$AC$53</f>
        <v>#DIV/0!</v>
      </c>
      <c r="X10" s="1169">
        <f>IF($E10="Y",$P10,0)</f>
        <v>0</v>
      </c>
      <c r="Y10" s="1169">
        <f>IF($E10="N",$P10,0)</f>
        <v>0</v>
      </c>
      <c r="Z10" s="909" t="e">
        <f>X10/(Y10+X10)</f>
        <v>#DIV/0!</v>
      </c>
    </row>
    <row r="11" spans="1:26" ht="14.25" x14ac:dyDescent="0.3">
      <c r="A11" s="1165"/>
      <c r="B11" s="1166"/>
      <c r="C11" s="1182"/>
      <c r="D11" s="1201">
        <v>0</v>
      </c>
      <c r="E11" s="1202"/>
      <c r="F11" s="1167"/>
      <c r="G11" s="1167"/>
      <c r="H11" s="1167"/>
      <c r="I11" s="1167"/>
      <c r="J11" s="1167"/>
      <c r="K11" s="1167"/>
      <c r="L11" s="1167"/>
      <c r="M11" s="1167"/>
      <c r="N11" s="1167"/>
      <c r="O11" s="1167"/>
      <c r="P11" s="1168">
        <f>SUM(F11:O11)</f>
        <v>0</v>
      </c>
      <c r="Q11" s="788">
        <f>D11*P11</f>
        <v>0</v>
      </c>
      <c r="U11" s="1169" t="e">
        <f t="shared" ref="U11:U14" si="0">V11/$S$8</f>
        <v>#DIV/0!</v>
      </c>
      <c r="V11" s="1169" t="e">
        <f>P11/$AC$53</f>
        <v>#DIV/0!</v>
      </c>
      <c r="X11" s="1169">
        <f>IF($E11="Y",$P11,0)</f>
        <v>0</v>
      </c>
      <c r="Y11" s="1169">
        <f>IF($E11="N",$P11,0)</f>
        <v>0</v>
      </c>
      <c r="Z11" s="909" t="e">
        <f t="shared" ref="Z11:Z14" si="1">X11/(Y11+X11)</f>
        <v>#DIV/0!</v>
      </c>
    </row>
    <row r="12" spans="1:26" ht="14.25" x14ac:dyDescent="0.3">
      <c r="A12" s="1165"/>
      <c r="B12" s="1166"/>
      <c r="C12" s="1182"/>
      <c r="D12" s="1201">
        <f>'[2]6. M&amp;E Staff Loading'!D33</f>
        <v>0</v>
      </c>
      <c r="E12" s="1202"/>
      <c r="F12" s="1167"/>
      <c r="G12" s="1167"/>
      <c r="H12" s="1167"/>
      <c r="I12" s="1167"/>
      <c r="J12" s="1167"/>
      <c r="K12" s="1167"/>
      <c r="L12" s="1167"/>
      <c r="M12" s="1167"/>
      <c r="N12" s="1167"/>
      <c r="O12" s="1167"/>
      <c r="P12" s="1168">
        <f>SUM(F12:O12)</f>
        <v>0</v>
      </c>
      <c r="Q12" s="788">
        <f>D12*P12</f>
        <v>0</v>
      </c>
      <c r="U12" s="1169" t="e">
        <f t="shared" si="0"/>
        <v>#DIV/0!</v>
      </c>
      <c r="V12" s="1169" t="e">
        <f t="shared" ref="V12:V14" si="2">P12/$AC$53</f>
        <v>#DIV/0!</v>
      </c>
      <c r="X12" s="1169">
        <f>IF($E12="Y",$P12,0)</f>
        <v>0</v>
      </c>
      <c r="Y12" s="1169">
        <f>IF($E12="N",$P12,0)</f>
        <v>0</v>
      </c>
      <c r="Z12" s="909" t="e">
        <f t="shared" si="1"/>
        <v>#DIV/0!</v>
      </c>
    </row>
    <row r="13" spans="1:26" ht="14.25" x14ac:dyDescent="0.3">
      <c r="A13" s="1165"/>
      <c r="B13" s="1166"/>
      <c r="C13" s="1182"/>
      <c r="D13" s="1201">
        <f>'[2]6. M&amp;E Staff Loading'!D34</f>
        <v>0</v>
      </c>
      <c r="E13" s="1202"/>
      <c r="F13" s="1167"/>
      <c r="G13" s="1167"/>
      <c r="H13" s="1167"/>
      <c r="I13" s="1167"/>
      <c r="J13" s="1167"/>
      <c r="K13" s="1167"/>
      <c r="L13" s="1167"/>
      <c r="M13" s="1167"/>
      <c r="N13" s="1167"/>
      <c r="O13" s="1167"/>
      <c r="P13" s="1168">
        <f>SUM(F13:O13)</f>
        <v>0</v>
      </c>
      <c r="Q13" s="788">
        <f>D13*P13</f>
        <v>0</v>
      </c>
      <c r="U13" s="1169" t="e">
        <f t="shared" si="0"/>
        <v>#DIV/0!</v>
      </c>
      <c r="V13" s="1169" t="e">
        <f t="shared" si="2"/>
        <v>#DIV/0!</v>
      </c>
      <c r="X13" s="1169">
        <f>IF($E13="Y",$P13,0)</f>
        <v>0</v>
      </c>
      <c r="Y13" s="1169">
        <f>IF($E13="N",$P13,0)</f>
        <v>0</v>
      </c>
      <c r="Z13" s="909" t="e">
        <f t="shared" si="1"/>
        <v>#DIV/0!</v>
      </c>
    </row>
    <row r="14" spans="1:26" ht="14.25" x14ac:dyDescent="0.3">
      <c r="A14" s="1165"/>
      <c r="B14" s="1166"/>
      <c r="C14" s="1182"/>
      <c r="D14" s="1201">
        <f>'[2]6. M&amp;E Staff Loading'!D35</f>
        <v>0</v>
      </c>
      <c r="E14" s="1202"/>
      <c r="F14" s="1167"/>
      <c r="G14" s="1167"/>
      <c r="H14" s="1167"/>
      <c r="I14" s="1167"/>
      <c r="J14" s="1167"/>
      <c r="K14" s="1167"/>
      <c r="L14" s="1167"/>
      <c r="M14" s="1167"/>
      <c r="N14" s="1167"/>
      <c r="O14" s="1167"/>
      <c r="P14" s="1168">
        <f>SUM(F14:O14)</f>
        <v>0</v>
      </c>
      <c r="Q14" s="788">
        <f>D14*P14</f>
        <v>0</v>
      </c>
      <c r="R14" s="1170"/>
      <c r="S14" s="1170"/>
      <c r="T14" s="1170"/>
      <c r="U14" s="1169" t="e">
        <f t="shared" si="0"/>
        <v>#DIV/0!</v>
      </c>
      <c r="V14" s="1169" t="e">
        <f t="shared" si="2"/>
        <v>#DIV/0!</v>
      </c>
      <c r="X14" s="1169">
        <f>IF($E14="Y",$P14,0)</f>
        <v>0</v>
      </c>
      <c r="Y14" s="1169">
        <f>IF($E14="N",$P14,0)</f>
        <v>0</v>
      </c>
      <c r="Z14" s="909" t="e">
        <f t="shared" si="1"/>
        <v>#DIV/0!</v>
      </c>
    </row>
    <row r="15" spans="1:26" s="1170" customFormat="1" ht="15" thickBot="1" x14ac:dyDescent="0.35">
      <c r="A15" s="1171"/>
      <c r="B15" s="1172" t="s">
        <v>1233</v>
      </c>
      <c r="C15" s="1173"/>
      <c r="D15" s="920"/>
      <c r="E15" s="1174"/>
      <c r="F15" s="1175">
        <f>SUM(F10:F14)</f>
        <v>0</v>
      </c>
      <c r="G15" s="1175">
        <f t="shared" ref="G15:P15" si="3">SUM(G10:G14)</f>
        <v>0</v>
      </c>
      <c r="H15" s="1175">
        <f t="shared" si="3"/>
        <v>0</v>
      </c>
      <c r="I15" s="1175">
        <f t="shared" si="3"/>
        <v>0</v>
      </c>
      <c r="J15" s="1175">
        <f t="shared" si="3"/>
        <v>0</v>
      </c>
      <c r="K15" s="1175">
        <f t="shared" si="3"/>
        <v>0</v>
      </c>
      <c r="L15" s="1175">
        <f t="shared" si="3"/>
        <v>0</v>
      </c>
      <c r="M15" s="1175">
        <f t="shared" si="3"/>
        <v>0</v>
      </c>
      <c r="N15" s="1175">
        <f t="shared" si="3"/>
        <v>0</v>
      </c>
      <c r="O15" s="1175">
        <f t="shared" si="3"/>
        <v>0</v>
      </c>
      <c r="P15" s="1175">
        <f t="shared" si="3"/>
        <v>0</v>
      </c>
      <c r="Q15" s="796">
        <f>SUM(Q10:Q14)</f>
        <v>0</v>
      </c>
      <c r="U15" s="1176" t="e">
        <f>SUM(U10:U14)</f>
        <v>#DIV/0!</v>
      </c>
      <c r="V15" s="1176" t="e">
        <f>SUM(V10:V14)</f>
        <v>#DIV/0!</v>
      </c>
      <c r="X15" s="1177">
        <f>SUM(X10:X14)</f>
        <v>0</v>
      </c>
      <c r="Y15" s="1177">
        <f>SUM(Y10:Y14)</f>
        <v>0</v>
      </c>
      <c r="Z15" s="798" t="e">
        <f>X15/(X15+Y15)</f>
        <v>#DIV/0!</v>
      </c>
    </row>
    <row r="16" spans="1:26" ht="14.25" x14ac:dyDescent="0.3">
      <c r="A16" s="1165">
        <v>2.2000000000000002</v>
      </c>
      <c r="B16" s="1178" t="s">
        <v>1154</v>
      </c>
      <c r="C16" s="1182"/>
      <c r="D16" s="1201">
        <f>'[2]6. M&amp;E Staff Loading'!D37</f>
        <v>0</v>
      </c>
      <c r="E16" s="1202"/>
      <c r="F16" s="1167"/>
      <c r="G16" s="1167"/>
      <c r="H16" s="1167"/>
      <c r="I16" s="1167"/>
      <c r="J16" s="1167"/>
      <c r="K16" s="1167"/>
      <c r="L16" s="1167"/>
      <c r="M16" s="1167"/>
      <c r="N16" s="1167"/>
      <c r="O16" s="1167"/>
      <c r="P16" s="1168">
        <f>SUM(F16:O16)</f>
        <v>0</v>
      </c>
      <c r="Q16" s="788">
        <f>D16*P16</f>
        <v>0</v>
      </c>
      <c r="R16" s="1170"/>
      <c r="S16" s="1170"/>
      <c r="T16" s="1170"/>
      <c r="U16" s="1169" t="e">
        <f>V16/$S$8</f>
        <v>#DIV/0!</v>
      </c>
      <c r="V16" s="1169" t="e">
        <f>P16/$AC$53</f>
        <v>#DIV/0!</v>
      </c>
      <c r="X16" s="1169">
        <f>IF($E16="Y",$P16,0)</f>
        <v>0</v>
      </c>
      <c r="Y16" s="1169">
        <f>IF($E16="N",$P16,0)</f>
        <v>0</v>
      </c>
      <c r="Z16" s="909" t="e">
        <f>X16/(Y16+X16)</f>
        <v>#DIV/0!</v>
      </c>
    </row>
    <row r="17" spans="1:26" ht="14.25" x14ac:dyDescent="0.3">
      <c r="A17" s="1165"/>
      <c r="B17" s="1166"/>
      <c r="C17" s="1182"/>
      <c r="D17" s="1201">
        <v>0</v>
      </c>
      <c r="E17" s="1202"/>
      <c r="F17" s="1167"/>
      <c r="G17" s="1167"/>
      <c r="H17" s="1167"/>
      <c r="I17" s="1167"/>
      <c r="J17" s="1167"/>
      <c r="K17" s="1167"/>
      <c r="L17" s="1167"/>
      <c r="M17" s="1167"/>
      <c r="N17" s="1167"/>
      <c r="O17" s="1167"/>
      <c r="P17" s="1168">
        <f>SUM(F17:O17)</f>
        <v>0</v>
      </c>
      <c r="Q17" s="788">
        <f>D17*P17</f>
        <v>0</v>
      </c>
      <c r="R17" s="1170"/>
      <c r="S17" s="1170"/>
      <c r="T17" s="1170"/>
      <c r="U17" s="1169" t="e">
        <f t="shared" ref="U17:U20" si="4">V17/$S$8</f>
        <v>#DIV/0!</v>
      </c>
      <c r="V17" s="1169" t="e">
        <f>P17/$AC$53</f>
        <v>#DIV/0!</v>
      </c>
      <c r="X17" s="1169">
        <f>IF($E17="Y",$P17,0)</f>
        <v>0</v>
      </c>
      <c r="Y17" s="1169">
        <f>IF($E17="N",$P17,0)</f>
        <v>0</v>
      </c>
      <c r="Z17" s="909" t="e">
        <f t="shared" ref="Z17:Z20" si="5">X17/(Y17+X17)</f>
        <v>#DIV/0!</v>
      </c>
    </row>
    <row r="18" spans="1:26" ht="14.25" x14ac:dyDescent="0.3">
      <c r="A18" s="1165"/>
      <c r="B18" s="1166"/>
      <c r="C18" s="1182"/>
      <c r="D18" s="1201">
        <v>0</v>
      </c>
      <c r="E18" s="1202"/>
      <c r="F18" s="1167"/>
      <c r="G18" s="1167"/>
      <c r="H18" s="1167"/>
      <c r="I18" s="1167"/>
      <c r="J18" s="1167"/>
      <c r="K18" s="1167"/>
      <c r="L18" s="1167"/>
      <c r="M18" s="1167"/>
      <c r="N18" s="1167"/>
      <c r="O18" s="1167"/>
      <c r="P18" s="1168">
        <f>SUM(F18:O18)</f>
        <v>0</v>
      </c>
      <c r="Q18" s="788">
        <f>D18*P18</f>
        <v>0</v>
      </c>
      <c r="R18" s="1170"/>
      <c r="S18" s="1170"/>
      <c r="T18" s="1170"/>
      <c r="U18" s="1169" t="e">
        <f t="shared" si="4"/>
        <v>#DIV/0!</v>
      </c>
      <c r="V18" s="1169" t="e">
        <f t="shared" ref="V18:V20" si="6">P18/$AC$53</f>
        <v>#DIV/0!</v>
      </c>
      <c r="X18" s="1169">
        <f>IF($E18="Y",$P18,0)</f>
        <v>0</v>
      </c>
      <c r="Y18" s="1169">
        <f>IF($E18="N",$P18,0)</f>
        <v>0</v>
      </c>
      <c r="Z18" s="909" t="e">
        <f t="shared" si="5"/>
        <v>#DIV/0!</v>
      </c>
    </row>
    <row r="19" spans="1:26" ht="14.25" x14ac:dyDescent="0.3">
      <c r="A19" s="1165"/>
      <c r="B19" s="1166"/>
      <c r="C19" s="1182"/>
      <c r="D19" s="1201">
        <f>'[2]6. M&amp;E Staff Loading'!D40</f>
        <v>0</v>
      </c>
      <c r="E19" s="1202"/>
      <c r="F19" s="1167"/>
      <c r="G19" s="1167"/>
      <c r="H19" s="1167"/>
      <c r="I19" s="1167"/>
      <c r="J19" s="1167"/>
      <c r="K19" s="1167"/>
      <c r="L19" s="1167"/>
      <c r="M19" s="1167"/>
      <c r="N19" s="1167"/>
      <c r="O19" s="1167"/>
      <c r="P19" s="1168">
        <f>SUM(F19:O19)</f>
        <v>0</v>
      </c>
      <c r="Q19" s="788">
        <f>D19*P19</f>
        <v>0</v>
      </c>
      <c r="R19" s="1170"/>
      <c r="S19" s="1170"/>
      <c r="T19" s="1170"/>
      <c r="U19" s="1169" t="e">
        <f t="shared" si="4"/>
        <v>#DIV/0!</v>
      </c>
      <c r="V19" s="1169" t="e">
        <f t="shared" si="6"/>
        <v>#DIV/0!</v>
      </c>
      <c r="X19" s="1169">
        <f>IF($E19="Y",$P19,0)</f>
        <v>0</v>
      </c>
      <c r="Y19" s="1169">
        <f>IF($E19="N",$P19,0)</f>
        <v>0</v>
      </c>
      <c r="Z19" s="909" t="e">
        <f t="shared" si="5"/>
        <v>#DIV/0!</v>
      </c>
    </row>
    <row r="20" spans="1:26" ht="14.25" x14ac:dyDescent="0.3">
      <c r="A20" s="1165"/>
      <c r="B20" s="1166"/>
      <c r="C20" s="1182"/>
      <c r="D20" s="1201">
        <f>'[2]6. M&amp;E Staff Loading'!D41</f>
        <v>0</v>
      </c>
      <c r="E20" s="1202"/>
      <c r="F20" s="1167"/>
      <c r="G20" s="1167"/>
      <c r="H20" s="1167"/>
      <c r="I20" s="1167"/>
      <c r="J20" s="1167"/>
      <c r="K20" s="1167"/>
      <c r="L20" s="1167"/>
      <c r="M20" s="1167"/>
      <c r="N20" s="1167"/>
      <c r="O20" s="1167"/>
      <c r="P20" s="1168">
        <f>SUM(F20:O20)</f>
        <v>0</v>
      </c>
      <c r="Q20" s="788">
        <f>D20*P20</f>
        <v>0</v>
      </c>
      <c r="R20" s="1179"/>
      <c r="S20" s="1170"/>
      <c r="T20" s="1170"/>
      <c r="U20" s="1169" t="e">
        <f t="shared" si="4"/>
        <v>#DIV/0!</v>
      </c>
      <c r="V20" s="1169" t="e">
        <f t="shared" si="6"/>
        <v>#DIV/0!</v>
      </c>
      <c r="X20" s="1169">
        <f>IF($E20="Y",$P20,0)</f>
        <v>0</v>
      </c>
      <c r="Y20" s="1169">
        <f>IF($E20="N",$P20,0)</f>
        <v>0</v>
      </c>
      <c r="Z20" s="909" t="e">
        <f t="shared" si="5"/>
        <v>#DIV/0!</v>
      </c>
    </row>
    <row r="21" spans="1:26" s="1170" customFormat="1" ht="15" thickBot="1" x14ac:dyDescent="0.35">
      <c r="A21" s="1171"/>
      <c r="B21" s="1172" t="s">
        <v>1155</v>
      </c>
      <c r="C21" s="1173"/>
      <c r="D21" s="920"/>
      <c r="E21" s="1174"/>
      <c r="F21" s="1175">
        <f>SUM(F16:F20)</f>
        <v>0</v>
      </c>
      <c r="G21" s="1175">
        <f t="shared" ref="G21:P21" si="7">SUM(G16:G20)</f>
        <v>0</v>
      </c>
      <c r="H21" s="1175">
        <f t="shared" si="7"/>
        <v>0</v>
      </c>
      <c r="I21" s="1175">
        <f t="shared" si="7"/>
        <v>0</v>
      </c>
      <c r="J21" s="1175">
        <f t="shared" si="7"/>
        <v>0</v>
      </c>
      <c r="K21" s="1175">
        <f t="shared" si="7"/>
        <v>0</v>
      </c>
      <c r="L21" s="1175">
        <f t="shared" si="7"/>
        <v>0</v>
      </c>
      <c r="M21" s="1175">
        <f t="shared" si="7"/>
        <v>0</v>
      </c>
      <c r="N21" s="1175">
        <f t="shared" si="7"/>
        <v>0</v>
      </c>
      <c r="O21" s="1175">
        <f t="shared" si="7"/>
        <v>0</v>
      </c>
      <c r="P21" s="1175">
        <f t="shared" si="7"/>
        <v>0</v>
      </c>
      <c r="Q21" s="796">
        <f>SUM(Q16:Q20)</f>
        <v>0</v>
      </c>
      <c r="R21" s="1152"/>
      <c r="S21" s="1152"/>
      <c r="T21" s="1152"/>
      <c r="U21" s="1176" t="e">
        <f>SUM(U16:U20)</f>
        <v>#DIV/0!</v>
      </c>
      <c r="V21" s="1176" t="e">
        <f>SUM(V16:V20)</f>
        <v>#DIV/0!</v>
      </c>
      <c r="X21" s="1177">
        <f>SUM(X16:X20)</f>
        <v>0</v>
      </c>
      <c r="Y21" s="1177">
        <f>SUM(Y16:Y20)</f>
        <v>0</v>
      </c>
      <c r="Z21" s="798" t="e">
        <f>X21/(X21+Y21)</f>
        <v>#DIV/0!</v>
      </c>
    </row>
    <row r="22" spans="1:26" ht="14.25" x14ac:dyDescent="0.3">
      <c r="A22" s="1165">
        <v>2.2999999999999998</v>
      </c>
      <c r="B22" s="1178" t="s">
        <v>1156</v>
      </c>
      <c r="C22" s="1182"/>
      <c r="D22" s="1201">
        <f>'[2]6. M&amp;E Staff Loading'!D43</f>
        <v>0</v>
      </c>
      <c r="E22" s="1202"/>
      <c r="F22" s="1167"/>
      <c r="G22" s="1167"/>
      <c r="H22" s="1167"/>
      <c r="I22" s="1167"/>
      <c r="J22" s="1167"/>
      <c r="K22" s="1167"/>
      <c r="L22" s="1167"/>
      <c r="M22" s="1167"/>
      <c r="N22" s="1167"/>
      <c r="O22" s="1167"/>
      <c r="P22" s="1168">
        <f>SUM(F22:O22)</f>
        <v>0</v>
      </c>
      <c r="Q22" s="788">
        <f>D22*P22</f>
        <v>0</v>
      </c>
      <c r="U22" s="1169" t="e">
        <f>V22/$S$8</f>
        <v>#DIV/0!</v>
      </c>
      <c r="V22" s="1169" t="e">
        <f>P22/$AC$53</f>
        <v>#DIV/0!</v>
      </c>
      <c r="X22" s="1169">
        <f>IF($E22="Y",$P22,0)</f>
        <v>0</v>
      </c>
      <c r="Y22" s="1169">
        <f>IF($E22="N",$P22,0)</f>
        <v>0</v>
      </c>
      <c r="Z22" s="909" t="e">
        <f>X22/(Y22+X22)</f>
        <v>#DIV/0!</v>
      </c>
    </row>
    <row r="23" spans="1:26" ht="14.25" x14ac:dyDescent="0.3">
      <c r="A23" s="1165"/>
      <c r="B23" s="1166"/>
      <c r="C23" s="1182"/>
      <c r="D23" s="1201">
        <v>0</v>
      </c>
      <c r="E23" s="1202"/>
      <c r="F23" s="1167"/>
      <c r="G23" s="1167"/>
      <c r="H23" s="1167"/>
      <c r="I23" s="1167"/>
      <c r="J23" s="1167"/>
      <c r="K23" s="1167"/>
      <c r="L23" s="1167"/>
      <c r="M23" s="1167"/>
      <c r="N23" s="1167"/>
      <c r="O23" s="1167"/>
      <c r="P23" s="1168">
        <f>SUM(F23:O23)</f>
        <v>0</v>
      </c>
      <c r="Q23" s="788">
        <f>D23*P23</f>
        <v>0</v>
      </c>
      <c r="U23" s="1169" t="e">
        <f t="shared" ref="U23:U26" si="8">V23/$S$8</f>
        <v>#DIV/0!</v>
      </c>
      <c r="V23" s="1169" t="e">
        <f>P23/$AC$53</f>
        <v>#DIV/0!</v>
      </c>
      <c r="X23" s="1169">
        <f>IF($E23="Y",$P23,0)</f>
        <v>0</v>
      </c>
      <c r="Y23" s="1169">
        <f>IF($E23="N",$P23,0)</f>
        <v>0</v>
      </c>
      <c r="Z23" s="909" t="e">
        <f t="shared" ref="Z23:Z26" si="9">X23/(Y23+X23)</f>
        <v>#DIV/0!</v>
      </c>
    </row>
    <row r="24" spans="1:26" ht="14.25" x14ac:dyDescent="0.3">
      <c r="A24" s="1165"/>
      <c r="B24" s="1166"/>
      <c r="C24" s="1182"/>
      <c r="D24" s="1201">
        <f>'[2]6. M&amp;E Staff Loading'!D45</f>
        <v>0</v>
      </c>
      <c r="E24" s="1202"/>
      <c r="F24" s="1167"/>
      <c r="G24" s="1167"/>
      <c r="H24" s="1167"/>
      <c r="I24" s="1167"/>
      <c r="J24" s="1167"/>
      <c r="K24" s="1167"/>
      <c r="L24" s="1167"/>
      <c r="M24" s="1167"/>
      <c r="N24" s="1167"/>
      <c r="O24" s="1167"/>
      <c r="P24" s="1168">
        <f>SUM(F24:O24)</f>
        <v>0</v>
      </c>
      <c r="Q24" s="788">
        <f>D24*P24</f>
        <v>0</v>
      </c>
      <c r="R24" s="1170"/>
      <c r="S24" s="1170"/>
      <c r="T24" s="1170"/>
      <c r="U24" s="1169" t="e">
        <f t="shared" si="8"/>
        <v>#DIV/0!</v>
      </c>
      <c r="V24" s="1169" t="e">
        <f t="shared" ref="V24:V26" si="10">P24/$AC$53</f>
        <v>#DIV/0!</v>
      </c>
      <c r="X24" s="1169">
        <f>IF($E24="Y",$P24,0)</f>
        <v>0</v>
      </c>
      <c r="Y24" s="1169">
        <f>IF($E24="N",$P24,0)</f>
        <v>0</v>
      </c>
      <c r="Z24" s="909" t="e">
        <f t="shared" si="9"/>
        <v>#DIV/0!</v>
      </c>
    </row>
    <row r="25" spans="1:26" ht="14.25" x14ac:dyDescent="0.3">
      <c r="A25" s="1165"/>
      <c r="B25" s="1166"/>
      <c r="C25" s="1182"/>
      <c r="D25" s="1201">
        <f>'[2]6. M&amp;E Staff Loading'!D46</f>
        <v>0</v>
      </c>
      <c r="E25" s="1202"/>
      <c r="F25" s="1167"/>
      <c r="G25" s="1167"/>
      <c r="H25" s="1167"/>
      <c r="I25" s="1167"/>
      <c r="J25" s="1167"/>
      <c r="K25" s="1167"/>
      <c r="L25" s="1167"/>
      <c r="M25" s="1167"/>
      <c r="N25" s="1167"/>
      <c r="O25" s="1167"/>
      <c r="P25" s="1168">
        <f>SUM(F25:O25)</f>
        <v>0</v>
      </c>
      <c r="Q25" s="788">
        <f>D25*P25</f>
        <v>0</v>
      </c>
      <c r="R25" s="1170"/>
      <c r="S25" s="1170"/>
      <c r="T25" s="1170"/>
      <c r="U25" s="1169" t="e">
        <f t="shared" si="8"/>
        <v>#DIV/0!</v>
      </c>
      <c r="V25" s="1169" t="e">
        <f t="shared" si="10"/>
        <v>#DIV/0!</v>
      </c>
      <c r="X25" s="1169">
        <f>IF($E25="Y",$P25,0)</f>
        <v>0</v>
      </c>
      <c r="Y25" s="1169">
        <f>IF($E25="N",$P25,0)</f>
        <v>0</v>
      </c>
      <c r="Z25" s="909" t="e">
        <f t="shared" si="9"/>
        <v>#DIV/0!</v>
      </c>
    </row>
    <row r="26" spans="1:26" ht="14.25" x14ac:dyDescent="0.3">
      <c r="A26" s="1165"/>
      <c r="B26" s="1166"/>
      <c r="C26" s="1182"/>
      <c r="D26" s="1201">
        <f>'[2]6. M&amp;E Staff Loading'!D47</f>
        <v>0</v>
      </c>
      <c r="E26" s="1202"/>
      <c r="F26" s="1167"/>
      <c r="G26" s="1167"/>
      <c r="H26" s="1167"/>
      <c r="I26" s="1167"/>
      <c r="J26" s="1167"/>
      <c r="K26" s="1167"/>
      <c r="L26" s="1167"/>
      <c r="M26" s="1167"/>
      <c r="N26" s="1167"/>
      <c r="O26" s="1167"/>
      <c r="P26" s="1168">
        <f>SUM(F26:O26)</f>
        <v>0</v>
      </c>
      <c r="Q26" s="788">
        <f>D26*P26</f>
        <v>0</v>
      </c>
      <c r="R26" s="1170"/>
      <c r="S26" s="1170"/>
      <c r="T26" s="1170"/>
      <c r="U26" s="1169" t="e">
        <f t="shared" si="8"/>
        <v>#DIV/0!</v>
      </c>
      <c r="V26" s="1169" t="e">
        <f t="shared" si="10"/>
        <v>#DIV/0!</v>
      </c>
      <c r="X26" s="1169">
        <f>IF($E26="Y",$P26,0)</f>
        <v>0</v>
      </c>
      <c r="Y26" s="1169">
        <f>IF($E26="N",$P26,0)</f>
        <v>0</v>
      </c>
      <c r="Z26" s="909" t="e">
        <f t="shared" si="9"/>
        <v>#DIV/0!</v>
      </c>
    </row>
    <row r="27" spans="1:26" s="1170" customFormat="1" ht="15" thickBot="1" x14ac:dyDescent="0.35">
      <c r="A27" s="1171"/>
      <c r="B27" s="1172" t="s">
        <v>1157</v>
      </c>
      <c r="C27" s="1173"/>
      <c r="D27" s="920"/>
      <c r="E27" s="1174"/>
      <c r="F27" s="1175">
        <f>SUM(F22:F26)</f>
        <v>0</v>
      </c>
      <c r="G27" s="1175">
        <f t="shared" ref="G27:P27" si="11">SUM(G22:G26)</f>
        <v>0</v>
      </c>
      <c r="H27" s="1175">
        <f t="shared" si="11"/>
        <v>0</v>
      </c>
      <c r="I27" s="1175">
        <f t="shared" si="11"/>
        <v>0</v>
      </c>
      <c r="J27" s="1175">
        <f t="shared" si="11"/>
        <v>0</v>
      </c>
      <c r="K27" s="1175">
        <f t="shared" si="11"/>
        <v>0</v>
      </c>
      <c r="L27" s="1175">
        <f t="shared" si="11"/>
        <v>0</v>
      </c>
      <c r="M27" s="1175">
        <f t="shared" si="11"/>
        <v>0</v>
      </c>
      <c r="N27" s="1175">
        <f t="shared" si="11"/>
        <v>0</v>
      </c>
      <c r="O27" s="1175">
        <f t="shared" si="11"/>
        <v>0</v>
      </c>
      <c r="P27" s="1175">
        <f t="shared" si="11"/>
        <v>0</v>
      </c>
      <c r="Q27" s="796">
        <f>SUM(Q22:Q26)</f>
        <v>0</v>
      </c>
      <c r="R27" s="1152"/>
      <c r="S27" s="1152"/>
      <c r="T27" s="1152"/>
      <c r="U27" s="1176" t="e">
        <f>SUM(U22:U26)</f>
        <v>#DIV/0!</v>
      </c>
      <c r="V27" s="1176" t="e">
        <f>SUM(V22:V26)</f>
        <v>#DIV/0!</v>
      </c>
      <c r="X27" s="1177">
        <f>SUM(X22:X26)</f>
        <v>0</v>
      </c>
      <c r="Y27" s="1177">
        <f>SUM(Y22:Y26)</f>
        <v>0</v>
      </c>
      <c r="Z27" s="798" t="e">
        <f>X27/(X27+Y27)</f>
        <v>#DIV/0!</v>
      </c>
    </row>
    <row r="28" spans="1:26" s="1170" customFormat="1" ht="14.25" x14ac:dyDescent="0.3">
      <c r="A28" s="1165">
        <v>2.4</v>
      </c>
      <c r="B28" s="1178" t="s">
        <v>1158</v>
      </c>
      <c r="C28" s="1182"/>
      <c r="D28" s="1201">
        <f>'[2]6. M&amp;E Staff Loading'!D49</f>
        <v>0</v>
      </c>
      <c r="E28" s="1202"/>
      <c r="F28" s="1167"/>
      <c r="G28" s="1167"/>
      <c r="H28" s="1167"/>
      <c r="I28" s="1167"/>
      <c r="J28" s="1167"/>
      <c r="K28" s="1167"/>
      <c r="L28" s="1167"/>
      <c r="M28" s="1167"/>
      <c r="N28" s="1167"/>
      <c r="O28" s="1167"/>
      <c r="P28" s="1168">
        <f>SUM(F28:O28)</f>
        <v>0</v>
      </c>
      <c r="Q28" s="788">
        <f>D28*P28</f>
        <v>0</v>
      </c>
      <c r="R28" s="1152"/>
      <c r="S28" s="1152"/>
      <c r="T28" s="1152"/>
      <c r="U28" s="1169" t="e">
        <f>V28/$S$8</f>
        <v>#DIV/0!</v>
      </c>
      <c r="V28" s="1169" t="e">
        <f>P28/$AC$53</f>
        <v>#DIV/0!</v>
      </c>
      <c r="W28" s="1152"/>
      <c r="X28" s="1169">
        <f>IF($E28="Y",$P28,0)</f>
        <v>0</v>
      </c>
      <c r="Y28" s="1169">
        <f>IF($E28="N",$P28,0)</f>
        <v>0</v>
      </c>
      <c r="Z28" s="909" t="e">
        <f>X28/(Y28+X28)</f>
        <v>#DIV/0!</v>
      </c>
    </row>
    <row r="29" spans="1:26" s="1170" customFormat="1" ht="14.25" x14ac:dyDescent="0.3">
      <c r="A29" s="1165"/>
      <c r="B29" s="1166"/>
      <c r="C29" s="1182"/>
      <c r="D29" s="1201">
        <v>0</v>
      </c>
      <c r="E29" s="1202"/>
      <c r="F29" s="1167"/>
      <c r="G29" s="1167"/>
      <c r="H29" s="1167"/>
      <c r="I29" s="1167"/>
      <c r="J29" s="1167"/>
      <c r="K29" s="1167"/>
      <c r="L29" s="1167"/>
      <c r="M29" s="1167"/>
      <c r="N29" s="1167"/>
      <c r="O29" s="1167"/>
      <c r="P29" s="1168">
        <f>SUM(F29:O29)</f>
        <v>0</v>
      </c>
      <c r="Q29" s="788">
        <f>D29*P29</f>
        <v>0</v>
      </c>
      <c r="R29" s="1152"/>
      <c r="S29" s="1152"/>
      <c r="T29" s="1152"/>
      <c r="U29" s="1169" t="e">
        <f t="shared" ref="U29:U32" si="12">V29/$S$8</f>
        <v>#DIV/0!</v>
      </c>
      <c r="V29" s="1169" t="e">
        <f>P29/$AC$53</f>
        <v>#DIV/0!</v>
      </c>
      <c r="W29" s="1152"/>
      <c r="X29" s="1169">
        <f>IF($E29="Y",$P29,0)</f>
        <v>0</v>
      </c>
      <c r="Y29" s="1169">
        <f>IF($E29="N",$P29,0)</f>
        <v>0</v>
      </c>
      <c r="Z29" s="909" t="e">
        <f t="shared" ref="Z29:Z32" si="13">X29/(Y29+X29)</f>
        <v>#DIV/0!</v>
      </c>
    </row>
    <row r="30" spans="1:26" s="1170" customFormat="1" ht="14.25" x14ac:dyDescent="0.3">
      <c r="A30" s="1165"/>
      <c r="B30" s="1166"/>
      <c r="C30" s="1182"/>
      <c r="D30" s="1201">
        <f>'[2]6. M&amp;E Staff Loading'!D51</f>
        <v>0</v>
      </c>
      <c r="E30" s="1202"/>
      <c r="F30" s="1167"/>
      <c r="G30" s="1167"/>
      <c r="H30" s="1167"/>
      <c r="I30" s="1167"/>
      <c r="J30" s="1167"/>
      <c r="K30" s="1167"/>
      <c r="L30" s="1167"/>
      <c r="M30" s="1167"/>
      <c r="N30" s="1167"/>
      <c r="O30" s="1167"/>
      <c r="P30" s="1168">
        <f>SUM(F30:O30)</f>
        <v>0</v>
      </c>
      <c r="Q30" s="788">
        <f>D30*P30</f>
        <v>0</v>
      </c>
      <c r="U30" s="1169" t="e">
        <f t="shared" si="12"/>
        <v>#DIV/0!</v>
      </c>
      <c r="V30" s="1169" t="e">
        <f t="shared" ref="V30:V32" si="14">P30/$AC$53</f>
        <v>#DIV/0!</v>
      </c>
      <c r="W30" s="1152"/>
      <c r="X30" s="1169">
        <f>IF($E30="Y",$P30,0)</f>
        <v>0</v>
      </c>
      <c r="Y30" s="1169">
        <f>IF($E30="N",$P30,0)</f>
        <v>0</v>
      </c>
      <c r="Z30" s="909" t="e">
        <f t="shared" si="13"/>
        <v>#DIV/0!</v>
      </c>
    </row>
    <row r="31" spans="1:26" s="1170" customFormat="1" ht="14.25" x14ac:dyDescent="0.3">
      <c r="A31" s="1165"/>
      <c r="B31" s="1166"/>
      <c r="C31" s="1182"/>
      <c r="D31" s="1201">
        <f>'[2]6. M&amp;E Staff Loading'!D52</f>
        <v>0</v>
      </c>
      <c r="E31" s="1202"/>
      <c r="F31" s="1167"/>
      <c r="G31" s="1167"/>
      <c r="H31" s="1167"/>
      <c r="I31" s="1167"/>
      <c r="J31" s="1167"/>
      <c r="K31" s="1167"/>
      <c r="L31" s="1167"/>
      <c r="M31" s="1167"/>
      <c r="N31" s="1167"/>
      <c r="O31" s="1167"/>
      <c r="P31" s="1168">
        <f>SUM(F31:O31)</f>
        <v>0</v>
      </c>
      <c r="Q31" s="788">
        <f>D31*P31</f>
        <v>0</v>
      </c>
      <c r="U31" s="1169" t="e">
        <f t="shared" si="12"/>
        <v>#DIV/0!</v>
      </c>
      <c r="V31" s="1169" t="e">
        <f t="shared" si="14"/>
        <v>#DIV/0!</v>
      </c>
      <c r="W31" s="1152"/>
      <c r="X31" s="1169">
        <f>IF($E31="Y",$P31,0)</f>
        <v>0</v>
      </c>
      <c r="Y31" s="1169">
        <f>IF($E31="N",$P31,0)</f>
        <v>0</v>
      </c>
      <c r="Z31" s="909" t="e">
        <f t="shared" si="13"/>
        <v>#DIV/0!</v>
      </c>
    </row>
    <row r="32" spans="1:26" s="1170" customFormat="1" ht="14.25" x14ac:dyDescent="0.3">
      <c r="A32" s="1165"/>
      <c r="B32" s="1166"/>
      <c r="C32" s="1182"/>
      <c r="D32" s="1201">
        <f>'[2]6. M&amp;E Staff Loading'!D53</f>
        <v>0</v>
      </c>
      <c r="E32" s="1202"/>
      <c r="F32" s="1167"/>
      <c r="G32" s="1167"/>
      <c r="H32" s="1167"/>
      <c r="I32" s="1167"/>
      <c r="J32" s="1167"/>
      <c r="K32" s="1167"/>
      <c r="L32" s="1167"/>
      <c r="M32" s="1167"/>
      <c r="N32" s="1167"/>
      <c r="O32" s="1167"/>
      <c r="P32" s="1168">
        <f>SUM(F32:O32)</f>
        <v>0</v>
      </c>
      <c r="Q32" s="788">
        <f>D32*P32</f>
        <v>0</v>
      </c>
      <c r="U32" s="1169" t="e">
        <f t="shared" si="12"/>
        <v>#DIV/0!</v>
      </c>
      <c r="V32" s="1169" t="e">
        <f t="shared" si="14"/>
        <v>#DIV/0!</v>
      </c>
      <c r="W32" s="1152"/>
      <c r="X32" s="1169">
        <f>IF($E32="Y",$P32,0)</f>
        <v>0</v>
      </c>
      <c r="Y32" s="1169">
        <f>IF($E32="N",$P32,0)</f>
        <v>0</v>
      </c>
      <c r="Z32" s="909" t="e">
        <f t="shared" si="13"/>
        <v>#DIV/0!</v>
      </c>
    </row>
    <row r="33" spans="1:26" s="1170" customFormat="1" ht="15" thickBot="1" x14ac:dyDescent="0.35">
      <c r="A33" s="1171"/>
      <c r="B33" s="1172" t="s">
        <v>1159</v>
      </c>
      <c r="C33" s="1173"/>
      <c r="D33" s="920"/>
      <c r="E33" s="1174"/>
      <c r="F33" s="1175">
        <f>SUM(F28:F32)</f>
        <v>0</v>
      </c>
      <c r="G33" s="1175">
        <f t="shared" ref="G33:P33" si="15">SUM(G28:G32)</f>
        <v>0</v>
      </c>
      <c r="H33" s="1175">
        <f t="shared" si="15"/>
        <v>0</v>
      </c>
      <c r="I33" s="1175">
        <f t="shared" si="15"/>
        <v>0</v>
      </c>
      <c r="J33" s="1175">
        <f t="shared" si="15"/>
        <v>0</v>
      </c>
      <c r="K33" s="1175">
        <f t="shared" si="15"/>
        <v>0</v>
      </c>
      <c r="L33" s="1175">
        <f t="shared" si="15"/>
        <v>0</v>
      </c>
      <c r="M33" s="1175">
        <f t="shared" si="15"/>
        <v>0</v>
      </c>
      <c r="N33" s="1175">
        <f t="shared" si="15"/>
        <v>0</v>
      </c>
      <c r="O33" s="1175">
        <f t="shared" si="15"/>
        <v>0</v>
      </c>
      <c r="P33" s="1175">
        <f t="shared" si="15"/>
        <v>0</v>
      </c>
      <c r="Q33" s="796">
        <f>SUM(Q28:Q32)</f>
        <v>0</v>
      </c>
      <c r="R33" s="1152"/>
      <c r="S33" s="1152"/>
      <c r="T33" s="1152"/>
      <c r="U33" s="1176" t="e">
        <f>SUM(U28:U32)</f>
        <v>#DIV/0!</v>
      </c>
      <c r="V33" s="1176" t="e">
        <f>SUM(V28:V32)</f>
        <v>#DIV/0!</v>
      </c>
      <c r="X33" s="1177">
        <f>SUM(X28:X32)</f>
        <v>0</v>
      </c>
      <c r="Y33" s="1177">
        <f>SUM(Y28:Y32)</f>
        <v>0</v>
      </c>
      <c r="Z33" s="798" t="e">
        <f>X33/(X33+Y33)</f>
        <v>#DIV/0!</v>
      </c>
    </row>
    <row r="34" spans="1:26" s="1170" customFormat="1" ht="14.25" x14ac:dyDescent="0.3">
      <c r="A34" s="1165">
        <v>2.5</v>
      </c>
      <c r="B34" s="1178" t="s">
        <v>1160</v>
      </c>
      <c r="C34" s="1182"/>
      <c r="D34" s="1201">
        <f>'[2]6. M&amp;E Staff Loading'!D55</f>
        <v>0</v>
      </c>
      <c r="E34" s="1202"/>
      <c r="F34" s="1167"/>
      <c r="G34" s="1167"/>
      <c r="H34" s="1167"/>
      <c r="I34" s="1167"/>
      <c r="J34" s="1167"/>
      <c r="K34" s="1167"/>
      <c r="L34" s="1167"/>
      <c r="M34" s="1167"/>
      <c r="N34" s="1167"/>
      <c r="O34" s="1167"/>
      <c r="P34" s="1168">
        <f>SUM(F34:O34)</f>
        <v>0</v>
      </c>
      <c r="Q34" s="788">
        <f>D34*P34</f>
        <v>0</v>
      </c>
      <c r="R34" s="1152"/>
      <c r="S34" s="1152"/>
      <c r="T34" s="1152"/>
      <c r="U34" s="1169" t="e">
        <f>V34/$S$8</f>
        <v>#DIV/0!</v>
      </c>
      <c r="V34" s="1169" t="e">
        <f>P34/$AC$53</f>
        <v>#DIV/0!</v>
      </c>
      <c r="W34" s="1152"/>
      <c r="X34" s="1169">
        <f>IF($E34="Y",$P34,0)</f>
        <v>0</v>
      </c>
      <c r="Y34" s="1169">
        <f>IF($E34="N",$P34,0)</f>
        <v>0</v>
      </c>
      <c r="Z34" s="909" t="e">
        <f>X34/(Y34+X34)</f>
        <v>#DIV/0!</v>
      </c>
    </row>
    <row r="35" spans="1:26" s="1170" customFormat="1" ht="14.25" x14ac:dyDescent="0.3">
      <c r="A35" s="1165"/>
      <c r="B35" s="1166"/>
      <c r="C35" s="1182"/>
      <c r="D35" s="1201">
        <f>'[2]6. M&amp;E Staff Loading'!D56</f>
        <v>0</v>
      </c>
      <c r="E35" s="1202"/>
      <c r="F35" s="1167"/>
      <c r="G35" s="1167"/>
      <c r="H35" s="1167"/>
      <c r="I35" s="1167"/>
      <c r="J35" s="1167"/>
      <c r="K35" s="1167"/>
      <c r="L35" s="1167"/>
      <c r="M35" s="1167"/>
      <c r="N35" s="1167"/>
      <c r="O35" s="1167"/>
      <c r="P35" s="1168">
        <f>SUM(F35:O35)</f>
        <v>0</v>
      </c>
      <c r="Q35" s="788">
        <f>D35*P35</f>
        <v>0</v>
      </c>
      <c r="R35" s="1152"/>
      <c r="S35" s="1152"/>
      <c r="T35" s="1152"/>
      <c r="U35" s="1169" t="e">
        <f t="shared" ref="U35:U38" si="16">V35/$S$8</f>
        <v>#DIV/0!</v>
      </c>
      <c r="V35" s="1169" t="e">
        <f>P35/$AC$53</f>
        <v>#DIV/0!</v>
      </c>
      <c r="W35" s="1152"/>
      <c r="X35" s="1169">
        <f>IF($E35="Y",$P35,0)</f>
        <v>0</v>
      </c>
      <c r="Y35" s="1169">
        <f>IF($E35="N",$P35,0)</f>
        <v>0</v>
      </c>
      <c r="Z35" s="909" t="e">
        <f t="shared" ref="Z35:Z38" si="17">X35/(Y35+X35)</f>
        <v>#DIV/0!</v>
      </c>
    </row>
    <row r="36" spans="1:26" s="1170" customFormat="1" ht="14.25" x14ac:dyDescent="0.3">
      <c r="A36" s="1165"/>
      <c r="B36" s="1166"/>
      <c r="C36" s="1182"/>
      <c r="D36" s="1201">
        <f>'[2]6. M&amp;E Staff Loading'!D57</f>
        <v>0</v>
      </c>
      <c r="E36" s="1202"/>
      <c r="F36" s="1167"/>
      <c r="G36" s="1167"/>
      <c r="H36" s="1167"/>
      <c r="I36" s="1167"/>
      <c r="J36" s="1167"/>
      <c r="K36" s="1167"/>
      <c r="L36" s="1167"/>
      <c r="M36" s="1167"/>
      <c r="N36" s="1167"/>
      <c r="O36" s="1167"/>
      <c r="P36" s="1168">
        <f>SUM(F36:O36)</f>
        <v>0</v>
      </c>
      <c r="Q36" s="788">
        <f>D36*P36</f>
        <v>0</v>
      </c>
      <c r="U36" s="1169" t="e">
        <f t="shared" si="16"/>
        <v>#DIV/0!</v>
      </c>
      <c r="V36" s="1169" t="e">
        <f t="shared" ref="V36:V38" si="18">P36/$AC$53</f>
        <v>#DIV/0!</v>
      </c>
      <c r="W36" s="1152"/>
      <c r="X36" s="1169">
        <f>IF($E36="Y",$P36,0)</f>
        <v>0</v>
      </c>
      <c r="Y36" s="1169">
        <f>IF($E36="N",$P36,0)</f>
        <v>0</v>
      </c>
      <c r="Z36" s="909" t="e">
        <f t="shared" si="17"/>
        <v>#DIV/0!</v>
      </c>
    </row>
    <row r="37" spans="1:26" s="1170" customFormat="1" ht="14.25" x14ac:dyDescent="0.3">
      <c r="A37" s="1165"/>
      <c r="B37" s="1166"/>
      <c r="C37" s="1182"/>
      <c r="D37" s="1201">
        <f>'[2]6. M&amp;E Staff Loading'!D58</f>
        <v>0</v>
      </c>
      <c r="E37" s="1202"/>
      <c r="F37" s="1167"/>
      <c r="G37" s="1167"/>
      <c r="H37" s="1167"/>
      <c r="I37" s="1167"/>
      <c r="J37" s="1167"/>
      <c r="K37" s="1167"/>
      <c r="L37" s="1167"/>
      <c r="M37" s="1167"/>
      <c r="N37" s="1167"/>
      <c r="O37" s="1167"/>
      <c r="P37" s="1168">
        <f>SUM(F37:O37)</f>
        <v>0</v>
      </c>
      <c r="Q37" s="788">
        <f>D37*P37</f>
        <v>0</v>
      </c>
      <c r="U37" s="1169" t="e">
        <f t="shared" si="16"/>
        <v>#DIV/0!</v>
      </c>
      <c r="V37" s="1169" t="e">
        <f t="shared" si="18"/>
        <v>#DIV/0!</v>
      </c>
      <c r="W37" s="1152"/>
      <c r="X37" s="1169">
        <f>IF($E37="Y",$P37,0)</f>
        <v>0</v>
      </c>
      <c r="Y37" s="1169">
        <f>IF($E37="N",$P37,0)</f>
        <v>0</v>
      </c>
      <c r="Z37" s="909" t="e">
        <f t="shared" si="17"/>
        <v>#DIV/0!</v>
      </c>
    </row>
    <row r="38" spans="1:26" s="1170" customFormat="1" ht="14.25" x14ac:dyDescent="0.3">
      <c r="A38" s="1165"/>
      <c r="B38" s="1166"/>
      <c r="C38" s="1182"/>
      <c r="D38" s="1201">
        <f>'[2]6. M&amp;E Staff Loading'!D59</f>
        <v>0</v>
      </c>
      <c r="E38" s="1202"/>
      <c r="F38" s="1167"/>
      <c r="G38" s="1167"/>
      <c r="H38" s="1167"/>
      <c r="I38" s="1167"/>
      <c r="J38" s="1167"/>
      <c r="K38" s="1167"/>
      <c r="L38" s="1167"/>
      <c r="M38" s="1167"/>
      <c r="N38" s="1167"/>
      <c r="O38" s="1167"/>
      <c r="P38" s="1168">
        <f>SUM(F38:O38)</f>
        <v>0</v>
      </c>
      <c r="Q38" s="788">
        <f>D38*P38</f>
        <v>0</v>
      </c>
      <c r="U38" s="1169" t="e">
        <f t="shared" si="16"/>
        <v>#DIV/0!</v>
      </c>
      <c r="V38" s="1169" t="e">
        <f t="shared" si="18"/>
        <v>#DIV/0!</v>
      </c>
      <c r="W38" s="1152"/>
      <c r="X38" s="1169">
        <f>IF($E38="Y",$P38,0)</f>
        <v>0</v>
      </c>
      <c r="Y38" s="1169">
        <f>IF($E38="N",$P38,0)</f>
        <v>0</v>
      </c>
      <c r="Z38" s="909" t="e">
        <f t="shared" si="17"/>
        <v>#DIV/0!</v>
      </c>
    </row>
    <row r="39" spans="1:26" s="1170" customFormat="1" ht="15" thickBot="1" x14ac:dyDescent="0.35">
      <c r="A39" s="1171"/>
      <c r="B39" s="1172" t="s">
        <v>1161</v>
      </c>
      <c r="C39" s="1173"/>
      <c r="D39" s="920"/>
      <c r="E39" s="1174"/>
      <c r="F39" s="1175">
        <f>SUM(F34:F38)</f>
        <v>0</v>
      </c>
      <c r="G39" s="1175">
        <f t="shared" ref="G39:P39" si="19">SUM(G34:G38)</f>
        <v>0</v>
      </c>
      <c r="H39" s="1175">
        <f t="shared" si="19"/>
        <v>0</v>
      </c>
      <c r="I39" s="1175">
        <f t="shared" si="19"/>
        <v>0</v>
      </c>
      <c r="J39" s="1175">
        <f t="shared" si="19"/>
        <v>0</v>
      </c>
      <c r="K39" s="1175">
        <f t="shared" si="19"/>
        <v>0</v>
      </c>
      <c r="L39" s="1175">
        <f t="shared" si="19"/>
        <v>0</v>
      </c>
      <c r="M39" s="1175">
        <f t="shared" si="19"/>
        <v>0</v>
      </c>
      <c r="N39" s="1175">
        <f t="shared" si="19"/>
        <v>0</v>
      </c>
      <c r="O39" s="1175">
        <f t="shared" si="19"/>
        <v>0</v>
      </c>
      <c r="P39" s="1175">
        <f t="shared" si="19"/>
        <v>0</v>
      </c>
      <c r="Q39" s="796">
        <f>SUM(Q34:Q38)</f>
        <v>0</v>
      </c>
      <c r="R39" s="1152"/>
      <c r="S39" s="1152"/>
      <c r="T39" s="1152"/>
      <c r="U39" s="1176" t="e">
        <f>SUM(U34:U38)</f>
        <v>#DIV/0!</v>
      </c>
      <c r="V39" s="1176" t="e">
        <f>SUM(V34:V38)</f>
        <v>#DIV/0!</v>
      </c>
      <c r="X39" s="1177">
        <f>SUM(X34:X38)</f>
        <v>0</v>
      </c>
      <c r="Y39" s="1177">
        <f>SUM(Y34:Y38)</f>
        <v>0</v>
      </c>
      <c r="Z39" s="798" t="e">
        <f>X39/(X39+Y39)</f>
        <v>#DIV/0!</v>
      </c>
    </row>
    <row r="40" spans="1:26" s="1170" customFormat="1" ht="14.25" x14ac:dyDescent="0.3">
      <c r="A40" s="1165">
        <v>2.6</v>
      </c>
      <c r="B40" s="1178" t="s">
        <v>1162</v>
      </c>
      <c r="C40" s="1182"/>
      <c r="D40" s="1201">
        <f>'[2]6. M&amp;E Staff Loading'!D61</f>
        <v>0</v>
      </c>
      <c r="E40" s="1202"/>
      <c r="F40" s="1167"/>
      <c r="G40" s="1167"/>
      <c r="H40" s="1167"/>
      <c r="I40" s="1167"/>
      <c r="J40" s="1167"/>
      <c r="K40" s="1167"/>
      <c r="L40" s="1167"/>
      <c r="M40" s="1167"/>
      <c r="N40" s="1167"/>
      <c r="O40" s="1167"/>
      <c r="P40" s="1168">
        <f>SUM(F40:O40)</f>
        <v>0</v>
      </c>
      <c r="Q40" s="788">
        <f>D40*P40</f>
        <v>0</v>
      </c>
      <c r="R40" s="1152"/>
      <c r="S40" s="1152"/>
      <c r="T40" s="1152"/>
      <c r="U40" s="1169" t="e">
        <f>V40/$S$8</f>
        <v>#DIV/0!</v>
      </c>
      <c r="V40" s="1169" t="e">
        <f>P40/$AC$53</f>
        <v>#DIV/0!</v>
      </c>
      <c r="X40" s="1169">
        <f>IF($E40="Y",$P40,0)</f>
        <v>0</v>
      </c>
      <c r="Y40" s="1169">
        <f>IF($E40="N",$P40,0)</f>
        <v>0</v>
      </c>
      <c r="Z40" s="909" t="e">
        <f>X40/(Y40+X40)</f>
        <v>#DIV/0!</v>
      </c>
    </row>
    <row r="41" spans="1:26" ht="14.25" x14ac:dyDescent="0.3">
      <c r="A41" s="1165"/>
      <c r="B41" s="1166"/>
      <c r="C41" s="1182"/>
      <c r="D41" s="1201">
        <f>'[2]6. M&amp;E Staff Loading'!D62</f>
        <v>0</v>
      </c>
      <c r="E41" s="1202"/>
      <c r="F41" s="1167"/>
      <c r="G41" s="1167"/>
      <c r="H41" s="1167"/>
      <c r="I41" s="1167"/>
      <c r="J41" s="1167"/>
      <c r="K41" s="1167"/>
      <c r="L41" s="1167"/>
      <c r="M41" s="1167"/>
      <c r="N41" s="1167"/>
      <c r="O41" s="1167"/>
      <c r="P41" s="1168">
        <f>SUM(F41:O41)</f>
        <v>0</v>
      </c>
      <c r="Q41" s="788">
        <f>D41*P41</f>
        <v>0</v>
      </c>
      <c r="U41" s="1169" t="e">
        <f t="shared" ref="U41:U44" si="20">V41/$S$8</f>
        <v>#DIV/0!</v>
      </c>
      <c r="V41" s="1169" t="e">
        <f>P41/$AC$53</f>
        <v>#DIV/0!</v>
      </c>
      <c r="X41" s="1169">
        <f>IF($E41="Y",$P41,0)</f>
        <v>0</v>
      </c>
      <c r="Y41" s="1169">
        <f>IF($E41="N",$P41,0)</f>
        <v>0</v>
      </c>
      <c r="Z41" s="909" t="e">
        <f t="shared" ref="Z41:Z44" si="21">X41/(Y41+X41)</f>
        <v>#DIV/0!</v>
      </c>
    </row>
    <row r="42" spans="1:26" ht="14.25" x14ac:dyDescent="0.3">
      <c r="A42" s="1165"/>
      <c r="B42" s="1166"/>
      <c r="C42" s="1182"/>
      <c r="D42" s="1201">
        <f>'[2]6. M&amp;E Staff Loading'!D63</f>
        <v>0</v>
      </c>
      <c r="E42" s="1202"/>
      <c r="F42" s="1167"/>
      <c r="G42" s="1167"/>
      <c r="H42" s="1167"/>
      <c r="I42" s="1167"/>
      <c r="J42" s="1167"/>
      <c r="K42" s="1167"/>
      <c r="L42" s="1167"/>
      <c r="M42" s="1167"/>
      <c r="N42" s="1167"/>
      <c r="O42" s="1167"/>
      <c r="P42" s="1168">
        <f>SUM(F42:O42)</f>
        <v>0</v>
      </c>
      <c r="Q42" s="788">
        <f>D42*P42</f>
        <v>0</v>
      </c>
      <c r="U42" s="1169" t="e">
        <f t="shared" si="20"/>
        <v>#DIV/0!</v>
      </c>
      <c r="V42" s="1169" t="e">
        <f t="shared" ref="V42:V44" si="22">P42/$AC$53</f>
        <v>#DIV/0!</v>
      </c>
      <c r="X42" s="1169">
        <f>IF($E42="Y",$P42,0)</f>
        <v>0</v>
      </c>
      <c r="Y42" s="1169">
        <f>IF($E42="N",$P42,0)</f>
        <v>0</v>
      </c>
      <c r="Z42" s="909" t="e">
        <f t="shared" si="21"/>
        <v>#DIV/0!</v>
      </c>
    </row>
    <row r="43" spans="1:26" ht="14.25" x14ac:dyDescent="0.3">
      <c r="A43" s="1165"/>
      <c r="B43" s="1166"/>
      <c r="C43" s="1182"/>
      <c r="D43" s="1201">
        <f>'[2]6. M&amp;E Staff Loading'!D64</f>
        <v>0</v>
      </c>
      <c r="E43" s="1202"/>
      <c r="F43" s="1167"/>
      <c r="G43" s="1167"/>
      <c r="H43" s="1167"/>
      <c r="I43" s="1167"/>
      <c r="J43" s="1167"/>
      <c r="K43" s="1167"/>
      <c r="L43" s="1167"/>
      <c r="M43" s="1167"/>
      <c r="N43" s="1167"/>
      <c r="O43" s="1167"/>
      <c r="P43" s="1168">
        <f>SUM(F43:O43)</f>
        <v>0</v>
      </c>
      <c r="Q43" s="788">
        <f>D43*P43</f>
        <v>0</v>
      </c>
      <c r="R43" s="1170"/>
      <c r="S43" s="1170"/>
      <c r="T43" s="1170"/>
      <c r="U43" s="1169" t="e">
        <f t="shared" si="20"/>
        <v>#DIV/0!</v>
      </c>
      <c r="V43" s="1169" t="e">
        <f t="shared" si="22"/>
        <v>#DIV/0!</v>
      </c>
      <c r="X43" s="1169">
        <f>IF($E43="Y",$P43,0)</f>
        <v>0</v>
      </c>
      <c r="Y43" s="1169">
        <f>IF($E43="N",$P43,0)</f>
        <v>0</v>
      </c>
      <c r="Z43" s="909" t="e">
        <f t="shared" si="21"/>
        <v>#DIV/0!</v>
      </c>
    </row>
    <row r="44" spans="1:26" ht="14.25" x14ac:dyDescent="0.3">
      <c r="A44" s="1165"/>
      <c r="B44" s="1166"/>
      <c r="C44" s="1182"/>
      <c r="D44" s="1201">
        <f>'[2]6. M&amp;E Staff Loading'!D65</f>
        <v>0</v>
      </c>
      <c r="E44" s="1202"/>
      <c r="F44" s="1167"/>
      <c r="G44" s="1167"/>
      <c r="H44" s="1167"/>
      <c r="I44" s="1167"/>
      <c r="J44" s="1167"/>
      <c r="K44" s="1167"/>
      <c r="L44" s="1167"/>
      <c r="M44" s="1167"/>
      <c r="N44" s="1167"/>
      <c r="O44" s="1167"/>
      <c r="P44" s="1168">
        <f>SUM(F44:O44)</f>
        <v>0</v>
      </c>
      <c r="Q44" s="788">
        <f>D44*P44</f>
        <v>0</v>
      </c>
      <c r="R44" s="1170"/>
      <c r="S44" s="1170"/>
      <c r="T44" s="1170"/>
      <c r="U44" s="1169" t="e">
        <f t="shared" si="20"/>
        <v>#DIV/0!</v>
      </c>
      <c r="V44" s="1169" t="e">
        <f t="shared" si="22"/>
        <v>#DIV/0!</v>
      </c>
      <c r="X44" s="1169">
        <f>IF($E44="Y",$P44,0)</f>
        <v>0</v>
      </c>
      <c r="Y44" s="1169">
        <f>IF($E44="N",$P44,0)</f>
        <v>0</v>
      </c>
      <c r="Z44" s="909" t="e">
        <f t="shared" si="21"/>
        <v>#DIV/0!</v>
      </c>
    </row>
    <row r="45" spans="1:26" s="1170" customFormat="1" ht="15" thickBot="1" x14ac:dyDescent="0.35">
      <c r="A45" s="1171"/>
      <c r="B45" s="1172" t="s">
        <v>1163</v>
      </c>
      <c r="C45" s="1173"/>
      <c r="D45" s="920"/>
      <c r="E45" s="1174"/>
      <c r="F45" s="1175">
        <f>SUM(F40:F44)</f>
        <v>0</v>
      </c>
      <c r="G45" s="1175">
        <f t="shared" ref="G45:P45" si="23">SUM(G40:G44)</f>
        <v>0</v>
      </c>
      <c r="H45" s="1175">
        <f t="shared" si="23"/>
        <v>0</v>
      </c>
      <c r="I45" s="1175">
        <f t="shared" si="23"/>
        <v>0</v>
      </c>
      <c r="J45" s="1175">
        <f t="shared" si="23"/>
        <v>0</v>
      </c>
      <c r="K45" s="1175">
        <f t="shared" si="23"/>
        <v>0</v>
      </c>
      <c r="L45" s="1175">
        <f t="shared" si="23"/>
        <v>0</v>
      </c>
      <c r="M45" s="1175">
        <f t="shared" si="23"/>
        <v>0</v>
      </c>
      <c r="N45" s="1175">
        <f t="shared" si="23"/>
        <v>0</v>
      </c>
      <c r="O45" s="1175">
        <f t="shared" si="23"/>
        <v>0</v>
      </c>
      <c r="P45" s="1175">
        <f t="shared" si="23"/>
        <v>0</v>
      </c>
      <c r="Q45" s="796">
        <f>SUM(Q40:Q44)</f>
        <v>0</v>
      </c>
      <c r="U45" s="1176" t="e">
        <f>SUM(U40:U44)</f>
        <v>#DIV/0!</v>
      </c>
      <c r="V45" s="1176" t="e">
        <f>SUM(V40:V44)</f>
        <v>#DIV/0!</v>
      </c>
      <c r="X45" s="1177">
        <f>SUM(X40:X44)</f>
        <v>0</v>
      </c>
      <c r="Y45" s="1177">
        <f>SUM(Y40:Y44)</f>
        <v>0</v>
      </c>
      <c r="Z45" s="798" t="e">
        <f>X45/(X45+Y45)</f>
        <v>#DIV/0!</v>
      </c>
    </row>
    <row r="46" spans="1:26" s="1170" customFormat="1" ht="14.25" x14ac:dyDescent="0.3">
      <c r="A46" s="1165">
        <v>2.7</v>
      </c>
      <c r="B46" s="1178" t="s">
        <v>1164</v>
      </c>
      <c r="C46" s="1182"/>
      <c r="D46" s="1201">
        <f>'[2]6. M&amp;E Staff Loading'!D67</f>
        <v>0</v>
      </c>
      <c r="E46" s="1202"/>
      <c r="F46" s="1167"/>
      <c r="G46" s="1167"/>
      <c r="H46" s="1167"/>
      <c r="I46" s="1167"/>
      <c r="J46" s="1167"/>
      <c r="K46" s="1167"/>
      <c r="L46" s="1167"/>
      <c r="M46" s="1167"/>
      <c r="N46" s="1167"/>
      <c r="O46" s="1167"/>
      <c r="P46" s="1168">
        <f>SUM(F46:O46)</f>
        <v>0</v>
      </c>
      <c r="Q46" s="788">
        <f>D46*P46</f>
        <v>0</v>
      </c>
      <c r="R46" s="1152"/>
      <c r="S46" s="1152"/>
      <c r="T46" s="1152"/>
      <c r="U46" s="1169" t="e">
        <f>V46/$S$8</f>
        <v>#DIV/0!</v>
      </c>
      <c r="V46" s="1169" t="e">
        <f>P46/$AC$53</f>
        <v>#DIV/0!</v>
      </c>
      <c r="X46" s="1169">
        <f>IF($E46="Y",$P46,0)</f>
        <v>0</v>
      </c>
      <c r="Y46" s="1169">
        <f>IF($E46="N",$P46,0)</f>
        <v>0</v>
      </c>
      <c r="Z46" s="909" t="e">
        <f>X46/(Y46+X46)</f>
        <v>#DIV/0!</v>
      </c>
    </row>
    <row r="47" spans="1:26" ht="14.25" x14ac:dyDescent="0.3">
      <c r="A47" s="1165"/>
      <c r="B47" s="1166"/>
      <c r="C47" s="1182"/>
      <c r="D47" s="1201">
        <f>'[2]6. M&amp;E Staff Loading'!D68</f>
        <v>0</v>
      </c>
      <c r="E47" s="1202"/>
      <c r="F47" s="1167"/>
      <c r="G47" s="1167"/>
      <c r="H47" s="1167"/>
      <c r="I47" s="1167"/>
      <c r="J47" s="1167"/>
      <c r="K47" s="1167"/>
      <c r="L47" s="1167"/>
      <c r="M47" s="1167"/>
      <c r="N47" s="1167"/>
      <c r="O47" s="1167"/>
      <c r="P47" s="1168">
        <f>SUM(F47:O47)</f>
        <v>0</v>
      </c>
      <c r="Q47" s="788">
        <f>D47*P47</f>
        <v>0</v>
      </c>
      <c r="U47" s="1169" t="e">
        <f t="shared" ref="U47:U50" si="24">V47/$S$8</f>
        <v>#DIV/0!</v>
      </c>
      <c r="V47" s="1169" t="e">
        <f>P47/$AC$53</f>
        <v>#DIV/0!</v>
      </c>
      <c r="X47" s="1169">
        <f>IF($E47="Y",$P47,0)</f>
        <v>0</v>
      </c>
      <c r="Y47" s="1169">
        <f>IF($E47="N",$P47,0)</f>
        <v>0</v>
      </c>
      <c r="Z47" s="909" t="e">
        <f t="shared" ref="Z47:Z50" si="25">X47/(Y47+X47)</f>
        <v>#DIV/0!</v>
      </c>
    </row>
    <row r="48" spans="1:26" ht="14.25" x14ac:dyDescent="0.3">
      <c r="A48" s="1165"/>
      <c r="B48" s="1166"/>
      <c r="C48" s="1182"/>
      <c r="D48" s="1201">
        <f>'[2]6. M&amp;E Staff Loading'!D69</f>
        <v>0</v>
      </c>
      <c r="E48" s="1202"/>
      <c r="F48" s="1167"/>
      <c r="G48" s="1167"/>
      <c r="H48" s="1167"/>
      <c r="I48" s="1167"/>
      <c r="J48" s="1167"/>
      <c r="K48" s="1167"/>
      <c r="L48" s="1167"/>
      <c r="M48" s="1167"/>
      <c r="N48" s="1167"/>
      <c r="O48" s="1167"/>
      <c r="P48" s="1168">
        <f>SUM(F48:O48)</f>
        <v>0</v>
      </c>
      <c r="Q48" s="788">
        <f>D48*P48</f>
        <v>0</v>
      </c>
      <c r="U48" s="1169" t="e">
        <f t="shared" si="24"/>
        <v>#DIV/0!</v>
      </c>
      <c r="V48" s="1169" t="e">
        <f t="shared" ref="V48:V50" si="26">P48/$AC$53</f>
        <v>#DIV/0!</v>
      </c>
      <c r="X48" s="1169">
        <f>IF($E48="Y",$P48,0)</f>
        <v>0</v>
      </c>
      <c r="Y48" s="1169">
        <f>IF($E48="N",$P48,0)</f>
        <v>0</v>
      </c>
      <c r="Z48" s="909" t="e">
        <f t="shared" si="25"/>
        <v>#DIV/0!</v>
      </c>
    </row>
    <row r="49" spans="1:29" ht="14.25" x14ac:dyDescent="0.3">
      <c r="A49" s="1165"/>
      <c r="B49" s="1166"/>
      <c r="C49" s="1182"/>
      <c r="D49" s="1201">
        <f>'[2]6. M&amp;E Staff Loading'!D70</f>
        <v>0</v>
      </c>
      <c r="E49" s="1202"/>
      <c r="F49" s="1167"/>
      <c r="G49" s="1167"/>
      <c r="H49" s="1167"/>
      <c r="I49" s="1167"/>
      <c r="J49" s="1167"/>
      <c r="K49" s="1167"/>
      <c r="L49" s="1167"/>
      <c r="M49" s="1167"/>
      <c r="N49" s="1167"/>
      <c r="O49" s="1167"/>
      <c r="P49" s="1168">
        <f>SUM(F49:O49)</f>
        <v>0</v>
      </c>
      <c r="Q49" s="788">
        <f>D49*P49</f>
        <v>0</v>
      </c>
      <c r="U49" s="1169" t="e">
        <f t="shared" si="24"/>
        <v>#DIV/0!</v>
      </c>
      <c r="V49" s="1169" t="e">
        <f t="shared" si="26"/>
        <v>#DIV/0!</v>
      </c>
      <c r="X49" s="1169">
        <f>IF($E49="Y",$P49,0)</f>
        <v>0</v>
      </c>
      <c r="Y49" s="1169">
        <f>IF($E49="N",$P49,0)</f>
        <v>0</v>
      </c>
      <c r="Z49" s="909" t="e">
        <f t="shared" si="25"/>
        <v>#DIV/0!</v>
      </c>
    </row>
    <row r="50" spans="1:29" ht="14.25" x14ac:dyDescent="0.3">
      <c r="A50" s="1165"/>
      <c r="B50" s="1166"/>
      <c r="C50" s="1182"/>
      <c r="D50" s="1201">
        <f>'[2]6. M&amp;E Staff Loading'!D71</f>
        <v>0</v>
      </c>
      <c r="E50" s="1202"/>
      <c r="F50" s="1167"/>
      <c r="G50" s="1167"/>
      <c r="H50" s="1167"/>
      <c r="I50" s="1167"/>
      <c r="J50" s="1167"/>
      <c r="K50" s="1167"/>
      <c r="L50" s="1167"/>
      <c r="M50" s="1167"/>
      <c r="N50" s="1167"/>
      <c r="O50" s="1167"/>
      <c r="P50" s="1168">
        <f>SUM(F50:O50)</f>
        <v>0</v>
      </c>
      <c r="Q50" s="788">
        <f>D50*P50</f>
        <v>0</v>
      </c>
      <c r="U50" s="1169" t="e">
        <f t="shared" si="24"/>
        <v>#DIV/0!</v>
      </c>
      <c r="V50" s="1169" t="e">
        <f t="shared" si="26"/>
        <v>#DIV/0!</v>
      </c>
      <c r="X50" s="1169">
        <f>IF($E50="Y",$P50,0)</f>
        <v>0</v>
      </c>
      <c r="Y50" s="1169">
        <f>IF($E50="N",$P50,0)</f>
        <v>0</v>
      </c>
      <c r="Z50" s="909" t="e">
        <f t="shared" si="25"/>
        <v>#DIV/0!</v>
      </c>
    </row>
    <row r="51" spans="1:29" s="1170" customFormat="1" ht="15" thickBot="1" x14ac:dyDescent="0.35">
      <c r="A51" s="1171"/>
      <c r="B51" s="1172" t="s">
        <v>1165</v>
      </c>
      <c r="C51" s="1173"/>
      <c r="D51" s="920"/>
      <c r="E51" s="1174"/>
      <c r="F51" s="1175">
        <f>SUM(F46:F50)</f>
        <v>0</v>
      </c>
      <c r="G51" s="1175">
        <f t="shared" ref="G51:P51" si="27">SUM(G46:G50)</f>
        <v>0</v>
      </c>
      <c r="H51" s="1175">
        <f t="shared" si="27"/>
        <v>0</v>
      </c>
      <c r="I51" s="1175">
        <f t="shared" si="27"/>
        <v>0</v>
      </c>
      <c r="J51" s="1175">
        <f t="shared" si="27"/>
        <v>0</v>
      </c>
      <c r="K51" s="1175">
        <f t="shared" si="27"/>
        <v>0</v>
      </c>
      <c r="L51" s="1175">
        <f t="shared" si="27"/>
        <v>0</v>
      </c>
      <c r="M51" s="1175">
        <f t="shared" si="27"/>
        <v>0</v>
      </c>
      <c r="N51" s="1175">
        <f t="shared" si="27"/>
        <v>0</v>
      </c>
      <c r="O51" s="1175">
        <f t="shared" si="27"/>
        <v>0</v>
      </c>
      <c r="P51" s="1175">
        <f t="shared" si="27"/>
        <v>0</v>
      </c>
      <c r="Q51" s="796">
        <f>SUM(Q46:Q50)</f>
        <v>0</v>
      </c>
      <c r="R51" s="1152"/>
      <c r="S51" s="1152"/>
      <c r="T51" s="1152"/>
      <c r="U51" s="1176" t="e">
        <f>SUM(U46:U50)</f>
        <v>#DIV/0!</v>
      </c>
      <c r="V51" s="1176" t="e">
        <f>SUM(V46:V50)</f>
        <v>#DIV/0!</v>
      </c>
      <c r="X51" s="1177">
        <f>SUM(X46:X50)</f>
        <v>0</v>
      </c>
      <c r="Y51" s="1177">
        <f>SUM(Y46:Y50)</f>
        <v>0</v>
      </c>
      <c r="Z51" s="798" t="e">
        <f>X51/(X51+Y51)</f>
        <v>#DIV/0!</v>
      </c>
    </row>
    <row r="52" spans="1:29" s="1170" customFormat="1" ht="9.9499999999999993" customHeight="1" thickBot="1" x14ac:dyDescent="0.35">
      <c r="A52" s="1180"/>
      <c r="B52" s="1181"/>
      <c r="C52" s="1182"/>
      <c r="D52" s="922"/>
      <c r="E52" s="1183"/>
      <c r="F52" s="1167"/>
      <c r="G52" s="1167"/>
      <c r="H52" s="1167"/>
      <c r="I52" s="1167"/>
      <c r="J52" s="1167"/>
      <c r="K52" s="1167"/>
      <c r="L52" s="1167"/>
      <c r="M52" s="1167"/>
      <c r="N52" s="1167"/>
      <c r="O52" s="1167"/>
      <c r="P52" s="1167"/>
      <c r="Q52" s="834"/>
      <c r="R52" s="1152"/>
      <c r="S52" s="1152"/>
      <c r="T52" s="1152"/>
      <c r="U52" s="1184"/>
      <c r="V52" s="1184"/>
      <c r="X52" s="1184"/>
      <c r="Y52" s="1184"/>
      <c r="Z52" s="910"/>
    </row>
    <row r="53" spans="1:29" s="1170" customFormat="1" ht="14.25" thickBot="1" x14ac:dyDescent="0.3">
      <c r="A53" s="1185"/>
      <c r="B53" s="1186" t="s">
        <v>1166</v>
      </c>
      <c r="C53" s="1187"/>
      <c r="D53" s="923"/>
      <c r="E53" s="1188"/>
      <c r="F53" s="1189">
        <f>SUM(F15,F21,F27,F33,F39,F45,F51)</f>
        <v>0</v>
      </c>
      <c r="G53" s="1189">
        <f t="shared" ref="G53:Q53" si="28">SUM(G15,G21,G27,G33,G39,G45,G51)</f>
        <v>0</v>
      </c>
      <c r="H53" s="1189">
        <f t="shared" si="28"/>
        <v>0</v>
      </c>
      <c r="I53" s="1189">
        <f t="shared" si="28"/>
        <v>0</v>
      </c>
      <c r="J53" s="1189">
        <f t="shared" si="28"/>
        <v>0</v>
      </c>
      <c r="K53" s="1189">
        <f t="shared" si="28"/>
        <v>0</v>
      </c>
      <c r="L53" s="1189">
        <f t="shared" si="28"/>
        <v>0</v>
      </c>
      <c r="M53" s="1189">
        <f t="shared" si="28"/>
        <v>0</v>
      </c>
      <c r="N53" s="1189">
        <f t="shared" si="28"/>
        <v>0</v>
      </c>
      <c r="O53" s="1189">
        <f t="shared" si="28"/>
        <v>0</v>
      </c>
      <c r="P53" s="1189">
        <f t="shared" si="28"/>
        <v>0</v>
      </c>
      <c r="Q53" s="814">
        <f t="shared" si="28"/>
        <v>0</v>
      </c>
      <c r="U53" s="1189" t="e">
        <f t="shared" ref="U53:V53" si="29">SUM(U15,U21,U27,U33,U39,U45,U51)</f>
        <v>#DIV/0!</v>
      </c>
      <c r="V53" s="1189" t="e">
        <f t="shared" si="29"/>
        <v>#DIV/0!</v>
      </c>
      <c r="X53" s="1189">
        <f t="shared" ref="X53:Y53" si="30">SUM(X15,X21,X27,X33,X39,X45,X51)</f>
        <v>0</v>
      </c>
      <c r="Y53" s="1189">
        <f t="shared" si="30"/>
        <v>0</v>
      </c>
      <c r="Z53" s="1190" t="e">
        <f>X53/(X53+Y53)</f>
        <v>#DIV/0!</v>
      </c>
      <c r="AC53" s="1191">
        <f>COUNTIF(F53:O53,"&gt;0")</f>
        <v>0</v>
      </c>
    </row>
    <row r="54" spans="1:29" s="770" customFormat="1" ht="14.25" x14ac:dyDescent="0.3">
      <c r="A54" s="1192"/>
      <c r="B54" s="1193"/>
      <c r="C54" s="1194"/>
      <c r="D54" s="1194"/>
      <c r="E54" s="1194"/>
      <c r="F54" s="1195"/>
      <c r="G54" s="1195"/>
      <c r="H54" s="1195"/>
      <c r="I54" s="1195"/>
      <c r="J54" s="1195"/>
      <c r="K54" s="1195"/>
      <c r="L54" s="1195"/>
      <c r="M54" s="1195"/>
      <c r="N54" s="1195"/>
      <c r="O54" s="1195"/>
      <c r="P54" s="1195"/>
      <c r="Q54" s="858"/>
      <c r="R54" s="1196"/>
      <c r="S54" s="1196"/>
      <c r="T54" s="1196"/>
      <c r="U54" s="1197"/>
      <c r="V54" s="1197"/>
      <c r="W54" s="1152"/>
      <c r="X54" s="1197"/>
      <c r="Y54" s="1197"/>
    </row>
    <row r="55" spans="1:29" s="770" customFormat="1" ht="14.25" customHeight="1" x14ac:dyDescent="0.3">
      <c r="A55" s="1192"/>
      <c r="B55" s="1193"/>
      <c r="C55" s="1194"/>
      <c r="D55" s="1194"/>
      <c r="E55" s="1194"/>
      <c r="F55" s="1195"/>
      <c r="G55" s="1195"/>
      <c r="H55" s="1195"/>
      <c r="I55" s="1195"/>
      <c r="J55" s="1195"/>
      <c r="K55" s="1195"/>
      <c r="L55" s="1195"/>
      <c r="M55" s="1195"/>
      <c r="N55" s="1195"/>
      <c r="O55" s="1425" t="s">
        <v>195</v>
      </c>
      <c r="P55" s="1426"/>
      <c r="Q55" s="859" t="e">
        <f>Q53/P53</f>
        <v>#DIV/0!</v>
      </c>
      <c r="R55" s="1196"/>
      <c r="S55" s="1196"/>
      <c r="T55" s="1196"/>
      <c r="U55" s="1197"/>
      <c r="V55" s="1197"/>
      <c r="W55" s="1152"/>
      <c r="X55" s="1197"/>
      <c r="Y55" s="1197"/>
    </row>
    <row r="56" spans="1:29" s="770" customFormat="1" x14ac:dyDescent="0.3">
      <c r="A56" s="1153"/>
      <c r="B56" s="1152"/>
      <c r="C56" s="1198"/>
      <c r="D56" s="1198"/>
      <c r="E56" s="1198"/>
      <c r="F56" s="1196"/>
      <c r="G56" s="1196"/>
      <c r="H56" s="1196"/>
      <c r="I56" s="1196"/>
      <c r="J56" s="1196"/>
      <c r="K56" s="1196"/>
      <c r="L56" s="1196"/>
      <c r="M56" s="1196"/>
      <c r="N56" s="1196"/>
      <c r="O56" s="1196"/>
      <c r="P56" s="1196"/>
      <c r="Q56" s="916"/>
      <c r="R56" s="1152"/>
      <c r="S56" s="1152"/>
      <c r="T56" s="1152"/>
      <c r="U56" s="1198"/>
      <c r="V56" s="1198"/>
      <c r="W56" s="1152"/>
      <c r="X56" s="1198"/>
      <c r="Y56" s="1198"/>
    </row>
    <row r="57" spans="1:29" s="770" customFormat="1" ht="14.25" x14ac:dyDescent="0.3">
      <c r="A57" s="1199"/>
      <c r="B57" s="1419" t="s">
        <v>40</v>
      </c>
      <c r="C57" s="1420"/>
      <c r="D57" s="1420"/>
      <c r="E57" s="1420"/>
      <c r="F57" s="1420"/>
      <c r="G57" s="1420"/>
      <c r="H57" s="1420"/>
      <c r="I57" s="1420"/>
      <c r="J57" s="1420"/>
      <c r="K57" s="1420"/>
      <c r="L57" s="1420"/>
      <c r="M57" s="1420"/>
      <c r="N57" s="1420"/>
      <c r="O57" s="1420"/>
      <c r="P57" s="1421"/>
      <c r="Q57" s="916"/>
      <c r="R57" s="1152"/>
      <c r="S57" s="1152"/>
      <c r="T57" s="1152"/>
      <c r="U57" s="1152"/>
      <c r="V57" s="1152"/>
      <c r="W57" s="1152"/>
      <c r="X57" s="1152"/>
      <c r="Y57" s="1152"/>
    </row>
    <row r="58" spans="1:29" s="770" customFormat="1" x14ac:dyDescent="0.3">
      <c r="A58" s="1200">
        <v>1</v>
      </c>
      <c r="B58" s="1416"/>
      <c r="C58" s="1417"/>
      <c r="D58" s="1417"/>
      <c r="E58" s="1417"/>
      <c r="F58" s="1417"/>
      <c r="G58" s="1417"/>
      <c r="H58" s="1417"/>
      <c r="I58" s="1417"/>
      <c r="J58" s="1417"/>
      <c r="K58" s="1417"/>
      <c r="L58" s="1417"/>
      <c r="M58" s="1417"/>
      <c r="N58" s="1417"/>
      <c r="O58" s="1417"/>
      <c r="P58" s="1418"/>
      <c r="Q58" s="916"/>
      <c r="R58" s="1152"/>
      <c r="S58" s="1152"/>
      <c r="T58" s="1152"/>
      <c r="U58" s="1152"/>
      <c r="V58" s="1152"/>
      <c r="W58" s="1152"/>
      <c r="X58" s="1152"/>
      <c r="Y58" s="1152"/>
    </row>
    <row r="59" spans="1:29" s="770" customFormat="1" x14ac:dyDescent="0.3">
      <c r="A59" s="1200">
        <v>2</v>
      </c>
      <c r="B59" s="1416"/>
      <c r="C59" s="1417"/>
      <c r="D59" s="1417"/>
      <c r="E59" s="1417"/>
      <c r="F59" s="1417"/>
      <c r="G59" s="1417"/>
      <c r="H59" s="1417"/>
      <c r="I59" s="1417"/>
      <c r="J59" s="1417"/>
      <c r="K59" s="1417"/>
      <c r="L59" s="1417"/>
      <c r="M59" s="1417"/>
      <c r="N59" s="1417"/>
      <c r="O59" s="1417"/>
      <c r="P59" s="1418"/>
      <c r="Q59" s="916"/>
      <c r="R59" s="1152"/>
      <c r="S59" s="1152"/>
      <c r="T59" s="1152"/>
      <c r="U59" s="1152"/>
      <c r="V59" s="1152"/>
      <c r="W59" s="1152"/>
      <c r="X59" s="1152"/>
      <c r="Y59" s="1152"/>
    </row>
    <row r="60" spans="1:29" s="770" customFormat="1" x14ac:dyDescent="0.3">
      <c r="A60" s="1200">
        <v>3</v>
      </c>
      <c r="B60" s="1416"/>
      <c r="C60" s="1417"/>
      <c r="D60" s="1417"/>
      <c r="E60" s="1417"/>
      <c r="F60" s="1417"/>
      <c r="G60" s="1417"/>
      <c r="H60" s="1417"/>
      <c r="I60" s="1417"/>
      <c r="J60" s="1417"/>
      <c r="K60" s="1417"/>
      <c r="L60" s="1417"/>
      <c r="M60" s="1417"/>
      <c r="N60" s="1417"/>
      <c r="O60" s="1417"/>
      <c r="P60" s="1418"/>
      <c r="Q60" s="916"/>
      <c r="R60" s="1152"/>
      <c r="S60" s="1152"/>
      <c r="T60" s="1152"/>
      <c r="U60" s="1152"/>
      <c r="V60" s="1152"/>
      <c r="W60" s="1152"/>
      <c r="X60" s="1152"/>
      <c r="Y60" s="1152"/>
    </row>
    <row r="61" spans="1:29" s="770" customFormat="1" x14ac:dyDescent="0.3">
      <c r="A61" s="1200">
        <v>4</v>
      </c>
      <c r="B61" s="1416"/>
      <c r="C61" s="1417"/>
      <c r="D61" s="1417"/>
      <c r="E61" s="1417"/>
      <c r="F61" s="1417"/>
      <c r="G61" s="1417"/>
      <c r="H61" s="1417"/>
      <c r="I61" s="1417"/>
      <c r="J61" s="1417"/>
      <c r="K61" s="1417"/>
      <c r="L61" s="1417"/>
      <c r="M61" s="1417"/>
      <c r="N61" s="1417"/>
      <c r="O61" s="1417"/>
      <c r="P61" s="1418"/>
      <c r="Q61" s="916"/>
      <c r="R61" s="1152"/>
      <c r="S61" s="1152"/>
      <c r="T61" s="1152"/>
      <c r="U61" s="1152"/>
      <c r="V61" s="1152"/>
      <c r="W61" s="1152"/>
      <c r="X61" s="1152"/>
      <c r="Y61" s="1152"/>
    </row>
    <row r="62" spans="1:29" s="770" customFormat="1" x14ac:dyDescent="0.3">
      <c r="A62" s="1200">
        <v>5</v>
      </c>
      <c r="B62" s="1416"/>
      <c r="C62" s="1417"/>
      <c r="D62" s="1417"/>
      <c r="E62" s="1417"/>
      <c r="F62" s="1417"/>
      <c r="G62" s="1417"/>
      <c r="H62" s="1417"/>
      <c r="I62" s="1417"/>
      <c r="J62" s="1417"/>
      <c r="K62" s="1417"/>
      <c r="L62" s="1417"/>
      <c r="M62" s="1417"/>
      <c r="N62" s="1417"/>
      <c r="O62" s="1417"/>
      <c r="P62" s="1418"/>
      <c r="Q62" s="916"/>
      <c r="R62" s="1152"/>
      <c r="S62" s="1152"/>
      <c r="T62" s="1152"/>
      <c r="U62" s="1152"/>
      <c r="V62" s="1152"/>
      <c r="W62" s="1152"/>
      <c r="X62" s="1152"/>
      <c r="Y62" s="1152"/>
    </row>
    <row r="63" spans="1:29" s="770" customFormat="1" x14ac:dyDescent="0.3">
      <c r="A63" s="1200">
        <v>6</v>
      </c>
      <c r="B63" s="1416"/>
      <c r="C63" s="1417"/>
      <c r="D63" s="1417"/>
      <c r="E63" s="1417"/>
      <c r="F63" s="1417"/>
      <c r="G63" s="1417"/>
      <c r="H63" s="1417"/>
      <c r="I63" s="1417"/>
      <c r="J63" s="1417"/>
      <c r="K63" s="1417"/>
      <c r="L63" s="1417"/>
      <c r="M63" s="1417"/>
      <c r="N63" s="1417"/>
      <c r="O63" s="1417"/>
      <c r="P63" s="1418"/>
      <c r="Q63" s="916"/>
      <c r="R63" s="1152"/>
      <c r="S63" s="1152"/>
      <c r="T63" s="1152"/>
      <c r="U63" s="1152"/>
      <c r="V63" s="1152"/>
      <c r="W63" s="1152"/>
      <c r="X63" s="1152"/>
      <c r="Y63" s="1152"/>
    </row>
    <row r="64" spans="1:29" s="770" customFormat="1" x14ac:dyDescent="0.3">
      <c r="A64" s="1200">
        <v>7</v>
      </c>
      <c r="B64" s="1416"/>
      <c r="C64" s="1417"/>
      <c r="D64" s="1417"/>
      <c r="E64" s="1417"/>
      <c r="F64" s="1417"/>
      <c r="G64" s="1417"/>
      <c r="H64" s="1417"/>
      <c r="I64" s="1417"/>
      <c r="J64" s="1417"/>
      <c r="K64" s="1417"/>
      <c r="L64" s="1417"/>
      <c r="M64" s="1417"/>
      <c r="N64" s="1417"/>
      <c r="O64" s="1417"/>
      <c r="P64" s="1418"/>
      <c r="Q64" s="916"/>
      <c r="R64" s="1152"/>
      <c r="S64" s="1152"/>
      <c r="T64" s="1152"/>
      <c r="U64" s="1152"/>
      <c r="V64" s="1152"/>
      <c r="W64" s="1152"/>
      <c r="X64" s="1152"/>
      <c r="Y64" s="1152"/>
    </row>
    <row r="65" spans="1:25" s="770" customFormat="1" x14ac:dyDescent="0.3">
      <c r="A65" s="1200">
        <v>8</v>
      </c>
      <c r="B65" s="1416"/>
      <c r="C65" s="1417"/>
      <c r="D65" s="1417"/>
      <c r="E65" s="1417"/>
      <c r="F65" s="1417"/>
      <c r="G65" s="1417"/>
      <c r="H65" s="1417"/>
      <c r="I65" s="1417"/>
      <c r="J65" s="1417"/>
      <c r="K65" s="1417"/>
      <c r="L65" s="1417"/>
      <c r="M65" s="1417"/>
      <c r="N65" s="1417"/>
      <c r="O65" s="1417"/>
      <c r="P65" s="1418"/>
      <c r="Q65" s="916"/>
      <c r="R65" s="1152"/>
      <c r="S65" s="1152"/>
      <c r="T65" s="1152"/>
      <c r="U65" s="1152"/>
      <c r="V65" s="1152"/>
      <c r="W65" s="1152"/>
      <c r="X65" s="1152"/>
      <c r="Y65" s="1152"/>
    </row>
    <row r="66" spans="1:25" s="770" customFormat="1" x14ac:dyDescent="0.3">
      <c r="A66" s="1200">
        <v>9</v>
      </c>
      <c r="B66" s="1416"/>
      <c r="C66" s="1417"/>
      <c r="D66" s="1417"/>
      <c r="E66" s="1417"/>
      <c r="F66" s="1417"/>
      <c r="G66" s="1417"/>
      <c r="H66" s="1417"/>
      <c r="I66" s="1417"/>
      <c r="J66" s="1417"/>
      <c r="K66" s="1417"/>
      <c r="L66" s="1417"/>
      <c r="M66" s="1417"/>
      <c r="N66" s="1417"/>
      <c r="O66" s="1417"/>
      <c r="P66" s="1418"/>
      <c r="Q66" s="916"/>
      <c r="R66" s="1152"/>
      <c r="S66" s="1152"/>
      <c r="T66" s="1152"/>
      <c r="U66" s="1152"/>
      <c r="V66" s="1152"/>
      <c r="W66" s="1152"/>
      <c r="X66" s="1152"/>
      <c r="Y66" s="1152"/>
    </row>
    <row r="67" spans="1:25" s="770" customFormat="1" x14ac:dyDescent="0.3">
      <c r="A67" s="1200">
        <v>10</v>
      </c>
      <c r="B67" s="1416"/>
      <c r="C67" s="1417"/>
      <c r="D67" s="1417"/>
      <c r="E67" s="1417"/>
      <c r="F67" s="1417"/>
      <c r="G67" s="1417"/>
      <c r="H67" s="1417"/>
      <c r="I67" s="1417"/>
      <c r="J67" s="1417"/>
      <c r="K67" s="1417"/>
      <c r="L67" s="1417"/>
      <c r="M67" s="1417"/>
      <c r="N67" s="1417"/>
      <c r="O67" s="1417"/>
      <c r="P67" s="1418"/>
      <c r="Q67" s="916"/>
      <c r="R67" s="1152"/>
      <c r="S67" s="1152"/>
      <c r="T67" s="1152"/>
      <c r="U67" s="1152"/>
      <c r="V67" s="1152"/>
      <c r="W67" s="1152"/>
      <c r="X67" s="1152"/>
      <c r="Y67" s="1152"/>
    </row>
    <row r="68" spans="1:25" x14ac:dyDescent="0.3">
      <c r="E68" s="1196"/>
      <c r="P68" s="916"/>
    </row>
    <row r="69" spans="1:25" x14ac:dyDescent="0.3">
      <c r="E69" s="1196"/>
      <c r="P69" s="916"/>
    </row>
    <row r="70" spans="1:25" ht="14.25" x14ac:dyDescent="0.3">
      <c r="A70" s="1199"/>
      <c r="B70" s="1419" t="s">
        <v>1263</v>
      </c>
      <c r="C70" s="1420"/>
      <c r="D70" s="1420"/>
      <c r="E70" s="1420"/>
      <c r="F70" s="1420"/>
      <c r="G70" s="1420"/>
      <c r="H70" s="1420"/>
      <c r="I70" s="1420"/>
      <c r="J70" s="1420"/>
      <c r="K70" s="1420"/>
      <c r="L70" s="1420"/>
      <c r="M70" s="1420"/>
      <c r="N70" s="1420"/>
      <c r="O70" s="1420"/>
      <c r="P70" s="1421"/>
    </row>
    <row r="71" spans="1:25" x14ac:dyDescent="0.3">
      <c r="A71" s="1200">
        <v>1</v>
      </c>
      <c r="B71" s="1416"/>
      <c r="C71" s="1417"/>
      <c r="D71" s="1417"/>
      <c r="E71" s="1417"/>
      <c r="F71" s="1417"/>
      <c r="G71" s="1417"/>
      <c r="H71" s="1417"/>
      <c r="I71" s="1417"/>
      <c r="J71" s="1417"/>
      <c r="K71" s="1417"/>
      <c r="L71" s="1417"/>
      <c r="M71" s="1417"/>
      <c r="N71" s="1417"/>
      <c r="O71" s="1417"/>
      <c r="P71" s="1418"/>
    </row>
    <row r="72" spans="1:25" x14ac:dyDescent="0.3">
      <c r="A72" s="1200">
        <v>2</v>
      </c>
      <c r="B72" s="1416"/>
      <c r="C72" s="1417"/>
      <c r="D72" s="1417"/>
      <c r="E72" s="1417"/>
      <c r="F72" s="1417"/>
      <c r="G72" s="1417"/>
      <c r="H72" s="1417"/>
      <c r="I72" s="1417"/>
      <c r="J72" s="1417"/>
      <c r="K72" s="1417"/>
      <c r="L72" s="1417"/>
      <c r="M72" s="1417"/>
      <c r="N72" s="1417"/>
      <c r="O72" s="1417"/>
      <c r="P72" s="1418"/>
    </row>
    <row r="73" spans="1:25" x14ac:dyDescent="0.3">
      <c r="A73" s="1200">
        <v>3</v>
      </c>
      <c r="B73" s="1416"/>
      <c r="C73" s="1417"/>
      <c r="D73" s="1417"/>
      <c r="E73" s="1417"/>
      <c r="F73" s="1417"/>
      <c r="G73" s="1417"/>
      <c r="H73" s="1417"/>
      <c r="I73" s="1417"/>
      <c r="J73" s="1417"/>
      <c r="K73" s="1417"/>
      <c r="L73" s="1417"/>
      <c r="M73" s="1417"/>
      <c r="N73" s="1417"/>
      <c r="O73" s="1417"/>
      <c r="P73" s="1418"/>
    </row>
    <row r="74" spans="1:25" x14ac:dyDescent="0.3">
      <c r="A74" s="1200">
        <v>4</v>
      </c>
      <c r="B74" s="1416"/>
      <c r="C74" s="1417"/>
      <c r="D74" s="1417"/>
      <c r="E74" s="1417"/>
      <c r="F74" s="1417"/>
      <c r="G74" s="1417"/>
      <c r="H74" s="1417"/>
      <c r="I74" s="1417"/>
      <c r="J74" s="1417"/>
      <c r="K74" s="1417"/>
      <c r="L74" s="1417"/>
      <c r="M74" s="1417"/>
      <c r="N74" s="1417"/>
      <c r="O74" s="1417"/>
      <c r="P74" s="1418"/>
    </row>
    <row r="75" spans="1:25" x14ac:dyDescent="0.3">
      <c r="A75" s="1200">
        <v>5</v>
      </c>
      <c r="B75" s="1416"/>
      <c r="C75" s="1417"/>
      <c r="D75" s="1417"/>
      <c r="E75" s="1417"/>
      <c r="F75" s="1417"/>
      <c r="G75" s="1417"/>
      <c r="H75" s="1417"/>
      <c r="I75" s="1417"/>
      <c r="J75" s="1417"/>
      <c r="K75" s="1417"/>
      <c r="L75" s="1417"/>
      <c r="M75" s="1417"/>
      <c r="N75" s="1417"/>
      <c r="O75" s="1417"/>
      <c r="P75" s="1418"/>
    </row>
    <row r="76" spans="1:25" x14ac:dyDescent="0.3">
      <c r="A76" s="1200">
        <v>6</v>
      </c>
      <c r="B76" s="1416"/>
      <c r="C76" s="1417"/>
      <c r="D76" s="1417"/>
      <c r="E76" s="1417"/>
      <c r="F76" s="1417"/>
      <c r="G76" s="1417"/>
      <c r="H76" s="1417"/>
      <c r="I76" s="1417"/>
      <c r="J76" s="1417"/>
      <c r="K76" s="1417"/>
      <c r="L76" s="1417"/>
      <c r="M76" s="1417"/>
      <c r="N76" s="1417"/>
      <c r="O76" s="1417"/>
      <c r="P76" s="1418"/>
    </row>
    <row r="77" spans="1:25" x14ac:dyDescent="0.3">
      <c r="A77" s="1200">
        <v>7</v>
      </c>
      <c r="B77" s="1416"/>
      <c r="C77" s="1417"/>
      <c r="D77" s="1417"/>
      <c r="E77" s="1417"/>
      <c r="F77" s="1417"/>
      <c r="G77" s="1417"/>
      <c r="H77" s="1417"/>
      <c r="I77" s="1417"/>
      <c r="J77" s="1417"/>
      <c r="K77" s="1417"/>
      <c r="L77" s="1417"/>
      <c r="M77" s="1417"/>
      <c r="N77" s="1417"/>
      <c r="O77" s="1417"/>
      <c r="P77" s="1418"/>
    </row>
    <row r="78" spans="1:25" x14ac:dyDescent="0.3">
      <c r="A78" s="1200">
        <v>8</v>
      </c>
      <c r="B78" s="1416"/>
      <c r="C78" s="1417"/>
      <c r="D78" s="1417"/>
      <c r="E78" s="1417"/>
      <c r="F78" s="1417"/>
      <c r="G78" s="1417"/>
      <c r="H78" s="1417"/>
      <c r="I78" s="1417"/>
      <c r="J78" s="1417"/>
      <c r="K78" s="1417"/>
      <c r="L78" s="1417"/>
      <c r="M78" s="1417"/>
      <c r="N78" s="1417"/>
      <c r="O78" s="1417"/>
      <c r="P78" s="1418"/>
    </row>
    <row r="79" spans="1:25" x14ac:dyDescent="0.3">
      <c r="A79" s="1200">
        <v>9</v>
      </c>
      <c r="B79" s="1416"/>
      <c r="C79" s="1417"/>
      <c r="D79" s="1417"/>
      <c r="E79" s="1417"/>
      <c r="F79" s="1417"/>
      <c r="G79" s="1417"/>
      <c r="H79" s="1417"/>
      <c r="I79" s="1417"/>
      <c r="J79" s="1417"/>
      <c r="K79" s="1417"/>
      <c r="L79" s="1417"/>
      <c r="M79" s="1417"/>
      <c r="N79" s="1417"/>
      <c r="O79" s="1417"/>
      <c r="P79" s="1418"/>
    </row>
    <row r="80" spans="1:25" x14ac:dyDescent="0.3">
      <c r="A80" s="1200">
        <v>10</v>
      </c>
      <c r="B80" s="1416"/>
      <c r="C80" s="1417"/>
      <c r="D80" s="1417"/>
      <c r="E80" s="1417"/>
      <c r="F80" s="1417"/>
      <c r="G80" s="1417"/>
      <c r="H80" s="1417"/>
      <c r="I80" s="1417"/>
      <c r="J80" s="1417"/>
      <c r="K80" s="1417"/>
      <c r="L80" s="1417"/>
      <c r="M80" s="1417"/>
      <c r="N80" s="1417"/>
      <c r="O80" s="1417"/>
      <c r="P80" s="1418"/>
    </row>
  </sheetData>
  <mergeCells count="42">
    <mergeCell ref="A1:Q1"/>
    <mergeCell ref="A2:Q2"/>
    <mergeCell ref="A3:Q3"/>
    <mergeCell ref="A4:Q4"/>
    <mergeCell ref="S4:S7"/>
    <mergeCell ref="E5:E8"/>
    <mergeCell ref="F5:O5"/>
    <mergeCell ref="P5:Q5"/>
    <mergeCell ref="A6:A8"/>
    <mergeCell ref="B6:B8"/>
    <mergeCell ref="B58:P58"/>
    <mergeCell ref="C6:C8"/>
    <mergeCell ref="D6:D8"/>
    <mergeCell ref="P6:P7"/>
    <mergeCell ref="Q6:Q8"/>
    <mergeCell ref="X6:X8"/>
    <mergeCell ref="Y6:Y8"/>
    <mergeCell ref="Z6:Z8"/>
    <mergeCell ref="O55:P55"/>
    <mergeCell ref="B57:P57"/>
    <mergeCell ref="U6:U8"/>
    <mergeCell ref="V6:V8"/>
    <mergeCell ref="B72:P72"/>
    <mergeCell ref="B59:P59"/>
    <mergeCell ref="B60:P60"/>
    <mergeCell ref="B61:P61"/>
    <mergeCell ref="B62:P62"/>
    <mergeCell ref="B63:P63"/>
    <mergeCell ref="B64:P64"/>
    <mergeCell ref="B65:P65"/>
    <mergeCell ref="B66:P66"/>
    <mergeCell ref="B67:P67"/>
    <mergeCell ref="B70:P70"/>
    <mergeCell ref="B71:P71"/>
    <mergeCell ref="B79:P79"/>
    <mergeCell ref="B80:P80"/>
    <mergeCell ref="B73:P73"/>
    <mergeCell ref="B74:P74"/>
    <mergeCell ref="B75:P75"/>
    <mergeCell ref="B76:P76"/>
    <mergeCell ref="B77:P77"/>
    <mergeCell ref="B78:P78"/>
  </mergeCells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P15:Q53 X15:Y51" formula="1"/>
    <ignoredError sqref="U35:V39 Z39 U40:V45 Z45 U46:V51 U15:V15 Z15 U16:V21 Z21 U22:V27 Z27 U28:V33 Z33 U34:V34" evalError="1" formula="1"/>
    <ignoredError sqref="Z34:Z38 Z40:Z44 Z46:Z51 U53:V53 Z53 Q55 U10:V10 Z10:Z14 U11:V14 Z16:Z20 Z22:Z26 Z28:Z32" evalError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4D4ED-6294-49F9-8DD1-8D3F6FE1D8DA}">
  <dimension ref="A1:IS214"/>
  <sheetViews>
    <sheetView zoomScale="90" zoomScaleNormal="90" workbookViewId="0">
      <pane xSplit="4" ySplit="7" topLeftCell="Y8" activePane="bottomRight" state="frozen"/>
      <selection pane="topRight" activeCell="F15" sqref="F15"/>
      <selection pane="bottomLeft" activeCell="F15" sqref="F15"/>
      <selection pane="bottomRight" activeCell="AE28" sqref="AE28"/>
    </sheetView>
  </sheetViews>
  <sheetFormatPr defaultColWidth="9" defaultRowHeight="14.25" x14ac:dyDescent="0.3"/>
  <cols>
    <col min="2" max="2" width="45.85546875" customWidth="1"/>
    <col min="3" max="3" width="20.7109375" customWidth="1"/>
    <col min="4" max="5" width="14.85546875" customWidth="1"/>
    <col min="6" max="23" width="9.7109375" customWidth="1"/>
    <col min="24" max="24" width="12.28515625" customWidth="1"/>
    <col min="25" max="27" width="14.28515625" customWidth="1"/>
    <col min="28" max="28" width="4.28515625" customWidth="1"/>
    <col min="29" max="29" width="10.7109375" customWidth="1"/>
    <col min="30" max="30" width="4.28515625" customWidth="1"/>
    <col min="31" max="32" width="10.7109375" style="904" customWidth="1"/>
    <col min="33" max="33" width="10.7109375" style="770" customWidth="1"/>
  </cols>
  <sheetData>
    <row r="1" spans="1:34" ht="18.75" x14ac:dyDescent="0.3">
      <c r="A1" s="1443" t="s">
        <v>1264</v>
      </c>
      <c r="B1" s="1443"/>
      <c r="C1" s="1443"/>
      <c r="D1" s="1443"/>
      <c r="E1" s="1443"/>
      <c r="F1" s="1443"/>
      <c r="G1" s="1443"/>
      <c r="H1" s="1443"/>
      <c r="I1" s="1443"/>
      <c r="J1" s="1443"/>
      <c r="K1" s="1443"/>
      <c r="L1" s="1443"/>
      <c r="M1" s="1443"/>
      <c r="N1" s="1443"/>
      <c r="O1" s="1443"/>
      <c r="P1" s="1443"/>
      <c r="Q1" s="1443"/>
      <c r="R1" s="1443"/>
      <c r="S1" s="1443"/>
      <c r="T1" s="1443"/>
      <c r="U1" s="1443"/>
      <c r="V1" s="1443"/>
      <c r="W1" s="1443"/>
      <c r="X1" s="1443"/>
      <c r="Y1" s="1443"/>
      <c r="Z1" s="1443"/>
      <c r="AA1" s="1443"/>
      <c r="AB1" s="1244"/>
      <c r="AC1" s="1244"/>
      <c r="AD1" s="929"/>
      <c r="AH1" s="929"/>
    </row>
    <row r="2" spans="1:34" ht="18.75" x14ac:dyDescent="0.3">
      <c r="A2" s="1443" t="s">
        <v>1265</v>
      </c>
      <c r="B2" s="1443"/>
      <c r="C2" s="1443"/>
      <c r="D2" s="1443"/>
      <c r="E2" s="1443"/>
      <c r="F2" s="1443"/>
      <c r="G2" s="1443"/>
      <c r="H2" s="1443"/>
      <c r="I2" s="1443"/>
      <c r="J2" s="1443"/>
      <c r="K2" s="1443"/>
      <c r="L2" s="1443"/>
      <c r="M2" s="1443"/>
      <c r="N2" s="1443"/>
      <c r="O2" s="1443"/>
      <c r="P2" s="1443"/>
      <c r="Q2" s="1443"/>
      <c r="R2" s="1443"/>
      <c r="S2" s="1443"/>
      <c r="T2" s="1443"/>
      <c r="U2" s="1443"/>
      <c r="V2" s="1443"/>
      <c r="W2" s="1443"/>
      <c r="X2" s="1443"/>
      <c r="Y2" s="1443"/>
      <c r="Z2" s="1443"/>
      <c r="AA2" s="1443"/>
      <c r="AB2" s="1244"/>
      <c r="AC2" s="1244"/>
      <c r="AD2" s="929"/>
      <c r="AH2" s="929"/>
    </row>
    <row r="3" spans="1:34" ht="18.75" customHeight="1" x14ac:dyDescent="0.3">
      <c r="A3" s="1443"/>
      <c r="B3" s="1443"/>
      <c r="C3" s="1443"/>
      <c r="D3" s="1443"/>
      <c r="E3" s="1443"/>
      <c r="F3" s="1443"/>
      <c r="G3" s="1443"/>
      <c r="H3" s="1443"/>
      <c r="I3" s="1443"/>
      <c r="J3" s="1443"/>
      <c r="K3" s="1443"/>
      <c r="L3" s="1443"/>
      <c r="M3" s="1443"/>
      <c r="N3" s="1443"/>
      <c r="O3" s="1443"/>
      <c r="P3" s="1443"/>
      <c r="Q3" s="1443"/>
      <c r="R3" s="1443"/>
      <c r="S3" s="1443"/>
      <c r="T3" s="1443"/>
      <c r="U3" s="1443"/>
      <c r="V3" s="1443"/>
      <c r="W3" s="1443"/>
      <c r="X3" s="1443"/>
      <c r="Y3" s="1443"/>
      <c r="Z3" s="1443"/>
      <c r="AA3" s="1443"/>
      <c r="AB3" s="929"/>
      <c r="AC3" s="929"/>
      <c r="AD3" s="929"/>
      <c r="AH3" s="929"/>
    </row>
    <row r="4" spans="1:34" ht="35.25" customHeight="1" thickBot="1" x14ac:dyDescent="0.35">
      <c r="A4" s="1244"/>
      <c r="B4" s="1244"/>
      <c r="C4" s="1244"/>
      <c r="D4" s="1244"/>
      <c r="E4" s="1244"/>
      <c r="F4" s="1444" t="s">
        <v>125</v>
      </c>
      <c r="G4" s="1445"/>
      <c r="H4" s="1445"/>
      <c r="I4" s="1445"/>
      <c r="J4" s="1445"/>
      <c r="K4" s="1445"/>
      <c r="L4" s="1445"/>
      <c r="M4" s="1445"/>
      <c r="N4" s="1445"/>
      <c r="O4" s="1445"/>
      <c r="P4" s="1445"/>
      <c r="Q4" s="1445"/>
      <c r="R4" s="1445"/>
      <c r="S4" s="1445"/>
      <c r="T4" s="1445"/>
      <c r="U4" s="1445"/>
      <c r="V4" s="1445"/>
      <c r="W4" s="1446"/>
      <c r="X4" s="930"/>
      <c r="Y4" s="1447" t="s">
        <v>1266</v>
      </c>
      <c r="Z4" s="1448"/>
      <c r="AA4" s="929"/>
      <c r="AB4" s="929"/>
      <c r="AC4" s="1457" t="s">
        <v>128</v>
      </c>
      <c r="AD4" s="929"/>
      <c r="AE4" s="905"/>
      <c r="AF4" s="905"/>
      <c r="AG4" s="772"/>
      <c r="AH4" s="929"/>
    </row>
    <row r="5" spans="1:34" ht="29.25" customHeight="1" x14ac:dyDescent="0.3">
      <c r="A5" s="1437" t="s">
        <v>67</v>
      </c>
      <c r="B5" s="1437" t="s">
        <v>130</v>
      </c>
      <c r="C5" s="1440" t="s">
        <v>1148</v>
      </c>
      <c r="D5" s="1440" t="s">
        <v>1149</v>
      </c>
      <c r="E5" s="1288" t="s">
        <v>1216</v>
      </c>
      <c r="F5" s="931">
        <v>1</v>
      </c>
      <c r="G5" s="931">
        <v>2</v>
      </c>
      <c r="H5" s="931">
        <v>3</v>
      </c>
      <c r="I5" s="931">
        <v>4</v>
      </c>
      <c r="J5" s="931">
        <v>5</v>
      </c>
      <c r="K5" s="931">
        <v>6</v>
      </c>
      <c r="L5" s="931">
        <v>7</v>
      </c>
      <c r="M5" s="931">
        <v>8</v>
      </c>
      <c r="N5" s="931">
        <v>9</v>
      </c>
      <c r="O5" s="931">
        <v>10</v>
      </c>
      <c r="P5" s="931">
        <v>11</v>
      </c>
      <c r="Q5" s="931">
        <v>12</v>
      </c>
      <c r="R5" s="931">
        <v>13</v>
      </c>
      <c r="S5" s="931">
        <v>14</v>
      </c>
      <c r="T5" s="931">
        <v>15</v>
      </c>
      <c r="U5" s="931">
        <v>16</v>
      </c>
      <c r="V5" s="931">
        <v>17</v>
      </c>
      <c r="W5" s="931">
        <v>18</v>
      </c>
      <c r="X5" s="1449" t="s">
        <v>1267</v>
      </c>
      <c r="Y5" s="1451" t="s">
        <v>931</v>
      </c>
      <c r="Z5" s="1451" t="s">
        <v>932</v>
      </c>
      <c r="AA5" s="1454" t="s">
        <v>1268</v>
      </c>
      <c r="AB5" s="929"/>
      <c r="AC5" s="1457"/>
      <c r="AD5" s="929"/>
      <c r="AE5" s="1288" t="s">
        <v>136</v>
      </c>
      <c r="AF5" s="1288" t="s">
        <v>137</v>
      </c>
      <c r="AG5" s="1399" t="s">
        <v>1220</v>
      </c>
      <c r="AH5" s="929"/>
    </row>
    <row r="6" spans="1:34" ht="16.5" customHeight="1" x14ac:dyDescent="0.3">
      <c r="A6" s="1438"/>
      <c r="B6" s="1438"/>
      <c r="C6" s="1441"/>
      <c r="D6" s="1441"/>
      <c r="E6" s="1289"/>
      <c r="F6" s="906">
        <v>45870</v>
      </c>
      <c r="G6" s="906">
        <v>45901</v>
      </c>
      <c r="H6" s="906">
        <v>45931</v>
      </c>
      <c r="I6" s="906">
        <v>45962</v>
      </c>
      <c r="J6" s="906">
        <v>45992</v>
      </c>
      <c r="K6" s="906">
        <v>46023</v>
      </c>
      <c r="L6" s="906">
        <v>46054</v>
      </c>
      <c r="M6" s="906">
        <v>46082</v>
      </c>
      <c r="N6" s="906">
        <v>46113</v>
      </c>
      <c r="O6" s="906">
        <v>46143</v>
      </c>
      <c r="P6" s="906">
        <v>46174</v>
      </c>
      <c r="Q6" s="906">
        <v>46204</v>
      </c>
      <c r="R6" s="906">
        <v>46235</v>
      </c>
      <c r="S6" s="906">
        <v>46266</v>
      </c>
      <c r="T6" s="906">
        <v>46296</v>
      </c>
      <c r="U6" s="906">
        <v>46327</v>
      </c>
      <c r="V6" s="906">
        <v>46357</v>
      </c>
      <c r="W6" s="906">
        <v>46388</v>
      </c>
      <c r="X6" s="1450"/>
      <c r="Y6" s="1452"/>
      <c r="Z6" s="1452"/>
      <c r="AA6" s="1455"/>
      <c r="AB6" s="929"/>
      <c r="AC6" s="1458"/>
      <c r="AD6" s="929"/>
      <c r="AE6" s="1289"/>
      <c r="AF6" s="1289"/>
      <c r="AG6" s="1400"/>
      <c r="AH6" s="929"/>
    </row>
    <row r="7" spans="1:34" ht="24" customHeight="1" thickBot="1" x14ac:dyDescent="0.3">
      <c r="A7" s="1439"/>
      <c r="B7" s="1439"/>
      <c r="C7" s="1442"/>
      <c r="D7" s="1442"/>
      <c r="E7" s="1290"/>
      <c r="F7" s="132">
        <v>168</v>
      </c>
      <c r="G7" s="132">
        <v>168</v>
      </c>
      <c r="H7" s="132">
        <v>176</v>
      </c>
      <c r="I7" s="132">
        <v>168</v>
      </c>
      <c r="J7" s="132">
        <v>168</v>
      </c>
      <c r="K7" s="132">
        <v>168</v>
      </c>
      <c r="L7" s="132">
        <v>144</v>
      </c>
      <c r="M7" s="132">
        <v>160</v>
      </c>
      <c r="N7" s="132">
        <v>160</v>
      </c>
      <c r="O7" s="132">
        <v>152</v>
      </c>
      <c r="P7" s="132">
        <v>176</v>
      </c>
      <c r="Q7" s="132">
        <v>176</v>
      </c>
      <c r="R7" s="132">
        <v>168</v>
      </c>
      <c r="S7" s="132">
        <v>168</v>
      </c>
      <c r="T7" s="132">
        <v>168</v>
      </c>
      <c r="U7" s="132">
        <v>144</v>
      </c>
      <c r="V7" s="132">
        <v>176</v>
      </c>
      <c r="W7" s="132">
        <v>152</v>
      </c>
      <c r="X7" s="907">
        <f>SUM(F7:W7)</f>
        <v>2960</v>
      </c>
      <c r="Y7" s="1453"/>
      <c r="Z7" s="1453"/>
      <c r="AA7" s="1456"/>
      <c r="AB7" s="932"/>
      <c r="AC7" s="933">
        <f>AVERAGE(F7:W7)</f>
        <v>164.44444444444446</v>
      </c>
      <c r="AD7" s="932"/>
      <c r="AE7" s="1290"/>
      <c r="AF7" s="1290"/>
      <c r="AG7" s="1401"/>
      <c r="AH7" s="932"/>
    </row>
    <row r="8" spans="1:34" x14ac:dyDescent="0.3">
      <c r="A8" s="934">
        <v>1</v>
      </c>
      <c r="B8" s="935" t="s">
        <v>139</v>
      </c>
      <c r="C8" s="935"/>
      <c r="D8" s="936"/>
      <c r="E8" s="936"/>
      <c r="F8" s="622"/>
      <c r="G8" s="622"/>
      <c r="H8" s="622"/>
      <c r="I8" s="622"/>
      <c r="J8" s="622"/>
      <c r="K8" s="622"/>
      <c r="L8" s="622"/>
      <c r="M8" s="622"/>
      <c r="N8" s="622"/>
      <c r="O8" s="622"/>
      <c r="P8" s="622"/>
      <c r="Q8" s="622"/>
      <c r="R8" s="622"/>
      <c r="S8" s="622"/>
      <c r="T8" s="622"/>
      <c r="U8" s="622"/>
      <c r="V8" s="622"/>
      <c r="W8" s="622"/>
      <c r="X8" s="937"/>
      <c r="Y8" s="938"/>
      <c r="Z8" s="938"/>
      <c r="AA8" s="938"/>
      <c r="AB8" s="939"/>
      <c r="AC8" s="881"/>
      <c r="AD8" s="882"/>
      <c r="AE8" s="908"/>
      <c r="AF8" s="908"/>
      <c r="AG8" s="781"/>
      <c r="AH8" s="941"/>
    </row>
    <row r="9" spans="1:34" x14ac:dyDescent="0.3">
      <c r="A9" s="942">
        <v>1.1000000000000001</v>
      </c>
      <c r="B9" s="943" t="s">
        <v>139</v>
      </c>
      <c r="C9" s="943"/>
      <c r="D9" s="944"/>
      <c r="E9" s="944"/>
      <c r="F9" s="945"/>
      <c r="G9" s="945"/>
      <c r="H9" s="945"/>
      <c r="I9" s="945"/>
      <c r="J9" s="945"/>
      <c r="K9" s="945"/>
      <c r="L9" s="945"/>
      <c r="M9" s="945"/>
      <c r="N9" s="945"/>
      <c r="O9" s="945"/>
      <c r="P9" s="945"/>
      <c r="Q9" s="945"/>
      <c r="R9" s="945"/>
      <c r="S9" s="945"/>
      <c r="T9" s="945"/>
      <c r="U9" s="945"/>
      <c r="V9" s="945"/>
      <c r="W9" s="945"/>
      <c r="X9" s="937">
        <f t="shared" ref="X9:X11" si="0">SUM(F9:W9)</f>
        <v>0</v>
      </c>
      <c r="Y9" s="938">
        <f>$D9*(SUM(F9:N9))</f>
        <v>0</v>
      </c>
      <c r="Z9" s="938">
        <f>$D9*(SUM(O9:W9))</f>
        <v>0</v>
      </c>
      <c r="AA9" s="938">
        <f>SUM(Y9:Z9)</f>
        <v>0</v>
      </c>
      <c r="AB9" s="939"/>
      <c r="AC9" s="881"/>
      <c r="AD9" s="882"/>
      <c r="AE9" s="912">
        <f>IF($E9="Y",$X9,0)</f>
        <v>0</v>
      </c>
      <c r="AF9" s="912">
        <f>IF($E9="N",$X9,0)</f>
        <v>0</v>
      </c>
      <c r="AG9" s="790" t="e">
        <f>AE9/(AF9+AE9)</f>
        <v>#DIV/0!</v>
      </c>
      <c r="AH9" s="941"/>
    </row>
    <row r="10" spans="1:34" x14ac:dyDescent="0.3">
      <c r="A10" s="942">
        <v>1.2</v>
      </c>
      <c r="B10" s="943" t="s">
        <v>1269</v>
      </c>
      <c r="C10" s="943"/>
      <c r="D10" s="944"/>
      <c r="E10" s="944"/>
      <c r="F10" s="945"/>
      <c r="G10" s="945"/>
      <c r="H10" s="945"/>
      <c r="I10" s="945"/>
      <c r="J10" s="945"/>
      <c r="K10" s="945"/>
      <c r="L10" s="945"/>
      <c r="M10" s="945"/>
      <c r="N10" s="945"/>
      <c r="O10" s="945"/>
      <c r="P10" s="945"/>
      <c r="Q10" s="945"/>
      <c r="R10" s="945"/>
      <c r="S10" s="945"/>
      <c r="T10" s="945"/>
      <c r="U10" s="945"/>
      <c r="V10" s="945"/>
      <c r="W10" s="945"/>
      <c r="X10" s="937">
        <f t="shared" si="0"/>
        <v>0</v>
      </c>
      <c r="Y10" s="938">
        <f>$D10*(SUM(F10:N10))</f>
        <v>0</v>
      </c>
      <c r="Z10" s="938">
        <f>$D10*(SUM(O10:W10))</f>
        <v>0</v>
      </c>
      <c r="AA10" s="938">
        <f t="shared" ref="AA10:AA28" si="1">SUM(Y10:Z10)</f>
        <v>0</v>
      </c>
      <c r="AB10" s="939"/>
      <c r="AC10" s="881"/>
      <c r="AD10" s="882"/>
      <c r="AE10" s="912">
        <f>IF($E10="Y",$X10,0)</f>
        <v>0</v>
      </c>
      <c r="AF10" s="912">
        <f>IF($E10="N",$X10,0)</f>
        <v>0</v>
      </c>
      <c r="AG10" s="790" t="e">
        <f>AE10/(AF10+AE10)</f>
        <v>#DIV/0!</v>
      </c>
      <c r="AH10" s="941"/>
    </row>
    <row r="11" spans="1:34" x14ac:dyDescent="0.3">
      <c r="A11" s="946"/>
      <c r="B11" s="935" t="s">
        <v>1270</v>
      </c>
      <c r="C11" s="935"/>
      <c r="D11" s="944"/>
      <c r="E11" s="944"/>
      <c r="F11" s="947">
        <f>SUM(F9:F10)</f>
        <v>0</v>
      </c>
      <c r="G11" s="947">
        <f t="shared" ref="G11:W11" si="2">SUM(G9:G10)</f>
        <v>0</v>
      </c>
      <c r="H11" s="947">
        <f t="shared" si="2"/>
        <v>0</v>
      </c>
      <c r="I11" s="947">
        <f t="shared" si="2"/>
        <v>0</v>
      </c>
      <c r="J11" s="947">
        <f t="shared" si="2"/>
        <v>0</v>
      </c>
      <c r="K11" s="947">
        <f t="shared" si="2"/>
        <v>0</v>
      </c>
      <c r="L11" s="947">
        <f t="shared" si="2"/>
        <v>0</v>
      </c>
      <c r="M11" s="947">
        <f t="shared" si="2"/>
        <v>0</v>
      </c>
      <c r="N11" s="947">
        <f t="shared" si="2"/>
        <v>0</v>
      </c>
      <c r="O11" s="947">
        <f t="shared" si="2"/>
        <v>0</v>
      </c>
      <c r="P11" s="947">
        <f t="shared" si="2"/>
        <v>0</v>
      </c>
      <c r="Q11" s="947">
        <f t="shared" si="2"/>
        <v>0</v>
      </c>
      <c r="R11" s="947">
        <f t="shared" si="2"/>
        <v>0</v>
      </c>
      <c r="S11" s="947">
        <f t="shared" si="2"/>
        <v>0</v>
      </c>
      <c r="T11" s="947">
        <f t="shared" si="2"/>
        <v>0</v>
      </c>
      <c r="U11" s="947">
        <f t="shared" si="2"/>
        <v>0</v>
      </c>
      <c r="V11" s="947">
        <f t="shared" si="2"/>
        <v>0</v>
      </c>
      <c r="W11" s="947">
        <f t="shared" si="2"/>
        <v>0</v>
      </c>
      <c r="X11" s="937">
        <f t="shared" si="0"/>
        <v>0</v>
      </c>
      <c r="Y11" s="948">
        <f>SUM(Y9:Y10)</f>
        <v>0</v>
      </c>
      <c r="Z11" s="948">
        <f>SUM(Z9:Z10)</f>
        <v>0</v>
      </c>
      <c r="AA11" s="948">
        <f t="shared" si="1"/>
        <v>0</v>
      </c>
      <c r="AB11" s="939"/>
      <c r="AC11" s="881"/>
      <c r="AD11" s="882"/>
      <c r="AE11" s="1212">
        <f>SUM(AE9:AE10)</f>
        <v>0</v>
      </c>
      <c r="AF11" s="1212">
        <f>SUM(AF9:AF10)</f>
        <v>0</v>
      </c>
      <c r="AG11" s="1211" t="e">
        <f t="shared" ref="AG11" si="3">AE11/(AF11+AE11)</f>
        <v>#DIV/0!</v>
      </c>
      <c r="AH11" s="941"/>
    </row>
    <row r="12" spans="1:34" x14ac:dyDescent="0.3">
      <c r="A12" s="946"/>
      <c r="B12" s="935"/>
      <c r="C12" s="935"/>
      <c r="D12" s="944"/>
      <c r="E12" s="944"/>
      <c r="F12" s="949"/>
      <c r="G12" s="949"/>
      <c r="H12" s="949"/>
      <c r="I12" s="949"/>
      <c r="J12" s="949"/>
      <c r="K12" s="949"/>
      <c r="L12" s="949"/>
      <c r="M12" s="949"/>
      <c r="N12" s="949"/>
      <c r="O12" s="949"/>
      <c r="P12" s="949"/>
      <c r="Q12" s="949"/>
      <c r="R12" s="949"/>
      <c r="S12" s="949"/>
      <c r="T12" s="949"/>
      <c r="U12" s="949"/>
      <c r="V12" s="949"/>
      <c r="W12" s="949"/>
      <c r="X12" s="949"/>
      <c r="Y12" s="938"/>
      <c r="Z12" s="938"/>
      <c r="AA12" s="938"/>
      <c r="AB12" s="939"/>
      <c r="AC12" s="881"/>
      <c r="AD12" s="882"/>
      <c r="AE12" s="956"/>
      <c r="AF12" s="956"/>
      <c r="AG12" s="1213"/>
      <c r="AH12" s="941"/>
    </row>
    <row r="13" spans="1:34" x14ac:dyDescent="0.3">
      <c r="A13" s="934">
        <v>2</v>
      </c>
      <c r="B13" s="935" t="s">
        <v>1271</v>
      </c>
      <c r="C13" s="935"/>
      <c r="D13" s="944"/>
      <c r="E13" s="944"/>
      <c r="F13" s="622"/>
      <c r="G13" s="622"/>
      <c r="H13" s="622"/>
      <c r="I13" s="622"/>
      <c r="J13" s="622"/>
      <c r="K13" s="622"/>
      <c r="L13" s="622"/>
      <c r="M13" s="622"/>
      <c r="N13" s="622"/>
      <c r="O13" s="622"/>
      <c r="P13" s="622"/>
      <c r="Q13" s="622"/>
      <c r="R13" s="622"/>
      <c r="S13" s="622"/>
      <c r="T13" s="622"/>
      <c r="U13" s="622"/>
      <c r="V13" s="622"/>
      <c r="W13" s="622"/>
      <c r="X13" s="622"/>
      <c r="Y13" s="938"/>
      <c r="Z13" s="938"/>
      <c r="AA13" s="938"/>
      <c r="AB13" s="939"/>
      <c r="AC13" s="881"/>
      <c r="AD13" s="882"/>
      <c r="AE13" s="950"/>
      <c r="AF13" s="950"/>
      <c r="AG13" s="951"/>
      <c r="AH13" s="941"/>
    </row>
    <row r="14" spans="1:34" x14ac:dyDescent="0.3">
      <c r="A14" s="942">
        <v>2.1</v>
      </c>
      <c r="B14" s="943" t="s">
        <v>1272</v>
      </c>
      <c r="C14" s="943"/>
      <c r="D14" s="944"/>
      <c r="E14" s="944"/>
      <c r="F14" s="945"/>
      <c r="G14" s="945"/>
      <c r="H14" s="945"/>
      <c r="I14" s="945"/>
      <c r="J14" s="945"/>
      <c r="K14" s="945"/>
      <c r="L14" s="945"/>
      <c r="M14" s="945"/>
      <c r="N14" s="945"/>
      <c r="O14" s="945"/>
      <c r="P14" s="945"/>
      <c r="Q14" s="945"/>
      <c r="R14" s="945"/>
      <c r="S14" s="945"/>
      <c r="T14" s="945"/>
      <c r="U14" s="945"/>
      <c r="V14" s="945"/>
      <c r="W14" s="945"/>
      <c r="X14" s="937">
        <f t="shared" ref="X14:X16" si="4">SUM(F14:W14)</f>
        <v>0</v>
      </c>
      <c r="Y14" s="938">
        <f>$D14*(SUM(F14:N14))</f>
        <v>0</v>
      </c>
      <c r="Z14" s="938">
        <f>$D14*(SUM(O14:W14))</f>
        <v>0</v>
      </c>
      <c r="AA14" s="938">
        <f t="shared" ref="AA14" si="5">SUM(Y14:Z14)</f>
        <v>0</v>
      </c>
      <c r="AB14" s="939"/>
      <c r="AC14" s="881"/>
      <c r="AD14" s="882"/>
      <c r="AE14" s="912">
        <f>IF($E14="Y",$X14,0)</f>
        <v>0</v>
      </c>
      <c r="AF14" s="912">
        <f>IF($E14="N",$X14,0)</f>
        <v>0</v>
      </c>
      <c r="AG14" s="790" t="e">
        <f>AE14/(AF14+AE14)</f>
        <v>#DIV/0!</v>
      </c>
      <c r="AH14" s="941"/>
    </row>
    <row r="15" spans="1:34" ht="27" x14ac:dyDescent="0.3">
      <c r="A15" s="942">
        <v>2.2000000000000002</v>
      </c>
      <c r="B15" s="943" t="s">
        <v>1273</v>
      </c>
      <c r="C15" s="943"/>
      <c r="D15" s="944"/>
      <c r="E15" s="944"/>
      <c r="F15" s="945"/>
      <c r="G15" s="945"/>
      <c r="H15" s="945"/>
      <c r="I15" s="945"/>
      <c r="J15" s="945"/>
      <c r="K15" s="945"/>
      <c r="L15" s="945"/>
      <c r="M15" s="945"/>
      <c r="N15" s="945"/>
      <c r="O15" s="945"/>
      <c r="P15" s="945"/>
      <c r="Q15" s="945"/>
      <c r="R15" s="945"/>
      <c r="S15" s="945"/>
      <c r="T15" s="945"/>
      <c r="U15" s="945"/>
      <c r="V15" s="945"/>
      <c r="W15" s="945"/>
      <c r="X15" s="937">
        <f t="shared" si="4"/>
        <v>0</v>
      </c>
      <c r="Y15" s="938">
        <f>$D15*(SUM(F15:N15))</f>
        <v>0</v>
      </c>
      <c r="Z15" s="938">
        <f>$D15*(SUM(O15:W15))</f>
        <v>0</v>
      </c>
      <c r="AA15" s="938">
        <f t="shared" si="1"/>
        <v>0</v>
      </c>
      <c r="AB15" s="939"/>
      <c r="AC15" s="881"/>
      <c r="AD15" s="882"/>
      <c r="AE15" s="912">
        <f>IF($E15="Y",$X15,0)</f>
        <v>0</v>
      </c>
      <c r="AF15" s="912">
        <f>IF($E15="N",$X15,0)</f>
        <v>0</v>
      </c>
      <c r="AG15" s="790" t="e">
        <f>AE15/(AF15+AE15)</f>
        <v>#DIV/0!</v>
      </c>
      <c r="AH15" s="941"/>
    </row>
    <row r="16" spans="1:34" x14ac:dyDescent="0.3">
      <c r="A16" s="942"/>
      <c r="B16" s="935" t="s">
        <v>1274</v>
      </c>
      <c r="C16" s="935"/>
      <c r="D16" s="944"/>
      <c r="E16" s="944"/>
      <c r="F16" s="947">
        <f>SUM(F14:F15)</f>
        <v>0</v>
      </c>
      <c r="G16" s="947">
        <f t="shared" ref="G16:W16" si="6">SUM(G14:G15)</f>
        <v>0</v>
      </c>
      <c r="H16" s="947">
        <f t="shared" si="6"/>
        <v>0</v>
      </c>
      <c r="I16" s="947">
        <f t="shared" si="6"/>
        <v>0</v>
      </c>
      <c r="J16" s="947">
        <f t="shared" si="6"/>
        <v>0</v>
      </c>
      <c r="K16" s="947">
        <f t="shared" si="6"/>
        <v>0</v>
      </c>
      <c r="L16" s="947">
        <f t="shared" si="6"/>
        <v>0</v>
      </c>
      <c r="M16" s="947">
        <f t="shared" si="6"/>
        <v>0</v>
      </c>
      <c r="N16" s="947">
        <f t="shared" si="6"/>
        <v>0</v>
      </c>
      <c r="O16" s="947">
        <f t="shared" si="6"/>
        <v>0</v>
      </c>
      <c r="P16" s="947">
        <f t="shared" si="6"/>
        <v>0</v>
      </c>
      <c r="Q16" s="947">
        <f t="shared" si="6"/>
        <v>0</v>
      </c>
      <c r="R16" s="947">
        <f t="shared" si="6"/>
        <v>0</v>
      </c>
      <c r="S16" s="947">
        <f t="shared" si="6"/>
        <v>0</v>
      </c>
      <c r="T16" s="947">
        <f t="shared" si="6"/>
        <v>0</v>
      </c>
      <c r="U16" s="947">
        <f t="shared" si="6"/>
        <v>0</v>
      </c>
      <c r="V16" s="947">
        <f t="shared" si="6"/>
        <v>0</v>
      </c>
      <c r="W16" s="947">
        <f t="shared" si="6"/>
        <v>0</v>
      </c>
      <c r="X16" s="937">
        <f t="shared" si="4"/>
        <v>0</v>
      </c>
      <c r="Y16" s="948">
        <f>SUM(Y14:Y15)</f>
        <v>0</v>
      </c>
      <c r="Z16" s="948">
        <f>SUM(Z14:Z15)</f>
        <v>0</v>
      </c>
      <c r="AA16" s="948">
        <f t="shared" si="1"/>
        <v>0</v>
      </c>
      <c r="AB16" s="939"/>
      <c r="AC16" s="881"/>
      <c r="AD16" s="882"/>
      <c r="AE16" s="1212">
        <f>SUM(AE14:AE15)</f>
        <v>0</v>
      </c>
      <c r="AF16" s="1212">
        <f>SUM(AF14:AF15)</f>
        <v>0</v>
      </c>
      <c r="AG16" s="1211" t="e">
        <f t="shared" ref="AG16" si="7">AE16/(AF16+AE16)</f>
        <v>#DIV/0!</v>
      </c>
      <c r="AH16" s="941"/>
    </row>
    <row r="17" spans="1:253" x14ac:dyDescent="0.3">
      <c r="A17" s="942"/>
      <c r="B17" s="935"/>
      <c r="C17" s="935"/>
      <c r="D17" s="944"/>
      <c r="E17" s="944"/>
      <c r="F17" s="949"/>
      <c r="G17" s="949"/>
      <c r="H17" s="949"/>
      <c r="I17" s="949"/>
      <c r="J17" s="949"/>
      <c r="K17" s="949"/>
      <c r="L17" s="949"/>
      <c r="M17" s="949"/>
      <c r="N17" s="949"/>
      <c r="O17" s="949"/>
      <c r="P17" s="949"/>
      <c r="Q17" s="949"/>
      <c r="R17" s="949"/>
      <c r="S17" s="949"/>
      <c r="T17" s="949"/>
      <c r="U17" s="949"/>
      <c r="V17" s="949"/>
      <c r="W17" s="949"/>
      <c r="X17" s="949"/>
      <c r="Y17" s="938"/>
      <c r="Z17" s="938"/>
      <c r="AA17" s="938"/>
      <c r="AB17" s="939"/>
      <c r="AC17" s="881"/>
      <c r="AD17" s="882"/>
      <c r="AE17" s="954"/>
      <c r="AF17" s="954"/>
      <c r="AG17" s="955"/>
      <c r="AH17" s="941"/>
      <c r="AI17" s="939"/>
      <c r="AJ17" s="939"/>
      <c r="AK17" s="939"/>
      <c r="AL17" s="939"/>
      <c r="AM17" s="939"/>
      <c r="AN17" s="939"/>
      <c r="AO17" s="939"/>
      <c r="AP17" s="939"/>
      <c r="AQ17" s="939"/>
      <c r="AR17" s="939"/>
      <c r="AS17" s="939"/>
      <c r="AT17" s="939"/>
      <c r="AU17" s="939"/>
      <c r="AV17" s="939"/>
      <c r="AW17" s="939"/>
      <c r="AX17" s="939"/>
      <c r="AY17" s="939"/>
      <c r="AZ17" s="939"/>
      <c r="BA17" s="939"/>
      <c r="BB17" s="939"/>
      <c r="BC17" s="939"/>
      <c r="BD17" s="939"/>
      <c r="BE17" s="939"/>
      <c r="BF17" s="939"/>
      <c r="BG17" s="939"/>
      <c r="BH17" s="939"/>
      <c r="BI17" s="939"/>
      <c r="BJ17" s="939"/>
      <c r="BK17" s="939"/>
      <c r="BL17" s="939"/>
      <c r="BM17" s="939"/>
      <c r="BN17" s="939"/>
      <c r="BO17" s="939"/>
      <c r="BP17" s="939"/>
      <c r="BQ17" s="939"/>
      <c r="BR17" s="939"/>
      <c r="BS17" s="939"/>
      <c r="BT17" s="939"/>
      <c r="BU17" s="939"/>
      <c r="BV17" s="939"/>
      <c r="BW17" s="939"/>
      <c r="BX17" s="939"/>
      <c r="BY17" s="939"/>
      <c r="BZ17" s="939"/>
      <c r="CA17" s="939"/>
      <c r="CB17" s="939"/>
      <c r="CC17" s="939"/>
      <c r="CD17" s="939"/>
      <c r="CE17" s="939"/>
      <c r="CF17" s="939"/>
      <c r="CG17" s="939"/>
      <c r="CH17" s="939"/>
      <c r="CI17" s="939"/>
      <c r="CJ17" s="939"/>
      <c r="CK17" s="939"/>
      <c r="CL17" s="939"/>
      <c r="CM17" s="939"/>
      <c r="CN17" s="939"/>
      <c r="CO17" s="939"/>
      <c r="CP17" s="939"/>
      <c r="CQ17" s="939"/>
      <c r="CR17" s="939"/>
      <c r="CS17" s="939"/>
      <c r="CT17" s="939"/>
      <c r="CU17" s="939"/>
      <c r="CV17" s="939"/>
      <c r="CW17" s="939"/>
      <c r="CX17" s="939"/>
      <c r="CY17" s="939"/>
      <c r="CZ17" s="939"/>
      <c r="DA17" s="939"/>
      <c r="DB17" s="939"/>
      <c r="DC17" s="939"/>
      <c r="DD17" s="939"/>
      <c r="DE17" s="939"/>
      <c r="DF17" s="939"/>
      <c r="DG17" s="939"/>
      <c r="DH17" s="939"/>
      <c r="DI17" s="939"/>
      <c r="DJ17" s="939"/>
      <c r="DK17" s="939"/>
      <c r="DL17" s="939"/>
      <c r="DM17" s="939"/>
      <c r="DN17" s="939"/>
      <c r="DO17" s="939"/>
      <c r="DP17" s="939"/>
      <c r="DQ17" s="939"/>
      <c r="DR17" s="939"/>
      <c r="DS17" s="939"/>
      <c r="DT17" s="939"/>
      <c r="DU17" s="939"/>
      <c r="DV17" s="939"/>
      <c r="DW17" s="939"/>
      <c r="DX17" s="939"/>
      <c r="DY17" s="939"/>
      <c r="DZ17" s="939"/>
      <c r="EA17" s="939"/>
      <c r="EB17" s="939"/>
      <c r="EC17" s="939"/>
      <c r="ED17" s="939"/>
      <c r="EE17" s="939"/>
      <c r="EF17" s="939"/>
      <c r="EG17" s="939"/>
      <c r="EH17" s="939"/>
      <c r="EI17" s="939"/>
      <c r="EJ17" s="939"/>
      <c r="EK17" s="939"/>
      <c r="EL17" s="939"/>
      <c r="EM17" s="939"/>
      <c r="EN17" s="939"/>
      <c r="EO17" s="939"/>
      <c r="EP17" s="939"/>
      <c r="EQ17" s="939"/>
      <c r="ER17" s="939"/>
      <c r="ES17" s="939"/>
      <c r="ET17" s="939"/>
      <c r="EU17" s="939"/>
      <c r="EV17" s="939"/>
      <c r="EW17" s="939"/>
      <c r="EX17" s="939"/>
      <c r="EY17" s="939"/>
      <c r="EZ17" s="939"/>
      <c r="FA17" s="939"/>
      <c r="FB17" s="939"/>
      <c r="FC17" s="939"/>
      <c r="FD17" s="939"/>
      <c r="FE17" s="939"/>
      <c r="FF17" s="939"/>
      <c r="FG17" s="939"/>
      <c r="FH17" s="939"/>
      <c r="FI17" s="939"/>
      <c r="FJ17" s="939"/>
      <c r="FK17" s="939"/>
      <c r="FL17" s="939"/>
      <c r="FM17" s="939"/>
      <c r="FN17" s="939"/>
      <c r="FO17" s="939"/>
      <c r="FP17" s="939"/>
      <c r="FQ17" s="939"/>
      <c r="FR17" s="939"/>
      <c r="FS17" s="939"/>
      <c r="FT17" s="939"/>
      <c r="FU17" s="939"/>
      <c r="FV17" s="939"/>
      <c r="FW17" s="939"/>
      <c r="FX17" s="939"/>
      <c r="FY17" s="939"/>
      <c r="FZ17" s="939"/>
      <c r="GA17" s="939"/>
      <c r="GB17" s="939"/>
      <c r="GC17" s="939"/>
      <c r="GD17" s="939"/>
      <c r="GE17" s="939"/>
      <c r="GF17" s="939"/>
      <c r="GG17" s="939"/>
      <c r="GH17" s="939"/>
      <c r="GI17" s="939"/>
      <c r="GJ17" s="939"/>
      <c r="GK17" s="939"/>
      <c r="GL17" s="939"/>
      <c r="GM17" s="939"/>
      <c r="GN17" s="939"/>
      <c r="GO17" s="939"/>
      <c r="GP17" s="939"/>
      <c r="GQ17" s="939"/>
      <c r="GR17" s="939"/>
      <c r="GS17" s="939"/>
      <c r="GT17" s="939"/>
      <c r="GU17" s="939"/>
      <c r="GV17" s="939"/>
      <c r="GW17" s="939"/>
      <c r="GX17" s="939"/>
      <c r="GY17" s="939"/>
      <c r="GZ17" s="939"/>
      <c r="HA17" s="939"/>
      <c r="HB17" s="939"/>
      <c r="HC17" s="939"/>
      <c r="HD17" s="939"/>
      <c r="HE17" s="939"/>
      <c r="HF17" s="939"/>
      <c r="HG17" s="939"/>
      <c r="HH17" s="939"/>
      <c r="HI17" s="939"/>
      <c r="HJ17" s="939"/>
      <c r="HK17" s="939"/>
      <c r="HL17" s="939"/>
      <c r="HM17" s="939"/>
      <c r="HN17" s="939"/>
      <c r="HO17" s="939"/>
      <c r="HP17" s="939"/>
      <c r="HQ17" s="939"/>
      <c r="HR17" s="939"/>
      <c r="HS17" s="939"/>
      <c r="HT17" s="939"/>
      <c r="HU17" s="939"/>
      <c r="HV17" s="939"/>
      <c r="HW17" s="939"/>
      <c r="HX17" s="939"/>
      <c r="HY17" s="939"/>
      <c r="HZ17" s="939"/>
      <c r="IA17" s="939"/>
      <c r="IB17" s="939"/>
      <c r="IC17" s="939"/>
      <c r="ID17" s="939"/>
      <c r="IE17" s="939"/>
      <c r="IF17" s="939"/>
      <c r="IG17" s="939"/>
      <c r="IH17" s="939"/>
      <c r="II17" s="939"/>
      <c r="IJ17" s="939"/>
      <c r="IK17" s="939"/>
      <c r="IL17" s="939"/>
      <c r="IM17" s="939"/>
      <c r="IN17" s="939"/>
      <c r="IO17" s="939"/>
      <c r="IP17" s="939"/>
      <c r="IQ17" s="939"/>
      <c r="IR17" s="939"/>
      <c r="IS17" s="939"/>
    </row>
    <row r="18" spans="1:253" x14ac:dyDescent="0.3">
      <c r="A18" s="934">
        <v>3</v>
      </c>
      <c r="B18" s="935" t="s">
        <v>1275</v>
      </c>
      <c r="C18" s="935"/>
      <c r="D18" s="944"/>
      <c r="E18" s="944"/>
      <c r="F18" s="949"/>
      <c r="G18" s="949"/>
      <c r="H18" s="949"/>
      <c r="I18" s="949"/>
      <c r="J18" s="949"/>
      <c r="K18" s="949"/>
      <c r="L18" s="949"/>
      <c r="M18" s="949"/>
      <c r="N18" s="949"/>
      <c r="O18" s="949"/>
      <c r="P18" s="949"/>
      <c r="Q18" s="949"/>
      <c r="R18" s="949"/>
      <c r="S18" s="949"/>
      <c r="T18" s="949"/>
      <c r="U18" s="949"/>
      <c r="V18" s="949"/>
      <c r="W18" s="949"/>
      <c r="X18" s="949"/>
      <c r="Y18" s="938"/>
      <c r="Z18" s="938"/>
      <c r="AA18" s="938"/>
      <c r="AB18" s="939"/>
      <c r="AC18" s="881"/>
      <c r="AD18" s="882"/>
      <c r="AE18" s="956"/>
      <c r="AF18" s="956"/>
      <c r="AG18" s="957"/>
      <c r="AH18" s="941"/>
      <c r="AI18" s="939"/>
      <c r="AJ18" s="939"/>
      <c r="AK18" s="939"/>
      <c r="AL18" s="939"/>
      <c r="AM18" s="939"/>
      <c r="AN18" s="939"/>
      <c r="AO18" s="939"/>
      <c r="AP18" s="939"/>
      <c r="AQ18" s="939"/>
      <c r="AR18" s="939"/>
      <c r="AS18" s="939"/>
      <c r="AT18" s="939"/>
      <c r="AU18" s="939"/>
      <c r="AV18" s="939"/>
      <c r="AW18" s="939"/>
      <c r="AX18" s="939"/>
      <c r="AY18" s="939"/>
      <c r="AZ18" s="939"/>
      <c r="BA18" s="939"/>
      <c r="BB18" s="939"/>
      <c r="BC18" s="939"/>
      <c r="BD18" s="939"/>
      <c r="BE18" s="939"/>
      <c r="BF18" s="939"/>
      <c r="BG18" s="939"/>
      <c r="BH18" s="939"/>
      <c r="BI18" s="939"/>
      <c r="BJ18" s="939"/>
      <c r="BK18" s="939"/>
      <c r="BL18" s="939"/>
      <c r="BM18" s="939"/>
      <c r="BN18" s="939"/>
      <c r="BO18" s="939"/>
      <c r="BP18" s="939"/>
      <c r="BQ18" s="939"/>
      <c r="BR18" s="939"/>
      <c r="BS18" s="939"/>
      <c r="BT18" s="939"/>
      <c r="BU18" s="939"/>
      <c r="BV18" s="939"/>
      <c r="BW18" s="939"/>
      <c r="BX18" s="939"/>
      <c r="BY18" s="939"/>
      <c r="BZ18" s="939"/>
      <c r="CA18" s="939"/>
      <c r="CB18" s="939"/>
      <c r="CC18" s="939"/>
      <c r="CD18" s="939"/>
      <c r="CE18" s="939"/>
      <c r="CF18" s="939"/>
      <c r="CG18" s="939"/>
      <c r="CH18" s="939"/>
      <c r="CI18" s="939"/>
      <c r="CJ18" s="939"/>
      <c r="CK18" s="939"/>
      <c r="CL18" s="939"/>
      <c r="CM18" s="939"/>
      <c r="CN18" s="939"/>
      <c r="CO18" s="939"/>
      <c r="CP18" s="939"/>
      <c r="CQ18" s="939"/>
      <c r="CR18" s="939"/>
      <c r="CS18" s="939"/>
      <c r="CT18" s="939"/>
      <c r="CU18" s="939"/>
      <c r="CV18" s="939"/>
      <c r="CW18" s="939"/>
      <c r="CX18" s="939"/>
      <c r="CY18" s="939"/>
      <c r="CZ18" s="939"/>
      <c r="DA18" s="939"/>
      <c r="DB18" s="939"/>
      <c r="DC18" s="939"/>
      <c r="DD18" s="939"/>
      <c r="DE18" s="939"/>
      <c r="DF18" s="939"/>
      <c r="DG18" s="939"/>
      <c r="DH18" s="939"/>
      <c r="DI18" s="939"/>
      <c r="DJ18" s="939"/>
      <c r="DK18" s="939"/>
      <c r="DL18" s="939"/>
      <c r="DM18" s="939"/>
      <c r="DN18" s="939"/>
      <c r="DO18" s="939"/>
      <c r="DP18" s="939"/>
      <c r="DQ18" s="939"/>
      <c r="DR18" s="939"/>
      <c r="DS18" s="939"/>
      <c r="DT18" s="939"/>
      <c r="DU18" s="939"/>
      <c r="DV18" s="939"/>
      <c r="DW18" s="939"/>
      <c r="DX18" s="939"/>
      <c r="DY18" s="939"/>
      <c r="DZ18" s="939"/>
      <c r="EA18" s="939"/>
      <c r="EB18" s="939"/>
      <c r="EC18" s="939"/>
      <c r="ED18" s="939"/>
      <c r="EE18" s="939"/>
      <c r="EF18" s="939"/>
      <c r="EG18" s="939"/>
      <c r="EH18" s="939"/>
      <c r="EI18" s="939"/>
      <c r="EJ18" s="939"/>
      <c r="EK18" s="939"/>
      <c r="EL18" s="939"/>
      <c r="EM18" s="939"/>
      <c r="EN18" s="939"/>
      <c r="EO18" s="939"/>
      <c r="EP18" s="939"/>
      <c r="EQ18" s="939"/>
      <c r="ER18" s="939"/>
      <c r="ES18" s="939"/>
      <c r="ET18" s="939"/>
      <c r="EU18" s="939"/>
      <c r="EV18" s="939"/>
      <c r="EW18" s="939"/>
      <c r="EX18" s="939"/>
      <c r="EY18" s="939"/>
      <c r="EZ18" s="939"/>
      <c r="FA18" s="939"/>
      <c r="FB18" s="939"/>
      <c r="FC18" s="939"/>
      <c r="FD18" s="939"/>
      <c r="FE18" s="939"/>
      <c r="FF18" s="939"/>
      <c r="FG18" s="939"/>
      <c r="FH18" s="939"/>
      <c r="FI18" s="939"/>
      <c r="FJ18" s="939"/>
      <c r="FK18" s="939"/>
      <c r="FL18" s="939"/>
      <c r="FM18" s="939"/>
      <c r="FN18" s="939"/>
      <c r="FO18" s="939"/>
      <c r="FP18" s="939"/>
      <c r="FQ18" s="939"/>
      <c r="FR18" s="939"/>
      <c r="FS18" s="939"/>
      <c r="FT18" s="939"/>
      <c r="FU18" s="939"/>
      <c r="FV18" s="939"/>
      <c r="FW18" s="939"/>
      <c r="FX18" s="939"/>
      <c r="FY18" s="939"/>
      <c r="FZ18" s="939"/>
      <c r="GA18" s="939"/>
      <c r="GB18" s="939"/>
      <c r="GC18" s="939"/>
      <c r="GD18" s="939"/>
      <c r="GE18" s="939"/>
      <c r="GF18" s="939"/>
      <c r="GG18" s="939"/>
      <c r="GH18" s="939"/>
      <c r="GI18" s="939"/>
      <c r="GJ18" s="939"/>
      <c r="GK18" s="939"/>
      <c r="GL18" s="939"/>
      <c r="GM18" s="939"/>
      <c r="GN18" s="939"/>
      <c r="GO18" s="939"/>
      <c r="GP18" s="939"/>
      <c r="GQ18" s="939"/>
      <c r="GR18" s="939"/>
      <c r="GS18" s="939"/>
      <c r="GT18" s="939"/>
      <c r="GU18" s="939"/>
      <c r="GV18" s="939"/>
      <c r="GW18" s="939"/>
      <c r="GX18" s="939"/>
      <c r="GY18" s="939"/>
      <c r="GZ18" s="939"/>
      <c r="HA18" s="939"/>
      <c r="HB18" s="939"/>
      <c r="HC18" s="939"/>
      <c r="HD18" s="939"/>
      <c r="HE18" s="939"/>
      <c r="HF18" s="939"/>
      <c r="HG18" s="939"/>
      <c r="HH18" s="939"/>
      <c r="HI18" s="939"/>
      <c r="HJ18" s="939"/>
      <c r="HK18" s="939"/>
      <c r="HL18" s="939"/>
      <c r="HM18" s="939"/>
      <c r="HN18" s="939"/>
      <c r="HO18" s="939"/>
      <c r="HP18" s="939"/>
      <c r="HQ18" s="939"/>
      <c r="HR18" s="939"/>
      <c r="HS18" s="939"/>
      <c r="HT18" s="939"/>
      <c r="HU18" s="939"/>
      <c r="HV18" s="939"/>
      <c r="HW18" s="939"/>
      <c r="HX18" s="939"/>
      <c r="HY18" s="939"/>
      <c r="HZ18" s="939"/>
      <c r="IA18" s="939"/>
      <c r="IB18" s="939"/>
      <c r="IC18" s="939"/>
      <c r="ID18" s="939"/>
      <c r="IE18" s="939"/>
      <c r="IF18" s="939"/>
      <c r="IG18" s="939"/>
      <c r="IH18" s="939"/>
      <c r="II18" s="939"/>
      <c r="IJ18" s="939"/>
      <c r="IK18" s="939"/>
      <c r="IL18" s="939"/>
      <c r="IM18" s="939"/>
      <c r="IN18" s="939"/>
      <c r="IO18" s="939"/>
      <c r="IP18" s="939"/>
      <c r="IQ18" s="939"/>
      <c r="IR18" s="939"/>
      <c r="IS18" s="939"/>
    </row>
    <row r="19" spans="1:253" x14ac:dyDescent="0.3">
      <c r="A19" s="942">
        <v>3.1</v>
      </c>
      <c r="B19" s="943" t="s">
        <v>1276</v>
      </c>
      <c r="C19" s="943"/>
      <c r="D19" s="944"/>
      <c r="E19" s="944"/>
      <c r="F19" s="945"/>
      <c r="G19" s="945"/>
      <c r="H19" s="945"/>
      <c r="I19" s="945"/>
      <c r="J19" s="945"/>
      <c r="K19" s="945"/>
      <c r="L19" s="945"/>
      <c r="M19" s="945"/>
      <c r="N19" s="945"/>
      <c r="O19" s="945"/>
      <c r="P19" s="945"/>
      <c r="Q19" s="945"/>
      <c r="R19" s="945"/>
      <c r="S19" s="945"/>
      <c r="T19" s="945"/>
      <c r="U19" s="945"/>
      <c r="V19" s="945"/>
      <c r="W19" s="945"/>
      <c r="X19" s="937">
        <f t="shared" ref="X19:X21" si="8">SUM(F19:W19)</f>
        <v>0</v>
      </c>
      <c r="Y19" s="938">
        <f>$D19*(SUM(F19:N19))</f>
        <v>0</v>
      </c>
      <c r="Z19" s="938">
        <f>$D19*(SUM(O19:W19))</f>
        <v>0</v>
      </c>
      <c r="AA19" s="938">
        <f t="shared" si="1"/>
        <v>0</v>
      </c>
      <c r="AB19" s="939"/>
      <c r="AC19" s="881"/>
      <c r="AD19" s="882"/>
      <c r="AE19" s="912">
        <f>IF($E19="Y",$X19,0)</f>
        <v>0</v>
      </c>
      <c r="AF19" s="912">
        <f>IF($E19="N",$X19,0)</f>
        <v>0</v>
      </c>
      <c r="AG19" s="790" t="e">
        <f>AE19/(AF19+AE19)</f>
        <v>#DIV/0!</v>
      </c>
      <c r="AH19" s="941"/>
      <c r="AI19" s="939"/>
      <c r="AJ19" s="939"/>
      <c r="AK19" s="939"/>
      <c r="AL19" s="939"/>
      <c r="AM19" s="939"/>
      <c r="AN19" s="939"/>
      <c r="AO19" s="939"/>
      <c r="AP19" s="939"/>
      <c r="AQ19" s="939"/>
      <c r="AR19" s="939"/>
      <c r="AS19" s="939"/>
      <c r="AT19" s="939"/>
      <c r="AU19" s="939"/>
      <c r="AV19" s="939"/>
      <c r="AW19" s="939"/>
      <c r="AX19" s="939"/>
      <c r="AY19" s="939"/>
      <c r="AZ19" s="939"/>
      <c r="BA19" s="939"/>
      <c r="BB19" s="939"/>
      <c r="BC19" s="939"/>
      <c r="BD19" s="939"/>
      <c r="BE19" s="939"/>
      <c r="BF19" s="939"/>
      <c r="BG19" s="939"/>
      <c r="BH19" s="939"/>
      <c r="BI19" s="939"/>
      <c r="BJ19" s="939"/>
      <c r="BK19" s="939"/>
      <c r="BL19" s="939"/>
      <c r="BM19" s="939"/>
      <c r="BN19" s="939"/>
      <c r="BO19" s="939"/>
      <c r="BP19" s="939"/>
      <c r="BQ19" s="939"/>
      <c r="BR19" s="939"/>
      <c r="BS19" s="939"/>
      <c r="BT19" s="939"/>
      <c r="BU19" s="939"/>
      <c r="BV19" s="939"/>
      <c r="BW19" s="939"/>
      <c r="BX19" s="939"/>
      <c r="BY19" s="939"/>
      <c r="BZ19" s="939"/>
      <c r="CA19" s="939"/>
      <c r="CB19" s="939"/>
      <c r="CC19" s="939"/>
      <c r="CD19" s="939"/>
      <c r="CE19" s="939"/>
      <c r="CF19" s="939"/>
      <c r="CG19" s="939"/>
      <c r="CH19" s="939"/>
      <c r="CI19" s="939"/>
      <c r="CJ19" s="939"/>
      <c r="CK19" s="939"/>
      <c r="CL19" s="939"/>
      <c r="CM19" s="939"/>
      <c r="CN19" s="939"/>
      <c r="CO19" s="939"/>
      <c r="CP19" s="939"/>
      <c r="CQ19" s="939"/>
      <c r="CR19" s="939"/>
      <c r="CS19" s="939"/>
      <c r="CT19" s="939"/>
      <c r="CU19" s="939"/>
      <c r="CV19" s="939"/>
      <c r="CW19" s="939"/>
      <c r="CX19" s="939"/>
      <c r="CY19" s="939"/>
      <c r="CZ19" s="939"/>
      <c r="DA19" s="939"/>
      <c r="DB19" s="939"/>
      <c r="DC19" s="939"/>
      <c r="DD19" s="939"/>
      <c r="DE19" s="939"/>
      <c r="DF19" s="939"/>
      <c r="DG19" s="939"/>
      <c r="DH19" s="939"/>
      <c r="DI19" s="939"/>
      <c r="DJ19" s="939"/>
      <c r="DK19" s="939"/>
      <c r="DL19" s="939"/>
      <c r="DM19" s="939"/>
      <c r="DN19" s="939"/>
      <c r="DO19" s="939"/>
      <c r="DP19" s="939"/>
      <c r="DQ19" s="939"/>
      <c r="DR19" s="939"/>
      <c r="DS19" s="939"/>
      <c r="DT19" s="939"/>
      <c r="DU19" s="939"/>
      <c r="DV19" s="939"/>
      <c r="DW19" s="939"/>
      <c r="DX19" s="939"/>
      <c r="DY19" s="939"/>
      <c r="DZ19" s="939"/>
      <c r="EA19" s="939"/>
      <c r="EB19" s="939"/>
      <c r="EC19" s="939"/>
      <c r="ED19" s="939"/>
      <c r="EE19" s="939"/>
      <c r="EF19" s="939"/>
      <c r="EG19" s="939"/>
      <c r="EH19" s="939"/>
      <c r="EI19" s="939"/>
      <c r="EJ19" s="939"/>
      <c r="EK19" s="939"/>
      <c r="EL19" s="939"/>
      <c r="EM19" s="939"/>
      <c r="EN19" s="939"/>
      <c r="EO19" s="939"/>
      <c r="EP19" s="939"/>
      <c r="EQ19" s="939"/>
      <c r="ER19" s="939"/>
      <c r="ES19" s="939"/>
      <c r="ET19" s="939"/>
      <c r="EU19" s="939"/>
      <c r="EV19" s="939"/>
      <c r="EW19" s="939"/>
      <c r="EX19" s="939"/>
      <c r="EY19" s="939"/>
      <c r="EZ19" s="939"/>
      <c r="FA19" s="939"/>
      <c r="FB19" s="939"/>
      <c r="FC19" s="939"/>
      <c r="FD19" s="939"/>
      <c r="FE19" s="939"/>
      <c r="FF19" s="939"/>
      <c r="FG19" s="939"/>
      <c r="FH19" s="939"/>
      <c r="FI19" s="939"/>
      <c r="FJ19" s="939"/>
      <c r="FK19" s="939"/>
      <c r="FL19" s="939"/>
      <c r="FM19" s="939"/>
      <c r="FN19" s="939"/>
      <c r="FO19" s="939"/>
      <c r="FP19" s="939"/>
      <c r="FQ19" s="939"/>
      <c r="FR19" s="939"/>
      <c r="FS19" s="939"/>
      <c r="FT19" s="939"/>
      <c r="FU19" s="939"/>
      <c r="FV19" s="939"/>
      <c r="FW19" s="939"/>
      <c r="FX19" s="939"/>
      <c r="FY19" s="939"/>
      <c r="FZ19" s="939"/>
      <c r="GA19" s="939"/>
      <c r="GB19" s="939"/>
      <c r="GC19" s="939"/>
      <c r="GD19" s="939"/>
      <c r="GE19" s="939"/>
      <c r="GF19" s="939"/>
      <c r="GG19" s="939"/>
      <c r="GH19" s="939"/>
      <c r="GI19" s="939"/>
      <c r="GJ19" s="939"/>
      <c r="GK19" s="939"/>
      <c r="GL19" s="939"/>
      <c r="GM19" s="939"/>
      <c r="GN19" s="939"/>
      <c r="GO19" s="939"/>
      <c r="GP19" s="939"/>
      <c r="GQ19" s="939"/>
      <c r="GR19" s="939"/>
      <c r="GS19" s="939"/>
      <c r="GT19" s="939"/>
      <c r="GU19" s="939"/>
      <c r="GV19" s="939"/>
      <c r="GW19" s="939"/>
      <c r="GX19" s="939"/>
      <c r="GY19" s="939"/>
      <c r="GZ19" s="939"/>
      <c r="HA19" s="939"/>
      <c r="HB19" s="939"/>
      <c r="HC19" s="939"/>
      <c r="HD19" s="939"/>
      <c r="HE19" s="939"/>
      <c r="HF19" s="939"/>
      <c r="HG19" s="939"/>
      <c r="HH19" s="939"/>
      <c r="HI19" s="939"/>
      <c r="HJ19" s="939"/>
      <c r="HK19" s="939"/>
      <c r="HL19" s="939"/>
      <c r="HM19" s="939"/>
      <c r="HN19" s="939"/>
      <c r="HO19" s="939"/>
      <c r="HP19" s="939"/>
      <c r="HQ19" s="939"/>
      <c r="HR19" s="939"/>
      <c r="HS19" s="939"/>
      <c r="HT19" s="939"/>
      <c r="HU19" s="939"/>
      <c r="HV19" s="939"/>
      <c r="HW19" s="939"/>
      <c r="HX19" s="939"/>
      <c r="HY19" s="939"/>
      <c r="HZ19" s="939"/>
      <c r="IA19" s="939"/>
      <c r="IB19" s="939"/>
      <c r="IC19" s="939"/>
      <c r="ID19" s="939"/>
      <c r="IE19" s="939"/>
      <c r="IF19" s="939"/>
      <c r="IG19" s="939"/>
      <c r="IH19" s="939"/>
      <c r="II19" s="939"/>
      <c r="IJ19" s="939"/>
      <c r="IK19" s="939"/>
      <c r="IL19" s="939"/>
      <c r="IM19" s="939"/>
      <c r="IN19" s="939"/>
      <c r="IO19" s="939"/>
      <c r="IP19" s="939"/>
      <c r="IQ19" s="939"/>
      <c r="IR19" s="939"/>
      <c r="IS19" s="939"/>
    </row>
    <row r="20" spans="1:253" ht="27" x14ac:dyDescent="0.3">
      <c r="A20" s="942">
        <v>3.2</v>
      </c>
      <c r="B20" s="943" t="s">
        <v>1277</v>
      </c>
      <c r="C20" s="943"/>
      <c r="D20" s="944"/>
      <c r="E20" s="944"/>
      <c r="F20" s="945"/>
      <c r="G20" s="945"/>
      <c r="H20" s="945"/>
      <c r="I20" s="945"/>
      <c r="J20" s="945"/>
      <c r="K20" s="945"/>
      <c r="L20" s="945"/>
      <c r="M20" s="945"/>
      <c r="N20" s="945"/>
      <c r="O20" s="945"/>
      <c r="P20" s="945"/>
      <c r="Q20" s="945"/>
      <c r="R20" s="945"/>
      <c r="S20" s="945"/>
      <c r="T20" s="945"/>
      <c r="U20" s="945"/>
      <c r="V20" s="945"/>
      <c r="W20" s="945"/>
      <c r="X20" s="937">
        <f t="shared" si="8"/>
        <v>0</v>
      </c>
      <c r="Y20" s="938">
        <f>$D20*(SUM(F20:N20))</f>
        <v>0</v>
      </c>
      <c r="Z20" s="938">
        <f>$D20*(SUM(O20:W20))</f>
        <v>0</v>
      </c>
      <c r="AA20" s="938">
        <f t="shared" si="1"/>
        <v>0</v>
      </c>
      <c r="AB20" s="939"/>
      <c r="AC20" s="881"/>
      <c r="AD20" s="882"/>
      <c r="AE20" s="912">
        <f>IF($E20="Y",$X20,0)</f>
        <v>0</v>
      </c>
      <c r="AF20" s="912">
        <f>IF($E20="N",$X20,0)</f>
        <v>0</v>
      </c>
      <c r="AG20" s="790" t="e">
        <f>AE20/(AF20+AE20)</f>
        <v>#DIV/0!</v>
      </c>
      <c r="AH20" s="941"/>
      <c r="AI20" s="939"/>
      <c r="AJ20" s="939"/>
      <c r="AK20" s="939"/>
      <c r="AL20" s="939"/>
      <c r="AM20" s="939"/>
      <c r="AN20" s="939"/>
      <c r="AO20" s="939"/>
      <c r="AP20" s="939"/>
      <c r="AQ20" s="939"/>
      <c r="AR20" s="939"/>
      <c r="AS20" s="939"/>
      <c r="AT20" s="939"/>
      <c r="AU20" s="939"/>
      <c r="AV20" s="939"/>
      <c r="AW20" s="939"/>
      <c r="AX20" s="939"/>
      <c r="AY20" s="939"/>
      <c r="AZ20" s="939"/>
      <c r="BA20" s="939"/>
      <c r="BB20" s="939"/>
      <c r="BC20" s="939"/>
      <c r="BD20" s="939"/>
      <c r="BE20" s="939"/>
      <c r="BF20" s="939"/>
      <c r="BG20" s="939"/>
      <c r="BH20" s="939"/>
      <c r="BI20" s="939"/>
      <c r="BJ20" s="939"/>
      <c r="BK20" s="939"/>
      <c r="BL20" s="939"/>
      <c r="BM20" s="939"/>
      <c r="BN20" s="939"/>
      <c r="BO20" s="939"/>
      <c r="BP20" s="939"/>
      <c r="BQ20" s="939"/>
      <c r="BR20" s="939"/>
      <c r="BS20" s="939"/>
      <c r="BT20" s="939"/>
      <c r="BU20" s="939"/>
      <c r="BV20" s="939"/>
      <c r="BW20" s="939"/>
      <c r="BX20" s="939"/>
      <c r="BY20" s="939"/>
      <c r="BZ20" s="939"/>
      <c r="CA20" s="939"/>
      <c r="CB20" s="939"/>
      <c r="CC20" s="939"/>
      <c r="CD20" s="939"/>
      <c r="CE20" s="939"/>
      <c r="CF20" s="939"/>
      <c r="CG20" s="939"/>
      <c r="CH20" s="939"/>
      <c r="CI20" s="939"/>
      <c r="CJ20" s="939"/>
      <c r="CK20" s="939"/>
      <c r="CL20" s="939"/>
      <c r="CM20" s="939"/>
      <c r="CN20" s="939"/>
      <c r="CO20" s="939"/>
      <c r="CP20" s="939"/>
      <c r="CQ20" s="939"/>
      <c r="CR20" s="939"/>
      <c r="CS20" s="939"/>
      <c r="CT20" s="939"/>
      <c r="CU20" s="939"/>
      <c r="CV20" s="939"/>
      <c r="CW20" s="939"/>
      <c r="CX20" s="939"/>
      <c r="CY20" s="939"/>
      <c r="CZ20" s="939"/>
      <c r="DA20" s="939"/>
      <c r="DB20" s="939"/>
      <c r="DC20" s="939"/>
      <c r="DD20" s="939"/>
      <c r="DE20" s="939"/>
      <c r="DF20" s="939"/>
      <c r="DG20" s="939"/>
      <c r="DH20" s="939"/>
      <c r="DI20" s="939"/>
      <c r="DJ20" s="939"/>
      <c r="DK20" s="939"/>
      <c r="DL20" s="939"/>
      <c r="DM20" s="939"/>
      <c r="DN20" s="939"/>
      <c r="DO20" s="939"/>
      <c r="DP20" s="939"/>
      <c r="DQ20" s="939"/>
      <c r="DR20" s="939"/>
      <c r="DS20" s="939"/>
      <c r="DT20" s="939"/>
      <c r="DU20" s="939"/>
      <c r="DV20" s="939"/>
      <c r="DW20" s="939"/>
      <c r="DX20" s="939"/>
      <c r="DY20" s="939"/>
      <c r="DZ20" s="939"/>
      <c r="EA20" s="939"/>
      <c r="EB20" s="939"/>
      <c r="EC20" s="939"/>
      <c r="ED20" s="939"/>
      <c r="EE20" s="939"/>
      <c r="EF20" s="939"/>
      <c r="EG20" s="939"/>
      <c r="EH20" s="939"/>
      <c r="EI20" s="939"/>
      <c r="EJ20" s="939"/>
      <c r="EK20" s="939"/>
      <c r="EL20" s="939"/>
      <c r="EM20" s="939"/>
      <c r="EN20" s="939"/>
      <c r="EO20" s="939"/>
      <c r="EP20" s="939"/>
      <c r="EQ20" s="939"/>
      <c r="ER20" s="939"/>
      <c r="ES20" s="939"/>
      <c r="ET20" s="939"/>
      <c r="EU20" s="939"/>
      <c r="EV20" s="939"/>
      <c r="EW20" s="939"/>
      <c r="EX20" s="939"/>
      <c r="EY20" s="939"/>
      <c r="EZ20" s="939"/>
      <c r="FA20" s="939"/>
      <c r="FB20" s="939"/>
      <c r="FC20" s="939"/>
      <c r="FD20" s="939"/>
      <c r="FE20" s="939"/>
      <c r="FF20" s="939"/>
      <c r="FG20" s="939"/>
      <c r="FH20" s="939"/>
      <c r="FI20" s="939"/>
      <c r="FJ20" s="939"/>
      <c r="FK20" s="939"/>
      <c r="FL20" s="939"/>
      <c r="FM20" s="939"/>
      <c r="FN20" s="939"/>
      <c r="FO20" s="939"/>
      <c r="FP20" s="939"/>
      <c r="FQ20" s="939"/>
      <c r="FR20" s="939"/>
      <c r="FS20" s="939"/>
      <c r="FT20" s="939"/>
      <c r="FU20" s="939"/>
      <c r="FV20" s="939"/>
      <c r="FW20" s="939"/>
      <c r="FX20" s="939"/>
      <c r="FY20" s="939"/>
      <c r="FZ20" s="939"/>
      <c r="GA20" s="939"/>
      <c r="GB20" s="939"/>
      <c r="GC20" s="939"/>
      <c r="GD20" s="939"/>
      <c r="GE20" s="939"/>
      <c r="GF20" s="939"/>
      <c r="GG20" s="939"/>
      <c r="GH20" s="939"/>
      <c r="GI20" s="939"/>
      <c r="GJ20" s="939"/>
      <c r="GK20" s="939"/>
      <c r="GL20" s="939"/>
      <c r="GM20" s="939"/>
      <c r="GN20" s="939"/>
      <c r="GO20" s="939"/>
      <c r="GP20" s="939"/>
      <c r="GQ20" s="939"/>
      <c r="GR20" s="939"/>
      <c r="GS20" s="939"/>
      <c r="GT20" s="939"/>
      <c r="GU20" s="939"/>
      <c r="GV20" s="939"/>
      <c r="GW20" s="939"/>
      <c r="GX20" s="939"/>
      <c r="GY20" s="939"/>
      <c r="GZ20" s="939"/>
      <c r="HA20" s="939"/>
      <c r="HB20" s="939"/>
      <c r="HC20" s="939"/>
      <c r="HD20" s="939"/>
      <c r="HE20" s="939"/>
      <c r="HF20" s="939"/>
      <c r="HG20" s="939"/>
      <c r="HH20" s="939"/>
      <c r="HI20" s="939"/>
      <c r="HJ20" s="939"/>
      <c r="HK20" s="939"/>
      <c r="HL20" s="939"/>
      <c r="HM20" s="939"/>
      <c r="HN20" s="939"/>
      <c r="HO20" s="939"/>
      <c r="HP20" s="939"/>
      <c r="HQ20" s="939"/>
      <c r="HR20" s="939"/>
      <c r="HS20" s="939"/>
      <c r="HT20" s="939"/>
      <c r="HU20" s="939"/>
      <c r="HV20" s="939"/>
      <c r="HW20" s="939"/>
      <c r="HX20" s="939"/>
      <c r="HY20" s="939"/>
      <c r="HZ20" s="939"/>
      <c r="IA20" s="939"/>
      <c r="IB20" s="939"/>
      <c r="IC20" s="939"/>
      <c r="ID20" s="939"/>
      <c r="IE20" s="939"/>
      <c r="IF20" s="939"/>
      <c r="IG20" s="939"/>
      <c r="IH20" s="939"/>
      <c r="II20" s="939"/>
      <c r="IJ20" s="939"/>
      <c r="IK20" s="939"/>
      <c r="IL20" s="939"/>
      <c r="IM20" s="939"/>
      <c r="IN20" s="939"/>
      <c r="IO20" s="939"/>
      <c r="IP20" s="939"/>
      <c r="IQ20" s="939"/>
      <c r="IR20" s="939"/>
      <c r="IS20" s="939"/>
    </row>
    <row r="21" spans="1:253" x14ac:dyDescent="0.3">
      <c r="A21" s="942"/>
      <c r="B21" s="935" t="s">
        <v>1278</v>
      </c>
      <c r="C21" s="935"/>
      <c r="D21" s="944"/>
      <c r="E21" s="944"/>
      <c r="F21" s="947">
        <f>SUM(F19:F20)</f>
        <v>0</v>
      </c>
      <c r="G21" s="947">
        <f t="shared" ref="G21:W21" si="9">SUM(G19:G20)</f>
        <v>0</v>
      </c>
      <c r="H21" s="947">
        <f t="shared" si="9"/>
        <v>0</v>
      </c>
      <c r="I21" s="947">
        <f t="shared" si="9"/>
        <v>0</v>
      </c>
      <c r="J21" s="947">
        <f t="shared" si="9"/>
        <v>0</v>
      </c>
      <c r="K21" s="947">
        <f t="shared" si="9"/>
        <v>0</v>
      </c>
      <c r="L21" s="947">
        <f t="shared" si="9"/>
        <v>0</v>
      </c>
      <c r="M21" s="947">
        <f t="shared" si="9"/>
        <v>0</v>
      </c>
      <c r="N21" s="947">
        <f t="shared" si="9"/>
        <v>0</v>
      </c>
      <c r="O21" s="947">
        <f t="shared" si="9"/>
        <v>0</v>
      </c>
      <c r="P21" s="947">
        <f t="shared" si="9"/>
        <v>0</v>
      </c>
      <c r="Q21" s="947">
        <f t="shared" si="9"/>
        <v>0</v>
      </c>
      <c r="R21" s="947">
        <f t="shared" si="9"/>
        <v>0</v>
      </c>
      <c r="S21" s="947">
        <f t="shared" si="9"/>
        <v>0</v>
      </c>
      <c r="T21" s="947">
        <f t="shared" si="9"/>
        <v>0</v>
      </c>
      <c r="U21" s="947">
        <f t="shared" si="9"/>
        <v>0</v>
      </c>
      <c r="V21" s="947">
        <f t="shared" si="9"/>
        <v>0</v>
      </c>
      <c r="W21" s="947">
        <f t="shared" si="9"/>
        <v>0</v>
      </c>
      <c r="X21" s="937">
        <f t="shared" si="8"/>
        <v>0</v>
      </c>
      <c r="Y21" s="948">
        <f>SUM(Y19:Y20)</f>
        <v>0</v>
      </c>
      <c r="Z21" s="948">
        <f>SUM(Z19:Z20)</f>
        <v>0</v>
      </c>
      <c r="AA21" s="948">
        <f t="shared" si="1"/>
        <v>0</v>
      </c>
      <c r="AB21" s="939"/>
      <c r="AC21" s="881"/>
      <c r="AD21" s="882"/>
      <c r="AE21" s="1212">
        <f>SUM(AE19:AE20)</f>
        <v>0</v>
      </c>
      <c r="AF21" s="1212">
        <f>SUM(AF19:AF20)</f>
        <v>0</v>
      </c>
      <c r="AG21" s="1211" t="e">
        <f t="shared" ref="AG21" si="10">AE21/(AF21+AE21)</f>
        <v>#DIV/0!</v>
      </c>
      <c r="AH21" s="941"/>
      <c r="AI21" s="939"/>
      <c r="AJ21" s="939"/>
      <c r="AK21" s="939"/>
      <c r="AL21" s="939"/>
      <c r="AM21" s="939"/>
      <c r="AN21" s="939"/>
      <c r="AO21" s="939"/>
      <c r="AP21" s="939"/>
      <c r="AQ21" s="939"/>
      <c r="AR21" s="939"/>
      <c r="AS21" s="939"/>
      <c r="AT21" s="939"/>
      <c r="AU21" s="939"/>
      <c r="AV21" s="939"/>
      <c r="AW21" s="939"/>
      <c r="AX21" s="939"/>
      <c r="AY21" s="939"/>
      <c r="AZ21" s="939"/>
      <c r="BA21" s="939"/>
      <c r="BB21" s="939"/>
      <c r="BC21" s="939"/>
      <c r="BD21" s="939"/>
      <c r="BE21" s="939"/>
      <c r="BF21" s="939"/>
      <c r="BG21" s="939"/>
      <c r="BH21" s="939"/>
      <c r="BI21" s="939"/>
      <c r="BJ21" s="939"/>
      <c r="BK21" s="939"/>
      <c r="BL21" s="939"/>
      <c r="BM21" s="939"/>
      <c r="BN21" s="939"/>
      <c r="BO21" s="939"/>
      <c r="BP21" s="939"/>
      <c r="BQ21" s="939"/>
      <c r="BR21" s="939"/>
      <c r="BS21" s="939"/>
      <c r="BT21" s="939"/>
      <c r="BU21" s="939"/>
      <c r="BV21" s="939"/>
      <c r="BW21" s="939"/>
      <c r="BX21" s="939"/>
      <c r="BY21" s="939"/>
      <c r="BZ21" s="939"/>
      <c r="CA21" s="939"/>
      <c r="CB21" s="939"/>
      <c r="CC21" s="939"/>
      <c r="CD21" s="939"/>
      <c r="CE21" s="939"/>
      <c r="CF21" s="939"/>
      <c r="CG21" s="939"/>
      <c r="CH21" s="939"/>
      <c r="CI21" s="939"/>
      <c r="CJ21" s="939"/>
      <c r="CK21" s="939"/>
      <c r="CL21" s="939"/>
      <c r="CM21" s="939"/>
      <c r="CN21" s="939"/>
      <c r="CO21" s="939"/>
      <c r="CP21" s="939"/>
      <c r="CQ21" s="939"/>
      <c r="CR21" s="939"/>
      <c r="CS21" s="939"/>
      <c r="CT21" s="939"/>
      <c r="CU21" s="939"/>
      <c r="CV21" s="939"/>
      <c r="CW21" s="939"/>
      <c r="CX21" s="939"/>
      <c r="CY21" s="939"/>
      <c r="CZ21" s="939"/>
      <c r="DA21" s="939"/>
      <c r="DB21" s="939"/>
      <c r="DC21" s="939"/>
      <c r="DD21" s="939"/>
      <c r="DE21" s="939"/>
      <c r="DF21" s="939"/>
      <c r="DG21" s="939"/>
      <c r="DH21" s="939"/>
      <c r="DI21" s="939"/>
      <c r="DJ21" s="939"/>
      <c r="DK21" s="939"/>
      <c r="DL21" s="939"/>
      <c r="DM21" s="939"/>
      <c r="DN21" s="939"/>
      <c r="DO21" s="939"/>
      <c r="DP21" s="939"/>
      <c r="DQ21" s="939"/>
      <c r="DR21" s="939"/>
      <c r="DS21" s="939"/>
      <c r="DT21" s="939"/>
      <c r="DU21" s="939"/>
      <c r="DV21" s="939"/>
      <c r="DW21" s="939"/>
      <c r="DX21" s="939"/>
      <c r="DY21" s="939"/>
      <c r="DZ21" s="939"/>
      <c r="EA21" s="939"/>
      <c r="EB21" s="939"/>
      <c r="EC21" s="939"/>
      <c r="ED21" s="939"/>
      <c r="EE21" s="939"/>
      <c r="EF21" s="939"/>
      <c r="EG21" s="939"/>
      <c r="EH21" s="939"/>
      <c r="EI21" s="939"/>
      <c r="EJ21" s="939"/>
      <c r="EK21" s="939"/>
      <c r="EL21" s="939"/>
      <c r="EM21" s="939"/>
      <c r="EN21" s="939"/>
      <c r="EO21" s="939"/>
      <c r="EP21" s="939"/>
      <c r="EQ21" s="939"/>
      <c r="ER21" s="939"/>
      <c r="ES21" s="939"/>
      <c r="ET21" s="939"/>
      <c r="EU21" s="939"/>
      <c r="EV21" s="939"/>
      <c r="EW21" s="939"/>
      <c r="EX21" s="939"/>
      <c r="EY21" s="939"/>
      <c r="EZ21" s="939"/>
      <c r="FA21" s="939"/>
      <c r="FB21" s="939"/>
      <c r="FC21" s="939"/>
      <c r="FD21" s="939"/>
      <c r="FE21" s="939"/>
      <c r="FF21" s="939"/>
      <c r="FG21" s="939"/>
      <c r="FH21" s="939"/>
      <c r="FI21" s="939"/>
      <c r="FJ21" s="939"/>
      <c r="FK21" s="939"/>
      <c r="FL21" s="939"/>
      <c r="FM21" s="939"/>
      <c r="FN21" s="939"/>
      <c r="FO21" s="939"/>
      <c r="FP21" s="939"/>
      <c r="FQ21" s="939"/>
      <c r="FR21" s="939"/>
      <c r="FS21" s="939"/>
      <c r="FT21" s="939"/>
      <c r="FU21" s="939"/>
      <c r="FV21" s="939"/>
      <c r="FW21" s="939"/>
      <c r="FX21" s="939"/>
      <c r="FY21" s="939"/>
      <c r="FZ21" s="939"/>
      <c r="GA21" s="939"/>
      <c r="GB21" s="939"/>
      <c r="GC21" s="939"/>
      <c r="GD21" s="939"/>
      <c r="GE21" s="939"/>
      <c r="GF21" s="939"/>
      <c r="GG21" s="939"/>
      <c r="GH21" s="939"/>
      <c r="GI21" s="939"/>
      <c r="GJ21" s="939"/>
      <c r="GK21" s="939"/>
      <c r="GL21" s="939"/>
      <c r="GM21" s="939"/>
      <c r="GN21" s="939"/>
      <c r="GO21" s="939"/>
      <c r="GP21" s="939"/>
      <c r="GQ21" s="939"/>
      <c r="GR21" s="939"/>
      <c r="GS21" s="939"/>
      <c r="GT21" s="939"/>
      <c r="GU21" s="939"/>
      <c r="GV21" s="939"/>
      <c r="GW21" s="939"/>
      <c r="GX21" s="939"/>
      <c r="GY21" s="939"/>
      <c r="GZ21" s="939"/>
      <c r="HA21" s="939"/>
      <c r="HB21" s="939"/>
      <c r="HC21" s="939"/>
      <c r="HD21" s="939"/>
      <c r="HE21" s="939"/>
      <c r="HF21" s="939"/>
      <c r="HG21" s="939"/>
      <c r="HH21" s="939"/>
      <c r="HI21" s="939"/>
      <c r="HJ21" s="939"/>
      <c r="HK21" s="939"/>
      <c r="HL21" s="939"/>
      <c r="HM21" s="939"/>
      <c r="HN21" s="939"/>
      <c r="HO21" s="939"/>
      <c r="HP21" s="939"/>
      <c r="HQ21" s="939"/>
      <c r="HR21" s="939"/>
      <c r="HS21" s="939"/>
      <c r="HT21" s="939"/>
      <c r="HU21" s="939"/>
      <c r="HV21" s="939"/>
      <c r="HW21" s="939"/>
      <c r="HX21" s="939"/>
      <c r="HY21" s="939"/>
      <c r="HZ21" s="939"/>
      <c r="IA21" s="939"/>
      <c r="IB21" s="939"/>
      <c r="IC21" s="939"/>
      <c r="ID21" s="939"/>
      <c r="IE21" s="939"/>
      <c r="IF21" s="939"/>
      <c r="IG21" s="939"/>
      <c r="IH21" s="939"/>
      <c r="II21" s="939"/>
      <c r="IJ21" s="939"/>
      <c r="IK21" s="939"/>
      <c r="IL21" s="939"/>
      <c r="IM21" s="939"/>
      <c r="IN21" s="939"/>
      <c r="IO21" s="939"/>
      <c r="IP21" s="939"/>
      <c r="IQ21" s="939"/>
      <c r="IR21" s="939"/>
      <c r="IS21" s="939"/>
    </row>
    <row r="22" spans="1:253" x14ac:dyDescent="0.3">
      <c r="A22" s="942"/>
      <c r="B22" s="935"/>
      <c r="C22" s="935"/>
      <c r="D22" s="944"/>
      <c r="E22" s="944"/>
      <c r="F22" s="949"/>
      <c r="G22" s="949"/>
      <c r="H22" s="949"/>
      <c r="I22" s="949"/>
      <c r="J22" s="949"/>
      <c r="K22" s="949"/>
      <c r="L22" s="949"/>
      <c r="M22" s="949"/>
      <c r="N22" s="949"/>
      <c r="O22" s="949"/>
      <c r="P22" s="949"/>
      <c r="Q22" s="949"/>
      <c r="R22" s="949"/>
      <c r="S22" s="949"/>
      <c r="T22" s="949"/>
      <c r="U22" s="949"/>
      <c r="V22" s="949"/>
      <c r="W22" s="949"/>
      <c r="X22" s="949"/>
      <c r="Y22" s="938"/>
      <c r="Z22" s="938"/>
      <c r="AA22" s="938"/>
      <c r="AB22" s="939"/>
      <c r="AC22" s="881"/>
      <c r="AD22" s="882"/>
      <c r="AE22" s="956"/>
      <c r="AF22" s="956"/>
      <c r="AG22" s="957"/>
      <c r="AH22" s="941"/>
      <c r="AI22" s="939"/>
      <c r="AJ22" s="939"/>
      <c r="AK22" s="939"/>
      <c r="AL22" s="939"/>
      <c r="AM22" s="939"/>
      <c r="AN22" s="939"/>
      <c r="AO22" s="939"/>
      <c r="AP22" s="939"/>
      <c r="AQ22" s="939"/>
      <c r="AR22" s="939"/>
      <c r="AS22" s="939"/>
      <c r="AT22" s="939"/>
      <c r="AU22" s="939"/>
      <c r="AV22" s="939"/>
      <c r="AW22" s="939"/>
      <c r="AX22" s="939"/>
      <c r="AY22" s="939"/>
      <c r="AZ22" s="939"/>
      <c r="BA22" s="939"/>
      <c r="BB22" s="939"/>
      <c r="BC22" s="939"/>
      <c r="BD22" s="939"/>
      <c r="BE22" s="939"/>
      <c r="BF22" s="939"/>
      <c r="BG22" s="939"/>
      <c r="BH22" s="939"/>
      <c r="BI22" s="939"/>
      <c r="BJ22" s="939"/>
      <c r="BK22" s="939"/>
      <c r="BL22" s="939"/>
      <c r="BM22" s="939"/>
      <c r="BN22" s="939"/>
      <c r="BO22" s="939"/>
      <c r="BP22" s="939"/>
      <c r="BQ22" s="939"/>
      <c r="BR22" s="939"/>
      <c r="BS22" s="939"/>
      <c r="BT22" s="939"/>
      <c r="BU22" s="939"/>
      <c r="BV22" s="939"/>
      <c r="BW22" s="939"/>
      <c r="BX22" s="939"/>
      <c r="BY22" s="939"/>
      <c r="BZ22" s="939"/>
      <c r="CA22" s="939"/>
      <c r="CB22" s="939"/>
      <c r="CC22" s="939"/>
      <c r="CD22" s="939"/>
      <c r="CE22" s="939"/>
      <c r="CF22" s="939"/>
      <c r="CG22" s="939"/>
      <c r="CH22" s="939"/>
      <c r="CI22" s="939"/>
      <c r="CJ22" s="939"/>
      <c r="CK22" s="939"/>
      <c r="CL22" s="939"/>
      <c r="CM22" s="939"/>
      <c r="CN22" s="939"/>
      <c r="CO22" s="939"/>
      <c r="CP22" s="939"/>
      <c r="CQ22" s="939"/>
      <c r="CR22" s="939"/>
      <c r="CS22" s="939"/>
      <c r="CT22" s="939"/>
      <c r="CU22" s="939"/>
      <c r="CV22" s="939"/>
      <c r="CW22" s="939"/>
      <c r="CX22" s="939"/>
      <c r="CY22" s="939"/>
      <c r="CZ22" s="939"/>
      <c r="DA22" s="939"/>
      <c r="DB22" s="939"/>
      <c r="DC22" s="939"/>
      <c r="DD22" s="939"/>
      <c r="DE22" s="939"/>
      <c r="DF22" s="939"/>
      <c r="DG22" s="939"/>
      <c r="DH22" s="939"/>
      <c r="DI22" s="939"/>
      <c r="DJ22" s="939"/>
      <c r="DK22" s="939"/>
      <c r="DL22" s="939"/>
      <c r="DM22" s="939"/>
      <c r="DN22" s="939"/>
      <c r="DO22" s="939"/>
      <c r="DP22" s="939"/>
      <c r="DQ22" s="939"/>
      <c r="DR22" s="939"/>
      <c r="DS22" s="939"/>
      <c r="DT22" s="939"/>
      <c r="DU22" s="939"/>
      <c r="DV22" s="939"/>
      <c r="DW22" s="939"/>
      <c r="DX22" s="939"/>
      <c r="DY22" s="939"/>
      <c r="DZ22" s="939"/>
      <c r="EA22" s="939"/>
      <c r="EB22" s="939"/>
      <c r="EC22" s="939"/>
      <c r="ED22" s="939"/>
      <c r="EE22" s="939"/>
      <c r="EF22" s="939"/>
      <c r="EG22" s="939"/>
      <c r="EH22" s="939"/>
      <c r="EI22" s="939"/>
      <c r="EJ22" s="939"/>
      <c r="EK22" s="939"/>
      <c r="EL22" s="939"/>
      <c r="EM22" s="939"/>
      <c r="EN22" s="939"/>
      <c r="EO22" s="939"/>
      <c r="EP22" s="939"/>
      <c r="EQ22" s="939"/>
      <c r="ER22" s="939"/>
      <c r="ES22" s="939"/>
      <c r="ET22" s="939"/>
      <c r="EU22" s="939"/>
      <c r="EV22" s="939"/>
      <c r="EW22" s="939"/>
      <c r="EX22" s="939"/>
      <c r="EY22" s="939"/>
      <c r="EZ22" s="939"/>
      <c r="FA22" s="939"/>
      <c r="FB22" s="939"/>
      <c r="FC22" s="939"/>
      <c r="FD22" s="939"/>
      <c r="FE22" s="939"/>
      <c r="FF22" s="939"/>
      <c r="FG22" s="939"/>
      <c r="FH22" s="939"/>
      <c r="FI22" s="939"/>
      <c r="FJ22" s="939"/>
      <c r="FK22" s="939"/>
      <c r="FL22" s="939"/>
      <c r="FM22" s="939"/>
      <c r="FN22" s="939"/>
      <c r="FO22" s="939"/>
      <c r="FP22" s="939"/>
      <c r="FQ22" s="939"/>
      <c r="FR22" s="939"/>
      <c r="FS22" s="939"/>
      <c r="FT22" s="939"/>
      <c r="FU22" s="939"/>
      <c r="FV22" s="939"/>
      <c r="FW22" s="939"/>
      <c r="FX22" s="939"/>
      <c r="FY22" s="939"/>
      <c r="FZ22" s="939"/>
      <c r="GA22" s="939"/>
      <c r="GB22" s="939"/>
      <c r="GC22" s="939"/>
      <c r="GD22" s="939"/>
      <c r="GE22" s="939"/>
      <c r="GF22" s="939"/>
      <c r="GG22" s="939"/>
      <c r="GH22" s="939"/>
      <c r="GI22" s="939"/>
      <c r="GJ22" s="939"/>
      <c r="GK22" s="939"/>
      <c r="GL22" s="939"/>
      <c r="GM22" s="939"/>
      <c r="GN22" s="939"/>
      <c r="GO22" s="939"/>
      <c r="GP22" s="939"/>
      <c r="GQ22" s="939"/>
      <c r="GR22" s="939"/>
      <c r="GS22" s="939"/>
      <c r="GT22" s="939"/>
      <c r="GU22" s="939"/>
      <c r="GV22" s="939"/>
      <c r="GW22" s="939"/>
      <c r="GX22" s="939"/>
      <c r="GY22" s="939"/>
      <c r="GZ22" s="939"/>
      <c r="HA22" s="939"/>
      <c r="HB22" s="939"/>
      <c r="HC22" s="939"/>
      <c r="HD22" s="939"/>
      <c r="HE22" s="939"/>
      <c r="HF22" s="939"/>
      <c r="HG22" s="939"/>
      <c r="HH22" s="939"/>
      <c r="HI22" s="939"/>
      <c r="HJ22" s="939"/>
      <c r="HK22" s="939"/>
      <c r="HL22" s="939"/>
      <c r="HM22" s="939"/>
      <c r="HN22" s="939"/>
      <c r="HO22" s="939"/>
      <c r="HP22" s="939"/>
      <c r="HQ22" s="939"/>
      <c r="HR22" s="939"/>
      <c r="HS22" s="939"/>
      <c r="HT22" s="939"/>
      <c r="HU22" s="939"/>
      <c r="HV22" s="939"/>
      <c r="HW22" s="939"/>
      <c r="HX22" s="939"/>
      <c r="HY22" s="939"/>
      <c r="HZ22" s="939"/>
      <c r="IA22" s="939"/>
      <c r="IB22" s="939"/>
      <c r="IC22" s="939"/>
      <c r="ID22" s="939"/>
      <c r="IE22" s="939"/>
      <c r="IF22" s="939"/>
      <c r="IG22" s="939"/>
      <c r="IH22" s="939"/>
      <c r="II22" s="939"/>
      <c r="IJ22" s="939"/>
      <c r="IK22" s="939"/>
      <c r="IL22" s="939"/>
      <c r="IM22" s="939"/>
      <c r="IN22" s="939"/>
      <c r="IO22" s="939"/>
      <c r="IP22" s="939"/>
      <c r="IQ22" s="939"/>
      <c r="IR22" s="939"/>
      <c r="IS22" s="939"/>
    </row>
    <row r="23" spans="1:253" x14ac:dyDescent="0.3">
      <c r="A23" s="934">
        <v>4</v>
      </c>
      <c r="B23" s="935" t="s">
        <v>1279</v>
      </c>
      <c r="C23" s="935"/>
      <c r="D23" s="944"/>
      <c r="E23" s="944"/>
      <c r="F23" s="949"/>
      <c r="G23" s="949"/>
      <c r="H23" s="949"/>
      <c r="I23" s="949"/>
      <c r="J23" s="949"/>
      <c r="K23" s="949"/>
      <c r="L23" s="949"/>
      <c r="M23" s="949"/>
      <c r="N23" s="949"/>
      <c r="O23" s="949"/>
      <c r="P23" s="949"/>
      <c r="Q23" s="949"/>
      <c r="R23" s="949"/>
      <c r="S23" s="949"/>
      <c r="T23" s="949"/>
      <c r="U23" s="949"/>
      <c r="V23" s="949"/>
      <c r="W23" s="949"/>
      <c r="X23" s="949"/>
      <c r="Y23" s="938"/>
      <c r="Z23" s="938"/>
      <c r="AA23" s="938"/>
      <c r="AB23" s="939"/>
      <c r="AC23" s="881"/>
      <c r="AD23" s="882"/>
      <c r="AE23" s="954"/>
      <c r="AF23" s="954"/>
      <c r="AG23" s="955"/>
      <c r="AH23" s="941"/>
      <c r="AI23" s="939"/>
      <c r="AJ23" s="939"/>
      <c r="AK23" s="939"/>
      <c r="AL23" s="939"/>
      <c r="AM23" s="939"/>
      <c r="AN23" s="939"/>
      <c r="AO23" s="939"/>
      <c r="AP23" s="939"/>
      <c r="AQ23" s="939"/>
      <c r="AR23" s="939"/>
      <c r="AS23" s="939"/>
      <c r="AT23" s="939"/>
      <c r="AU23" s="939"/>
      <c r="AV23" s="939"/>
      <c r="AW23" s="939"/>
      <c r="AX23" s="939"/>
      <c r="AY23" s="939"/>
      <c r="AZ23" s="939"/>
      <c r="BA23" s="939"/>
      <c r="BB23" s="939"/>
      <c r="BC23" s="939"/>
      <c r="BD23" s="939"/>
      <c r="BE23" s="939"/>
      <c r="BF23" s="939"/>
      <c r="BG23" s="939"/>
      <c r="BH23" s="939"/>
      <c r="BI23" s="939"/>
      <c r="BJ23" s="939"/>
      <c r="BK23" s="939"/>
      <c r="BL23" s="939"/>
      <c r="BM23" s="939"/>
      <c r="BN23" s="939"/>
      <c r="BO23" s="939"/>
      <c r="BP23" s="939"/>
      <c r="BQ23" s="939"/>
      <c r="BR23" s="939"/>
      <c r="BS23" s="939"/>
      <c r="BT23" s="939"/>
      <c r="BU23" s="939"/>
      <c r="BV23" s="939"/>
      <c r="BW23" s="939"/>
      <c r="BX23" s="939"/>
      <c r="BY23" s="939"/>
      <c r="BZ23" s="939"/>
      <c r="CA23" s="939"/>
      <c r="CB23" s="939"/>
      <c r="CC23" s="939"/>
      <c r="CD23" s="939"/>
      <c r="CE23" s="939"/>
      <c r="CF23" s="939"/>
      <c r="CG23" s="939"/>
      <c r="CH23" s="939"/>
      <c r="CI23" s="939"/>
      <c r="CJ23" s="939"/>
      <c r="CK23" s="939"/>
      <c r="CL23" s="939"/>
      <c r="CM23" s="939"/>
      <c r="CN23" s="939"/>
      <c r="CO23" s="939"/>
      <c r="CP23" s="939"/>
      <c r="CQ23" s="939"/>
      <c r="CR23" s="939"/>
      <c r="CS23" s="939"/>
      <c r="CT23" s="939"/>
      <c r="CU23" s="939"/>
      <c r="CV23" s="939"/>
      <c r="CW23" s="939"/>
      <c r="CX23" s="939"/>
      <c r="CY23" s="939"/>
      <c r="CZ23" s="939"/>
      <c r="DA23" s="939"/>
      <c r="DB23" s="939"/>
      <c r="DC23" s="939"/>
      <c r="DD23" s="939"/>
      <c r="DE23" s="939"/>
      <c r="DF23" s="939"/>
      <c r="DG23" s="939"/>
      <c r="DH23" s="939"/>
      <c r="DI23" s="939"/>
      <c r="DJ23" s="939"/>
      <c r="DK23" s="939"/>
      <c r="DL23" s="939"/>
      <c r="DM23" s="939"/>
      <c r="DN23" s="939"/>
      <c r="DO23" s="939"/>
      <c r="DP23" s="939"/>
      <c r="DQ23" s="939"/>
      <c r="DR23" s="939"/>
      <c r="DS23" s="939"/>
      <c r="DT23" s="939"/>
      <c r="DU23" s="939"/>
      <c r="DV23" s="939"/>
      <c r="DW23" s="939"/>
      <c r="DX23" s="939"/>
      <c r="DY23" s="939"/>
      <c r="DZ23" s="939"/>
      <c r="EA23" s="939"/>
      <c r="EB23" s="939"/>
      <c r="EC23" s="939"/>
      <c r="ED23" s="939"/>
      <c r="EE23" s="939"/>
      <c r="EF23" s="939"/>
      <c r="EG23" s="939"/>
      <c r="EH23" s="939"/>
      <c r="EI23" s="939"/>
      <c r="EJ23" s="939"/>
      <c r="EK23" s="939"/>
      <c r="EL23" s="939"/>
      <c r="EM23" s="939"/>
      <c r="EN23" s="939"/>
      <c r="EO23" s="939"/>
      <c r="EP23" s="939"/>
      <c r="EQ23" s="939"/>
      <c r="ER23" s="939"/>
      <c r="ES23" s="939"/>
      <c r="ET23" s="939"/>
      <c r="EU23" s="939"/>
      <c r="EV23" s="939"/>
      <c r="EW23" s="939"/>
      <c r="EX23" s="939"/>
      <c r="EY23" s="939"/>
      <c r="EZ23" s="939"/>
      <c r="FA23" s="939"/>
      <c r="FB23" s="939"/>
      <c r="FC23" s="939"/>
      <c r="FD23" s="939"/>
      <c r="FE23" s="939"/>
      <c r="FF23" s="939"/>
      <c r="FG23" s="939"/>
      <c r="FH23" s="939"/>
      <c r="FI23" s="939"/>
      <c r="FJ23" s="939"/>
      <c r="FK23" s="939"/>
      <c r="FL23" s="939"/>
      <c r="FM23" s="939"/>
      <c r="FN23" s="939"/>
      <c r="FO23" s="939"/>
      <c r="FP23" s="939"/>
      <c r="FQ23" s="939"/>
      <c r="FR23" s="939"/>
      <c r="FS23" s="939"/>
      <c r="FT23" s="939"/>
      <c r="FU23" s="939"/>
      <c r="FV23" s="939"/>
      <c r="FW23" s="939"/>
      <c r="FX23" s="939"/>
      <c r="FY23" s="939"/>
      <c r="FZ23" s="939"/>
      <c r="GA23" s="939"/>
      <c r="GB23" s="939"/>
      <c r="GC23" s="939"/>
      <c r="GD23" s="939"/>
      <c r="GE23" s="939"/>
      <c r="GF23" s="939"/>
      <c r="GG23" s="939"/>
      <c r="GH23" s="939"/>
      <c r="GI23" s="939"/>
      <c r="GJ23" s="939"/>
      <c r="GK23" s="939"/>
      <c r="GL23" s="939"/>
      <c r="GM23" s="939"/>
      <c r="GN23" s="939"/>
      <c r="GO23" s="939"/>
      <c r="GP23" s="939"/>
      <c r="GQ23" s="939"/>
      <c r="GR23" s="939"/>
      <c r="GS23" s="939"/>
      <c r="GT23" s="939"/>
      <c r="GU23" s="939"/>
      <c r="GV23" s="939"/>
      <c r="GW23" s="939"/>
      <c r="GX23" s="939"/>
      <c r="GY23" s="939"/>
      <c r="GZ23" s="939"/>
      <c r="HA23" s="939"/>
      <c r="HB23" s="939"/>
      <c r="HC23" s="939"/>
      <c r="HD23" s="939"/>
      <c r="HE23" s="939"/>
      <c r="HF23" s="939"/>
      <c r="HG23" s="939"/>
      <c r="HH23" s="939"/>
      <c r="HI23" s="939"/>
      <c r="HJ23" s="939"/>
      <c r="HK23" s="939"/>
      <c r="HL23" s="939"/>
      <c r="HM23" s="939"/>
      <c r="HN23" s="939"/>
      <c r="HO23" s="939"/>
      <c r="HP23" s="939"/>
      <c r="HQ23" s="939"/>
      <c r="HR23" s="939"/>
      <c r="HS23" s="939"/>
      <c r="HT23" s="939"/>
      <c r="HU23" s="939"/>
      <c r="HV23" s="939"/>
      <c r="HW23" s="939"/>
      <c r="HX23" s="939"/>
      <c r="HY23" s="939"/>
      <c r="HZ23" s="939"/>
      <c r="IA23" s="939"/>
      <c r="IB23" s="939"/>
      <c r="IC23" s="939"/>
      <c r="ID23" s="939"/>
      <c r="IE23" s="939"/>
      <c r="IF23" s="939"/>
      <c r="IG23" s="939"/>
      <c r="IH23" s="939"/>
      <c r="II23" s="939"/>
      <c r="IJ23" s="939"/>
      <c r="IK23" s="939"/>
      <c r="IL23" s="939"/>
      <c r="IM23" s="939"/>
      <c r="IN23" s="939"/>
      <c r="IO23" s="939"/>
      <c r="IP23" s="939"/>
      <c r="IQ23" s="939"/>
      <c r="IR23" s="939"/>
      <c r="IS23" s="939"/>
    </row>
    <row r="24" spans="1:253" x14ac:dyDescent="0.3">
      <c r="A24" s="942">
        <v>4.0999999999999996</v>
      </c>
      <c r="B24" s="943" t="s">
        <v>1280</v>
      </c>
      <c r="C24" s="943"/>
      <c r="D24" s="944"/>
      <c r="E24" s="944"/>
      <c r="F24" s="945"/>
      <c r="G24" s="945"/>
      <c r="H24" s="945"/>
      <c r="I24" s="945"/>
      <c r="J24" s="945"/>
      <c r="K24" s="945"/>
      <c r="L24" s="945"/>
      <c r="M24" s="945"/>
      <c r="N24" s="945"/>
      <c r="O24" s="945"/>
      <c r="P24" s="945"/>
      <c r="Q24" s="945"/>
      <c r="R24" s="945"/>
      <c r="S24" s="945"/>
      <c r="T24" s="945"/>
      <c r="U24" s="945"/>
      <c r="V24" s="945"/>
      <c r="W24" s="945"/>
      <c r="X24" s="937">
        <f t="shared" ref="X24:X28" si="11">SUM(F24:W24)</f>
        <v>0</v>
      </c>
      <c r="Y24" s="938">
        <f>$D24*(SUM(F24:N24))</f>
        <v>0</v>
      </c>
      <c r="Z24" s="938">
        <f>$D24*(SUM(O24:W24))</f>
        <v>0</v>
      </c>
      <c r="AA24" s="938">
        <f t="shared" ref="AA24" si="12">SUM(Y24:Z24)</f>
        <v>0</v>
      </c>
      <c r="AB24" s="939"/>
      <c r="AC24" s="881"/>
      <c r="AD24" s="882"/>
      <c r="AE24" s="912">
        <f>IF($E24="Y",$X24,0)</f>
        <v>0</v>
      </c>
      <c r="AF24" s="912">
        <f>IF($E24="N",$X24,0)</f>
        <v>0</v>
      </c>
      <c r="AG24" s="790" t="e">
        <f>AE24/(AF24+AE24)</f>
        <v>#DIV/0!</v>
      </c>
      <c r="AH24" s="941"/>
      <c r="AI24" s="939"/>
      <c r="AJ24" s="939"/>
      <c r="AK24" s="939"/>
      <c r="AL24" s="939"/>
      <c r="AM24" s="939"/>
      <c r="AN24" s="939"/>
      <c r="AO24" s="939"/>
      <c r="AP24" s="939"/>
      <c r="AQ24" s="939"/>
      <c r="AR24" s="939"/>
      <c r="AS24" s="939"/>
      <c r="AT24" s="939"/>
      <c r="AU24" s="939"/>
      <c r="AV24" s="939"/>
      <c r="AW24" s="939"/>
      <c r="AX24" s="939"/>
      <c r="AY24" s="939"/>
      <c r="AZ24" s="939"/>
      <c r="BA24" s="939"/>
      <c r="BB24" s="939"/>
      <c r="BC24" s="939"/>
      <c r="BD24" s="939"/>
      <c r="BE24" s="939"/>
      <c r="BF24" s="939"/>
      <c r="BG24" s="939"/>
      <c r="BH24" s="939"/>
      <c r="BI24" s="939"/>
      <c r="BJ24" s="939"/>
      <c r="BK24" s="939"/>
      <c r="BL24" s="939"/>
      <c r="BM24" s="939"/>
      <c r="BN24" s="939"/>
      <c r="BO24" s="939"/>
      <c r="BP24" s="939"/>
      <c r="BQ24" s="939"/>
      <c r="BR24" s="939"/>
      <c r="BS24" s="939"/>
      <c r="BT24" s="939"/>
      <c r="BU24" s="939"/>
      <c r="BV24" s="939"/>
      <c r="BW24" s="939"/>
      <c r="BX24" s="939"/>
      <c r="BY24" s="939"/>
      <c r="BZ24" s="939"/>
      <c r="CA24" s="939"/>
      <c r="CB24" s="939"/>
      <c r="CC24" s="939"/>
      <c r="CD24" s="939"/>
      <c r="CE24" s="939"/>
      <c r="CF24" s="939"/>
      <c r="CG24" s="939"/>
      <c r="CH24" s="939"/>
      <c r="CI24" s="939"/>
      <c r="CJ24" s="939"/>
      <c r="CK24" s="939"/>
      <c r="CL24" s="939"/>
      <c r="CM24" s="939"/>
      <c r="CN24" s="939"/>
      <c r="CO24" s="939"/>
      <c r="CP24" s="939"/>
      <c r="CQ24" s="939"/>
      <c r="CR24" s="939"/>
      <c r="CS24" s="939"/>
      <c r="CT24" s="939"/>
      <c r="CU24" s="939"/>
      <c r="CV24" s="939"/>
      <c r="CW24" s="939"/>
      <c r="CX24" s="939"/>
      <c r="CY24" s="939"/>
      <c r="CZ24" s="939"/>
      <c r="DA24" s="939"/>
      <c r="DB24" s="939"/>
      <c r="DC24" s="939"/>
      <c r="DD24" s="939"/>
      <c r="DE24" s="939"/>
      <c r="DF24" s="939"/>
      <c r="DG24" s="939"/>
      <c r="DH24" s="939"/>
      <c r="DI24" s="939"/>
      <c r="DJ24" s="939"/>
      <c r="DK24" s="939"/>
      <c r="DL24" s="939"/>
      <c r="DM24" s="939"/>
      <c r="DN24" s="939"/>
      <c r="DO24" s="939"/>
      <c r="DP24" s="939"/>
      <c r="DQ24" s="939"/>
      <c r="DR24" s="939"/>
      <c r="DS24" s="939"/>
      <c r="DT24" s="939"/>
      <c r="DU24" s="939"/>
      <c r="DV24" s="939"/>
      <c r="DW24" s="939"/>
      <c r="DX24" s="939"/>
      <c r="DY24" s="939"/>
      <c r="DZ24" s="939"/>
      <c r="EA24" s="939"/>
      <c r="EB24" s="939"/>
      <c r="EC24" s="939"/>
      <c r="ED24" s="939"/>
      <c r="EE24" s="939"/>
      <c r="EF24" s="939"/>
      <c r="EG24" s="939"/>
      <c r="EH24" s="939"/>
      <c r="EI24" s="939"/>
      <c r="EJ24" s="939"/>
      <c r="EK24" s="939"/>
      <c r="EL24" s="939"/>
      <c r="EM24" s="939"/>
      <c r="EN24" s="939"/>
      <c r="EO24" s="939"/>
      <c r="EP24" s="939"/>
      <c r="EQ24" s="939"/>
      <c r="ER24" s="939"/>
      <c r="ES24" s="939"/>
      <c r="ET24" s="939"/>
      <c r="EU24" s="939"/>
      <c r="EV24" s="939"/>
      <c r="EW24" s="939"/>
      <c r="EX24" s="939"/>
      <c r="EY24" s="939"/>
      <c r="EZ24" s="939"/>
      <c r="FA24" s="939"/>
      <c r="FB24" s="939"/>
      <c r="FC24" s="939"/>
      <c r="FD24" s="939"/>
      <c r="FE24" s="939"/>
      <c r="FF24" s="939"/>
      <c r="FG24" s="939"/>
      <c r="FH24" s="939"/>
      <c r="FI24" s="939"/>
      <c r="FJ24" s="939"/>
      <c r="FK24" s="939"/>
      <c r="FL24" s="939"/>
      <c r="FM24" s="939"/>
      <c r="FN24" s="939"/>
      <c r="FO24" s="939"/>
      <c r="FP24" s="939"/>
      <c r="FQ24" s="939"/>
      <c r="FR24" s="939"/>
      <c r="FS24" s="939"/>
      <c r="FT24" s="939"/>
      <c r="FU24" s="939"/>
      <c r="FV24" s="939"/>
      <c r="FW24" s="939"/>
      <c r="FX24" s="939"/>
      <c r="FY24" s="939"/>
      <c r="FZ24" s="939"/>
      <c r="GA24" s="939"/>
      <c r="GB24" s="939"/>
      <c r="GC24" s="939"/>
      <c r="GD24" s="939"/>
      <c r="GE24" s="939"/>
      <c r="GF24" s="939"/>
      <c r="GG24" s="939"/>
      <c r="GH24" s="939"/>
      <c r="GI24" s="939"/>
      <c r="GJ24" s="939"/>
      <c r="GK24" s="939"/>
      <c r="GL24" s="939"/>
      <c r="GM24" s="939"/>
      <c r="GN24" s="939"/>
      <c r="GO24" s="939"/>
      <c r="GP24" s="939"/>
      <c r="GQ24" s="939"/>
      <c r="GR24" s="939"/>
      <c r="GS24" s="939"/>
      <c r="GT24" s="939"/>
      <c r="GU24" s="939"/>
      <c r="GV24" s="939"/>
      <c r="GW24" s="939"/>
      <c r="GX24" s="939"/>
      <c r="GY24" s="939"/>
      <c r="GZ24" s="939"/>
      <c r="HA24" s="939"/>
      <c r="HB24" s="939"/>
      <c r="HC24" s="939"/>
      <c r="HD24" s="939"/>
      <c r="HE24" s="939"/>
      <c r="HF24" s="939"/>
      <c r="HG24" s="939"/>
      <c r="HH24" s="939"/>
      <c r="HI24" s="939"/>
      <c r="HJ24" s="939"/>
      <c r="HK24" s="939"/>
      <c r="HL24" s="939"/>
      <c r="HM24" s="939"/>
      <c r="HN24" s="939"/>
      <c r="HO24" s="939"/>
      <c r="HP24" s="939"/>
      <c r="HQ24" s="939"/>
      <c r="HR24" s="939"/>
      <c r="HS24" s="939"/>
      <c r="HT24" s="939"/>
      <c r="HU24" s="939"/>
      <c r="HV24" s="939"/>
      <c r="HW24" s="939"/>
      <c r="HX24" s="939"/>
      <c r="HY24" s="939"/>
      <c r="HZ24" s="939"/>
      <c r="IA24" s="939"/>
      <c r="IB24" s="939"/>
      <c r="IC24" s="939"/>
      <c r="ID24" s="939"/>
      <c r="IE24" s="939"/>
      <c r="IF24" s="939"/>
      <c r="IG24" s="939"/>
      <c r="IH24" s="939"/>
      <c r="II24" s="939"/>
      <c r="IJ24" s="939"/>
      <c r="IK24" s="939"/>
      <c r="IL24" s="939"/>
      <c r="IM24" s="939"/>
      <c r="IN24" s="939"/>
      <c r="IO24" s="939"/>
      <c r="IP24" s="939"/>
      <c r="IQ24" s="939"/>
      <c r="IR24" s="939"/>
      <c r="IS24" s="939"/>
    </row>
    <row r="25" spans="1:253" x14ac:dyDescent="0.3">
      <c r="A25" s="942">
        <v>4.2</v>
      </c>
      <c r="B25" s="943" t="s">
        <v>1281</v>
      </c>
      <c r="C25" s="943"/>
      <c r="D25" s="944"/>
      <c r="E25" s="944"/>
      <c r="F25" s="945"/>
      <c r="G25" s="945"/>
      <c r="H25" s="945"/>
      <c r="I25" s="945"/>
      <c r="J25" s="945"/>
      <c r="K25" s="945"/>
      <c r="L25" s="945"/>
      <c r="M25" s="945"/>
      <c r="N25" s="945"/>
      <c r="O25" s="945"/>
      <c r="P25" s="945"/>
      <c r="Q25" s="945"/>
      <c r="R25" s="945"/>
      <c r="S25" s="945"/>
      <c r="T25" s="945"/>
      <c r="U25" s="945"/>
      <c r="V25" s="945"/>
      <c r="W25" s="945"/>
      <c r="X25" s="937">
        <f t="shared" si="11"/>
        <v>0</v>
      </c>
      <c r="Y25" s="938">
        <f>$D25*(SUM(F25:N25))</f>
        <v>0</v>
      </c>
      <c r="Z25" s="938">
        <f>$D25*(SUM(O25:W25))</f>
        <v>0</v>
      </c>
      <c r="AA25" s="938">
        <f t="shared" si="1"/>
        <v>0</v>
      </c>
      <c r="AB25" s="939"/>
      <c r="AC25" s="881"/>
      <c r="AD25" s="882"/>
      <c r="AE25" s="912">
        <f>IF($E25="Y",$X25,0)</f>
        <v>0</v>
      </c>
      <c r="AF25" s="912">
        <f>IF($E25="N",$X25,0)</f>
        <v>0</v>
      </c>
      <c r="AG25" s="790" t="e">
        <f>AE25/(AF25+AE25)</f>
        <v>#DIV/0!</v>
      </c>
      <c r="AH25" s="941"/>
      <c r="AI25" s="939"/>
      <c r="AJ25" s="939"/>
      <c r="AK25" s="939"/>
      <c r="AL25" s="939"/>
      <c r="AM25" s="939"/>
      <c r="AN25" s="939"/>
      <c r="AO25" s="939"/>
      <c r="AP25" s="939"/>
      <c r="AQ25" s="939"/>
      <c r="AR25" s="939"/>
      <c r="AS25" s="939"/>
      <c r="AT25" s="939"/>
      <c r="AU25" s="939"/>
      <c r="AV25" s="939"/>
      <c r="AW25" s="939"/>
      <c r="AX25" s="939"/>
      <c r="AY25" s="939"/>
      <c r="AZ25" s="939"/>
      <c r="BA25" s="939"/>
      <c r="BB25" s="939"/>
      <c r="BC25" s="939"/>
      <c r="BD25" s="939"/>
      <c r="BE25" s="939"/>
      <c r="BF25" s="939"/>
      <c r="BG25" s="939"/>
      <c r="BH25" s="939"/>
      <c r="BI25" s="939"/>
      <c r="BJ25" s="939"/>
      <c r="BK25" s="939"/>
      <c r="BL25" s="939"/>
      <c r="BM25" s="939"/>
      <c r="BN25" s="939"/>
      <c r="BO25" s="939"/>
      <c r="BP25" s="939"/>
      <c r="BQ25" s="939"/>
      <c r="BR25" s="939"/>
      <c r="BS25" s="939"/>
      <c r="BT25" s="939"/>
      <c r="BU25" s="939"/>
      <c r="BV25" s="939"/>
      <c r="BW25" s="939"/>
      <c r="BX25" s="939"/>
      <c r="BY25" s="939"/>
      <c r="BZ25" s="939"/>
      <c r="CA25" s="939"/>
      <c r="CB25" s="939"/>
      <c r="CC25" s="939"/>
      <c r="CD25" s="939"/>
      <c r="CE25" s="939"/>
      <c r="CF25" s="939"/>
      <c r="CG25" s="939"/>
      <c r="CH25" s="939"/>
      <c r="CI25" s="939"/>
      <c r="CJ25" s="939"/>
      <c r="CK25" s="939"/>
      <c r="CL25" s="939"/>
      <c r="CM25" s="939"/>
      <c r="CN25" s="939"/>
      <c r="CO25" s="939"/>
      <c r="CP25" s="939"/>
      <c r="CQ25" s="939"/>
      <c r="CR25" s="939"/>
      <c r="CS25" s="939"/>
      <c r="CT25" s="939"/>
      <c r="CU25" s="939"/>
      <c r="CV25" s="939"/>
      <c r="CW25" s="939"/>
      <c r="CX25" s="939"/>
      <c r="CY25" s="939"/>
      <c r="CZ25" s="939"/>
      <c r="DA25" s="939"/>
      <c r="DB25" s="939"/>
      <c r="DC25" s="939"/>
      <c r="DD25" s="939"/>
      <c r="DE25" s="939"/>
      <c r="DF25" s="939"/>
      <c r="DG25" s="939"/>
      <c r="DH25" s="939"/>
      <c r="DI25" s="939"/>
      <c r="DJ25" s="939"/>
      <c r="DK25" s="939"/>
      <c r="DL25" s="939"/>
      <c r="DM25" s="939"/>
      <c r="DN25" s="939"/>
      <c r="DO25" s="939"/>
      <c r="DP25" s="939"/>
      <c r="DQ25" s="939"/>
      <c r="DR25" s="939"/>
      <c r="DS25" s="939"/>
      <c r="DT25" s="939"/>
      <c r="DU25" s="939"/>
      <c r="DV25" s="939"/>
      <c r="DW25" s="939"/>
      <c r="DX25" s="939"/>
      <c r="DY25" s="939"/>
      <c r="DZ25" s="939"/>
      <c r="EA25" s="939"/>
      <c r="EB25" s="939"/>
      <c r="EC25" s="939"/>
      <c r="ED25" s="939"/>
      <c r="EE25" s="939"/>
      <c r="EF25" s="939"/>
      <c r="EG25" s="939"/>
      <c r="EH25" s="939"/>
      <c r="EI25" s="939"/>
      <c r="EJ25" s="939"/>
      <c r="EK25" s="939"/>
      <c r="EL25" s="939"/>
      <c r="EM25" s="939"/>
      <c r="EN25" s="939"/>
      <c r="EO25" s="939"/>
      <c r="EP25" s="939"/>
      <c r="EQ25" s="939"/>
      <c r="ER25" s="939"/>
      <c r="ES25" s="939"/>
      <c r="ET25" s="939"/>
      <c r="EU25" s="939"/>
      <c r="EV25" s="939"/>
      <c r="EW25" s="939"/>
      <c r="EX25" s="939"/>
      <c r="EY25" s="939"/>
      <c r="EZ25" s="939"/>
      <c r="FA25" s="939"/>
      <c r="FB25" s="939"/>
      <c r="FC25" s="939"/>
      <c r="FD25" s="939"/>
      <c r="FE25" s="939"/>
      <c r="FF25" s="939"/>
      <c r="FG25" s="939"/>
      <c r="FH25" s="939"/>
      <c r="FI25" s="939"/>
      <c r="FJ25" s="939"/>
      <c r="FK25" s="939"/>
      <c r="FL25" s="939"/>
      <c r="FM25" s="939"/>
      <c r="FN25" s="939"/>
      <c r="FO25" s="939"/>
      <c r="FP25" s="939"/>
      <c r="FQ25" s="939"/>
      <c r="FR25" s="939"/>
      <c r="FS25" s="939"/>
      <c r="FT25" s="939"/>
      <c r="FU25" s="939"/>
      <c r="FV25" s="939"/>
      <c r="FW25" s="939"/>
      <c r="FX25" s="939"/>
      <c r="FY25" s="939"/>
      <c r="FZ25" s="939"/>
      <c r="GA25" s="939"/>
      <c r="GB25" s="939"/>
      <c r="GC25" s="939"/>
      <c r="GD25" s="939"/>
      <c r="GE25" s="939"/>
      <c r="GF25" s="939"/>
      <c r="GG25" s="939"/>
      <c r="GH25" s="939"/>
      <c r="GI25" s="939"/>
      <c r="GJ25" s="939"/>
      <c r="GK25" s="939"/>
      <c r="GL25" s="939"/>
      <c r="GM25" s="939"/>
      <c r="GN25" s="939"/>
      <c r="GO25" s="939"/>
      <c r="GP25" s="939"/>
      <c r="GQ25" s="939"/>
      <c r="GR25" s="939"/>
      <c r="GS25" s="939"/>
      <c r="GT25" s="939"/>
      <c r="GU25" s="939"/>
      <c r="GV25" s="939"/>
      <c r="GW25" s="939"/>
      <c r="GX25" s="939"/>
      <c r="GY25" s="939"/>
      <c r="GZ25" s="939"/>
      <c r="HA25" s="939"/>
      <c r="HB25" s="939"/>
      <c r="HC25" s="939"/>
      <c r="HD25" s="939"/>
      <c r="HE25" s="939"/>
      <c r="HF25" s="939"/>
      <c r="HG25" s="939"/>
      <c r="HH25" s="939"/>
      <c r="HI25" s="939"/>
      <c r="HJ25" s="939"/>
      <c r="HK25" s="939"/>
      <c r="HL25" s="939"/>
      <c r="HM25" s="939"/>
      <c r="HN25" s="939"/>
      <c r="HO25" s="939"/>
      <c r="HP25" s="939"/>
      <c r="HQ25" s="939"/>
      <c r="HR25" s="939"/>
      <c r="HS25" s="939"/>
      <c r="HT25" s="939"/>
      <c r="HU25" s="939"/>
      <c r="HV25" s="939"/>
      <c r="HW25" s="939"/>
      <c r="HX25" s="939"/>
      <c r="HY25" s="939"/>
      <c r="HZ25" s="939"/>
      <c r="IA25" s="939"/>
      <c r="IB25" s="939"/>
      <c r="IC25" s="939"/>
      <c r="ID25" s="939"/>
      <c r="IE25" s="939"/>
      <c r="IF25" s="939"/>
      <c r="IG25" s="939"/>
      <c r="IH25" s="939"/>
      <c r="II25" s="939"/>
      <c r="IJ25" s="939"/>
      <c r="IK25" s="939"/>
      <c r="IL25" s="939"/>
      <c r="IM25" s="939"/>
      <c r="IN25" s="939"/>
      <c r="IO25" s="939"/>
      <c r="IP25" s="939"/>
      <c r="IQ25" s="939"/>
      <c r="IR25" s="939"/>
      <c r="IS25" s="939"/>
    </row>
    <row r="26" spans="1:253" x14ac:dyDescent="0.3">
      <c r="A26" s="942"/>
      <c r="B26" s="935" t="s">
        <v>1282</v>
      </c>
      <c r="C26" s="935"/>
      <c r="D26" s="944"/>
      <c r="E26" s="944"/>
      <c r="F26" s="947">
        <f>SUM(F24:F25)</f>
        <v>0</v>
      </c>
      <c r="G26" s="947">
        <f t="shared" ref="G26:W26" si="13">SUM(G24:G25)</f>
        <v>0</v>
      </c>
      <c r="H26" s="947">
        <f t="shared" si="13"/>
        <v>0</v>
      </c>
      <c r="I26" s="947">
        <f t="shared" si="13"/>
        <v>0</v>
      </c>
      <c r="J26" s="947">
        <f t="shared" si="13"/>
        <v>0</v>
      </c>
      <c r="K26" s="947">
        <f t="shared" si="13"/>
        <v>0</v>
      </c>
      <c r="L26" s="947">
        <f t="shared" si="13"/>
        <v>0</v>
      </c>
      <c r="M26" s="947">
        <f t="shared" si="13"/>
        <v>0</v>
      </c>
      <c r="N26" s="947">
        <f t="shared" si="13"/>
        <v>0</v>
      </c>
      <c r="O26" s="947">
        <f t="shared" si="13"/>
        <v>0</v>
      </c>
      <c r="P26" s="947">
        <f t="shared" si="13"/>
        <v>0</v>
      </c>
      <c r="Q26" s="947">
        <f t="shared" si="13"/>
        <v>0</v>
      </c>
      <c r="R26" s="947">
        <f t="shared" si="13"/>
        <v>0</v>
      </c>
      <c r="S26" s="947">
        <f t="shared" si="13"/>
        <v>0</v>
      </c>
      <c r="T26" s="947">
        <f t="shared" si="13"/>
        <v>0</v>
      </c>
      <c r="U26" s="947">
        <f t="shared" si="13"/>
        <v>0</v>
      </c>
      <c r="V26" s="947">
        <f t="shared" si="13"/>
        <v>0</v>
      </c>
      <c r="W26" s="947">
        <f t="shared" si="13"/>
        <v>0</v>
      </c>
      <c r="X26" s="937">
        <f t="shared" si="11"/>
        <v>0</v>
      </c>
      <c r="Y26" s="948">
        <f>SUM(Y24:Y25)</f>
        <v>0</v>
      </c>
      <c r="Z26" s="948">
        <f>SUM(Z24:Z25)</f>
        <v>0</v>
      </c>
      <c r="AA26" s="948">
        <f t="shared" si="1"/>
        <v>0</v>
      </c>
      <c r="AB26" s="939"/>
      <c r="AC26" s="881"/>
      <c r="AD26" s="882"/>
      <c r="AE26" s="1212">
        <f>SUM(AE24:AE25)</f>
        <v>0</v>
      </c>
      <c r="AF26" s="1212">
        <f>SUM(AF24:AF25)</f>
        <v>0</v>
      </c>
      <c r="AG26" s="1211" t="e">
        <f t="shared" ref="AG26:AG28" si="14">AE26/(AF26+AE26)</f>
        <v>#DIV/0!</v>
      </c>
      <c r="AH26" s="941"/>
      <c r="AI26" s="939"/>
      <c r="AJ26" s="939"/>
      <c r="AK26" s="939"/>
      <c r="AL26" s="939"/>
      <c r="AM26" s="939"/>
      <c r="AN26" s="939"/>
      <c r="AO26" s="939"/>
      <c r="AP26" s="939"/>
      <c r="AQ26" s="939"/>
      <c r="AR26" s="939"/>
      <c r="AS26" s="939"/>
      <c r="AT26" s="939"/>
      <c r="AU26" s="939"/>
      <c r="AV26" s="939"/>
      <c r="AW26" s="939"/>
      <c r="AX26" s="939"/>
      <c r="AY26" s="939"/>
      <c r="AZ26" s="939"/>
      <c r="BA26" s="939"/>
      <c r="BB26" s="939"/>
      <c r="BC26" s="939"/>
      <c r="BD26" s="939"/>
      <c r="BE26" s="939"/>
      <c r="BF26" s="939"/>
      <c r="BG26" s="939"/>
      <c r="BH26" s="939"/>
      <c r="BI26" s="939"/>
      <c r="BJ26" s="939"/>
      <c r="BK26" s="939"/>
      <c r="BL26" s="939"/>
      <c r="BM26" s="939"/>
      <c r="BN26" s="939"/>
      <c r="BO26" s="939"/>
      <c r="BP26" s="939"/>
      <c r="BQ26" s="939"/>
      <c r="BR26" s="939"/>
      <c r="BS26" s="939"/>
      <c r="BT26" s="939"/>
      <c r="BU26" s="939"/>
      <c r="BV26" s="939"/>
      <c r="BW26" s="939"/>
      <c r="BX26" s="939"/>
      <c r="BY26" s="939"/>
      <c r="BZ26" s="939"/>
      <c r="CA26" s="939"/>
      <c r="CB26" s="939"/>
      <c r="CC26" s="939"/>
      <c r="CD26" s="939"/>
      <c r="CE26" s="939"/>
      <c r="CF26" s="939"/>
      <c r="CG26" s="939"/>
      <c r="CH26" s="939"/>
      <c r="CI26" s="939"/>
      <c r="CJ26" s="939"/>
      <c r="CK26" s="939"/>
      <c r="CL26" s="939"/>
      <c r="CM26" s="939"/>
      <c r="CN26" s="939"/>
      <c r="CO26" s="939"/>
      <c r="CP26" s="939"/>
      <c r="CQ26" s="939"/>
      <c r="CR26" s="939"/>
      <c r="CS26" s="939"/>
      <c r="CT26" s="939"/>
      <c r="CU26" s="939"/>
      <c r="CV26" s="939"/>
      <c r="CW26" s="939"/>
      <c r="CX26" s="939"/>
      <c r="CY26" s="939"/>
      <c r="CZ26" s="939"/>
      <c r="DA26" s="939"/>
      <c r="DB26" s="939"/>
      <c r="DC26" s="939"/>
      <c r="DD26" s="939"/>
      <c r="DE26" s="939"/>
      <c r="DF26" s="939"/>
      <c r="DG26" s="939"/>
      <c r="DH26" s="939"/>
      <c r="DI26" s="939"/>
      <c r="DJ26" s="939"/>
      <c r="DK26" s="939"/>
      <c r="DL26" s="939"/>
      <c r="DM26" s="939"/>
      <c r="DN26" s="939"/>
      <c r="DO26" s="939"/>
      <c r="DP26" s="939"/>
      <c r="DQ26" s="939"/>
      <c r="DR26" s="939"/>
      <c r="DS26" s="939"/>
      <c r="DT26" s="939"/>
      <c r="DU26" s="939"/>
      <c r="DV26" s="939"/>
      <c r="DW26" s="939"/>
      <c r="DX26" s="939"/>
      <c r="DY26" s="939"/>
      <c r="DZ26" s="939"/>
      <c r="EA26" s="939"/>
      <c r="EB26" s="939"/>
      <c r="EC26" s="939"/>
      <c r="ED26" s="939"/>
      <c r="EE26" s="939"/>
      <c r="EF26" s="939"/>
      <c r="EG26" s="939"/>
      <c r="EH26" s="939"/>
      <c r="EI26" s="939"/>
      <c r="EJ26" s="939"/>
      <c r="EK26" s="939"/>
      <c r="EL26" s="939"/>
      <c r="EM26" s="939"/>
      <c r="EN26" s="939"/>
      <c r="EO26" s="939"/>
      <c r="EP26" s="939"/>
      <c r="EQ26" s="939"/>
      <c r="ER26" s="939"/>
      <c r="ES26" s="939"/>
      <c r="ET26" s="939"/>
      <c r="EU26" s="939"/>
      <c r="EV26" s="939"/>
      <c r="EW26" s="939"/>
      <c r="EX26" s="939"/>
      <c r="EY26" s="939"/>
      <c r="EZ26" s="939"/>
      <c r="FA26" s="939"/>
      <c r="FB26" s="939"/>
      <c r="FC26" s="939"/>
      <c r="FD26" s="939"/>
      <c r="FE26" s="939"/>
      <c r="FF26" s="939"/>
      <c r="FG26" s="939"/>
      <c r="FH26" s="939"/>
      <c r="FI26" s="939"/>
      <c r="FJ26" s="939"/>
      <c r="FK26" s="939"/>
      <c r="FL26" s="939"/>
      <c r="FM26" s="939"/>
      <c r="FN26" s="939"/>
      <c r="FO26" s="939"/>
      <c r="FP26" s="939"/>
      <c r="FQ26" s="939"/>
      <c r="FR26" s="939"/>
      <c r="FS26" s="939"/>
      <c r="FT26" s="939"/>
      <c r="FU26" s="939"/>
      <c r="FV26" s="939"/>
      <c r="FW26" s="939"/>
      <c r="FX26" s="939"/>
      <c r="FY26" s="939"/>
      <c r="FZ26" s="939"/>
      <c r="GA26" s="939"/>
      <c r="GB26" s="939"/>
      <c r="GC26" s="939"/>
      <c r="GD26" s="939"/>
      <c r="GE26" s="939"/>
      <c r="GF26" s="939"/>
      <c r="GG26" s="939"/>
      <c r="GH26" s="939"/>
      <c r="GI26" s="939"/>
      <c r="GJ26" s="939"/>
      <c r="GK26" s="939"/>
      <c r="GL26" s="939"/>
      <c r="GM26" s="939"/>
      <c r="GN26" s="939"/>
      <c r="GO26" s="939"/>
      <c r="GP26" s="939"/>
      <c r="GQ26" s="939"/>
      <c r="GR26" s="939"/>
      <c r="GS26" s="939"/>
      <c r="GT26" s="939"/>
      <c r="GU26" s="939"/>
      <c r="GV26" s="939"/>
      <c r="GW26" s="939"/>
      <c r="GX26" s="939"/>
      <c r="GY26" s="939"/>
      <c r="GZ26" s="939"/>
      <c r="HA26" s="939"/>
      <c r="HB26" s="939"/>
      <c r="HC26" s="939"/>
      <c r="HD26" s="939"/>
      <c r="HE26" s="939"/>
      <c r="HF26" s="939"/>
      <c r="HG26" s="939"/>
      <c r="HH26" s="939"/>
      <c r="HI26" s="939"/>
      <c r="HJ26" s="939"/>
      <c r="HK26" s="939"/>
      <c r="HL26" s="939"/>
      <c r="HM26" s="939"/>
      <c r="HN26" s="939"/>
      <c r="HO26" s="939"/>
      <c r="HP26" s="939"/>
      <c r="HQ26" s="939"/>
      <c r="HR26" s="939"/>
      <c r="HS26" s="939"/>
      <c r="HT26" s="939"/>
      <c r="HU26" s="939"/>
      <c r="HV26" s="939"/>
      <c r="HW26" s="939"/>
      <c r="HX26" s="939"/>
      <c r="HY26" s="939"/>
      <c r="HZ26" s="939"/>
      <c r="IA26" s="939"/>
      <c r="IB26" s="939"/>
      <c r="IC26" s="939"/>
      <c r="ID26" s="939"/>
      <c r="IE26" s="939"/>
      <c r="IF26" s="939"/>
      <c r="IG26" s="939"/>
      <c r="IH26" s="939"/>
      <c r="II26" s="939"/>
      <c r="IJ26" s="939"/>
      <c r="IK26" s="939"/>
      <c r="IL26" s="939"/>
      <c r="IM26" s="939"/>
      <c r="IN26" s="939"/>
      <c r="IO26" s="939"/>
      <c r="IP26" s="939"/>
      <c r="IQ26" s="939"/>
      <c r="IR26" s="939"/>
      <c r="IS26" s="939"/>
    </row>
    <row r="27" spans="1:253" ht="13.5" x14ac:dyDescent="0.25">
      <c r="A27" s="942"/>
      <c r="B27" s="943"/>
      <c r="C27" s="943"/>
      <c r="D27" s="958"/>
      <c r="E27" s="958"/>
      <c r="F27" s="622"/>
      <c r="G27" s="622"/>
      <c r="H27" s="622"/>
      <c r="I27" s="622"/>
      <c r="J27" s="622"/>
      <c r="K27" s="622"/>
      <c r="L27" s="622"/>
      <c r="M27" s="622"/>
      <c r="N27" s="622"/>
      <c r="O27" s="622"/>
      <c r="P27" s="622"/>
      <c r="Q27" s="622"/>
      <c r="R27" s="622"/>
      <c r="S27" s="622"/>
      <c r="T27" s="622"/>
      <c r="U27" s="622"/>
      <c r="V27" s="622"/>
      <c r="W27" s="622"/>
      <c r="X27" s="622"/>
      <c r="Y27" s="938"/>
      <c r="Z27" s="938"/>
      <c r="AA27" s="938"/>
      <c r="AB27" s="939"/>
      <c r="AC27" s="939"/>
      <c r="AD27" s="939"/>
      <c r="AE27" s="959"/>
      <c r="AF27" s="959"/>
      <c r="AG27" s="960"/>
      <c r="AH27" s="939"/>
      <c r="AI27" s="939"/>
      <c r="AJ27" s="939"/>
      <c r="AK27" s="939"/>
      <c r="AL27" s="939"/>
      <c r="AM27" s="939"/>
      <c r="AN27" s="939"/>
      <c r="AO27" s="939"/>
      <c r="AP27" s="939"/>
      <c r="AQ27" s="939"/>
      <c r="AR27" s="939"/>
      <c r="AS27" s="939"/>
      <c r="AT27" s="939"/>
      <c r="AU27" s="939"/>
      <c r="AV27" s="939"/>
      <c r="AW27" s="939"/>
      <c r="AX27" s="939"/>
      <c r="AY27" s="939"/>
      <c r="AZ27" s="939"/>
      <c r="BA27" s="939"/>
      <c r="BB27" s="939"/>
      <c r="BC27" s="939"/>
      <c r="BD27" s="939"/>
      <c r="BE27" s="939"/>
      <c r="BF27" s="939"/>
      <c r="BG27" s="939"/>
      <c r="BH27" s="939"/>
      <c r="BI27" s="939"/>
      <c r="BJ27" s="939"/>
      <c r="BK27" s="939"/>
      <c r="BL27" s="939"/>
      <c r="BM27" s="939"/>
      <c r="BN27" s="939"/>
      <c r="BO27" s="939"/>
      <c r="BP27" s="939"/>
      <c r="BQ27" s="939"/>
      <c r="BR27" s="939"/>
      <c r="BS27" s="939"/>
      <c r="BT27" s="939"/>
      <c r="BU27" s="939"/>
      <c r="BV27" s="939"/>
      <c r="BW27" s="939"/>
      <c r="BX27" s="939"/>
      <c r="BY27" s="939"/>
      <c r="BZ27" s="939"/>
      <c r="CA27" s="939"/>
      <c r="CB27" s="939"/>
      <c r="CC27" s="939"/>
      <c r="CD27" s="939"/>
      <c r="CE27" s="939"/>
      <c r="CF27" s="939"/>
      <c r="CG27" s="939"/>
      <c r="CH27" s="939"/>
      <c r="CI27" s="939"/>
      <c r="CJ27" s="939"/>
      <c r="CK27" s="939"/>
      <c r="CL27" s="939"/>
      <c r="CM27" s="939"/>
      <c r="CN27" s="939"/>
      <c r="CO27" s="939"/>
      <c r="CP27" s="939"/>
      <c r="CQ27" s="939"/>
      <c r="CR27" s="939"/>
      <c r="CS27" s="939"/>
      <c r="CT27" s="939"/>
      <c r="CU27" s="939"/>
      <c r="CV27" s="939"/>
      <c r="CW27" s="939"/>
      <c r="CX27" s="939"/>
      <c r="CY27" s="939"/>
      <c r="CZ27" s="939"/>
      <c r="DA27" s="939"/>
      <c r="DB27" s="939"/>
      <c r="DC27" s="939"/>
      <c r="DD27" s="939"/>
      <c r="DE27" s="939"/>
      <c r="DF27" s="939"/>
      <c r="DG27" s="939"/>
      <c r="DH27" s="939"/>
      <c r="DI27" s="939"/>
      <c r="DJ27" s="939"/>
      <c r="DK27" s="939"/>
      <c r="DL27" s="939"/>
      <c r="DM27" s="939"/>
      <c r="DN27" s="939"/>
      <c r="DO27" s="939"/>
      <c r="DP27" s="939"/>
      <c r="DQ27" s="939"/>
      <c r="DR27" s="939"/>
      <c r="DS27" s="939"/>
      <c r="DT27" s="939"/>
      <c r="DU27" s="939"/>
      <c r="DV27" s="939"/>
      <c r="DW27" s="939"/>
      <c r="DX27" s="939"/>
      <c r="DY27" s="939"/>
      <c r="DZ27" s="939"/>
      <c r="EA27" s="939"/>
      <c r="EB27" s="939"/>
      <c r="EC27" s="939"/>
      <c r="ED27" s="939"/>
      <c r="EE27" s="939"/>
      <c r="EF27" s="939"/>
      <c r="EG27" s="939"/>
      <c r="EH27" s="939"/>
      <c r="EI27" s="939"/>
      <c r="EJ27" s="939"/>
      <c r="EK27" s="939"/>
      <c r="EL27" s="939"/>
      <c r="EM27" s="939"/>
      <c r="EN27" s="939"/>
      <c r="EO27" s="939"/>
      <c r="EP27" s="939"/>
      <c r="EQ27" s="939"/>
      <c r="ER27" s="939"/>
      <c r="ES27" s="939"/>
      <c r="ET27" s="939"/>
      <c r="EU27" s="939"/>
      <c r="EV27" s="939"/>
      <c r="EW27" s="939"/>
      <c r="EX27" s="939"/>
      <c r="EY27" s="939"/>
      <c r="EZ27" s="939"/>
      <c r="FA27" s="939"/>
      <c r="FB27" s="939"/>
      <c r="FC27" s="939"/>
      <c r="FD27" s="939"/>
      <c r="FE27" s="939"/>
      <c r="FF27" s="939"/>
      <c r="FG27" s="939"/>
      <c r="FH27" s="939"/>
      <c r="FI27" s="939"/>
      <c r="FJ27" s="939"/>
      <c r="FK27" s="939"/>
      <c r="FL27" s="939"/>
      <c r="FM27" s="939"/>
      <c r="FN27" s="939"/>
      <c r="FO27" s="939"/>
      <c r="FP27" s="939"/>
      <c r="FQ27" s="939"/>
      <c r="FR27" s="939"/>
      <c r="FS27" s="939"/>
      <c r="FT27" s="939"/>
      <c r="FU27" s="939"/>
      <c r="FV27" s="939"/>
      <c r="FW27" s="939"/>
      <c r="FX27" s="939"/>
      <c r="FY27" s="939"/>
      <c r="FZ27" s="939"/>
      <c r="GA27" s="939"/>
      <c r="GB27" s="939"/>
      <c r="GC27" s="939"/>
      <c r="GD27" s="939"/>
      <c r="GE27" s="939"/>
      <c r="GF27" s="939"/>
      <c r="GG27" s="939"/>
      <c r="GH27" s="939"/>
      <c r="GI27" s="939"/>
      <c r="GJ27" s="939"/>
      <c r="GK27" s="939"/>
      <c r="GL27" s="939"/>
      <c r="GM27" s="939"/>
      <c r="GN27" s="939"/>
      <c r="GO27" s="939"/>
      <c r="GP27" s="939"/>
      <c r="GQ27" s="939"/>
      <c r="GR27" s="939"/>
      <c r="GS27" s="939"/>
      <c r="GT27" s="939"/>
      <c r="GU27" s="939"/>
      <c r="GV27" s="939"/>
      <c r="GW27" s="939"/>
      <c r="GX27" s="939"/>
      <c r="GY27" s="939"/>
      <c r="GZ27" s="939"/>
      <c r="HA27" s="939"/>
      <c r="HB27" s="939"/>
      <c r="HC27" s="939"/>
      <c r="HD27" s="939"/>
      <c r="HE27" s="939"/>
      <c r="HF27" s="939"/>
      <c r="HG27" s="939"/>
      <c r="HH27" s="939"/>
      <c r="HI27" s="939"/>
      <c r="HJ27" s="939"/>
      <c r="HK27" s="939"/>
      <c r="HL27" s="939"/>
      <c r="HM27" s="939"/>
      <c r="HN27" s="939"/>
      <c r="HO27" s="939"/>
      <c r="HP27" s="939"/>
      <c r="HQ27" s="939"/>
      <c r="HR27" s="939"/>
      <c r="HS27" s="939"/>
      <c r="HT27" s="939"/>
      <c r="HU27" s="939"/>
      <c r="HV27" s="939"/>
      <c r="HW27" s="939"/>
      <c r="HX27" s="939"/>
      <c r="HY27" s="939"/>
      <c r="HZ27" s="939"/>
      <c r="IA27" s="939"/>
      <c r="IB27" s="939"/>
      <c r="IC27" s="939"/>
      <c r="ID27" s="939"/>
      <c r="IE27" s="939"/>
      <c r="IF27" s="939"/>
      <c r="IG27" s="939"/>
      <c r="IH27" s="939"/>
      <c r="II27" s="939"/>
      <c r="IJ27" s="939"/>
      <c r="IK27" s="939"/>
      <c r="IL27" s="939"/>
      <c r="IM27" s="939"/>
      <c r="IN27" s="939"/>
      <c r="IO27" s="939"/>
      <c r="IP27" s="939"/>
      <c r="IQ27" s="939"/>
      <c r="IR27" s="939"/>
      <c r="IS27" s="939"/>
    </row>
    <row r="28" spans="1:253" ht="16.5" x14ac:dyDescent="0.3">
      <c r="A28" s="961"/>
      <c r="B28" s="962" t="s">
        <v>1283</v>
      </c>
      <c r="C28" s="962"/>
      <c r="D28" s="626"/>
      <c r="E28" s="626"/>
      <c r="F28" s="624">
        <f>SUM(F26,F21,F16,F11)</f>
        <v>0</v>
      </c>
      <c r="G28" s="624">
        <f t="shared" ref="G28:Z28" si="15">SUM(G26,G21,G16,G11)</f>
        <v>0</v>
      </c>
      <c r="H28" s="624">
        <f t="shared" si="15"/>
        <v>0</v>
      </c>
      <c r="I28" s="624">
        <f t="shared" si="15"/>
        <v>0</v>
      </c>
      <c r="J28" s="624">
        <f t="shared" si="15"/>
        <v>0</v>
      </c>
      <c r="K28" s="624">
        <f t="shared" si="15"/>
        <v>0</v>
      </c>
      <c r="L28" s="624">
        <f t="shared" si="15"/>
        <v>0</v>
      </c>
      <c r="M28" s="624">
        <f t="shared" si="15"/>
        <v>0</v>
      </c>
      <c r="N28" s="624">
        <f t="shared" si="15"/>
        <v>0</v>
      </c>
      <c r="O28" s="624">
        <f t="shared" si="15"/>
        <v>0</v>
      </c>
      <c r="P28" s="624">
        <f t="shared" si="15"/>
        <v>0</v>
      </c>
      <c r="Q28" s="624">
        <f t="shared" si="15"/>
        <v>0</v>
      </c>
      <c r="R28" s="624">
        <f t="shared" si="15"/>
        <v>0</v>
      </c>
      <c r="S28" s="624">
        <f t="shared" si="15"/>
        <v>0</v>
      </c>
      <c r="T28" s="624">
        <f t="shared" si="15"/>
        <v>0</v>
      </c>
      <c r="U28" s="624">
        <f t="shared" si="15"/>
        <v>0</v>
      </c>
      <c r="V28" s="624">
        <f t="shared" si="15"/>
        <v>0</v>
      </c>
      <c r="W28" s="624">
        <f t="shared" si="15"/>
        <v>0</v>
      </c>
      <c r="X28" s="624">
        <f t="shared" si="11"/>
        <v>0</v>
      </c>
      <c r="Y28" s="963">
        <f t="shared" si="15"/>
        <v>0</v>
      </c>
      <c r="Z28" s="893">
        <f>SUM(Z26,Z21,Z16,Z11)</f>
        <v>0</v>
      </c>
      <c r="AA28" s="964">
        <f t="shared" si="1"/>
        <v>0</v>
      </c>
      <c r="AB28" s="965"/>
      <c r="AC28" s="965"/>
      <c r="AD28" s="965"/>
      <c r="AE28" s="890">
        <f>SUM(AE26,AE21,AE16,AE11)</f>
        <v>0</v>
      </c>
      <c r="AF28" s="890">
        <f>SUM(AF26,AF21,AF16,AF11)</f>
        <v>0</v>
      </c>
      <c r="AG28" s="1211" t="e">
        <f t="shared" si="14"/>
        <v>#DIV/0!</v>
      </c>
      <c r="AH28" s="965"/>
      <c r="AI28" s="965"/>
      <c r="AJ28" s="965"/>
      <c r="AK28" s="965"/>
      <c r="AL28" s="965"/>
      <c r="AM28" s="965"/>
      <c r="AN28" s="965"/>
      <c r="AO28" s="965"/>
      <c r="AP28" s="965"/>
      <c r="AQ28" s="965"/>
      <c r="AR28" s="965"/>
      <c r="AS28" s="965"/>
      <c r="AT28" s="965"/>
      <c r="AU28" s="965"/>
      <c r="AV28" s="965"/>
      <c r="AW28" s="965"/>
      <c r="AX28" s="965"/>
      <c r="AY28" s="965"/>
      <c r="AZ28" s="965"/>
      <c r="BA28" s="965"/>
      <c r="BB28" s="965"/>
      <c r="BC28" s="965"/>
      <c r="BD28" s="965"/>
      <c r="BE28" s="965"/>
      <c r="BF28" s="965"/>
      <c r="BG28" s="965"/>
      <c r="BH28" s="965"/>
      <c r="BI28" s="965"/>
      <c r="BJ28" s="965"/>
      <c r="BK28" s="965"/>
      <c r="BL28" s="965"/>
      <c r="BM28" s="965"/>
      <c r="BN28" s="965"/>
      <c r="BO28" s="965"/>
      <c r="BP28" s="965"/>
      <c r="BQ28" s="965"/>
      <c r="BR28" s="965"/>
      <c r="BS28" s="965"/>
      <c r="BT28" s="965"/>
      <c r="BU28" s="965"/>
      <c r="BV28" s="965"/>
      <c r="BW28" s="965"/>
      <c r="BX28" s="965"/>
      <c r="BY28" s="965"/>
      <c r="BZ28" s="965"/>
      <c r="CA28" s="965"/>
      <c r="CB28" s="965"/>
      <c r="CC28" s="965"/>
      <c r="CD28" s="965"/>
      <c r="CE28" s="965"/>
      <c r="CF28" s="965"/>
      <c r="CG28" s="965"/>
      <c r="CH28" s="965"/>
      <c r="CI28" s="965"/>
      <c r="CJ28" s="965"/>
      <c r="CK28" s="965"/>
      <c r="CL28" s="965"/>
      <c r="CM28" s="965"/>
      <c r="CN28" s="965"/>
      <c r="CO28" s="965"/>
      <c r="CP28" s="965"/>
      <c r="CQ28" s="965"/>
      <c r="CR28" s="965"/>
      <c r="CS28" s="965"/>
      <c r="CT28" s="965"/>
      <c r="CU28" s="965"/>
      <c r="CV28" s="965"/>
      <c r="CW28" s="965"/>
      <c r="CX28" s="965"/>
      <c r="CY28" s="965"/>
      <c r="CZ28" s="965"/>
      <c r="DA28" s="965"/>
      <c r="DB28" s="965"/>
      <c r="DC28" s="965"/>
      <c r="DD28" s="965"/>
      <c r="DE28" s="965"/>
      <c r="DF28" s="965"/>
      <c r="DG28" s="965"/>
      <c r="DH28" s="965"/>
      <c r="DI28" s="965"/>
      <c r="DJ28" s="965"/>
      <c r="DK28" s="965"/>
      <c r="DL28" s="965"/>
      <c r="DM28" s="965"/>
      <c r="DN28" s="965"/>
      <c r="DO28" s="965"/>
      <c r="DP28" s="965"/>
      <c r="DQ28" s="965"/>
      <c r="DR28" s="965"/>
      <c r="DS28" s="965"/>
      <c r="DT28" s="965"/>
      <c r="DU28" s="965"/>
      <c r="DV28" s="965"/>
      <c r="DW28" s="965"/>
      <c r="DX28" s="965"/>
      <c r="DY28" s="965"/>
      <c r="DZ28" s="965"/>
      <c r="EA28" s="965"/>
      <c r="EB28" s="965"/>
      <c r="EC28" s="965"/>
      <c r="ED28" s="965"/>
      <c r="EE28" s="965"/>
      <c r="EF28" s="965"/>
      <c r="EG28" s="965"/>
      <c r="EH28" s="965"/>
      <c r="EI28" s="965"/>
      <c r="EJ28" s="965"/>
      <c r="EK28" s="965"/>
      <c r="EL28" s="965"/>
      <c r="EM28" s="965"/>
      <c r="EN28" s="965"/>
      <c r="EO28" s="965"/>
      <c r="EP28" s="965"/>
      <c r="EQ28" s="965"/>
      <c r="ER28" s="965"/>
      <c r="ES28" s="965"/>
      <c r="ET28" s="965"/>
      <c r="EU28" s="965"/>
      <c r="EV28" s="965"/>
      <c r="EW28" s="965"/>
      <c r="EX28" s="965"/>
      <c r="EY28" s="965"/>
      <c r="EZ28" s="965"/>
      <c r="FA28" s="965"/>
      <c r="FB28" s="965"/>
      <c r="FC28" s="965"/>
      <c r="FD28" s="965"/>
      <c r="FE28" s="965"/>
      <c r="FF28" s="965"/>
      <c r="FG28" s="965"/>
      <c r="FH28" s="965"/>
      <c r="FI28" s="965"/>
      <c r="FJ28" s="965"/>
      <c r="FK28" s="965"/>
      <c r="FL28" s="965"/>
      <c r="FM28" s="965"/>
      <c r="FN28" s="965"/>
      <c r="FO28" s="965"/>
      <c r="FP28" s="965"/>
      <c r="FQ28" s="965"/>
      <c r="FR28" s="965"/>
      <c r="FS28" s="965"/>
      <c r="FT28" s="965"/>
      <c r="FU28" s="965"/>
      <c r="FV28" s="965"/>
      <c r="FW28" s="965"/>
      <c r="FX28" s="965"/>
      <c r="FY28" s="965"/>
      <c r="FZ28" s="965"/>
      <c r="GA28" s="965"/>
      <c r="GB28" s="965"/>
      <c r="GC28" s="965"/>
      <c r="GD28" s="965"/>
      <c r="GE28" s="965"/>
      <c r="GF28" s="965"/>
      <c r="GG28" s="965"/>
      <c r="GH28" s="965"/>
      <c r="GI28" s="965"/>
      <c r="GJ28" s="965"/>
      <c r="GK28" s="965"/>
      <c r="GL28" s="965"/>
      <c r="GM28" s="965"/>
      <c r="GN28" s="965"/>
      <c r="GO28" s="965"/>
      <c r="GP28" s="965"/>
      <c r="GQ28" s="965"/>
      <c r="GR28" s="965"/>
      <c r="GS28" s="965"/>
      <c r="GT28" s="965"/>
      <c r="GU28" s="965"/>
      <c r="GV28" s="965"/>
      <c r="GW28" s="965"/>
      <c r="GX28" s="965"/>
      <c r="GY28" s="965"/>
      <c r="GZ28" s="965"/>
      <c r="HA28" s="965"/>
      <c r="HB28" s="965"/>
      <c r="HC28" s="965"/>
      <c r="HD28" s="965"/>
      <c r="HE28" s="965"/>
      <c r="HF28" s="965"/>
      <c r="HG28" s="965"/>
      <c r="HH28" s="965"/>
      <c r="HI28" s="965"/>
      <c r="HJ28" s="965"/>
      <c r="HK28" s="965"/>
      <c r="HL28" s="965"/>
      <c r="HM28" s="965"/>
      <c r="HN28" s="965"/>
      <c r="HO28" s="965"/>
      <c r="HP28" s="965"/>
      <c r="HQ28" s="965"/>
      <c r="HR28" s="965"/>
      <c r="HS28" s="965"/>
      <c r="HT28" s="965"/>
      <c r="HU28" s="965"/>
      <c r="HV28" s="965"/>
      <c r="HW28" s="965"/>
      <c r="HX28" s="965"/>
      <c r="HY28" s="965"/>
      <c r="HZ28" s="965"/>
      <c r="IA28" s="965"/>
      <c r="IB28" s="965"/>
      <c r="IC28" s="965"/>
      <c r="ID28" s="965"/>
      <c r="IE28" s="965"/>
      <c r="IF28" s="965"/>
      <c r="IG28" s="965"/>
      <c r="IH28" s="965"/>
      <c r="II28" s="965"/>
      <c r="IJ28" s="965"/>
      <c r="IK28" s="965"/>
      <c r="IL28" s="965"/>
      <c r="IM28" s="965"/>
      <c r="IN28" s="965"/>
      <c r="IO28" s="965"/>
      <c r="IP28" s="965"/>
      <c r="IQ28" s="965"/>
      <c r="IR28" s="965"/>
      <c r="IS28" s="965"/>
    </row>
    <row r="29" spans="1:253" x14ac:dyDescent="0.3">
      <c r="A29" s="966"/>
      <c r="B29" s="967"/>
      <c r="C29" s="967"/>
      <c r="D29" s="968"/>
      <c r="E29" s="968"/>
      <c r="F29" s="968"/>
      <c r="G29" s="968"/>
      <c r="H29" s="968"/>
      <c r="I29" s="968"/>
      <c r="J29" s="968"/>
      <c r="K29" s="968"/>
      <c r="L29" s="968"/>
      <c r="M29" s="968"/>
      <c r="N29" s="968"/>
      <c r="O29" s="968"/>
      <c r="P29" s="968"/>
      <c r="Q29" s="968"/>
      <c r="R29" s="968"/>
      <c r="S29" s="968"/>
      <c r="T29" s="968"/>
      <c r="U29" s="968"/>
      <c r="V29" s="968"/>
      <c r="W29" s="968"/>
      <c r="X29" s="968"/>
      <c r="Y29" s="968"/>
      <c r="Z29" s="968"/>
      <c r="AA29" s="616"/>
      <c r="AB29" s="51"/>
      <c r="AC29" s="939"/>
      <c r="AD29" s="939"/>
      <c r="AE29" s="956"/>
      <c r="AF29" s="956"/>
      <c r="AG29" s="957"/>
      <c r="AH29" s="939"/>
      <c r="AI29" s="939"/>
      <c r="AJ29" s="939"/>
      <c r="AK29" s="939"/>
      <c r="AL29" s="939"/>
      <c r="AM29" s="939"/>
      <c r="AN29" s="939"/>
      <c r="AO29" s="939"/>
      <c r="AP29" s="939"/>
      <c r="AQ29" s="939"/>
      <c r="AR29" s="939"/>
      <c r="AS29" s="939"/>
      <c r="AT29" s="939"/>
      <c r="AU29" s="939"/>
      <c r="AV29" s="939"/>
      <c r="AW29" s="939"/>
      <c r="AX29" s="939"/>
      <c r="AY29" s="939"/>
      <c r="AZ29" s="939"/>
      <c r="BA29" s="939"/>
      <c r="BB29" s="939"/>
      <c r="BC29" s="939"/>
      <c r="BD29" s="939"/>
      <c r="BE29" s="939"/>
      <c r="BF29" s="939"/>
      <c r="BG29" s="939"/>
      <c r="BH29" s="939"/>
      <c r="BI29" s="939"/>
      <c r="BJ29" s="939"/>
      <c r="BK29" s="939"/>
      <c r="BL29" s="939"/>
      <c r="BM29" s="939"/>
      <c r="BN29" s="939"/>
      <c r="BO29" s="939"/>
      <c r="BP29" s="939"/>
      <c r="BQ29" s="939"/>
      <c r="BR29" s="939"/>
      <c r="BS29" s="939"/>
      <c r="BT29" s="939"/>
      <c r="BU29" s="939"/>
      <c r="BV29" s="939"/>
      <c r="BW29" s="939"/>
      <c r="BX29" s="939"/>
      <c r="BY29" s="939"/>
      <c r="BZ29" s="939"/>
      <c r="CA29" s="939"/>
      <c r="CB29" s="939"/>
      <c r="CC29" s="939"/>
      <c r="CD29" s="939"/>
      <c r="CE29" s="939"/>
      <c r="CF29" s="939"/>
      <c r="CG29" s="939"/>
      <c r="CH29" s="939"/>
      <c r="CI29" s="939"/>
      <c r="CJ29" s="939"/>
      <c r="CK29" s="939"/>
      <c r="CL29" s="939"/>
      <c r="CM29" s="939"/>
      <c r="CN29" s="939"/>
      <c r="CO29" s="939"/>
      <c r="CP29" s="939"/>
      <c r="CQ29" s="939"/>
      <c r="CR29" s="939"/>
      <c r="CS29" s="939"/>
      <c r="CT29" s="939"/>
      <c r="CU29" s="939"/>
      <c r="CV29" s="939"/>
      <c r="CW29" s="939"/>
      <c r="CX29" s="939"/>
      <c r="CY29" s="939"/>
      <c r="CZ29" s="939"/>
      <c r="DA29" s="939"/>
      <c r="DB29" s="939"/>
      <c r="DC29" s="939"/>
      <c r="DD29" s="939"/>
      <c r="DE29" s="939"/>
      <c r="DF29" s="939"/>
      <c r="DG29" s="939"/>
      <c r="DH29" s="939"/>
      <c r="DI29" s="939"/>
      <c r="DJ29" s="939"/>
      <c r="DK29" s="939"/>
      <c r="DL29" s="939"/>
      <c r="DM29" s="939"/>
      <c r="DN29" s="939"/>
      <c r="DO29" s="939"/>
      <c r="DP29" s="939"/>
      <c r="DQ29" s="939"/>
      <c r="DR29" s="939"/>
      <c r="DS29" s="939"/>
      <c r="DT29" s="939"/>
      <c r="DU29" s="939"/>
      <c r="DV29" s="939"/>
      <c r="DW29" s="939"/>
      <c r="DX29" s="939"/>
      <c r="DY29" s="939"/>
      <c r="DZ29" s="939"/>
      <c r="EA29" s="939"/>
      <c r="EB29" s="939"/>
      <c r="EC29" s="939"/>
      <c r="ED29" s="939"/>
      <c r="EE29" s="939"/>
      <c r="EF29" s="939"/>
      <c r="EG29" s="939"/>
      <c r="EH29" s="939"/>
      <c r="EI29" s="939"/>
      <c r="EJ29" s="939"/>
      <c r="EK29" s="939"/>
      <c r="EL29" s="939"/>
      <c r="EM29" s="939"/>
      <c r="EN29" s="939"/>
      <c r="EO29" s="939"/>
      <c r="EP29" s="939"/>
      <c r="EQ29" s="939"/>
      <c r="ER29" s="939"/>
      <c r="ES29" s="939"/>
      <c r="ET29" s="939"/>
      <c r="EU29" s="939"/>
      <c r="EV29" s="939"/>
      <c r="EW29" s="939"/>
      <c r="EX29" s="939"/>
      <c r="EY29" s="939"/>
      <c r="EZ29" s="939"/>
      <c r="FA29" s="939"/>
      <c r="FB29" s="939"/>
      <c r="FC29" s="939"/>
      <c r="FD29" s="939"/>
      <c r="FE29" s="939"/>
      <c r="FF29" s="939"/>
      <c r="FG29" s="939"/>
      <c r="FH29" s="939"/>
      <c r="FI29" s="939"/>
      <c r="FJ29" s="939"/>
      <c r="FK29" s="939"/>
      <c r="FL29" s="939"/>
      <c r="FM29" s="939"/>
      <c r="FN29" s="939"/>
      <c r="FO29" s="939"/>
      <c r="FP29" s="939"/>
      <c r="FQ29" s="939"/>
      <c r="FR29" s="939"/>
      <c r="FS29" s="939"/>
      <c r="FT29" s="939"/>
      <c r="FU29" s="939"/>
      <c r="FV29" s="939"/>
      <c r="FW29" s="939"/>
      <c r="FX29" s="939"/>
      <c r="FY29" s="939"/>
      <c r="FZ29" s="939"/>
      <c r="GA29" s="939"/>
      <c r="GB29" s="939"/>
      <c r="GC29" s="939"/>
      <c r="GD29" s="939"/>
      <c r="GE29" s="939"/>
      <c r="GF29" s="939"/>
      <c r="GG29" s="939"/>
      <c r="GH29" s="939"/>
      <c r="GI29" s="939"/>
      <c r="GJ29" s="939"/>
      <c r="GK29" s="939"/>
      <c r="GL29" s="939"/>
      <c r="GM29" s="939"/>
      <c r="GN29" s="939"/>
      <c r="GO29" s="939"/>
      <c r="GP29" s="939"/>
      <c r="GQ29" s="939"/>
      <c r="GR29" s="939"/>
      <c r="GS29" s="939"/>
      <c r="GT29" s="939"/>
      <c r="GU29" s="939"/>
      <c r="GV29" s="939"/>
      <c r="GW29" s="939"/>
      <c r="GX29" s="939"/>
      <c r="GY29" s="939"/>
      <c r="GZ29" s="939"/>
      <c r="HA29" s="939"/>
      <c r="HB29" s="939"/>
      <c r="HC29" s="939"/>
      <c r="HD29" s="939"/>
      <c r="HE29" s="939"/>
      <c r="HF29" s="939"/>
      <c r="HG29" s="939"/>
      <c r="HH29" s="939"/>
      <c r="HI29" s="939"/>
      <c r="HJ29" s="939"/>
      <c r="HK29" s="939"/>
      <c r="HL29" s="939"/>
      <c r="HM29" s="939"/>
      <c r="HN29" s="939"/>
      <c r="HO29" s="939"/>
      <c r="HP29" s="939"/>
      <c r="HQ29" s="939"/>
      <c r="HR29" s="939"/>
      <c r="HS29" s="939"/>
      <c r="HT29" s="939"/>
      <c r="HU29" s="939"/>
      <c r="HV29" s="939"/>
      <c r="HW29" s="939"/>
      <c r="HX29" s="939"/>
      <c r="HY29" s="939"/>
      <c r="HZ29" s="939"/>
      <c r="IA29" s="939"/>
      <c r="IB29" s="939"/>
      <c r="IC29" s="939"/>
      <c r="ID29" s="939"/>
      <c r="IE29" s="939"/>
      <c r="IF29" s="939"/>
      <c r="IG29" s="939"/>
      <c r="IH29" s="939"/>
      <c r="II29" s="939"/>
      <c r="IJ29" s="939"/>
      <c r="IK29" s="939"/>
      <c r="IL29" s="939"/>
      <c r="IM29" s="939"/>
      <c r="IN29" s="939"/>
      <c r="IO29" s="939"/>
      <c r="IP29" s="939"/>
      <c r="IQ29" s="939"/>
      <c r="IR29" s="939"/>
      <c r="IS29" s="939"/>
    </row>
    <row r="30" spans="1:253" x14ac:dyDescent="0.3">
      <c r="A30" s="966"/>
      <c r="B30" s="969"/>
      <c r="C30" s="969"/>
      <c r="D30" s="970"/>
      <c r="E30" s="970"/>
      <c r="F30" s="970"/>
      <c r="G30" s="970"/>
      <c r="H30" s="970"/>
      <c r="I30" s="970"/>
      <c r="J30" s="970"/>
      <c r="K30" s="970"/>
      <c r="L30" s="970"/>
      <c r="M30" s="970"/>
      <c r="N30" s="970"/>
      <c r="O30" s="970"/>
      <c r="P30" s="970"/>
      <c r="Q30" s="970"/>
      <c r="R30" s="970"/>
      <c r="S30" s="970"/>
      <c r="T30" s="970"/>
      <c r="U30" s="970"/>
      <c r="V30" s="970"/>
      <c r="W30" s="970"/>
      <c r="X30" s="970"/>
      <c r="Y30" s="970"/>
      <c r="Z30" s="970"/>
      <c r="AA30" s="616"/>
      <c r="AB30" s="51"/>
      <c r="AC30" s="939"/>
      <c r="AD30" s="939"/>
      <c r="AE30" s="956"/>
      <c r="AF30" s="956"/>
      <c r="AG30" s="957"/>
      <c r="AH30" s="939"/>
      <c r="AI30" s="939"/>
      <c r="AJ30" s="939"/>
      <c r="AK30" s="939"/>
      <c r="AL30" s="939"/>
      <c r="AM30" s="939"/>
      <c r="AN30" s="939"/>
      <c r="AO30" s="939"/>
      <c r="AP30" s="939"/>
      <c r="AQ30" s="939"/>
      <c r="AR30" s="939"/>
      <c r="AS30" s="939"/>
      <c r="AT30" s="939"/>
      <c r="AU30" s="939"/>
      <c r="AV30" s="939"/>
      <c r="AW30" s="939"/>
      <c r="AX30" s="939"/>
      <c r="AY30" s="939"/>
      <c r="AZ30" s="939"/>
      <c r="BA30" s="939"/>
      <c r="BB30" s="939"/>
      <c r="BC30" s="939"/>
      <c r="BD30" s="939"/>
      <c r="BE30" s="939"/>
      <c r="BF30" s="939"/>
      <c r="BG30" s="939"/>
      <c r="BH30" s="939"/>
      <c r="BI30" s="939"/>
      <c r="BJ30" s="939"/>
      <c r="BK30" s="939"/>
      <c r="BL30" s="939"/>
      <c r="BM30" s="939"/>
      <c r="BN30" s="939"/>
      <c r="BO30" s="939"/>
      <c r="BP30" s="939"/>
      <c r="BQ30" s="939"/>
      <c r="BR30" s="939"/>
      <c r="BS30" s="939"/>
      <c r="BT30" s="939"/>
      <c r="BU30" s="939"/>
      <c r="BV30" s="939"/>
      <c r="BW30" s="939"/>
      <c r="BX30" s="939"/>
      <c r="BY30" s="939"/>
      <c r="BZ30" s="939"/>
      <c r="CA30" s="939"/>
      <c r="CB30" s="939"/>
      <c r="CC30" s="939"/>
      <c r="CD30" s="939"/>
      <c r="CE30" s="939"/>
      <c r="CF30" s="939"/>
      <c r="CG30" s="939"/>
      <c r="CH30" s="939"/>
      <c r="CI30" s="939"/>
      <c r="CJ30" s="939"/>
      <c r="CK30" s="939"/>
      <c r="CL30" s="939"/>
      <c r="CM30" s="939"/>
      <c r="CN30" s="939"/>
      <c r="CO30" s="939"/>
      <c r="CP30" s="939"/>
      <c r="CQ30" s="939"/>
      <c r="CR30" s="939"/>
      <c r="CS30" s="939"/>
      <c r="CT30" s="939"/>
      <c r="CU30" s="939"/>
      <c r="CV30" s="939"/>
      <c r="CW30" s="939"/>
      <c r="CX30" s="939"/>
      <c r="CY30" s="939"/>
      <c r="CZ30" s="939"/>
      <c r="DA30" s="939"/>
      <c r="DB30" s="939"/>
      <c r="DC30" s="939"/>
      <c r="DD30" s="939"/>
      <c r="DE30" s="939"/>
      <c r="DF30" s="939"/>
      <c r="DG30" s="939"/>
      <c r="DH30" s="939"/>
      <c r="DI30" s="939"/>
      <c r="DJ30" s="939"/>
      <c r="DK30" s="939"/>
      <c r="DL30" s="939"/>
      <c r="DM30" s="939"/>
      <c r="DN30" s="939"/>
      <c r="DO30" s="939"/>
      <c r="DP30" s="939"/>
      <c r="DQ30" s="939"/>
      <c r="DR30" s="939"/>
      <c r="DS30" s="939"/>
      <c r="DT30" s="939"/>
      <c r="DU30" s="939"/>
      <c r="DV30" s="939"/>
      <c r="DW30" s="939"/>
      <c r="DX30" s="939"/>
      <c r="DY30" s="939"/>
      <c r="DZ30" s="939"/>
      <c r="EA30" s="939"/>
      <c r="EB30" s="939"/>
      <c r="EC30" s="939"/>
      <c r="ED30" s="939"/>
      <c r="EE30" s="939"/>
      <c r="EF30" s="939"/>
      <c r="EG30" s="939"/>
      <c r="EH30" s="939"/>
      <c r="EI30" s="939"/>
      <c r="EJ30" s="939"/>
      <c r="EK30" s="939"/>
      <c r="EL30" s="939"/>
      <c r="EM30" s="939"/>
      <c r="EN30" s="939"/>
      <c r="EO30" s="939"/>
      <c r="EP30" s="939"/>
      <c r="EQ30" s="939"/>
      <c r="ER30" s="939"/>
      <c r="ES30" s="939"/>
      <c r="ET30" s="939"/>
      <c r="EU30" s="939"/>
      <c r="EV30" s="939"/>
      <c r="EW30" s="939"/>
      <c r="EX30" s="939"/>
      <c r="EY30" s="939"/>
      <c r="EZ30" s="939"/>
      <c r="FA30" s="939"/>
      <c r="FB30" s="939"/>
      <c r="FC30" s="939"/>
      <c r="FD30" s="939"/>
      <c r="FE30" s="939"/>
      <c r="FF30" s="939"/>
      <c r="FG30" s="939"/>
      <c r="FH30" s="939"/>
      <c r="FI30" s="939"/>
      <c r="FJ30" s="939"/>
      <c r="FK30" s="939"/>
      <c r="FL30" s="939"/>
      <c r="FM30" s="939"/>
      <c r="FN30" s="939"/>
      <c r="FO30" s="939"/>
      <c r="FP30" s="939"/>
      <c r="FQ30" s="939"/>
      <c r="FR30" s="939"/>
      <c r="FS30" s="939"/>
      <c r="FT30" s="939"/>
      <c r="FU30" s="939"/>
      <c r="FV30" s="939"/>
      <c r="FW30" s="939"/>
      <c r="FX30" s="939"/>
      <c r="FY30" s="939"/>
      <c r="FZ30" s="939"/>
      <c r="GA30" s="939"/>
      <c r="GB30" s="939"/>
      <c r="GC30" s="939"/>
      <c r="GD30" s="939"/>
      <c r="GE30" s="939"/>
      <c r="GF30" s="939"/>
      <c r="GG30" s="939"/>
      <c r="GH30" s="939"/>
      <c r="GI30" s="939"/>
      <c r="GJ30" s="939"/>
      <c r="GK30" s="939"/>
      <c r="GL30" s="939"/>
      <c r="GM30" s="939"/>
      <c r="GN30" s="939"/>
      <c r="GO30" s="939"/>
      <c r="GP30" s="939"/>
      <c r="GQ30" s="939"/>
      <c r="GR30" s="939"/>
      <c r="GS30" s="939"/>
      <c r="GT30" s="939"/>
      <c r="GU30" s="939"/>
      <c r="GV30" s="939"/>
      <c r="GW30" s="939"/>
      <c r="GX30" s="939"/>
      <c r="GY30" s="939"/>
      <c r="GZ30" s="939"/>
      <c r="HA30" s="939"/>
      <c r="HB30" s="939"/>
      <c r="HC30" s="939"/>
      <c r="HD30" s="939"/>
      <c r="HE30" s="939"/>
      <c r="HF30" s="939"/>
      <c r="HG30" s="939"/>
      <c r="HH30" s="939"/>
      <c r="HI30" s="939"/>
      <c r="HJ30" s="939"/>
      <c r="HK30" s="939"/>
      <c r="HL30" s="939"/>
      <c r="HM30" s="939"/>
      <c r="HN30" s="939"/>
      <c r="HO30" s="939"/>
      <c r="HP30" s="939"/>
      <c r="HQ30" s="939"/>
      <c r="HR30" s="939"/>
      <c r="HS30" s="939"/>
      <c r="HT30" s="939"/>
      <c r="HU30" s="939"/>
      <c r="HV30" s="939"/>
      <c r="HW30" s="939"/>
      <c r="HX30" s="939"/>
      <c r="HY30" s="939"/>
      <c r="HZ30" s="939"/>
      <c r="IA30" s="939"/>
      <c r="IB30" s="939"/>
      <c r="IC30" s="939"/>
      <c r="ID30" s="939"/>
      <c r="IE30" s="939"/>
      <c r="IF30" s="939"/>
      <c r="IG30" s="939"/>
      <c r="IH30" s="939"/>
      <c r="II30" s="939"/>
      <c r="IJ30" s="939"/>
      <c r="IK30" s="939"/>
      <c r="IL30" s="939"/>
      <c r="IM30" s="939"/>
      <c r="IN30" s="939"/>
      <c r="IO30" s="939"/>
      <c r="IP30" s="939"/>
      <c r="IQ30" s="939"/>
      <c r="IR30" s="939"/>
      <c r="IS30" s="939"/>
    </row>
    <row r="31" spans="1:253" x14ac:dyDescent="0.3">
      <c r="A31" s="617"/>
      <c r="B31" s="56"/>
      <c r="C31" s="56"/>
      <c r="D31" s="618"/>
      <c r="E31" s="618"/>
      <c r="F31" s="618"/>
      <c r="G31" s="618"/>
      <c r="H31" s="618"/>
      <c r="I31" s="618"/>
      <c r="J31" s="618"/>
      <c r="K31" s="618"/>
      <c r="L31" s="618"/>
      <c r="M31" s="618"/>
      <c r="N31" s="618"/>
      <c r="O31" s="618"/>
      <c r="P31" s="618"/>
      <c r="Q31" s="618"/>
      <c r="R31" s="618"/>
      <c r="S31" s="618"/>
      <c r="T31" s="618"/>
      <c r="U31" s="618"/>
      <c r="V31" s="618"/>
      <c r="W31" s="618"/>
      <c r="X31" s="618"/>
      <c r="Y31" s="618"/>
      <c r="Z31" s="618"/>
      <c r="AA31" s="616"/>
      <c r="AB31" s="59"/>
      <c r="AC31" s="620"/>
      <c r="AD31" s="615"/>
      <c r="AE31" s="956"/>
      <c r="AF31" s="956"/>
      <c r="AG31" s="957"/>
      <c r="AH31" s="619"/>
      <c r="AI31" s="616"/>
      <c r="AJ31" s="616"/>
      <c r="AK31" s="616"/>
      <c r="AL31" s="616"/>
      <c r="AM31" s="616"/>
      <c r="AN31" s="616"/>
      <c r="AO31" s="59"/>
      <c r="AP31" s="620"/>
      <c r="AQ31" s="615"/>
      <c r="AR31" s="615"/>
      <c r="AS31" s="619"/>
      <c r="AT31" s="616"/>
      <c r="AU31" s="616"/>
      <c r="AV31" s="616"/>
      <c r="AW31" s="616"/>
      <c r="AX31" s="616"/>
      <c r="AY31" s="616"/>
      <c r="AZ31" s="59"/>
      <c r="BA31" s="620"/>
      <c r="BB31" s="615"/>
      <c r="BC31" s="615"/>
      <c r="BD31" s="619"/>
      <c r="BE31" s="616"/>
      <c r="BF31" s="616"/>
      <c r="BG31" s="616"/>
      <c r="BH31" s="616"/>
      <c r="BI31" s="616"/>
      <c r="BJ31" s="616"/>
      <c r="BK31" s="59"/>
      <c r="BL31" s="620"/>
      <c r="BM31" s="615"/>
      <c r="BN31" s="615"/>
      <c r="BO31" s="619"/>
      <c r="BP31" s="616"/>
      <c r="BQ31" s="616"/>
      <c r="BR31" s="616"/>
      <c r="BS31" s="616"/>
      <c r="BT31" s="616"/>
      <c r="BU31" s="616"/>
      <c r="BV31" s="59"/>
      <c r="BW31" s="620"/>
      <c r="BX31" s="615"/>
      <c r="BY31" s="615"/>
      <c r="BZ31" s="619"/>
      <c r="CA31" s="616"/>
      <c r="CB31" s="616"/>
      <c r="CC31" s="616"/>
      <c r="CD31" s="616"/>
      <c r="CE31" s="616"/>
      <c r="CF31" s="616"/>
      <c r="CG31" s="59"/>
      <c r="CH31" s="620"/>
      <c r="CI31" s="615"/>
      <c r="CJ31" s="615"/>
      <c r="CK31" s="619"/>
      <c r="CL31" s="616"/>
      <c r="CM31" s="616"/>
      <c r="CN31" s="616"/>
      <c r="CO31" s="616"/>
      <c r="CP31" s="616"/>
      <c r="CQ31" s="616"/>
      <c r="CR31" s="59"/>
      <c r="CS31" s="620"/>
      <c r="CT31" s="615"/>
      <c r="CU31" s="615"/>
      <c r="CV31" s="619"/>
      <c r="CW31" s="616"/>
      <c r="CX31" s="616"/>
      <c r="CY31" s="616"/>
      <c r="CZ31" s="616"/>
      <c r="DA31" s="616"/>
      <c r="DB31" s="616"/>
      <c r="DC31" s="59"/>
      <c r="DD31" s="620"/>
      <c r="DE31" s="615"/>
      <c r="DF31" s="615"/>
      <c r="DG31" s="619"/>
      <c r="DH31" s="616"/>
      <c r="DI31" s="616"/>
      <c r="DJ31" s="616"/>
      <c r="DK31" s="616"/>
      <c r="DL31" s="616"/>
      <c r="DM31" s="616"/>
      <c r="DN31" s="59"/>
      <c r="DO31" s="620"/>
      <c r="DP31" s="615"/>
      <c r="DQ31" s="615"/>
      <c r="DR31" s="619"/>
      <c r="DS31" s="616"/>
      <c r="DT31" s="616"/>
      <c r="DU31" s="616"/>
      <c r="DV31" s="616"/>
      <c r="DW31" s="616"/>
      <c r="DX31" s="616"/>
      <c r="DY31" s="59"/>
      <c r="DZ31" s="620"/>
      <c r="EA31" s="615"/>
      <c r="EB31" s="615"/>
      <c r="EC31" s="619"/>
      <c r="ED31" s="616"/>
      <c r="EE31" s="616"/>
      <c r="EF31" s="616"/>
      <c r="EG31" s="616"/>
      <c r="EH31" s="616"/>
      <c r="EI31" s="616"/>
      <c r="EJ31" s="59"/>
      <c r="EK31" s="620"/>
      <c r="EL31" s="615"/>
      <c r="EM31" s="615"/>
      <c r="EN31" s="619"/>
      <c r="EO31" s="616"/>
      <c r="EP31" s="616"/>
      <c r="EQ31" s="616"/>
      <c r="ER31" s="616"/>
      <c r="ES31" s="616"/>
      <c r="ET31" s="616"/>
      <c r="EU31" s="59"/>
      <c r="EV31" s="620"/>
      <c r="EW31" s="615"/>
      <c r="EX31" s="615"/>
      <c r="EY31" s="619"/>
      <c r="EZ31" s="616"/>
      <c r="FA31" s="616"/>
      <c r="FB31" s="616"/>
      <c r="FC31" s="616"/>
      <c r="FD31" s="616"/>
      <c r="FE31" s="616"/>
      <c r="FF31" s="59"/>
      <c r="FG31" s="620"/>
      <c r="FH31" s="615"/>
      <c r="FI31" s="615"/>
      <c r="FJ31" s="619"/>
      <c r="FK31" s="616"/>
      <c r="FL31" s="616"/>
      <c r="FM31" s="616"/>
      <c r="FN31" s="616"/>
      <c r="FO31" s="616"/>
      <c r="FP31" s="616"/>
      <c r="FQ31" s="59"/>
      <c r="FR31" s="620"/>
      <c r="FS31" s="615"/>
      <c r="FT31" s="615"/>
      <c r="FU31" s="619"/>
      <c r="FV31" s="616"/>
      <c r="FW31" s="616"/>
      <c r="FX31" s="616"/>
      <c r="FY31" s="616"/>
      <c r="FZ31" s="616"/>
      <c r="GA31" s="616"/>
      <c r="GB31" s="59"/>
      <c r="GC31" s="620"/>
      <c r="GD31" s="615"/>
      <c r="GE31" s="615"/>
      <c r="GF31" s="619"/>
      <c r="GG31" s="616"/>
      <c r="GH31" s="616"/>
      <c r="GI31" s="616"/>
      <c r="GJ31" s="616"/>
      <c r="GK31" s="616"/>
      <c r="GL31" s="616"/>
      <c r="GM31" s="59"/>
      <c r="GN31" s="620"/>
      <c r="GO31" s="615"/>
      <c r="GP31" s="615"/>
      <c r="GQ31" s="619"/>
      <c r="GR31" s="616"/>
      <c r="GS31" s="616"/>
      <c r="GT31" s="616"/>
      <c r="GU31" s="616"/>
      <c r="GV31" s="616"/>
      <c r="GW31" s="616"/>
      <c r="GX31" s="59"/>
      <c r="GY31" s="620"/>
      <c r="GZ31" s="615"/>
      <c r="HA31" s="615"/>
      <c r="HB31" s="619"/>
      <c r="HC31" s="616"/>
      <c r="HD31" s="616"/>
      <c r="HE31" s="616"/>
      <c r="HF31" s="616"/>
      <c r="HG31" s="616"/>
      <c r="HH31" s="616"/>
      <c r="HI31" s="59"/>
      <c r="HJ31" s="620"/>
      <c r="HK31" s="615"/>
      <c r="HL31" s="615"/>
      <c r="HM31" s="619"/>
      <c r="HN31" s="616"/>
      <c r="HO31" s="616"/>
      <c r="HP31" s="616"/>
      <c r="HQ31" s="616"/>
      <c r="HR31" s="616"/>
      <c r="HS31" s="616"/>
      <c r="HT31" s="59"/>
      <c r="HU31" s="620"/>
      <c r="HV31" s="615"/>
      <c r="HW31" s="615"/>
      <c r="HX31" s="619"/>
      <c r="HY31" s="616"/>
      <c r="HZ31" s="616"/>
      <c r="IA31" s="616"/>
      <c r="IB31" s="616"/>
      <c r="IC31" s="616"/>
      <c r="ID31" s="616"/>
      <c r="IE31" s="59"/>
      <c r="IF31" s="620"/>
      <c r="IG31" s="615"/>
      <c r="IH31" s="615"/>
      <c r="II31" s="619"/>
      <c r="IJ31" s="616"/>
      <c r="IK31" s="616"/>
      <c r="IL31" s="616"/>
      <c r="IM31" s="616"/>
      <c r="IN31" s="616"/>
      <c r="IO31" s="616"/>
      <c r="IP31" s="59"/>
      <c r="IQ31" s="620"/>
      <c r="IR31" s="615"/>
      <c r="IS31" s="615"/>
    </row>
    <row r="32" spans="1:253" x14ac:dyDescent="0.3">
      <c r="A32" s="61"/>
      <c r="B32" s="1279" t="s">
        <v>40</v>
      </c>
      <c r="C32" s="1316"/>
      <c r="D32" s="1280"/>
      <c r="E32" s="971"/>
      <c r="F32" s="618"/>
      <c r="G32" s="618"/>
      <c r="H32" s="618"/>
      <c r="I32" s="618"/>
      <c r="J32" s="618"/>
      <c r="K32" s="618"/>
      <c r="L32" s="618"/>
      <c r="M32" s="618"/>
      <c r="N32" s="618"/>
      <c r="O32" s="618"/>
      <c r="P32" s="618"/>
      <c r="Q32" s="618"/>
      <c r="R32" s="618"/>
      <c r="S32" s="618"/>
      <c r="T32" s="618"/>
      <c r="U32" s="618"/>
      <c r="V32" s="618"/>
      <c r="W32" s="618"/>
      <c r="X32" s="618"/>
      <c r="Y32" s="618"/>
      <c r="Z32" s="618"/>
      <c r="AA32" s="616"/>
      <c r="AB32" s="59"/>
      <c r="AC32" s="620"/>
      <c r="AD32" s="615"/>
      <c r="AE32" s="956"/>
      <c r="AF32" s="956"/>
      <c r="AG32" s="957"/>
      <c r="AH32" s="619"/>
      <c r="AI32" s="616"/>
      <c r="AJ32" s="616"/>
      <c r="AK32" s="616"/>
      <c r="AL32" s="616"/>
      <c r="AM32" s="616"/>
      <c r="AN32" s="616"/>
      <c r="AO32" s="59"/>
      <c r="AP32" s="620"/>
      <c r="AQ32" s="615"/>
      <c r="AR32" s="615"/>
      <c r="AS32" s="619"/>
      <c r="AT32" s="616"/>
      <c r="AU32" s="616"/>
      <c r="AV32" s="616"/>
      <c r="AW32" s="616"/>
      <c r="AX32" s="616"/>
      <c r="AY32" s="616"/>
      <c r="AZ32" s="59"/>
      <c r="BA32" s="620"/>
      <c r="BB32" s="615"/>
      <c r="BC32" s="615"/>
      <c r="BD32" s="619"/>
      <c r="BE32" s="616"/>
      <c r="BF32" s="616"/>
      <c r="BG32" s="616"/>
      <c r="BH32" s="616"/>
      <c r="BI32" s="616"/>
      <c r="BJ32" s="616"/>
      <c r="BK32" s="59"/>
      <c r="BL32" s="620"/>
      <c r="BM32" s="615"/>
      <c r="BN32" s="615"/>
      <c r="BO32" s="619"/>
      <c r="BP32" s="616"/>
      <c r="BQ32" s="616"/>
      <c r="BR32" s="616"/>
      <c r="BS32" s="616"/>
      <c r="BT32" s="616"/>
      <c r="BU32" s="616"/>
      <c r="BV32" s="59"/>
      <c r="BW32" s="620"/>
      <c r="BX32" s="615"/>
      <c r="BY32" s="615"/>
      <c r="BZ32" s="619"/>
      <c r="CA32" s="616"/>
      <c r="CB32" s="616"/>
      <c r="CC32" s="616"/>
      <c r="CD32" s="616"/>
      <c r="CE32" s="616"/>
      <c r="CF32" s="616"/>
      <c r="CG32" s="59"/>
      <c r="CH32" s="620"/>
      <c r="CI32" s="615"/>
      <c r="CJ32" s="615"/>
      <c r="CK32" s="619"/>
      <c r="CL32" s="616"/>
      <c r="CM32" s="616"/>
      <c r="CN32" s="616"/>
      <c r="CO32" s="616"/>
      <c r="CP32" s="616"/>
      <c r="CQ32" s="616"/>
      <c r="CR32" s="59"/>
      <c r="CS32" s="620"/>
      <c r="CT32" s="615"/>
      <c r="CU32" s="615"/>
      <c r="CV32" s="619"/>
      <c r="CW32" s="616"/>
      <c r="CX32" s="616"/>
      <c r="CY32" s="616"/>
      <c r="CZ32" s="616"/>
      <c r="DA32" s="616"/>
      <c r="DB32" s="616"/>
      <c r="DC32" s="59"/>
      <c r="DD32" s="620"/>
      <c r="DE32" s="615"/>
      <c r="DF32" s="615"/>
      <c r="DG32" s="619"/>
      <c r="DH32" s="616"/>
      <c r="DI32" s="616"/>
      <c r="DJ32" s="616"/>
      <c r="DK32" s="616"/>
      <c r="DL32" s="616"/>
      <c r="DM32" s="616"/>
      <c r="DN32" s="59"/>
      <c r="DO32" s="620"/>
      <c r="DP32" s="615"/>
      <c r="DQ32" s="615"/>
      <c r="DR32" s="619"/>
      <c r="DS32" s="616"/>
      <c r="DT32" s="616"/>
      <c r="DU32" s="616"/>
      <c r="DV32" s="616"/>
      <c r="DW32" s="616"/>
      <c r="DX32" s="616"/>
      <c r="DY32" s="59"/>
      <c r="DZ32" s="620"/>
      <c r="EA32" s="615"/>
      <c r="EB32" s="615"/>
      <c r="EC32" s="619"/>
      <c r="ED32" s="616"/>
      <c r="EE32" s="616"/>
      <c r="EF32" s="616"/>
      <c r="EG32" s="616"/>
      <c r="EH32" s="616"/>
      <c r="EI32" s="616"/>
      <c r="EJ32" s="59"/>
      <c r="EK32" s="620"/>
      <c r="EL32" s="615"/>
      <c r="EM32" s="615"/>
      <c r="EN32" s="619"/>
      <c r="EO32" s="616"/>
      <c r="EP32" s="616"/>
      <c r="EQ32" s="616"/>
      <c r="ER32" s="616"/>
      <c r="ES32" s="616"/>
      <c r="ET32" s="616"/>
      <c r="EU32" s="59"/>
      <c r="EV32" s="620"/>
      <c r="EW32" s="615"/>
      <c r="EX32" s="615"/>
      <c r="EY32" s="619"/>
      <c r="EZ32" s="616"/>
      <c r="FA32" s="616"/>
      <c r="FB32" s="616"/>
      <c r="FC32" s="616"/>
      <c r="FD32" s="616"/>
      <c r="FE32" s="616"/>
      <c r="FF32" s="59"/>
      <c r="FG32" s="620"/>
      <c r="FH32" s="615"/>
      <c r="FI32" s="615"/>
      <c r="FJ32" s="619"/>
      <c r="FK32" s="616"/>
      <c r="FL32" s="616"/>
      <c r="FM32" s="616"/>
      <c r="FN32" s="616"/>
      <c r="FO32" s="616"/>
      <c r="FP32" s="616"/>
      <c r="FQ32" s="59"/>
      <c r="FR32" s="620"/>
      <c r="FS32" s="615"/>
      <c r="FT32" s="615"/>
      <c r="FU32" s="619"/>
      <c r="FV32" s="616"/>
      <c r="FW32" s="616"/>
      <c r="FX32" s="616"/>
      <c r="FY32" s="616"/>
      <c r="FZ32" s="616"/>
      <c r="GA32" s="616"/>
      <c r="GB32" s="59"/>
      <c r="GC32" s="620"/>
      <c r="GD32" s="615"/>
      <c r="GE32" s="615"/>
      <c r="GF32" s="619"/>
      <c r="GG32" s="616"/>
      <c r="GH32" s="616"/>
      <c r="GI32" s="616"/>
      <c r="GJ32" s="616"/>
      <c r="GK32" s="616"/>
      <c r="GL32" s="616"/>
      <c r="GM32" s="59"/>
      <c r="GN32" s="620"/>
      <c r="GO32" s="615"/>
      <c r="GP32" s="615"/>
      <c r="GQ32" s="619"/>
      <c r="GR32" s="616"/>
      <c r="GS32" s="616"/>
      <c r="GT32" s="616"/>
      <c r="GU32" s="616"/>
      <c r="GV32" s="616"/>
      <c r="GW32" s="616"/>
      <c r="GX32" s="59"/>
      <c r="GY32" s="620"/>
      <c r="GZ32" s="615"/>
      <c r="HA32" s="615"/>
      <c r="HB32" s="619"/>
      <c r="HC32" s="616"/>
      <c r="HD32" s="616"/>
      <c r="HE32" s="616"/>
      <c r="HF32" s="616"/>
      <c r="HG32" s="616"/>
      <c r="HH32" s="616"/>
      <c r="HI32" s="59"/>
      <c r="HJ32" s="620"/>
      <c r="HK32" s="615"/>
      <c r="HL32" s="615"/>
      <c r="HM32" s="619"/>
      <c r="HN32" s="616"/>
      <c r="HO32" s="616"/>
      <c r="HP32" s="616"/>
      <c r="HQ32" s="616"/>
      <c r="HR32" s="616"/>
      <c r="HS32" s="616"/>
      <c r="HT32" s="59"/>
      <c r="HU32" s="620"/>
      <c r="HV32" s="615"/>
      <c r="HW32" s="615"/>
      <c r="HX32" s="619"/>
      <c r="HY32" s="616"/>
      <c r="HZ32" s="616"/>
      <c r="IA32" s="616"/>
      <c r="IB32" s="616"/>
      <c r="IC32" s="616"/>
      <c r="ID32" s="616"/>
      <c r="IE32" s="59"/>
      <c r="IF32" s="620"/>
      <c r="IG32" s="615"/>
      <c r="IH32" s="615"/>
      <c r="II32" s="619"/>
      <c r="IJ32" s="616"/>
      <c r="IK32" s="616"/>
      <c r="IL32" s="616"/>
      <c r="IM32" s="616"/>
      <c r="IN32" s="616"/>
      <c r="IO32" s="616"/>
      <c r="IP32" s="59"/>
      <c r="IQ32" s="620"/>
      <c r="IR32" s="615"/>
      <c r="IS32" s="615"/>
    </row>
    <row r="33" spans="1:253" x14ac:dyDescent="0.3">
      <c r="A33" s="96">
        <v>1</v>
      </c>
      <c r="B33" s="1275"/>
      <c r="C33" s="1276"/>
      <c r="D33" s="1355"/>
      <c r="E33" s="428"/>
      <c r="F33" s="618"/>
      <c r="G33" s="618"/>
      <c r="H33" s="618"/>
      <c r="I33" s="618"/>
      <c r="J33" s="618"/>
      <c r="K33" s="618"/>
      <c r="L33" s="618"/>
      <c r="M33" s="618"/>
      <c r="N33" s="618"/>
      <c r="O33" s="972"/>
      <c r="P33" s="618"/>
      <c r="Q33" s="618"/>
      <c r="R33" s="618"/>
      <c r="S33" s="618"/>
      <c r="T33" s="618"/>
      <c r="U33" s="618"/>
      <c r="V33" s="618"/>
      <c r="W33" s="618"/>
      <c r="X33" s="618"/>
      <c r="Y33" s="618"/>
      <c r="Z33" s="618"/>
      <c r="AA33" s="616"/>
      <c r="AB33" s="59"/>
      <c r="AC33" s="620"/>
      <c r="AD33" s="615"/>
      <c r="AE33" s="954"/>
      <c r="AF33" s="954"/>
      <c r="AG33" s="955"/>
      <c r="AH33" s="619"/>
      <c r="AI33" s="616"/>
      <c r="AJ33" s="616"/>
      <c r="AK33" s="616"/>
      <c r="AL33" s="616"/>
      <c r="AM33" s="616"/>
      <c r="AN33" s="616"/>
      <c r="AO33" s="59"/>
      <c r="AP33" s="620"/>
      <c r="AQ33" s="615"/>
      <c r="AR33" s="615"/>
      <c r="AS33" s="619"/>
      <c r="AT33" s="616"/>
      <c r="AU33" s="616"/>
      <c r="AV33" s="616"/>
      <c r="AW33" s="616"/>
      <c r="AX33" s="616"/>
      <c r="AY33" s="616"/>
      <c r="AZ33" s="59"/>
      <c r="BA33" s="620"/>
      <c r="BB33" s="615"/>
      <c r="BC33" s="615"/>
      <c r="BD33" s="619"/>
      <c r="BE33" s="616"/>
      <c r="BF33" s="616"/>
      <c r="BG33" s="616"/>
      <c r="BH33" s="616"/>
      <c r="BI33" s="616"/>
      <c r="BJ33" s="616"/>
      <c r="BK33" s="59"/>
      <c r="BL33" s="620"/>
      <c r="BM33" s="615"/>
      <c r="BN33" s="615"/>
      <c r="BO33" s="619"/>
      <c r="BP33" s="616"/>
      <c r="BQ33" s="616"/>
      <c r="BR33" s="616"/>
      <c r="BS33" s="616"/>
      <c r="BT33" s="616"/>
      <c r="BU33" s="616"/>
      <c r="BV33" s="59"/>
      <c r="BW33" s="620"/>
      <c r="BX33" s="615"/>
      <c r="BY33" s="615"/>
      <c r="BZ33" s="619"/>
      <c r="CA33" s="616"/>
      <c r="CB33" s="616"/>
      <c r="CC33" s="616"/>
      <c r="CD33" s="616"/>
      <c r="CE33" s="616"/>
      <c r="CF33" s="616"/>
      <c r="CG33" s="59"/>
      <c r="CH33" s="620"/>
      <c r="CI33" s="615"/>
      <c r="CJ33" s="615"/>
      <c r="CK33" s="619"/>
      <c r="CL33" s="616"/>
      <c r="CM33" s="616"/>
      <c r="CN33" s="616"/>
      <c r="CO33" s="616"/>
      <c r="CP33" s="616"/>
      <c r="CQ33" s="616"/>
      <c r="CR33" s="59"/>
      <c r="CS33" s="620"/>
      <c r="CT33" s="615"/>
      <c r="CU33" s="615"/>
      <c r="CV33" s="619"/>
      <c r="CW33" s="616"/>
      <c r="CX33" s="616"/>
      <c r="CY33" s="616"/>
      <c r="CZ33" s="616"/>
      <c r="DA33" s="616"/>
      <c r="DB33" s="616"/>
      <c r="DC33" s="59"/>
      <c r="DD33" s="620"/>
      <c r="DE33" s="615"/>
      <c r="DF33" s="615"/>
      <c r="DG33" s="619"/>
      <c r="DH33" s="616"/>
      <c r="DI33" s="616"/>
      <c r="DJ33" s="616"/>
      <c r="DK33" s="616"/>
      <c r="DL33" s="616"/>
      <c r="DM33" s="616"/>
      <c r="DN33" s="59"/>
      <c r="DO33" s="620"/>
      <c r="DP33" s="615"/>
      <c r="DQ33" s="615"/>
      <c r="DR33" s="619"/>
      <c r="DS33" s="616"/>
      <c r="DT33" s="616"/>
      <c r="DU33" s="616"/>
      <c r="DV33" s="616"/>
      <c r="DW33" s="616"/>
      <c r="DX33" s="616"/>
      <c r="DY33" s="59"/>
      <c r="DZ33" s="620"/>
      <c r="EA33" s="615"/>
      <c r="EB33" s="615"/>
      <c r="EC33" s="619"/>
      <c r="ED33" s="616"/>
      <c r="EE33" s="616"/>
      <c r="EF33" s="616"/>
      <c r="EG33" s="616"/>
      <c r="EH33" s="616"/>
      <c r="EI33" s="616"/>
      <c r="EJ33" s="59"/>
      <c r="EK33" s="620"/>
      <c r="EL33" s="615"/>
      <c r="EM33" s="615"/>
      <c r="EN33" s="619"/>
      <c r="EO33" s="616"/>
      <c r="EP33" s="616"/>
      <c r="EQ33" s="616"/>
      <c r="ER33" s="616"/>
      <c r="ES33" s="616"/>
      <c r="ET33" s="616"/>
      <c r="EU33" s="59"/>
      <c r="EV33" s="620"/>
      <c r="EW33" s="615"/>
      <c r="EX33" s="615"/>
      <c r="EY33" s="619"/>
      <c r="EZ33" s="616"/>
      <c r="FA33" s="616"/>
      <c r="FB33" s="616"/>
      <c r="FC33" s="616"/>
      <c r="FD33" s="616"/>
      <c r="FE33" s="616"/>
      <c r="FF33" s="59"/>
      <c r="FG33" s="620"/>
      <c r="FH33" s="615"/>
      <c r="FI33" s="615"/>
      <c r="FJ33" s="619"/>
      <c r="FK33" s="616"/>
      <c r="FL33" s="616"/>
      <c r="FM33" s="616"/>
      <c r="FN33" s="616"/>
      <c r="FO33" s="616"/>
      <c r="FP33" s="616"/>
      <c r="FQ33" s="59"/>
      <c r="FR33" s="620"/>
      <c r="FS33" s="615"/>
      <c r="FT33" s="615"/>
      <c r="FU33" s="619"/>
      <c r="FV33" s="616"/>
      <c r="FW33" s="616"/>
      <c r="FX33" s="616"/>
      <c r="FY33" s="616"/>
      <c r="FZ33" s="616"/>
      <c r="GA33" s="616"/>
      <c r="GB33" s="59"/>
      <c r="GC33" s="620"/>
      <c r="GD33" s="615"/>
      <c r="GE33" s="615"/>
      <c r="GF33" s="619"/>
      <c r="GG33" s="616"/>
      <c r="GH33" s="616"/>
      <c r="GI33" s="616"/>
      <c r="GJ33" s="616"/>
      <c r="GK33" s="616"/>
      <c r="GL33" s="616"/>
      <c r="GM33" s="59"/>
      <c r="GN33" s="620"/>
      <c r="GO33" s="615"/>
      <c r="GP33" s="615"/>
      <c r="GQ33" s="619"/>
      <c r="GR33" s="616"/>
      <c r="GS33" s="616"/>
      <c r="GT33" s="616"/>
      <c r="GU33" s="616"/>
      <c r="GV33" s="616"/>
      <c r="GW33" s="616"/>
      <c r="GX33" s="59"/>
      <c r="GY33" s="620"/>
      <c r="GZ33" s="615"/>
      <c r="HA33" s="615"/>
      <c r="HB33" s="619"/>
      <c r="HC33" s="616"/>
      <c r="HD33" s="616"/>
      <c r="HE33" s="616"/>
      <c r="HF33" s="616"/>
      <c r="HG33" s="616"/>
      <c r="HH33" s="616"/>
      <c r="HI33" s="59"/>
      <c r="HJ33" s="620"/>
      <c r="HK33" s="615"/>
      <c r="HL33" s="615"/>
      <c r="HM33" s="619"/>
      <c r="HN33" s="616"/>
      <c r="HO33" s="616"/>
      <c r="HP33" s="616"/>
      <c r="HQ33" s="616"/>
      <c r="HR33" s="616"/>
      <c r="HS33" s="616"/>
      <c r="HT33" s="59"/>
      <c r="HU33" s="620"/>
      <c r="HV33" s="615"/>
      <c r="HW33" s="615"/>
      <c r="HX33" s="619"/>
      <c r="HY33" s="616"/>
      <c r="HZ33" s="616"/>
      <c r="IA33" s="616"/>
      <c r="IB33" s="616"/>
      <c r="IC33" s="616"/>
      <c r="ID33" s="616"/>
      <c r="IE33" s="59"/>
      <c r="IF33" s="620"/>
      <c r="IG33" s="615"/>
      <c r="IH33" s="615"/>
      <c r="II33" s="619"/>
      <c r="IJ33" s="616"/>
      <c r="IK33" s="616"/>
      <c r="IL33" s="616"/>
      <c r="IM33" s="616"/>
      <c r="IN33" s="616"/>
      <c r="IO33" s="616"/>
      <c r="IP33" s="59"/>
      <c r="IQ33" s="620"/>
      <c r="IR33" s="615"/>
      <c r="IS33" s="615"/>
    </row>
    <row r="34" spans="1:253" x14ac:dyDescent="0.3">
      <c r="A34" s="96">
        <v>2</v>
      </c>
      <c r="B34" s="1275"/>
      <c r="C34" s="1276"/>
      <c r="D34" s="1355"/>
      <c r="E34" s="428"/>
      <c r="F34" s="618"/>
      <c r="G34" s="618"/>
      <c r="H34" s="618"/>
      <c r="I34" s="618"/>
      <c r="J34" s="618"/>
      <c r="K34" s="618"/>
      <c r="L34" s="618"/>
      <c r="M34" s="618"/>
      <c r="N34" s="618"/>
      <c r="O34" s="618"/>
      <c r="P34" s="618"/>
      <c r="Q34" s="618"/>
      <c r="R34" s="618"/>
      <c r="S34" s="618"/>
      <c r="T34" s="618"/>
      <c r="U34" s="618"/>
      <c r="V34" s="618"/>
      <c r="W34" s="618"/>
      <c r="X34" s="618"/>
      <c r="Y34" s="618"/>
      <c r="Z34" s="618"/>
      <c r="AA34" s="616"/>
      <c r="AB34" s="59"/>
      <c r="AC34" s="620"/>
      <c r="AD34" s="615"/>
      <c r="AE34" s="956"/>
      <c r="AF34" s="956"/>
      <c r="AG34" s="957"/>
      <c r="AH34" s="619"/>
      <c r="AI34" s="616"/>
      <c r="AJ34" s="616"/>
      <c r="AK34" s="616"/>
      <c r="AL34" s="616"/>
      <c r="AM34" s="616"/>
      <c r="AN34" s="616"/>
      <c r="AO34" s="59"/>
      <c r="AP34" s="620"/>
      <c r="AQ34" s="615"/>
      <c r="AR34" s="615"/>
      <c r="AS34" s="619"/>
      <c r="AT34" s="616"/>
      <c r="AU34" s="616"/>
      <c r="AV34" s="616"/>
      <c r="AW34" s="616"/>
      <c r="AX34" s="616"/>
      <c r="AY34" s="616"/>
      <c r="AZ34" s="59"/>
      <c r="BA34" s="620"/>
      <c r="BB34" s="615"/>
      <c r="BC34" s="615"/>
      <c r="BD34" s="619"/>
      <c r="BE34" s="616"/>
      <c r="BF34" s="616"/>
      <c r="BG34" s="616"/>
      <c r="BH34" s="616"/>
      <c r="BI34" s="616"/>
      <c r="BJ34" s="616"/>
      <c r="BK34" s="59"/>
      <c r="BL34" s="620"/>
      <c r="BM34" s="615"/>
      <c r="BN34" s="615"/>
      <c r="BO34" s="619"/>
      <c r="BP34" s="616"/>
      <c r="BQ34" s="616"/>
      <c r="BR34" s="616"/>
      <c r="BS34" s="616"/>
      <c r="BT34" s="616"/>
      <c r="BU34" s="616"/>
      <c r="BV34" s="59"/>
      <c r="BW34" s="620"/>
      <c r="BX34" s="615"/>
      <c r="BY34" s="615"/>
      <c r="BZ34" s="619"/>
      <c r="CA34" s="616"/>
      <c r="CB34" s="616"/>
      <c r="CC34" s="616"/>
      <c r="CD34" s="616"/>
      <c r="CE34" s="616"/>
      <c r="CF34" s="616"/>
      <c r="CG34" s="59"/>
      <c r="CH34" s="620"/>
      <c r="CI34" s="615"/>
      <c r="CJ34" s="615"/>
      <c r="CK34" s="619"/>
      <c r="CL34" s="616"/>
      <c r="CM34" s="616"/>
      <c r="CN34" s="616"/>
      <c r="CO34" s="616"/>
      <c r="CP34" s="616"/>
      <c r="CQ34" s="616"/>
      <c r="CR34" s="59"/>
      <c r="CS34" s="620"/>
      <c r="CT34" s="615"/>
      <c r="CU34" s="615"/>
      <c r="CV34" s="619"/>
      <c r="CW34" s="616"/>
      <c r="CX34" s="616"/>
      <c r="CY34" s="616"/>
      <c r="CZ34" s="616"/>
      <c r="DA34" s="616"/>
      <c r="DB34" s="616"/>
      <c r="DC34" s="59"/>
      <c r="DD34" s="620"/>
      <c r="DE34" s="615"/>
      <c r="DF34" s="615"/>
      <c r="DG34" s="619"/>
      <c r="DH34" s="616"/>
      <c r="DI34" s="616"/>
      <c r="DJ34" s="616"/>
      <c r="DK34" s="616"/>
      <c r="DL34" s="616"/>
      <c r="DM34" s="616"/>
      <c r="DN34" s="59"/>
      <c r="DO34" s="620"/>
      <c r="DP34" s="615"/>
      <c r="DQ34" s="615"/>
      <c r="DR34" s="619"/>
      <c r="DS34" s="616"/>
      <c r="DT34" s="616"/>
      <c r="DU34" s="616"/>
      <c r="DV34" s="616"/>
      <c r="DW34" s="616"/>
      <c r="DX34" s="616"/>
      <c r="DY34" s="59"/>
      <c r="DZ34" s="620"/>
      <c r="EA34" s="615"/>
      <c r="EB34" s="615"/>
      <c r="EC34" s="619"/>
      <c r="ED34" s="616"/>
      <c r="EE34" s="616"/>
      <c r="EF34" s="616"/>
      <c r="EG34" s="616"/>
      <c r="EH34" s="616"/>
      <c r="EI34" s="616"/>
      <c r="EJ34" s="59"/>
      <c r="EK34" s="620"/>
      <c r="EL34" s="615"/>
      <c r="EM34" s="615"/>
      <c r="EN34" s="619"/>
      <c r="EO34" s="616"/>
      <c r="EP34" s="616"/>
      <c r="EQ34" s="616"/>
      <c r="ER34" s="616"/>
      <c r="ES34" s="616"/>
      <c r="ET34" s="616"/>
      <c r="EU34" s="59"/>
      <c r="EV34" s="620"/>
      <c r="EW34" s="615"/>
      <c r="EX34" s="615"/>
      <c r="EY34" s="619"/>
      <c r="EZ34" s="616"/>
      <c r="FA34" s="616"/>
      <c r="FB34" s="616"/>
      <c r="FC34" s="616"/>
      <c r="FD34" s="616"/>
      <c r="FE34" s="616"/>
      <c r="FF34" s="59"/>
      <c r="FG34" s="620"/>
      <c r="FH34" s="615"/>
      <c r="FI34" s="615"/>
      <c r="FJ34" s="619"/>
      <c r="FK34" s="616"/>
      <c r="FL34" s="616"/>
      <c r="FM34" s="616"/>
      <c r="FN34" s="616"/>
      <c r="FO34" s="616"/>
      <c r="FP34" s="616"/>
      <c r="FQ34" s="59"/>
      <c r="FR34" s="620"/>
      <c r="FS34" s="615"/>
      <c r="FT34" s="615"/>
      <c r="FU34" s="619"/>
      <c r="FV34" s="616"/>
      <c r="FW34" s="616"/>
      <c r="FX34" s="616"/>
      <c r="FY34" s="616"/>
      <c r="FZ34" s="616"/>
      <c r="GA34" s="616"/>
      <c r="GB34" s="59"/>
      <c r="GC34" s="620"/>
      <c r="GD34" s="615"/>
      <c r="GE34" s="615"/>
      <c r="GF34" s="619"/>
      <c r="GG34" s="616"/>
      <c r="GH34" s="616"/>
      <c r="GI34" s="616"/>
      <c r="GJ34" s="616"/>
      <c r="GK34" s="616"/>
      <c r="GL34" s="616"/>
      <c r="GM34" s="59"/>
      <c r="GN34" s="620"/>
      <c r="GO34" s="615"/>
      <c r="GP34" s="615"/>
      <c r="GQ34" s="619"/>
      <c r="GR34" s="616"/>
      <c r="GS34" s="616"/>
      <c r="GT34" s="616"/>
      <c r="GU34" s="616"/>
      <c r="GV34" s="616"/>
      <c r="GW34" s="616"/>
      <c r="GX34" s="59"/>
      <c r="GY34" s="620"/>
      <c r="GZ34" s="615"/>
      <c r="HA34" s="615"/>
      <c r="HB34" s="619"/>
      <c r="HC34" s="616"/>
      <c r="HD34" s="616"/>
      <c r="HE34" s="616"/>
      <c r="HF34" s="616"/>
      <c r="HG34" s="616"/>
      <c r="HH34" s="616"/>
      <c r="HI34" s="59"/>
      <c r="HJ34" s="620"/>
      <c r="HK34" s="615"/>
      <c r="HL34" s="615"/>
      <c r="HM34" s="619"/>
      <c r="HN34" s="616"/>
      <c r="HO34" s="616"/>
      <c r="HP34" s="616"/>
      <c r="HQ34" s="616"/>
      <c r="HR34" s="616"/>
      <c r="HS34" s="616"/>
      <c r="HT34" s="59"/>
      <c r="HU34" s="620"/>
      <c r="HV34" s="615"/>
      <c r="HW34" s="615"/>
      <c r="HX34" s="619"/>
      <c r="HY34" s="616"/>
      <c r="HZ34" s="616"/>
      <c r="IA34" s="616"/>
      <c r="IB34" s="616"/>
      <c r="IC34" s="616"/>
      <c r="ID34" s="616"/>
      <c r="IE34" s="59"/>
      <c r="IF34" s="620"/>
      <c r="IG34" s="615"/>
      <c r="IH34" s="615"/>
      <c r="II34" s="619"/>
      <c r="IJ34" s="616"/>
      <c r="IK34" s="616"/>
      <c r="IL34" s="616"/>
      <c r="IM34" s="616"/>
      <c r="IN34" s="616"/>
      <c r="IO34" s="616"/>
      <c r="IP34" s="59"/>
      <c r="IQ34" s="620"/>
      <c r="IR34" s="615"/>
      <c r="IS34" s="615"/>
    </row>
    <row r="35" spans="1:253" x14ac:dyDescent="0.3">
      <c r="A35" s="96">
        <v>3</v>
      </c>
      <c r="B35" s="1275"/>
      <c r="C35" s="1276"/>
      <c r="D35" s="1355"/>
      <c r="E35" s="428"/>
      <c r="F35" s="618"/>
      <c r="G35" s="618"/>
      <c r="H35" s="618"/>
      <c r="I35" s="618"/>
      <c r="J35" s="618"/>
      <c r="K35" s="618"/>
      <c r="L35" s="618"/>
      <c r="M35" s="618"/>
      <c r="N35" s="618"/>
      <c r="O35" s="618"/>
      <c r="P35" s="618"/>
      <c r="Q35" s="618"/>
      <c r="R35" s="618"/>
      <c r="S35" s="618"/>
      <c r="T35" s="618"/>
      <c r="U35" s="618"/>
      <c r="V35" s="618"/>
      <c r="W35" s="618"/>
      <c r="X35" s="618"/>
      <c r="Y35" s="618"/>
      <c r="Z35" s="618"/>
      <c r="AA35" s="616"/>
      <c r="AB35" s="59"/>
      <c r="AC35" s="620"/>
      <c r="AD35" s="615"/>
      <c r="AE35" s="956"/>
      <c r="AF35" s="956"/>
      <c r="AG35" s="957"/>
      <c r="AH35" s="619"/>
      <c r="AI35" s="616"/>
      <c r="AJ35" s="616"/>
      <c r="AK35" s="616"/>
      <c r="AL35" s="616"/>
      <c r="AM35" s="616"/>
      <c r="AN35" s="616"/>
      <c r="AO35" s="59"/>
      <c r="AP35" s="620"/>
      <c r="AQ35" s="615"/>
      <c r="AR35" s="615"/>
      <c r="AS35" s="619"/>
      <c r="AT35" s="616"/>
      <c r="AU35" s="616"/>
      <c r="AV35" s="616"/>
      <c r="AW35" s="616"/>
      <c r="AX35" s="616"/>
      <c r="AY35" s="616"/>
      <c r="AZ35" s="59"/>
      <c r="BA35" s="620"/>
      <c r="BB35" s="615"/>
      <c r="BC35" s="615"/>
      <c r="BD35" s="619"/>
      <c r="BE35" s="616"/>
      <c r="BF35" s="616"/>
      <c r="BG35" s="616"/>
      <c r="BH35" s="616"/>
      <c r="BI35" s="616"/>
      <c r="BJ35" s="616"/>
      <c r="BK35" s="59"/>
      <c r="BL35" s="620"/>
      <c r="BM35" s="615"/>
      <c r="BN35" s="615"/>
      <c r="BO35" s="619"/>
      <c r="BP35" s="616"/>
      <c r="BQ35" s="616"/>
      <c r="BR35" s="616"/>
      <c r="BS35" s="616"/>
      <c r="BT35" s="616"/>
      <c r="BU35" s="616"/>
      <c r="BV35" s="59"/>
      <c r="BW35" s="620"/>
      <c r="BX35" s="615"/>
      <c r="BY35" s="615"/>
      <c r="BZ35" s="619"/>
      <c r="CA35" s="616"/>
      <c r="CB35" s="616"/>
      <c r="CC35" s="616"/>
      <c r="CD35" s="616"/>
      <c r="CE35" s="616"/>
      <c r="CF35" s="616"/>
      <c r="CG35" s="59"/>
      <c r="CH35" s="620"/>
      <c r="CI35" s="615"/>
      <c r="CJ35" s="615"/>
      <c r="CK35" s="619"/>
      <c r="CL35" s="616"/>
      <c r="CM35" s="616"/>
      <c r="CN35" s="616"/>
      <c r="CO35" s="616"/>
      <c r="CP35" s="616"/>
      <c r="CQ35" s="616"/>
      <c r="CR35" s="59"/>
      <c r="CS35" s="620"/>
      <c r="CT35" s="615"/>
      <c r="CU35" s="615"/>
      <c r="CV35" s="619"/>
      <c r="CW35" s="616"/>
      <c r="CX35" s="616"/>
      <c r="CY35" s="616"/>
      <c r="CZ35" s="616"/>
      <c r="DA35" s="616"/>
      <c r="DB35" s="616"/>
      <c r="DC35" s="59"/>
      <c r="DD35" s="620"/>
      <c r="DE35" s="615"/>
      <c r="DF35" s="615"/>
      <c r="DG35" s="619"/>
      <c r="DH35" s="616"/>
      <c r="DI35" s="616"/>
      <c r="DJ35" s="616"/>
      <c r="DK35" s="616"/>
      <c r="DL35" s="616"/>
      <c r="DM35" s="616"/>
      <c r="DN35" s="59"/>
      <c r="DO35" s="620"/>
      <c r="DP35" s="615"/>
      <c r="DQ35" s="615"/>
      <c r="DR35" s="619"/>
      <c r="DS35" s="616"/>
      <c r="DT35" s="616"/>
      <c r="DU35" s="616"/>
      <c r="DV35" s="616"/>
      <c r="DW35" s="616"/>
      <c r="DX35" s="616"/>
      <c r="DY35" s="59"/>
      <c r="DZ35" s="620"/>
      <c r="EA35" s="615"/>
      <c r="EB35" s="615"/>
      <c r="EC35" s="619"/>
      <c r="ED35" s="616"/>
      <c r="EE35" s="616"/>
      <c r="EF35" s="616"/>
      <c r="EG35" s="616"/>
      <c r="EH35" s="616"/>
      <c r="EI35" s="616"/>
      <c r="EJ35" s="59"/>
      <c r="EK35" s="620"/>
      <c r="EL35" s="615"/>
      <c r="EM35" s="615"/>
      <c r="EN35" s="619"/>
      <c r="EO35" s="616"/>
      <c r="EP35" s="616"/>
      <c r="EQ35" s="616"/>
      <c r="ER35" s="616"/>
      <c r="ES35" s="616"/>
      <c r="ET35" s="616"/>
      <c r="EU35" s="59"/>
      <c r="EV35" s="620"/>
      <c r="EW35" s="615"/>
      <c r="EX35" s="615"/>
      <c r="EY35" s="619"/>
      <c r="EZ35" s="616"/>
      <c r="FA35" s="616"/>
      <c r="FB35" s="616"/>
      <c r="FC35" s="616"/>
      <c r="FD35" s="616"/>
      <c r="FE35" s="616"/>
      <c r="FF35" s="59"/>
      <c r="FG35" s="620"/>
      <c r="FH35" s="615"/>
      <c r="FI35" s="615"/>
      <c r="FJ35" s="619"/>
      <c r="FK35" s="616"/>
      <c r="FL35" s="616"/>
      <c r="FM35" s="616"/>
      <c r="FN35" s="616"/>
      <c r="FO35" s="616"/>
      <c r="FP35" s="616"/>
      <c r="FQ35" s="59"/>
      <c r="FR35" s="620"/>
      <c r="FS35" s="615"/>
      <c r="FT35" s="615"/>
      <c r="FU35" s="619"/>
      <c r="FV35" s="616"/>
      <c r="FW35" s="616"/>
      <c r="FX35" s="616"/>
      <c r="FY35" s="616"/>
      <c r="FZ35" s="616"/>
      <c r="GA35" s="616"/>
      <c r="GB35" s="59"/>
      <c r="GC35" s="620"/>
      <c r="GD35" s="615"/>
      <c r="GE35" s="615"/>
      <c r="GF35" s="619"/>
      <c r="GG35" s="616"/>
      <c r="GH35" s="616"/>
      <c r="GI35" s="616"/>
      <c r="GJ35" s="616"/>
      <c r="GK35" s="616"/>
      <c r="GL35" s="616"/>
      <c r="GM35" s="59"/>
      <c r="GN35" s="620"/>
      <c r="GO35" s="615"/>
      <c r="GP35" s="615"/>
      <c r="GQ35" s="619"/>
      <c r="GR35" s="616"/>
      <c r="GS35" s="616"/>
      <c r="GT35" s="616"/>
      <c r="GU35" s="616"/>
      <c r="GV35" s="616"/>
      <c r="GW35" s="616"/>
      <c r="GX35" s="59"/>
      <c r="GY35" s="620"/>
      <c r="GZ35" s="615"/>
      <c r="HA35" s="615"/>
      <c r="HB35" s="619"/>
      <c r="HC35" s="616"/>
      <c r="HD35" s="616"/>
      <c r="HE35" s="616"/>
      <c r="HF35" s="616"/>
      <c r="HG35" s="616"/>
      <c r="HH35" s="616"/>
      <c r="HI35" s="59"/>
      <c r="HJ35" s="620"/>
      <c r="HK35" s="615"/>
      <c r="HL35" s="615"/>
      <c r="HM35" s="619"/>
      <c r="HN35" s="616"/>
      <c r="HO35" s="616"/>
      <c r="HP35" s="616"/>
      <c r="HQ35" s="616"/>
      <c r="HR35" s="616"/>
      <c r="HS35" s="616"/>
      <c r="HT35" s="59"/>
      <c r="HU35" s="620"/>
      <c r="HV35" s="615"/>
      <c r="HW35" s="615"/>
      <c r="HX35" s="619"/>
      <c r="HY35" s="616"/>
      <c r="HZ35" s="616"/>
      <c r="IA35" s="616"/>
      <c r="IB35" s="616"/>
      <c r="IC35" s="616"/>
      <c r="ID35" s="616"/>
      <c r="IE35" s="59"/>
      <c r="IF35" s="620"/>
      <c r="IG35" s="615"/>
      <c r="IH35" s="615"/>
      <c r="II35" s="619"/>
      <c r="IJ35" s="616"/>
      <c r="IK35" s="616"/>
      <c r="IL35" s="616"/>
      <c r="IM35" s="616"/>
      <c r="IN35" s="616"/>
      <c r="IO35" s="616"/>
      <c r="IP35" s="59"/>
      <c r="IQ35" s="620"/>
      <c r="IR35" s="615"/>
      <c r="IS35" s="615"/>
    </row>
    <row r="36" spans="1:253" x14ac:dyDescent="0.3">
      <c r="A36" s="96">
        <v>4</v>
      </c>
      <c r="B36" s="1275"/>
      <c r="C36" s="1276"/>
      <c r="D36" s="1355"/>
      <c r="E36" s="428"/>
      <c r="F36" s="618"/>
      <c r="G36" s="618"/>
      <c r="H36" s="618"/>
      <c r="I36" s="618"/>
      <c r="J36" s="618"/>
      <c r="K36" s="618"/>
      <c r="L36" s="618"/>
      <c r="M36" s="618"/>
      <c r="N36" s="618"/>
      <c r="O36" s="618"/>
      <c r="P36" s="618"/>
      <c r="Q36" s="618"/>
      <c r="R36" s="618"/>
      <c r="S36" s="618"/>
      <c r="T36" s="618"/>
      <c r="U36" s="618"/>
      <c r="V36" s="618"/>
      <c r="W36" s="618"/>
      <c r="X36" s="618"/>
      <c r="Y36" s="618"/>
      <c r="Z36" s="618"/>
      <c r="AA36" s="616"/>
      <c r="AB36" s="59"/>
      <c r="AC36" s="620"/>
      <c r="AD36" s="615"/>
      <c r="AE36" s="956"/>
      <c r="AF36" s="956"/>
      <c r="AG36" s="957"/>
      <c r="AH36" s="619"/>
      <c r="AI36" s="616"/>
      <c r="AJ36" s="616"/>
      <c r="AK36" s="616"/>
      <c r="AL36" s="616"/>
      <c r="AM36" s="616"/>
      <c r="AN36" s="616"/>
      <c r="AO36" s="59"/>
      <c r="AP36" s="620"/>
      <c r="AQ36" s="615"/>
      <c r="AR36" s="615"/>
      <c r="AS36" s="619"/>
      <c r="AT36" s="616"/>
      <c r="AU36" s="616"/>
      <c r="AV36" s="616"/>
      <c r="AW36" s="616"/>
      <c r="AX36" s="616"/>
      <c r="AY36" s="616"/>
      <c r="AZ36" s="59"/>
      <c r="BA36" s="620"/>
      <c r="BB36" s="615"/>
      <c r="BC36" s="615"/>
      <c r="BD36" s="619"/>
      <c r="BE36" s="616"/>
      <c r="BF36" s="616"/>
      <c r="BG36" s="616"/>
      <c r="BH36" s="616"/>
      <c r="BI36" s="616"/>
      <c r="BJ36" s="616"/>
      <c r="BK36" s="59"/>
      <c r="BL36" s="620"/>
      <c r="BM36" s="615"/>
      <c r="BN36" s="615"/>
      <c r="BO36" s="619"/>
      <c r="BP36" s="616"/>
      <c r="BQ36" s="616"/>
      <c r="BR36" s="616"/>
      <c r="BS36" s="616"/>
      <c r="BT36" s="616"/>
      <c r="BU36" s="616"/>
      <c r="BV36" s="59"/>
      <c r="BW36" s="620"/>
      <c r="BX36" s="615"/>
      <c r="BY36" s="615"/>
      <c r="BZ36" s="619"/>
      <c r="CA36" s="616"/>
      <c r="CB36" s="616"/>
      <c r="CC36" s="616"/>
      <c r="CD36" s="616"/>
      <c r="CE36" s="616"/>
      <c r="CF36" s="616"/>
      <c r="CG36" s="59"/>
      <c r="CH36" s="620"/>
      <c r="CI36" s="615"/>
      <c r="CJ36" s="615"/>
      <c r="CK36" s="619"/>
      <c r="CL36" s="616"/>
      <c r="CM36" s="616"/>
      <c r="CN36" s="616"/>
      <c r="CO36" s="616"/>
      <c r="CP36" s="616"/>
      <c r="CQ36" s="616"/>
      <c r="CR36" s="59"/>
      <c r="CS36" s="620"/>
      <c r="CT36" s="615"/>
      <c r="CU36" s="615"/>
      <c r="CV36" s="619"/>
      <c r="CW36" s="616"/>
      <c r="CX36" s="616"/>
      <c r="CY36" s="616"/>
      <c r="CZ36" s="616"/>
      <c r="DA36" s="616"/>
      <c r="DB36" s="616"/>
      <c r="DC36" s="59"/>
      <c r="DD36" s="620"/>
      <c r="DE36" s="615"/>
      <c r="DF36" s="615"/>
      <c r="DG36" s="619"/>
      <c r="DH36" s="616"/>
      <c r="DI36" s="616"/>
      <c r="DJ36" s="616"/>
      <c r="DK36" s="616"/>
      <c r="DL36" s="616"/>
      <c r="DM36" s="616"/>
      <c r="DN36" s="59"/>
      <c r="DO36" s="620"/>
      <c r="DP36" s="615"/>
      <c r="DQ36" s="615"/>
      <c r="DR36" s="619"/>
      <c r="DS36" s="616"/>
      <c r="DT36" s="616"/>
      <c r="DU36" s="616"/>
      <c r="DV36" s="616"/>
      <c r="DW36" s="616"/>
      <c r="DX36" s="616"/>
      <c r="DY36" s="59"/>
      <c r="DZ36" s="620"/>
      <c r="EA36" s="615"/>
      <c r="EB36" s="615"/>
      <c r="EC36" s="619"/>
      <c r="ED36" s="616"/>
      <c r="EE36" s="616"/>
      <c r="EF36" s="616"/>
      <c r="EG36" s="616"/>
      <c r="EH36" s="616"/>
      <c r="EI36" s="616"/>
      <c r="EJ36" s="59"/>
      <c r="EK36" s="620"/>
      <c r="EL36" s="615"/>
      <c r="EM36" s="615"/>
      <c r="EN36" s="619"/>
      <c r="EO36" s="616"/>
      <c r="EP36" s="616"/>
      <c r="EQ36" s="616"/>
      <c r="ER36" s="616"/>
      <c r="ES36" s="616"/>
      <c r="ET36" s="616"/>
      <c r="EU36" s="59"/>
      <c r="EV36" s="620"/>
      <c r="EW36" s="615"/>
      <c r="EX36" s="615"/>
      <c r="EY36" s="619"/>
      <c r="EZ36" s="616"/>
      <c r="FA36" s="616"/>
      <c r="FB36" s="616"/>
      <c r="FC36" s="616"/>
      <c r="FD36" s="616"/>
      <c r="FE36" s="616"/>
      <c r="FF36" s="59"/>
      <c r="FG36" s="620"/>
      <c r="FH36" s="615"/>
      <c r="FI36" s="615"/>
      <c r="FJ36" s="619"/>
      <c r="FK36" s="616"/>
      <c r="FL36" s="616"/>
      <c r="FM36" s="616"/>
      <c r="FN36" s="616"/>
      <c r="FO36" s="616"/>
      <c r="FP36" s="616"/>
      <c r="FQ36" s="59"/>
      <c r="FR36" s="620"/>
      <c r="FS36" s="615"/>
      <c r="FT36" s="615"/>
      <c r="FU36" s="619"/>
      <c r="FV36" s="616"/>
      <c r="FW36" s="616"/>
      <c r="FX36" s="616"/>
      <c r="FY36" s="616"/>
      <c r="FZ36" s="616"/>
      <c r="GA36" s="616"/>
      <c r="GB36" s="59"/>
      <c r="GC36" s="620"/>
      <c r="GD36" s="615"/>
      <c r="GE36" s="615"/>
      <c r="GF36" s="619"/>
      <c r="GG36" s="616"/>
      <c r="GH36" s="616"/>
      <c r="GI36" s="616"/>
      <c r="GJ36" s="616"/>
      <c r="GK36" s="616"/>
      <c r="GL36" s="616"/>
      <c r="GM36" s="59"/>
      <c r="GN36" s="620"/>
      <c r="GO36" s="615"/>
      <c r="GP36" s="615"/>
      <c r="GQ36" s="619"/>
      <c r="GR36" s="616"/>
      <c r="GS36" s="616"/>
      <c r="GT36" s="616"/>
      <c r="GU36" s="616"/>
      <c r="GV36" s="616"/>
      <c r="GW36" s="616"/>
      <c r="GX36" s="59"/>
      <c r="GY36" s="620"/>
      <c r="GZ36" s="615"/>
      <c r="HA36" s="615"/>
      <c r="HB36" s="619"/>
      <c r="HC36" s="616"/>
      <c r="HD36" s="616"/>
      <c r="HE36" s="616"/>
      <c r="HF36" s="616"/>
      <c r="HG36" s="616"/>
      <c r="HH36" s="616"/>
      <c r="HI36" s="59"/>
      <c r="HJ36" s="620"/>
      <c r="HK36" s="615"/>
      <c r="HL36" s="615"/>
      <c r="HM36" s="619"/>
      <c r="HN36" s="616"/>
      <c r="HO36" s="616"/>
      <c r="HP36" s="616"/>
      <c r="HQ36" s="616"/>
      <c r="HR36" s="616"/>
      <c r="HS36" s="616"/>
      <c r="HT36" s="59"/>
      <c r="HU36" s="620"/>
      <c r="HV36" s="615"/>
      <c r="HW36" s="615"/>
      <c r="HX36" s="619"/>
      <c r="HY36" s="616"/>
      <c r="HZ36" s="616"/>
      <c r="IA36" s="616"/>
      <c r="IB36" s="616"/>
      <c r="IC36" s="616"/>
      <c r="ID36" s="616"/>
      <c r="IE36" s="59"/>
      <c r="IF36" s="620"/>
      <c r="IG36" s="615"/>
      <c r="IH36" s="615"/>
      <c r="II36" s="619"/>
      <c r="IJ36" s="616"/>
      <c r="IK36" s="616"/>
      <c r="IL36" s="616"/>
      <c r="IM36" s="616"/>
      <c r="IN36" s="616"/>
      <c r="IO36" s="616"/>
      <c r="IP36" s="59"/>
      <c r="IQ36" s="620"/>
      <c r="IR36" s="615"/>
      <c r="IS36" s="615"/>
    </row>
    <row r="37" spans="1:253" x14ac:dyDescent="0.3">
      <c r="A37" s="96">
        <v>5</v>
      </c>
      <c r="B37" s="1275"/>
      <c r="C37" s="1276"/>
      <c r="D37" s="1355"/>
      <c r="E37" s="428"/>
      <c r="F37" s="618"/>
      <c r="G37" s="618"/>
      <c r="H37" s="618"/>
      <c r="I37" s="618"/>
      <c r="J37" s="618"/>
      <c r="K37" s="618"/>
      <c r="L37" s="618"/>
      <c r="M37" s="618"/>
      <c r="N37" s="618"/>
      <c r="O37" s="618"/>
      <c r="P37" s="618"/>
      <c r="Q37" s="618"/>
      <c r="R37" s="618"/>
      <c r="S37" s="618"/>
      <c r="T37" s="618"/>
      <c r="U37" s="618"/>
      <c r="V37" s="618"/>
      <c r="W37" s="618"/>
      <c r="X37" s="618"/>
      <c r="Y37" s="618"/>
      <c r="Z37" s="618"/>
      <c r="AA37" s="616"/>
      <c r="AB37" s="59"/>
      <c r="AC37" s="620"/>
      <c r="AD37" s="615"/>
      <c r="AE37" s="956"/>
      <c r="AF37" s="956"/>
      <c r="AG37" s="957"/>
      <c r="AH37" s="619"/>
      <c r="AI37" s="616"/>
      <c r="AJ37" s="616"/>
      <c r="AK37" s="616"/>
      <c r="AL37" s="616"/>
      <c r="AM37" s="616"/>
      <c r="AN37" s="616"/>
      <c r="AO37" s="59"/>
      <c r="AP37" s="620"/>
      <c r="AQ37" s="615"/>
      <c r="AR37" s="615"/>
      <c r="AS37" s="619"/>
      <c r="AT37" s="616"/>
      <c r="AU37" s="616"/>
      <c r="AV37" s="616"/>
      <c r="AW37" s="616"/>
      <c r="AX37" s="616"/>
      <c r="AY37" s="616"/>
      <c r="AZ37" s="59"/>
      <c r="BA37" s="620"/>
      <c r="BB37" s="615"/>
      <c r="BC37" s="615"/>
      <c r="BD37" s="619"/>
      <c r="BE37" s="616"/>
      <c r="BF37" s="616"/>
      <c r="BG37" s="616"/>
      <c r="BH37" s="616"/>
      <c r="BI37" s="616"/>
      <c r="BJ37" s="616"/>
      <c r="BK37" s="59"/>
      <c r="BL37" s="620"/>
      <c r="BM37" s="615"/>
      <c r="BN37" s="615"/>
      <c r="BO37" s="619"/>
      <c r="BP37" s="616"/>
      <c r="BQ37" s="616"/>
      <c r="BR37" s="616"/>
      <c r="BS37" s="616"/>
      <c r="BT37" s="616"/>
      <c r="BU37" s="616"/>
      <c r="BV37" s="59"/>
      <c r="BW37" s="620"/>
      <c r="BX37" s="615"/>
      <c r="BY37" s="615"/>
      <c r="BZ37" s="619"/>
      <c r="CA37" s="616"/>
      <c r="CB37" s="616"/>
      <c r="CC37" s="616"/>
      <c r="CD37" s="616"/>
      <c r="CE37" s="616"/>
      <c r="CF37" s="616"/>
      <c r="CG37" s="59"/>
      <c r="CH37" s="620"/>
      <c r="CI37" s="615"/>
      <c r="CJ37" s="615"/>
      <c r="CK37" s="619"/>
      <c r="CL37" s="616"/>
      <c r="CM37" s="616"/>
      <c r="CN37" s="616"/>
      <c r="CO37" s="616"/>
      <c r="CP37" s="616"/>
      <c r="CQ37" s="616"/>
      <c r="CR37" s="59"/>
      <c r="CS37" s="620"/>
      <c r="CT37" s="615"/>
      <c r="CU37" s="615"/>
      <c r="CV37" s="619"/>
      <c r="CW37" s="616"/>
      <c r="CX37" s="616"/>
      <c r="CY37" s="616"/>
      <c r="CZ37" s="616"/>
      <c r="DA37" s="616"/>
      <c r="DB37" s="616"/>
      <c r="DC37" s="59"/>
      <c r="DD37" s="620"/>
      <c r="DE37" s="615"/>
      <c r="DF37" s="615"/>
      <c r="DG37" s="619"/>
      <c r="DH37" s="616"/>
      <c r="DI37" s="616"/>
      <c r="DJ37" s="616"/>
      <c r="DK37" s="616"/>
      <c r="DL37" s="616"/>
      <c r="DM37" s="616"/>
      <c r="DN37" s="59"/>
      <c r="DO37" s="620"/>
      <c r="DP37" s="615"/>
      <c r="DQ37" s="615"/>
      <c r="DR37" s="619"/>
      <c r="DS37" s="616"/>
      <c r="DT37" s="616"/>
      <c r="DU37" s="616"/>
      <c r="DV37" s="616"/>
      <c r="DW37" s="616"/>
      <c r="DX37" s="616"/>
      <c r="DY37" s="59"/>
      <c r="DZ37" s="620"/>
      <c r="EA37" s="615"/>
      <c r="EB37" s="615"/>
      <c r="EC37" s="619"/>
      <c r="ED37" s="616"/>
      <c r="EE37" s="616"/>
      <c r="EF37" s="616"/>
      <c r="EG37" s="616"/>
      <c r="EH37" s="616"/>
      <c r="EI37" s="616"/>
      <c r="EJ37" s="59"/>
      <c r="EK37" s="620"/>
      <c r="EL37" s="615"/>
      <c r="EM37" s="615"/>
      <c r="EN37" s="619"/>
      <c r="EO37" s="616"/>
      <c r="EP37" s="616"/>
      <c r="EQ37" s="616"/>
      <c r="ER37" s="616"/>
      <c r="ES37" s="616"/>
      <c r="ET37" s="616"/>
      <c r="EU37" s="59"/>
      <c r="EV37" s="620"/>
      <c r="EW37" s="615"/>
      <c r="EX37" s="615"/>
      <c r="EY37" s="619"/>
      <c r="EZ37" s="616"/>
      <c r="FA37" s="616"/>
      <c r="FB37" s="616"/>
      <c r="FC37" s="616"/>
      <c r="FD37" s="616"/>
      <c r="FE37" s="616"/>
      <c r="FF37" s="59"/>
      <c r="FG37" s="620"/>
      <c r="FH37" s="615"/>
      <c r="FI37" s="615"/>
      <c r="FJ37" s="619"/>
      <c r="FK37" s="616"/>
      <c r="FL37" s="616"/>
      <c r="FM37" s="616"/>
      <c r="FN37" s="616"/>
      <c r="FO37" s="616"/>
      <c r="FP37" s="616"/>
      <c r="FQ37" s="59"/>
      <c r="FR37" s="620"/>
      <c r="FS37" s="615"/>
      <c r="FT37" s="615"/>
      <c r="FU37" s="619"/>
      <c r="FV37" s="616"/>
      <c r="FW37" s="616"/>
      <c r="FX37" s="616"/>
      <c r="FY37" s="616"/>
      <c r="FZ37" s="616"/>
      <c r="GA37" s="616"/>
      <c r="GB37" s="59"/>
      <c r="GC37" s="620"/>
      <c r="GD37" s="615"/>
      <c r="GE37" s="615"/>
      <c r="GF37" s="619"/>
      <c r="GG37" s="616"/>
      <c r="GH37" s="616"/>
      <c r="GI37" s="616"/>
      <c r="GJ37" s="616"/>
      <c r="GK37" s="616"/>
      <c r="GL37" s="616"/>
      <c r="GM37" s="59"/>
      <c r="GN37" s="620"/>
      <c r="GO37" s="615"/>
      <c r="GP37" s="615"/>
      <c r="GQ37" s="619"/>
      <c r="GR37" s="616"/>
      <c r="GS37" s="616"/>
      <c r="GT37" s="616"/>
      <c r="GU37" s="616"/>
      <c r="GV37" s="616"/>
      <c r="GW37" s="616"/>
      <c r="GX37" s="59"/>
      <c r="GY37" s="620"/>
      <c r="GZ37" s="615"/>
      <c r="HA37" s="615"/>
      <c r="HB37" s="619"/>
      <c r="HC37" s="616"/>
      <c r="HD37" s="616"/>
      <c r="HE37" s="616"/>
      <c r="HF37" s="616"/>
      <c r="HG37" s="616"/>
      <c r="HH37" s="616"/>
      <c r="HI37" s="59"/>
      <c r="HJ37" s="620"/>
      <c r="HK37" s="615"/>
      <c r="HL37" s="615"/>
      <c r="HM37" s="619"/>
      <c r="HN37" s="616"/>
      <c r="HO37" s="616"/>
      <c r="HP37" s="616"/>
      <c r="HQ37" s="616"/>
      <c r="HR37" s="616"/>
      <c r="HS37" s="616"/>
      <c r="HT37" s="59"/>
      <c r="HU37" s="620"/>
      <c r="HV37" s="615"/>
      <c r="HW37" s="615"/>
      <c r="HX37" s="619"/>
      <c r="HY37" s="616"/>
      <c r="HZ37" s="616"/>
      <c r="IA37" s="616"/>
      <c r="IB37" s="616"/>
      <c r="IC37" s="616"/>
      <c r="ID37" s="616"/>
      <c r="IE37" s="59"/>
      <c r="IF37" s="620"/>
      <c r="IG37" s="615"/>
      <c r="IH37" s="615"/>
      <c r="II37" s="619"/>
      <c r="IJ37" s="616"/>
      <c r="IK37" s="616"/>
      <c r="IL37" s="616"/>
      <c r="IM37" s="616"/>
      <c r="IN37" s="616"/>
      <c r="IO37" s="616"/>
      <c r="IP37" s="59"/>
      <c r="IQ37" s="620"/>
      <c r="IR37" s="615"/>
      <c r="IS37" s="615"/>
    </row>
    <row r="38" spans="1:253" x14ac:dyDescent="0.3">
      <c r="A38" s="617"/>
      <c r="B38" s="62"/>
      <c r="C38" s="62"/>
      <c r="D38" s="618"/>
      <c r="E38" s="618"/>
      <c r="F38" s="618"/>
      <c r="G38" s="618"/>
      <c r="H38" s="618"/>
      <c r="I38" s="618"/>
      <c r="J38" s="618"/>
      <c r="K38" s="618"/>
      <c r="L38" s="618"/>
      <c r="M38" s="618"/>
      <c r="N38" s="618"/>
      <c r="O38" s="618"/>
      <c r="P38" s="618"/>
      <c r="Q38" s="618"/>
      <c r="R38" s="618"/>
      <c r="S38" s="618"/>
      <c r="T38" s="618"/>
      <c r="U38" s="618"/>
      <c r="V38" s="618"/>
      <c r="W38" s="618"/>
      <c r="X38" s="618"/>
      <c r="Y38" s="618"/>
      <c r="Z38" s="618"/>
      <c r="AA38" s="616"/>
      <c r="AB38" s="59"/>
      <c r="AC38" s="620"/>
      <c r="AD38" s="615"/>
      <c r="AE38" s="956"/>
      <c r="AF38" s="956"/>
      <c r="AG38" s="957"/>
      <c r="AH38" s="619"/>
      <c r="AI38" s="616"/>
      <c r="AJ38" s="616"/>
      <c r="AK38" s="616"/>
      <c r="AL38" s="616"/>
      <c r="AM38" s="616"/>
      <c r="AN38" s="616"/>
      <c r="AO38" s="59"/>
      <c r="AP38" s="620"/>
      <c r="AQ38" s="615"/>
      <c r="AR38" s="615"/>
      <c r="AS38" s="619"/>
      <c r="AT38" s="616"/>
      <c r="AU38" s="616"/>
      <c r="AV38" s="616"/>
      <c r="AW38" s="616"/>
      <c r="AX38" s="616"/>
      <c r="AY38" s="616"/>
      <c r="AZ38" s="59"/>
      <c r="BA38" s="620"/>
      <c r="BB38" s="615"/>
      <c r="BC38" s="615"/>
      <c r="BD38" s="619"/>
      <c r="BE38" s="616"/>
      <c r="BF38" s="616"/>
      <c r="BG38" s="616"/>
      <c r="BH38" s="616"/>
      <c r="BI38" s="616"/>
      <c r="BJ38" s="616"/>
      <c r="BK38" s="59"/>
      <c r="BL38" s="620"/>
      <c r="BM38" s="615"/>
      <c r="BN38" s="615"/>
      <c r="BO38" s="619"/>
      <c r="BP38" s="616"/>
      <c r="BQ38" s="616"/>
      <c r="BR38" s="616"/>
      <c r="BS38" s="616"/>
      <c r="BT38" s="616"/>
      <c r="BU38" s="616"/>
      <c r="BV38" s="59"/>
      <c r="BW38" s="620"/>
      <c r="BX38" s="615"/>
      <c r="BY38" s="615"/>
      <c r="BZ38" s="619"/>
      <c r="CA38" s="616"/>
      <c r="CB38" s="616"/>
      <c r="CC38" s="616"/>
      <c r="CD38" s="616"/>
      <c r="CE38" s="616"/>
      <c r="CF38" s="616"/>
      <c r="CG38" s="59"/>
      <c r="CH38" s="620"/>
      <c r="CI38" s="615"/>
      <c r="CJ38" s="615"/>
      <c r="CK38" s="619"/>
      <c r="CL38" s="616"/>
      <c r="CM38" s="616"/>
      <c r="CN38" s="616"/>
      <c r="CO38" s="616"/>
      <c r="CP38" s="616"/>
      <c r="CQ38" s="616"/>
      <c r="CR38" s="59"/>
      <c r="CS38" s="620"/>
      <c r="CT38" s="615"/>
      <c r="CU38" s="615"/>
      <c r="CV38" s="619"/>
      <c r="CW38" s="616"/>
      <c r="CX38" s="616"/>
      <c r="CY38" s="616"/>
      <c r="CZ38" s="616"/>
      <c r="DA38" s="616"/>
      <c r="DB38" s="616"/>
      <c r="DC38" s="59"/>
      <c r="DD38" s="620"/>
      <c r="DE38" s="615"/>
      <c r="DF38" s="615"/>
      <c r="DG38" s="619"/>
      <c r="DH38" s="616"/>
      <c r="DI38" s="616"/>
      <c r="DJ38" s="616"/>
      <c r="DK38" s="616"/>
      <c r="DL38" s="616"/>
      <c r="DM38" s="616"/>
      <c r="DN38" s="59"/>
      <c r="DO38" s="620"/>
      <c r="DP38" s="615"/>
      <c r="DQ38" s="615"/>
      <c r="DR38" s="619"/>
      <c r="DS38" s="616"/>
      <c r="DT38" s="616"/>
      <c r="DU38" s="616"/>
      <c r="DV38" s="616"/>
      <c r="DW38" s="616"/>
      <c r="DX38" s="616"/>
      <c r="DY38" s="59"/>
      <c r="DZ38" s="620"/>
      <c r="EA38" s="615"/>
      <c r="EB38" s="615"/>
      <c r="EC38" s="619"/>
      <c r="ED38" s="616"/>
      <c r="EE38" s="616"/>
      <c r="EF38" s="616"/>
      <c r="EG38" s="616"/>
      <c r="EH38" s="616"/>
      <c r="EI38" s="616"/>
      <c r="EJ38" s="59"/>
      <c r="EK38" s="620"/>
      <c r="EL38" s="615"/>
      <c r="EM38" s="615"/>
      <c r="EN38" s="619"/>
      <c r="EO38" s="616"/>
      <c r="EP38" s="616"/>
      <c r="EQ38" s="616"/>
      <c r="ER38" s="616"/>
      <c r="ES38" s="616"/>
      <c r="ET38" s="616"/>
      <c r="EU38" s="59"/>
      <c r="EV38" s="620"/>
      <c r="EW38" s="615"/>
      <c r="EX38" s="615"/>
      <c r="EY38" s="619"/>
      <c r="EZ38" s="616"/>
      <c r="FA38" s="616"/>
      <c r="FB38" s="616"/>
      <c r="FC38" s="616"/>
      <c r="FD38" s="616"/>
      <c r="FE38" s="616"/>
      <c r="FF38" s="59"/>
      <c r="FG38" s="620"/>
      <c r="FH38" s="615"/>
      <c r="FI38" s="615"/>
      <c r="FJ38" s="619"/>
      <c r="FK38" s="616"/>
      <c r="FL38" s="616"/>
      <c r="FM38" s="616"/>
      <c r="FN38" s="616"/>
      <c r="FO38" s="616"/>
      <c r="FP38" s="616"/>
      <c r="FQ38" s="59"/>
      <c r="FR38" s="620"/>
      <c r="FS38" s="615"/>
      <c r="FT38" s="615"/>
      <c r="FU38" s="619"/>
      <c r="FV38" s="616"/>
      <c r="FW38" s="616"/>
      <c r="FX38" s="616"/>
      <c r="FY38" s="616"/>
      <c r="FZ38" s="616"/>
      <c r="GA38" s="616"/>
      <c r="GB38" s="59"/>
      <c r="GC38" s="620"/>
      <c r="GD38" s="615"/>
      <c r="GE38" s="615"/>
      <c r="GF38" s="619"/>
      <c r="GG38" s="616"/>
      <c r="GH38" s="616"/>
      <c r="GI38" s="616"/>
      <c r="GJ38" s="616"/>
      <c r="GK38" s="616"/>
      <c r="GL38" s="616"/>
      <c r="GM38" s="59"/>
      <c r="GN38" s="620"/>
      <c r="GO38" s="615"/>
      <c r="GP38" s="615"/>
      <c r="GQ38" s="619"/>
      <c r="GR38" s="616"/>
      <c r="GS38" s="616"/>
      <c r="GT38" s="616"/>
      <c r="GU38" s="616"/>
      <c r="GV38" s="616"/>
      <c r="GW38" s="616"/>
      <c r="GX38" s="59"/>
      <c r="GY38" s="620"/>
      <c r="GZ38" s="615"/>
      <c r="HA38" s="615"/>
      <c r="HB38" s="619"/>
      <c r="HC38" s="616"/>
      <c r="HD38" s="616"/>
      <c r="HE38" s="616"/>
      <c r="HF38" s="616"/>
      <c r="HG38" s="616"/>
      <c r="HH38" s="616"/>
      <c r="HI38" s="59"/>
      <c r="HJ38" s="620"/>
      <c r="HK38" s="615"/>
      <c r="HL38" s="615"/>
      <c r="HM38" s="619"/>
      <c r="HN38" s="616"/>
      <c r="HO38" s="616"/>
      <c r="HP38" s="616"/>
      <c r="HQ38" s="616"/>
      <c r="HR38" s="616"/>
      <c r="HS38" s="616"/>
      <c r="HT38" s="59"/>
      <c r="HU38" s="620"/>
      <c r="HV38" s="615"/>
      <c r="HW38" s="615"/>
      <c r="HX38" s="619"/>
      <c r="HY38" s="616"/>
      <c r="HZ38" s="616"/>
      <c r="IA38" s="616"/>
      <c r="IB38" s="616"/>
      <c r="IC38" s="616"/>
      <c r="ID38" s="616"/>
      <c r="IE38" s="59"/>
      <c r="IF38" s="620"/>
      <c r="IG38" s="615"/>
      <c r="IH38" s="615"/>
      <c r="II38" s="619"/>
      <c r="IJ38" s="616"/>
      <c r="IK38" s="616"/>
      <c r="IL38" s="616"/>
      <c r="IM38" s="616"/>
      <c r="IN38" s="616"/>
      <c r="IO38" s="616"/>
      <c r="IP38" s="59"/>
      <c r="IQ38" s="620"/>
      <c r="IR38" s="615"/>
      <c r="IS38" s="615"/>
    </row>
    <row r="39" spans="1:253" x14ac:dyDescent="0.3">
      <c r="A39" s="617"/>
      <c r="B39" s="63"/>
      <c r="C39" s="63"/>
      <c r="D39" s="618"/>
      <c r="E39" s="618"/>
      <c r="F39" s="618"/>
      <c r="G39" s="618"/>
      <c r="H39" s="618"/>
      <c r="I39" s="618"/>
      <c r="J39" s="618"/>
      <c r="K39" s="618"/>
      <c r="L39" s="618"/>
      <c r="M39" s="618"/>
      <c r="N39" s="618"/>
      <c r="O39" s="618"/>
      <c r="P39" s="618"/>
      <c r="Q39" s="618"/>
      <c r="R39" s="618"/>
      <c r="S39" s="618"/>
      <c r="T39" s="618"/>
      <c r="U39" s="618"/>
      <c r="V39" s="618"/>
      <c r="W39" s="618"/>
      <c r="X39" s="618"/>
      <c r="Y39" s="618"/>
      <c r="Z39" s="618"/>
      <c r="AA39" s="616"/>
      <c r="AB39" s="59"/>
      <c r="AC39" s="620"/>
      <c r="AD39" s="615"/>
      <c r="AE39" s="954"/>
      <c r="AF39" s="954"/>
      <c r="AG39" s="955"/>
      <c r="AH39" s="619"/>
      <c r="AI39" s="616"/>
      <c r="AJ39" s="616"/>
      <c r="AK39" s="616"/>
      <c r="AL39" s="616"/>
      <c r="AM39" s="616"/>
      <c r="AN39" s="616"/>
      <c r="AO39" s="59"/>
      <c r="AP39" s="620"/>
      <c r="AQ39" s="615"/>
      <c r="AR39" s="615"/>
      <c r="AS39" s="619"/>
      <c r="AT39" s="616"/>
      <c r="AU39" s="616"/>
      <c r="AV39" s="616"/>
      <c r="AW39" s="616"/>
      <c r="AX39" s="616"/>
      <c r="AY39" s="616"/>
      <c r="AZ39" s="59"/>
      <c r="BA39" s="620"/>
      <c r="BB39" s="615"/>
      <c r="BC39" s="615"/>
      <c r="BD39" s="619"/>
      <c r="BE39" s="616"/>
      <c r="BF39" s="616"/>
      <c r="BG39" s="616"/>
      <c r="BH39" s="616"/>
      <c r="BI39" s="616"/>
      <c r="BJ39" s="616"/>
      <c r="BK39" s="59"/>
      <c r="BL39" s="620"/>
      <c r="BM39" s="615"/>
      <c r="BN39" s="615"/>
      <c r="BO39" s="619"/>
      <c r="BP39" s="616"/>
      <c r="BQ39" s="616"/>
      <c r="BR39" s="616"/>
      <c r="BS39" s="616"/>
      <c r="BT39" s="616"/>
      <c r="BU39" s="616"/>
      <c r="BV39" s="59"/>
      <c r="BW39" s="620"/>
      <c r="BX39" s="615"/>
      <c r="BY39" s="615"/>
      <c r="BZ39" s="619"/>
      <c r="CA39" s="616"/>
      <c r="CB39" s="616"/>
      <c r="CC39" s="616"/>
      <c r="CD39" s="616"/>
      <c r="CE39" s="616"/>
      <c r="CF39" s="616"/>
      <c r="CG39" s="59"/>
      <c r="CH39" s="620"/>
      <c r="CI39" s="615"/>
      <c r="CJ39" s="615"/>
      <c r="CK39" s="619"/>
      <c r="CL39" s="616"/>
      <c r="CM39" s="616"/>
      <c r="CN39" s="616"/>
      <c r="CO39" s="616"/>
      <c r="CP39" s="616"/>
      <c r="CQ39" s="616"/>
      <c r="CR39" s="59"/>
      <c r="CS39" s="620"/>
      <c r="CT39" s="615"/>
      <c r="CU39" s="615"/>
      <c r="CV39" s="619"/>
      <c r="CW39" s="616"/>
      <c r="CX39" s="616"/>
      <c r="CY39" s="616"/>
      <c r="CZ39" s="616"/>
      <c r="DA39" s="616"/>
      <c r="DB39" s="616"/>
      <c r="DC39" s="59"/>
      <c r="DD39" s="620"/>
      <c r="DE39" s="615"/>
      <c r="DF39" s="615"/>
      <c r="DG39" s="619"/>
      <c r="DH39" s="616"/>
      <c r="DI39" s="616"/>
      <c r="DJ39" s="616"/>
      <c r="DK39" s="616"/>
      <c r="DL39" s="616"/>
      <c r="DM39" s="616"/>
      <c r="DN39" s="59"/>
      <c r="DO39" s="620"/>
      <c r="DP39" s="615"/>
      <c r="DQ39" s="615"/>
      <c r="DR39" s="619"/>
      <c r="DS39" s="616"/>
      <c r="DT39" s="616"/>
      <c r="DU39" s="616"/>
      <c r="DV39" s="616"/>
      <c r="DW39" s="616"/>
      <c r="DX39" s="616"/>
      <c r="DY39" s="59"/>
      <c r="DZ39" s="620"/>
      <c r="EA39" s="615"/>
      <c r="EB39" s="615"/>
      <c r="EC39" s="619"/>
      <c r="ED39" s="616"/>
      <c r="EE39" s="616"/>
      <c r="EF39" s="616"/>
      <c r="EG39" s="616"/>
      <c r="EH39" s="616"/>
      <c r="EI39" s="616"/>
      <c r="EJ39" s="59"/>
      <c r="EK39" s="620"/>
      <c r="EL39" s="615"/>
      <c r="EM39" s="615"/>
      <c r="EN39" s="619"/>
      <c r="EO39" s="616"/>
      <c r="EP39" s="616"/>
      <c r="EQ39" s="616"/>
      <c r="ER39" s="616"/>
      <c r="ES39" s="616"/>
      <c r="ET39" s="616"/>
      <c r="EU39" s="59"/>
      <c r="EV39" s="620"/>
      <c r="EW39" s="615"/>
      <c r="EX39" s="615"/>
      <c r="EY39" s="619"/>
      <c r="EZ39" s="616"/>
      <c r="FA39" s="616"/>
      <c r="FB39" s="616"/>
      <c r="FC39" s="616"/>
      <c r="FD39" s="616"/>
      <c r="FE39" s="616"/>
      <c r="FF39" s="59"/>
      <c r="FG39" s="620"/>
      <c r="FH39" s="615"/>
      <c r="FI39" s="615"/>
      <c r="FJ39" s="619"/>
      <c r="FK39" s="616"/>
      <c r="FL39" s="616"/>
      <c r="FM39" s="616"/>
      <c r="FN39" s="616"/>
      <c r="FO39" s="616"/>
      <c r="FP39" s="616"/>
      <c r="FQ39" s="59"/>
      <c r="FR39" s="620"/>
      <c r="FS39" s="615"/>
      <c r="FT39" s="615"/>
      <c r="FU39" s="619"/>
      <c r="FV39" s="616"/>
      <c r="FW39" s="616"/>
      <c r="FX39" s="616"/>
      <c r="FY39" s="616"/>
      <c r="FZ39" s="616"/>
      <c r="GA39" s="616"/>
      <c r="GB39" s="59"/>
      <c r="GC39" s="620"/>
      <c r="GD39" s="615"/>
      <c r="GE39" s="615"/>
      <c r="GF39" s="619"/>
      <c r="GG39" s="616"/>
      <c r="GH39" s="616"/>
      <c r="GI39" s="616"/>
      <c r="GJ39" s="616"/>
      <c r="GK39" s="616"/>
      <c r="GL39" s="616"/>
      <c r="GM39" s="59"/>
      <c r="GN39" s="620"/>
      <c r="GO39" s="615"/>
      <c r="GP39" s="615"/>
      <c r="GQ39" s="619"/>
      <c r="GR39" s="616"/>
      <c r="GS39" s="616"/>
      <c r="GT39" s="616"/>
      <c r="GU39" s="616"/>
      <c r="GV39" s="616"/>
      <c r="GW39" s="616"/>
      <c r="GX39" s="59"/>
      <c r="GY39" s="620"/>
      <c r="GZ39" s="615"/>
      <c r="HA39" s="615"/>
      <c r="HB39" s="619"/>
      <c r="HC39" s="616"/>
      <c r="HD39" s="616"/>
      <c r="HE39" s="616"/>
      <c r="HF39" s="616"/>
      <c r="HG39" s="616"/>
      <c r="HH39" s="616"/>
      <c r="HI39" s="59"/>
      <c r="HJ39" s="620"/>
      <c r="HK39" s="615"/>
      <c r="HL39" s="615"/>
      <c r="HM39" s="619"/>
      <c r="HN39" s="616"/>
      <c r="HO39" s="616"/>
      <c r="HP39" s="616"/>
      <c r="HQ39" s="616"/>
      <c r="HR39" s="616"/>
      <c r="HS39" s="616"/>
      <c r="HT39" s="59"/>
      <c r="HU39" s="620"/>
      <c r="HV39" s="615"/>
      <c r="HW39" s="615"/>
      <c r="HX39" s="619"/>
      <c r="HY39" s="616"/>
      <c r="HZ39" s="616"/>
      <c r="IA39" s="616"/>
      <c r="IB39" s="616"/>
      <c r="IC39" s="616"/>
      <c r="ID39" s="616"/>
      <c r="IE39" s="59"/>
      <c r="IF39" s="620"/>
      <c r="IG39" s="615"/>
      <c r="IH39" s="615"/>
      <c r="II39" s="619"/>
      <c r="IJ39" s="616"/>
      <c r="IK39" s="616"/>
      <c r="IL39" s="616"/>
      <c r="IM39" s="616"/>
      <c r="IN39" s="616"/>
      <c r="IO39" s="616"/>
      <c r="IP39" s="59"/>
      <c r="IQ39" s="620"/>
      <c r="IR39" s="615"/>
      <c r="IS39" s="615"/>
    </row>
    <row r="40" spans="1:253" x14ac:dyDescent="0.3">
      <c r="A40" s="617"/>
      <c r="B40" s="56"/>
      <c r="C40" s="56"/>
      <c r="D40" s="618"/>
      <c r="E40" s="618"/>
      <c r="F40" s="618"/>
      <c r="G40" s="618"/>
      <c r="H40" s="618"/>
      <c r="I40" s="618"/>
      <c r="J40" s="618"/>
      <c r="K40" s="618"/>
      <c r="L40" s="618"/>
      <c r="M40" s="618"/>
      <c r="N40" s="618"/>
      <c r="O40" s="618"/>
      <c r="P40" s="618"/>
      <c r="Q40" s="618"/>
      <c r="R40" s="618"/>
      <c r="S40" s="618"/>
      <c r="T40" s="618"/>
      <c r="U40" s="618"/>
      <c r="V40" s="618"/>
      <c r="W40" s="618"/>
      <c r="X40" s="618"/>
      <c r="Y40" s="618"/>
      <c r="Z40" s="618"/>
      <c r="AA40" s="616"/>
      <c r="AB40" s="59"/>
      <c r="AC40" s="620"/>
      <c r="AD40" s="615"/>
      <c r="AE40" s="956"/>
      <c r="AF40" s="956"/>
      <c r="AG40" s="957"/>
      <c r="AH40" s="619"/>
      <c r="AI40" s="616"/>
      <c r="AJ40" s="616"/>
      <c r="AK40" s="616"/>
      <c r="AL40" s="616"/>
      <c r="AM40" s="616"/>
      <c r="AN40" s="616"/>
      <c r="AO40" s="59"/>
      <c r="AP40" s="620"/>
      <c r="AQ40" s="615"/>
      <c r="AR40" s="615"/>
      <c r="AS40" s="619"/>
      <c r="AT40" s="616"/>
      <c r="AU40" s="616"/>
      <c r="AV40" s="616"/>
      <c r="AW40" s="616"/>
      <c r="AX40" s="616"/>
      <c r="AY40" s="616"/>
      <c r="AZ40" s="59"/>
      <c r="BA40" s="620"/>
      <c r="BB40" s="615"/>
      <c r="BC40" s="615"/>
      <c r="BD40" s="619"/>
      <c r="BE40" s="616"/>
      <c r="BF40" s="616"/>
      <c r="BG40" s="616"/>
      <c r="BH40" s="616"/>
      <c r="BI40" s="616"/>
      <c r="BJ40" s="616"/>
      <c r="BK40" s="59"/>
      <c r="BL40" s="620"/>
      <c r="BM40" s="615"/>
      <c r="BN40" s="615"/>
      <c r="BO40" s="619"/>
      <c r="BP40" s="616"/>
      <c r="BQ40" s="616"/>
      <c r="BR40" s="616"/>
      <c r="BS40" s="616"/>
      <c r="BT40" s="616"/>
      <c r="BU40" s="616"/>
      <c r="BV40" s="59"/>
      <c r="BW40" s="620"/>
      <c r="BX40" s="615"/>
      <c r="BY40" s="615"/>
      <c r="BZ40" s="619"/>
      <c r="CA40" s="616"/>
      <c r="CB40" s="616"/>
      <c r="CC40" s="616"/>
      <c r="CD40" s="616"/>
      <c r="CE40" s="616"/>
      <c r="CF40" s="616"/>
      <c r="CG40" s="59"/>
      <c r="CH40" s="620"/>
      <c r="CI40" s="615"/>
      <c r="CJ40" s="615"/>
      <c r="CK40" s="619"/>
      <c r="CL40" s="616"/>
      <c r="CM40" s="616"/>
      <c r="CN40" s="616"/>
      <c r="CO40" s="616"/>
      <c r="CP40" s="616"/>
      <c r="CQ40" s="616"/>
      <c r="CR40" s="59"/>
      <c r="CS40" s="620"/>
      <c r="CT40" s="615"/>
      <c r="CU40" s="615"/>
      <c r="CV40" s="619"/>
      <c r="CW40" s="616"/>
      <c r="CX40" s="616"/>
      <c r="CY40" s="616"/>
      <c r="CZ40" s="616"/>
      <c r="DA40" s="616"/>
      <c r="DB40" s="616"/>
      <c r="DC40" s="59"/>
      <c r="DD40" s="620"/>
      <c r="DE40" s="615"/>
      <c r="DF40" s="615"/>
      <c r="DG40" s="619"/>
      <c r="DH40" s="616"/>
      <c r="DI40" s="616"/>
      <c r="DJ40" s="616"/>
      <c r="DK40" s="616"/>
      <c r="DL40" s="616"/>
      <c r="DM40" s="616"/>
      <c r="DN40" s="59"/>
      <c r="DO40" s="620"/>
      <c r="DP40" s="615"/>
      <c r="DQ40" s="615"/>
      <c r="DR40" s="619"/>
      <c r="DS40" s="616"/>
      <c r="DT40" s="616"/>
      <c r="DU40" s="616"/>
      <c r="DV40" s="616"/>
      <c r="DW40" s="616"/>
      <c r="DX40" s="616"/>
      <c r="DY40" s="59"/>
      <c r="DZ40" s="620"/>
      <c r="EA40" s="615"/>
      <c r="EB40" s="615"/>
      <c r="EC40" s="619"/>
      <c r="ED40" s="616"/>
      <c r="EE40" s="616"/>
      <c r="EF40" s="616"/>
      <c r="EG40" s="616"/>
      <c r="EH40" s="616"/>
      <c r="EI40" s="616"/>
      <c r="EJ40" s="59"/>
      <c r="EK40" s="620"/>
      <c r="EL40" s="615"/>
      <c r="EM40" s="615"/>
      <c r="EN40" s="619"/>
      <c r="EO40" s="616"/>
      <c r="EP40" s="616"/>
      <c r="EQ40" s="616"/>
      <c r="ER40" s="616"/>
      <c r="ES40" s="616"/>
      <c r="ET40" s="616"/>
      <c r="EU40" s="59"/>
      <c r="EV40" s="620"/>
      <c r="EW40" s="615"/>
      <c r="EX40" s="615"/>
      <c r="EY40" s="619"/>
      <c r="EZ40" s="616"/>
      <c r="FA40" s="616"/>
      <c r="FB40" s="616"/>
      <c r="FC40" s="616"/>
      <c r="FD40" s="616"/>
      <c r="FE40" s="616"/>
      <c r="FF40" s="59"/>
      <c r="FG40" s="620"/>
      <c r="FH40" s="615"/>
      <c r="FI40" s="615"/>
      <c r="FJ40" s="619"/>
      <c r="FK40" s="616"/>
      <c r="FL40" s="616"/>
      <c r="FM40" s="616"/>
      <c r="FN40" s="616"/>
      <c r="FO40" s="616"/>
      <c r="FP40" s="616"/>
      <c r="FQ40" s="59"/>
      <c r="FR40" s="620"/>
      <c r="FS40" s="615"/>
      <c r="FT40" s="615"/>
      <c r="FU40" s="619"/>
      <c r="FV40" s="616"/>
      <c r="FW40" s="616"/>
      <c r="FX40" s="616"/>
      <c r="FY40" s="616"/>
      <c r="FZ40" s="616"/>
      <c r="GA40" s="616"/>
      <c r="GB40" s="59"/>
      <c r="GC40" s="620"/>
      <c r="GD40" s="615"/>
      <c r="GE40" s="615"/>
      <c r="GF40" s="619"/>
      <c r="GG40" s="616"/>
      <c r="GH40" s="616"/>
      <c r="GI40" s="616"/>
      <c r="GJ40" s="616"/>
      <c r="GK40" s="616"/>
      <c r="GL40" s="616"/>
      <c r="GM40" s="59"/>
      <c r="GN40" s="620"/>
      <c r="GO40" s="615"/>
      <c r="GP40" s="615"/>
      <c r="GQ40" s="619"/>
      <c r="GR40" s="616"/>
      <c r="GS40" s="616"/>
      <c r="GT40" s="616"/>
      <c r="GU40" s="616"/>
      <c r="GV40" s="616"/>
      <c r="GW40" s="616"/>
      <c r="GX40" s="59"/>
      <c r="GY40" s="620"/>
      <c r="GZ40" s="615"/>
      <c r="HA40" s="615"/>
      <c r="HB40" s="619"/>
      <c r="HC40" s="616"/>
      <c r="HD40" s="616"/>
      <c r="HE40" s="616"/>
      <c r="HF40" s="616"/>
      <c r="HG40" s="616"/>
      <c r="HH40" s="616"/>
      <c r="HI40" s="59"/>
      <c r="HJ40" s="620"/>
      <c r="HK40" s="615"/>
      <c r="HL40" s="615"/>
      <c r="HM40" s="619"/>
      <c r="HN40" s="616"/>
      <c r="HO40" s="616"/>
      <c r="HP40" s="616"/>
      <c r="HQ40" s="616"/>
      <c r="HR40" s="616"/>
      <c r="HS40" s="616"/>
      <c r="HT40" s="59"/>
      <c r="HU40" s="620"/>
      <c r="HV40" s="615"/>
      <c r="HW40" s="615"/>
      <c r="HX40" s="619"/>
      <c r="HY40" s="616"/>
      <c r="HZ40" s="616"/>
      <c r="IA40" s="616"/>
      <c r="IB40" s="616"/>
      <c r="IC40" s="616"/>
      <c r="ID40" s="616"/>
      <c r="IE40" s="59"/>
      <c r="IF40" s="620"/>
      <c r="IG40" s="615"/>
      <c r="IH40" s="615"/>
      <c r="II40" s="619"/>
      <c r="IJ40" s="616"/>
      <c r="IK40" s="616"/>
      <c r="IL40" s="616"/>
      <c r="IM40" s="616"/>
      <c r="IN40" s="616"/>
      <c r="IO40" s="616"/>
      <c r="IP40" s="59"/>
      <c r="IQ40" s="620"/>
      <c r="IR40" s="615"/>
      <c r="IS40" s="615"/>
    </row>
    <row r="41" spans="1:253" x14ac:dyDescent="0.3">
      <c r="A41" s="617"/>
      <c r="B41" s="56"/>
      <c r="C41" s="56"/>
      <c r="D41" s="618"/>
      <c r="E41" s="618"/>
      <c r="F41" s="618"/>
      <c r="G41" s="618"/>
      <c r="H41" s="618"/>
      <c r="I41" s="618"/>
      <c r="J41" s="618"/>
      <c r="K41" s="618"/>
      <c r="L41" s="618"/>
      <c r="M41" s="618"/>
      <c r="N41" s="618"/>
      <c r="O41" s="618"/>
      <c r="P41" s="618"/>
      <c r="Q41" s="618"/>
      <c r="R41" s="618"/>
      <c r="S41" s="618"/>
      <c r="T41" s="618"/>
      <c r="U41" s="618"/>
      <c r="V41" s="618"/>
      <c r="W41" s="618"/>
      <c r="X41" s="618"/>
      <c r="Y41" s="618"/>
      <c r="Z41" s="618"/>
      <c r="AA41" s="616"/>
      <c r="AB41" s="59"/>
      <c r="AC41" s="620"/>
      <c r="AD41" s="615"/>
      <c r="AE41" s="956"/>
      <c r="AF41" s="956"/>
      <c r="AG41" s="957"/>
      <c r="AH41" s="619"/>
      <c r="AI41" s="616"/>
      <c r="AJ41" s="616"/>
      <c r="AK41" s="616"/>
      <c r="AL41" s="616"/>
      <c r="AM41" s="616"/>
      <c r="AN41" s="616"/>
      <c r="AO41" s="59"/>
      <c r="AP41" s="620"/>
      <c r="AQ41" s="615"/>
      <c r="AR41" s="615"/>
      <c r="AS41" s="619"/>
      <c r="AT41" s="616"/>
      <c r="AU41" s="616"/>
      <c r="AV41" s="616"/>
      <c r="AW41" s="616"/>
      <c r="AX41" s="616"/>
      <c r="AY41" s="616"/>
      <c r="AZ41" s="59"/>
      <c r="BA41" s="620"/>
      <c r="BB41" s="615"/>
      <c r="BC41" s="615"/>
      <c r="BD41" s="619"/>
      <c r="BE41" s="616"/>
      <c r="BF41" s="616"/>
      <c r="BG41" s="616"/>
      <c r="BH41" s="616"/>
      <c r="BI41" s="616"/>
      <c r="BJ41" s="616"/>
      <c r="BK41" s="59"/>
      <c r="BL41" s="620"/>
      <c r="BM41" s="615"/>
      <c r="BN41" s="615"/>
      <c r="BO41" s="619"/>
      <c r="BP41" s="616"/>
      <c r="BQ41" s="616"/>
      <c r="BR41" s="616"/>
      <c r="BS41" s="616"/>
      <c r="BT41" s="616"/>
      <c r="BU41" s="616"/>
      <c r="BV41" s="59"/>
      <c r="BW41" s="620"/>
      <c r="BX41" s="615"/>
      <c r="BY41" s="615"/>
      <c r="BZ41" s="619"/>
      <c r="CA41" s="616"/>
      <c r="CB41" s="616"/>
      <c r="CC41" s="616"/>
      <c r="CD41" s="616"/>
      <c r="CE41" s="616"/>
      <c r="CF41" s="616"/>
      <c r="CG41" s="59"/>
      <c r="CH41" s="620"/>
      <c r="CI41" s="615"/>
      <c r="CJ41" s="615"/>
      <c r="CK41" s="619"/>
      <c r="CL41" s="616"/>
      <c r="CM41" s="616"/>
      <c r="CN41" s="616"/>
      <c r="CO41" s="616"/>
      <c r="CP41" s="616"/>
      <c r="CQ41" s="616"/>
      <c r="CR41" s="59"/>
      <c r="CS41" s="620"/>
      <c r="CT41" s="615"/>
      <c r="CU41" s="615"/>
      <c r="CV41" s="619"/>
      <c r="CW41" s="616"/>
      <c r="CX41" s="616"/>
      <c r="CY41" s="616"/>
      <c r="CZ41" s="616"/>
      <c r="DA41" s="616"/>
      <c r="DB41" s="616"/>
      <c r="DC41" s="59"/>
      <c r="DD41" s="620"/>
      <c r="DE41" s="615"/>
      <c r="DF41" s="615"/>
      <c r="DG41" s="619"/>
      <c r="DH41" s="616"/>
      <c r="DI41" s="616"/>
      <c r="DJ41" s="616"/>
      <c r="DK41" s="616"/>
      <c r="DL41" s="616"/>
      <c r="DM41" s="616"/>
      <c r="DN41" s="59"/>
      <c r="DO41" s="620"/>
      <c r="DP41" s="615"/>
      <c r="DQ41" s="615"/>
      <c r="DR41" s="619"/>
      <c r="DS41" s="616"/>
      <c r="DT41" s="616"/>
      <c r="DU41" s="616"/>
      <c r="DV41" s="616"/>
      <c r="DW41" s="616"/>
      <c r="DX41" s="616"/>
      <c r="DY41" s="59"/>
      <c r="DZ41" s="620"/>
      <c r="EA41" s="615"/>
      <c r="EB41" s="615"/>
      <c r="EC41" s="619"/>
      <c r="ED41" s="616"/>
      <c r="EE41" s="616"/>
      <c r="EF41" s="616"/>
      <c r="EG41" s="616"/>
      <c r="EH41" s="616"/>
      <c r="EI41" s="616"/>
      <c r="EJ41" s="59"/>
      <c r="EK41" s="620"/>
      <c r="EL41" s="615"/>
      <c r="EM41" s="615"/>
      <c r="EN41" s="619"/>
      <c r="EO41" s="616"/>
      <c r="EP41" s="616"/>
      <c r="EQ41" s="616"/>
      <c r="ER41" s="616"/>
      <c r="ES41" s="616"/>
      <c r="ET41" s="616"/>
      <c r="EU41" s="59"/>
      <c r="EV41" s="620"/>
      <c r="EW41" s="615"/>
      <c r="EX41" s="615"/>
      <c r="EY41" s="619"/>
      <c r="EZ41" s="616"/>
      <c r="FA41" s="616"/>
      <c r="FB41" s="616"/>
      <c r="FC41" s="616"/>
      <c r="FD41" s="616"/>
      <c r="FE41" s="616"/>
      <c r="FF41" s="59"/>
      <c r="FG41" s="620"/>
      <c r="FH41" s="615"/>
      <c r="FI41" s="615"/>
      <c r="FJ41" s="619"/>
      <c r="FK41" s="616"/>
      <c r="FL41" s="616"/>
      <c r="FM41" s="616"/>
      <c r="FN41" s="616"/>
      <c r="FO41" s="616"/>
      <c r="FP41" s="616"/>
      <c r="FQ41" s="59"/>
      <c r="FR41" s="620"/>
      <c r="FS41" s="615"/>
      <c r="FT41" s="615"/>
      <c r="FU41" s="619"/>
      <c r="FV41" s="616"/>
      <c r="FW41" s="616"/>
      <c r="FX41" s="616"/>
      <c r="FY41" s="616"/>
      <c r="FZ41" s="616"/>
      <c r="GA41" s="616"/>
      <c r="GB41" s="59"/>
      <c r="GC41" s="620"/>
      <c r="GD41" s="615"/>
      <c r="GE41" s="615"/>
      <c r="GF41" s="619"/>
      <c r="GG41" s="616"/>
      <c r="GH41" s="616"/>
      <c r="GI41" s="616"/>
      <c r="GJ41" s="616"/>
      <c r="GK41" s="616"/>
      <c r="GL41" s="616"/>
      <c r="GM41" s="59"/>
      <c r="GN41" s="620"/>
      <c r="GO41" s="615"/>
      <c r="GP41" s="615"/>
      <c r="GQ41" s="619"/>
      <c r="GR41" s="616"/>
      <c r="GS41" s="616"/>
      <c r="GT41" s="616"/>
      <c r="GU41" s="616"/>
      <c r="GV41" s="616"/>
      <c r="GW41" s="616"/>
      <c r="GX41" s="59"/>
      <c r="GY41" s="620"/>
      <c r="GZ41" s="615"/>
      <c r="HA41" s="615"/>
      <c r="HB41" s="619"/>
      <c r="HC41" s="616"/>
      <c r="HD41" s="616"/>
      <c r="HE41" s="616"/>
      <c r="HF41" s="616"/>
      <c r="HG41" s="616"/>
      <c r="HH41" s="616"/>
      <c r="HI41" s="59"/>
      <c r="HJ41" s="620"/>
      <c r="HK41" s="615"/>
      <c r="HL41" s="615"/>
      <c r="HM41" s="619"/>
      <c r="HN41" s="616"/>
      <c r="HO41" s="616"/>
      <c r="HP41" s="616"/>
      <c r="HQ41" s="616"/>
      <c r="HR41" s="616"/>
      <c r="HS41" s="616"/>
      <c r="HT41" s="59"/>
      <c r="HU41" s="620"/>
      <c r="HV41" s="615"/>
      <c r="HW41" s="615"/>
      <c r="HX41" s="619"/>
      <c r="HY41" s="616"/>
      <c r="HZ41" s="616"/>
      <c r="IA41" s="616"/>
      <c r="IB41" s="616"/>
      <c r="IC41" s="616"/>
      <c r="ID41" s="616"/>
      <c r="IE41" s="59"/>
      <c r="IF41" s="620"/>
      <c r="IG41" s="615"/>
      <c r="IH41" s="615"/>
      <c r="II41" s="619"/>
      <c r="IJ41" s="616"/>
      <c r="IK41" s="616"/>
      <c r="IL41" s="616"/>
      <c r="IM41" s="616"/>
      <c r="IN41" s="616"/>
      <c r="IO41" s="616"/>
      <c r="IP41" s="59"/>
      <c r="IQ41" s="620"/>
      <c r="IR41" s="615"/>
      <c r="IS41" s="615"/>
    </row>
    <row r="42" spans="1:253" x14ac:dyDescent="0.3">
      <c r="A42" s="617"/>
      <c r="B42" s="56"/>
      <c r="C42" s="56"/>
      <c r="D42" s="618"/>
      <c r="E42" s="618"/>
      <c r="F42" s="618"/>
      <c r="G42" s="618"/>
      <c r="H42" s="618"/>
      <c r="I42" s="618"/>
      <c r="J42" s="618"/>
      <c r="K42" s="618"/>
      <c r="L42" s="618"/>
      <c r="M42" s="618"/>
      <c r="N42" s="618"/>
      <c r="O42" s="618"/>
      <c r="P42" s="618"/>
      <c r="Q42" s="618"/>
      <c r="R42" s="618"/>
      <c r="S42" s="618"/>
      <c r="T42" s="618"/>
      <c r="U42" s="618"/>
      <c r="V42" s="618"/>
      <c r="W42" s="618"/>
      <c r="X42" s="618"/>
      <c r="Y42" s="618"/>
      <c r="Z42" s="618"/>
      <c r="AA42" s="616"/>
      <c r="AB42" s="59"/>
      <c r="AC42" s="620"/>
      <c r="AD42" s="615"/>
      <c r="AE42" s="956"/>
      <c r="AF42" s="956"/>
      <c r="AG42" s="957"/>
      <c r="AH42" s="619"/>
      <c r="AI42" s="616"/>
      <c r="AJ42" s="616"/>
      <c r="AK42" s="616"/>
      <c r="AL42" s="616"/>
      <c r="AM42" s="616"/>
      <c r="AN42" s="616"/>
      <c r="AO42" s="59"/>
      <c r="AP42" s="620"/>
      <c r="AQ42" s="615"/>
      <c r="AR42" s="615"/>
      <c r="AS42" s="619"/>
      <c r="AT42" s="616"/>
      <c r="AU42" s="616"/>
      <c r="AV42" s="616"/>
      <c r="AW42" s="616"/>
      <c r="AX42" s="616"/>
      <c r="AY42" s="616"/>
      <c r="AZ42" s="59"/>
      <c r="BA42" s="620"/>
      <c r="BB42" s="615"/>
      <c r="BC42" s="615"/>
      <c r="BD42" s="619"/>
      <c r="BE42" s="616"/>
      <c r="BF42" s="616"/>
      <c r="BG42" s="616"/>
      <c r="BH42" s="616"/>
      <c r="BI42" s="616"/>
      <c r="BJ42" s="616"/>
      <c r="BK42" s="59"/>
      <c r="BL42" s="620"/>
      <c r="BM42" s="615"/>
      <c r="BN42" s="615"/>
      <c r="BO42" s="619"/>
      <c r="BP42" s="616"/>
      <c r="BQ42" s="616"/>
      <c r="BR42" s="616"/>
      <c r="BS42" s="616"/>
      <c r="BT42" s="616"/>
      <c r="BU42" s="616"/>
      <c r="BV42" s="59"/>
      <c r="BW42" s="620"/>
      <c r="BX42" s="615"/>
      <c r="BY42" s="615"/>
      <c r="BZ42" s="619"/>
      <c r="CA42" s="616"/>
      <c r="CB42" s="616"/>
      <c r="CC42" s="616"/>
      <c r="CD42" s="616"/>
      <c r="CE42" s="616"/>
      <c r="CF42" s="616"/>
      <c r="CG42" s="59"/>
      <c r="CH42" s="620"/>
      <c r="CI42" s="615"/>
      <c r="CJ42" s="615"/>
      <c r="CK42" s="619"/>
      <c r="CL42" s="616"/>
      <c r="CM42" s="616"/>
      <c r="CN42" s="616"/>
      <c r="CO42" s="616"/>
      <c r="CP42" s="616"/>
      <c r="CQ42" s="616"/>
      <c r="CR42" s="59"/>
      <c r="CS42" s="620"/>
      <c r="CT42" s="615"/>
      <c r="CU42" s="615"/>
      <c r="CV42" s="619"/>
      <c r="CW42" s="616"/>
      <c r="CX42" s="616"/>
      <c r="CY42" s="616"/>
      <c r="CZ42" s="616"/>
      <c r="DA42" s="616"/>
      <c r="DB42" s="616"/>
      <c r="DC42" s="59"/>
      <c r="DD42" s="620"/>
      <c r="DE42" s="615"/>
      <c r="DF42" s="615"/>
      <c r="DG42" s="619"/>
      <c r="DH42" s="616"/>
      <c r="DI42" s="616"/>
      <c r="DJ42" s="616"/>
      <c r="DK42" s="616"/>
      <c r="DL42" s="616"/>
      <c r="DM42" s="616"/>
      <c r="DN42" s="59"/>
      <c r="DO42" s="620"/>
      <c r="DP42" s="615"/>
      <c r="DQ42" s="615"/>
      <c r="DR42" s="619"/>
      <c r="DS42" s="616"/>
      <c r="DT42" s="616"/>
      <c r="DU42" s="616"/>
      <c r="DV42" s="616"/>
      <c r="DW42" s="616"/>
      <c r="DX42" s="616"/>
      <c r="DY42" s="59"/>
      <c r="DZ42" s="620"/>
      <c r="EA42" s="615"/>
      <c r="EB42" s="615"/>
      <c r="EC42" s="619"/>
      <c r="ED42" s="616"/>
      <c r="EE42" s="616"/>
      <c r="EF42" s="616"/>
      <c r="EG42" s="616"/>
      <c r="EH42" s="616"/>
      <c r="EI42" s="616"/>
      <c r="EJ42" s="59"/>
      <c r="EK42" s="620"/>
      <c r="EL42" s="615"/>
      <c r="EM42" s="615"/>
      <c r="EN42" s="619"/>
      <c r="EO42" s="616"/>
      <c r="EP42" s="616"/>
      <c r="EQ42" s="616"/>
      <c r="ER42" s="616"/>
      <c r="ES42" s="616"/>
      <c r="ET42" s="616"/>
      <c r="EU42" s="59"/>
      <c r="EV42" s="620"/>
      <c r="EW42" s="615"/>
      <c r="EX42" s="615"/>
      <c r="EY42" s="619"/>
      <c r="EZ42" s="616"/>
      <c r="FA42" s="616"/>
      <c r="FB42" s="616"/>
      <c r="FC42" s="616"/>
      <c r="FD42" s="616"/>
      <c r="FE42" s="616"/>
      <c r="FF42" s="59"/>
      <c r="FG42" s="620"/>
      <c r="FH42" s="615"/>
      <c r="FI42" s="615"/>
      <c r="FJ42" s="619"/>
      <c r="FK42" s="616"/>
      <c r="FL42" s="616"/>
      <c r="FM42" s="616"/>
      <c r="FN42" s="616"/>
      <c r="FO42" s="616"/>
      <c r="FP42" s="616"/>
      <c r="FQ42" s="59"/>
      <c r="FR42" s="620"/>
      <c r="FS42" s="615"/>
      <c r="FT42" s="615"/>
      <c r="FU42" s="619"/>
      <c r="FV42" s="616"/>
      <c r="FW42" s="616"/>
      <c r="FX42" s="616"/>
      <c r="FY42" s="616"/>
      <c r="FZ42" s="616"/>
      <c r="GA42" s="616"/>
      <c r="GB42" s="59"/>
      <c r="GC42" s="620"/>
      <c r="GD42" s="615"/>
      <c r="GE42" s="615"/>
      <c r="GF42" s="619"/>
      <c r="GG42" s="616"/>
      <c r="GH42" s="616"/>
      <c r="GI42" s="616"/>
      <c r="GJ42" s="616"/>
      <c r="GK42" s="616"/>
      <c r="GL42" s="616"/>
      <c r="GM42" s="59"/>
      <c r="GN42" s="620"/>
      <c r="GO42" s="615"/>
      <c r="GP42" s="615"/>
      <c r="GQ42" s="619"/>
      <c r="GR42" s="616"/>
      <c r="GS42" s="616"/>
      <c r="GT42" s="616"/>
      <c r="GU42" s="616"/>
      <c r="GV42" s="616"/>
      <c r="GW42" s="616"/>
      <c r="GX42" s="59"/>
      <c r="GY42" s="620"/>
      <c r="GZ42" s="615"/>
      <c r="HA42" s="615"/>
      <c r="HB42" s="619"/>
      <c r="HC42" s="616"/>
      <c r="HD42" s="616"/>
      <c r="HE42" s="616"/>
      <c r="HF42" s="616"/>
      <c r="HG42" s="616"/>
      <c r="HH42" s="616"/>
      <c r="HI42" s="59"/>
      <c r="HJ42" s="620"/>
      <c r="HK42" s="615"/>
      <c r="HL42" s="615"/>
      <c r="HM42" s="619"/>
      <c r="HN42" s="616"/>
      <c r="HO42" s="616"/>
      <c r="HP42" s="616"/>
      <c r="HQ42" s="616"/>
      <c r="HR42" s="616"/>
      <c r="HS42" s="616"/>
      <c r="HT42" s="59"/>
      <c r="HU42" s="620"/>
      <c r="HV42" s="615"/>
      <c r="HW42" s="615"/>
      <c r="HX42" s="619"/>
      <c r="HY42" s="616"/>
      <c r="HZ42" s="616"/>
      <c r="IA42" s="616"/>
      <c r="IB42" s="616"/>
      <c r="IC42" s="616"/>
      <c r="ID42" s="616"/>
      <c r="IE42" s="59"/>
      <c r="IF42" s="620"/>
      <c r="IG42" s="615"/>
      <c r="IH42" s="615"/>
      <c r="II42" s="619"/>
      <c r="IJ42" s="616"/>
      <c r="IK42" s="616"/>
      <c r="IL42" s="616"/>
      <c r="IM42" s="616"/>
      <c r="IN42" s="616"/>
      <c r="IO42" s="616"/>
      <c r="IP42" s="59"/>
      <c r="IQ42" s="620"/>
      <c r="IR42" s="615"/>
      <c r="IS42" s="615"/>
    </row>
    <row r="43" spans="1:253" x14ac:dyDescent="0.3">
      <c r="A43" s="617"/>
      <c r="B43" s="56"/>
      <c r="C43" s="56"/>
      <c r="D43" s="618"/>
      <c r="E43" s="618"/>
      <c r="F43" s="618"/>
      <c r="G43" s="618"/>
      <c r="H43" s="618"/>
      <c r="I43" s="618"/>
      <c r="J43" s="618"/>
      <c r="K43" s="618"/>
      <c r="L43" s="618"/>
      <c r="M43" s="618"/>
      <c r="N43" s="618"/>
      <c r="O43" s="618"/>
      <c r="P43" s="618"/>
      <c r="Q43" s="618"/>
      <c r="R43" s="618"/>
      <c r="S43" s="618"/>
      <c r="T43" s="618"/>
      <c r="U43" s="618"/>
      <c r="V43" s="618"/>
      <c r="W43" s="618"/>
      <c r="X43" s="618"/>
      <c r="Y43" s="618"/>
      <c r="Z43" s="618"/>
      <c r="AA43" s="616"/>
      <c r="AB43" s="59"/>
      <c r="AC43" s="620"/>
      <c r="AD43" s="615"/>
      <c r="AE43" s="956"/>
      <c r="AF43" s="956"/>
      <c r="AG43" s="957"/>
      <c r="AH43" s="619"/>
      <c r="AI43" s="616"/>
      <c r="AJ43" s="616"/>
      <c r="AK43" s="616"/>
      <c r="AL43" s="616"/>
      <c r="AM43" s="616"/>
      <c r="AN43" s="616"/>
      <c r="AO43" s="59"/>
      <c r="AP43" s="620"/>
      <c r="AQ43" s="615"/>
      <c r="AR43" s="615"/>
      <c r="AS43" s="619"/>
      <c r="AT43" s="616"/>
      <c r="AU43" s="616"/>
      <c r="AV43" s="616"/>
      <c r="AW43" s="616"/>
      <c r="AX43" s="616"/>
      <c r="AY43" s="616"/>
      <c r="AZ43" s="59"/>
      <c r="BA43" s="620"/>
      <c r="BB43" s="615"/>
      <c r="BC43" s="615"/>
      <c r="BD43" s="619"/>
      <c r="BE43" s="616"/>
      <c r="BF43" s="616"/>
      <c r="BG43" s="616"/>
      <c r="BH43" s="616"/>
      <c r="BI43" s="616"/>
      <c r="BJ43" s="616"/>
      <c r="BK43" s="59"/>
      <c r="BL43" s="620"/>
      <c r="BM43" s="615"/>
      <c r="BN43" s="615"/>
      <c r="BO43" s="619"/>
      <c r="BP43" s="616"/>
      <c r="BQ43" s="616"/>
      <c r="BR43" s="616"/>
      <c r="BS43" s="616"/>
      <c r="BT43" s="616"/>
      <c r="BU43" s="616"/>
      <c r="BV43" s="59"/>
      <c r="BW43" s="620"/>
      <c r="BX43" s="615"/>
      <c r="BY43" s="615"/>
      <c r="BZ43" s="619"/>
      <c r="CA43" s="616"/>
      <c r="CB43" s="616"/>
      <c r="CC43" s="616"/>
      <c r="CD43" s="616"/>
      <c r="CE43" s="616"/>
      <c r="CF43" s="616"/>
      <c r="CG43" s="59"/>
      <c r="CH43" s="620"/>
      <c r="CI43" s="615"/>
      <c r="CJ43" s="615"/>
      <c r="CK43" s="619"/>
      <c r="CL43" s="616"/>
      <c r="CM43" s="616"/>
      <c r="CN43" s="616"/>
      <c r="CO43" s="616"/>
      <c r="CP43" s="616"/>
      <c r="CQ43" s="616"/>
      <c r="CR43" s="59"/>
      <c r="CS43" s="620"/>
      <c r="CT43" s="615"/>
      <c r="CU43" s="615"/>
      <c r="CV43" s="619"/>
      <c r="CW43" s="616"/>
      <c r="CX43" s="616"/>
      <c r="CY43" s="616"/>
      <c r="CZ43" s="616"/>
      <c r="DA43" s="616"/>
      <c r="DB43" s="616"/>
      <c r="DC43" s="59"/>
      <c r="DD43" s="620"/>
      <c r="DE43" s="615"/>
      <c r="DF43" s="615"/>
      <c r="DG43" s="619"/>
      <c r="DH43" s="616"/>
      <c r="DI43" s="616"/>
      <c r="DJ43" s="616"/>
      <c r="DK43" s="616"/>
      <c r="DL43" s="616"/>
      <c r="DM43" s="616"/>
      <c r="DN43" s="59"/>
      <c r="DO43" s="620"/>
      <c r="DP43" s="615"/>
      <c r="DQ43" s="615"/>
      <c r="DR43" s="619"/>
      <c r="DS43" s="616"/>
      <c r="DT43" s="616"/>
      <c r="DU43" s="616"/>
      <c r="DV43" s="616"/>
      <c r="DW43" s="616"/>
      <c r="DX43" s="616"/>
      <c r="DY43" s="59"/>
      <c r="DZ43" s="620"/>
      <c r="EA43" s="615"/>
      <c r="EB43" s="615"/>
      <c r="EC43" s="619"/>
      <c r="ED43" s="616"/>
      <c r="EE43" s="616"/>
      <c r="EF43" s="616"/>
      <c r="EG43" s="616"/>
      <c r="EH43" s="616"/>
      <c r="EI43" s="616"/>
      <c r="EJ43" s="59"/>
      <c r="EK43" s="620"/>
      <c r="EL43" s="615"/>
      <c r="EM43" s="615"/>
      <c r="EN43" s="619"/>
      <c r="EO43" s="616"/>
      <c r="EP43" s="616"/>
      <c r="EQ43" s="616"/>
      <c r="ER43" s="616"/>
      <c r="ES43" s="616"/>
      <c r="ET43" s="616"/>
      <c r="EU43" s="59"/>
      <c r="EV43" s="620"/>
      <c r="EW43" s="615"/>
      <c r="EX43" s="615"/>
      <c r="EY43" s="619"/>
      <c r="EZ43" s="616"/>
      <c r="FA43" s="616"/>
      <c r="FB43" s="616"/>
      <c r="FC43" s="616"/>
      <c r="FD43" s="616"/>
      <c r="FE43" s="616"/>
      <c r="FF43" s="59"/>
      <c r="FG43" s="620"/>
      <c r="FH43" s="615"/>
      <c r="FI43" s="615"/>
      <c r="FJ43" s="619"/>
      <c r="FK43" s="616"/>
      <c r="FL43" s="616"/>
      <c r="FM43" s="616"/>
      <c r="FN43" s="616"/>
      <c r="FO43" s="616"/>
      <c r="FP43" s="616"/>
      <c r="FQ43" s="59"/>
      <c r="FR43" s="620"/>
      <c r="FS43" s="615"/>
      <c r="FT43" s="615"/>
      <c r="FU43" s="619"/>
      <c r="FV43" s="616"/>
      <c r="FW43" s="616"/>
      <c r="FX43" s="616"/>
      <c r="FY43" s="616"/>
      <c r="FZ43" s="616"/>
      <c r="GA43" s="616"/>
      <c r="GB43" s="59"/>
      <c r="GC43" s="620"/>
      <c r="GD43" s="615"/>
      <c r="GE43" s="615"/>
      <c r="GF43" s="619"/>
      <c r="GG43" s="616"/>
      <c r="GH43" s="616"/>
      <c r="GI43" s="616"/>
      <c r="GJ43" s="616"/>
      <c r="GK43" s="616"/>
      <c r="GL43" s="616"/>
      <c r="GM43" s="59"/>
      <c r="GN43" s="620"/>
      <c r="GO43" s="615"/>
      <c r="GP43" s="615"/>
      <c r="GQ43" s="619"/>
      <c r="GR43" s="616"/>
      <c r="GS43" s="616"/>
      <c r="GT43" s="616"/>
      <c r="GU43" s="616"/>
      <c r="GV43" s="616"/>
      <c r="GW43" s="616"/>
      <c r="GX43" s="59"/>
      <c r="GY43" s="620"/>
      <c r="GZ43" s="615"/>
      <c r="HA43" s="615"/>
      <c r="HB43" s="619"/>
      <c r="HC43" s="616"/>
      <c r="HD43" s="616"/>
      <c r="HE43" s="616"/>
      <c r="HF43" s="616"/>
      <c r="HG43" s="616"/>
      <c r="HH43" s="616"/>
      <c r="HI43" s="59"/>
      <c r="HJ43" s="620"/>
      <c r="HK43" s="615"/>
      <c r="HL43" s="615"/>
      <c r="HM43" s="619"/>
      <c r="HN43" s="616"/>
      <c r="HO43" s="616"/>
      <c r="HP43" s="616"/>
      <c r="HQ43" s="616"/>
      <c r="HR43" s="616"/>
      <c r="HS43" s="616"/>
      <c r="HT43" s="59"/>
      <c r="HU43" s="620"/>
      <c r="HV43" s="615"/>
      <c r="HW43" s="615"/>
      <c r="HX43" s="619"/>
      <c r="HY43" s="616"/>
      <c r="HZ43" s="616"/>
      <c r="IA43" s="616"/>
      <c r="IB43" s="616"/>
      <c r="IC43" s="616"/>
      <c r="ID43" s="616"/>
      <c r="IE43" s="59"/>
      <c r="IF43" s="620"/>
      <c r="IG43" s="615"/>
      <c r="IH43" s="615"/>
      <c r="II43" s="619"/>
      <c r="IJ43" s="616"/>
      <c r="IK43" s="616"/>
      <c r="IL43" s="616"/>
      <c r="IM43" s="616"/>
      <c r="IN43" s="616"/>
      <c r="IO43" s="616"/>
      <c r="IP43" s="59"/>
      <c r="IQ43" s="620"/>
      <c r="IR43" s="615"/>
      <c r="IS43" s="615"/>
    </row>
    <row r="44" spans="1:253" x14ac:dyDescent="0.3">
      <c r="A44" s="617"/>
      <c r="B44" s="62"/>
      <c r="C44" s="62"/>
      <c r="D44" s="618"/>
      <c r="E44" s="618"/>
      <c r="F44" s="618"/>
      <c r="G44" s="618"/>
      <c r="H44" s="618"/>
      <c r="I44" s="618"/>
      <c r="J44" s="618"/>
      <c r="K44" s="618"/>
      <c r="L44" s="618"/>
      <c r="M44" s="618"/>
      <c r="N44" s="618"/>
      <c r="O44" s="618"/>
      <c r="P44" s="618"/>
      <c r="Q44" s="618"/>
      <c r="R44" s="618"/>
      <c r="S44" s="618"/>
      <c r="T44" s="618"/>
      <c r="U44" s="618"/>
      <c r="V44" s="618"/>
      <c r="W44" s="618"/>
      <c r="X44" s="618"/>
      <c r="Y44" s="618"/>
      <c r="Z44" s="618"/>
      <c r="AA44" s="616"/>
      <c r="AB44" s="59"/>
      <c r="AC44" s="620"/>
      <c r="AD44" s="615"/>
      <c r="AE44" s="956"/>
      <c r="AF44" s="956"/>
      <c r="AG44" s="957"/>
      <c r="AH44" s="619"/>
      <c r="AI44" s="616"/>
      <c r="AJ44" s="616"/>
      <c r="AK44" s="616"/>
      <c r="AL44" s="616"/>
      <c r="AM44" s="616"/>
      <c r="AN44" s="616"/>
      <c r="AO44" s="59"/>
      <c r="AP44" s="620"/>
      <c r="AQ44" s="615"/>
      <c r="AR44" s="615"/>
      <c r="AS44" s="619"/>
      <c r="AT44" s="616"/>
      <c r="AU44" s="616"/>
      <c r="AV44" s="616"/>
      <c r="AW44" s="616"/>
      <c r="AX44" s="616"/>
      <c r="AY44" s="616"/>
      <c r="AZ44" s="59"/>
      <c r="BA44" s="620"/>
      <c r="BB44" s="615"/>
      <c r="BC44" s="615"/>
      <c r="BD44" s="619"/>
      <c r="BE44" s="616"/>
      <c r="BF44" s="616"/>
      <c r="BG44" s="616"/>
      <c r="BH44" s="616"/>
      <c r="BI44" s="616"/>
      <c r="BJ44" s="616"/>
      <c r="BK44" s="59"/>
      <c r="BL44" s="620"/>
      <c r="BM44" s="615"/>
      <c r="BN44" s="615"/>
      <c r="BO44" s="619"/>
      <c r="BP44" s="616"/>
      <c r="BQ44" s="616"/>
      <c r="BR44" s="616"/>
      <c r="BS44" s="616"/>
      <c r="BT44" s="616"/>
      <c r="BU44" s="616"/>
      <c r="BV44" s="59"/>
      <c r="BW44" s="620"/>
      <c r="BX44" s="615"/>
      <c r="BY44" s="615"/>
      <c r="BZ44" s="619"/>
      <c r="CA44" s="616"/>
      <c r="CB44" s="616"/>
      <c r="CC44" s="616"/>
      <c r="CD44" s="616"/>
      <c r="CE44" s="616"/>
      <c r="CF44" s="616"/>
      <c r="CG44" s="59"/>
      <c r="CH44" s="620"/>
      <c r="CI44" s="615"/>
      <c r="CJ44" s="615"/>
      <c r="CK44" s="619"/>
      <c r="CL44" s="616"/>
      <c r="CM44" s="616"/>
      <c r="CN44" s="616"/>
      <c r="CO44" s="616"/>
      <c r="CP44" s="616"/>
      <c r="CQ44" s="616"/>
      <c r="CR44" s="59"/>
      <c r="CS44" s="620"/>
      <c r="CT44" s="615"/>
      <c r="CU44" s="615"/>
      <c r="CV44" s="619"/>
      <c r="CW44" s="616"/>
      <c r="CX44" s="616"/>
      <c r="CY44" s="616"/>
      <c r="CZ44" s="616"/>
      <c r="DA44" s="616"/>
      <c r="DB44" s="616"/>
      <c r="DC44" s="59"/>
      <c r="DD44" s="620"/>
      <c r="DE44" s="615"/>
      <c r="DF44" s="615"/>
      <c r="DG44" s="619"/>
      <c r="DH44" s="616"/>
      <c r="DI44" s="616"/>
      <c r="DJ44" s="616"/>
      <c r="DK44" s="616"/>
      <c r="DL44" s="616"/>
      <c r="DM44" s="616"/>
      <c r="DN44" s="59"/>
      <c r="DO44" s="620"/>
      <c r="DP44" s="615"/>
      <c r="DQ44" s="615"/>
      <c r="DR44" s="619"/>
      <c r="DS44" s="616"/>
      <c r="DT44" s="616"/>
      <c r="DU44" s="616"/>
      <c r="DV44" s="616"/>
      <c r="DW44" s="616"/>
      <c r="DX44" s="616"/>
      <c r="DY44" s="59"/>
      <c r="DZ44" s="620"/>
      <c r="EA44" s="615"/>
      <c r="EB44" s="615"/>
      <c r="EC44" s="619"/>
      <c r="ED44" s="616"/>
      <c r="EE44" s="616"/>
      <c r="EF44" s="616"/>
      <c r="EG44" s="616"/>
      <c r="EH44" s="616"/>
      <c r="EI44" s="616"/>
      <c r="EJ44" s="59"/>
      <c r="EK44" s="620"/>
      <c r="EL44" s="615"/>
      <c r="EM44" s="615"/>
      <c r="EN44" s="619"/>
      <c r="EO44" s="616"/>
      <c r="EP44" s="616"/>
      <c r="EQ44" s="616"/>
      <c r="ER44" s="616"/>
      <c r="ES44" s="616"/>
      <c r="ET44" s="616"/>
      <c r="EU44" s="59"/>
      <c r="EV44" s="620"/>
      <c r="EW44" s="615"/>
      <c r="EX44" s="615"/>
      <c r="EY44" s="619"/>
      <c r="EZ44" s="616"/>
      <c r="FA44" s="616"/>
      <c r="FB44" s="616"/>
      <c r="FC44" s="616"/>
      <c r="FD44" s="616"/>
      <c r="FE44" s="616"/>
      <c r="FF44" s="59"/>
      <c r="FG44" s="620"/>
      <c r="FH44" s="615"/>
      <c r="FI44" s="615"/>
      <c r="FJ44" s="619"/>
      <c r="FK44" s="616"/>
      <c r="FL44" s="616"/>
      <c r="FM44" s="616"/>
      <c r="FN44" s="616"/>
      <c r="FO44" s="616"/>
      <c r="FP44" s="616"/>
      <c r="FQ44" s="59"/>
      <c r="FR44" s="620"/>
      <c r="FS44" s="615"/>
      <c r="FT44" s="615"/>
      <c r="FU44" s="619"/>
      <c r="FV44" s="616"/>
      <c r="FW44" s="616"/>
      <c r="FX44" s="616"/>
      <c r="FY44" s="616"/>
      <c r="FZ44" s="616"/>
      <c r="GA44" s="616"/>
      <c r="GB44" s="59"/>
      <c r="GC44" s="620"/>
      <c r="GD44" s="615"/>
      <c r="GE44" s="615"/>
      <c r="GF44" s="619"/>
      <c r="GG44" s="616"/>
      <c r="GH44" s="616"/>
      <c r="GI44" s="616"/>
      <c r="GJ44" s="616"/>
      <c r="GK44" s="616"/>
      <c r="GL44" s="616"/>
      <c r="GM44" s="59"/>
      <c r="GN44" s="620"/>
      <c r="GO44" s="615"/>
      <c r="GP44" s="615"/>
      <c r="GQ44" s="619"/>
      <c r="GR44" s="616"/>
      <c r="GS44" s="616"/>
      <c r="GT44" s="616"/>
      <c r="GU44" s="616"/>
      <c r="GV44" s="616"/>
      <c r="GW44" s="616"/>
      <c r="GX44" s="59"/>
      <c r="GY44" s="620"/>
      <c r="GZ44" s="615"/>
      <c r="HA44" s="615"/>
      <c r="HB44" s="619"/>
      <c r="HC44" s="616"/>
      <c r="HD44" s="616"/>
      <c r="HE44" s="616"/>
      <c r="HF44" s="616"/>
      <c r="HG44" s="616"/>
      <c r="HH44" s="616"/>
      <c r="HI44" s="59"/>
      <c r="HJ44" s="620"/>
      <c r="HK44" s="615"/>
      <c r="HL44" s="615"/>
      <c r="HM44" s="619"/>
      <c r="HN44" s="616"/>
      <c r="HO44" s="616"/>
      <c r="HP44" s="616"/>
      <c r="HQ44" s="616"/>
      <c r="HR44" s="616"/>
      <c r="HS44" s="616"/>
      <c r="HT44" s="59"/>
      <c r="HU44" s="620"/>
      <c r="HV44" s="615"/>
      <c r="HW44" s="615"/>
      <c r="HX44" s="619"/>
      <c r="HY44" s="616"/>
      <c r="HZ44" s="616"/>
      <c r="IA44" s="616"/>
      <c r="IB44" s="616"/>
      <c r="IC44" s="616"/>
      <c r="ID44" s="616"/>
      <c r="IE44" s="59"/>
      <c r="IF44" s="620"/>
      <c r="IG44" s="615"/>
      <c r="IH44" s="615"/>
      <c r="II44" s="619"/>
      <c r="IJ44" s="616"/>
      <c r="IK44" s="616"/>
      <c r="IL44" s="616"/>
      <c r="IM44" s="616"/>
      <c r="IN44" s="616"/>
      <c r="IO44" s="616"/>
      <c r="IP44" s="59"/>
      <c r="IQ44" s="620"/>
      <c r="IR44" s="615"/>
      <c r="IS44" s="615"/>
    </row>
    <row r="45" spans="1:253" x14ac:dyDescent="0.3">
      <c r="A45" s="617"/>
      <c r="B45" s="62"/>
      <c r="C45" s="62"/>
      <c r="D45" s="618"/>
      <c r="E45" s="618"/>
      <c r="F45" s="618"/>
      <c r="G45" s="618"/>
      <c r="H45" s="618"/>
      <c r="I45" s="618"/>
      <c r="J45" s="618"/>
      <c r="K45" s="618"/>
      <c r="L45" s="618"/>
      <c r="M45" s="618"/>
      <c r="N45" s="618"/>
      <c r="O45" s="618"/>
      <c r="P45" s="618"/>
      <c r="Q45" s="618"/>
      <c r="R45" s="618"/>
      <c r="S45" s="618"/>
      <c r="T45" s="618"/>
      <c r="U45" s="618"/>
      <c r="V45" s="618"/>
      <c r="W45" s="618"/>
      <c r="X45" s="618"/>
      <c r="Y45" s="618"/>
      <c r="Z45" s="618"/>
      <c r="AA45" s="616"/>
      <c r="AB45" s="59"/>
      <c r="AC45" s="620"/>
      <c r="AD45" s="615"/>
      <c r="AE45" s="954"/>
      <c r="AF45" s="954"/>
      <c r="AG45" s="955"/>
      <c r="AH45" s="619"/>
      <c r="AI45" s="616"/>
      <c r="AJ45" s="616"/>
      <c r="AK45" s="616"/>
      <c r="AL45" s="616"/>
      <c r="AM45" s="616"/>
      <c r="AN45" s="616"/>
      <c r="AO45" s="59"/>
      <c r="AP45" s="620"/>
      <c r="AQ45" s="615"/>
      <c r="AR45" s="615"/>
      <c r="AS45" s="619"/>
      <c r="AT45" s="616"/>
      <c r="AU45" s="616"/>
      <c r="AV45" s="616"/>
      <c r="AW45" s="616"/>
      <c r="AX45" s="616"/>
      <c r="AY45" s="616"/>
      <c r="AZ45" s="59"/>
      <c r="BA45" s="620"/>
      <c r="BB45" s="615"/>
      <c r="BC45" s="615"/>
      <c r="BD45" s="619"/>
      <c r="BE45" s="616"/>
      <c r="BF45" s="616"/>
      <c r="BG45" s="616"/>
      <c r="BH45" s="616"/>
      <c r="BI45" s="616"/>
      <c r="BJ45" s="616"/>
      <c r="BK45" s="59"/>
      <c r="BL45" s="620"/>
      <c r="BM45" s="615"/>
      <c r="BN45" s="615"/>
      <c r="BO45" s="619"/>
      <c r="BP45" s="616"/>
      <c r="BQ45" s="616"/>
      <c r="BR45" s="616"/>
      <c r="BS45" s="616"/>
      <c r="BT45" s="616"/>
      <c r="BU45" s="616"/>
      <c r="BV45" s="59"/>
      <c r="BW45" s="620"/>
      <c r="BX45" s="615"/>
      <c r="BY45" s="615"/>
      <c r="BZ45" s="619"/>
      <c r="CA45" s="616"/>
      <c r="CB45" s="616"/>
      <c r="CC45" s="616"/>
      <c r="CD45" s="616"/>
      <c r="CE45" s="616"/>
      <c r="CF45" s="616"/>
      <c r="CG45" s="59"/>
      <c r="CH45" s="620"/>
      <c r="CI45" s="615"/>
      <c r="CJ45" s="615"/>
      <c r="CK45" s="619"/>
      <c r="CL45" s="616"/>
      <c r="CM45" s="616"/>
      <c r="CN45" s="616"/>
      <c r="CO45" s="616"/>
      <c r="CP45" s="616"/>
      <c r="CQ45" s="616"/>
      <c r="CR45" s="59"/>
      <c r="CS45" s="620"/>
      <c r="CT45" s="615"/>
      <c r="CU45" s="615"/>
      <c r="CV45" s="619"/>
      <c r="CW45" s="616"/>
      <c r="CX45" s="616"/>
      <c r="CY45" s="616"/>
      <c r="CZ45" s="616"/>
      <c r="DA45" s="616"/>
      <c r="DB45" s="616"/>
      <c r="DC45" s="59"/>
      <c r="DD45" s="620"/>
      <c r="DE45" s="615"/>
      <c r="DF45" s="615"/>
      <c r="DG45" s="619"/>
      <c r="DH45" s="616"/>
      <c r="DI45" s="616"/>
      <c r="DJ45" s="616"/>
      <c r="DK45" s="616"/>
      <c r="DL45" s="616"/>
      <c r="DM45" s="616"/>
      <c r="DN45" s="59"/>
      <c r="DO45" s="620"/>
      <c r="DP45" s="615"/>
      <c r="DQ45" s="615"/>
      <c r="DR45" s="619"/>
      <c r="DS45" s="616"/>
      <c r="DT45" s="616"/>
      <c r="DU45" s="616"/>
      <c r="DV45" s="616"/>
      <c r="DW45" s="616"/>
      <c r="DX45" s="616"/>
      <c r="DY45" s="59"/>
      <c r="DZ45" s="620"/>
      <c r="EA45" s="615"/>
      <c r="EB45" s="615"/>
      <c r="EC45" s="619"/>
      <c r="ED45" s="616"/>
      <c r="EE45" s="616"/>
      <c r="EF45" s="616"/>
      <c r="EG45" s="616"/>
      <c r="EH45" s="616"/>
      <c r="EI45" s="616"/>
      <c r="EJ45" s="59"/>
      <c r="EK45" s="620"/>
      <c r="EL45" s="615"/>
      <c r="EM45" s="615"/>
      <c r="EN45" s="619"/>
      <c r="EO45" s="616"/>
      <c r="EP45" s="616"/>
      <c r="EQ45" s="616"/>
      <c r="ER45" s="616"/>
      <c r="ES45" s="616"/>
      <c r="ET45" s="616"/>
      <c r="EU45" s="59"/>
      <c r="EV45" s="620"/>
      <c r="EW45" s="615"/>
      <c r="EX45" s="615"/>
      <c r="EY45" s="619"/>
      <c r="EZ45" s="616"/>
      <c r="FA45" s="616"/>
      <c r="FB45" s="616"/>
      <c r="FC45" s="616"/>
      <c r="FD45" s="616"/>
      <c r="FE45" s="616"/>
      <c r="FF45" s="59"/>
      <c r="FG45" s="620"/>
      <c r="FH45" s="615"/>
      <c r="FI45" s="615"/>
      <c r="FJ45" s="619"/>
      <c r="FK45" s="616"/>
      <c r="FL45" s="616"/>
      <c r="FM45" s="616"/>
      <c r="FN45" s="616"/>
      <c r="FO45" s="616"/>
      <c r="FP45" s="616"/>
      <c r="FQ45" s="59"/>
      <c r="FR45" s="620"/>
      <c r="FS45" s="615"/>
      <c r="FT45" s="615"/>
      <c r="FU45" s="619"/>
      <c r="FV45" s="616"/>
      <c r="FW45" s="616"/>
      <c r="FX45" s="616"/>
      <c r="FY45" s="616"/>
      <c r="FZ45" s="616"/>
      <c r="GA45" s="616"/>
      <c r="GB45" s="59"/>
      <c r="GC45" s="620"/>
      <c r="GD45" s="615"/>
      <c r="GE45" s="615"/>
      <c r="GF45" s="619"/>
      <c r="GG45" s="616"/>
      <c r="GH45" s="616"/>
      <c r="GI45" s="616"/>
      <c r="GJ45" s="616"/>
      <c r="GK45" s="616"/>
      <c r="GL45" s="616"/>
      <c r="GM45" s="59"/>
      <c r="GN45" s="620"/>
      <c r="GO45" s="615"/>
      <c r="GP45" s="615"/>
      <c r="GQ45" s="619"/>
      <c r="GR45" s="616"/>
      <c r="GS45" s="616"/>
      <c r="GT45" s="616"/>
      <c r="GU45" s="616"/>
      <c r="GV45" s="616"/>
      <c r="GW45" s="616"/>
      <c r="GX45" s="59"/>
      <c r="GY45" s="620"/>
      <c r="GZ45" s="615"/>
      <c r="HA45" s="615"/>
      <c r="HB45" s="619"/>
      <c r="HC45" s="616"/>
      <c r="HD45" s="616"/>
      <c r="HE45" s="616"/>
      <c r="HF45" s="616"/>
      <c r="HG45" s="616"/>
      <c r="HH45" s="616"/>
      <c r="HI45" s="59"/>
      <c r="HJ45" s="620"/>
      <c r="HK45" s="615"/>
      <c r="HL45" s="615"/>
      <c r="HM45" s="619"/>
      <c r="HN45" s="616"/>
      <c r="HO45" s="616"/>
      <c r="HP45" s="616"/>
      <c r="HQ45" s="616"/>
      <c r="HR45" s="616"/>
      <c r="HS45" s="616"/>
      <c r="HT45" s="59"/>
      <c r="HU45" s="620"/>
      <c r="HV45" s="615"/>
      <c r="HW45" s="615"/>
      <c r="HX45" s="619"/>
      <c r="HY45" s="616"/>
      <c r="HZ45" s="616"/>
      <c r="IA45" s="616"/>
      <c r="IB45" s="616"/>
      <c r="IC45" s="616"/>
      <c r="ID45" s="616"/>
      <c r="IE45" s="59"/>
      <c r="IF45" s="620"/>
      <c r="IG45" s="615"/>
      <c r="IH45" s="615"/>
      <c r="II45" s="619"/>
      <c r="IJ45" s="616"/>
      <c r="IK45" s="616"/>
      <c r="IL45" s="616"/>
      <c r="IM45" s="616"/>
      <c r="IN45" s="616"/>
      <c r="IO45" s="616"/>
      <c r="IP45" s="59"/>
      <c r="IQ45" s="620"/>
      <c r="IR45" s="615"/>
      <c r="IS45" s="615"/>
    </row>
    <row r="46" spans="1:253" x14ac:dyDescent="0.3">
      <c r="A46" s="617"/>
      <c r="B46" s="56"/>
      <c r="C46" s="56"/>
      <c r="D46" s="618"/>
      <c r="E46" s="618"/>
      <c r="F46" s="618"/>
      <c r="G46" s="618"/>
      <c r="H46" s="618"/>
      <c r="I46" s="618"/>
      <c r="J46" s="618"/>
      <c r="K46" s="618"/>
      <c r="L46" s="618"/>
      <c r="M46" s="618"/>
      <c r="N46" s="618"/>
      <c r="O46" s="618"/>
      <c r="P46" s="618"/>
      <c r="Q46" s="618"/>
      <c r="R46" s="618"/>
      <c r="S46" s="618"/>
      <c r="T46" s="618"/>
      <c r="U46" s="618"/>
      <c r="V46" s="618"/>
      <c r="W46" s="618"/>
      <c r="X46" s="618"/>
      <c r="Y46" s="618"/>
      <c r="Z46" s="618"/>
      <c r="AA46" s="616"/>
      <c r="AB46" s="59"/>
      <c r="AC46" s="620"/>
      <c r="AD46" s="615"/>
      <c r="AE46" s="956"/>
      <c r="AF46" s="956"/>
      <c r="AG46" s="957"/>
      <c r="AH46" s="619"/>
      <c r="AI46" s="616"/>
      <c r="AJ46" s="616"/>
      <c r="AK46" s="616"/>
      <c r="AL46" s="616"/>
      <c r="AM46" s="616"/>
      <c r="AN46" s="616"/>
      <c r="AO46" s="59"/>
      <c r="AP46" s="620"/>
      <c r="AQ46" s="615"/>
      <c r="AR46" s="615"/>
      <c r="AS46" s="619"/>
      <c r="AT46" s="616"/>
      <c r="AU46" s="616"/>
      <c r="AV46" s="616"/>
      <c r="AW46" s="616"/>
      <c r="AX46" s="616"/>
      <c r="AY46" s="616"/>
      <c r="AZ46" s="59"/>
      <c r="BA46" s="620"/>
      <c r="BB46" s="615"/>
      <c r="BC46" s="615"/>
      <c r="BD46" s="619"/>
      <c r="BE46" s="616"/>
      <c r="BF46" s="616"/>
      <c r="BG46" s="616"/>
      <c r="BH46" s="616"/>
      <c r="BI46" s="616"/>
      <c r="BJ46" s="616"/>
      <c r="BK46" s="59"/>
      <c r="BL46" s="620"/>
      <c r="BM46" s="615"/>
      <c r="BN46" s="615"/>
      <c r="BO46" s="619"/>
      <c r="BP46" s="616"/>
      <c r="BQ46" s="616"/>
      <c r="BR46" s="616"/>
      <c r="BS46" s="616"/>
      <c r="BT46" s="616"/>
      <c r="BU46" s="616"/>
      <c r="BV46" s="59"/>
      <c r="BW46" s="620"/>
      <c r="BX46" s="615"/>
      <c r="BY46" s="615"/>
      <c r="BZ46" s="619"/>
      <c r="CA46" s="616"/>
      <c r="CB46" s="616"/>
      <c r="CC46" s="616"/>
      <c r="CD46" s="616"/>
      <c r="CE46" s="616"/>
      <c r="CF46" s="616"/>
      <c r="CG46" s="59"/>
      <c r="CH46" s="620"/>
      <c r="CI46" s="615"/>
      <c r="CJ46" s="615"/>
      <c r="CK46" s="619"/>
      <c r="CL46" s="616"/>
      <c r="CM46" s="616"/>
      <c r="CN46" s="616"/>
      <c r="CO46" s="616"/>
      <c r="CP46" s="616"/>
      <c r="CQ46" s="616"/>
      <c r="CR46" s="59"/>
      <c r="CS46" s="620"/>
      <c r="CT46" s="615"/>
      <c r="CU46" s="615"/>
      <c r="CV46" s="619"/>
      <c r="CW46" s="616"/>
      <c r="CX46" s="616"/>
      <c r="CY46" s="616"/>
      <c r="CZ46" s="616"/>
      <c r="DA46" s="616"/>
      <c r="DB46" s="616"/>
      <c r="DC46" s="59"/>
      <c r="DD46" s="620"/>
      <c r="DE46" s="615"/>
      <c r="DF46" s="615"/>
      <c r="DG46" s="619"/>
      <c r="DH46" s="616"/>
      <c r="DI46" s="616"/>
      <c r="DJ46" s="616"/>
      <c r="DK46" s="616"/>
      <c r="DL46" s="616"/>
      <c r="DM46" s="616"/>
      <c r="DN46" s="59"/>
      <c r="DO46" s="620"/>
      <c r="DP46" s="615"/>
      <c r="DQ46" s="615"/>
      <c r="DR46" s="619"/>
      <c r="DS46" s="616"/>
      <c r="DT46" s="616"/>
      <c r="DU46" s="616"/>
      <c r="DV46" s="616"/>
      <c r="DW46" s="616"/>
      <c r="DX46" s="616"/>
      <c r="DY46" s="59"/>
      <c r="DZ46" s="620"/>
      <c r="EA46" s="615"/>
      <c r="EB46" s="615"/>
      <c r="EC46" s="619"/>
      <c r="ED46" s="616"/>
      <c r="EE46" s="616"/>
      <c r="EF46" s="616"/>
      <c r="EG46" s="616"/>
      <c r="EH46" s="616"/>
      <c r="EI46" s="616"/>
      <c r="EJ46" s="59"/>
      <c r="EK46" s="620"/>
      <c r="EL46" s="615"/>
      <c r="EM46" s="615"/>
      <c r="EN46" s="619"/>
      <c r="EO46" s="616"/>
      <c r="EP46" s="616"/>
      <c r="EQ46" s="616"/>
      <c r="ER46" s="616"/>
      <c r="ES46" s="616"/>
      <c r="ET46" s="616"/>
      <c r="EU46" s="59"/>
      <c r="EV46" s="620"/>
      <c r="EW46" s="615"/>
      <c r="EX46" s="615"/>
      <c r="EY46" s="619"/>
      <c r="EZ46" s="616"/>
      <c r="FA46" s="616"/>
      <c r="FB46" s="616"/>
      <c r="FC46" s="616"/>
      <c r="FD46" s="616"/>
      <c r="FE46" s="616"/>
      <c r="FF46" s="59"/>
      <c r="FG46" s="620"/>
      <c r="FH46" s="615"/>
      <c r="FI46" s="615"/>
      <c r="FJ46" s="619"/>
      <c r="FK46" s="616"/>
      <c r="FL46" s="616"/>
      <c r="FM46" s="616"/>
      <c r="FN46" s="616"/>
      <c r="FO46" s="616"/>
      <c r="FP46" s="616"/>
      <c r="FQ46" s="59"/>
      <c r="FR46" s="620"/>
      <c r="FS46" s="615"/>
      <c r="FT46" s="615"/>
      <c r="FU46" s="619"/>
      <c r="FV46" s="616"/>
      <c r="FW46" s="616"/>
      <c r="FX46" s="616"/>
      <c r="FY46" s="616"/>
      <c r="FZ46" s="616"/>
      <c r="GA46" s="616"/>
      <c r="GB46" s="59"/>
      <c r="GC46" s="620"/>
      <c r="GD46" s="615"/>
      <c r="GE46" s="615"/>
      <c r="GF46" s="619"/>
      <c r="GG46" s="616"/>
      <c r="GH46" s="616"/>
      <c r="GI46" s="616"/>
      <c r="GJ46" s="616"/>
      <c r="GK46" s="616"/>
      <c r="GL46" s="616"/>
      <c r="GM46" s="59"/>
      <c r="GN46" s="620"/>
      <c r="GO46" s="615"/>
      <c r="GP46" s="615"/>
      <c r="GQ46" s="619"/>
      <c r="GR46" s="616"/>
      <c r="GS46" s="616"/>
      <c r="GT46" s="616"/>
      <c r="GU46" s="616"/>
      <c r="GV46" s="616"/>
      <c r="GW46" s="616"/>
      <c r="GX46" s="59"/>
      <c r="GY46" s="620"/>
      <c r="GZ46" s="615"/>
      <c r="HA46" s="615"/>
      <c r="HB46" s="619"/>
      <c r="HC46" s="616"/>
      <c r="HD46" s="616"/>
      <c r="HE46" s="616"/>
      <c r="HF46" s="616"/>
      <c r="HG46" s="616"/>
      <c r="HH46" s="616"/>
      <c r="HI46" s="59"/>
      <c r="HJ46" s="620"/>
      <c r="HK46" s="615"/>
      <c r="HL46" s="615"/>
      <c r="HM46" s="619"/>
      <c r="HN46" s="616"/>
      <c r="HO46" s="616"/>
      <c r="HP46" s="616"/>
      <c r="HQ46" s="616"/>
      <c r="HR46" s="616"/>
      <c r="HS46" s="616"/>
      <c r="HT46" s="59"/>
      <c r="HU46" s="620"/>
      <c r="HV46" s="615"/>
      <c r="HW46" s="615"/>
      <c r="HX46" s="619"/>
      <c r="HY46" s="616"/>
      <c r="HZ46" s="616"/>
      <c r="IA46" s="616"/>
      <c r="IB46" s="616"/>
      <c r="IC46" s="616"/>
      <c r="ID46" s="616"/>
      <c r="IE46" s="59"/>
      <c r="IF46" s="620"/>
      <c r="IG46" s="615"/>
      <c r="IH46" s="615"/>
      <c r="II46" s="619"/>
      <c r="IJ46" s="616"/>
      <c r="IK46" s="616"/>
      <c r="IL46" s="616"/>
      <c r="IM46" s="616"/>
      <c r="IN46" s="616"/>
      <c r="IO46" s="616"/>
      <c r="IP46" s="59"/>
      <c r="IQ46" s="620"/>
      <c r="IR46" s="615"/>
      <c r="IS46" s="615"/>
    </row>
    <row r="47" spans="1:253" x14ac:dyDescent="0.3">
      <c r="A47" s="617"/>
      <c r="B47" s="56"/>
      <c r="C47" s="56"/>
      <c r="D47" s="618"/>
      <c r="E47" s="618"/>
      <c r="F47" s="618"/>
      <c r="G47" s="618"/>
      <c r="H47" s="618"/>
      <c r="I47" s="618"/>
      <c r="J47" s="618"/>
      <c r="K47" s="618"/>
      <c r="L47" s="618"/>
      <c r="M47" s="618"/>
      <c r="N47" s="618"/>
      <c r="O47" s="618"/>
      <c r="P47" s="618"/>
      <c r="Q47" s="618"/>
      <c r="R47" s="618"/>
      <c r="S47" s="618"/>
      <c r="T47" s="618"/>
      <c r="U47" s="618"/>
      <c r="V47" s="618"/>
      <c r="W47" s="618"/>
      <c r="X47" s="618"/>
      <c r="Y47" s="618"/>
      <c r="Z47" s="618"/>
      <c r="AA47" s="616"/>
      <c r="AB47" s="59"/>
      <c r="AC47" s="620"/>
      <c r="AD47" s="615"/>
      <c r="AE47" s="956"/>
      <c r="AF47" s="956"/>
      <c r="AG47" s="957"/>
      <c r="AH47" s="619"/>
      <c r="AI47" s="616"/>
      <c r="AJ47" s="616"/>
      <c r="AK47" s="616"/>
      <c r="AL47" s="616"/>
      <c r="AM47" s="616"/>
      <c r="AN47" s="616"/>
      <c r="AO47" s="59"/>
      <c r="AP47" s="620"/>
      <c r="AQ47" s="615"/>
      <c r="AR47" s="615"/>
      <c r="AS47" s="619"/>
      <c r="AT47" s="616"/>
      <c r="AU47" s="616"/>
      <c r="AV47" s="616"/>
      <c r="AW47" s="616"/>
      <c r="AX47" s="616"/>
      <c r="AY47" s="616"/>
      <c r="AZ47" s="59"/>
      <c r="BA47" s="620"/>
      <c r="BB47" s="615"/>
      <c r="BC47" s="615"/>
      <c r="BD47" s="619"/>
      <c r="BE47" s="616"/>
      <c r="BF47" s="616"/>
      <c r="BG47" s="616"/>
      <c r="BH47" s="616"/>
      <c r="BI47" s="616"/>
      <c r="BJ47" s="616"/>
      <c r="BK47" s="59"/>
      <c r="BL47" s="620"/>
      <c r="BM47" s="615"/>
      <c r="BN47" s="615"/>
      <c r="BO47" s="619"/>
      <c r="BP47" s="616"/>
      <c r="BQ47" s="616"/>
      <c r="BR47" s="616"/>
      <c r="BS47" s="616"/>
      <c r="BT47" s="616"/>
      <c r="BU47" s="616"/>
      <c r="BV47" s="59"/>
      <c r="BW47" s="620"/>
      <c r="BX47" s="615"/>
      <c r="BY47" s="615"/>
      <c r="BZ47" s="619"/>
      <c r="CA47" s="616"/>
      <c r="CB47" s="616"/>
      <c r="CC47" s="616"/>
      <c r="CD47" s="616"/>
      <c r="CE47" s="616"/>
      <c r="CF47" s="616"/>
      <c r="CG47" s="59"/>
      <c r="CH47" s="620"/>
      <c r="CI47" s="615"/>
      <c r="CJ47" s="615"/>
      <c r="CK47" s="619"/>
      <c r="CL47" s="616"/>
      <c r="CM47" s="616"/>
      <c r="CN47" s="616"/>
      <c r="CO47" s="616"/>
      <c r="CP47" s="616"/>
      <c r="CQ47" s="616"/>
      <c r="CR47" s="59"/>
      <c r="CS47" s="620"/>
      <c r="CT47" s="615"/>
      <c r="CU47" s="615"/>
      <c r="CV47" s="619"/>
      <c r="CW47" s="616"/>
      <c r="CX47" s="616"/>
      <c r="CY47" s="616"/>
      <c r="CZ47" s="616"/>
      <c r="DA47" s="616"/>
      <c r="DB47" s="616"/>
      <c r="DC47" s="59"/>
      <c r="DD47" s="620"/>
      <c r="DE47" s="615"/>
      <c r="DF47" s="615"/>
      <c r="DG47" s="619"/>
      <c r="DH47" s="616"/>
      <c r="DI47" s="616"/>
      <c r="DJ47" s="616"/>
      <c r="DK47" s="616"/>
      <c r="DL47" s="616"/>
      <c r="DM47" s="616"/>
      <c r="DN47" s="59"/>
      <c r="DO47" s="620"/>
      <c r="DP47" s="615"/>
      <c r="DQ47" s="615"/>
      <c r="DR47" s="619"/>
      <c r="DS47" s="616"/>
      <c r="DT47" s="616"/>
      <c r="DU47" s="616"/>
      <c r="DV47" s="616"/>
      <c r="DW47" s="616"/>
      <c r="DX47" s="616"/>
      <c r="DY47" s="59"/>
      <c r="DZ47" s="620"/>
      <c r="EA47" s="615"/>
      <c r="EB47" s="615"/>
      <c r="EC47" s="619"/>
      <c r="ED47" s="616"/>
      <c r="EE47" s="616"/>
      <c r="EF47" s="616"/>
      <c r="EG47" s="616"/>
      <c r="EH47" s="616"/>
      <c r="EI47" s="616"/>
      <c r="EJ47" s="59"/>
      <c r="EK47" s="620"/>
      <c r="EL47" s="615"/>
      <c r="EM47" s="615"/>
      <c r="EN47" s="619"/>
      <c r="EO47" s="616"/>
      <c r="EP47" s="616"/>
      <c r="EQ47" s="616"/>
      <c r="ER47" s="616"/>
      <c r="ES47" s="616"/>
      <c r="ET47" s="616"/>
      <c r="EU47" s="59"/>
      <c r="EV47" s="620"/>
      <c r="EW47" s="615"/>
      <c r="EX47" s="615"/>
      <c r="EY47" s="619"/>
      <c r="EZ47" s="616"/>
      <c r="FA47" s="616"/>
      <c r="FB47" s="616"/>
      <c r="FC47" s="616"/>
      <c r="FD47" s="616"/>
      <c r="FE47" s="616"/>
      <c r="FF47" s="59"/>
      <c r="FG47" s="620"/>
      <c r="FH47" s="615"/>
      <c r="FI47" s="615"/>
      <c r="FJ47" s="619"/>
      <c r="FK47" s="616"/>
      <c r="FL47" s="616"/>
      <c r="FM47" s="616"/>
      <c r="FN47" s="616"/>
      <c r="FO47" s="616"/>
      <c r="FP47" s="616"/>
      <c r="FQ47" s="59"/>
      <c r="FR47" s="620"/>
      <c r="FS47" s="615"/>
      <c r="FT47" s="615"/>
      <c r="FU47" s="619"/>
      <c r="FV47" s="616"/>
      <c r="FW47" s="616"/>
      <c r="FX47" s="616"/>
      <c r="FY47" s="616"/>
      <c r="FZ47" s="616"/>
      <c r="GA47" s="616"/>
      <c r="GB47" s="59"/>
      <c r="GC47" s="620"/>
      <c r="GD47" s="615"/>
      <c r="GE47" s="615"/>
      <c r="GF47" s="619"/>
      <c r="GG47" s="616"/>
      <c r="GH47" s="616"/>
      <c r="GI47" s="616"/>
      <c r="GJ47" s="616"/>
      <c r="GK47" s="616"/>
      <c r="GL47" s="616"/>
      <c r="GM47" s="59"/>
      <c r="GN47" s="620"/>
      <c r="GO47" s="615"/>
      <c r="GP47" s="615"/>
      <c r="GQ47" s="619"/>
      <c r="GR47" s="616"/>
      <c r="GS47" s="616"/>
      <c r="GT47" s="616"/>
      <c r="GU47" s="616"/>
      <c r="GV47" s="616"/>
      <c r="GW47" s="616"/>
      <c r="GX47" s="59"/>
      <c r="GY47" s="620"/>
      <c r="GZ47" s="615"/>
      <c r="HA47" s="615"/>
      <c r="HB47" s="619"/>
      <c r="HC47" s="616"/>
      <c r="HD47" s="616"/>
      <c r="HE47" s="616"/>
      <c r="HF47" s="616"/>
      <c r="HG47" s="616"/>
      <c r="HH47" s="616"/>
      <c r="HI47" s="59"/>
      <c r="HJ47" s="620"/>
      <c r="HK47" s="615"/>
      <c r="HL47" s="615"/>
      <c r="HM47" s="619"/>
      <c r="HN47" s="616"/>
      <c r="HO47" s="616"/>
      <c r="HP47" s="616"/>
      <c r="HQ47" s="616"/>
      <c r="HR47" s="616"/>
      <c r="HS47" s="616"/>
      <c r="HT47" s="59"/>
      <c r="HU47" s="620"/>
      <c r="HV47" s="615"/>
      <c r="HW47" s="615"/>
      <c r="HX47" s="619"/>
      <c r="HY47" s="616"/>
      <c r="HZ47" s="616"/>
      <c r="IA47" s="616"/>
      <c r="IB47" s="616"/>
      <c r="IC47" s="616"/>
      <c r="ID47" s="616"/>
      <c r="IE47" s="59"/>
      <c r="IF47" s="620"/>
      <c r="IG47" s="615"/>
      <c r="IH47" s="615"/>
      <c r="II47" s="619"/>
      <c r="IJ47" s="616"/>
      <c r="IK47" s="616"/>
      <c r="IL47" s="616"/>
      <c r="IM47" s="616"/>
      <c r="IN47" s="616"/>
      <c r="IO47" s="616"/>
      <c r="IP47" s="59"/>
      <c r="IQ47" s="620"/>
      <c r="IR47" s="615"/>
      <c r="IS47" s="615"/>
    </row>
    <row r="48" spans="1:253" x14ac:dyDescent="0.3">
      <c r="A48" s="617"/>
      <c r="B48" s="56"/>
      <c r="C48" s="56"/>
      <c r="D48" s="618"/>
      <c r="E48" s="618"/>
      <c r="F48" s="618"/>
      <c r="G48" s="618"/>
      <c r="H48" s="618"/>
      <c r="I48" s="618"/>
      <c r="J48" s="618"/>
      <c r="K48" s="618"/>
      <c r="L48" s="618"/>
      <c r="M48" s="618"/>
      <c r="N48" s="618"/>
      <c r="O48" s="618"/>
      <c r="P48" s="618"/>
      <c r="Q48" s="618"/>
      <c r="R48" s="618"/>
      <c r="S48" s="618"/>
      <c r="T48" s="618"/>
      <c r="U48" s="618"/>
      <c r="V48" s="618"/>
      <c r="W48" s="618"/>
      <c r="X48" s="618"/>
      <c r="Y48" s="618"/>
      <c r="Z48" s="618"/>
      <c r="AA48" s="616"/>
      <c r="AB48" s="59"/>
      <c r="AC48" s="620"/>
      <c r="AD48" s="615"/>
      <c r="AE48" s="956"/>
      <c r="AF48" s="956"/>
      <c r="AG48" s="957"/>
      <c r="AH48" s="619"/>
      <c r="AI48" s="616"/>
      <c r="AJ48" s="616"/>
      <c r="AK48" s="616"/>
      <c r="AL48" s="616"/>
      <c r="AM48" s="616"/>
      <c r="AN48" s="616"/>
      <c r="AO48" s="59"/>
      <c r="AP48" s="620"/>
      <c r="AQ48" s="615"/>
      <c r="AR48" s="615"/>
      <c r="AS48" s="619"/>
      <c r="AT48" s="616"/>
      <c r="AU48" s="616"/>
      <c r="AV48" s="616"/>
      <c r="AW48" s="616"/>
      <c r="AX48" s="616"/>
      <c r="AY48" s="616"/>
      <c r="AZ48" s="59"/>
      <c r="BA48" s="620"/>
      <c r="BB48" s="615"/>
      <c r="BC48" s="615"/>
      <c r="BD48" s="619"/>
      <c r="BE48" s="616"/>
      <c r="BF48" s="616"/>
      <c r="BG48" s="616"/>
      <c r="BH48" s="616"/>
      <c r="BI48" s="616"/>
      <c r="BJ48" s="616"/>
      <c r="BK48" s="59"/>
      <c r="BL48" s="620"/>
      <c r="BM48" s="615"/>
      <c r="BN48" s="615"/>
      <c r="BO48" s="619"/>
      <c r="BP48" s="616"/>
      <c r="BQ48" s="616"/>
      <c r="BR48" s="616"/>
      <c r="BS48" s="616"/>
      <c r="BT48" s="616"/>
      <c r="BU48" s="616"/>
      <c r="BV48" s="59"/>
      <c r="BW48" s="620"/>
      <c r="BX48" s="615"/>
      <c r="BY48" s="615"/>
      <c r="BZ48" s="619"/>
      <c r="CA48" s="616"/>
      <c r="CB48" s="616"/>
      <c r="CC48" s="616"/>
      <c r="CD48" s="616"/>
      <c r="CE48" s="616"/>
      <c r="CF48" s="616"/>
      <c r="CG48" s="59"/>
      <c r="CH48" s="620"/>
      <c r="CI48" s="615"/>
      <c r="CJ48" s="615"/>
      <c r="CK48" s="619"/>
      <c r="CL48" s="616"/>
      <c r="CM48" s="616"/>
      <c r="CN48" s="616"/>
      <c r="CO48" s="616"/>
      <c r="CP48" s="616"/>
      <c r="CQ48" s="616"/>
      <c r="CR48" s="59"/>
      <c r="CS48" s="620"/>
      <c r="CT48" s="615"/>
      <c r="CU48" s="615"/>
      <c r="CV48" s="619"/>
      <c r="CW48" s="616"/>
      <c r="CX48" s="616"/>
      <c r="CY48" s="616"/>
      <c r="CZ48" s="616"/>
      <c r="DA48" s="616"/>
      <c r="DB48" s="616"/>
      <c r="DC48" s="59"/>
      <c r="DD48" s="620"/>
      <c r="DE48" s="615"/>
      <c r="DF48" s="615"/>
      <c r="DG48" s="619"/>
      <c r="DH48" s="616"/>
      <c r="DI48" s="616"/>
      <c r="DJ48" s="616"/>
      <c r="DK48" s="616"/>
      <c r="DL48" s="616"/>
      <c r="DM48" s="616"/>
      <c r="DN48" s="59"/>
      <c r="DO48" s="620"/>
      <c r="DP48" s="615"/>
      <c r="DQ48" s="615"/>
      <c r="DR48" s="619"/>
      <c r="DS48" s="616"/>
      <c r="DT48" s="616"/>
      <c r="DU48" s="616"/>
      <c r="DV48" s="616"/>
      <c r="DW48" s="616"/>
      <c r="DX48" s="616"/>
      <c r="DY48" s="59"/>
      <c r="DZ48" s="620"/>
      <c r="EA48" s="615"/>
      <c r="EB48" s="615"/>
      <c r="EC48" s="619"/>
      <c r="ED48" s="616"/>
      <c r="EE48" s="616"/>
      <c r="EF48" s="616"/>
      <c r="EG48" s="616"/>
      <c r="EH48" s="616"/>
      <c r="EI48" s="616"/>
      <c r="EJ48" s="59"/>
      <c r="EK48" s="620"/>
      <c r="EL48" s="615"/>
      <c r="EM48" s="615"/>
      <c r="EN48" s="619"/>
      <c r="EO48" s="616"/>
      <c r="EP48" s="616"/>
      <c r="EQ48" s="616"/>
      <c r="ER48" s="616"/>
      <c r="ES48" s="616"/>
      <c r="ET48" s="616"/>
      <c r="EU48" s="59"/>
      <c r="EV48" s="620"/>
      <c r="EW48" s="615"/>
      <c r="EX48" s="615"/>
      <c r="EY48" s="619"/>
      <c r="EZ48" s="616"/>
      <c r="FA48" s="616"/>
      <c r="FB48" s="616"/>
      <c r="FC48" s="616"/>
      <c r="FD48" s="616"/>
      <c r="FE48" s="616"/>
      <c r="FF48" s="59"/>
      <c r="FG48" s="620"/>
      <c r="FH48" s="615"/>
      <c r="FI48" s="615"/>
      <c r="FJ48" s="619"/>
      <c r="FK48" s="616"/>
      <c r="FL48" s="616"/>
      <c r="FM48" s="616"/>
      <c r="FN48" s="616"/>
      <c r="FO48" s="616"/>
      <c r="FP48" s="616"/>
      <c r="FQ48" s="59"/>
      <c r="FR48" s="620"/>
      <c r="FS48" s="615"/>
      <c r="FT48" s="615"/>
      <c r="FU48" s="619"/>
      <c r="FV48" s="616"/>
      <c r="FW48" s="616"/>
      <c r="FX48" s="616"/>
      <c r="FY48" s="616"/>
      <c r="FZ48" s="616"/>
      <c r="GA48" s="616"/>
      <c r="GB48" s="59"/>
      <c r="GC48" s="620"/>
      <c r="GD48" s="615"/>
      <c r="GE48" s="615"/>
      <c r="GF48" s="619"/>
      <c r="GG48" s="616"/>
      <c r="GH48" s="616"/>
      <c r="GI48" s="616"/>
      <c r="GJ48" s="616"/>
      <c r="GK48" s="616"/>
      <c r="GL48" s="616"/>
      <c r="GM48" s="59"/>
      <c r="GN48" s="620"/>
      <c r="GO48" s="615"/>
      <c r="GP48" s="615"/>
      <c r="GQ48" s="619"/>
      <c r="GR48" s="616"/>
      <c r="GS48" s="616"/>
      <c r="GT48" s="616"/>
      <c r="GU48" s="616"/>
      <c r="GV48" s="616"/>
      <c r="GW48" s="616"/>
      <c r="GX48" s="59"/>
      <c r="GY48" s="620"/>
      <c r="GZ48" s="615"/>
      <c r="HA48" s="615"/>
      <c r="HB48" s="619"/>
      <c r="HC48" s="616"/>
      <c r="HD48" s="616"/>
      <c r="HE48" s="616"/>
      <c r="HF48" s="616"/>
      <c r="HG48" s="616"/>
      <c r="HH48" s="616"/>
      <c r="HI48" s="59"/>
      <c r="HJ48" s="620"/>
      <c r="HK48" s="615"/>
      <c r="HL48" s="615"/>
      <c r="HM48" s="619"/>
      <c r="HN48" s="616"/>
      <c r="HO48" s="616"/>
      <c r="HP48" s="616"/>
      <c r="HQ48" s="616"/>
      <c r="HR48" s="616"/>
      <c r="HS48" s="616"/>
      <c r="HT48" s="59"/>
      <c r="HU48" s="620"/>
      <c r="HV48" s="615"/>
      <c r="HW48" s="615"/>
      <c r="HX48" s="619"/>
      <c r="HY48" s="616"/>
      <c r="HZ48" s="616"/>
      <c r="IA48" s="616"/>
      <c r="IB48" s="616"/>
      <c r="IC48" s="616"/>
      <c r="ID48" s="616"/>
      <c r="IE48" s="59"/>
      <c r="IF48" s="620"/>
      <c r="IG48" s="615"/>
      <c r="IH48" s="615"/>
      <c r="II48" s="619"/>
      <c r="IJ48" s="616"/>
      <c r="IK48" s="616"/>
      <c r="IL48" s="616"/>
      <c r="IM48" s="616"/>
      <c r="IN48" s="616"/>
      <c r="IO48" s="616"/>
      <c r="IP48" s="59"/>
      <c r="IQ48" s="620"/>
      <c r="IR48" s="615"/>
      <c r="IS48" s="615"/>
    </row>
    <row r="49" spans="1:253" x14ac:dyDescent="0.3">
      <c r="A49" s="617"/>
      <c r="B49" s="62"/>
      <c r="C49" s="62"/>
      <c r="D49" s="618"/>
      <c r="E49" s="618"/>
      <c r="F49" s="618"/>
      <c r="G49" s="618"/>
      <c r="H49" s="618"/>
      <c r="I49" s="618"/>
      <c r="J49" s="618"/>
      <c r="K49" s="618"/>
      <c r="L49" s="618"/>
      <c r="M49" s="618"/>
      <c r="N49" s="618"/>
      <c r="O49" s="618"/>
      <c r="P49" s="618"/>
      <c r="Q49" s="618"/>
      <c r="R49" s="618"/>
      <c r="S49" s="618"/>
      <c r="T49" s="618"/>
      <c r="U49" s="618"/>
      <c r="V49" s="618"/>
      <c r="W49" s="618"/>
      <c r="X49" s="618"/>
      <c r="Y49" s="618"/>
      <c r="Z49" s="618"/>
      <c r="AA49" s="616"/>
      <c r="AB49" s="59"/>
      <c r="AC49" s="620"/>
      <c r="AD49" s="615"/>
      <c r="AE49" s="956"/>
      <c r="AF49" s="956"/>
      <c r="AG49" s="957"/>
      <c r="AH49" s="619"/>
      <c r="AI49" s="616"/>
      <c r="AJ49" s="616"/>
      <c r="AK49" s="616"/>
      <c r="AL49" s="616"/>
      <c r="AM49" s="616"/>
      <c r="AN49" s="616"/>
      <c r="AO49" s="59"/>
      <c r="AP49" s="620"/>
      <c r="AQ49" s="615"/>
      <c r="AR49" s="615"/>
      <c r="AS49" s="619"/>
      <c r="AT49" s="616"/>
      <c r="AU49" s="616"/>
      <c r="AV49" s="616"/>
      <c r="AW49" s="616"/>
      <c r="AX49" s="616"/>
      <c r="AY49" s="616"/>
      <c r="AZ49" s="59"/>
      <c r="BA49" s="620"/>
      <c r="BB49" s="615"/>
      <c r="BC49" s="615"/>
      <c r="BD49" s="619"/>
      <c r="BE49" s="616"/>
      <c r="BF49" s="616"/>
      <c r="BG49" s="616"/>
      <c r="BH49" s="616"/>
      <c r="BI49" s="616"/>
      <c r="BJ49" s="616"/>
      <c r="BK49" s="59"/>
      <c r="BL49" s="620"/>
      <c r="BM49" s="615"/>
      <c r="BN49" s="615"/>
      <c r="BO49" s="619"/>
      <c r="BP49" s="616"/>
      <c r="BQ49" s="616"/>
      <c r="BR49" s="616"/>
      <c r="BS49" s="616"/>
      <c r="BT49" s="616"/>
      <c r="BU49" s="616"/>
      <c r="BV49" s="59"/>
      <c r="BW49" s="620"/>
      <c r="BX49" s="615"/>
      <c r="BY49" s="615"/>
      <c r="BZ49" s="619"/>
      <c r="CA49" s="616"/>
      <c r="CB49" s="616"/>
      <c r="CC49" s="616"/>
      <c r="CD49" s="616"/>
      <c r="CE49" s="616"/>
      <c r="CF49" s="616"/>
      <c r="CG49" s="59"/>
      <c r="CH49" s="620"/>
      <c r="CI49" s="615"/>
      <c r="CJ49" s="615"/>
      <c r="CK49" s="619"/>
      <c r="CL49" s="616"/>
      <c r="CM49" s="616"/>
      <c r="CN49" s="616"/>
      <c r="CO49" s="616"/>
      <c r="CP49" s="616"/>
      <c r="CQ49" s="616"/>
      <c r="CR49" s="59"/>
      <c r="CS49" s="620"/>
      <c r="CT49" s="615"/>
      <c r="CU49" s="615"/>
      <c r="CV49" s="619"/>
      <c r="CW49" s="616"/>
      <c r="CX49" s="616"/>
      <c r="CY49" s="616"/>
      <c r="CZ49" s="616"/>
      <c r="DA49" s="616"/>
      <c r="DB49" s="616"/>
      <c r="DC49" s="59"/>
      <c r="DD49" s="620"/>
      <c r="DE49" s="615"/>
      <c r="DF49" s="615"/>
      <c r="DG49" s="619"/>
      <c r="DH49" s="616"/>
      <c r="DI49" s="616"/>
      <c r="DJ49" s="616"/>
      <c r="DK49" s="616"/>
      <c r="DL49" s="616"/>
      <c r="DM49" s="616"/>
      <c r="DN49" s="59"/>
      <c r="DO49" s="620"/>
      <c r="DP49" s="615"/>
      <c r="DQ49" s="615"/>
      <c r="DR49" s="619"/>
      <c r="DS49" s="616"/>
      <c r="DT49" s="616"/>
      <c r="DU49" s="616"/>
      <c r="DV49" s="616"/>
      <c r="DW49" s="616"/>
      <c r="DX49" s="616"/>
      <c r="DY49" s="59"/>
      <c r="DZ49" s="620"/>
      <c r="EA49" s="615"/>
      <c r="EB49" s="615"/>
      <c r="EC49" s="619"/>
      <c r="ED49" s="616"/>
      <c r="EE49" s="616"/>
      <c r="EF49" s="616"/>
      <c r="EG49" s="616"/>
      <c r="EH49" s="616"/>
      <c r="EI49" s="616"/>
      <c r="EJ49" s="59"/>
      <c r="EK49" s="620"/>
      <c r="EL49" s="615"/>
      <c r="EM49" s="615"/>
      <c r="EN49" s="619"/>
      <c r="EO49" s="616"/>
      <c r="EP49" s="616"/>
      <c r="EQ49" s="616"/>
      <c r="ER49" s="616"/>
      <c r="ES49" s="616"/>
      <c r="ET49" s="616"/>
      <c r="EU49" s="59"/>
      <c r="EV49" s="620"/>
      <c r="EW49" s="615"/>
      <c r="EX49" s="615"/>
      <c r="EY49" s="619"/>
      <c r="EZ49" s="616"/>
      <c r="FA49" s="616"/>
      <c r="FB49" s="616"/>
      <c r="FC49" s="616"/>
      <c r="FD49" s="616"/>
      <c r="FE49" s="616"/>
      <c r="FF49" s="59"/>
      <c r="FG49" s="620"/>
      <c r="FH49" s="615"/>
      <c r="FI49" s="615"/>
      <c r="FJ49" s="619"/>
      <c r="FK49" s="616"/>
      <c r="FL49" s="616"/>
      <c r="FM49" s="616"/>
      <c r="FN49" s="616"/>
      <c r="FO49" s="616"/>
      <c r="FP49" s="616"/>
      <c r="FQ49" s="59"/>
      <c r="FR49" s="620"/>
      <c r="FS49" s="615"/>
      <c r="FT49" s="615"/>
      <c r="FU49" s="619"/>
      <c r="FV49" s="616"/>
      <c r="FW49" s="616"/>
      <c r="FX49" s="616"/>
      <c r="FY49" s="616"/>
      <c r="FZ49" s="616"/>
      <c r="GA49" s="616"/>
      <c r="GB49" s="59"/>
      <c r="GC49" s="620"/>
      <c r="GD49" s="615"/>
      <c r="GE49" s="615"/>
      <c r="GF49" s="619"/>
      <c r="GG49" s="616"/>
      <c r="GH49" s="616"/>
      <c r="GI49" s="616"/>
      <c r="GJ49" s="616"/>
      <c r="GK49" s="616"/>
      <c r="GL49" s="616"/>
      <c r="GM49" s="59"/>
      <c r="GN49" s="620"/>
      <c r="GO49" s="615"/>
      <c r="GP49" s="615"/>
      <c r="GQ49" s="619"/>
      <c r="GR49" s="616"/>
      <c r="GS49" s="616"/>
      <c r="GT49" s="616"/>
      <c r="GU49" s="616"/>
      <c r="GV49" s="616"/>
      <c r="GW49" s="616"/>
      <c r="GX49" s="59"/>
      <c r="GY49" s="620"/>
      <c r="GZ49" s="615"/>
      <c r="HA49" s="615"/>
      <c r="HB49" s="619"/>
      <c r="HC49" s="616"/>
      <c r="HD49" s="616"/>
      <c r="HE49" s="616"/>
      <c r="HF49" s="616"/>
      <c r="HG49" s="616"/>
      <c r="HH49" s="616"/>
      <c r="HI49" s="59"/>
      <c r="HJ49" s="620"/>
      <c r="HK49" s="615"/>
      <c r="HL49" s="615"/>
      <c r="HM49" s="619"/>
      <c r="HN49" s="616"/>
      <c r="HO49" s="616"/>
      <c r="HP49" s="616"/>
      <c r="HQ49" s="616"/>
      <c r="HR49" s="616"/>
      <c r="HS49" s="616"/>
      <c r="HT49" s="59"/>
      <c r="HU49" s="620"/>
      <c r="HV49" s="615"/>
      <c r="HW49" s="615"/>
      <c r="HX49" s="619"/>
      <c r="HY49" s="616"/>
      <c r="HZ49" s="616"/>
      <c r="IA49" s="616"/>
      <c r="IB49" s="616"/>
      <c r="IC49" s="616"/>
      <c r="ID49" s="616"/>
      <c r="IE49" s="59"/>
      <c r="IF49" s="620"/>
      <c r="IG49" s="615"/>
      <c r="IH49" s="615"/>
      <c r="II49" s="619"/>
      <c r="IJ49" s="616"/>
      <c r="IK49" s="616"/>
      <c r="IL49" s="616"/>
      <c r="IM49" s="616"/>
      <c r="IN49" s="616"/>
      <c r="IO49" s="616"/>
      <c r="IP49" s="59"/>
      <c r="IQ49" s="620"/>
      <c r="IR49" s="615"/>
      <c r="IS49" s="615"/>
    </row>
    <row r="50" spans="1:253" x14ac:dyDescent="0.3">
      <c r="A50" s="617"/>
      <c r="B50" s="62"/>
      <c r="C50" s="62"/>
      <c r="D50" s="618"/>
      <c r="E50" s="618"/>
      <c r="F50" s="618"/>
      <c r="G50" s="618"/>
      <c r="H50" s="618"/>
      <c r="I50" s="618"/>
      <c r="J50" s="618"/>
      <c r="K50" s="618"/>
      <c r="L50" s="618"/>
      <c r="M50" s="618"/>
      <c r="N50" s="618"/>
      <c r="O50" s="618"/>
      <c r="P50" s="618"/>
      <c r="Q50" s="618"/>
      <c r="R50" s="618"/>
      <c r="S50" s="618"/>
      <c r="T50" s="618"/>
      <c r="U50" s="618"/>
      <c r="V50" s="618"/>
      <c r="W50" s="618"/>
      <c r="X50" s="618"/>
      <c r="Y50" s="618"/>
      <c r="Z50" s="618"/>
      <c r="AA50" s="616"/>
      <c r="AB50" s="59"/>
      <c r="AC50" s="620"/>
      <c r="AD50" s="615"/>
      <c r="AE50" s="956"/>
      <c r="AF50" s="956"/>
      <c r="AG50" s="957"/>
      <c r="AH50" s="619"/>
      <c r="AI50" s="616"/>
      <c r="AJ50" s="616"/>
      <c r="AK50" s="616"/>
      <c r="AL50" s="616"/>
      <c r="AM50" s="616"/>
      <c r="AN50" s="616"/>
      <c r="AO50" s="59"/>
      <c r="AP50" s="620"/>
      <c r="AQ50" s="615"/>
      <c r="AR50" s="615"/>
      <c r="AS50" s="619"/>
      <c r="AT50" s="616"/>
      <c r="AU50" s="616"/>
      <c r="AV50" s="616"/>
      <c r="AW50" s="616"/>
      <c r="AX50" s="616"/>
      <c r="AY50" s="616"/>
      <c r="AZ50" s="59"/>
      <c r="BA50" s="620"/>
      <c r="BB50" s="615"/>
      <c r="BC50" s="615"/>
      <c r="BD50" s="619"/>
      <c r="BE50" s="616"/>
      <c r="BF50" s="616"/>
      <c r="BG50" s="616"/>
      <c r="BH50" s="616"/>
      <c r="BI50" s="616"/>
      <c r="BJ50" s="616"/>
      <c r="BK50" s="59"/>
      <c r="BL50" s="620"/>
      <c r="BM50" s="615"/>
      <c r="BN50" s="615"/>
      <c r="BO50" s="619"/>
      <c r="BP50" s="616"/>
      <c r="BQ50" s="616"/>
      <c r="BR50" s="616"/>
      <c r="BS50" s="616"/>
      <c r="BT50" s="616"/>
      <c r="BU50" s="616"/>
      <c r="BV50" s="59"/>
      <c r="BW50" s="620"/>
      <c r="BX50" s="615"/>
      <c r="BY50" s="615"/>
      <c r="BZ50" s="619"/>
      <c r="CA50" s="616"/>
      <c r="CB50" s="616"/>
      <c r="CC50" s="616"/>
      <c r="CD50" s="616"/>
      <c r="CE50" s="616"/>
      <c r="CF50" s="616"/>
      <c r="CG50" s="59"/>
      <c r="CH50" s="620"/>
      <c r="CI50" s="615"/>
      <c r="CJ50" s="615"/>
      <c r="CK50" s="619"/>
      <c r="CL50" s="616"/>
      <c r="CM50" s="616"/>
      <c r="CN50" s="616"/>
      <c r="CO50" s="616"/>
      <c r="CP50" s="616"/>
      <c r="CQ50" s="616"/>
      <c r="CR50" s="59"/>
      <c r="CS50" s="620"/>
      <c r="CT50" s="615"/>
      <c r="CU50" s="615"/>
      <c r="CV50" s="619"/>
      <c r="CW50" s="616"/>
      <c r="CX50" s="616"/>
      <c r="CY50" s="616"/>
      <c r="CZ50" s="616"/>
      <c r="DA50" s="616"/>
      <c r="DB50" s="616"/>
      <c r="DC50" s="59"/>
      <c r="DD50" s="620"/>
      <c r="DE50" s="615"/>
      <c r="DF50" s="615"/>
      <c r="DG50" s="619"/>
      <c r="DH50" s="616"/>
      <c r="DI50" s="616"/>
      <c r="DJ50" s="616"/>
      <c r="DK50" s="616"/>
      <c r="DL50" s="616"/>
      <c r="DM50" s="616"/>
      <c r="DN50" s="59"/>
      <c r="DO50" s="620"/>
      <c r="DP50" s="615"/>
      <c r="DQ50" s="615"/>
      <c r="DR50" s="619"/>
      <c r="DS50" s="616"/>
      <c r="DT50" s="616"/>
      <c r="DU50" s="616"/>
      <c r="DV50" s="616"/>
      <c r="DW50" s="616"/>
      <c r="DX50" s="616"/>
      <c r="DY50" s="59"/>
      <c r="DZ50" s="620"/>
      <c r="EA50" s="615"/>
      <c r="EB50" s="615"/>
      <c r="EC50" s="619"/>
      <c r="ED50" s="616"/>
      <c r="EE50" s="616"/>
      <c r="EF50" s="616"/>
      <c r="EG50" s="616"/>
      <c r="EH50" s="616"/>
      <c r="EI50" s="616"/>
      <c r="EJ50" s="59"/>
      <c r="EK50" s="620"/>
      <c r="EL50" s="615"/>
      <c r="EM50" s="615"/>
      <c r="EN50" s="619"/>
      <c r="EO50" s="616"/>
      <c r="EP50" s="616"/>
      <c r="EQ50" s="616"/>
      <c r="ER50" s="616"/>
      <c r="ES50" s="616"/>
      <c r="ET50" s="616"/>
      <c r="EU50" s="59"/>
      <c r="EV50" s="620"/>
      <c r="EW50" s="615"/>
      <c r="EX50" s="615"/>
      <c r="EY50" s="619"/>
      <c r="EZ50" s="616"/>
      <c r="FA50" s="616"/>
      <c r="FB50" s="616"/>
      <c r="FC50" s="616"/>
      <c r="FD50" s="616"/>
      <c r="FE50" s="616"/>
      <c r="FF50" s="59"/>
      <c r="FG50" s="620"/>
      <c r="FH50" s="615"/>
      <c r="FI50" s="615"/>
      <c r="FJ50" s="619"/>
      <c r="FK50" s="616"/>
      <c r="FL50" s="616"/>
      <c r="FM50" s="616"/>
      <c r="FN50" s="616"/>
      <c r="FO50" s="616"/>
      <c r="FP50" s="616"/>
      <c r="FQ50" s="59"/>
      <c r="FR50" s="620"/>
      <c r="FS50" s="615"/>
      <c r="FT50" s="615"/>
      <c r="FU50" s="619"/>
      <c r="FV50" s="616"/>
      <c r="FW50" s="616"/>
      <c r="FX50" s="616"/>
      <c r="FY50" s="616"/>
      <c r="FZ50" s="616"/>
      <c r="GA50" s="616"/>
      <c r="GB50" s="59"/>
      <c r="GC50" s="620"/>
      <c r="GD50" s="615"/>
      <c r="GE50" s="615"/>
      <c r="GF50" s="619"/>
      <c r="GG50" s="616"/>
      <c r="GH50" s="616"/>
      <c r="GI50" s="616"/>
      <c r="GJ50" s="616"/>
      <c r="GK50" s="616"/>
      <c r="GL50" s="616"/>
      <c r="GM50" s="59"/>
      <c r="GN50" s="620"/>
      <c r="GO50" s="615"/>
      <c r="GP50" s="615"/>
      <c r="GQ50" s="619"/>
      <c r="GR50" s="616"/>
      <c r="GS50" s="616"/>
      <c r="GT50" s="616"/>
      <c r="GU50" s="616"/>
      <c r="GV50" s="616"/>
      <c r="GW50" s="616"/>
      <c r="GX50" s="59"/>
      <c r="GY50" s="620"/>
      <c r="GZ50" s="615"/>
      <c r="HA50" s="615"/>
      <c r="HB50" s="619"/>
      <c r="HC50" s="616"/>
      <c r="HD50" s="616"/>
      <c r="HE50" s="616"/>
      <c r="HF50" s="616"/>
      <c r="HG50" s="616"/>
      <c r="HH50" s="616"/>
      <c r="HI50" s="59"/>
      <c r="HJ50" s="620"/>
      <c r="HK50" s="615"/>
      <c r="HL50" s="615"/>
      <c r="HM50" s="619"/>
      <c r="HN50" s="616"/>
      <c r="HO50" s="616"/>
      <c r="HP50" s="616"/>
      <c r="HQ50" s="616"/>
      <c r="HR50" s="616"/>
      <c r="HS50" s="616"/>
      <c r="HT50" s="59"/>
      <c r="HU50" s="620"/>
      <c r="HV50" s="615"/>
      <c r="HW50" s="615"/>
      <c r="HX50" s="619"/>
      <c r="HY50" s="616"/>
      <c r="HZ50" s="616"/>
      <c r="IA50" s="616"/>
      <c r="IB50" s="616"/>
      <c r="IC50" s="616"/>
      <c r="ID50" s="616"/>
      <c r="IE50" s="59"/>
      <c r="IF50" s="620"/>
      <c r="IG50" s="615"/>
      <c r="IH50" s="615"/>
      <c r="II50" s="619"/>
      <c r="IJ50" s="616"/>
      <c r="IK50" s="616"/>
      <c r="IL50" s="616"/>
      <c r="IM50" s="616"/>
      <c r="IN50" s="616"/>
      <c r="IO50" s="616"/>
      <c r="IP50" s="59"/>
      <c r="IQ50" s="620"/>
      <c r="IR50" s="615"/>
      <c r="IS50" s="615"/>
    </row>
    <row r="51" spans="1:253" x14ac:dyDescent="0.3">
      <c r="A51" s="617"/>
      <c r="B51" s="56"/>
      <c r="C51" s="56"/>
      <c r="D51" s="618"/>
      <c r="E51" s="618"/>
      <c r="F51" s="618"/>
      <c r="G51" s="618"/>
      <c r="H51" s="618"/>
      <c r="I51" s="618"/>
      <c r="J51" s="618"/>
      <c r="K51" s="618"/>
      <c r="L51" s="618"/>
      <c r="M51" s="618"/>
      <c r="N51" s="618"/>
      <c r="O51" s="618"/>
      <c r="P51" s="618"/>
      <c r="Q51" s="618"/>
      <c r="R51" s="618"/>
      <c r="S51" s="618"/>
      <c r="T51" s="618"/>
      <c r="U51" s="618"/>
      <c r="V51" s="618"/>
      <c r="W51" s="618"/>
      <c r="X51" s="618"/>
      <c r="Y51" s="618"/>
      <c r="Z51" s="618"/>
      <c r="AA51" s="616"/>
      <c r="AB51" s="59"/>
      <c r="AC51" s="620"/>
      <c r="AD51" s="615"/>
      <c r="AE51" s="954"/>
      <c r="AF51" s="954"/>
      <c r="AG51" s="955"/>
      <c r="AH51" s="619"/>
      <c r="AI51" s="616"/>
      <c r="AJ51" s="616"/>
      <c r="AK51" s="616"/>
      <c r="AL51" s="616"/>
      <c r="AM51" s="616"/>
      <c r="AN51" s="616"/>
      <c r="AO51" s="59"/>
      <c r="AP51" s="620"/>
      <c r="AQ51" s="615"/>
      <c r="AR51" s="615"/>
      <c r="AS51" s="619"/>
      <c r="AT51" s="616"/>
      <c r="AU51" s="616"/>
      <c r="AV51" s="616"/>
      <c r="AW51" s="616"/>
      <c r="AX51" s="616"/>
      <c r="AY51" s="616"/>
      <c r="AZ51" s="59"/>
      <c r="BA51" s="620"/>
      <c r="BB51" s="615"/>
      <c r="BC51" s="615"/>
      <c r="BD51" s="619"/>
      <c r="BE51" s="616"/>
      <c r="BF51" s="616"/>
      <c r="BG51" s="616"/>
      <c r="BH51" s="616"/>
      <c r="BI51" s="616"/>
      <c r="BJ51" s="616"/>
      <c r="BK51" s="59"/>
      <c r="BL51" s="620"/>
      <c r="BM51" s="615"/>
      <c r="BN51" s="615"/>
      <c r="BO51" s="619"/>
      <c r="BP51" s="616"/>
      <c r="BQ51" s="616"/>
      <c r="BR51" s="616"/>
      <c r="BS51" s="616"/>
      <c r="BT51" s="616"/>
      <c r="BU51" s="616"/>
      <c r="BV51" s="59"/>
      <c r="BW51" s="620"/>
      <c r="BX51" s="615"/>
      <c r="BY51" s="615"/>
      <c r="BZ51" s="619"/>
      <c r="CA51" s="616"/>
      <c r="CB51" s="616"/>
      <c r="CC51" s="616"/>
      <c r="CD51" s="616"/>
      <c r="CE51" s="616"/>
      <c r="CF51" s="616"/>
      <c r="CG51" s="59"/>
      <c r="CH51" s="620"/>
      <c r="CI51" s="615"/>
      <c r="CJ51" s="615"/>
      <c r="CK51" s="619"/>
      <c r="CL51" s="616"/>
      <c r="CM51" s="616"/>
      <c r="CN51" s="616"/>
      <c r="CO51" s="616"/>
      <c r="CP51" s="616"/>
      <c r="CQ51" s="616"/>
      <c r="CR51" s="59"/>
      <c r="CS51" s="620"/>
      <c r="CT51" s="615"/>
      <c r="CU51" s="615"/>
      <c r="CV51" s="619"/>
      <c r="CW51" s="616"/>
      <c r="CX51" s="616"/>
      <c r="CY51" s="616"/>
      <c r="CZ51" s="616"/>
      <c r="DA51" s="616"/>
      <c r="DB51" s="616"/>
      <c r="DC51" s="59"/>
      <c r="DD51" s="620"/>
      <c r="DE51" s="615"/>
      <c r="DF51" s="615"/>
      <c r="DG51" s="619"/>
      <c r="DH51" s="616"/>
      <c r="DI51" s="616"/>
      <c r="DJ51" s="616"/>
      <c r="DK51" s="616"/>
      <c r="DL51" s="616"/>
      <c r="DM51" s="616"/>
      <c r="DN51" s="59"/>
      <c r="DO51" s="620"/>
      <c r="DP51" s="615"/>
      <c r="DQ51" s="615"/>
      <c r="DR51" s="619"/>
      <c r="DS51" s="616"/>
      <c r="DT51" s="616"/>
      <c r="DU51" s="616"/>
      <c r="DV51" s="616"/>
      <c r="DW51" s="616"/>
      <c r="DX51" s="616"/>
      <c r="DY51" s="59"/>
      <c r="DZ51" s="620"/>
      <c r="EA51" s="615"/>
      <c r="EB51" s="615"/>
      <c r="EC51" s="619"/>
      <c r="ED51" s="616"/>
      <c r="EE51" s="616"/>
      <c r="EF51" s="616"/>
      <c r="EG51" s="616"/>
      <c r="EH51" s="616"/>
      <c r="EI51" s="616"/>
      <c r="EJ51" s="59"/>
      <c r="EK51" s="620"/>
      <c r="EL51" s="615"/>
      <c r="EM51" s="615"/>
      <c r="EN51" s="619"/>
      <c r="EO51" s="616"/>
      <c r="EP51" s="616"/>
      <c r="EQ51" s="616"/>
      <c r="ER51" s="616"/>
      <c r="ES51" s="616"/>
      <c r="ET51" s="616"/>
      <c r="EU51" s="59"/>
      <c r="EV51" s="620"/>
      <c r="EW51" s="615"/>
      <c r="EX51" s="615"/>
      <c r="EY51" s="619"/>
      <c r="EZ51" s="616"/>
      <c r="FA51" s="616"/>
      <c r="FB51" s="616"/>
      <c r="FC51" s="616"/>
      <c r="FD51" s="616"/>
      <c r="FE51" s="616"/>
      <c r="FF51" s="59"/>
      <c r="FG51" s="620"/>
      <c r="FH51" s="615"/>
      <c r="FI51" s="615"/>
      <c r="FJ51" s="619"/>
      <c r="FK51" s="616"/>
      <c r="FL51" s="616"/>
      <c r="FM51" s="616"/>
      <c r="FN51" s="616"/>
      <c r="FO51" s="616"/>
      <c r="FP51" s="616"/>
      <c r="FQ51" s="59"/>
      <c r="FR51" s="620"/>
      <c r="FS51" s="615"/>
      <c r="FT51" s="615"/>
      <c r="FU51" s="619"/>
      <c r="FV51" s="616"/>
      <c r="FW51" s="616"/>
      <c r="FX51" s="616"/>
      <c r="FY51" s="616"/>
      <c r="FZ51" s="616"/>
      <c r="GA51" s="616"/>
      <c r="GB51" s="59"/>
      <c r="GC51" s="620"/>
      <c r="GD51" s="615"/>
      <c r="GE51" s="615"/>
      <c r="GF51" s="619"/>
      <c r="GG51" s="616"/>
      <c r="GH51" s="616"/>
      <c r="GI51" s="616"/>
      <c r="GJ51" s="616"/>
      <c r="GK51" s="616"/>
      <c r="GL51" s="616"/>
      <c r="GM51" s="59"/>
      <c r="GN51" s="620"/>
      <c r="GO51" s="615"/>
      <c r="GP51" s="615"/>
      <c r="GQ51" s="619"/>
      <c r="GR51" s="616"/>
      <c r="GS51" s="616"/>
      <c r="GT51" s="616"/>
      <c r="GU51" s="616"/>
      <c r="GV51" s="616"/>
      <c r="GW51" s="616"/>
      <c r="GX51" s="59"/>
      <c r="GY51" s="620"/>
      <c r="GZ51" s="615"/>
      <c r="HA51" s="615"/>
      <c r="HB51" s="619"/>
      <c r="HC51" s="616"/>
      <c r="HD51" s="616"/>
      <c r="HE51" s="616"/>
      <c r="HF51" s="616"/>
      <c r="HG51" s="616"/>
      <c r="HH51" s="616"/>
      <c r="HI51" s="59"/>
      <c r="HJ51" s="620"/>
      <c r="HK51" s="615"/>
      <c r="HL51" s="615"/>
      <c r="HM51" s="619"/>
      <c r="HN51" s="616"/>
      <c r="HO51" s="616"/>
      <c r="HP51" s="616"/>
      <c r="HQ51" s="616"/>
      <c r="HR51" s="616"/>
      <c r="HS51" s="616"/>
      <c r="HT51" s="59"/>
      <c r="HU51" s="620"/>
      <c r="HV51" s="615"/>
      <c r="HW51" s="615"/>
      <c r="HX51" s="619"/>
      <c r="HY51" s="616"/>
      <c r="HZ51" s="616"/>
      <c r="IA51" s="616"/>
      <c r="IB51" s="616"/>
      <c r="IC51" s="616"/>
      <c r="ID51" s="616"/>
      <c r="IE51" s="59"/>
      <c r="IF51" s="620"/>
      <c r="IG51" s="615"/>
      <c r="IH51" s="615"/>
      <c r="II51" s="619"/>
      <c r="IJ51" s="616"/>
      <c r="IK51" s="616"/>
      <c r="IL51" s="616"/>
      <c r="IM51" s="616"/>
      <c r="IN51" s="616"/>
      <c r="IO51" s="616"/>
      <c r="IP51" s="59"/>
      <c r="IQ51" s="620"/>
      <c r="IR51" s="615"/>
      <c r="IS51" s="615"/>
    </row>
    <row r="52" spans="1:253" x14ac:dyDescent="0.3">
      <c r="A52" s="973"/>
      <c r="B52" s="66"/>
      <c r="C52" s="66"/>
      <c r="D52" s="974"/>
      <c r="E52" s="974"/>
      <c r="F52" s="974"/>
      <c r="G52" s="974"/>
      <c r="H52" s="974"/>
      <c r="I52" s="974"/>
      <c r="J52" s="974"/>
      <c r="K52" s="974"/>
      <c r="L52" s="974"/>
      <c r="M52" s="974"/>
      <c r="N52" s="974"/>
      <c r="O52" s="974"/>
      <c r="P52" s="974"/>
      <c r="Q52" s="974"/>
      <c r="R52" s="974"/>
      <c r="S52" s="974"/>
      <c r="T52" s="974"/>
      <c r="U52" s="974"/>
      <c r="V52" s="974"/>
      <c r="W52" s="974"/>
      <c r="X52" s="974"/>
      <c r="Y52" s="974"/>
      <c r="Z52" s="974"/>
      <c r="AA52" s="616"/>
      <c r="AB52" s="59"/>
      <c r="AC52" s="620"/>
      <c r="AD52" s="615"/>
      <c r="AE52" s="956"/>
      <c r="AF52" s="956"/>
      <c r="AG52" s="957"/>
      <c r="AH52" s="619"/>
      <c r="AI52" s="616"/>
      <c r="AJ52" s="616"/>
      <c r="AK52" s="616"/>
      <c r="AL52" s="616"/>
      <c r="AM52" s="616"/>
      <c r="AN52" s="616"/>
      <c r="AO52" s="59"/>
      <c r="AP52" s="620"/>
      <c r="AQ52" s="615"/>
      <c r="AR52" s="615"/>
      <c r="AS52" s="619"/>
      <c r="AT52" s="616"/>
      <c r="AU52" s="616"/>
      <c r="AV52" s="616"/>
      <c r="AW52" s="616"/>
      <c r="AX52" s="616"/>
      <c r="AY52" s="616"/>
      <c r="AZ52" s="59"/>
      <c r="BA52" s="620"/>
      <c r="BB52" s="615"/>
      <c r="BC52" s="615"/>
      <c r="BD52" s="619"/>
      <c r="BE52" s="616"/>
      <c r="BF52" s="616"/>
      <c r="BG52" s="616"/>
      <c r="BH52" s="616"/>
      <c r="BI52" s="616"/>
      <c r="BJ52" s="616"/>
      <c r="BK52" s="59"/>
      <c r="BL52" s="620"/>
      <c r="BM52" s="615"/>
      <c r="BN52" s="615"/>
      <c r="BO52" s="619"/>
      <c r="BP52" s="616"/>
      <c r="BQ52" s="616"/>
      <c r="BR52" s="616"/>
      <c r="BS52" s="616"/>
      <c r="BT52" s="616"/>
      <c r="BU52" s="616"/>
      <c r="BV52" s="59"/>
      <c r="BW52" s="620"/>
      <c r="BX52" s="615"/>
      <c r="BY52" s="615"/>
      <c r="BZ52" s="619"/>
      <c r="CA52" s="616"/>
      <c r="CB52" s="616"/>
      <c r="CC52" s="616"/>
      <c r="CD52" s="616"/>
      <c r="CE52" s="616"/>
      <c r="CF52" s="616"/>
      <c r="CG52" s="59"/>
      <c r="CH52" s="620"/>
      <c r="CI52" s="615"/>
      <c r="CJ52" s="615"/>
      <c r="CK52" s="619"/>
      <c r="CL52" s="616"/>
      <c r="CM52" s="616"/>
      <c r="CN52" s="616"/>
      <c r="CO52" s="616"/>
      <c r="CP52" s="616"/>
      <c r="CQ52" s="616"/>
      <c r="CR52" s="59"/>
      <c r="CS52" s="620"/>
      <c r="CT52" s="615"/>
      <c r="CU52" s="615"/>
      <c r="CV52" s="619"/>
      <c r="CW52" s="616"/>
      <c r="CX52" s="616"/>
      <c r="CY52" s="616"/>
      <c r="CZ52" s="616"/>
      <c r="DA52" s="616"/>
      <c r="DB52" s="616"/>
      <c r="DC52" s="59"/>
      <c r="DD52" s="620"/>
      <c r="DE52" s="615"/>
      <c r="DF52" s="615"/>
      <c r="DG52" s="619"/>
      <c r="DH52" s="616"/>
      <c r="DI52" s="616"/>
      <c r="DJ52" s="616"/>
      <c r="DK52" s="616"/>
      <c r="DL52" s="616"/>
      <c r="DM52" s="616"/>
      <c r="DN52" s="59"/>
      <c r="DO52" s="620"/>
      <c r="DP52" s="615"/>
      <c r="DQ52" s="615"/>
      <c r="DR52" s="619"/>
      <c r="DS52" s="616"/>
      <c r="DT52" s="616"/>
      <c r="DU52" s="616"/>
      <c r="DV52" s="616"/>
      <c r="DW52" s="616"/>
      <c r="DX52" s="616"/>
      <c r="DY52" s="59"/>
      <c r="DZ52" s="620"/>
      <c r="EA52" s="615"/>
      <c r="EB52" s="615"/>
      <c r="EC52" s="619"/>
      <c r="ED52" s="616"/>
      <c r="EE52" s="616"/>
      <c r="EF52" s="616"/>
      <c r="EG52" s="616"/>
      <c r="EH52" s="616"/>
      <c r="EI52" s="616"/>
      <c r="EJ52" s="59"/>
      <c r="EK52" s="620"/>
      <c r="EL52" s="615"/>
      <c r="EM52" s="615"/>
      <c r="EN52" s="619"/>
      <c r="EO52" s="616"/>
      <c r="EP52" s="616"/>
      <c r="EQ52" s="616"/>
      <c r="ER52" s="616"/>
      <c r="ES52" s="616"/>
      <c r="ET52" s="616"/>
      <c r="EU52" s="59"/>
      <c r="EV52" s="620"/>
      <c r="EW52" s="615"/>
      <c r="EX52" s="615"/>
      <c r="EY52" s="619"/>
      <c r="EZ52" s="616"/>
      <c r="FA52" s="616"/>
      <c r="FB52" s="616"/>
      <c r="FC52" s="616"/>
      <c r="FD52" s="616"/>
      <c r="FE52" s="616"/>
      <c r="FF52" s="59"/>
      <c r="FG52" s="620"/>
      <c r="FH52" s="615"/>
      <c r="FI52" s="615"/>
      <c r="FJ52" s="619"/>
      <c r="FK52" s="616"/>
      <c r="FL52" s="616"/>
      <c r="FM52" s="616"/>
      <c r="FN52" s="616"/>
      <c r="FO52" s="616"/>
      <c r="FP52" s="616"/>
      <c r="FQ52" s="59"/>
      <c r="FR52" s="620"/>
      <c r="FS52" s="615"/>
      <c r="FT52" s="615"/>
      <c r="FU52" s="619"/>
      <c r="FV52" s="616"/>
      <c r="FW52" s="616"/>
      <c r="FX52" s="616"/>
      <c r="FY52" s="616"/>
      <c r="FZ52" s="616"/>
      <c r="GA52" s="616"/>
      <c r="GB52" s="59"/>
      <c r="GC52" s="620"/>
      <c r="GD52" s="615"/>
      <c r="GE52" s="615"/>
      <c r="GF52" s="619"/>
      <c r="GG52" s="616"/>
      <c r="GH52" s="616"/>
      <c r="GI52" s="616"/>
      <c r="GJ52" s="616"/>
      <c r="GK52" s="616"/>
      <c r="GL52" s="616"/>
      <c r="GM52" s="59"/>
      <c r="GN52" s="620"/>
      <c r="GO52" s="615"/>
      <c r="GP52" s="615"/>
      <c r="GQ52" s="619"/>
      <c r="GR52" s="616"/>
      <c r="GS52" s="616"/>
      <c r="GT52" s="616"/>
      <c r="GU52" s="616"/>
      <c r="GV52" s="616"/>
      <c r="GW52" s="616"/>
      <c r="GX52" s="59"/>
      <c r="GY52" s="620"/>
      <c r="GZ52" s="615"/>
      <c r="HA52" s="615"/>
      <c r="HB52" s="619"/>
      <c r="HC52" s="616"/>
      <c r="HD52" s="616"/>
      <c r="HE52" s="616"/>
      <c r="HF52" s="616"/>
      <c r="HG52" s="616"/>
      <c r="HH52" s="616"/>
      <c r="HI52" s="59"/>
      <c r="HJ52" s="620"/>
      <c r="HK52" s="615"/>
      <c r="HL52" s="615"/>
      <c r="HM52" s="619"/>
      <c r="HN52" s="616"/>
      <c r="HO52" s="616"/>
      <c r="HP52" s="616"/>
      <c r="HQ52" s="616"/>
      <c r="HR52" s="616"/>
      <c r="HS52" s="616"/>
      <c r="HT52" s="59"/>
      <c r="HU52" s="620"/>
      <c r="HV52" s="615"/>
      <c r="HW52" s="615"/>
      <c r="HX52" s="619"/>
      <c r="HY52" s="616"/>
      <c r="HZ52" s="616"/>
      <c r="IA52" s="616"/>
      <c r="IB52" s="616"/>
      <c r="IC52" s="616"/>
      <c r="ID52" s="616"/>
      <c r="IE52" s="59"/>
      <c r="IF52" s="620"/>
      <c r="IG52" s="615"/>
      <c r="IH52" s="615"/>
      <c r="II52" s="619"/>
      <c r="IJ52" s="616"/>
      <c r="IK52" s="616"/>
      <c r="IL52" s="616"/>
      <c r="IM52" s="616"/>
      <c r="IN52" s="616"/>
      <c r="IO52" s="616"/>
      <c r="IP52" s="59"/>
      <c r="IQ52" s="620"/>
      <c r="IR52" s="615"/>
      <c r="IS52" s="615"/>
    </row>
    <row r="53" spans="1:253" x14ac:dyDescent="0.3">
      <c r="A53" s="973"/>
      <c r="B53" s="66"/>
      <c r="C53" s="66"/>
      <c r="D53" s="974"/>
      <c r="E53" s="974"/>
      <c r="F53" s="974"/>
      <c r="G53" s="974"/>
      <c r="H53" s="974"/>
      <c r="I53" s="974"/>
      <c r="J53" s="974"/>
      <c r="K53" s="974"/>
      <c r="L53" s="974"/>
      <c r="M53" s="974"/>
      <c r="N53" s="974"/>
      <c r="O53" s="974"/>
      <c r="P53" s="974"/>
      <c r="Q53" s="974"/>
      <c r="R53" s="974"/>
      <c r="S53" s="974"/>
      <c r="T53" s="974"/>
      <c r="U53" s="974"/>
      <c r="V53" s="974"/>
      <c r="W53" s="974"/>
      <c r="X53" s="974"/>
      <c r="Y53" s="974"/>
      <c r="Z53" s="974"/>
      <c r="AA53" s="616"/>
      <c r="AB53" s="59"/>
      <c r="AC53" s="620"/>
      <c r="AD53" s="615"/>
      <c r="AE53" s="956"/>
      <c r="AF53" s="956"/>
      <c r="AG53" s="957"/>
      <c r="AH53" s="619"/>
      <c r="AI53" s="616"/>
      <c r="AJ53" s="616"/>
      <c r="AK53" s="616"/>
      <c r="AL53" s="616"/>
      <c r="AM53" s="616"/>
      <c r="AN53" s="616"/>
      <c r="AO53" s="59"/>
      <c r="AP53" s="620"/>
      <c r="AQ53" s="615"/>
      <c r="AR53" s="615"/>
      <c r="AS53" s="619"/>
      <c r="AT53" s="616"/>
      <c r="AU53" s="616"/>
      <c r="AV53" s="616"/>
      <c r="AW53" s="616"/>
      <c r="AX53" s="616"/>
      <c r="AY53" s="616"/>
      <c r="AZ53" s="59"/>
      <c r="BA53" s="620"/>
      <c r="BB53" s="615"/>
      <c r="BC53" s="615"/>
      <c r="BD53" s="619"/>
      <c r="BE53" s="616"/>
      <c r="BF53" s="616"/>
      <c r="BG53" s="616"/>
      <c r="BH53" s="616"/>
      <c r="BI53" s="616"/>
      <c r="BJ53" s="616"/>
      <c r="BK53" s="59"/>
      <c r="BL53" s="620"/>
      <c r="BM53" s="615"/>
      <c r="BN53" s="615"/>
      <c r="BO53" s="619"/>
      <c r="BP53" s="616"/>
      <c r="BQ53" s="616"/>
      <c r="BR53" s="616"/>
      <c r="BS53" s="616"/>
      <c r="BT53" s="616"/>
      <c r="BU53" s="616"/>
      <c r="BV53" s="59"/>
      <c r="BW53" s="620"/>
      <c r="BX53" s="615"/>
      <c r="BY53" s="615"/>
      <c r="BZ53" s="619"/>
      <c r="CA53" s="616"/>
      <c r="CB53" s="616"/>
      <c r="CC53" s="616"/>
      <c r="CD53" s="616"/>
      <c r="CE53" s="616"/>
      <c r="CF53" s="616"/>
      <c r="CG53" s="59"/>
      <c r="CH53" s="620"/>
      <c r="CI53" s="615"/>
      <c r="CJ53" s="615"/>
      <c r="CK53" s="619"/>
      <c r="CL53" s="616"/>
      <c r="CM53" s="616"/>
      <c r="CN53" s="616"/>
      <c r="CO53" s="616"/>
      <c r="CP53" s="616"/>
      <c r="CQ53" s="616"/>
      <c r="CR53" s="59"/>
      <c r="CS53" s="620"/>
      <c r="CT53" s="615"/>
      <c r="CU53" s="615"/>
      <c r="CV53" s="619"/>
      <c r="CW53" s="616"/>
      <c r="CX53" s="616"/>
      <c r="CY53" s="616"/>
      <c r="CZ53" s="616"/>
      <c r="DA53" s="616"/>
      <c r="DB53" s="616"/>
      <c r="DC53" s="59"/>
      <c r="DD53" s="620"/>
      <c r="DE53" s="615"/>
      <c r="DF53" s="615"/>
      <c r="DG53" s="619"/>
      <c r="DH53" s="616"/>
      <c r="DI53" s="616"/>
      <c r="DJ53" s="616"/>
      <c r="DK53" s="616"/>
      <c r="DL53" s="616"/>
      <c r="DM53" s="616"/>
      <c r="DN53" s="59"/>
      <c r="DO53" s="620"/>
      <c r="DP53" s="615"/>
      <c r="DQ53" s="615"/>
      <c r="DR53" s="619"/>
      <c r="DS53" s="616"/>
      <c r="DT53" s="616"/>
      <c r="DU53" s="616"/>
      <c r="DV53" s="616"/>
      <c r="DW53" s="616"/>
      <c r="DX53" s="616"/>
      <c r="DY53" s="59"/>
      <c r="DZ53" s="620"/>
      <c r="EA53" s="615"/>
      <c r="EB53" s="615"/>
      <c r="EC53" s="619"/>
      <c r="ED53" s="616"/>
      <c r="EE53" s="616"/>
      <c r="EF53" s="616"/>
      <c r="EG53" s="616"/>
      <c r="EH53" s="616"/>
      <c r="EI53" s="616"/>
      <c r="EJ53" s="59"/>
      <c r="EK53" s="620"/>
      <c r="EL53" s="615"/>
      <c r="EM53" s="615"/>
      <c r="EN53" s="619"/>
      <c r="EO53" s="616"/>
      <c r="EP53" s="616"/>
      <c r="EQ53" s="616"/>
      <c r="ER53" s="616"/>
      <c r="ES53" s="616"/>
      <c r="ET53" s="616"/>
      <c r="EU53" s="59"/>
      <c r="EV53" s="620"/>
      <c r="EW53" s="615"/>
      <c r="EX53" s="615"/>
      <c r="EY53" s="619"/>
      <c r="EZ53" s="616"/>
      <c r="FA53" s="616"/>
      <c r="FB53" s="616"/>
      <c r="FC53" s="616"/>
      <c r="FD53" s="616"/>
      <c r="FE53" s="616"/>
      <c r="FF53" s="59"/>
      <c r="FG53" s="620"/>
      <c r="FH53" s="615"/>
      <c r="FI53" s="615"/>
      <c r="FJ53" s="619"/>
      <c r="FK53" s="616"/>
      <c r="FL53" s="616"/>
      <c r="FM53" s="616"/>
      <c r="FN53" s="616"/>
      <c r="FO53" s="616"/>
      <c r="FP53" s="616"/>
      <c r="FQ53" s="59"/>
      <c r="FR53" s="620"/>
      <c r="FS53" s="615"/>
      <c r="FT53" s="615"/>
      <c r="FU53" s="619"/>
      <c r="FV53" s="616"/>
      <c r="FW53" s="616"/>
      <c r="FX53" s="616"/>
      <c r="FY53" s="616"/>
      <c r="FZ53" s="616"/>
      <c r="GA53" s="616"/>
      <c r="GB53" s="59"/>
      <c r="GC53" s="620"/>
      <c r="GD53" s="615"/>
      <c r="GE53" s="615"/>
      <c r="GF53" s="619"/>
      <c r="GG53" s="616"/>
      <c r="GH53" s="616"/>
      <c r="GI53" s="616"/>
      <c r="GJ53" s="616"/>
      <c r="GK53" s="616"/>
      <c r="GL53" s="616"/>
      <c r="GM53" s="59"/>
      <c r="GN53" s="620"/>
      <c r="GO53" s="615"/>
      <c r="GP53" s="615"/>
      <c r="GQ53" s="619"/>
      <c r="GR53" s="616"/>
      <c r="GS53" s="616"/>
      <c r="GT53" s="616"/>
      <c r="GU53" s="616"/>
      <c r="GV53" s="616"/>
      <c r="GW53" s="616"/>
      <c r="GX53" s="59"/>
      <c r="GY53" s="620"/>
      <c r="GZ53" s="615"/>
      <c r="HA53" s="615"/>
      <c r="HB53" s="619"/>
      <c r="HC53" s="616"/>
      <c r="HD53" s="616"/>
      <c r="HE53" s="616"/>
      <c r="HF53" s="616"/>
      <c r="HG53" s="616"/>
      <c r="HH53" s="616"/>
      <c r="HI53" s="59"/>
      <c r="HJ53" s="620"/>
      <c r="HK53" s="615"/>
      <c r="HL53" s="615"/>
      <c r="HM53" s="619"/>
      <c r="HN53" s="616"/>
      <c r="HO53" s="616"/>
      <c r="HP53" s="616"/>
      <c r="HQ53" s="616"/>
      <c r="HR53" s="616"/>
      <c r="HS53" s="616"/>
      <c r="HT53" s="59"/>
      <c r="HU53" s="620"/>
      <c r="HV53" s="615"/>
      <c r="HW53" s="615"/>
      <c r="HX53" s="619"/>
      <c r="HY53" s="616"/>
      <c r="HZ53" s="616"/>
      <c r="IA53" s="616"/>
      <c r="IB53" s="616"/>
      <c r="IC53" s="616"/>
      <c r="ID53" s="616"/>
      <c r="IE53" s="59"/>
      <c r="IF53" s="620"/>
      <c r="IG53" s="615"/>
      <c r="IH53" s="615"/>
      <c r="II53" s="619"/>
      <c r="IJ53" s="616"/>
      <c r="IK53" s="616"/>
      <c r="IL53" s="616"/>
      <c r="IM53" s="616"/>
      <c r="IN53" s="616"/>
      <c r="IO53" s="616"/>
      <c r="IP53" s="59"/>
      <c r="IQ53" s="620"/>
      <c r="IR53" s="615"/>
      <c r="IS53" s="615"/>
    </row>
    <row r="54" spans="1:253" x14ac:dyDescent="0.3">
      <c r="A54" s="973"/>
      <c r="B54" s="66"/>
      <c r="C54" s="66"/>
      <c r="D54" s="974"/>
      <c r="E54" s="974"/>
      <c r="F54" s="974"/>
      <c r="G54" s="974"/>
      <c r="H54" s="974"/>
      <c r="I54" s="974"/>
      <c r="J54" s="974"/>
      <c r="K54" s="974"/>
      <c r="L54" s="974"/>
      <c r="M54" s="974"/>
      <c r="N54" s="974"/>
      <c r="O54" s="974"/>
      <c r="P54" s="974"/>
      <c r="Q54" s="974"/>
      <c r="R54" s="974"/>
      <c r="S54" s="974"/>
      <c r="T54" s="974"/>
      <c r="U54" s="974"/>
      <c r="V54" s="974"/>
      <c r="W54" s="974"/>
      <c r="X54" s="974"/>
      <c r="Y54" s="974"/>
      <c r="Z54" s="974"/>
      <c r="AA54" s="616"/>
      <c r="AB54" s="59"/>
      <c r="AC54" s="620"/>
      <c r="AD54" s="615"/>
      <c r="AE54" s="956"/>
      <c r="AF54" s="956"/>
      <c r="AG54" s="957"/>
      <c r="AH54" s="619"/>
      <c r="AI54" s="616"/>
      <c r="AJ54" s="616"/>
      <c r="AK54" s="616"/>
      <c r="AL54" s="616"/>
      <c r="AM54" s="616"/>
      <c r="AN54" s="616"/>
      <c r="AO54" s="59"/>
      <c r="AP54" s="620"/>
      <c r="AQ54" s="615"/>
      <c r="AR54" s="615"/>
      <c r="AS54" s="619"/>
      <c r="AT54" s="616"/>
      <c r="AU54" s="616"/>
      <c r="AV54" s="616"/>
      <c r="AW54" s="616"/>
      <c r="AX54" s="616"/>
      <c r="AY54" s="616"/>
      <c r="AZ54" s="59"/>
      <c r="BA54" s="620"/>
      <c r="BB54" s="615"/>
      <c r="BC54" s="615"/>
      <c r="BD54" s="619"/>
      <c r="BE54" s="616"/>
      <c r="BF54" s="616"/>
      <c r="BG54" s="616"/>
      <c r="BH54" s="616"/>
      <c r="BI54" s="616"/>
      <c r="BJ54" s="616"/>
      <c r="BK54" s="59"/>
      <c r="BL54" s="620"/>
      <c r="BM54" s="615"/>
      <c r="BN54" s="615"/>
      <c r="BO54" s="619"/>
      <c r="BP54" s="616"/>
      <c r="BQ54" s="616"/>
      <c r="BR54" s="616"/>
      <c r="BS54" s="616"/>
      <c r="BT54" s="616"/>
      <c r="BU54" s="616"/>
      <c r="BV54" s="59"/>
      <c r="BW54" s="620"/>
      <c r="BX54" s="615"/>
      <c r="BY54" s="615"/>
      <c r="BZ54" s="619"/>
      <c r="CA54" s="616"/>
      <c r="CB54" s="616"/>
      <c r="CC54" s="616"/>
      <c r="CD54" s="616"/>
      <c r="CE54" s="616"/>
      <c r="CF54" s="616"/>
      <c r="CG54" s="59"/>
      <c r="CH54" s="620"/>
      <c r="CI54" s="615"/>
      <c r="CJ54" s="615"/>
      <c r="CK54" s="619"/>
      <c r="CL54" s="616"/>
      <c r="CM54" s="616"/>
      <c r="CN54" s="616"/>
      <c r="CO54" s="616"/>
      <c r="CP54" s="616"/>
      <c r="CQ54" s="616"/>
      <c r="CR54" s="59"/>
      <c r="CS54" s="620"/>
      <c r="CT54" s="615"/>
      <c r="CU54" s="615"/>
      <c r="CV54" s="619"/>
      <c r="CW54" s="616"/>
      <c r="CX54" s="616"/>
      <c r="CY54" s="616"/>
      <c r="CZ54" s="616"/>
      <c r="DA54" s="616"/>
      <c r="DB54" s="616"/>
      <c r="DC54" s="59"/>
      <c r="DD54" s="620"/>
      <c r="DE54" s="615"/>
      <c r="DF54" s="615"/>
      <c r="DG54" s="619"/>
      <c r="DH54" s="616"/>
      <c r="DI54" s="616"/>
      <c r="DJ54" s="616"/>
      <c r="DK54" s="616"/>
      <c r="DL54" s="616"/>
      <c r="DM54" s="616"/>
      <c r="DN54" s="59"/>
      <c r="DO54" s="620"/>
      <c r="DP54" s="615"/>
      <c r="DQ54" s="615"/>
      <c r="DR54" s="619"/>
      <c r="DS54" s="616"/>
      <c r="DT54" s="616"/>
      <c r="DU54" s="616"/>
      <c r="DV54" s="616"/>
      <c r="DW54" s="616"/>
      <c r="DX54" s="616"/>
      <c r="DY54" s="59"/>
      <c r="DZ54" s="620"/>
      <c r="EA54" s="615"/>
      <c r="EB54" s="615"/>
      <c r="EC54" s="619"/>
      <c r="ED54" s="616"/>
      <c r="EE54" s="616"/>
      <c r="EF54" s="616"/>
      <c r="EG54" s="616"/>
      <c r="EH54" s="616"/>
      <c r="EI54" s="616"/>
      <c r="EJ54" s="59"/>
      <c r="EK54" s="620"/>
      <c r="EL54" s="615"/>
      <c r="EM54" s="615"/>
      <c r="EN54" s="619"/>
      <c r="EO54" s="616"/>
      <c r="EP54" s="616"/>
      <c r="EQ54" s="616"/>
      <c r="ER54" s="616"/>
      <c r="ES54" s="616"/>
      <c r="ET54" s="616"/>
      <c r="EU54" s="59"/>
      <c r="EV54" s="620"/>
      <c r="EW54" s="615"/>
      <c r="EX54" s="615"/>
      <c r="EY54" s="619"/>
      <c r="EZ54" s="616"/>
      <c r="FA54" s="616"/>
      <c r="FB54" s="616"/>
      <c r="FC54" s="616"/>
      <c r="FD54" s="616"/>
      <c r="FE54" s="616"/>
      <c r="FF54" s="59"/>
      <c r="FG54" s="620"/>
      <c r="FH54" s="615"/>
      <c r="FI54" s="615"/>
      <c r="FJ54" s="619"/>
      <c r="FK54" s="616"/>
      <c r="FL54" s="616"/>
      <c r="FM54" s="616"/>
      <c r="FN54" s="616"/>
      <c r="FO54" s="616"/>
      <c r="FP54" s="616"/>
      <c r="FQ54" s="59"/>
      <c r="FR54" s="620"/>
      <c r="FS54" s="615"/>
      <c r="FT54" s="615"/>
      <c r="FU54" s="619"/>
      <c r="FV54" s="616"/>
      <c r="FW54" s="616"/>
      <c r="FX54" s="616"/>
      <c r="FY54" s="616"/>
      <c r="FZ54" s="616"/>
      <c r="GA54" s="616"/>
      <c r="GB54" s="59"/>
      <c r="GC54" s="620"/>
      <c r="GD54" s="615"/>
      <c r="GE54" s="615"/>
      <c r="GF54" s="619"/>
      <c r="GG54" s="616"/>
      <c r="GH54" s="616"/>
      <c r="GI54" s="616"/>
      <c r="GJ54" s="616"/>
      <c r="GK54" s="616"/>
      <c r="GL54" s="616"/>
      <c r="GM54" s="59"/>
      <c r="GN54" s="620"/>
      <c r="GO54" s="615"/>
      <c r="GP54" s="615"/>
      <c r="GQ54" s="619"/>
      <c r="GR54" s="616"/>
      <c r="GS54" s="616"/>
      <c r="GT54" s="616"/>
      <c r="GU54" s="616"/>
      <c r="GV54" s="616"/>
      <c r="GW54" s="616"/>
      <c r="GX54" s="59"/>
      <c r="GY54" s="620"/>
      <c r="GZ54" s="615"/>
      <c r="HA54" s="615"/>
      <c r="HB54" s="619"/>
      <c r="HC54" s="616"/>
      <c r="HD54" s="616"/>
      <c r="HE54" s="616"/>
      <c r="HF54" s="616"/>
      <c r="HG54" s="616"/>
      <c r="HH54" s="616"/>
      <c r="HI54" s="59"/>
      <c r="HJ54" s="620"/>
      <c r="HK54" s="615"/>
      <c r="HL54" s="615"/>
      <c r="HM54" s="619"/>
      <c r="HN54" s="616"/>
      <c r="HO54" s="616"/>
      <c r="HP54" s="616"/>
      <c r="HQ54" s="616"/>
      <c r="HR54" s="616"/>
      <c r="HS54" s="616"/>
      <c r="HT54" s="59"/>
      <c r="HU54" s="620"/>
      <c r="HV54" s="615"/>
      <c r="HW54" s="615"/>
      <c r="HX54" s="619"/>
      <c r="HY54" s="616"/>
      <c r="HZ54" s="616"/>
      <c r="IA54" s="616"/>
      <c r="IB54" s="616"/>
      <c r="IC54" s="616"/>
      <c r="ID54" s="616"/>
      <c r="IE54" s="59"/>
      <c r="IF54" s="620"/>
      <c r="IG54" s="615"/>
      <c r="IH54" s="615"/>
      <c r="II54" s="619"/>
      <c r="IJ54" s="616"/>
      <c r="IK54" s="616"/>
      <c r="IL54" s="616"/>
      <c r="IM54" s="616"/>
      <c r="IN54" s="616"/>
      <c r="IO54" s="616"/>
      <c r="IP54" s="59"/>
      <c r="IQ54" s="620"/>
      <c r="IR54" s="615"/>
      <c r="IS54" s="615"/>
    </row>
    <row r="55" spans="1:253" x14ac:dyDescent="0.3">
      <c r="A55" s="973"/>
      <c r="B55" s="69"/>
      <c r="C55" s="69"/>
      <c r="D55" s="974"/>
      <c r="E55" s="974"/>
      <c r="F55" s="974"/>
      <c r="G55" s="974"/>
      <c r="H55" s="974"/>
      <c r="I55" s="974"/>
      <c r="J55" s="974"/>
      <c r="K55" s="974"/>
      <c r="L55" s="974"/>
      <c r="M55" s="974"/>
      <c r="N55" s="974"/>
      <c r="O55" s="974"/>
      <c r="P55" s="974"/>
      <c r="Q55" s="974"/>
      <c r="R55" s="974"/>
      <c r="S55" s="974"/>
      <c r="T55" s="974"/>
      <c r="U55" s="974"/>
      <c r="V55" s="974"/>
      <c r="W55" s="974"/>
      <c r="X55" s="974"/>
      <c r="Y55" s="974"/>
      <c r="Z55" s="974"/>
      <c r="AA55" s="616"/>
      <c r="AB55" s="59"/>
      <c r="AC55" s="620"/>
      <c r="AD55" s="615"/>
      <c r="AE55" s="956"/>
      <c r="AF55" s="956"/>
      <c r="AG55" s="957"/>
      <c r="AH55" s="619"/>
      <c r="AI55" s="616"/>
      <c r="AJ55" s="616"/>
      <c r="AK55" s="616"/>
      <c r="AL55" s="616"/>
      <c r="AM55" s="616"/>
      <c r="AN55" s="616"/>
      <c r="AO55" s="59"/>
      <c r="AP55" s="620"/>
      <c r="AQ55" s="615"/>
      <c r="AR55" s="615"/>
      <c r="AS55" s="619"/>
      <c r="AT55" s="616"/>
      <c r="AU55" s="616"/>
      <c r="AV55" s="616"/>
      <c r="AW55" s="616"/>
      <c r="AX55" s="616"/>
      <c r="AY55" s="616"/>
      <c r="AZ55" s="59"/>
      <c r="BA55" s="620"/>
      <c r="BB55" s="615"/>
      <c r="BC55" s="615"/>
      <c r="BD55" s="619"/>
      <c r="BE55" s="616"/>
      <c r="BF55" s="616"/>
      <c r="BG55" s="616"/>
      <c r="BH55" s="616"/>
      <c r="BI55" s="616"/>
      <c r="BJ55" s="616"/>
      <c r="BK55" s="59"/>
      <c r="BL55" s="620"/>
      <c r="BM55" s="615"/>
      <c r="BN55" s="615"/>
      <c r="BO55" s="619"/>
      <c r="BP55" s="616"/>
      <c r="BQ55" s="616"/>
      <c r="BR55" s="616"/>
      <c r="BS55" s="616"/>
      <c r="BT55" s="616"/>
      <c r="BU55" s="616"/>
      <c r="BV55" s="59"/>
      <c r="BW55" s="620"/>
      <c r="BX55" s="615"/>
      <c r="BY55" s="615"/>
      <c r="BZ55" s="619"/>
      <c r="CA55" s="616"/>
      <c r="CB55" s="616"/>
      <c r="CC55" s="616"/>
      <c r="CD55" s="616"/>
      <c r="CE55" s="616"/>
      <c r="CF55" s="616"/>
      <c r="CG55" s="59"/>
      <c r="CH55" s="620"/>
      <c r="CI55" s="615"/>
      <c r="CJ55" s="615"/>
      <c r="CK55" s="619"/>
      <c r="CL55" s="616"/>
      <c r="CM55" s="616"/>
      <c r="CN55" s="616"/>
      <c r="CO55" s="616"/>
      <c r="CP55" s="616"/>
      <c r="CQ55" s="616"/>
      <c r="CR55" s="59"/>
      <c r="CS55" s="620"/>
      <c r="CT55" s="615"/>
      <c r="CU55" s="615"/>
      <c r="CV55" s="619"/>
      <c r="CW55" s="616"/>
      <c r="CX55" s="616"/>
      <c r="CY55" s="616"/>
      <c r="CZ55" s="616"/>
      <c r="DA55" s="616"/>
      <c r="DB55" s="616"/>
      <c r="DC55" s="59"/>
      <c r="DD55" s="620"/>
      <c r="DE55" s="615"/>
      <c r="DF55" s="615"/>
      <c r="DG55" s="619"/>
      <c r="DH55" s="616"/>
      <c r="DI55" s="616"/>
      <c r="DJ55" s="616"/>
      <c r="DK55" s="616"/>
      <c r="DL55" s="616"/>
      <c r="DM55" s="616"/>
      <c r="DN55" s="59"/>
      <c r="DO55" s="620"/>
      <c r="DP55" s="615"/>
      <c r="DQ55" s="615"/>
      <c r="DR55" s="619"/>
      <c r="DS55" s="616"/>
      <c r="DT55" s="616"/>
      <c r="DU55" s="616"/>
      <c r="DV55" s="616"/>
      <c r="DW55" s="616"/>
      <c r="DX55" s="616"/>
      <c r="DY55" s="59"/>
      <c r="DZ55" s="620"/>
      <c r="EA55" s="615"/>
      <c r="EB55" s="615"/>
      <c r="EC55" s="619"/>
      <c r="ED55" s="616"/>
      <c r="EE55" s="616"/>
      <c r="EF55" s="616"/>
      <c r="EG55" s="616"/>
      <c r="EH55" s="616"/>
      <c r="EI55" s="616"/>
      <c r="EJ55" s="59"/>
      <c r="EK55" s="620"/>
      <c r="EL55" s="615"/>
      <c r="EM55" s="615"/>
      <c r="EN55" s="619"/>
      <c r="EO55" s="616"/>
      <c r="EP55" s="616"/>
      <c r="EQ55" s="616"/>
      <c r="ER55" s="616"/>
      <c r="ES55" s="616"/>
      <c r="ET55" s="616"/>
      <c r="EU55" s="59"/>
      <c r="EV55" s="620"/>
      <c r="EW55" s="615"/>
      <c r="EX55" s="615"/>
      <c r="EY55" s="619"/>
      <c r="EZ55" s="616"/>
      <c r="FA55" s="616"/>
      <c r="FB55" s="616"/>
      <c r="FC55" s="616"/>
      <c r="FD55" s="616"/>
      <c r="FE55" s="616"/>
      <c r="FF55" s="59"/>
      <c r="FG55" s="620"/>
      <c r="FH55" s="615"/>
      <c r="FI55" s="615"/>
      <c r="FJ55" s="619"/>
      <c r="FK55" s="616"/>
      <c r="FL55" s="616"/>
      <c r="FM55" s="616"/>
      <c r="FN55" s="616"/>
      <c r="FO55" s="616"/>
      <c r="FP55" s="616"/>
      <c r="FQ55" s="59"/>
      <c r="FR55" s="620"/>
      <c r="FS55" s="615"/>
      <c r="FT55" s="615"/>
      <c r="FU55" s="619"/>
      <c r="FV55" s="616"/>
      <c r="FW55" s="616"/>
      <c r="FX55" s="616"/>
      <c r="FY55" s="616"/>
      <c r="FZ55" s="616"/>
      <c r="GA55" s="616"/>
      <c r="GB55" s="59"/>
      <c r="GC55" s="620"/>
      <c r="GD55" s="615"/>
      <c r="GE55" s="615"/>
      <c r="GF55" s="619"/>
      <c r="GG55" s="616"/>
      <c r="GH55" s="616"/>
      <c r="GI55" s="616"/>
      <c r="GJ55" s="616"/>
      <c r="GK55" s="616"/>
      <c r="GL55" s="616"/>
      <c r="GM55" s="59"/>
      <c r="GN55" s="620"/>
      <c r="GO55" s="615"/>
      <c r="GP55" s="615"/>
      <c r="GQ55" s="619"/>
      <c r="GR55" s="616"/>
      <c r="GS55" s="616"/>
      <c r="GT55" s="616"/>
      <c r="GU55" s="616"/>
      <c r="GV55" s="616"/>
      <c r="GW55" s="616"/>
      <c r="GX55" s="59"/>
      <c r="GY55" s="620"/>
      <c r="GZ55" s="615"/>
      <c r="HA55" s="615"/>
      <c r="HB55" s="619"/>
      <c r="HC55" s="616"/>
      <c r="HD55" s="616"/>
      <c r="HE55" s="616"/>
      <c r="HF55" s="616"/>
      <c r="HG55" s="616"/>
      <c r="HH55" s="616"/>
      <c r="HI55" s="59"/>
      <c r="HJ55" s="620"/>
      <c r="HK55" s="615"/>
      <c r="HL55" s="615"/>
      <c r="HM55" s="619"/>
      <c r="HN55" s="616"/>
      <c r="HO55" s="616"/>
      <c r="HP55" s="616"/>
      <c r="HQ55" s="616"/>
      <c r="HR55" s="616"/>
      <c r="HS55" s="616"/>
      <c r="HT55" s="59"/>
      <c r="HU55" s="620"/>
      <c r="HV55" s="615"/>
      <c r="HW55" s="615"/>
      <c r="HX55" s="619"/>
      <c r="HY55" s="616"/>
      <c r="HZ55" s="616"/>
      <c r="IA55" s="616"/>
      <c r="IB55" s="616"/>
      <c r="IC55" s="616"/>
      <c r="ID55" s="616"/>
      <c r="IE55" s="59"/>
      <c r="IF55" s="620"/>
      <c r="IG55" s="615"/>
      <c r="IH55" s="615"/>
      <c r="II55" s="619"/>
      <c r="IJ55" s="616"/>
      <c r="IK55" s="616"/>
      <c r="IL55" s="616"/>
      <c r="IM55" s="616"/>
      <c r="IN55" s="616"/>
      <c r="IO55" s="616"/>
      <c r="IP55" s="59"/>
      <c r="IQ55" s="620"/>
      <c r="IR55" s="615"/>
      <c r="IS55" s="615"/>
    </row>
    <row r="56" spans="1:253" x14ac:dyDescent="0.3">
      <c r="A56" s="973"/>
      <c r="B56" s="69"/>
      <c r="C56" s="69"/>
      <c r="D56" s="974"/>
      <c r="E56" s="974"/>
      <c r="F56" s="974"/>
      <c r="G56" s="974"/>
      <c r="H56" s="974"/>
      <c r="I56" s="974"/>
      <c r="J56" s="974"/>
      <c r="K56" s="974"/>
      <c r="L56" s="974"/>
      <c r="M56" s="974"/>
      <c r="N56" s="974"/>
      <c r="O56" s="974"/>
      <c r="P56" s="974"/>
      <c r="Q56" s="974"/>
      <c r="R56" s="974"/>
      <c r="S56" s="974"/>
      <c r="T56" s="974"/>
      <c r="U56" s="974"/>
      <c r="V56" s="974"/>
      <c r="W56" s="974"/>
      <c r="X56" s="974"/>
      <c r="Y56" s="974"/>
      <c r="Z56" s="974"/>
      <c r="AA56" s="616"/>
      <c r="AB56" s="59"/>
      <c r="AC56" s="620"/>
      <c r="AD56" s="615"/>
      <c r="AE56" s="956"/>
      <c r="AF56" s="956"/>
      <c r="AG56" s="957"/>
      <c r="AH56" s="619"/>
      <c r="AI56" s="616"/>
      <c r="AJ56" s="616"/>
      <c r="AK56" s="616"/>
      <c r="AL56" s="616"/>
      <c r="AM56" s="616"/>
      <c r="AN56" s="616"/>
      <c r="AO56" s="59"/>
      <c r="AP56" s="620"/>
      <c r="AQ56" s="615"/>
      <c r="AR56" s="615"/>
      <c r="AS56" s="619"/>
      <c r="AT56" s="616"/>
      <c r="AU56" s="616"/>
      <c r="AV56" s="616"/>
      <c r="AW56" s="616"/>
      <c r="AX56" s="616"/>
      <c r="AY56" s="616"/>
      <c r="AZ56" s="59"/>
      <c r="BA56" s="620"/>
      <c r="BB56" s="615"/>
      <c r="BC56" s="615"/>
      <c r="BD56" s="619"/>
      <c r="BE56" s="616"/>
      <c r="BF56" s="616"/>
      <c r="BG56" s="616"/>
      <c r="BH56" s="616"/>
      <c r="BI56" s="616"/>
      <c r="BJ56" s="616"/>
      <c r="BK56" s="59"/>
      <c r="BL56" s="620"/>
      <c r="BM56" s="615"/>
      <c r="BN56" s="615"/>
      <c r="BO56" s="619"/>
      <c r="BP56" s="616"/>
      <c r="BQ56" s="616"/>
      <c r="BR56" s="616"/>
      <c r="BS56" s="616"/>
      <c r="BT56" s="616"/>
      <c r="BU56" s="616"/>
      <c r="BV56" s="59"/>
      <c r="BW56" s="620"/>
      <c r="BX56" s="615"/>
      <c r="BY56" s="615"/>
      <c r="BZ56" s="619"/>
      <c r="CA56" s="616"/>
      <c r="CB56" s="616"/>
      <c r="CC56" s="616"/>
      <c r="CD56" s="616"/>
      <c r="CE56" s="616"/>
      <c r="CF56" s="616"/>
      <c r="CG56" s="59"/>
      <c r="CH56" s="620"/>
      <c r="CI56" s="615"/>
      <c r="CJ56" s="615"/>
      <c r="CK56" s="619"/>
      <c r="CL56" s="616"/>
      <c r="CM56" s="616"/>
      <c r="CN56" s="616"/>
      <c r="CO56" s="616"/>
      <c r="CP56" s="616"/>
      <c r="CQ56" s="616"/>
      <c r="CR56" s="59"/>
      <c r="CS56" s="620"/>
      <c r="CT56" s="615"/>
      <c r="CU56" s="615"/>
      <c r="CV56" s="619"/>
      <c r="CW56" s="616"/>
      <c r="CX56" s="616"/>
      <c r="CY56" s="616"/>
      <c r="CZ56" s="616"/>
      <c r="DA56" s="616"/>
      <c r="DB56" s="616"/>
      <c r="DC56" s="59"/>
      <c r="DD56" s="620"/>
      <c r="DE56" s="615"/>
      <c r="DF56" s="615"/>
      <c r="DG56" s="619"/>
      <c r="DH56" s="616"/>
      <c r="DI56" s="616"/>
      <c r="DJ56" s="616"/>
      <c r="DK56" s="616"/>
      <c r="DL56" s="616"/>
      <c r="DM56" s="616"/>
      <c r="DN56" s="59"/>
      <c r="DO56" s="620"/>
      <c r="DP56" s="615"/>
      <c r="DQ56" s="615"/>
      <c r="DR56" s="619"/>
      <c r="DS56" s="616"/>
      <c r="DT56" s="616"/>
      <c r="DU56" s="616"/>
      <c r="DV56" s="616"/>
      <c r="DW56" s="616"/>
      <c r="DX56" s="616"/>
      <c r="DY56" s="59"/>
      <c r="DZ56" s="620"/>
      <c r="EA56" s="615"/>
      <c r="EB56" s="615"/>
      <c r="EC56" s="619"/>
      <c r="ED56" s="616"/>
      <c r="EE56" s="616"/>
      <c r="EF56" s="616"/>
      <c r="EG56" s="616"/>
      <c r="EH56" s="616"/>
      <c r="EI56" s="616"/>
      <c r="EJ56" s="59"/>
      <c r="EK56" s="620"/>
      <c r="EL56" s="615"/>
      <c r="EM56" s="615"/>
      <c r="EN56" s="619"/>
      <c r="EO56" s="616"/>
      <c r="EP56" s="616"/>
      <c r="EQ56" s="616"/>
      <c r="ER56" s="616"/>
      <c r="ES56" s="616"/>
      <c r="ET56" s="616"/>
      <c r="EU56" s="59"/>
      <c r="EV56" s="620"/>
      <c r="EW56" s="615"/>
      <c r="EX56" s="615"/>
      <c r="EY56" s="619"/>
      <c r="EZ56" s="616"/>
      <c r="FA56" s="616"/>
      <c r="FB56" s="616"/>
      <c r="FC56" s="616"/>
      <c r="FD56" s="616"/>
      <c r="FE56" s="616"/>
      <c r="FF56" s="59"/>
      <c r="FG56" s="620"/>
      <c r="FH56" s="615"/>
      <c r="FI56" s="615"/>
      <c r="FJ56" s="619"/>
      <c r="FK56" s="616"/>
      <c r="FL56" s="616"/>
      <c r="FM56" s="616"/>
      <c r="FN56" s="616"/>
      <c r="FO56" s="616"/>
      <c r="FP56" s="616"/>
      <c r="FQ56" s="59"/>
      <c r="FR56" s="620"/>
      <c r="FS56" s="615"/>
      <c r="FT56" s="615"/>
      <c r="FU56" s="619"/>
      <c r="FV56" s="616"/>
      <c r="FW56" s="616"/>
      <c r="FX56" s="616"/>
      <c r="FY56" s="616"/>
      <c r="FZ56" s="616"/>
      <c r="GA56" s="616"/>
      <c r="GB56" s="59"/>
      <c r="GC56" s="620"/>
      <c r="GD56" s="615"/>
      <c r="GE56" s="615"/>
      <c r="GF56" s="619"/>
      <c r="GG56" s="616"/>
      <c r="GH56" s="616"/>
      <c r="GI56" s="616"/>
      <c r="GJ56" s="616"/>
      <c r="GK56" s="616"/>
      <c r="GL56" s="616"/>
      <c r="GM56" s="59"/>
      <c r="GN56" s="620"/>
      <c r="GO56" s="615"/>
      <c r="GP56" s="615"/>
      <c r="GQ56" s="619"/>
      <c r="GR56" s="616"/>
      <c r="GS56" s="616"/>
      <c r="GT56" s="616"/>
      <c r="GU56" s="616"/>
      <c r="GV56" s="616"/>
      <c r="GW56" s="616"/>
      <c r="GX56" s="59"/>
      <c r="GY56" s="620"/>
      <c r="GZ56" s="615"/>
      <c r="HA56" s="615"/>
      <c r="HB56" s="619"/>
      <c r="HC56" s="616"/>
      <c r="HD56" s="616"/>
      <c r="HE56" s="616"/>
      <c r="HF56" s="616"/>
      <c r="HG56" s="616"/>
      <c r="HH56" s="616"/>
      <c r="HI56" s="59"/>
      <c r="HJ56" s="620"/>
      <c r="HK56" s="615"/>
      <c r="HL56" s="615"/>
      <c r="HM56" s="619"/>
      <c r="HN56" s="616"/>
      <c r="HO56" s="616"/>
      <c r="HP56" s="616"/>
      <c r="HQ56" s="616"/>
      <c r="HR56" s="616"/>
      <c r="HS56" s="616"/>
      <c r="HT56" s="59"/>
      <c r="HU56" s="620"/>
      <c r="HV56" s="615"/>
      <c r="HW56" s="615"/>
      <c r="HX56" s="619"/>
      <c r="HY56" s="616"/>
      <c r="HZ56" s="616"/>
      <c r="IA56" s="616"/>
      <c r="IB56" s="616"/>
      <c r="IC56" s="616"/>
      <c r="ID56" s="616"/>
      <c r="IE56" s="59"/>
      <c r="IF56" s="620"/>
      <c r="IG56" s="615"/>
      <c r="IH56" s="615"/>
      <c r="II56" s="619"/>
      <c r="IJ56" s="616"/>
      <c r="IK56" s="616"/>
      <c r="IL56" s="616"/>
      <c r="IM56" s="616"/>
      <c r="IN56" s="616"/>
      <c r="IO56" s="616"/>
      <c r="IP56" s="59"/>
      <c r="IQ56" s="620"/>
      <c r="IR56" s="615"/>
      <c r="IS56" s="615"/>
    </row>
    <row r="57" spans="1:253" x14ac:dyDescent="0.3">
      <c r="A57" s="973"/>
      <c r="B57" s="66"/>
      <c r="C57" s="66"/>
      <c r="D57" s="974"/>
      <c r="E57" s="974"/>
      <c r="F57" s="974"/>
      <c r="G57" s="974"/>
      <c r="H57" s="974"/>
      <c r="I57" s="974"/>
      <c r="J57" s="974"/>
      <c r="K57" s="974"/>
      <c r="L57" s="974"/>
      <c r="M57" s="974"/>
      <c r="N57" s="974"/>
      <c r="O57" s="974"/>
      <c r="P57" s="974"/>
      <c r="Q57" s="974"/>
      <c r="R57" s="974"/>
      <c r="S57" s="974"/>
      <c r="T57" s="974"/>
      <c r="U57" s="974"/>
      <c r="V57" s="974"/>
      <c r="W57" s="974"/>
      <c r="X57" s="974"/>
      <c r="Y57" s="974"/>
      <c r="Z57" s="974"/>
      <c r="AA57" s="616"/>
      <c r="AB57" s="59"/>
      <c r="AC57" s="620"/>
      <c r="AD57" s="615"/>
      <c r="AE57" s="954"/>
      <c r="AF57" s="954"/>
      <c r="AG57" s="955"/>
      <c r="AH57" s="619"/>
      <c r="AI57" s="616"/>
      <c r="AJ57" s="616"/>
      <c r="AK57" s="616"/>
      <c r="AL57" s="616"/>
      <c r="AM57" s="616"/>
      <c r="AN57" s="616"/>
      <c r="AO57" s="59"/>
      <c r="AP57" s="620"/>
      <c r="AQ57" s="615"/>
      <c r="AR57" s="615"/>
      <c r="AS57" s="619"/>
      <c r="AT57" s="616"/>
      <c r="AU57" s="616"/>
      <c r="AV57" s="616"/>
      <c r="AW57" s="616"/>
      <c r="AX57" s="616"/>
      <c r="AY57" s="616"/>
      <c r="AZ57" s="59"/>
      <c r="BA57" s="620"/>
      <c r="BB57" s="615"/>
      <c r="BC57" s="615"/>
      <c r="BD57" s="619"/>
      <c r="BE57" s="616"/>
      <c r="BF57" s="616"/>
      <c r="BG57" s="616"/>
      <c r="BH57" s="616"/>
      <c r="BI57" s="616"/>
      <c r="BJ57" s="616"/>
      <c r="BK57" s="59"/>
      <c r="BL57" s="620"/>
      <c r="BM57" s="615"/>
      <c r="BN57" s="615"/>
      <c r="BO57" s="619"/>
      <c r="BP57" s="616"/>
      <c r="BQ57" s="616"/>
      <c r="BR57" s="616"/>
      <c r="BS57" s="616"/>
      <c r="BT57" s="616"/>
      <c r="BU57" s="616"/>
      <c r="BV57" s="59"/>
      <c r="BW57" s="620"/>
      <c r="BX57" s="615"/>
      <c r="BY57" s="615"/>
      <c r="BZ57" s="619"/>
      <c r="CA57" s="616"/>
      <c r="CB57" s="616"/>
      <c r="CC57" s="616"/>
      <c r="CD57" s="616"/>
      <c r="CE57" s="616"/>
      <c r="CF57" s="616"/>
      <c r="CG57" s="59"/>
      <c r="CH57" s="620"/>
      <c r="CI57" s="615"/>
      <c r="CJ57" s="615"/>
      <c r="CK57" s="619"/>
      <c r="CL57" s="616"/>
      <c r="CM57" s="616"/>
      <c r="CN57" s="616"/>
      <c r="CO57" s="616"/>
      <c r="CP57" s="616"/>
      <c r="CQ57" s="616"/>
      <c r="CR57" s="59"/>
      <c r="CS57" s="620"/>
      <c r="CT57" s="615"/>
      <c r="CU57" s="615"/>
      <c r="CV57" s="619"/>
      <c r="CW57" s="616"/>
      <c r="CX57" s="616"/>
      <c r="CY57" s="616"/>
      <c r="CZ57" s="616"/>
      <c r="DA57" s="616"/>
      <c r="DB57" s="616"/>
      <c r="DC57" s="59"/>
      <c r="DD57" s="620"/>
      <c r="DE57" s="615"/>
      <c r="DF57" s="615"/>
      <c r="DG57" s="619"/>
      <c r="DH57" s="616"/>
      <c r="DI57" s="616"/>
      <c r="DJ57" s="616"/>
      <c r="DK57" s="616"/>
      <c r="DL57" s="616"/>
      <c r="DM57" s="616"/>
      <c r="DN57" s="59"/>
      <c r="DO57" s="620"/>
      <c r="DP57" s="615"/>
      <c r="DQ57" s="615"/>
      <c r="DR57" s="619"/>
      <c r="DS57" s="616"/>
      <c r="DT57" s="616"/>
      <c r="DU57" s="616"/>
      <c r="DV57" s="616"/>
      <c r="DW57" s="616"/>
      <c r="DX57" s="616"/>
      <c r="DY57" s="59"/>
      <c r="DZ57" s="620"/>
      <c r="EA57" s="615"/>
      <c r="EB57" s="615"/>
      <c r="EC57" s="619"/>
      <c r="ED57" s="616"/>
      <c r="EE57" s="616"/>
      <c r="EF57" s="616"/>
      <c r="EG57" s="616"/>
      <c r="EH57" s="616"/>
      <c r="EI57" s="616"/>
      <c r="EJ57" s="59"/>
      <c r="EK57" s="620"/>
      <c r="EL57" s="615"/>
      <c r="EM57" s="615"/>
      <c r="EN57" s="619"/>
      <c r="EO57" s="616"/>
      <c r="EP57" s="616"/>
      <c r="EQ57" s="616"/>
      <c r="ER57" s="616"/>
      <c r="ES57" s="616"/>
      <c r="ET57" s="616"/>
      <c r="EU57" s="59"/>
      <c r="EV57" s="620"/>
      <c r="EW57" s="615"/>
      <c r="EX57" s="615"/>
      <c r="EY57" s="619"/>
      <c r="EZ57" s="616"/>
      <c r="FA57" s="616"/>
      <c r="FB57" s="616"/>
      <c r="FC57" s="616"/>
      <c r="FD57" s="616"/>
      <c r="FE57" s="616"/>
      <c r="FF57" s="59"/>
      <c r="FG57" s="620"/>
      <c r="FH57" s="615"/>
      <c r="FI57" s="615"/>
      <c r="FJ57" s="619"/>
      <c r="FK57" s="616"/>
      <c r="FL57" s="616"/>
      <c r="FM57" s="616"/>
      <c r="FN57" s="616"/>
      <c r="FO57" s="616"/>
      <c r="FP57" s="616"/>
      <c r="FQ57" s="59"/>
      <c r="FR57" s="620"/>
      <c r="FS57" s="615"/>
      <c r="FT57" s="615"/>
      <c r="FU57" s="619"/>
      <c r="FV57" s="616"/>
      <c r="FW57" s="616"/>
      <c r="FX57" s="616"/>
      <c r="FY57" s="616"/>
      <c r="FZ57" s="616"/>
      <c r="GA57" s="616"/>
      <c r="GB57" s="59"/>
      <c r="GC57" s="620"/>
      <c r="GD57" s="615"/>
      <c r="GE57" s="615"/>
      <c r="GF57" s="619"/>
      <c r="GG57" s="616"/>
      <c r="GH57" s="616"/>
      <c r="GI57" s="616"/>
      <c r="GJ57" s="616"/>
      <c r="GK57" s="616"/>
      <c r="GL57" s="616"/>
      <c r="GM57" s="59"/>
      <c r="GN57" s="620"/>
      <c r="GO57" s="615"/>
      <c r="GP57" s="615"/>
      <c r="GQ57" s="619"/>
      <c r="GR57" s="616"/>
      <c r="GS57" s="616"/>
      <c r="GT57" s="616"/>
      <c r="GU57" s="616"/>
      <c r="GV57" s="616"/>
      <c r="GW57" s="616"/>
      <c r="GX57" s="59"/>
      <c r="GY57" s="620"/>
      <c r="GZ57" s="615"/>
      <c r="HA57" s="615"/>
      <c r="HB57" s="619"/>
      <c r="HC57" s="616"/>
      <c r="HD57" s="616"/>
      <c r="HE57" s="616"/>
      <c r="HF57" s="616"/>
      <c r="HG57" s="616"/>
      <c r="HH57" s="616"/>
      <c r="HI57" s="59"/>
      <c r="HJ57" s="620"/>
      <c r="HK57" s="615"/>
      <c r="HL57" s="615"/>
      <c r="HM57" s="619"/>
      <c r="HN57" s="616"/>
      <c r="HO57" s="616"/>
      <c r="HP57" s="616"/>
      <c r="HQ57" s="616"/>
      <c r="HR57" s="616"/>
      <c r="HS57" s="616"/>
      <c r="HT57" s="59"/>
      <c r="HU57" s="620"/>
      <c r="HV57" s="615"/>
      <c r="HW57" s="615"/>
      <c r="HX57" s="619"/>
      <c r="HY57" s="616"/>
      <c r="HZ57" s="616"/>
      <c r="IA57" s="616"/>
      <c r="IB57" s="616"/>
      <c r="IC57" s="616"/>
      <c r="ID57" s="616"/>
      <c r="IE57" s="59"/>
      <c r="IF57" s="620"/>
      <c r="IG57" s="615"/>
      <c r="IH57" s="615"/>
      <c r="II57" s="619"/>
      <c r="IJ57" s="616"/>
      <c r="IK57" s="616"/>
      <c r="IL57" s="616"/>
      <c r="IM57" s="616"/>
      <c r="IN57" s="616"/>
      <c r="IO57" s="616"/>
      <c r="IP57" s="59"/>
      <c r="IQ57" s="620"/>
      <c r="IR57" s="615"/>
      <c r="IS57" s="615"/>
    </row>
    <row r="58" spans="1:253" x14ac:dyDescent="0.3">
      <c r="A58" s="973"/>
      <c r="B58" s="66"/>
      <c r="C58" s="66"/>
      <c r="D58" s="974"/>
      <c r="E58" s="974"/>
      <c r="F58" s="974"/>
      <c r="G58" s="974"/>
      <c r="H58" s="974"/>
      <c r="I58" s="974"/>
      <c r="J58" s="974"/>
      <c r="K58" s="974"/>
      <c r="L58" s="974"/>
      <c r="M58" s="974"/>
      <c r="N58" s="974"/>
      <c r="O58" s="974"/>
      <c r="P58" s="974"/>
      <c r="Q58" s="974"/>
      <c r="R58" s="974"/>
      <c r="S58" s="974"/>
      <c r="T58" s="974"/>
      <c r="U58" s="974"/>
      <c r="V58" s="974"/>
      <c r="W58" s="974"/>
      <c r="X58" s="974"/>
      <c r="Y58" s="974"/>
      <c r="Z58" s="974"/>
      <c r="AA58" s="616"/>
      <c r="AB58" s="59"/>
      <c r="AC58" s="620"/>
      <c r="AD58" s="615"/>
      <c r="AE58" s="956"/>
      <c r="AF58" s="956"/>
      <c r="AG58" s="957"/>
      <c r="AH58" s="619"/>
      <c r="AI58" s="616"/>
      <c r="AJ58" s="616"/>
      <c r="AK58" s="616"/>
      <c r="AL58" s="616"/>
      <c r="AM58" s="616"/>
      <c r="AN58" s="616"/>
      <c r="AO58" s="59"/>
      <c r="AP58" s="620"/>
      <c r="AQ58" s="615"/>
      <c r="AR58" s="615"/>
      <c r="AS58" s="619"/>
      <c r="AT58" s="616"/>
      <c r="AU58" s="616"/>
      <c r="AV58" s="616"/>
      <c r="AW58" s="616"/>
      <c r="AX58" s="616"/>
      <c r="AY58" s="616"/>
      <c r="AZ58" s="59"/>
      <c r="BA58" s="620"/>
      <c r="BB58" s="615"/>
      <c r="BC58" s="615"/>
      <c r="BD58" s="619"/>
      <c r="BE58" s="616"/>
      <c r="BF58" s="616"/>
      <c r="BG58" s="616"/>
      <c r="BH58" s="616"/>
      <c r="BI58" s="616"/>
      <c r="BJ58" s="616"/>
      <c r="BK58" s="59"/>
      <c r="BL58" s="620"/>
      <c r="BM58" s="615"/>
      <c r="BN58" s="615"/>
      <c r="BO58" s="619"/>
      <c r="BP58" s="616"/>
      <c r="BQ58" s="616"/>
      <c r="BR58" s="616"/>
      <c r="BS58" s="616"/>
      <c r="BT58" s="616"/>
      <c r="BU58" s="616"/>
      <c r="BV58" s="59"/>
      <c r="BW58" s="620"/>
      <c r="BX58" s="615"/>
      <c r="BY58" s="615"/>
      <c r="BZ58" s="619"/>
      <c r="CA58" s="616"/>
      <c r="CB58" s="616"/>
      <c r="CC58" s="616"/>
      <c r="CD58" s="616"/>
      <c r="CE58" s="616"/>
      <c r="CF58" s="616"/>
      <c r="CG58" s="59"/>
      <c r="CH58" s="620"/>
      <c r="CI58" s="615"/>
      <c r="CJ58" s="615"/>
      <c r="CK58" s="619"/>
      <c r="CL58" s="616"/>
      <c r="CM58" s="616"/>
      <c r="CN58" s="616"/>
      <c r="CO58" s="616"/>
      <c r="CP58" s="616"/>
      <c r="CQ58" s="616"/>
      <c r="CR58" s="59"/>
      <c r="CS58" s="620"/>
      <c r="CT58" s="615"/>
      <c r="CU58" s="615"/>
      <c r="CV58" s="619"/>
      <c r="CW58" s="616"/>
      <c r="CX58" s="616"/>
      <c r="CY58" s="616"/>
      <c r="CZ58" s="616"/>
      <c r="DA58" s="616"/>
      <c r="DB58" s="616"/>
      <c r="DC58" s="59"/>
      <c r="DD58" s="620"/>
      <c r="DE58" s="615"/>
      <c r="DF58" s="615"/>
      <c r="DG58" s="619"/>
      <c r="DH58" s="616"/>
      <c r="DI58" s="616"/>
      <c r="DJ58" s="616"/>
      <c r="DK58" s="616"/>
      <c r="DL58" s="616"/>
      <c r="DM58" s="616"/>
      <c r="DN58" s="59"/>
      <c r="DO58" s="620"/>
      <c r="DP58" s="615"/>
      <c r="DQ58" s="615"/>
      <c r="DR58" s="619"/>
      <c r="DS58" s="616"/>
      <c r="DT58" s="616"/>
      <c r="DU58" s="616"/>
      <c r="DV58" s="616"/>
      <c r="DW58" s="616"/>
      <c r="DX58" s="616"/>
      <c r="DY58" s="59"/>
      <c r="DZ58" s="620"/>
      <c r="EA58" s="615"/>
      <c r="EB58" s="615"/>
      <c r="EC58" s="619"/>
      <c r="ED58" s="616"/>
      <c r="EE58" s="616"/>
      <c r="EF58" s="616"/>
      <c r="EG58" s="616"/>
      <c r="EH58" s="616"/>
      <c r="EI58" s="616"/>
      <c r="EJ58" s="59"/>
      <c r="EK58" s="620"/>
      <c r="EL58" s="615"/>
      <c r="EM58" s="615"/>
      <c r="EN58" s="619"/>
      <c r="EO58" s="616"/>
      <c r="EP58" s="616"/>
      <c r="EQ58" s="616"/>
      <c r="ER58" s="616"/>
      <c r="ES58" s="616"/>
      <c r="ET58" s="616"/>
      <c r="EU58" s="59"/>
      <c r="EV58" s="620"/>
      <c r="EW58" s="615"/>
      <c r="EX58" s="615"/>
      <c r="EY58" s="619"/>
      <c r="EZ58" s="616"/>
      <c r="FA58" s="616"/>
      <c r="FB58" s="616"/>
      <c r="FC58" s="616"/>
      <c r="FD58" s="616"/>
      <c r="FE58" s="616"/>
      <c r="FF58" s="59"/>
      <c r="FG58" s="620"/>
      <c r="FH58" s="615"/>
      <c r="FI58" s="615"/>
      <c r="FJ58" s="619"/>
      <c r="FK58" s="616"/>
      <c r="FL58" s="616"/>
      <c r="FM58" s="616"/>
      <c r="FN58" s="616"/>
      <c r="FO58" s="616"/>
      <c r="FP58" s="616"/>
      <c r="FQ58" s="59"/>
      <c r="FR58" s="620"/>
      <c r="FS58" s="615"/>
      <c r="FT58" s="615"/>
      <c r="FU58" s="619"/>
      <c r="FV58" s="616"/>
      <c r="FW58" s="616"/>
      <c r="FX58" s="616"/>
      <c r="FY58" s="616"/>
      <c r="FZ58" s="616"/>
      <c r="GA58" s="616"/>
      <c r="GB58" s="59"/>
      <c r="GC58" s="620"/>
      <c r="GD58" s="615"/>
      <c r="GE58" s="615"/>
      <c r="GF58" s="619"/>
      <c r="GG58" s="616"/>
      <c r="GH58" s="616"/>
      <c r="GI58" s="616"/>
      <c r="GJ58" s="616"/>
      <c r="GK58" s="616"/>
      <c r="GL58" s="616"/>
      <c r="GM58" s="59"/>
      <c r="GN58" s="620"/>
      <c r="GO58" s="615"/>
      <c r="GP58" s="615"/>
      <c r="GQ58" s="619"/>
      <c r="GR58" s="616"/>
      <c r="GS58" s="616"/>
      <c r="GT58" s="616"/>
      <c r="GU58" s="616"/>
      <c r="GV58" s="616"/>
      <c r="GW58" s="616"/>
      <c r="GX58" s="59"/>
      <c r="GY58" s="620"/>
      <c r="GZ58" s="615"/>
      <c r="HA58" s="615"/>
      <c r="HB58" s="619"/>
      <c r="HC58" s="616"/>
      <c r="HD58" s="616"/>
      <c r="HE58" s="616"/>
      <c r="HF58" s="616"/>
      <c r="HG58" s="616"/>
      <c r="HH58" s="616"/>
      <c r="HI58" s="59"/>
      <c r="HJ58" s="620"/>
      <c r="HK58" s="615"/>
      <c r="HL58" s="615"/>
      <c r="HM58" s="619"/>
      <c r="HN58" s="616"/>
      <c r="HO58" s="616"/>
      <c r="HP58" s="616"/>
      <c r="HQ58" s="616"/>
      <c r="HR58" s="616"/>
      <c r="HS58" s="616"/>
      <c r="HT58" s="59"/>
      <c r="HU58" s="620"/>
      <c r="HV58" s="615"/>
      <c r="HW58" s="615"/>
      <c r="HX58" s="619"/>
      <c r="HY58" s="616"/>
      <c r="HZ58" s="616"/>
      <c r="IA58" s="616"/>
      <c r="IB58" s="616"/>
      <c r="IC58" s="616"/>
      <c r="ID58" s="616"/>
      <c r="IE58" s="59"/>
      <c r="IF58" s="620"/>
      <c r="IG58" s="615"/>
      <c r="IH58" s="615"/>
      <c r="II58" s="619"/>
      <c r="IJ58" s="616"/>
      <c r="IK58" s="616"/>
      <c r="IL58" s="616"/>
      <c r="IM58" s="616"/>
      <c r="IN58" s="616"/>
      <c r="IO58" s="616"/>
      <c r="IP58" s="59"/>
      <c r="IQ58" s="620"/>
      <c r="IR58" s="615"/>
      <c r="IS58" s="615"/>
    </row>
    <row r="59" spans="1:253" x14ac:dyDescent="0.3">
      <c r="A59" s="973"/>
      <c r="B59" s="66"/>
      <c r="C59" s="66"/>
      <c r="D59" s="974"/>
      <c r="E59" s="974"/>
      <c r="F59" s="974"/>
      <c r="G59" s="974"/>
      <c r="H59" s="974"/>
      <c r="I59" s="974"/>
      <c r="J59" s="974"/>
      <c r="K59" s="974"/>
      <c r="L59" s="974"/>
      <c r="M59" s="974"/>
      <c r="N59" s="974"/>
      <c r="O59" s="974"/>
      <c r="P59" s="974"/>
      <c r="Q59" s="974"/>
      <c r="R59" s="974"/>
      <c r="S59" s="974"/>
      <c r="T59" s="974"/>
      <c r="U59" s="974"/>
      <c r="V59" s="974"/>
      <c r="W59" s="974"/>
      <c r="X59" s="974"/>
      <c r="Y59" s="974"/>
      <c r="Z59" s="974"/>
      <c r="AA59" s="616"/>
      <c r="AB59" s="59"/>
      <c r="AC59" s="620"/>
      <c r="AD59" s="615"/>
      <c r="AE59" s="975"/>
      <c r="AF59" s="975"/>
      <c r="AG59" s="976"/>
      <c r="AH59" s="619"/>
      <c r="AI59" s="616"/>
      <c r="AJ59" s="616"/>
      <c r="AK59" s="616"/>
      <c r="AL59" s="616"/>
      <c r="AM59" s="616"/>
      <c r="AN59" s="616"/>
      <c r="AO59" s="59"/>
      <c r="AP59" s="620"/>
      <c r="AQ59" s="615"/>
      <c r="AR59" s="615"/>
      <c r="AS59" s="619"/>
      <c r="AT59" s="616"/>
      <c r="AU59" s="616"/>
      <c r="AV59" s="616"/>
      <c r="AW59" s="616"/>
      <c r="AX59" s="616"/>
      <c r="AY59" s="616"/>
      <c r="AZ59" s="59"/>
      <c r="BA59" s="620"/>
      <c r="BB59" s="615"/>
      <c r="BC59" s="615"/>
      <c r="BD59" s="619"/>
      <c r="BE59" s="616"/>
      <c r="BF59" s="616"/>
      <c r="BG59" s="616"/>
      <c r="BH59" s="616"/>
      <c r="BI59" s="616"/>
      <c r="BJ59" s="616"/>
      <c r="BK59" s="59"/>
      <c r="BL59" s="620"/>
      <c r="BM59" s="615"/>
      <c r="BN59" s="615"/>
      <c r="BO59" s="619"/>
      <c r="BP59" s="616"/>
      <c r="BQ59" s="616"/>
      <c r="BR59" s="616"/>
      <c r="BS59" s="616"/>
      <c r="BT59" s="616"/>
      <c r="BU59" s="616"/>
      <c r="BV59" s="59"/>
      <c r="BW59" s="620"/>
      <c r="BX59" s="615"/>
      <c r="BY59" s="615"/>
      <c r="BZ59" s="619"/>
      <c r="CA59" s="616"/>
      <c r="CB59" s="616"/>
      <c r="CC59" s="616"/>
      <c r="CD59" s="616"/>
      <c r="CE59" s="616"/>
      <c r="CF59" s="616"/>
      <c r="CG59" s="59"/>
      <c r="CH59" s="620"/>
      <c r="CI59" s="615"/>
      <c r="CJ59" s="615"/>
      <c r="CK59" s="619"/>
      <c r="CL59" s="616"/>
      <c r="CM59" s="616"/>
      <c r="CN59" s="616"/>
      <c r="CO59" s="616"/>
      <c r="CP59" s="616"/>
      <c r="CQ59" s="616"/>
      <c r="CR59" s="59"/>
      <c r="CS59" s="620"/>
      <c r="CT59" s="615"/>
      <c r="CU59" s="615"/>
      <c r="CV59" s="619"/>
      <c r="CW59" s="616"/>
      <c r="CX59" s="616"/>
      <c r="CY59" s="616"/>
      <c r="CZ59" s="616"/>
      <c r="DA59" s="616"/>
      <c r="DB59" s="616"/>
      <c r="DC59" s="59"/>
      <c r="DD59" s="620"/>
      <c r="DE59" s="615"/>
      <c r="DF59" s="615"/>
      <c r="DG59" s="619"/>
      <c r="DH59" s="616"/>
      <c r="DI59" s="616"/>
      <c r="DJ59" s="616"/>
      <c r="DK59" s="616"/>
      <c r="DL59" s="616"/>
      <c r="DM59" s="616"/>
      <c r="DN59" s="59"/>
      <c r="DO59" s="620"/>
      <c r="DP59" s="615"/>
      <c r="DQ59" s="615"/>
      <c r="DR59" s="619"/>
      <c r="DS59" s="616"/>
      <c r="DT59" s="616"/>
      <c r="DU59" s="616"/>
      <c r="DV59" s="616"/>
      <c r="DW59" s="616"/>
      <c r="DX59" s="616"/>
      <c r="DY59" s="59"/>
      <c r="DZ59" s="620"/>
      <c r="EA59" s="615"/>
      <c r="EB59" s="615"/>
      <c r="EC59" s="619"/>
      <c r="ED59" s="616"/>
      <c r="EE59" s="616"/>
      <c r="EF59" s="616"/>
      <c r="EG59" s="616"/>
      <c r="EH59" s="616"/>
      <c r="EI59" s="616"/>
      <c r="EJ59" s="59"/>
      <c r="EK59" s="620"/>
      <c r="EL59" s="615"/>
      <c r="EM59" s="615"/>
      <c r="EN59" s="619"/>
      <c r="EO59" s="616"/>
      <c r="EP59" s="616"/>
      <c r="EQ59" s="616"/>
      <c r="ER59" s="616"/>
      <c r="ES59" s="616"/>
      <c r="ET59" s="616"/>
      <c r="EU59" s="59"/>
      <c r="EV59" s="620"/>
      <c r="EW59" s="615"/>
      <c r="EX59" s="615"/>
      <c r="EY59" s="619"/>
      <c r="EZ59" s="616"/>
      <c r="FA59" s="616"/>
      <c r="FB59" s="616"/>
      <c r="FC59" s="616"/>
      <c r="FD59" s="616"/>
      <c r="FE59" s="616"/>
      <c r="FF59" s="59"/>
      <c r="FG59" s="620"/>
      <c r="FH59" s="615"/>
      <c r="FI59" s="615"/>
      <c r="FJ59" s="619"/>
      <c r="FK59" s="616"/>
      <c r="FL59" s="616"/>
      <c r="FM59" s="616"/>
      <c r="FN59" s="616"/>
      <c r="FO59" s="616"/>
      <c r="FP59" s="616"/>
      <c r="FQ59" s="59"/>
      <c r="FR59" s="620"/>
      <c r="FS59" s="615"/>
      <c r="FT59" s="615"/>
      <c r="FU59" s="619"/>
      <c r="FV59" s="616"/>
      <c r="FW59" s="616"/>
      <c r="FX59" s="616"/>
      <c r="FY59" s="616"/>
      <c r="FZ59" s="616"/>
      <c r="GA59" s="616"/>
      <c r="GB59" s="59"/>
      <c r="GC59" s="620"/>
      <c r="GD59" s="615"/>
      <c r="GE59" s="615"/>
      <c r="GF59" s="619"/>
      <c r="GG59" s="616"/>
      <c r="GH59" s="616"/>
      <c r="GI59" s="616"/>
      <c r="GJ59" s="616"/>
      <c r="GK59" s="616"/>
      <c r="GL59" s="616"/>
      <c r="GM59" s="59"/>
      <c r="GN59" s="620"/>
      <c r="GO59" s="615"/>
      <c r="GP59" s="615"/>
      <c r="GQ59" s="619"/>
      <c r="GR59" s="616"/>
      <c r="GS59" s="616"/>
      <c r="GT59" s="616"/>
      <c r="GU59" s="616"/>
      <c r="GV59" s="616"/>
      <c r="GW59" s="616"/>
      <c r="GX59" s="59"/>
      <c r="GY59" s="620"/>
      <c r="GZ59" s="615"/>
      <c r="HA59" s="615"/>
      <c r="HB59" s="619"/>
      <c r="HC59" s="616"/>
      <c r="HD59" s="616"/>
      <c r="HE59" s="616"/>
      <c r="HF59" s="616"/>
      <c r="HG59" s="616"/>
      <c r="HH59" s="616"/>
      <c r="HI59" s="59"/>
      <c r="HJ59" s="620"/>
      <c r="HK59" s="615"/>
      <c r="HL59" s="615"/>
      <c r="HM59" s="619"/>
      <c r="HN59" s="616"/>
      <c r="HO59" s="616"/>
      <c r="HP59" s="616"/>
      <c r="HQ59" s="616"/>
      <c r="HR59" s="616"/>
      <c r="HS59" s="616"/>
      <c r="HT59" s="59"/>
      <c r="HU59" s="620"/>
      <c r="HV59" s="615"/>
      <c r="HW59" s="615"/>
      <c r="HX59" s="619"/>
      <c r="HY59" s="616"/>
      <c r="HZ59" s="616"/>
      <c r="IA59" s="616"/>
      <c r="IB59" s="616"/>
      <c r="IC59" s="616"/>
      <c r="ID59" s="616"/>
      <c r="IE59" s="59"/>
      <c r="IF59" s="620"/>
      <c r="IG59" s="615"/>
      <c r="IH59" s="615"/>
      <c r="II59" s="619"/>
      <c r="IJ59" s="616"/>
      <c r="IK59" s="616"/>
      <c r="IL59" s="616"/>
      <c r="IM59" s="616"/>
      <c r="IN59" s="616"/>
      <c r="IO59" s="616"/>
      <c r="IP59" s="59"/>
      <c r="IQ59" s="620"/>
      <c r="IR59" s="615"/>
      <c r="IS59" s="615"/>
    </row>
    <row r="60" spans="1:253" x14ac:dyDescent="0.3">
      <c r="A60" s="973"/>
      <c r="B60" s="69"/>
      <c r="C60" s="69"/>
      <c r="D60" s="974"/>
      <c r="E60" s="974"/>
      <c r="F60" s="974"/>
      <c r="G60" s="974"/>
      <c r="H60" s="974"/>
      <c r="I60" s="974"/>
      <c r="J60" s="974"/>
      <c r="K60" s="974"/>
      <c r="L60" s="974"/>
      <c r="M60" s="974"/>
      <c r="N60" s="974"/>
      <c r="O60" s="974"/>
      <c r="P60" s="974"/>
      <c r="Q60" s="974"/>
      <c r="R60" s="974"/>
      <c r="S60" s="974"/>
      <c r="T60" s="974"/>
      <c r="U60" s="974"/>
      <c r="V60" s="974"/>
      <c r="W60" s="974"/>
      <c r="X60" s="974"/>
      <c r="Y60" s="974"/>
      <c r="Z60" s="974"/>
      <c r="AA60" s="616"/>
      <c r="AB60" s="59"/>
      <c r="AC60" s="620"/>
      <c r="AD60" s="615"/>
      <c r="AE60" s="954"/>
      <c r="AF60" s="954"/>
      <c r="AG60" s="955"/>
      <c r="AH60" s="619"/>
      <c r="AI60" s="616"/>
      <c r="AJ60" s="616"/>
      <c r="AK60" s="616"/>
      <c r="AL60" s="616"/>
      <c r="AM60" s="616"/>
      <c r="AN60" s="616"/>
      <c r="AO60" s="59"/>
      <c r="AP60" s="620"/>
      <c r="AQ60" s="615"/>
      <c r="AR60" s="615"/>
      <c r="AS60" s="619"/>
      <c r="AT60" s="616"/>
      <c r="AU60" s="616"/>
      <c r="AV60" s="616"/>
      <c r="AW60" s="616"/>
      <c r="AX60" s="616"/>
      <c r="AY60" s="616"/>
      <c r="AZ60" s="59"/>
      <c r="BA60" s="620"/>
      <c r="BB60" s="615"/>
      <c r="BC60" s="615"/>
      <c r="BD60" s="619"/>
      <c r="BE60" s="616"/>
      <c r="BF60" s="616"/>
      <c r="BG60" s="616"/>
      <c r="BH60" s="616"/>
      <c r="BI60" s="616"/>
      <c r="BJ60" s="616"/>
      <c r="BK60" s="59"/>
      <c r="BL60" s="620"/>
      <c r="BM60" s="615"/>
      <c r="BN60" s="615"/>
      <c r="BO60" s="619"/>
      <c r="BP60" s="616"/>
      <c r="BQ60" s="616"/>
      <c r="BR60" s="616"/>
      <c r="BS60" s="616"/>
      <c r="BT60" s="616"/>
      <c r="BU60" s="616"/>
      <c r="BV60" s="59"/>
      <c r="BW60" s="620"/>
      <c r="BX60" s="615"/>
      <c r="BY60" s="615"/>
      <c r="BZ60" s="619"/>
      <c r="CA60" s="616"/>
      <c r="CB60" s="616"/>
      <c r="CC60" s="616"/>
      <c r="CD60" s="616"/>
      <c r="CE60" s="616"/>
      <c r="CF60" s="616"/>
      <c r="CG60" s="59"/>
      <c r="CH60" s="620"/>
      <c r="CI60" s="615"/>
      <c r="CJ60" s="615"/>
      <c r="CK60" s="619"/>
      <c r="CL60" s="616"/>
      <c r="CM60" s="616"/>
      <c r="CN60" s="616"/>
      <c r="CO60" s="616"/>
      <c r="CP60" s="616"/>
      <c r="CQ60" s="616"/>
      <c r="CR60" s="59"/>
      <c r="CS60" s="620"/>
      <c r="CT60" s="615"/>
      <c r="CU60" s="615"/>
      <c r="CV60" s="619"/>
      <c r="CW60" s="616"/>
      <c r="CX60" s="616"/>
      <c r="CY60" s="616"/>
      <c r="CZ60" s="616"/>
      <c r="DA60" s="616"/>
      <c r="DB60" s="616"/>
      <c r="DC60" s="59"/>
      <c r="DD60" s="620"/>
      <c r="DE60" s="615"/>
      <c r="DF60" s="615"/>
      <c r="DG60" s="619"/>
      <c r="DH60" s="616"/>
      <c r="DI60" s="616"/>
      <c r="DJ60" s="616"/>
      <c r="DK60" s="616"/>
      <c r="DL60" s="616"/>
      <c r="DM60" s="616"/>
      <c r="DN60" s="59"/>
      <c r="DO60" s="620"/>
      <c r="DP60" s="615"/>
      <c r="DQ60" s="615"/>
      <c r="DR60" s="619"/>
      <c r="DS60" s="616"/>
      <c r="DT60" s="616"/>
      <c r="DU60" s="616"/>
      <c r="DV60" s="616"/>
      <c r="DW60" s="616"/>
      <c r="DX60" s="616"/>
      <c r="DY60" s="59"/>
      <c r="DZ60" s="620"/>
      <c r="EA60" s="615"/>
      <c r="EB60" s="615"/>
      <c r="EC60" s="619"/>
      <c r="ED60" s="616"/>
      <c r="EE60" s="616"/>
      <c r="EF60" s="616"/>
      <c r="EG60" s="616"/>
      <c r="EH60" s="616"/>
      <c r="EI60" s="616"/>
      <c r="EJ60" s="59"/>
      <c r="EK60" s="620"/>
      <c r="EL60" s="615"/>
      <c r="EM60" s="615"/>
      <c r="EN60" s="619"/>
      <c r="EO60" s="616"/>
      <c r="EP60" s="616"/>
      <c r="EQ60" s="616"/>
      <c r="ER60" s="616"/>
      <c r="ES60" s="616"/>
      <c r="ET60" s="616"/>
      <c r="EU60" s="59"/>
      <c r="EV60" s="620"/>
      <c r="EW60" s="615"/>
      <c r="EX60" s="615"/>
      <c r="EY60" s="619"/>
      <c r="EZ60" s="616"/>
      <c r="FA60" s="616"/>
      <c r="FB60" s="616"/>
      <c r="FC60" s="616"/>
      <c r="FD60" s="616"/>
      <c r="FE60" s="616"/>
      <c r="FF60" s="59"/>
      <c r="FG60" s="620"/>
      <c r="FH60" s="615"/>
      <c r="FI60" s="615"/>
      <c r="FJ60" s="619"/>
      <c r="FK60" s="616"/>
      <c r="FL60" s="616"/>
      <c r="FM60" s="616"/>
      <c r="FN60" s="616"/>
      <c r="FO60" s="616"/>
      <c r="FP60" s="616"/>
      <c r="FQ60" s="59"/>
      <c r="FR60" s="620"/>
      <c r="FS60" s="615"/>
      <c r="FT60" s="615"/>
      <c r="FU60" s="619"/>
      <c r="FV60" s="616"/>
      <c r="FW60" s="616"/>
      <c r="FX60" s="616"/>
      <c r="FY60" s="616"/>
      <c r="FZ60" s="616"/>
      <c r="GA60" s="616"/>
      <c r="GB60" s="59"/>
      <c r="GC60" s="620"/>
      <c r="GD60" s="615"/>
      <c r="GE60" s="615"/>
      <c r="GF60" s="619"/>
      <c r="GG60" s="616"/>
      <c r="GH60" s="616"/>
      <c r="GI60" s="616"/>
      <c r="GJ60" s="616"/>
      <c r="GK60" s="616"/>
      <c r="GL60" s="616"/>
      <c r="GM60" s="59"/>
      <c r="GN60" s="620"/>
      <c r="GO60" s="615"/>
      <c r="GP60" s="615"/>
      <c r="GQ60" s="619"/>
      <c r="GR60" s="616"/>
      <c r="GS60" s="616"/>
      <c r="GT60" s="616"/>
      <c r="GU60" s="616"/>
      <c r="GV60" s="616"/>
      <c r="GW60" s="616"/>
      <c r="GX60" s="59"/>
      <c r="GY60" s="620"/>
      <c r="GZ60" s="615"/>
      <c r="HA60" s="615"/>
      <c r="HB60" s="619"/>
      <c r="HC60" s="616"/>
      <c r="HD60" s="616"/>
      <c r="HE60" s="616"/>
      <c r="HF60" s="616"/>
      <c r="HG60" s="616"/>
      <c r="HH60" s="616"/>
      <c r="HI60" s="59"/>
      <c r="HJ60" s="620"/>
      <c r="HK60" s="615"/>
      <c r="HL60" s="615"/>
      <c r="HM60" s="619"/>
      <c r="HN60" s="616"/>
      <c r="HO60" s="616"/>
      <c r="HP60" s="616"/>
      <c r="HQ60" s="616"/>
      <c r="HR60" s="616"/>
      <c r="HS60" s="616"/>
      <c r="HT60" s="59"/>
      <c r="HU60" s="620"/>
      <c r="HV60" s="615"/>
      <c r="HW60" s="615"/>
      <c r="HX60" s="619"/>
      <c r="HY60" s="616"/>
      <c r="HZ60" s="616"/>
      <c r="IA60" s="616"/>
      <c r="IB60" s="616"/>
      <c r="IC60" s="616"/>
      <c r="ID60" s="616"/>
      <c r="IE60" s="59"/>
      <c r="IF60" s="620"/>
      <c r="IG60" s="615"/>
      <c r="IH60" s="615"/>
      <c r="II60" s="619"/>
      <c r="IJ60" s="616"/>
      <c r="IK60" s="616"/>
      <c r="IL60" s="616"/>
      <c r="IM60" s="616"/>
      <c r="IN60" s="616"/>
      <c r="IO60" s="616"/>
      <c r="IP60" s="59"/>
      <c r="IQ60" s="620"/>
      <c r="IR60" s="615"/>
      <c r="IS60" s="615"/>
    </row>
    <row r="61" spans="1:253" x14ac:dyDescent="0.3">
      <c r="A61" s="973"/>
      <c r="B61" s="69"/>
      <c r="C61" s="69"/>
      <c r="D61" s="974"/>
      <c r="E61" s="974"/>
      <c r="F61" s="974"/>
      <c r="G61" s="974"/>
      <c r="H61" s="974"/>
      <c r="I61" s="974"/>
      <c r="J61" s="974"/>
      <c r="K61" s="974"/>
      <c r="L61" s="974"/>
      <c r="M61" s="974"/>
      <c r="N61" s="974"/>
      <c r="O61" s="974"/>
      <c r="P61" s="974"/>
      <c r="Q61" s="974"/>
      <c r="R61" s="974"/>
      <c r="S61" s="974"/>
      <c r="T61" s="974"/>
      <c r="U61" s="974"/>
      <c r="V61" s="974"/>
      <c r="W61" s="974"/>
      <c r="X61" s="974"/>
      <c r="Y61" s="974"/>
      <c r="Z61" s="974"/>
      <c r="AA61" s="616"/>
      <c r="AB61" s="59"/>
      <c r="AC61" s="620"/>
      <c r="AD61" s="615"/>
      <c r="AE61" s="977"/>
      <c r="AF61" s="977"/>
      <c r="AG61" s="976"/>
      <c r="AH61" s="619"/>
      <c r="AI61" s="616"/>
      <c r="AJ61" s="616"/>
      <c r="AK61" s="616"/>
      <c r="AL61" s="616"/>
      <c r="AM61" s="616"/>
      <c r="AN61" s="616"/>
      <c r="AO61" s="59"/>
      <c r="AP61" s="620"/>
      <c r="AQ61" s="615"/>
      <c r="AR61" s="615"/>
      <c r="AS61" s="619"/>
      <c r="AT61" s="616"/>
      <c r="AU61" s="616"/>
      <c r="AV61" s="616"/>
      <c r="AW61" s="616"/>
      <c r="AX61" s="616"/>
      <c r="AY61" s="616"/>
      <c r="AZ61" s="59"/>
      <c r="BA61" s="620"/>
      <c r="BB61" s="615"/>
      <c r="BC61" s="615"/>
      <c r="BD61" s="619"/>
      <c r="BE61" s="616"/>
      <c r="BF61" s="616"/>
      <c r="BG61" s="616"/>
      <c r="BH61" s="616"/>
      <c r="BI61" s="616"/>
      <c r="BJ61" s="616"/>
      <c r="BK61" s="59"/>
      <c r="BL61" s="620"/>
      <c r="BM61" s="615"/>
      <c r="BN61" s="615"/>
      <c r="BO61" s="619"/>
      <c r="BP61" s="616"/>
      <c r="BQ61" s="616"/>
      <c r="BR61" s="616"/>
      <c r="BS61" s="616"/>
      <c r="BT61" s="616"/>
      <c r="BU61" s="616"/>
      <c r="BV61" s="59"/>
      <c r="BW61" s="620"/>
      <c r="BX61" s="615"/>
      <c r="BY61" s="615"/>
      <c r="BZ61" s="619"/>
      <c r="CA61" s="616"/>
      <c r="CB61" s="616"/>
      <c r="CC61" s="616"/>
      <c r="CD61" s="616"/>
      <c r="CE61" s="616"/>
      <c r="CF61" s="616"/>
      <c r="CG61" s="59"/>
      <c r="CH61" s="620"/>
      <c r="CI61" s="615"/>
      <c r="CJ61" s="615"/>
      <c r="CK61" s="619"/>
      <c r="CL61" s="616"/>
      <c r="CM61" s="616"/>
      <c r="CN61" s="616"/>
      <c r="CO61" s="616"/>
      <c r="CP61" s="616"/>
      <c r="CQ61" s="616"/>
      <c r="CR61" s="59"/>
      <c r="CS61" s="620"/>
      <c r="CT61" s="615"/>
      <c r="CU61" s="615"/>
      <c r="CV61" s="619"/>
      <c r="CW61" s="616"/>
      <c r="CX61" s="616"/>
      <c r="CY61" s="616"/>
      <c r="CZ61" s="616"/>
      <c r="DA61" s="616"/>
      <c r="DB61" s="616"/>
      <c r="DC61" s="59"/>
      <c r="DD61" s="620"/>
      <c r="DE61" s="615"/>
      <c r="DF61" s="615"/>
      <c r="DG61" s="619"/>
      <c r="DH61" s="616"/>
      <c r="DI61" s="616"/>
      <c r="DJ61" s="616"/>
      <c r="DK61" s="616"/>
      <c r="DL61" s="616"/>
      <c r="DM61" s="616"/>
      <c r="DN61" s="59"/>
      <c r="DO61" s="620"/>
      <c r="DP61" s="615"/>
      <c r="DQ61" s="615"/>
      <c r="DR61" s="619"/>
      <c r="DS61" s="616"/>
      <c r="DT61" s="616"/>
      <c r="DU61" s="616"/>
      <c r="DV61" s="616"/>
      <c r="DW61" s="616"/>
      <c r="DX61" s="616"/>
      <c r="DY61" s="59"/>
      <c r="DZ61" s="620"/>
      <c r="EA61" s="615"/>
      <c r="EB61" s="615"/>
      <c r="EC61" s="619"/>
      <c r="ED61" s="616"/>
      <c r="EE61" s="616"/>
      <c r="EF61" s="616"/>
      <c r="EG61" s="616"/>
      <c r="EH61" s="616"/>
      <c r="EI61" s="616"/>
      <c r="EJ61" s="59"/>
      <c r="EK61" s="620"/>
      <c r="EL61" s="615"/>
      <c r="EM61" s="615"/>
      <c r="EN61" s="619"/>
      <c r="EO61" s="616"/>
      <c r="EP61" s="616"/>
      <c r="EQ61" s="616"/>
      <c r="ER61" s="616"/>
      <c r="ES61" s="616"/>
      <c r="ET61" s="616"/>
      <c r="EU61" s="59"/>
      <c r="EV61" s="620"/>
      <c r="EW61" s="615"/>
      <c r="EX61" s="615"/>
      <c r="EY61" s="619"/>
      <c r="EZ61" s="616"/>
      <c r="FA61" s="616"/>
      <c r="FB61" s="616"/>
      <c r="FC61" s="616"/>
      <c r="FD61" s="616"/>
      <c r="FE61" s="616"/>
      <c r="FF61" s="59"/>
      <c r="FG61" s="620"/>
      <c r="FH61" s="615"/>
      <c r="FI61" s="615"/>
      <c r="FJ61" s="619"/>
      <c r="FK61" s="616"/>
      <c r="FL61" s="616"/>
      <c r="FM61" s="616"/>
      <c r="FN61" s="616"/>
      <c r="FO61" s="616"/>
      <c r="FP61" s="616"/>
      <c r="FQ61" s="59"/>
      <c r="FR61" s="620"/>
      <c r="FS61" s="615"/>
      <c r="FT61" s="615"/>
      <c r="FU61" s="619"/>
      <c r="FV61" s="616"/>
      <c r="FW61" s="616"/>
      <c r="FX61" s="616"/>
      <c r="FY61" s="616"/>
      <c r="FZ61" s="616"/>
      <c r="GA61" s="616"/>
      <c r="GB61" s="59"/>
      <c r="GC61" s="620"/>
      <c r="GD61" s="615"/>
      <c r="GE61" s="615"/>
      <c r="GF61" s="619"/>
      <c r="GG61" s="616"/>
      <c r="GH61" s="616"/>
      <c r="GI61" s="616"/>
      <c r="GJ61" s="616"/>
      <c r="GK61" s="616"/>
      <c r="GL61" s="616"/>
      <c r="GM61" s="59"/>
      <c r="GN61" s="620"/>
      <c r="GO61" s="615"/>
      <c r="GP61" s="615"/>
      <c r="GQ61" s="619"/>
      <c r="GR61" s="616"/>
      <c r="GS61" s="616"/>
      <c r="GT61" s="616"/>
      <c r="GU61" s="616"/>
      <c r="GV61" s="616"/>
      <c r="GW61" s="616"/>
      <c r="GX61" s="59"/>
      <c r="GY61" s="620"/>
      <c r="GZ61" s="615"/>
      <c r="HA61" s="615"/>
      <c r="HB61" s="619"/>
      <c r="HC61" s="616"/>
      <c r="HD61" s="616"/>
      <c r="HE61" s="616"/>
      <c r="HF61" s="616"/>
      <c r="HG61" s="616"/>
      <c r="HH61" s="616"/>
      <c r="HI61" s="59"/>
      <c r="HJ61" s="620"/>
      <c r="HK61" s="615"/>
      <c r="HL61" s="615"/>
      <c r="HM61" s="619"/>
      <c r="HN61" s="616"/>
      <c r="HO61" s="616"/>
      <c r="HP61" s="616"/>
      <c r="HQ61" s="616"/>
      <c r="HR61" s="616"/>
      <c r="HS61" s="616"/>
      <c r="HT61" s="59"/>
      <c r="HU61" s="620"/>
      <c r="HV61" s="615"/>
      <c r="HW61" s="615"/>
      <c r="HX61" s="619"/>
      <c r="HY61" s="616"/>
      <c r="HZ61" s="616"/>
      <c r="IA61" s="616"/>
      <c r="IB61" s="616"/>
      <c r="IC61" s="616"/>
      <c r="ID61" s="616"/>
      <c r="IE61" s="59"/>
      <c r="IF61" s="620"/>
      <c r="IG61" s="615"/>
      <c r="IH61" s="615"/>
      <c r="II61" s="619"/>
      <c r="IJ61" s="616"/>
      <c r="IK61" s="616"/>
      <c r="IL61" s="616"/>
      <c r="IM61" s="616"/>
      <c r="IN61" s="616"/>
      <c r="IO61" s="616"/>
      <c r="IP61" s="59"/>
      <c r="IQ61" s="620"/>
      <c r="IR61" s="615"/>
      <c r="IS61" s="615"/>
    </row>
    <row r="62" spans="1:253" x14ac:dyDescent="0.3">
      <c r="A62" s="973"/>
      <c r="B62" s="66"/>
      <c r="C62" s="66"/>
      <c r="D62" s="974"/>
      <c r="E62" s="974"/>
      <c r="F62" s="974"/>
      <c r="G62" s="974"/>
      <c r="H62" s="974"/>
      <c r="I62" s="974"/>
      <c r="J62" s="974"/>
      <c r="K62" s="974"/>
      <c r="L62" s="974"/>
      <c r="M62" s="974"/>
      <c r="N62" s="974"/>
      <c r="O62" s="974"/>
      <c r="P62" s="974"/>
      <c r="Q62" s="974"/>
      <c r="R62" s="974"/>
      <c r="S62" s="974"/>
      <c r="T62" s="974"/>
      <c r="U62" s="974"/>
      <c r="V62" s="974"/>
      <c r="W62" s="974"/>
      <c r="X62" s="974"/>
      <c r="Y62" s="974"/>
      <c r="Z62" s="974"/>
      <c r="AA62" s="616"/>
      <c r="AB62" s="59"/>
      <c r="AC62" s="620"/>
      <c r="AD62" s="615"/>
      <c r="AE62" s="956"/>
      <c r="AF62" s="956"/>
      <c r="AG62" s="957"/>
      <c r="AH62" s="619"/>
      <c r="AI62" s="616"/>
      <c r="AJ62" s="616"/>
      <c r="AK62" s="616"/>
      <c r="AL62" s="616"/>
      <c r="AM62" s="616"/>
      <c r="AN62" s="616"/>
      <c r="AO62" s="59"/>
      <c r="AP62" s="620"/>
      <c r="AQ62" s="615"/>
      <c r="AR62" s="615"/>
      <c r="AS62" s="619"/>
      <c r="AT62" s="616"/>
      <c r="AU62" s="616"/>
      <c r="AV62" s="616"/>
      <c r="AW62" s="616"/>
      <c r="AX62" s="616"/>
      <c r="AY62" s="616"/>
      <c r="AZ62" s="59"/>
      <c r="BA62" s="620"/>
      <c r="BB62" s="615"/>
      <c r="BC62" s="615"/>
      <c r="BD62" s="619"/>
      <c r="BE62" s="616"/>
      <c r="BF62" s="616"/>
      <c r="BG62" s="616"/>
      <c r="BH62" s="616"/>
      <c r="BI62" s="616"/>
      <c r="BJ62" s="616"/>
      <c r="BK62" s="59"/>
      <c r="BL62" s="620"/>
      <c r="BM62" s="615"/>
      <c r="BN62" s="615"/>
      <c r="BO62" s="619"/>
      <c r="BP62" s="616"/>
      <c r="BQ62" s="616"/>
      <c r="BR62" s="616"/>
      <c r="BS62" s="616"/>
      <c r="BT62" s="616"/>
      <c r="BU62" s="616"/>
      <c r="BV62" s="59"/>
      <c r="BW62" s="620"/>
      <c r="BX62" s="615"/>
      <c r="BY62" s="615"/>
      <c r="BZ62" s="619"/>
      <c r="CA62" s="616"/>
      <c r="CB62" s="616"/>
      <c r="CC62" s="616"/>
      <c r="CD62" s="616"/>
      <c r="CE62" s="616"/>
      <c r="CF62" s="616"/>
      <c r="CG62" s="59"/>
      <c r="CH62" s="620"/>
      <c r="CI62" s="615"/>
      <c r="CJ62" s="615"/>
      <c r="CK62" s="619"/>
      <c r="CL62" s="616"/>
      <c r="CM62" s="616"/>
      <c r="CN62" s="616"/>
      <c r="CO62" s="616"/>
      <c r="CP62" s="616"/>
      <c r="CQ62" s="616"/>
      <c r="CR62" s="59"/>
      <c r="CS62" s="620"/>
      <c r="CT62" s="615"/>
      <c r="CU62" s="615"/>
      <c r="CV62" s="619"/>
      <c r="CW62" s="616"/>
      <c r="CX62" s="616"/>
      <c r="CY62" s="616"/>
      <c r="CZ62" s="616"/>
      <c r="DA62" s="616"/>
      <c r="DB62" s="616"/>
      <c r="DC62" s="59"/>
      <c r="DD62" s="620"/>
      <c r="DE62" s="615"/>
      <c r="DF62" s="615"/>
      <c r="DG62" s="619"/>
      <c r="DH62" s="616"/>
      <c r="DI62" s="616"/>
      <c r="DJ62" s="616"/>
      <c r="DK62" s="616"/>
      <c r="DL62" s="616"/>
      <c r="DM62" s="616"/>
      <c r="DN62" s="59"/>
      <c r="DO62" s="620"/>
      <c r="DP62" s="615"/>
      <c r="DQ62" s="615"/>
      <c r="DR62" s="619"/>
      <c r="DS62" s="616"/>
      <c r="DT62" s="616"/>
      <c r="DU62" s="616"/>
      <c r="DV62" s="616"/>
      <c r="DW62" s="616"/>
      <c r="DX62" s="616"/>
      <c r="DY62" s="59"/>
      <c r="DZ62" s="620"/>
      <c r="EA62" s="615"/>
      <c r="EB62" s="615"/>
      <c r="EC62" s="619"/>
      <c r="ED62" s="616"/>
      <c r="EE62" s="616"/>
      <c r="EF62" s="616"/>
      <c r="EG62" s="616"/>
      <c r="EH62" s="616"/>
      <c r="EI62" s="616"/>
      <c r="EJ62" s="59"/>
      <c r="EK62" s="620"/>
      <c r="EL62" s="615"/>
      <c r="EM62" s="615"/>
      <c r="EN62" s="619"/>
      <c r="EO62" s="616"/>
      <c r="EP62" s="616"/>
      <c r="EQ62" s="616"/>
      <c r="ER62" s="616"/>
      <c r="ES62" s="616"/>
      <c r="ET62" s="616"/>
      <c r="EU62" s="59"/>
      <c r="EV62" s="620"/>
      <c r="EW62" s="615"/>
      <c r="EX62" s="615"/>
      <c r="EY62" s="619"/>
      <c r="EZ62" s="616"/>
      <c r="FA62" s="616"/>
      <c r="FB62" s="616"/>
      <c r="FC62" s="616"/>
      <c r="FD62" s="616"/>
      <c r="FE62" s="616"/>
      <c r="FF62" s="59"/>
      <c r="FG62" s="620"/>
      <c r="FH62" s="615"/>
      <c r="FI62" s="615"/>
      <c r="FJ62" s="619"/>
      <c r="FK62" s="616"/>
      <c r="FL62" s="616"/>
      <c r="FM62" s="616"/>
      <c r="FN62" s="616"/>
      <c r="FO62" s="616"/>
      <c r="FP62" s="616"/>
      <c r="FQ62" s="59"/>
      <c r="FR62" s="620"/>
      <c r="FS62" s="615"/>
      <c r="FT62" s="615"/>
      <c r="FU62" s="619"/>
      <c r="FV62" s="616"/>
      <c r="FW62" s="616"/>
      <c r="FX62" s="616"/>
      <c r="FY62" s="616"/>
      <c r="FZ62" s="616"/>
      <c r="GA62" s="616"/>
      <c r="GB62" s="59"/>
      <c r="GC62" s="620"/>
      <c r="GD62" s="615"/>
      <c r="GE62" s="615"/>
      <c r="GF62" s="619"/>
      <c r="GG62" s="616"/>
      <c r="GH62" s="616"/>
      <c r="GI62" s="616"/>
      <c r="GJ62" s="616"/>
      <c r="GK62" s="616"/>
      <c r="GL62" s="616"/>
      <c r="GM62" s="59"/>
      <c r="GN62" s="620"/>
      <c r="GO62" s="615"/>
      <c r="GP62" s="615"/>
      <c r="GQ62" s="619"/>
      <c r="GR62" s="616"/>
      <c r="GS62" s="616"/>
      <c r="GT62" s="616"/>
      <c r="GU62" s="616"/>
      <c r="GV62" s="616"/>
      <c r="GW62" s="616"/>
      <c r="GX62" s="59"/>
      <c r="GY62" s="620"/>
      <c r="GZ62" s="615"/>
      <c r="HA62" s="615"/>
      <c r="HB62" s="619"/>
      <c r="HC62" s="616"/>
      <c r="HD62" s="616"/>
      <c r="HE62" s="616"/>
      <c r="HF62" s="616"/>
      <c r="HG62" s="616"/>
      <c r="HH62" s="616"/>
      <c r="HI62" s="59"/>
      <c r="HJ62" s="620"/>
      <c r="HK62" s="615"/>
      <c r="HL62" s="615"/>
      <c r="HM62" s="619"/>
      <c r="HN62" s="616"/>
      <c r="HO62" s="616"/>
      <c r="HP62" s="616"/>
      <c r="HQ62" s="616"/>
      <c r="HR62" s="616"/>
      <c r="HS62" s="616"/>
      <c r="HT62" s="59"/>
      <c r="HU62" s="620"/>
      <c r="HV62" s="615"/>
      <c r="HW62" s="615"/>
      <c r="HX62" s="619"/>
      <c r="HY62" s="616"/>
      <c r="HZ62" s="616"/>
      <c r="IA62" s="616"/>
      <c r="IB62" s="616"/>
      <c r="IC62" s="616"/>
      <c r="ID62" s="616"/>
      <c r="IE62" s="59"/>
      <c r="IF62" s="620"/>
      <c r="IG62" s="615"/>
      <c r="IH62" s="615"/>
      <c r="II62" s="619"/>
      <c r="IJ62" s="616"/>
      <c r="IK62" s="616"/>
      <c r="IL62" s="616"/>
      <c r="IM62" s="616"/>
      <c r="IN62" s="616"/>
      <c r="IO62" s="616"/>
      <c r="IP62" s="59"/>
      <c r="IQ62" s="620"/>
      <c r="IR62" s="615"/>
      <c r="IS62" s="615"/>
    </row>
    <row r="63" spans="1:253" x14ac:dyDescent="0.3">
      <c r="A63" s="973"/>
      <c r="B63" s="66"/>
      <c r="C63" s="66"/>
      <c r="D63" s="974"/>
      <c r="E63" s="974"/>
      <c r="F63" s="974"/>
      <c r="G63" s="974"/>
      <c r="H63" s="974"/>
      <c r="I63" s="974"/>
      <c r="J63" s="974"/>
      <c r="K63" s="974"/>
      <c r="L63" s="974"/>
      <c r="M63" s="974"/>
      <c r="N63" s="974"/>
      <c r="O63" s="974"/>
      <c r="P63" s="974"/>
      <c r="Q63" s="974"/>
      <c r="R63" s="974"/>
      <c r="S63" s="974"/>
      <c r="T63" s="974"/>
      <c r="U63" s="974"/>
      <c r="V63" s="974"/>
      <c r="W63" s="974"/>
      <c r="X63" s="974"/>
      <c r="Y63" s="974"/>
      <c r="Z63" s="974"/>
      <c r="AA63" s="616"/>
      <c r="AB63" s="59"/>
      <c r="AC63" s="620"/>
      <c r="AD63" s="615"/>
      <c r="AE63" s="956"/>
      <c r="AF63" s="956"/>
      <c r="AG63" s="957"/>
      <c r="AH63" s="619"/>
      <c r="AI63" s="616"/>
      <c r="AJ63" s="616"/>
      <c r="AK63" s="616"/>
      <c r="AL63" s="616"/>
      <c r="AM63" s="616"/>
      <c r="AN63" s="616"/>
      <c r="AO63" s="59"/>
      <c r="AP63" s="620"/>
      <c r="AQ63" s="615"/>
      <c r="AR63" s="615"/>
      <c r="AS63" s="619"/>
      <c r="AT63" s="616"/>
      <c r="AU63" s="616"/>
      <c r="AV63" s="616"/>
      <c r="AW63" s="616"/>
      <c r="AX63" s="616"/>
      <c r="AY63" s="616"/>
      <c r="AZ63" s="59"/>
      <c r="BA63" s="620"/>
      <c r="BB63" s="615"/>
      <c r="BC63" s="615"/>
      <c r="BD63" s="619"/>
      <c r="BE63" s="616"/>
      <c r="BF63" s="616"/>
      <c r="BG63" s="616"/>
      <c r="BH63" s="616"/>
      <c r="BI63" s="616"/>
      <c r="BJ63" s="616"/>
      <c r="BK63" s="59"/>
      <c r="BL63" s="620"/>
      <c r="BM63" s="615"/>
      <c r="BN63" s="615"/>
      <c r="BO63" s="619"/>
      <c r="BP63" s="616"/>
      <c r="BQ63" s="616"/>
      <c r="BR63" s="616"/>
      <c r="BS63" s="616"/>
      <c r="BT63" s="616"/>
      <c r="BU63" s="616"/>
      <c r="BV63" s="59"/>
      <c r="BW63" s="620"/>
      <c r="BX63" s="615"/>
      <c r="BY63" s="615"/>
      <c r="BZ63" s="619"/>
      <c r="CA63" s="616"/>
      <c r="CB63" s="616"/>
      <c r="CC63" s="616"/>
      <c r="CD63" s="616"/>
      <c r="CE63" s="616"/>
      <c r="CF63" s="616"/>
      <c r="CG63" s="59"/>
      <c r="CH63" s="620"/>
      <c r="CI63" s="615"/>
      <c r="CJ63" s="615"/>
      <c r="CK63" s="619"/>
      <c r="CL63" s="616"/>
      <c r="CM63" s="616"/>
      <c r="CN63" s="616"/>
      <c r="CO63" s="616"/>
      <c r="CP63" s="616"/>
      <c r="CQ63" s="616"/>
      <c r="CR63" s="59"/>
      <c r="CS63" s="620"/>
      <c r="CT63" s="615"/>
      <c r="CU63" s="615"/>
      <c r="CV63" s="619"/>
      <c r="CW63" s="616"/>
      <c r="CX63" s="616"/>
      <c r="CY63" s="616"/>
      <c r="CZ63" s="616"/>
      <c r="DA63" s="616"/>
      <c r="DB63" s="616"/>
      <c r="DC63" s="59"/>
      <c r="DD63" s="620"/>
      <c r="DE63" s="615"/>
      <c r="DF63" s="615"/>
      <c r="DG63" s="619"/>
      <c r="DH63" s="616"/>
      <c r="DI63" s="616"/>
      <c r="DJ63" s="616"/>
      <c r="DK63" s="616"/>
      <c r="DL63" s="616"/>
      <c r="DM63" s="616"/>
      <c r="DN63" s="59"/>
      <c r="DO63" s="620"/>
      <c r="DP63" s="615"/>
      <c r="DQ63" s="615"/>
      <c r="DR63" s="619"/>
      <c r="DS63" s="616"/>
      <c r="DT63" s="616"/>
      <c r="DU63" s="616"/>
      <c r="DV63" s="616"/>
      <c r="DW63" s="616"/>
      <c r="DX63" s="616"/>
      <c r="DY63" s="59"/>
      <c r="DZ63" s="620"/>
      <c r="EA63" s="615"/>
      <c r="EB63" s="615"/>
      <c r="EC63" s="619"/>
      <c r="ED63" s="616"/>
      <c r="EE63" s="616"/>
      <c r="EF63" s="616"/>
      <c r="EG63" s="616"/>
      <c r="EH63" s="616"/>
      <c r="EI63" s="616"/>
      <c r="EJ63" s="59"/>
      <c r="EK63" s="620"/>
      <c r="EL63" s="615"/>
      <c r="EM63" s="615"/>
      <c r="EN63" s="619"/>
      <c r="EO63" s="616"/>
      <c r="EP63" s="616"/>
      <c r="EQ63" s="616"/>
      <c r="ER63" s="616"/>
      <c r="ES63" s="616"/>
      <c r="ET63" s="616"/>
      <c r="EU63" s="59"/>
      <c r="EV63" s="620"/>
      <c r="EW63" s="615"/>
      <c r="EX63" s="615"/>
      <c r="EY63" s="619"/>
      <c r="EZ63" s="616"/>
      <c r="FA63" s="616"/>
      <c r="FB63" s="616"/>
      <c r="FC63" s="616"/>
      <c r="FD63" s="616"/>
      <c r="FE63" s="616"/>
      <c r="FF63" s="59"/>
      <c r="FG63" s="620"/>
      <c r="FH63" s="615"/>
      <c r="FI63" s="615"/>
      <c r="FJ63" s="619"/>
      <c r="FK63" s="616"/>
      <c r="FL63" s="616"/>
      <c r="FM63" s="616"/>
      <c r="FN63" s="616"/>
      <c r="FO63" s="616"/>
      <c r="FP63" s="616"/>
      <c r="FQ63" s="59"/>
      <c r="FR63" s="620"/>
      <c r="FS63" s="615"/>
      <c r="FT63" s="615"/>
      <c r="FU63" s="619"/>
      <c r="FV63" s="616"/>
      <c r="FW63" s="616"/>
      <c r="FX63" s="616"/>
      <c r="FY63" s="616"/>
      <c r="FZ63" s="616"/>
      <c r="GA63" s="616"/>
      <c r="GB63" s="59"/>
      <c r="GC63" s="620"/>
      <c r="GD63" s="615"/>
      <c r="GE63" s="615"/>
      <c r="GF63" s="619"/>
      <c r="GG63" s="616"/>
      <c r="GH63" s="616"/>
      <c r="GI63" s="616"/>
      <c r="GJ63" s="616"/>
      <c r="GK63" s="616"/>
      <c r="GL63" s="616"/>
      <c r="GM63" s="59"/>
      <c r="GN63" s="620"/>
      <c r="GO63" s="615"/>
      <c r="GP63" s="615"/>
      <c r="GQ63" s="619"/>
      <c r="GR63" s="616"/>
      <c r="GS63" s="616"/>
      <c r="GT63" s="616"/>
      <c r="GU63" s="616"/>
      <c r="GV63" s="616"/>
      <c r="GW63" s="616"/>
      <c r="GX63" s="59"/>
      <c r="GY63" s="620"/>
      <c r="GZ63" s="615"/>
      <c r="HA63" s="615"/>
      <c r="HB63" s="619"/>
      <c r="HC63" s="616"/>
      <c r="HD63" s="616"/>
      <c r="HE63" s="616"/>
      <c r="HF63" s="616"/>
      <c r="HG63" s="616"/>
      <c r="HH63" s="616"/>
      <c r="HI63" s="59"/>
      <c r="HJ63" s="620"/>
      <c r="HK63" s="615"/>
      <c r="HL63" s="615"/>
      <c r="HM63" s="619"/>
      <c r="HN63" s="616"/>
      <c r="HO63" s="616"/>
      <c r="HP63" s="616"/>
      <c r="HQ63" s="616"/>
      <c r="HR63" s="616"/>
      <c r="HS63" s="616"/>
      <c r="HT63" s="59"/>
      <c r="HU63" s="620"/>
      <c r="HV63" s="615"/>
      <c r="HW63" s="615"/>
      <c r="HX63" s="619"/>
      <c r="HY63" s="616"/>
      <c r="HZ63" s="616"/>
      <c r="IA63" s="616"/>
      <c r="IB63" s="616"/>
      <c r="IC63" s="616"/>
      <c r="ID63" s="616"/>
      <c r="IE63" s="59"/>
      <c r="IF63" s="620"/>
      <c r="IG63" s="615"/>
      <c r="IH63" s="615"/>
      <c r="II63" s="619"/>
      <c r="IJ63" s="616"/>
      <c r="IK63" s="616"/>
      <c r="IL63" s="616"/>
      <c r="IM63" s="616"/>
      <c r="IN63" s="616"/>
      <c r="IO63" s="616"/>
      <c r="IP63" s="59"/>
      <c r="IQ63" s="620"/>
      <c r="IR63" s="615"/>
      <c r="IS63" s="615"/>
    </row>
    <row r="64" spans="1:253" x14ac:dyDescent="0.3">
      <c r="A64" s="973"/>
      <c r="B64" s="66"/>
      <c r="C64" s="66"/>
      <c r="D64" s="974"/>
      <c r="E64" s="974"/>
      <c r="F64" s="974"/>
      <c r="G64" s="974"/>
      <c r="H64" s="974"/>
      <c r="I64" s="974"/>
      <c r="J64" s="974"/>
      <c r="K64" s="974"/>
      <c r="L64" s="974"/>
      <c r="M64" s="974"/>
      <c r="N64" s="974"/>
      <c r="O64" s="974"/>
      <c r="P64" s="974"/>
      <c r="Q64" s="974"/>
      <c r="R64" s="974"/>
      <c r="S64" s="974"/>
      <c r="T64" s="974"/>
      <c r="U64" s="974"/>
      <c r="V64" s="974"/>
      <c r="W64" s="974"/>
      <c r="X64" s="974"/>
      <c r="Y64" s="974"/>
      <c r="Z64" s="974"/>
      <c r="AA64" s="616"/>
      <c r="AB64" s="59"/>
      <c r="AC64" s="620"/>
      <c r="AD64" s="615"/>
      <c r="AE64" s="956"/>
      <c r="AF64" s="956"/>
      <c r="AG64" s="957"/>
      <c r="AH64" s="619"/>
      <c r="AI64" s="616"/>
      <c r="AJ64" s="616"/>
      <c r="AK64" s="616"/>
      <c r="AL64" s="616"/>
      <c r="AM64" s="616"/>
      <c r="AN64" s="616"/>
      <c r="AO64" s="59"/>
      <c r="AP64" s="620"/>
      <c r="AQ64" s="615"/>
      <c r="AR64" s="615"/>
      <c r="AS64" s="619"/>
      <c r="AT64" s="616"/>
      <c r="AU64" s="616"/>
      <c r="AV64" s="616"/>
      <c r="AW64" s="616"/>
      <c r="AX64" s="616"/>
      <c r="AY64" s="616"/>
      <c r="AZ64" s="59"/>
      <c r="BA64" s="620"/>
      <c r="BB64" s="615"/>
      <c r="BC64" s="615"/>
      <c r="BD64" s="619"/>
      <c r="BE64" s="616"/>
      <c r="BF64" s="616"/>
      <c r="BG64" s="616"/>
      <c r="BH64" s="616"/>
      <c r="BI64" s="616"/>
      <c r="BJ64" s="616"/>
      <c r="BK64" s="59"/>
      <c r="BL64" s="620"/>
      <c r="BM64" s="615"/>
      <c r="BN64" s="615"/>
      <c r="BO64" s="619"/>
      <c r="BP64" s="616"/>
      <c r="BQ64" s="616"/>
      <c r="BR64" s="616"/>
      <c r="BS64" s="616"/>
      <c r="BT64" s="616"/>
      <c r="BU64" s="616"/>
      <c r="BV64" s="59"/>
      <c r="BW64" s="620"/>
      <c r="BX64" s="615"/>
      <c r="BY64" s="615"/>
      <c r="BZ64" s="619"/>
      <c r="CA64" s="616"/>
      <c r="CB64" s="616"/>
      <c r="CC64" s="616"/>
      <c r="CD64" s="616"/>
      <c r="CE64" s="616"/>
      <c r="CF64" s="616"/>
      <c r="CG64" s="59"/>
      <c r="CH64" s="620"/>
      <c r="CI64" s="615"/>
      <c r="CJ64" s="615"/>
      <c r="CK64" s="619"/>
      <c r="CL64" s="616"/>
      <c r="CM64" s="616"/>
      <c r="CN64" s="616"/>
      <c r="CO64" s="616"/>
      <c r="CP64" s="616"/>
      <c r="CQ64" s="616"/>
      <c r="CR64" s="59"/>
      <c r="CS64" s="620"/>
      <c r="CT64" s="615"/>
      <c r="CU64" s="615"/>
      <c r="CV64" s="619"/>
      <c r="CW64" s="616"/>
      <c r="CX64" s="616"/>
      <c r="CY64" s="616"/>
      <c r="CZ64" s="616"/>
      <c r="DA64" s="616"/>
      <c r="DB64" s="616"/>
      <c r="DC64" s="59"/>
      <c r="DD64" s="620"/>
      <c r="DE64" s="615"/>
      <c r="DF64" s="615"/>
      <c r="DG64" s="619"/>
      <c r="DH64" s="616"/>
      <c r="DI64" s="616"/>
      <c r="DJ64" s="616"/>
      <c r="DK64" s="616"/>
      <c r="DL64" s="616"/>
      <c r="DM64" s="616"/>
      <c r="DN64" s="59"/>
      <c r="DO64" s="620"/>
      <c r="DP64" s="615"/>
      <c r="DQ64" s="615"/>
      <c r="DR64" s="619"/>
      <c r="DS64" s="616"/>
      <c r="DT64" s="616"/>
      <c r="DU64" s="616"/>
      <c r="DV64" s="616"/>
      <c r="DW64" s="616"/>
      <c r="DX64" s="616"/>
      <c r="DY64" s="59"/>
      <c r="DZ64" s="620"/>
      <c r="EA64" s="615"/>
      <c r="EB64" s="615"/>
      <c r="EC64" s="619"/>
      <c r="ED64" s="616"/>
      <c r="EE64" s="616"/>
      <c r="EF64" s="616"/>
      <c r="EG64" s="616"/>
      <c r="EH64" s="616"/>
      <c r="EI64" s="616"/>
      <c r="EJ64" s="59"/>
      <c r="EK64" s="620"/>
      <c r="EL64" s="615"/>
      <c r="EM64" s="615"/>
      <c r="EN64" s="619"/>
      <c r="EO64" s="616"/>
      <c r="EP64" s="616"/>
      <c r="EQ64" s="616"/>
      <c r="ER64" s="616"/>
      <c r="ES64" s="616"/>
      <c r="ET64" s="616"/>
      <c r="EU64" s="59"/>
      <c r="EV64" s="620"/>
      <c r="EW64" s="615"/>
      <c r="EX64" s="615"/>
      <c r="EY64" s="619"/>
      <c r="EZ64" s="616"/>
      <c r="FA64" s="616"/>
      <c r="FB64" s="616"/>
      <c r="FC64" s="616"/>
      <c r="FD64" s="616"/>
      <c r="FE64" s="616"/>
      <c r="FF64" s="59"/>
      <c r="FG64" s="620"/>
      <c r="FH64" s="615"/>
      <c r="FI64" s="615"/>
      <c r="FJ64" s="619"/>
      <c r="FK64" s="616"/>
      <c r="FL64" s="616"/>
      <c r="FM64" s="616"/>
      <c r="FN64" s="616"/>
      <c r="FO64" s="616"/>
      <c r="FP64" s="616"/>
      <c r="FQ64" s="59"/>
      <c r="FR64" s="620"/>
      <c r="FS64" s="615"/>
      <c r="FT64" s="615"/>
      <c r="FU64" s="619"/>
      <c r="FV64" s="616"/>
      <c r="FW64" s="616"/>
      <c r="FX64" s="616"/>
      <c r="FY64" s="616"/>
      <c r="FZ64" s="616"/>
      <c r="GA64" s="616"/>
      <c r="GB64" s="59"/>
      <c r="GC64" s="620"/>
      <c r="GD64" s="615"/>
      <c r="GE64" s="615"/>
      <c r="GF64" s="619"/>
      <c r="GG64" s="616"/>
      <c r="GH64" s="616"/>
      <c r="GI64" s="616"/>
      <c r="GJ64" s="616"/>
      <c r="GK64" s="616"/>
      <c r="GL64" s="616"/>
      <c r="GM64" s="59"/>
      <c r="GN64" s="620"/>
      <c r="GO64" s="615"/>
      <c r="GP64" s="615"/>
      <c r="GQ64" s="619"/>
      <c r="GR64" s="616"/>
      <c r="GS64" s="616"/>
      <c r="GT64" s="616"/>
      <c r="GU64" s="616"/>
      <c r="GV64" s="616"/>
      <c r="GW64" s="616"/>
      <c r="GX64" s="59"/>
      <c r="GY64" s="620"/>
      <c r="GZ64" s="615"/>
      <c r="HA64" s="615"/>
      <c r="HB64" s="619"/>
      <c r="HC64" s="616"/>
      <c r="HD64" s="616"/>
      <c r="HE64" s="616"/>
      <c r="HF64" s="616"/>
      <c r="HG64" s="616"/>
      <c r="HH64" s="616"/>
      <c r="HI64" s="59"/>
      <c r="HJ64" s="620"/>
      <c r="HK64" s="615"/>
      <c r="HL64" s="615"/>
      <c r="HM64" s="619"/>
      <c r="HN64" s="616"/>
      <c r="HO64" s="616"/>
      <c r="HP64" s="616"/>
      <c r="HQ64" s="616"/>
      <c r="HR64" s="616"/>
      <c r="HS64" s="616"/>
      <c r="HT64" s="59"/>
      <c r="HU64" s="620"/>
      <c r="HV64" s="615"/>
      <c r="HW64" s="615"/>
      <c r="HX64" s="619"/>
      <c r="HY64" s="616"/>
      <c r="HZ64" s="616"/>
      <c r="IA64" s="616"/>
      <c r="IB64" s="616"/>
      <c r="IC64" s="616"/>
      <c r="ID64" s="616"/>
      <c r="IE64" s="59"/>
      <c r="IF64" s="620"/>
      <c r="IG64" s="615"/>
      <c r="IH64" s="615"/>
      <c r="II64" s="619"/>
      <c r="IJ64" s="616"/>
      <c r="IK64" s="616"/>
      <c r="IL64" s="616"/>
      <c r="IM64" s="616"/>
      <c r="IN64" s="616"/>
      <c r="IO64" s="616"/>
      <c r="IP64" s="59"/>
      <c r="IQ64" s="620"/>
      <c r="IR64" s="615"/>
      <c r="IS64" s="615"/>
    </row>
    <row r="65" spans="1:253" x14ac:dyDescent="0.3">
      <c r="A65" s="973"/>
      <c r="B65" s="69"/>
      <c r="C65" s="69"/>
      <c r="D65" s="974"/>
      <c r="E65" s="974"/>
      <c r="F65" s="974"/>
      <c r="G65" s="974"/>
      <c r="H65" s="974"/>
      <c r="I65" s="974"/>
      <c r="J65" s="974"/>
      <c r="K65" s="974"/>
      <c r="L65" s="974"/>
      <c r="M65" s="974"/>
      <c r="N65" s="974"/>
      <c r="O65" s="974"/>
      <c r="P65" s="974"/>
      <c r="Q65" s="974"/>
      <c r="R65" s="974"/>
      <c r="S65" s="974"/>
      <c r="T65" s="974"/>
      <c r="U65" s="974"/>
      <c r="V65" s="974"/>
      <c r="W65" s="974"/>
      <c r="X65" s="974"/>
      <c r="Y65" s="974"/>
      <c r="Z65" s="974"/>
      <c r="AA65" s="616"/>
      <c r="AB65" s="59"/>
      <c r="AC65" s="620"/>
      <c r="AD65" s="615"/>
      <c r="AE65" s="956"/>
      <c r="AF65" s="956"/>
      <c r="AG65" s="957"/>
      <c r="AH65" s="619"/>
      <c r="AI65" s="616"/>
      <c r="AJ65" s="616"/>
      <c r="AK65" s="616"/>
      <c r="AL65" s="616"/>
      <c r="AM65" s="616"/>
      <c r="AN65" s="616"/>
      <c r="AO65" s="59"/>
      <c r="AP65" s="620"/>
      <c r="AQ65" s="615"/>
      <c r="AR65" s="615"/>
      <c r="AS65" s="619"/>
      <c r="AT65" s="616"/>
      <c r="AU65" s="616"/>
      <c r="AV65" s="616"/>
      <c r="AW65" s="616"/>
      <c r="AX65" s="616"/>
      <c r="AY65" s="616"/>
      <c r="AZ65" s="59"/>
      <c r="BA65" s="620"/>
      <c r="BB65" s="615"/>
      <c r="BC65" s="615"/>
      <c r="BD65" s="619"/>
      <c r="BE65" s="616"/>
      <c r="BF65" s="616"/>
      <c r="BG65" s="616"/>
      <c r="BH65" s="616"/>
      <c r="BI65" s="616"/>
      <c r="BJ65" s="616"/>
      <c r="BK65" s="59"/>
      <c r="BL65" s="620"/>
      <c r="BM65" s="615"/>
      <c r="BN65" s="615"/>
      <c r="BO65" s="619"/>
      <c r="BP65" s="616"/>
      <c r="BQ65" s="616"/>
      <c r="BR65" s="616"/>
      <c r="BS65" s="616"/>
      <c r="BT65" s="616"/>
      <c r="BU65" s="616"/>
      <c r="BV65" s="59"/>
      <c r="BW65" s="620"/>
      <c r="BX65" s="615"/>
      <c r="BY65" s="615"/>
      <c r="BZ65" s="619"/>
      <c r="CA65" s="616"/>
      <c r="CB65" s="616"/>
      <c r="CC65" s="616"/>
      <c r="CD65" s="616"/>
      <c r="CE65" s="616"/>
      <c r="CF65" s="616"/>
      <c r="CG65" s="59"/>
      <c r="CH65" s="620"/>
      <c r="CI65" s="615"/>
      <c r="CJ65" s="615"/>
      <c r="CK65" s="619"/>
      <c r="CL65" s="616"/>
      <c r="CM65" s="616"/>
      <c r="CN65" s="616"/>
      <c r="CO65" s="616"/>
      <c r="CP65" s="616"/>
      <c r="CQ65" s="616"/>
      <c r="CR65" s="59"/>
      <c r="CS65" s="620"/>
      <c r="CT65" s="615"/>
      <c r="CU65" s="615"/>
      <c r="CV65" s="619"/>
      <c r="CW65" s="616"/>
      <c r="CX65" s="616"/>
      <c r="CY65" s="616"/>
      <c r="CZ65" s="616"/>
      <c r="DA65" s="616"/>
      <c r="DB65" s="616"/>
      <c r="DC65" s="59"/>
      <c r="DD65" s="620"/>
      <c r="DE65" s="615"/>
      <c r="DF65" s="615"/>
      <c r="DG65" s="619"/>
      <c r="DH65" s="616"/>
      <c r="DI65" s="616"/>
      <c r="DJ65" s="616"/>
      <c r="DK65" s="616"/>
      <c r="DL65" s="616"/>
      <c r="DM65" s="616"/>
      <c r="DN65" s="59"/>
      <c r="DO65" s="620"/>
      <c r="DP65" s="615"/>
      <c r="DQ65" s="615"/>
      <c r="DR65" s="619"/>
      <c r="DS65" s="616"/>
      <c r="DT65" s="616"/>
      <c r="DU65" s="616"/>
      <c r="DV65" s="616"/>
      <c r="DW65" s="616"/>
      <c r="DX65" s="616"/>
      <c r="DY65" s="59"/>
      <c r="DZ65" s="620"/>
      <c r="EA65" s="615"/>
      <c r="EB65" s="615"/>
      <c r="EC65" s="619"/>
      <c r="ED65" s="616"/>
      <c r="EE65" s="616"/>
      <c r="EF65" s="616"/>
      <c r="EG65" s="616"/>
      <c r="EH65" s="616"/>
      <c r="EI65" s="616"/>
      <c r="EJ65" s="59"/>
      <c r="EK65" s="620"/>
      <c r="EL65" s="615"/>
      <c r="EM65" s="615"/>
      <c r="EN65" s="619"/>
      <c r="EO65" s="616"/>
      <c r="EP65" s="616"/>
      <c r="EQ65" s="616"/>
      <c r="ER65" s="616"/>
      <c r="ES65" s="616"/>
      <c r="ET65" s="616"/>
      <c r="EU65" s="59"/>
      <c r="EV65" s="620"/>
      <c r="EW65" s="615"/>
      <c r="EX65" s="615"/>
      <c r="EY65" s="619"/>
      <c r="EZ65" s="616"/>
      <c r="FA65" s="616"/>
      <c r="FB65" s="616"/>
      <c r="FC65" s="616"/>
      <c r="FD65" s="616"/>
      <c r="FE65" s="616"/>
      <c r="FF65" s="59"/>
      <c r="FG65" s="620"/>
      <c r="FH65" s="615"/>
      <c r="FI65" s="615"/>
      <c r="FJ65" s="619"/>
      <c r="FK65" s="616"/>
      <c r="FL65" s="616"/>
      <c r="FM65" s="616"/>
      <c r="FN65" s="616"/>
      <c r="FO65" s="616"/>
      <c r="FP65" s="616"/>
      <c r="FQ65" s="59"/>
      <c r="FR65" s="620"/>
      <c r="FS65" s="615"/>
      <c r="FT65" s="615"/>
      <c r="FU65" s="619"/>
      <c r="FV65" s="616"/>
      <c r="FW65" s="616"/>
      <c r="FX65" s="616"/>
      <c r="FY65" s="616"/>
      <c r="FZ65" s="616"/>
      <c r="GA65" s="616"/>
      <c r="GB65" s="59"/>
      <c r="GC65" s="620"/>
      <c r="GD65" s="615"/>
      <c r="GE65" s="615"/>
      <c r="GF65" s="619"/>
      <c r="GG65" s="616"/>
      <c r="GH65" s="616"/>
      <c r="GI65" s="616"/>
      <c r="GJ65" s="616"/>
      <c r="GK65" s="616"/>
      <c r="GL65" s="616"/>
      <c r="GM65" s="59"/>
      <c r="GN65" s="620"/>
      <c r="GO65" s="615"/>
      <c r="GP65" s="615"/>
      <c r="GQ65" s="619"/>
      <c r="GR65" s="616"/>
      <c r="GS65" s="616"/>
      <c r="GT65" s="616"/>
      <c r="GU65" s="616"/>
      <c r="GV65" s="616"/>
      <c r="GW65" s="616"/>
      <c r="GX65" s="59"/>
      <c r="GY65" s="620"/>
      <c r="GZ65" s="615"/>
      <c r="HA65" s="615"/>
      <c r="HB65" s="619"/>
      <c r="HC65" s="616"/>
      <c r="HD65" s="616"/>
      <c r="HE65" s="616"/>
      <c r="HF65" s="616"/>
      <c r="HG65" s="616"/>
      <c r="HH65" s="616"/>
      <c r="HI65" s="59"/>
      <c r="HJ65" s="620"/>
      <c r="HK65" s="615"/>
      <c r="HL65" s="615"/>
      <c r="HM65" s="619"/>
      <c r="HN65" s="616"/>
      <c r="HO65" s="616"/>
      <c r="HP65" s="616"/>
      <c r="HQ65" s="616"/>
      <c r="HR65" s="616"/>
      <c r="HS65" s="616"/>
      <c r="HT65" s="59"/>
      <c r="HU65" s="620"/>
      <c r="HV65" s="615"/>
      <c r="HW65" s="615"/>
      <c r="HX65" s="619"/>
      <c r="HY65" s="616"/>
      <c r="HZ65" s="616"/>
      <c r="IA65" s="616"/>
      <c r="IB65" s="616"/>
      <c r="IC65" s="616"/>
      <c r="ID65" s="616"/>
      <c r="IE65" s="59"/>
      <c r="IF65" s="620"/>
      <c r="IG65" s="615"/>
      <c r="IH65" s="615"/>
      <c r="II65" s="619"/>
      <c r="IJ65" s="616"/>
      <c r="IK65" s="616"/>
      <c r="IL65" s="616"/>
      <c r="IM65" s="616"/>
      <c r="IN65" s="616"/>
      <c r="IO65" s="616"/>
      <c r="IP65" s="59"/>
      <c r="IQ65" s="620"/>
      <c r="IR65" s="615"/>
      <c r="IS65" s="615"/>
    </row>
    <row r="66" spans="1:253" x14ac:dyDescent="0.3">
      <c r="A66" s="973"/>
      <c r="B66" s="66"/>
      <c r="C66" s="66"/>
      <c r="D66" s="974"/>
      <c r="E66" s="974"/>
      <c r="F66" s="974"/>
      <c r="G66" s="974"/>
      <c r="H66" s="974"/>
      <c r="I66" s="974"/>
      <c r="J66" s="974"/>
      <c r="K66" s="974"/>
      <c r="L66" s="974"/>
      <c r="M66" s="974"/>
      <c r="N66" s="974"/>
      <c r="O66" s="974"/>
      <c r="P66" s="974"/>
      <c r="Q66" s="974"/>
      <c r="R66" s="974"/>
      <c r="S66" s="974"/>
      <c r="T66" s="974"/>
      <c r="U66" s="974"/>
      <c r="V66" s="974"/>
      <c r="W66" s="974"/>
      <c r="X66" s="974"/>
      <c r="Y66" s="974"/>
      <c r="Z66" s="974"/>
      <c r="AA66" s="616"/>
      <c r="AB66" s="59"/>
      <c r="AC66" s="620"/>
      <c r="AD66" s="615"/>
      <c r="AE66" s="956"/>
      <c r="AF66" s="956"/>
      <c r="AG66" s="957"/>
      <c r="AH66" s="619"/>
      <c r="AI66" s="616"/>
      <c r="AJ66" s="616"/>
      <c r="AK66" s="616"/>
      <c r="AL66" s="616"/>
      <c r="AM66" s="616"/>
      <c r="AN66" s="616"/>
      <c r="AO66" s="59"/>
      <c r="AP66" s="620"/>
      <c r="AQ66" s="615"/>
      <c r="AR66" s="615"/>
      <c r="AS66" s="619"/>
      <c r="AT66" s="616"/>
      <c r="AU66" s="616"/>
      <c r="AV66" s="616"/>
      <c r="AW66" s="616"/>
      <c r="AX66" s="616"/>
      <c r="AY66" s="616"/>
      <c r="AZ66" s="59"/>
      <c r="BA66" s="620"/>
      <c r="BB66" s="615"/>
      <c r="BC66" s="615"/>
      <c r="BD66" s="619"/>
      <c r="BE66" s="616"/>
      <c r="BF66" s="616"/>
      <c r="BG66" s="616"/>
      <c r="BH66" s="616"/>
      <c r="BI66" s="616"/>
      <c r="BJ66" s="616"/>
      <c r="BK66" s="59"/>
      <c r="BL66" s="620"/>
      <c r="BM66" s="615"/>
      <c r="BN66" s="615"/>
      <c r="BO66" s="619"/>
      <c r="BP66" s="616"/>
      <c r="BQ66" s="616"/>
      <c r="BR66" s="616"/>
      <c r="BS66" s="616"/>
      <c r="BT66" s="616"/>
      <c r="BU66" s="616"/>
      <c r="BV66" s="59"/>
      <c r="BW66" s="620"/>
      <c r="BX66" s="615"/>
      <c r="BY66" s="615"/>
      <c r="BZ66" s="619"/>
      <c r="CA66" s="616"/>
      <c r="CB66" s="616"/>
      <c r="CC66" s="616"/>
      <c r="CD66" s="616"/>
      <c r="CE66" s="616"/>
      <c r="CF66" s="616"/>
      <c r="CG66" s="59"/>
      <c r="CH66" s="620"/>
      <c r="CI66" s="615"/>
      <c r="CJ66" s="615"/>
      <c r="CK66" s="619"/>
      <c r="CL66" s="616"/>
      <c r="CM66" s="616"/>
      <c r="CN66" s="616"/>
      <c r="CO66" s="616"/>
      <c r="CP66" s="616"/>
      <c r="CQ66" s="616"/>
      <c r="CR66" s="59"/>
      <c r="CS66" s="620"/>
      <c r="CT66" s="615"/>
      <c r="CU66" s="615"/>
      <c r="CV66" s="619"/>
      <c r="CW66" s="616"/>
      <c r="CX66" s="616"/>
      <c r="CY66" s="616"/>
      <c r="CZ66" s="616"/>
      <c r="DA66" s="616"/>
      <c r="DB66" s="616"/>
      <c r="DC66" s="59"/>
      <c r="DD66" s="620"/>
      <c r="DE66" s="615"/>
      <c r="DF66" s="615"/>
      <c r="DG66" s="619"/>
      <c r="DH66" s="616"/>
      <c r="DI66" s="616"/>
      <c r="DJ66" s="616"/>
      <c r="DK66" s="616"/>
      <c r="DL66" s="616"/>
      <c r="DM66" s="616"/>
      <c r="DN66" s="59"/>
      <c r="DO66" s="620"/>
      <c r="DP66" s="615"/>
      <c r="DQ66" s="615"/>
      <c r="DR66" s="619"/>
      <c r="DS66" s="616"/>
      <c r="DT66" s="616"/>
      <c r="DU66" s="616"/>
      <c r="DV66" s="616"/>
      <c r="DW66" s="616"/>
      <c r="DX66" s="616"/>
      <c r="DY66" s="59"/>
      <c r="DZ66" s="620"/>
      <c r="EA66" s="615"/>
      <c r="EB66" s="615"/>
      <c r="EC66" s="619"/>
      <c r="ED66" s="616"/>
      <c r="EE66" s="616"/>
      <c r="EF66" s="616"/>
      <c r="EG66" s="616"/>
      <c r="EH66" s="616"/>
      <c r="EI66" s="616"/>
      <c r="EJ66" s="59"/>
      <c r="EK66" s="620"/>
      <c r="EL66" s="615"/>
      <c r="EM66" s="615"/>
      <c r="EN66" s="619"/>
      <c r="EO66" s="616"/>
      <c r="EP66" s="616"/>
      <c r="EQ66" s="616"/>
      <c r="ER66" s="616"/>
      <c r="ES66" s="616"/>
      <c r="ET66" s="616"/>
      <c r="EU66" s="59"/>
      <c r="EV66" s="620"/>
      <c r="EW66" s="615"/>
      <c r="EX66" s="615"/>
      <c r="EY66" s="619"/>
      <c r="EZ66" s="616"/>
      <c r="FA66" s="616"/>
      <c r="FB66" s="616"/>
      <c r="FC66" s="616"/>
      <c r="FD66" s="616"/>
      <c r="FE66" s="616"/>
      <c r="FF66" s="59"/>
      <c r="FG66" s="620"/>
      <c r="FH66" s="615"/>
      <c r="FI66" s="615"/>
      <c r="FJ66" s="619"/>
      <c r="FK66" s="616"/>
      <c r="FL66" s="616"/>
      <c r="FM66" s="616"/>
      <c r="FN66" s="616"/>
      <c r="FO66" s="616"/>
      <c r="FP66" s="616"/>
      <c r="FQ66" s="59"/>
      <c r="FR66" s="620"/>
      <c r="FS66" s="615"/>
      <c r="FT66" s="615"/>
      <c r="FU66" s="619"/>
      <c r="FV66" s="616"/>
      <c r="FW66" s="616"/>
      <c r="FX66" s="616"/>
      <c r="FY66" s="616"/>
      <c r="FZ66" s="616"/>
      <c r="GA66" s="616"/>
      <c r="GB66" s="59"/>
      <c r="GC66" s="620"/>
      <c r="GD66" s="615"/>
      <c r="GE66" s="615"/>
      <c r="GF66" s="619"/>
      <c r="GG66" s="616"/>
      <c r="GH66" s="616"/>
      <c r="GI66" s="616"/>
      <c r="GJ66" s="616"/>
      <c r="GK66" s="616"/>
      <c r="GL66" s="616"/>
      <c r="GM66" s="59"/>
      <c r="GN66" s="620"/>
      <c r="GO66" s="615"/>
      <c r="GP66" s="615"/>
      <c r="GQ66" s="619"/>
      <c r="GR66" s="616"/>
      <c r="GS66" s="616"/>
      <c r="GT66" s="616"/>
      <c r="GU66" s="616"/>
      <c r="GV66" s="616"/>
      <c r="GW66" s="616"/>
      <c r="GX66" s="59"/>
      <c r="GY66" s="620"/>
      <c r="GZ66" s="615"/>
      <c r="HA66" s="615"/>
      <c r="HB66" s="619"/>
      <c r="HC66" s="616"/>
      <c r="HD66" s="616"/>
      <c r="HE66" s="616"/>
      <c r="HF66" s="616"/>
      <c r="HG66" s="616"/>
      <c r="HH66" s="616"/>
      <c r="HI66" s="59"/>
      <c r="HJ66" s="620"/>
      <c r="HK66" s="615"/>
      <c r="HL66" s="615"/>
      <c r="HM66" s="619"/>
      <c r="HN66" s="616"/>
      <c r="HO66" s="616"/>
      <c r="HP66" s="616"/>
      <c r="HQ66" s="616"/>
      <c r="HR66" s="616"/>
      <c r="HS66" s="616"/>
      <c r="HT66" s="59"/>
      <c r="HU66" s="620"/>
      <c r="HV66" s="615"/>
      <c r="HW66" s="615"/>
      <c r="HX66" s="619"/>
      <c r="HY66" s="616"/>
      <c r="HZ66" s="616"/>
      <c r="IA66" s="616"/>
      <c r="IB66" s="616"/>
      <c r="IC66" s="616"/>
      <c r="ID66" s="616"/>
      <c r="IE66" s="59"/>
      <c r="IF66" s="620"/>
      <c r="IG66" s="615"/>
      <c r="IH66" s="615"/>
      <c r="II66" s="619"/>
      <c r="IJ66" s="616"/>
      <c r="IK66" s="616"/>
      <c r="IL66" s="616"/>
      <c r="IM66" s="616"/>
      <c r="IN66" s="616"/>
      <c r="IO66" s="616"/>
      <c r="IP66" s="59"/>
      <c r="IQ66" s="620"/>
      <c r="IR66" s="615"/>
      <c r="IS66" s="615"/>
    </row>
    <row r="67" spans="1:253" x14ac:dyDescent="0.3">
      <c r="A67" s="973"/>
      <c r="B67" s="66"/>
      <c r="C67" s="66"/>
      <c r="D67" s="974"/>
      <c r="E67" s="974"/>
      <c r="F67" s="974"/>
      <c r="G67" s="974"/>
      <c r="H67" s="974"/>
      <c r="I67" s="974"/>
      <c r="J67" s="974"/>
      <c r="K67" s="974"/>
      <c r="L67" s="974"/>
      <c r="M67" s="974"/>
      <c r="N67" s="974"/>
      <c r="O67" s="974"/>
      <c r="P67" s="974"/>
      <c r="Q67" s="974"/>
      <c r="R67" s="974"/>
      <c r="S67" s="974"/>
      <c r="T67" s="974"/>
      <c r="U67" s="974"/>
      <c r="V67" s="974"/>
      <c r="W67" s="974"/>
      <c r="X67" s="974"/>
      <c r="Y67" s="974"/>
      <c r="Z67" s="974"/>
      <c r="AA67" s="616"/>
      <c r="AB67" s="59"/>
      <c r="AC67" s="620"/>
      <c r="AD67" s="615"/>
      <c r="AE67" s="954"/>
      <c r="AF67" s="954"/>
      <c r="AG67" s="955"/>
      <c r="AH67" s="619"/>
      <c r="AI67" s="616"/>
      <c r="AJ67" s="616"/>
      <c r="AK67" s="616"/>
      <c r="AL67" s="616"/>
      <c r="AM67" s="616"/>
      <c r="AN67" s="616"/>
      <c r="AO67" s="59"/>
      <c r="AP67" s="620"/>
      <c r="AQ67" s="615"/>
      <c r="AR67" s="615"/>
      <c r="AS67" s="619"/>
      <c r="AT67" s="616"/>
      <c r="AU67" s="616"/>
      <c r="AV67" s="616"/>
      <c r="AW67" s="616"/>
      <c r="AX67" s="616"/>
      <c r="AY67" s="616"/>
      <c r="AZ67" s="59"/>
      <c r="BA67" s="620"/>
      <c r="BB67" s="615"/>
      <c r="BC67" s="615"/>
      <c r="BD67" s="619"/>
      <c r="BE67" s="616"/>
      <c r="BF67" s="616"/>
      <c r="BG67" s="616"/>
      <c r="BH67" s="616"/>
      <c r="BI67" s="616"/>
      <c r="BJ67" s="616"/>
      <c r="BK67" s="59"/>
      <c r="BL67" s="620"/>
      <c r="BM67" s="615"/>
      <c r="BN67" s="615"/>
      <c r="BO67" s="619"/>
      <c r="BP67" s="616"/>
      <c r="BQ67" s="616"/>
      <c r="BR67" s="616"/>
      <c r="BS67" s="616"/>
      <c r="BT67" s="616"/>
      <c r="BU67" s="616"/>
      <c r="BV67" s="59"/>
      <c r="BW67" s="620"/>
      <c r="BX67" s="615"/>
      <c r="BY67" s="615"/>
      <c r="BZ67" s="619"/>
      <c r="CA67" s="616"/>
      <c r="CB67" s="616"/>
      <c r="CC67" s="616"/>
      <c r="CD67" s="616"/>
      <c r="CE67" s="616"/>
      <c r="CF67" s="616"/>
      <c r="CG67" s="59"/>
      <c r="CH67" s="620"/>
      <c r="CI67" s="615"/>
      <c r="CJ67" s="615"/>
      <c r="CK67" s="619"/>
      <c r="CL67" s="616"/>
      <c r="CM67" s="616"/>
      <c r="CN67" s="616"/>
      <c r="CO67" s="616"/>
      <c r="CP67" s="616"/>
      <c r="CQ67" s="616"/>
      <c r="CR67" s="59"/>
      <c r="CS67" s="620"/>
      <c r="CT67" s="615"/>
      <c r="CU67" s="615"/>
      <c r="CV67" s="619"/>
      <c r="CW67" s="616"/>
      <c r="CX67" s="616"/>
      <c r="CY67" s="616"/>
      <c r="CZ67" s="616"/>
      <c r="DA67" s="616"/>
      <c r="DB67" s="616"/>
      <c r="DC67" s="59"/>
      <c r="DD67" s="620"/>
      <c r="DE67" s="615"/>
      <c r="DF67" s="615"/>
      <c r="DG67" s="619"/>
      <c r="DH67" s="616"/>
      <c r="DI67" s="616"/>
      <c r="DJ67" s="616"/>
      <c r="DK67" s="616"/>
      <c r="DL67" s="616"/>
      <c r="DM67" s="616"/>
      <c r="DN67" s="59"/>
      <c r="DO67" s="620"/>
      <c r="DP67" s="615"/>
      <c r="DQ67" s="615"/>
      <c r="DR67" s="619"/>
      <c r="DS67" s="616"/>
      <c r="DT67" s="616"/>
      <c r="DU67" s="616"/>
      <c r="DV67" s="616"/>
      <c r="DW67" s="616"/>
      <c r="DX67" s="616"/>
      <c r="DY67" s="59"/>
      <c r="DZ67" s="620"/>
      <c r="EA67" s="615"/>
      <c r="EB67" s="615"/>
      <c r="EC67" s="619"/>
      <c r="ED67" s="616"/>
      <c r="EE67" s="616"/>
      <c r="EF67" s="616"/>
      <c r="EG67" s="616"/>
      <c r="EH67" s="616"/>
      <c r="EI67" s="616"/>
      <c r="EJ67" s="59"/>
      <c r="EK67" s="620"/>
      <c r="EL67" s="615"/>
      <c r="EM67" s="615"/>
      <c r="EN67" s="619"/>
      <c r="EO67" s="616"/>
      <c r="EP67" s="616"/>
      <c r="EQ67" s="616"/>
      <c r="ER67" s="616"/>
      <c r="ES67" s="616"/>
      <c r="ET67" s="616"/>
      <c r="EU67" s="59"/>
      <c r="EV67" s="620"/>
      <c r="EW67" s="615"/>
      <c r="EX67" s="615"/>
      <c r="EY67" s="619"/>
      <c r="EZ67" s="616"/>
      <c r="FA67" s="616"/>
      <c r="FB67" s="616"/>
      <c r="FC67" s="616"/>
      <c r="FD67" s="616"/>
      <c r="FE67" s="616"/>
      <c r="FF67" s="59"/>
      <c r="FG67" s="620"/>
      <c r="FH67" s="615"/>
      <c r="FI67" s="615"/>
      <c r="FJ67" s="619"/>
      <c r="FK67" s="616"/>
      <c r="FL67" s="616"/>
      <c r="FM67" s="616"/>
      <c r="FN67" s="616"/>
      <c r="FO67" s="616"/>
      <c r="FP67" s="616"/>
      <c r="FQ67" s="59"/>
      <c r="FR67" s="620"/>
      <c r="FS67" s="615"/>
      <c r="FT67" s="615"/>
      <c r="FU67" s="619"/>
      <c r="FV67" s="616"/>
      <c r="FW67" s="616"/>
      <c r="FX67" s="616"/>
      <c r="FY67" s="616"/>
      <c r="FZ67" s="616"/>
      <c r="GA67" s="616"/>
      <c r="GB67" s="59"/>
      <c r="GC67" s="620"/>
      <c r="GD67" s="615"/>
      <c r="GE67" s="615"/>
      <c r="GF67" s="619"/>
      <c r="GG67" s="616"/>
      <c r="GH67" s="616"/>
      <c r="GI67" s="616"/>
      <c r="GJ67" s="616"/>
      <c r="GK67" s="616"/>
      <c r="GL67" s="616"/>
      <c r="GM67" s="59"/>
      <c r="GN67" s="620"/>
      <c r="GO67" s="615"/>
      <c r="GP67" s="615"/>
      <c r="GQ67" s="619"/>
      <c r="GR67" s="616"/>
      <c r="GS67" s="616"/>
      <c r="GT67" s="616"/>
      <c r="GU67" s="616"/>
      <c r="GV67" s="616"/>
      <c r="GW67" s="616"/>
      <c r="GX67" s="59"/>
      <c r="GY67" s="620"/>
      <c r="GZ67" s="615"/>
      <c r="HA67" s="615"/>
      <c r="HB67" s="619"/>
      <c r="HC67" s="616"/>
      <c r="HD67" s="616"/>
      <c r="HE67" s="616"/>
      <c r="HF67" s="616"/>
      <c r="HG67" s="616"/>
      <c r="HH67" s="616"/>
      <c r="HI67" s="59"/>
      <c r="HJ67" s="620"/>
      <c r="HK67" s="615"/>
      <c r="HL67" s="615"/>
      <c r="HM67" s="619"/>
      <c r="HN67" s="616"/>
      <c r="HO67" s="616"/>
      <c r="HP67" s="616"/>
      <c r="HQ67" s="616"/>
      <c r="HR67" s="616"/>
      <c r="HS67" s="616"/>
      <c r="HT67" s="59"/>
      <c r="HU67" s="620"/>
      <c r="HV67" s="615"/>
      <c r="HW67" s="615"/>
      <c r="HX67" s="619"/>
      <c r="HY67" s="616"/>
      <c r="HZ67" s="616"/>
      <c r="IA67" s="616"/>
      <c r="IB67" s="616"/>
      <c r="IC67" s="616"/>
      <c r="ID67" s="616"/>
      <c r="IE67" s="59"/>
      <c r="IF67" s="620"/>
      <c r="IG67" s="615"/>
      <c r="IH67" s="615"/>
      <c r="II67" s="619"/>
      <c r="IJ67" s="616"/>
      <c r="IK67" s="616"/>
      <c r="IL67" s="616"/>
      <c r="IM67" s="616"/>
      <c r="IN67" s="616"/>
      <c r="IO67" s="616"/>
      <c r="IP67" s="59"/>
      <c r="IQ67" s="620"/>
      <c r="IR67" s="615"/>
      <c r="IS67" s="615"/>
    </row>
    <row r="68" spans="1:253" x14ac:dyDescent="0.3">
      <c r="A68" s="973"/>
      <c r="B68" s="66"/>
      <c r="C68" s="66"/>
      <c r="D68" s="974"/>
      <c r="E68" s="974"/>
      <c r="F68" s="974"/>
      <c r="G68" s="974"/>
      <c r="H68" s="974"/>
      <c r="I68" s="974"/>
      <c r="J68" s="974"/>
      <c r="K68" s="974"/>
      <c r="L68" s="974"/>
      <c r="M68" s="974"/>
      <c r="N68" s="974"/>
      <c r="O68" s="974"/>
      <c r="P68" s="974"/>
      <c r="Q68" s="974"/>
      <c r="R68" s="974"/>
      <c r="S68" s="974"/>
      <c r="T68" s="974"/>
      <c r="U68" s="974"/>
      <c r="V68" s="974"/>
      <c r="W68" s="974"/>
      <c r="X68" s="974"/>
      <c r="Y68" s="974"/>
      <c r="Z68" s="974"/>
      <c r="AA68" s="616"/>
      <c r="AB68" s="59"/>
      <c r="AC68" s="620"/>
      <c r="AD68" s="615"/>
      <c r="AE68" s="956"/>
      <c r="AF68" s="956"/>
      <c r="AG68" s="957"/>
      <c r="AH68" s="619"/>
      <c r="AI68" s="616"/>
      <c r="AJ68" s="616"/>
      <c r="AK68" s="616"/>
      <c r="AL68" s="616"/>
      <c r="AM68" s="616"/>
      <c r="AN68" s="616"/>
      <c r="AO68" s="59"/>
      <c r="AP68" s="620"/>
      <c r="AQ68" s="615"/>
      <c r="AR68" s="615"/>
      <c r="AS68" s="619"/>
      <c r="AT68" s="616"/>
      <c r="AU68" s="616"/>
      <c r="AV68" s="616"/>
      <c r="AW68" s="616"/>
      <c r="AX68" s="616"/>
      <c r="AY68" s="616"/>
      <c r="AZ68" s="59"/>
      <c r="BA68" s="620"/>
      <c r="BB68" s="615"/>
      <c r="BC68" s="615"/>
      <c r="BD68" s="619"/>
      <c r="BE68" s="616"/>
      <c r="BF68" s="616"/>
      <c r="BG68" s="616"/>
      <c r="BH68" s="616"/>
      <c r="BI68" s="616"/>
      <c r="BJ68" s="616"/>
      <c r="BK68" s="59"/>
      <c r="BL68" s="620"/>
      <c r="BM68" s="615"/>
      <c r="BN68" s="615"/>
      <c r="BO68" s="619"/>
      <c r="BP68" s="616"/>
      <c r="BQ68" s="616"/>
      <c r="BR68" s="616"/>
      <c r="BS68" s="616"/>
      <c r="BT68" s="616"/>
      <c r="BU68" s="616"/>
      <c r="BV68" s="59"/>
      <c r="BW68" s="620"/>
      <c r="BX68" s="615"/>
      <c r="BY68" s="615"/>
      <c r="BZ68" s="619"/>
      <c r="CA68" s="616"/>
      <c r="CB68" s="616"/>
      <c r="CC68" s="616"/>
      <c r="CD68" s="616"/>
      <c r="CE68" s="616"/>
      <c r="CF68" s="616"/>
      <c r="CG68" s="59"/>
      <c r="CH68" s="620"/>
      <c r="CI68" s="615"/>
      <c r="CJ68" s="615"/>
      <c r="CK68" s="619"/>
      <c r="CL68" s="616"/>
      <c r="CM68" s="616"/>
      <c r="CN68" s="616"/>
      <c r="CO68" s="616"/>
      <c r="CP68" s="616"/>
      <c r="CQ68" s="616"/>
      <c r="CR68" s="59"/>
      <c r="CS68" s="620"/>
      <c r="CT68" s="615"/>
      <c r="CU68" s="615"/>
      <c r="CV68" s="619"/>
      <c r="CW68" s="616"/>
      <c r="CX68" s="616"/>
      <c r="CY68" s="616"/>
      <c r="CZ68" s="616"/>
      <c r="DA68" s="616"/>
      <c r="DB68" s="616"/>
      <c r="DC68" s="59"/>
      <c r="DD68" s="620"/>
      <c r="DE68" s="615"/>
      <c r="DF68" s="615"/>
      <c r="DG68" s="619"/>
      <c r="DH68" s="616"/>
      <c r="DI68" s="616"/>
      <c r="DJ68" s="616"/>
      <c r="DK68" s="616"/>
      <c r="DL68" s="616"/>
      <c r="DM68" s="616"/>
      <c r="DN68" s="59"/>
      <c r="DO68" s="620"/>
      <c r="DP68" s="615"/>
      <c r="DQ68" s="615"/>
      <c r="DR68" s="619"/>
      <c r="DS68" s="616"/>
      <c r="DT68" s="616"/>
      <c r="DU68" s="616"/>
      <c r="DV68" s="616"/>
      <c r="DW68" s="616"/>
      <c r="DX68" s="616"/>
      <c r="DY68" s="59"/>
      <c r="DZ68" s="620"/>
      <c r="EA68" s="615"/>
      <c r="EB68" s="615"/>
      <c r="EC68" s="619"/>
      <c r="ED68" s="616"/>
      <c r="EE68" s="616"/>
      <c r="EF68" s="616"/>
      <c r="EG68" s="616"/>
      <c r="EH68" s="616"/>
      <c r="EI68" s="616"/>
      <c r="EJ68" s="59"/>
      <c r="EK68" s="620"/>
      <c r="EL68" s="615"/>
      <c r="EM68" s="615"/>
      <c r="EN68" s="619"/>
      <c r="EO68" s="616"/>
      <c r="EP68" s="616"/>
      <c r="EQ68" s="616"/>
      <c r="ER68" s="616"/>
      <c r="ES68" s="616"/>
      <c r="ET68" s="616"/>
      <c r="EU68" s="59"/>
      <c r="EV68" s="620"/>
      <c r="EW68" s="615"/>
      <c r="EX68" s="615"/>
      <c r="EY68" s="619"/>
      <c r="EZ68" s="616"/>
      <c r="FA68" s="616"/>
      <c r="FB68" s="616"/>
      <c r="FC68" s="616"/>
      <c r="FD68" s="616"/>
      <c r="FE68" s="616"/>
      <c r="FF68" s="59"/>
      <c r="FG68" s="620"/>
      <c r="FH68" s="615"/>
      <c r="FI68" s="615"/>
      <c r="FJ68" s="619"/>
      <c r="FK68" s="616"/>
      <c r="FL68" s="616"/>
      <c r="FM68" s="616"/>
      <c r="FN68" s="616"/>
      <c r="FO68" s="616"/>
      <c r="FP68" s="616"/>
      <c r="FQ68" s="59"/>
      <c r="FR68" s="620"/>
      <c r="FS68" s="615"/>
      <c r="FT68" s="615"/>
      <c r="FU68" s="619"/>
      <c r="FV68" s="616"/>
      <c r="FW68" s="616"/>
      <c r="FX68" s="616"/>
      <c r="FY68" s="616"/>
      <c r="FZ68" s="616"/>
      <c r="GA68" s="616"/>
      <c r="GB68" s="59"/>
      <c r="GC68" s="620"/>
      <c r="GD68" s="615"/>
      <c r="GE68" s="615"/>
      <c r="GF68" s="619"/>
      <c r="GG68" s="616"/>
      <c r="GH68" s="616"/>
      <c r="GI68" s="616"/>
      <c r="GJ68" s="616"/>
      <c r="GK68" s="616"/>
      <c r="GL68" s="616"/>
      <c r="GM68" s="59"/>
      <c r="GN68" s="620"/>
      <c r="GO68" s="615"/>
      <c r="GP68" s="615"/>
      <c r="GQ68" s="619"/>
      <c r="GR68" s="616"/>
      <c r="GS68" s="616"/>
      <c r="GT68" s="616"/>
      <c r="GU68" s="616"/>
      <c r="GV68" s="616"/>
      <c r="GW68" s="616"/>
      <c r="GX68" s="59"/>
      <c r="GY68" s="620"/>
      <c r="GZ68" s="615"/>
      <c r="HA68" s="615"/>
      <c r="HB68" s="619"/>
      <c r="HC68" s="616"/>
      <c r="HD68" s="616"/>
      <c r="HE68" s="616"/>
      <c r="HF68" s="616"/>
      <c r="HG68" s="616"/>
      <c r="HH68" s="616"/>
      <c r="HI68" s="59"/>
      <c r="HJ68" s="620"/>
      <c r="HK68" s="615"/>
      <c r="HL68" s="615"/>
      <c r="HM68" s="619"/>
      <c r="HN68" s="616"/>
      <c r="HO68" s="616"/>
      <c r="HP68" s="616"/>
      <c r="HQ68" s="616"/>
      <c r="HR68" s="616"/>
      <c r="HS68" s="616"/>
      <c r="HT68" s="59"/>
      <c r="HU68" s="620"/>
      <c r="HV68" s="615"/>
      <c r="HW68" s="615"/>
      <c r="HX68" s="619"/>
      <c r="HY68" s="616"/>
      <c r="HZ68" s="616"/>
      <c r="IA68" s="616"/>
      <c r="IB68" s="616"/>
      <c r="IC68" s="616"/>
      <c r="ID68" s="616"/>
      <c r="IE68" s="59"/>
      <c r="IF68" s="620"/>
      <c r="IG68" s="615"/>
      <c r="IH68" s="615"/>
      <c r="II68" s="619"/>
      <c r="IJ68" s="616"/>
      <c r="IK68" s="616"/>
      <c r="IL68" s="616"/>
      <c r="IM68" s="616"/>
      <c r="IN68" s="616"/>
      <c r="IO68" s="616"/>
      <c r="IP68" s="59"/>
      <c r="IQ68" s="620"/>
      <c r="IR68" s="615"/>
      <c r="IS68" s="615"/>
    </row>
    <row r="69" spans="1:253" x14ac:dyDescent="0.3">
      <c r="A69" s="973"/>
      <c r="B69" s="66"/>
      <c r="C69" s="66"/>
      <c r="D69" s="974"/>
      <c r="E69" s="974"/>
      <c r="F69" s="974"/>
      <c r="G69" s="974"/>
      <c r="H69" s="974"/>
      <c r="I69" s="974"/>
      <c r="J69" s="974"/>
      <c r="K69" s="974"/>
      <c r="L69" s="974"/>
      <c r="M69" s="974"/>
      <c r="N69" s="974"/>
      <c r="O69" s="974"/>
      <c r="P69" s="974"/>
      <c r="Q69" s="974"/>
      <c r="R69" s="974"/>
      <c r="S69" s="974"/>
      <c r="T69" s="974"/>
      <c r="U69" s="974"/>
      <c r="V69" s="974"/>
      <c r="W69" s="974"/>
      <c r="X69" s="974"/>
      <c r="Y69" s="974"/>
      <c r="Z69" s="974"/>
      <c r="AA69" s="616"/>
      <c r="AB69" s="59"/>
      <c r="AC69" s="620"/>
      <c r="AD69" s="615"/>
      <c r="AE69" s="975"/>
      <c r="AF69" s="975"/>
      <c r="AG69" s="976"/>
      <c r="AH69" s="619"/>
      <c r="AI69" s="616"/>
      <c r="AJ69" s="616"/>
      <c r="AK69" s="616"/>
      <c r="AL69" s="616"/>
      <c r="AM69" s="616"/>
      <c r="AN69" s="616"/>
      <c r="AO69" s="59"/>
      <c r="AP69" s="620"/>
      <c r="AQ69" s="615"/>
      <c r="AR69" s="615"/>
      <c r="AS69" s="619"/>
      <c r="AT69" s="616"/>
      <c r="AU69" s="616"/>
      <c r="AV69" s="616"/>
      <c r="AW69" s="616"/>
      <c r="AX69" s="616"/>
      <c r="AY69" s="616"/>
      <c r="AZ69" s="59"/>
      <c r="BA69" s="620"/>
      <c r="BB69" s="615"/>
      <c r="BC69" s="615"/>
      <c r="BD69" s="619"/>
      <c r="BE69" s="616"/>
      <c r="BF69" s="616"/>
      <c r="BG69" s="616"/>
      <c r="BH69" s="616"/>
      <c r="BI69" s="616"/>
      <c r="BJ69" s="616"/>
      <c r="BK69" s="59"/>
      <c r="BL69" s="620"/>
      <c r="BM69" s="615"/>
      <c r="BN69" s="615"/>
      <c r="BO69" s="619"/>
      <c r="BP69" s="616"/>
      <c r="BQ69" s="616"/>
      <c r="BR69" s="616"/>
      <c r="BS69" s="616"/>
      <c r="BT69" s="616"/>
      <c r="BU69" s="616"/>
      <c r="BV69" s="59"/>
      <c r="BW69" s="620"/>
      <c r="BX69" s="615"/>
      <c r="BY69" s="615"/>
      <c r="BZ69" s="619"/>
      <c r="CA69" s="616"/>
      <c r="CB69" s="616"/>
      <c r="CC69" s="616"/>
      <c r="CD69" s="616"/>
      <c r="CE69" s="616"/>
      <c r="CF69" s="616"/>
      <c r="CG69" s="59"/>
      <c r="CH69" s="620"/>
      <c r="CI69" s="615"/>
      <c r="CJ69" s="615"/>
      <c r="CK69" s="619"/>
      <c r="CL69" s="616"/>
      <c r="CM69" s="616"/>
      <c r="CN69" s="616"/>
      <c r="CO69" s="616"/>
      <c r="CP69" s="616"/>
      <c r="CQ69" s="616"/>
      <c r="CR69" s="59"/>
      <c r="CS69" s="620"/>
      <c r="CT69" s="615"/>
      <c r="CU69" s="615"/>
      <c r="CV69" s="619"/>
      <c r="CW69" s="616"/>
      <c r="CX69" s="616"/>
      <c r="CY69" s="616"/>
      <c r="CZ69" s="616"/>
      <c r="DA69" s="616"/>
      <c r="DB69" s="616"/>
      <c r="DC69" s="59"/>
      <c r="DD69" s="620"/>
      <c r="DE69" s="615"/>
      <c r="DF69" s="615"/>
      <c r="DG69" s="619"/>
      <c r="DH69" s="616"/>
      <c r="DI69" s="616"/>
      <c r="DJ69" s="616"/>
      <c r="DK69" s="616"/>
      <c r="DL69" s="616"/>
      <c r="DM69" s="616"/>
      <c r="DN69" s="59"/>
      <c r="DO69" s="620"/>
      <c r="DP69" s="615"/>
      <c r="DQ69" s="615"/>
      <c r="DR69" s="619"/>
      <c r="DS69" s="616"/>
      <c r="DT69" s="616"/>
      <c r="DU69" s="616"/>
      <c r="DV69" s="616"/>
      <c r="DW69" s="616"/>
      <c r="DX69" s="616"/>
      <c r="DY69" s="59"/>
      <c r="DZ69" s="620"/>
      <c r="EA69" s="615"/>
      <c r="EB69" s="615"/>
      <c r="EC69" s="619"/>
      <c r="ED69" s="616"/>
      <c r="EE69" s="616"/>
      <c r="EF69" s="616"/>
      <c r="EG69" s="616"/>
      <c r="EH69" s="616"/>
      <c r="EI69" s="616"/>
      <c r="EJ69" s="59"/>
      <c r="EK69" s="620"/>
      <c r="EL69" s="615"/>
      <c r="EM69" s="615"/>
      <c r="EN69" s="619"/>
      <c r="EO69" s="616"/>
      <c r="EP69" s="616"/>
      <c r="EQ69" s="616"/>
      <c r="ER69" s="616"/>
      <c r="ES69" s="616"/>
      <c r="ET69" s="616"/>
      <c r="EU69" s="59"/>
      <c r="EV69" s="620"/>
      <c r="EW69" s="615"/>
      <c r="EX69" s="615"/>
      <c r="EY69" s="619"/>
      <c r="EZ69" s="616"/>
      <c r="FA69" s="616"/>
      <c r="FB69" s="616"/>
      <c r="FC69" s="616"/>
      <c r="FD69" s="616"/>
      <c r="FE69" s="616"/>
      <c r="FF69" s="59"/>
      <c r="FG69" s="620"/>
      <c r="FH69" s="615"/>
      <c r="FI69" s="615"/>
      <c r="FJ69" s="619"/>
      <c r="FK69" s="616"/>
      <c r="FL69" s="616"/>
      <c r="FM69" s="616"/>
      <c r="FN69" s="616"/>
      <c r="FO69" s="616"/>
      <c r="FP69" s="616"/>
      <c r="FQ69" s="59"/>
      <c r="FR69" s="620"/>
      <c r="FS69" s="615"/>
      <c r="FT69" s="615"/>
      <c r="FU69" s="619"/>
      <c r="FV69" s="616"/>
      <c r="FW69" s="616"/>
      <c r="FX69" s="616"/>
      <c r="FY69" s="616"/>
      <c r="FZ69" s="616"/>
      <c r="GA69" s="616"/>
      <c r="GB69" s="59"/>
      <c r="GC69" s="620"/>
      <c r="GD69" s="615"/>
      <c r="GE69" s="615"/>
      <c r="GF69" s="619"/>
      <c r="GG69" s="616"/>
      <c r="GH69" s="616"/>
      <c r="GI69" s="616"/>
      <c r="GJ69" s="616"/>
      <c r="GK69" s="616"/>
      <c r="GL69" s="616"/>
      <c r="GM69" s="59"/>
      <c r="GN69" s="620"/>
      <c r="GO69" s="615"/>
      <c r="GP69" s="615"/>
      <c r="GQ69" s="619"/>
      <c r="GR69" s="616"/>
      <c r="GS69" s="616"/>
      <c r="GT69" s="616"/>
      <c r="GU69" s="616"/>
      <c r="GV69" s="616"/>
      <c r="GW69" s="616"/>
      <c r="GX69" s="59"/>
      <c r="GY69" s="620"/>
      <c r="GZ69" s="615"/>
      <c r="HA69" s="615"/>
      <c r="HB69" s="619"/>
      <c r="HC69" s="616"/>
      <c r="HD69" s="616"/>
      <c r="HE69" s="616"/>
      <c r="HF69" s="616"/>
      <c r="HG69" s="616"/>
      <c r="HH69" s="616"/>
      <c r="HI69" s="59"/>
      <c r="HJ69" s="620"/>
      <c r="HK69" s="615"/>
      <c r="HL69" s="615"/>
      <c r="HM69" s="619"/>
      <c r="HN69" s="616"/>
      <c r="HO69" s="616"/>
      <c r="HP69" s="616"/>
      <c r="HQ69" s="616"/>
      <c r="HR69" s="616"/>
      <c r="HS69" s="616"/>
      <c r="HT69" s="59"/>
      <c r="HU69" s="620"/>
      <c r="HV69" s="615"/>
      <c r="HW69" s="615"/>
      <c r="HX69" s="619"/>
      <c r="HY69" s="616"/>
      <c r="HZ69" s="616"/>
      <c r="IA69" s="616"/>
      <c r="IB69" s="616"/>
      <c r="IC69" s="616"/>
      <c r="ID69" s="616"/>
      <c r="IE69" s="59"/>
      <c r="IF69" s="620"/>
      <c r="IG69" s="615"/>
      <c r="IH69" s="615"/>
      <c r="II69" s="619"/>
      <c r="IJ69" s="616"/>
      <c r="IK69" s="616"/>
      <c r="IL69" s="616"/>
      <c r="IM69" s="616"/>
      <c r="IN69" s="616"/>
      <c r="IO69" s="616"/>
      <c r="IP69" s="59"/>
      <c r="IQ69" s="620"/>
      <c r="IR69" s="615"/>
      <c r="IS69" s="615"/>
    </row>
    <row r="70" spans="1:253" x14ac:dyDescent="0.3">
      <c r="A70" s="973"/>
      <c r="B70" s="66"/>
      <c r="C70" s="66"/>
      <c r="D70" s="974"/>
      <c r="E70" s="974"/>
      <c r="F70" s="974"/>
      <c r="G70" s="974"/>
      <c r="H70" s="974"/>
      <c r="I70" s="974"/>
      <c r="J70" s="974"/>
      <c r="K70" s="974"/>
      <c r="L70" s="974"/>
      <c r="M70" s="974"/>
      <c r="N70" s="974"/>
      <c r="O70" s="974"/>
      <c r="P70" s="974"/>
      <c r="Q70" s="974"/>
      <c r="R70" s="974"/>
      <c r="S70" s="974"/>
      <c r="T70" s="974"/>
      <c r="U70" s="974"/>
      <c r="V70" s="974"/>
      <c r="W70" s="974"/>
      <c r="X70" s="974"/>
      <c r="Y70" s="974"/>
      <c r="Z70" s="974"/>
      <c r="AA70" s="616"/>
      <c r="AB70" s="59"/>
      <c r="AC70" s="620"/>
      <c r="AD70" s="615"/>
      <c r="AE70" s="954"/>
      <c r="AF70" s="954"/>
      <c r="AG70" s="955"/>
      <c r="AH70" s="619"/>
      <c r="AI70" s="616"/>
      <c r="AJ70" s="616"/>
      <c r="AK70" s="616"/>
      <c r="AL70" s="616"/>
      <c r="AM70" s="616"/>
      <c r="AN70" s="616"/>
      <c r="AO70" s="59"/>
      <c r="AP70" s="620"/>
      <c r="AQ70" s="615"/>
      <c r="AR70" s="615"/>
      <c r="AS70" s="619"/>
      <c r="AT70" s="616"/>
      <c r="AU70" s="616"/>
      <c r="AV70" s="616"/>
      <c r="AW70" s="616"/>
      <c r="AX70" s="616"/>
      <c r="AY70" s="616"/>
      <c r="AZ70" s="59"/>
      <c r="BA70" s="620"/>
      <c r="BB70" s="615"/>
      <c r="BC70" s="615"/>
      <c r="BD70" s="619"/>
      <c r="BE70" s="616"/>
      <c r="BF70" s="616"/>
      <c r="BG70" s="616"/>
      <c r="BH70" s="616"/>
      <c r="BI70" s="616"/>
      <c r="BJ70" s="616"/>
      <c r="BK70" s="59"/>
      <c r="BL70" s="620"/>
      <c r="BM70" s="615"/>
      <c r="BN70" s="615"/>
      <c r="BO70" s="619"/>
      <c r="BP70" s="616"/>
      <c r="BQ70" s="616"/>
      <c r="BR70" s="616"/>
      <c r="BS70" s="616"/>
      <c r="BT70" s="616"/>
      <c r="BU70" s="616"/>
      <c r="BV70" s="59"/>
      <c r="BW70" s="620"/>
      <c r="BX70" s="615"/>
      <c r="BY70" s="615"/>
      <c r="BZ70" s="619"/>
      <c r="CA70" s="616"/>
      <c r="CB70" s="616"/>
      <c r="CC70" s="616"/>
      <c r="CD70" s="616"/>
      <c r="CE70" s="616"/>
      <c r="CF70" s="616"/>
      <c r="CG70" s="59"/>
      <c r="CH70" s="620"/>
      <c r="CI70" s="615"/>
      <c r="CJ70" s="615"/>
      <c r="CK70" s="619"/>
      <c r="CL70" s="616"/>
      <c r="CM70" s="616"/>
      <c r="CN70" s="616"/>
      <c r="CO70" s="616"/>
      <c r="CP70" s="616"/>
      <c r="CQ70" s="616"/>
      <c r="CR70" s="59"/>
      <c r="CS70" s="620"/>
      <c r="CT70" s="615"/>
      <c r="CU70" s="615"/>
      <c r="CV70" s="619"/>
      <c r="CW70" s="616"/>
      <c r="CX70" s="616"/>
      <c r="CY70" s="616"/>
      <c r="CZ70" s="616"/>
      <c r="DA70" s="616"/>
      <c r="DB70" s="616"/>
      <c r="DC70" s="59"/>
      <c r="DD70" s="620"/>
      <c r="DE70" s="615"/>
      <c r="DF70" s="615"/>
      <c r="DG70" s="619"/>
      <c r="DH70" s="616"/>
      <c r="DI70" s="616"/>
      <c r="DJ70" s="616"/>
      <c r="DK70" s="616"/>
      <c r="DL70" s="616"/>
      <c r="DM70" s="616"/>
      <c r="DN70" s="59"/>
      <c r="DO70" s="620"/>
      <c r="DP70" s="615"/>
      <c r="DQ70" s="615"/>
      <c r="DR70" s="619"/>
      <c r="DS70" s="616"/>
      <c r="DT70" s="616"/>
      <c r="DU70" s="616"/>
      <c r="DV70" s="616"/>
      <c r="DW70" s="616"/>
      <c r="DX70" s="616"/>
      <c r="DY70" s="59"/>
      <c r="DZ70" s="620"/>
      <c r="EA70" s="615"/>
      <c r="EB70" s="615"/>
      <c r="EC70" s="619"/>
      <c r="ED70" s="616"/>
      <c r="EE70" s="616"/>
      <c r="EF70" s="616"/>
      <c r="EG70" s="616"/>
      <c r="EH70" s="616"/>
      <c r="EI70" s="616"/>
      <c r="EJ70" s="59"/>
      <c r="EK70" s="620"/>
      <c r="EL70" s="615"/>
      <c r="EM70" s="615"/>
      <c r="EN70" s="619"/>
      <c r="EO70" s="616"/>
      <c r="EP70" s="616"/>
      <c r="EQ70" s="616"/>
      <c r="ER70" s="616"/>
      <c r="ES70" s="616"/>
      <c r="ET70" s="616"/>
      <c r="EU70" s="59"/>
      <c r="EV70" s="620"/>
      <c r="EW70" s="615"/>
      <c r="EX70" s="615"/>
      <c r="EY70" s="619"/>
      <c r="EZ70" s="616"/>
      <c r="FA70" s="616"/>
      <c r="FB70" s="616"/>
      <c r="FC70" s="616"/>
      <c r="FD70" s="616"/>
      <c r="FE70" s="616"/>
      <c r="FF70" s="59"/>
      <c r="FG70" s="620"/>
      <c r="FH70" s="615"/>
      <c r="FI70" s="615"/>
      <c r="FJ70" s="619"/>
      <c r="FK70" s="616"/>
      <c r="FL70" s="616"/>
      <c r="FM70" s="616"/>
      <c r="FN70" s="616"/>
      <c r="FO70" s="616"/>
      <c r="FP70" s="616"/>
      <c r="FQ70" s="59"/>
      <c r="FR70" s="620"/>
      <c r="FS70" s="615"/>
      <c r="FT70" s="615"/>
      <c r="FU70" s="619"/>
      <c r="FV70" s="616"/>
      <c r="FW70" s="616"/>
      <c r="FX70" s="616"/>
      <c r="FY70" s="616"/>
      <c r="FZ70" s="616"/>
      <c r="GA70" s="616"/>
      <c r="GB70" s="59"/>
      <c r="GC70" s="620"/>
      <c r="GD70" s="615"/>
      <c r="GE70" s="615"/>
      <c r="GF70" s="619"/>
      <c r="GG70" s="616"/>
      <c r="GH70" s="616"/>
      <c r="GI70" s="616"/>
      <c r="GJ70" s="616"/>
      <c r="GK70" s="616"/>
      <c r="GL70" s="616"/>
      <c r="GM70" s="59"/>
      <c r="GN70" s="620"/>
      <c r="GO70" s="615"/>
      <c r="GP70" s="615"/>
      <c r="GQ70" s="619"/>
      <c r="GR70" s="616"/>
      <c r="GS70" s="616"/>
      <c r="GT70" s="616"/>
      <c r="GU70" s="616"/>
      <c r="GV70" s="616"/>
      <c r="GW70" s="616"/>
      <c r="GX70" s="59"/>
      <c r="GY70" s="620"/>
      <c r="GZ70" s="615"/>
      <c r="HA70" s="615"/>
      <c r="HB70" s="619"/>
      <c r="HC70" s="616"/>
      <c r="HD70" s="616"/>
      <c r="HE70" s="616"/>
      <c r="HF70" s="616"/>
      <c r="HG70" s="616"/>
      <c r="HH70" s="616"/>
      <c r="HI70" s="59"/>
      <c r="HJ70" s="620"/>
      <c r="HK70" s="615"/>
      <c r="HL70" s="615"/>
      <c r="HM70" s="619"/>
      <c r="HN70" s="616"/>
      <c r="HO70" s="616"/>
      <c r="HP70" s="616"/>
      <c r="HQ70" s="616"/>
      <c r="HR70" s="616"/>
      <c r="HS70" s="616"/>
      <c r="HT70" s="59"/>
      <c r="HU70" s="620"/>
      <c r="HV70" s="615"/>
      <c r="HW70" s="615"/>
      <c r="HX70" s="619"/>
      <c r="HY70" s="616"/>
      <c r="HZ70" s="616"/>
      <c r="IA70" s="616"/>
      <c r="IB70" s="616"/>
      <c r="IC70" s="616"/>
      <c r="ID70" s="616"/>
      <c r="IE70" s="59"/>
      <c r="IF70" s="620"/>
      <c r="IG70" s="615"/>
      <c r="IH70" s="615"/>
      <c r="II70" s="619"/>
      <c r="IJ70" s="616"/>
      <c r="IK70" s="616"/>
      <c r="IL70" s="616"/>
      <c r="IM70" s="616"/>
      <c r="IN70" s="616"/>
      <c r="IO70" s="616"/>
      <c r="IP70" s="59"/>
      <c r="IQ70" s="620"/>
      <c r="IR70" s="615"/>
      <c r="IS70" s="615"/>
    </row>
    <row r="71" spans="1:253" x14ac:dyDescent="0.3">
      <c r="A71" s="973"/>
      <c r="B71" s="66"/>
      <c r="C71" s="66"/>
      <c r="D71" s="974"/>
      <c r="E71" s="974"/>
      <c r="F71" s="974"/>
      <c r="G71" s="974"/>
      <c r="H71" s="974"/>
      <c r="I71" s="974"/>
      <c r="J71" s="974"/>
      <c r="K71" s="974"/>
      <c r="L71" s="974"/>
      <c r="M71" s="974"/>
      <c r="N71" s="974"/>
      <c r="O71" s="974"/>
      <c r="P71" s="974"/>
      <c r="Q71" s="974"/>
      <c r="R71" s="974"/>
      <c r="S71" s="974"/>
      <c r="T71" s="974"/>
      <c r="U71" s="974"/>
      <c r="V71" s="974"/>
      <c r="W71" s="974"/>
      <c r="X71" s="974"/>
      <c r="Y71" s="974"/>
      <c r="Z71" s="974"/>
      <c r="AA71" s="616"/>
      <c r="AB71" s="59"/>
      <c r="AC71" s="620"/>
      <c r="AD71" s="615"/>
      <c r="AE71" s="977"/>
      <c r="AF71" s="977"/>
      <c r="AG71" s="976"/>
      <c r="AH71" s="619"/>
      <c r="AI71" s="616"/>
      <c r="AJ71" s="616"/>
      <c r="AK71" s="616"/>
      <c r="AL71" s="616"/>
      <c r="AM71" s="616"/>
      <c r="AN71" s="616"/>
      <c r="AO71" s="59"/>
      <c r="AP71" s="620"/>
      <c r="AQ71" s="615"/>
      <c r="AR71" s="615"/>
      <c r="AS71" s="619"/>
      <c r="AT71" s="616"/>
      <c r="AU71" s="616"/>
      <c r="AV71" s="616"/>
      <c r="AW71" s="616"/>
      <c r="AX71" s="616"/>
      <c r="AY71" s="616"/>
      <c r="AZ71" s="59"/>
      <c r="BA71" s="620"/>
      <c r="BB71" s="615"/>
      <c r="BC71" s="615"/>
      <c r="BD71" s="619"/>
      <c r="BE71" s="616"/>
      <c r="BF71" s="616"/>
      <c r="BG71" s="616"/>
      <c r="BH71" s="616"/>
      <c r="BI71" s="616"/>
      <c r="BJ71" s="616"/>
      <c r="BK71" s="59"/>
      <c r="BL71" s="620"/>
      <c r="BM71" s="615"/>
      <c r="BN71" s="615"/>
      <c r="BO71" s="619"/>
      <c r="BP71" s="616"/>
      <c r="BQ71" s="616"/>
      <c r="BR71" s="616"/>
      <c r="BS71" s="616"/>
      <c r="BT71" s="616"/>
      <c r="BU71" s="616"/>
      <c r="BV71" s="59"/>
      <c r="BW71" s="620"/>
      <c r="BX71" s="615"/>
      <c r="BY71" s="615"/>
      <c r="BZ71" s="619"/>
      <c r="CA71" s="616"/>
      <c r="CB71" s="616"/>
      <c r="CC71" s="616"/>
      <c r="CD71" s="616"/>
      <c r="CE71" s="616"/>
      <c r="CF71" s="616"/>
      <c r="CG71" s="59"/>
      <c r="CH71" s="620"/>
      <c r="CI71" s="615"/>
      <c r="CJ71" s="615"/>
      <c r="CK71" s="619"/>
      <c r="CL71" s="616"/>
      <c r="CM71" s="616"/>
      <c r="CN71" s="616"/>
      <c r="CO71" s="616"/>
      <c r="CP71" s="616"/>
      <c r="CQ71" s="616"/>
      <c r="CR71" s="59"/>
      <c r="CS71" s="620"/>
      <c r="CT71" s="615"/>
      <c r="CU71" s="615"/>
      <c r="CV71" s="619"/>
      <c r="CW71" s="616"/>
      <c r="CX71" s="616"/>
      <c r="CY71" s="616"/>
      <c r="CZ71" s="616"/>
      <c r="DA71" s="616"/>
      <c r="DB71" s="616"/>
      <c r="DC71" s="59"/>
      <c r="DD71" s="620"/>
      <c r="DE71" s="615"/>
      <c r="DF71" s="615"/>
      <c r="DG71" s="619"/>
      <c r="DH71" s="616"/>
      <c r="DI71" s="616"/>
      <c r="DJ71" s="616"/>
      <c r="DK71" s="616"/>
      <c r="DL71" s="616"/>
      <c r="DM71" s="616"/>
      <c r="DN71" s="59"/>
      <c r="DO71" s="620"/>
      <c r="DP71" s="615"/>
      <c r="DQ71" s="615"/>
      <c r="DR71" s="619"/>
      <c r="DS71" s="616"/>
      <c r="DT71" s="616"/>
      <c r="DU71" s="616"/>
      <c r="DV71" s="616"/>
      <c r="DW71" s="616"/>
      <c r="DX71" s="616"/>
      <c r="DY71" s="59"/>
      <c r="DZ71" s="620"/>
      <c r="EA71" s="615"/>
      <c r="EB71" s="615"/>
      <c r="EC71" s="619"/>
      <c r="ED71" s="616"/>
      <c r="EE71" s="616"/>
      <c r="EF71" s="616"/>
      <c r="EG71" s="616"/>
      <c r="EH71" s="616"/>
      <c r="EI71" s="616"/>
      <c r="EJ71" s="59"/>
      <c r="EK71" s="620"/>
      <c r="EL71" s="615"/>
      <c r="EM71" s="615"/>
      <c r="EN71" s="619"/>
      <c r="EO71" s="616"/>
      <c r="EP71" s="616"/>
      <c r="EQ71" s="616"/>
      <c r="ER71" s="616"/>
      <c r="ES71" s="616"/>
      <c r="ET71" s="616"/>
      <c r="EU71" s="59"/>
      <c r="EV71" s="620"/>
      <c r="EW71" s="615"/>
      <c r="EX71" s="615"/>
      <c r="EY71" s="619"/>
      <c r="EZ71" s="616"/>
      <c r="FA71" s="616"/>
      <c r="FB71" s="616"/>
      <c r="FC71" s="616"/>
      <c r="FD71" s="616"/>
      <c r="FE71" s="616"/>
      <c r="FF71" s="59"/>
      <c r="FG71" s="620"/>
      <c r="FH71" s="615"/>
      <c r="FI71" s="615"/>
      <c r="FJ71" s="619"/>
      <c r="FK71" s="616"/>
      <c r="FL71" s="616"/>
      <c r="FM71" s="616"/>
      <c r="FN71" s="616"/>
      <c r="FO71" s="616"/>
      <c r="FP71" s="616"/>
      <c r="FQ71" s="59"/>
      <c r="FR71" s="620"/>
      <c r="FS71" s="615"/>
      <c r="FT71" s="615"/>
      <c r="FU71" s="619"/>
      <c r="FV71" s="616"/>
      <c r="FW71" s="616"/>
      <c r="FX71" s="616"/>
      <c r="FY71" s="616"/>
      <c r="FZ71" s="616"/>
      <c r="GA71" s="616"/>
      <c r="GB71" s="59"/>
      <c r="GC71" s="620"/>
      <c r="GD71" s="615"/>
      <c r="GE71" s="615"/>
      <c r="GF71" s="619"/>
      <c r="GG71" s="616"/>
      <c r="GH71" s="616"/>
      <c r="GI71" s="616"/>
      <c r="GJ71" s="616"/>
      <c r="GK71" s="616"/>
      <c r="GL71" s="616"/>
      <c r="GM71" s="59"/>
      <c r="GN71" s="620"/>
      <c r="GO71" s="615"/>
      <c r="GP71" s="615"/>
      <c r="GQ71" s="619"/>
      <c r="GR71" s="616"/>
      <c r="GS71" s="616"/>
      <c r="GT71" s="616"/>
      <c r="GU71" s="616"/>
      <c r="GV71" s="616"/>
      <c r="GW71" s="616"/>
      <c r="GX71" s="59"/>
      <c r="GY71" s="620"/>
      <c r="GZ71" s="615"/>
      <c r="HA71" s="615"/>
      <c r="HB71" s="619"/>
      <c r="HC71" s="616"/>
      <c r="HD71" s="616"/>
      <c r="HE71" s="616"/>
      <c r="HF71" s="616"/>
      <c r="HG71" s="616"/>
      <c r="HH71" s="616"/>
      <c r="HI71" s="59"/>
      <c r="HJ71" s="620"/>
      <c r="HK71" s="615"/>
      <c r="HL71" s="615"/>
      <c r="HM71" s="619"/>
      <c r="HN71" s="616"/>
      <c r="HO71" s="616"/>
      <c r="HP71" s="616"/>
      <c r="HQ71" s="616"/>
      <c r="HR71" s="616"/>
      <c r="HS71" s="616"/>
      <c r="HT71" s="59"/>
      <c r="HU71" s="620"/>
      <c r="HV71" s="615"/>
      <c r="HW71" s="615"/>
      <c r="HX71" s="619"/>
      <c r="HY71" s="616"/>
      <c r="HZ71" s="616"/>
      <c r="IA71" s="616"/>
      <c r="IB71" s="616"/>
      <c r="IC71" s="616"/>
      <c r="ID71" s="616"/>
      <c r="IE71" s="59"/>
      <c r="IF71" s="620"/>
      <c r="IG71" s="615"/>
      <c r="IH71" s="615"/>
      <c r="II71" s="619"/>
      <c r="IJ71" s="616"/>
      <c r="IK71" s="616"/>
      <c r="IL71" s="616"/>
      <c r="IM71" s="616"/>
      <c r="IN71" s="616"/>
      <c r="IO71" s="616"/>
      <c r="IP71" s="59"/>
      <c r="IQ71" s="620"/>
      <c r="IR71" s="615"/>
      <c r="IS71" s="615"/>
    </row>
    <row r="72" spans="1:253" x14ac:dyDescent="0.3">
      <c r="A72" s="973"/>
      <c r="B72" s="69"/>
      <c r="C72" s="69"/>
      <c r="D72" s="974"/>
      <c r="E72" s="974"/>
      <c r="F72" s="974"/>
      <c r="G72" s="974"/>
      <c r="H72" s="974"/>
      <c r="I72" s="974"/>
      <c r="J72" s="974"/>
      <c r="K72" s="974"/>
      <c r="L72" s="974"/>
      <c r="M72" s="974"/>
      <c r="N72" s="974"/>
      <c r="O72" s="974"/>
      <c r="P72" s="974"/>
      <c r="Q72" s="974"/>
      <c r="R72" s="974"/>
      <c r="S72" s="974"/>
      <c r="T72" s="974"/>
      <c r="U72" s="974"/>
      <c r="V72" s="974"/>
      <c r="W72" s="974"/>
      <c r="X72" s="974"/>
      <c r="Y72" s="974"/>
      <c r="Z72" s="974"/>
      <c r="AA72" s="616"/>
      <c r="AB72" s="59"/>
      <c r="AC72" s="620"/>
      <c r="AD72" s="615"/>
      <c r="AE72" s="956"/>
      <c r="AF72" s="956"/>
      <c r="AG72" s="957"/>
      <c r="AH72" s="619"/>
      <c r="AI72" s="616"/>
      <c r="AJ72" s="616"/>
      <c r="AK72" s="616"/>
      <c r="AL72" s="616"/>
      <c r="AM72" s="616"/>
      <c r="AN72" s="616"/>
      <c r="AO72" s="59"/>
      <c r="AP72" s="620"/>
      <c r="AQ72" s="615"/>
      <c r="AR72" s="615"/>
      <c r="AS72" s="619"/>
      <c r="AT72" s="616"/>
      <c r="AU72" s="616"/>
      <c r="AV72" s="616"/>
      <c r="AW72" s="616"/>
      <c r="AX72" s="616"/>
      <c r="AY72" s="616"/>
      <c r="AZ72" s="59"/>
      <c r="BA72" s="620"/>
      <c r="BB72" s="615"/>
      <c r="BC72" s="615"/>
      <c r="BD72" s="619"/>
      <c r="BE72" s="616"/>
      <c r="BF72" s="616"/>
      <c r="BG72" s="616"/>
      <c r="BH72" s="616"/>
      <c r="BI72" s="616"/>
      <c r="BJ72" s="616"/>
      <c r="BK72" s="59"/>
      <c r="BL72" s="620"/>
      <c r="BM72" s="615"/>
      <c r="BN72" s="615"/>
      <c r="BO72" s="619"/>
      <c r="BP72" s="616"/>
      <c r="BQ72" s="616"/>
      <c r="BR72" s="616"/>
      <c r="BS72" s="616"/>
      <c r="BT72" s="616"/>
      <c r="BU72" s="616"/>
      <c r="BV72" s="59"/>
      <c r="BW72" s="620"/>
      <c r="BX72" s="615"/>
      <c r="BY72" s="615"/>
      <c r="BZ72" s="619"/>
      <c r="CA72" s="616"/>
      <c r="CB72" s="616"/>
      <c r="CC72" s="616"/>
      <c r="CD72" s="616"/>
      <c r="CE72" s="616"/>
      <c r="CF72" s="616"/>
      <c r="CG72" s="59"/>
      <c r="CH72" s="620"/>
      <c r="CI72" s="615"/>
      <c r="CJ72" s="615"/>
      <c r="CK72" s="619"/>
      <c r="CL72" s="616"/>
      <c r="CM72" s="616"/>
      <c r="CN72" s="616"/>
      <c r="CO72" s="616"/>
      <c r="CP72" s="616"/>
      <c r="CQ72" s="616"/>
      <c r="CR72" s="59"/>
      <c r="CS72" s="620"/>
      <c r="CT72" s="615"/>
      <c r="CU72" s="615"/>
      <c r="CV72" s="619"/>
      <c r="CW72" s="616"/>
      <c r="CX72" s="616"/>
      <c r="CY72" s="616"/>
      <c r="CZ72" s="616"/>
      <c r="DA72" s="616"/>
      <c r="DB72" s="616"/>
      <c r="DC72" s="59"/>
      <c r="DD72" s="620"/>
      <c r="DE72" s="615"/>
      <c r="DF72" s="615"/>
      <c r="DG72" s="619"/>
      <c r="DH72" s="616"/>
      <c r="DI72" s="616"/>
      <c r="DJ72" s="616"/>
      <c r="DK72" s="616"/>
      <c r="DL72" s="616"/>
      <c r="DM72" s="616"/>
      <c r="DN72" s="59"/>
      <c r="DO72" s="620"/>
      <c r="DP72" s="615"/>
      <c r="DQ72" s="615"/>
      <c r="DR72" s="619"/>
      <c r="DS72" s="616"/>
      <c r="DT72" s="616"/>
      <c r="DU72" s="616"/>
      <c r="DV72" s="616"/>
      <c r="DW72" s="616"/>
      <c r="DX72" s="616"/>
      <c r="DY72" s="59"/>
      <c r="DZ72" s="620"/>
      <c r="EA72" s="615"/>
      <c r="EB72" s="615"/>
      <c r="EC72" s="619"/>
      <c r="ED72" s="616"/>
      <c r="EE72" s="616"/>
      <c r="EF72" s="616"/>
      <c r="EG72" s="616"/>
      <c r="EH72" s="616"/>
      <c r="EI72" s="616"/>
      <c r="EJ72" s="59"/>
      <c r="EK72" s="620"/>
      <c r="EL72" s="615"/>
      <c r="EM72" s="615"/>
      <c r="EN72" s="619"/>
      <c r="EO72" s="616"/>
      <c r="EP72" s="616"/>
      <c r="EQ72" s="616"/>
      <c r="ER72" s="616"/>
      <c r="ES72" s="616"/>
      <c r="ET72" s="616"/>
      <c r="EU72" s="59"/>
      <c r="EV72" s="620"/>
      <c r="EW72" s="615"/>
      <c r="EX72" s="615"/>
      <c r="EY72" s="619"/>
      <c r="EZ72" s="616"/>
      <c r="FA72" s="616"/>
      <c r="FB72" s="616"/>
      <c r="FC72" s="616"/>
      <c r="FD72" s="616"/>
      <c r="FE72" s="616"/>
      <c r="FF72" s="59"/>
      <c r="FG72" s="620"/>
      <c r="FH72" s="615"/>
      <c r="FI72" s="615"/>
      <c r="FJ72" s="619"/>
      <c r="FK72" s="616"/>
      <c r="FL72" s="616"/>
      <c r="FM72" s="616"/>
      <c r="FN72" s="616"/>
      <c r="FO72" s="616"/>
      <c r="FP72" s="616"/>
      <c r="FQ72" s="59"/>
      <c r="FR72" s="620"/>
      <c r="FS72" s="615"/>
      <c r="FT72" s="615"/>
      <c r="FU72" s="619"/>
      <c r="FV72" s="616"/>
      <c r="FW72" s="616"/>
      <c r="FX72" s="616"/>
      <c r="FY72" s="616"/>
      <c r="FZ72" s="616"/>
      <c r="GA72" s="616"/>
      <c r="GB72" s="59"/>
      <c r="GC72" s="620"/>
      <c r="GD72" s="615"/>
      <c r="GE72" s="615"/>
      <c r="GF72" s="619"/>
      <c r="GG72" s="616"/>
      <c r="GH72" s="616"/>
      <c r="GI72" s="616"/>
      <c r="GJ72" s="616"/>
      <c r="GK72" s="616"/>
      <c r="GL72" s="616"/>
      <c r="GM72" s="59"/>
      <c r="GN72" s="620"/>
      <c r="GO72" s="615"/>
      <c r="GP72" s="615"/>
      <c r="GQ72" s="619"/>
      <c r="GR72" s="616"/>
      <c r="GS72" s="616"/>
      <c r="GT72" s="616"/>
      <c r="GU72" s="616"/>
      <c r="GV72" s="616"/>
      <c r="GW72" s="616"/>
      <c r="GX72" s="59"/>
      <c r="GY72" s="620"/>
      <c r="GZ72" s="615"/>
      <c r="HA72" s="615"/>
      <c r="HB72" s="619"/>
      <c r="HC72" s="616"/>
      <c r="HD72" s="616"/>
      <c r="HE72" s="616"/>
      <c r="HF72" s="616"/>
      <c r="HG72" s="616"/>
      <c r="HH72" s="616"/>
      <c r="HI72" s="59"/>
      <c r="HJ72" s="620"/>
      <c r="HK72" s="615"/>
      <c r="HL72" s="615"/>
      <c r="HM72" s="619"/>
      <c r="HN72" s="616"/>
      <c r="HO72" s="616"/>
      <c r="HP72" s="616"/>
      <c r="HQ72" s="616"/>
      <c r="HR72" s="616"/>
      <c r="HS72" s="616"/>
      <c r="HT72" s="59"/>
      <c r="HU72" s="620"/>
      <c r="HV72" s="615"/>
      <c r="HW72" s="615"/>
      <c r="HX72" s="619"/>
      <c r="HY72" s="616"/>
      <c r="HZ72" s="616"/>
      <c r="IA72" s="616"/>
      <c r="IB72" s="616"/>
      <c r="IC72" s="616"/>
      <c r="ID72" s="616"/>
      <c r="IE72" s="59"/>
      <c r="IF72" s="620"/>
      <c r="IG72" s="615"/>
      <c r="IH72" s="615"/>
      <c r="II72" s="619"/>
      <c r="IJ72" s="616"/>
      <c r="IK72" s="616"/>
      <c r="IL72" s="616"/>
      <c r="IM72" s="616"/>
      <c r="IN72" s="616"/>
      <c r="IO72" s="616"/>
      <c r="IP72" s="59"/>
      <c r="IQ72" s="620"/>
      <c r="IR72" s="615"/>
      <c r="IS72" s="615"/>
    </row>
    <row r="73" spans="1:253" x14ac:dyDescent="0.3">
      <c r="A73" s="973"/>
      <c r="B73" s="66"/>
      <c r="C73" s="66"/>
      <c r="D73" s="974"/>
      <c r="E73" s="974"/>
      <c r="F73" s="974"/>
      <c r="G73" s="974"/>
      <c r="H73" s="974"/>
      <c r="I73" s="974"/>
      <c r="J73" s="974"/>
      <c r="K73" s="974"/>
      <c r="L73" s="974"/>
      <c r="M73" s="974"/>
      <c r="N73" s="974"/>
      <c r="O73" s="974"/>
      <c r="P73" s="974"/>
      <c r="Q73" s="974"/>
      <c r="R73" s="974"/>
      <c r="S73" s="974"/>
      <c r="T73" s="974"/>
      <c r="U73" s="974"/>
      <c r="V73" s="974"/>
      <c r="W73" s="974"/>
      <c r="X73" s="974"/>
      <c r="Y73" s="974"/>
      <c r="Z73" s="974"/>
      <c r="AA73" s="616"/>
      <c r="AB73" s="59"/>
      <c r="AC73" s="620"/>
      <c r="AD73" s="615"/>
      <c r="AE73" s="956"/>
      <c r="AF73" s="956"/>
      <c r="AG73" s="957"/>
      <c r="AH73" s="619"/>
      <c r="AI73" s="616"/>
      <c r="AJ73" s="616"/>
      <c r="AK73" s="616"/>
      <c r="AL73" s="616"/>
      <c r="AM73" s="616"/>
      <c r="AN73" s="616"/>
      <c r="AO73" s="59"/>
      <c r="AP73" s="620"/>
      <c r="AQ73" s="615"/>
      <c r="AR73" s="615"/>
      <c r="AS73" s="619"/>
      <c r="AT73" s="616"/>
      <c r="AU73" s="616"/>
      <c r="AV73" s="616"/>
      <c r="AW73" s="616"/>
      <c r="AX73" s="616"/>
      <c r="AY73" s="616"/>
      <c r="AZ73" s="59"/>
      <c r="BA73" s="620"/>
      <c r="BB73" s="615"/>
      <c r="BC73" s="615"/>
      <c r="BD73" s="619"/>
      <c r="BE73" s="616"/>
      <c r="BF73" s="616"/>
      <c r="BG73" s="616"/>
      <c r="BH73" s="616"/>
      <c r="BI73" s="616"/>
      <c r="BJ73" s="616"/>
      <c r="BK73" s="59"/>
      <c r="BL73" s="620"/>
      <c r="BM73" s="615"/>
      <c r="BN73" s="615"/>
      <c r="BO73" s="619"/>
      <c r="BP73" s="616"/>
      <c r="BQ73" s="616"/>
      <c r="BR73" s="616"/>
      <c r="BS73" s="616"/>
      <c r="BT73" s="616"/>
      <c r="BU73" s="616"/>
      <c r="BV73" s="59"/>
      <c r="BW73" s="620"/>
      <c r="BX73" s="615"/>
      <c r="BY73" s="615"/>
      <c r="BZ73" s="619"/>
      <c r="CA73" s="616"/>
      <c r="CB73" s="616"/>
      <c r="CC73" s="616"/>
      <c r="CD73" s="616"/>
      <c r="CE73" s="616"/>
      <c r="CF73" s="616"/>
      <c r="CG73" s="59"/>
      <c r="CH73" s="620"/>
      <c r="CI73" s="615"/>
      <c r="CJ73" s="615"/>
      <c r="CK73" s="619"/>
      <c r="CL73" s="616"/>
      <c r="CM73" s="616"/>
      <c r="CN73" s="616"/>
      <c r="CO73" s="616"/>
      <c r="CP73" s="616"/>
      <c r="CQ73" s="616"/>
      <c r="CR73" s="59"/>
      <c r="CS73" s="620"/>
      <c r="CT73" s="615"/>
      <c r="CU73" s="615"/>
      <c r="CV73" s="619"/>
      <c r="CW73" s="616"/>
      <c r="CX73" s="616"/>
      <c r="CY73" s="616"/>
      <c r="CZ73" s="616"/>
      <c r="DA73" s="616"/>
      <c r="DB73" s="616"/>
      <c r="DC73" s="59"/>
      <c r="DD73" s="620"/>
      <c r="DE73" s="615"/>
      <c r="DF73" s="615"/>
      <c r="DG73" s="619"/>
      <c r="DH73" s="616"/>
      <c r="DI73" s="616"/>
      <c r="DJ73" s="616"/>
      <c r="DK73" s="616"/>
      <c r="DL73" s="616"/>
      <c r="DM73" s="616"/>
      <c r="DN73" s="59"/>
      <c r="DO73" s="620"/>
      <c r="DP73" s="615"/>
      <c r="DQ73" s="615"/>
      <c r="DR73" s="619"/>
      <c r="DS73" s="616"/>
      <c r="DT73" s="616"/>
      <c r="DU73" s="616"/>
      <c r="DV73" s="616"/>
      <c r="DW73" s="616"/>
      <c r="DX73" s="616"/>
      <c r="DY73" s="59"/>
      <c r="DZ73" s="620"/>
      <c r="EA73" s="615"/>
      <c r="EB73" s="615"/>
      <c r="EC73" s="619"/>
      <c r="ED73" s="616"/>
      <c r="EE73" s="616"/>
      <c r="EF73" s="616"/>
      <c r="EG73" s="616"/>
      <c r="EH73" s="616"/>
      <c r="EI73" s="616"/>
      <c r="EJ73" s="59"/>
      <c r="EK73" s="620"/>
      <c r="EL73" s="615"/>
      <c r="EM73" s="615"/>
      <c r="EN73" s="619"/>
      <c r="EO73" s="616"/>
      <c r="EP73" s="616"/>
      <c r="EQ73" s="616"/>
      <c r="ER73" s="616"/>
      <c r="ES73" s="616"/>
      <c r="ET73" s="616"/>
      <c r="EU73" s="59"/>
      <c r="EV73" s="620"/>
      <c r="EW73" s="615"/>
      <c r="EX73" s="615"/>
      <c r="EY73" s="619"/>
      <c r="EZ73" s="616"/>
      <c r="FA73" s="616"/>
      <c r="FB73" s="616"/>
      <c r="FC73" s="616"/>
      <c r="FD73" s="616"/>
      <c r="FE73" s="616"/>
      <c r="FF73" s="59"/>
      <c r="FG73" s="620"/>
      <c r="FH73" s="615"/>
      <c r="FI73" s="615"/>
      <c r="FJ73" s="619"/>
      <c r="FK73" s="616"/>
      <c r="FL73" s="616"/>
      <c r="FM73" s="616"/>
      <c r="FN73" s="616"/>
      <c r="FO73" s="616"/>
      <c r="FP73" s="616"/>
      <c r="FQ73" s="59"/>
      <c r="FR73" s="620"/>
      <c r="FS73" s="615"/>
      <c r="FT73" s="615"/>
      <c r="FU73" s="619"/>
      <c r="FV73" s="616"/>
      <c r="FW73" s="616"/>
      <c r="FX73" s="616"/>
      <c r="FY73" s="616"/>
      <c r="FZ73" s="616"/>
      <c r="GA73" s="616"/>
      <c r="GB73" s="59"/>
      <c r="GC73" s="620"/>
      <c r="GD73" s="615"/>
      <c r="GE73" s="615"/>
      <c r="GF73" s="619"/>
      <c r="GG73" s="616"/>
      <c r="GH73" s="616"/>
      <c r="GI73" s="616"/>
      <c r="GJ73" s="616"/>
      <c r="GK73" s="616"/>
      <c r="GL73" s="616"/>
      <c r="GM73" s="59"/>
      <c r="GN73" s="620"/>
      <c r="GO73" s="615"/>
      <c r="GP73" s="615"/>
      <c r="GQ73" s="619"/>
      <c r="GR73" s="616"/>
      <c r="GS73" s="616"/>
      <c r="GT73" s="616"/>
      <c r="GU73" s="616"/>
      <c r="GV73" s="616"/>
      <c r="GW73" s="616"/>
      <c r="GX73" s="59"/>
      <c r="GY73" s="620"/>
      <c r="GZ73" s="615"/>
      <c r="HA73" s="615"/>
      <c r="HB73" s="619"/>
      <c r="HC73" s="616"/>
      <c r="HD73" s="616"/>
      <c r="HE73" s="616"/>
      <c r="HF73" s="616"/>
      <c r="HG73" s="616"/>
      <c r="HH73" s="616"/>
      <c r="HI73" s="59"/>
      <c r="HJ73" s="620"/>
      <c r="HK73" s="615"/>
      <c r="HL73" s="615"/>
      <c r="HM73" s="619"/>
      <c r="HN73" s="616"/>
      <c r="HO73" s="616"/>
      <c r="HP73" s="616"/>
      <c r="HQ73" s="616"/>
      <c r="HR73" s="616"/>
      <c r="HS73" s="616"/>
      <c r="HT73" s="59"/>
      <c r="HU73" s="620"/>
      <c r="HV73" s="615"/>
      <c r="HW73" s="615"/>
      <c r="HX73" s="619"/>
      <c r="HY73" s="616"/>
      <c r="HZ73" s="616"/>
      <c r="IA73" s="616"/>
      <c r="IB73" s="616"/>
      <c r="IC73" s="616"/>
      <c r="ID73" s="616"/>
      <c r="IE73" s="59"/>
      <c r="IF73" s="620"/>
      <c r="IG73" s="615"/>
      <c r="IH73" s="615"/>
      <c r="II73" s="619"/>
      <c r="IJ73" s="616"/>
      <c r="IK73" s="616"/>
      <c r="IL73" s="616"/>
      <c r="IM73" s="616"/>
      <c r="IN73" s="616"/>
      <c r="IO73" s="616"/>
      <c r="IP73" s="59"/>
      <c r="IQ73" s="620"/>
      <c r="IR73" s="615"/>
      <c r="IS73" s="615"/>
    </row>
    <row r="74" spans="1:253" x14ac:dyDescent="0.3">
      <c r="A74" s="973"/>
      <c r="B74" s="66"/>
      <c r="C74" s="66"/>
      <c r="D74" s="974"/>
      <c r="E74" s="974"/>
      <c r="F74" s="974"/>
      <c r="G74" s="974"/>
      <c r="H74" s="974"/>
      <c r="I74" s="974"/>
      <c r="J74" s="974"/>
      <c r="K74" s="974"/>
      <c r="L74" s="974"/>
      <c r="M74" s="974"/>
      <c r="N74" s="974"/>
      <c r="O74" s="974"/>
      <c r="P74" s="974"/>
      <c r="Q74" s="974"/>
      <c r="R74" s="974"/>
      <c r="S74" s="974"/>
      <c r="T74" s="974"/>
      <c r="U74" s="974"/>
      <c r="V74" s="974"/>
      <c r="W74" s="974"/>
      <c r="X74" s="974"/>
      <c r="Y74" s="974"/>
      <c r="Z74" s="974"/>
      <c r="AA74" s="616"/>
      <c r="AB74" s="59"/>
      <c r="AC74" s="620"/>
      <c r="AD74" s="615"/>
      <c r="AE74" s="956"/>
      <c r="AF74" s="956"/>
      <c r="AG74" s="957"/>
      <c r="AH74" s="619"/>
      <c r="AI74" s="616"/>
      <c r="AJ74" s="616"/>
      <c r="AK74" s="616"/>
      <c r="AL74" s="616"/>
      <c r="AM74" s="616"/>
      <c r="AN74" s="616"/>
      <c r="AO74" s="59"/>
      <c r="AP74" s="620"/>
      <c r="AQ74" s="615"/>
      <c r="AR74" s="615"/>
      <c r="AS74" s="619"/>
      <c r="AT74" s="616"/>
      <c r="AU74" s="616"/>
      <c r="AV74" s="616"/>
      <c r="AW74" s="616"/>
      <c r="AX74" s="616"/>
      <c r="AY74" s="616"/>
      <c r="AZ74" s="59"/>
      <c r="BA74" s="620"/>
      <c r="BB74" s="615"/>
      <c r="BC74" s="615"/>
      <c r="BD74" s="619"/>
      <c r="BE74" s="616"/>
      <c r="BF74" s="616"/>
      <c r="BG74" s="616"/>
      <c r="BH74" s="616"/>
      <c r="BI74" s="616"/>
      <c r="BJ74" s="616"/>
      <c r="BK74" s="59"/>
      <c r="BL74" s="620"/>
      <c r="BM74" s="615"/>
      <c r="BN74" s="615"/>
      <c r="BO74" s="619"/>
      <c r="BP74" s="616"/>
      <c r="BQ74" s="616"/>
      <c r="BR74" s="616"/>
      <c r="BS74" s="616"/>
      <c r="BT74" s="616"/>
      <c r="BU74" s="616"/>
      <c r="BV74" s="59"/>
      <c r="BW74" s="620"/>
      <c r="BX74" s="615"/>
      <c r="BY74" s="615"/>
      <c r="BZ74" s="619"/>
      <c r="CA74" s="616"/>
      <c r="CB74" s="616"/>
      <c r="CC74" s="616"/>
      <c r="CD74" s="616"/>
      <c r="CE74" s="616"/>
      <c r="CF74" s="616"/>
      <c r="CG74" s="59"/>
      <c r="CH74" s="620"/>
      <c r="CI74" s="615"/>
      <c r="CJ74" s="615"/>
      <c r="CK74" s="619"/>
      <c r="CL74" s="616"/>
      <c r="CM74" s="616"/>
      <c r="CN74" s="616"/>
      <c r="CO74" s="616"/>
      <c r="CP74" s="616"/>
      <c r="CQ74" s="616"/>
      <c r="CR74" s="59"/>
      <c r="CS74" s="620"/>
      <c r="CT74" s="615"/>
      <c r="CU74" s="615"/>
      <c r="CV74" s="619"/>
      <c r="CW74" s="616"/>
      <c r="CX74" s="616"/>
      <c r="CY74" s="616"/>
      <c r="CZ74" s="616"/>
      <c r="DA74" s="616"/>
      <c r="DB74" s="616"/>
      <c r="DC74" s="59"/>
      <c r="DD74" s="620"/>
      <c r="DE74" s="615"/>
      <c r="DF74" s="615"/>
      <c r="DG74" s="619"/>
      <c r="DH74" s="616"/>
      <c r="DI74" s="616"/>
      <c r="DJ74" s="616"/>
      <c r="DK74" s="616"/>
      <c r="DL74" s="616"/>
      <c r="DM74" s="616"/>
      <c r="DN74" s="59"/>
      <c r="DO74" s="620"/>
      <c r="DP74" s="615"/>
      <c r="DQ74" s="615"/>
      <c r="DR74" s="619"/>
      <c r="DS74" s="616"/>
      <c r="DT74" s="616"/>
      <c r="DU74" s="616"/>
      <c r="DV74" s="616"/>
      <c r="DW74" s="616"/>
      <c r="DX74" s="616"/>
      <c r="DY74" s="59"/>
      <c r="DZ74" s="620"/>
      <c r="EA74" s="615"/>
      <c r="EB74" s="615"/>
      <c r="EC74" s="619"/>
      <c r="ED74" s="616"/>
      <c r="EE74" s="616"/>
      <c r="EF74" s="616"/>
      <c r="EG74" s="616"/>
      <c r="EH74" s="616"/>
      <c r="EI74" s="616"/>
      <c r="EJ74" s="59"/>
      <c r="EK74" s="620"/>
      <c r="EL74" s="615"/>
      <c r="EM74" s="615"/>
      <c r="EN74" s="619"/>
      <c r="EO74" s="616"/>
      <c r="EP74" s="616"/>
      <c r="EQ74" s="616"/>
      <c r="ER74" s="616"/>
      <c r="ES74" s="616"/>
      <c r="ET74" s="616"/>
      <c r="EU74" s="59"/>
      <c r="EV74" s="620"/>
      <c r="EW74" s="615"/>
      <c r="EX74" s="615"/>
      <c r="EY74" s="619"/>
      <c r="EZ74" s="616"/>
      <c r="FA74" s="616"/>
      <c r="FB74" s="616"/>
      <c r="FC74" s="616"/>
      <c r="FD74" s="616"/>
      <c r="FE74" s="616"/>
      <c r="FF74" s="59"/>
      <c r="FG74" s="620"/>
      <c r="FH74" s="615"/>
      <c r="FI74" s="615"/>
      <c r="FJ74" s="619"/>
      <c r="FK74" s="616"/>
      <c r="FL74" s="616"/>
      <c r="FM74" s="616"/>
      <c r="FN74" s="616"/>
      <c r="FO74" s="616"/>
      <c r="FP74" s="616"/>
      <c r="FQ74" s="59"/>
      <c r="FR74" s="620"/>
      <c r="FS74" s="615"/>
      <c r="FT74" s="615"/>
      <c r="FU74" s="619"/>
      <c r="FV74" s="616"/>
      <c r="FW74" s="616"/>
      <c r="FX74" s="616"/>
      <c r="FY74" s="616"/>
      <c r="FZ74" s="616"/>
      <c r="GA74" s="616"/>
      <c r="GB74" s="59"/>
      <c r="GC74" s="620"/>
      <c r="GD74" s="615"/>
      <c r="GE74" s="615"/>
      <c r="GF74" s="619"/>
      <c r="GG74" s="616"/>
      <c r="GH74" s="616"/>
      <c r="GI74" s="616"/>
      <c r="GJ74" s="616"/>
      <c r="GK74" s="616"/>
      <c r="GL74" s="616"/>
      <c r="GM74" s="59"/>
      <c r="GN74" s="620"/>
      <c r="GO74" s="615"/>
      <c r="GP74" s="615"/>
      <c r="GQ74" s="619"/>
      <c r="GR74" s="616"/>
      <c r="GS74" s="616"/>
      <c r="GT74" s="616"/>
      <c r="GU74" s="616"/>
      <c r="GV74" s="616"/>
      <c r="GW74" s="616"/>
      <c r="GX74" s="59"/>
      <c r="GY74" s="620"/>
      <c r="GZ74" s="615"/>
      <c r="HA74" s="615"/>
      <c r="HB74" s="619"/>
      <c r="HC74" s="616"/>
      <c r="HD74" s="616"/>
      <c r="HE74" s="616"/>
      <c r="HF74" s="616"/>
      <c r="HG74" s="616"/>
      <c r="HH74" s="616"/>
      <c r="HI74" s="59"/>
      <c r="HJ74" s="620"/>
      <c r="HK74" s="615"/>
      <c r="HL74" s="615"/>
      <c r="HM74" s="619"/>
      <c r="HN74" s="616"/>
      <c r="HO74" s="616"/>
      <c r="HP74" s="616"/>
      <c r="HQ74" s="616"/>
      <c r="HR74" s="616"/>
      <c r="HS74" s="616"/>
      <c r="HT74" s="59"/>
      <c r="HU74" s="620"/>
      <c r="HV74" s="615"/>
      <c r="HW74" s="615"/>
      <c r="HX74" s="619"/>
      <c r="HY74" s="616"/>
      <c r="HZ74" s="616"/>
      <c r="IA74" s="616"/>
      <c r="IB74" s="616"/>
      <c r="IC74" s="616"/>
      <c r="ID74" s="616"/>
      <c r="IE74" s="59"/>
      <c r="IF74" s="620"/>
      <c r="IG74" s="615"/>
      <c r="IH74" s="615"/>
      <c r="II74" s="619"/>
      <c r="IJ74" s="616"/>
      <c r="IK74" s="616"/>
      <c r="IL74" s="616"/>
      <c r="IM74" s="616"/>
      <c r="IN74" s="616"/>
      <c r="IO74" s="616"/>
      <c r="IP74" s="59"/>
      <c r="IQ74" s="620"/>
      <c r="IR74" s="615"/>
      <c r="IS74" s="615"/>
    </row>
    <row r="75" spans="1:253" x14ac:dyDescent="0.3">
      <c r="A75" s="973"/>
      <c r="B75" s="66"/>
      <c r="C75" s="66"/>
      <c r="D75" s="974"/>
      <c r="E75" s="974"/>
      <c r="F75" s="974"/>
      <c r="G75" s="974"/>
      <c r="H75" s="974"/>
      <c r="I75" s="974"/>
      <c r="J75" s="974"/>
      <c r="K75" s="974"/>
      <c r="L75" s="974"/>
      <c r="M75" s="974"/>
      <c r="N75" s="974"/>
      <c r="O75" s="974"/>
      <c r="P75" s="974"/>
      <c r="Q75" s="974"/>
      <c r="R75" s="974"/>
      <c r="S75" s="974"/>
      <c r="T75" s="974"/>
      <c r="U75" s="974"/>
      <c r="V75" s="974"/>
      <c r="W75" s="974"/>
      <c r="X75" s="974"/>
      <c r="Y75" s="974"/>
      <c r="Z75" s="974"/>
      <c r="AA75" s="616"/>
      <c r="AB75" s="59"/>
      <c r="AC75" s="620"/>
      <c r="AD75" s="615"/>
      <c r="AE75" s="956"/>
      <c r="AF75" s="956"/>
      <c r="AG75" s="957"/>
      <c r="AH75" s="619"/>
      <c r="AI75" s="616"/>
      <c r="AJ75" s="616"/>
      <c r="AK75" s="616"/>
      <c r="AL75" s="616"/>
      <c r="AM75" s="616"/>
      <c r="AN75" s="616"/>
      <c r="AO75" s="59"/>
      <c r="AP75" s="620"/>
      <c r="AQ75" s="615"/>
      <c r="AR75" s="615"/>
      <c r="AS75" s="619"/>
      <c r="AT75" s="616"/>
      <c r="AU75" s="616"/>
      <c r="AV75" s="616"/>
      <c r="AW75" s="616"/>
      <c r="AX75" s="616"/>
      <c r="AY75" s="616"/>
      <c r="AZ75" s="59"/>
      <c r="BA75" s="620"/>
      <c r="BB75" s="615"/>
      <c r="BC75" s="615"/>
      <c r="BD75" s="619"/>
      <c r="BE75" s="616"/>
      <c r="BF75" s="616"/>
      <c r="BG75" s="616"/>
      <c r="BH75" s="616"/>
      <c r="BI75" s="616"/>
      <c r="BJ75" s="616"/>
      <c r="BK75" s="59"/>
      <c r="BL75" s="620"/>
      <c r="BM75" s="615"/>
      <c r="BN75" s="615"/>
      <c r="BO75" s="619"/>
      <c r="BP75" s="616"/>
      <c r="BQ75" s="616"/>
      <c r="BR75" s="616"/>
      <c r="BS75" s="616"/>
      <c r="BT75" s="616"/>
      <c r="BU75" s="616"/>
      <c r="BV75" s="59"/>
      <c r="BW75" s="620"/>
      <c r="BX75" s="615"/>
      <c r="BY75" s="615"/>
      <c r="BZ75" s="619"/>
      <c r="CA75" s="616"/>
      <c r="CB75" s="616"/>
      <c r="CC75" s="616"/>
      <c r="CD75" s="616"/>
      <c r="CE75" s="616"/>
      <c r="CF75" s="616"/>
      <c r="CG75" s="59"/>
      <c r="CH75" s="620"/>
      <c r="CI75" s="615"/>
      <c r="CJ75" s="615"/>
      <c r="CK75" s="619"/>
      <c r="CL75" s="616"/>
      <c r="CM75" s="616"/>
      <c r="CN75" s="616"/>
      <c r="CO75" s="616"/>
      <c r="CP75" s="616"/>
      <c r="CQ75" s="616"/>
      <c r="CR75" s="59"/>
      <c r="CS75" s="620"/>
      <c r="CT75" s="615"/>
      <c r="CU75" s="615"/>
      <c r="CV75" s="619"/>
      <c r="CW75" s="616"/>
      <c r="CX75" s="616"/>
      <c r="CY75" s="616"/>
      <c r="CZ75" s="616"/>
      <c r="DA75" s="616"/>
      <c r="DB75" s="616"/>
      <c r="DC75" s="59"/>
      <c r="DD75" s="620"/>
      <c r="DE75" s="615"/>
      <c r="DF75" s="615"/>
      <c r="DG75" s="619"/>
      <c r="DH75" s="616"/>
      <c r="DI75" s="616"/>
      <c r="DJ75" s="616"/>
      <c r="DK75" s="616"/>
      <c r="DL75" s="616"/>
      <c r="DM75" s="616"/>
      <c r="DN75" s="59"/>
      <c r="DO75" s="620"/>
      <c r="DP75" s="615"/>
      <c r="DQ75" s="615"/>
      <c r="DR75" s="619"/>
      <c r="DS75" s="616"/>
      <c r="DT75" s="616"/>
      <c r="DU75" s="616"/>
      <c r="DV75" s="616"/>
      <c r="DW75" s="616"/>
      <c r="DX75" s="616"/>
      <c r="DY75" s="59"/>
      <c r="DZ75" s="620"/>
      <c r="EA75" s="615"/>
      <c r="EB75" s="615"/>
      <c r="EC75" s="619"/>
      <c r="ED75" s="616"/>
      <c r="EE75" s="616"/>
      <c r="EF75" s="616"/>
      <c r="EG75" s="616"/>
      <c r="EH75" s="616"/>
      <c r="EI75" s="616"/>
      <c r="EJ75" s="59"/>
      <c r="EK75" s="620"/>
      <c r="EL75" s="615"/>
      <c r="EM75" s="615"/>
      <c r="EN75" s="619"/>
      <c r="EO75" s="616"/>
      <c r="EP75" s="616"/>
      <c r="EQ75" s="616"/>
      <c r="ER75" s="616"/>
      <c r="ES75" s="616"/>
      <c r="ET75" s="616"/>
      <c r="EU75" s="59"/>
      <c r="EV75" s="620"/>
      <c r="EW75" s="615"/>
      <c r="EX75" s="615"/>
      <c r="EY75" s="619"/>
      <c r="EZ75" s="616"/>
      <c r="FA75" s="616"/>
      <c r="FB75" s="616"/>
      <c r="FC75" s="616"/>
      <c r="FD75" s="616"/>
      <c r="FE75" s="616"/>
      <c r="FF75" s="59"/>
      <c r="FG75" s="620"/>
      <c r="FH75" s="615"/>
      <c r="FI75" s="615"/>
      <c r="FJ75" s="619"/>
      <c r="FK75" s="616"/>
      <c r="FL75" s="616"/>
      <c r="FM75" s="616"/>
      <c r="FN75" s="616"/>
      <c r="FO75" s="616"/>
      <c r="FP75" s="616"/>
      <c r="FQ75" s="59"/>
      <c r="FR75" s="620"/>
      <c r="FS75" s="615"/>
      <c r="FT75" s="615"/>
      <c r="FU75" s="619"/>
      <c r="FV75" s="616"/>
      <c r="FW75" s="616"/>
      <c r="FX75" s="616"/>
      <c r="FY75" s="616"/>
      <c r="FZ75" s="616"/>
      <c r="GA75" s="616"/>
      <c r="GB75" s="59"/>
      <c r="GC75" s="620"/>
      <c r="GD75" s="615"/>
      <c r="GE75" s="615"/>
      <c r="GF75" s="619"/>
      <c r="GG75" s="616"/>
      <c r="GH75" s="616"/>
      <c r="GI75" s="616"/>
      <c r="GJ75" s="616"/>
      <c r="GK75" s="616"/>
      <c r="GL75" s="616"/>
      <c r="GM75" s="59"/>
      <c r="GN75" s="620"/>
      <c r="GO75" s="615"/>
      <c r="GP75" s="615"/>
      <c r="GQ75" s="619"/>
      <c r="GR75" s="616"/>
      <c r="GS75" s="616"/>
      <c r="GT75" s="616"/>
      <c r="GU75" s="616"/>
      <c r="GV75" s="616"/>
      <c r="GW75" s="616"/>
      <c r="GX75" s="59"/>
      <c r="GY75" s="620"/>
      <c r="GZ75" s="615"/>
      <c r="HA75" s="615"/>
      <c r="HB75" s="619"/>
      <c r="HC75" s="616"/>
      <c r="HD75" s="616"/>
      <c r="HE75" s="616"/>
      <c r="HF75" s="616"/>
      <c r="HG75" s="616"/>
      <c r="HH75" s="616"/>
      <c r="HI75" s="59"/>
      <c r="HJ75" s="620"/>
      <c r="HK75" s="615"/>
      <c r="HL75" s="615"/>
      <c r="HM75" s="619"/>
      <c r="HN75" s="616"/>
      <c r="HO75" s="616"/>
      <c r="HP75" s="616"/>
      <c r="HQ75" s="616"/>
      <c r="HR75" s="616"/>
      <c r="HS75" s="616"/>
      <c r="HT75" s="59"/>
      <c r="HU75" s="620"/>
      <c r="HV75" s="615"/>
      <c r="HW75" s="615"/>
      <c r="HX75" s="619"/>
      <c r="HY75" s="616"/>
      <c r="HZ75" s="616"/>
      <c r="IA75" s="616"/>
      <c r="IB75" s="616"/>
      <c r="IC75" s="616"/>
      <c r="ID75" s="616"/>
      <c r="IE75" s="59"/>
      <c r="IF75" s="620"/>
      <c r="IG75" s="615"/>
      <c r="IH75" s="615"/>
      <c r="II75" s="619"/>
      <c r="IJ75" s="616"/>
      <c r="IK75" s="616"/>
      <c r="IL75" s="616"/>
      <c r="IM75" s="616"/>
      <c r="IN75" s="616"/>
      <c r="IO75" s="616"/>
      <c r="IP75" s="59"/>
      <c r="IQ75" s="620"/>
      <c r="IR75" s="615"/>
      <c r="IS75" s="615"/>
    </row>
    <row r="76" spans="1:253" x14ac:dyDescent="0.3">
      <c r="A76" s="973"/>
      <c r="B76" s="66"/>
      <c r="C76" s="66"/>
      <c r="D76" s="974"/>
      <c r="E76" s="974"/>
      <c r="F76" s="974"/>
      <c r="G76" s="974"/>
      <c r="H76" s="974"/>
      <c r="I76" s="974"/>
      <c r="J76" s="974"/>
      <c r="K76" s="974"/>
      <c r="L76" s="974"/>
      <c r="M76" s="974"/>
      <c r="N76" s="974"/>
      <c r="O76" s="974"/>
      <c r="P76" s="974"/>
      <c r="Q76" s="974"/>
      <c r="R76" s="974"/>
      <c r="S76" s="974"/>
      <c r="T76" s="974"/>
      <c r="U76" s="974"/>
      <c r="V76" s="974"/>
      <c r="W76" s="974"/>
      <c r="X76" s="974"/>
      <c r="Y76" s="974"/>
      <c r="Z76" s="974"/>
      <c r="AA76" s="616"/>
      <c r="AB76" s="59"/>
      <c r="AC76" s="620"/>
      <c r="AD76" s="615"/>
      <c r="AE76" s="956"/>
      <c r="AF76" s="956"/>
      <c r="AG76" s="957"/>
      <c r="AH76" s="619"/>
      <c r="AI76" s="616"/>
      <c r="AJ76" s="616"/>
      <c r="AK76" s="616"/>
      <c r="AL76" s="616"/>
      <c r="AM76" s="616"/>
      <c r="AN76" s="616"/>
      <c r="AO76" s="59"/>
      <c r="AP76" s="620"/>
      <c r="AQ76" s="615"/>
      <c r="AR76" s="615"/>
      <c r="AS76" s="619"/>
      <c r="AT76" s="616"/>
      <c r="AU76" s="616"/>
      <c r="AV76" s="616"/>
      <c r="AW76" s="616"/>
      <c r="AX76" s="616"/>
      <c r="AY76" s="616"/>
      <c r="AZ76" s="59"/>
      <c r="BA76" s="620"/>
      <c r="BB76" s="615"/>
      <c r="BC76" s="615"/>
      <c r="BD76" s="619"/>
      <c r="BE76" s="616"/>
      <c r="BF76" s="616"/>
      <c r="BG76" s="616"/>
      <c r="BH76" s="616"/>
      <c r="BI76" s="616"/>
      <c r="BJ76" s="616"/>
      <c r="BK76" s="59"/>
      <c r="BL76" s="620"/>
      <c r="BM76" s="615"/>
      <c r="BN76" s="615"/>
      <c r="BO76" s="619"/>
      <c r="BP76" s="616"/>
      <c r="BQ76" s="616"/>
      <c r="BR76" s="616"/>
      <c r="BS76" s="616"/>
      <c r="BT76" s="616"/>
      <c r="BU76" s="616"/>
      <c r="BV76" s="59"/>
      <c r="BW76" s="620"/>
      <c r="BX76" s="615"/>
      <c r="BY76" s="615"/>
      <c r="BZ76" s="619"/>
      <c r="CA76" s="616"/>
      <c r="CB76" s="616"/>
      <c r="CC76" s="616"/>
      <c r="CD76" s="616"/>
      <c r="CE76" s="616"/>
      <c r="CF76" s="616"/>
      <c r="CG76" s="59"/>
      <c r="CH76" s="620"/>
      <c r="CI76" s="615"/>
      <c r="CJ76" s="615"/>
      <c r="CK76" s="619"/>
      <c r="CL76" s="616"/>
      <c r="CM76" s="616"/>
      <c r="CN76" s="616"/>
      <c r="CO76" s="616"/>
      <c r="CP76" s="616"/>
      <c r="CQ76" s="616"/>
      <c r="CR76" s="59"/>
      <c r="CS76" s="620"/>
      <c r="CT76" s="615"/>
      <c r="CU76" s="615"/>
      <c r="CV76" s="619"/>
      <c r="CW76" s="616"/>
      <c r="CX76" s="616"/>
      <c r="CY76" s="616"/>
      <c r="CZ76" s="616"/>
      <c r="DA76" s="616"/>
      <c r="DB76" s="616"/>
      <c r="DC76" s="59"/>
      <c r="DD76" s="620"/>
      <c r="DE76" s="615"/>
      <c r="DF76" s="615"/>
      <c r="DG76" s="619"/>
      <c r="DH76" s="616"/>
      <c r="DI76" s="616"/>
      <c r="DJ76" s="616"/>
      <c r="DK76" s="616"/>
      <c r="DL76" s="616"/>
      <c r="DM76" s="616"/>
      <c r="DN76" s="59"/>
      <c r="DO76" s="620"/>
      <c r="DP76" s="615"/>
      <c r="DQ76" s="615"/>
      <c r="DR76" s="619"/>
      <c r="DS76" s="616"/>
      <c r="DT76" s="616"/>
      <c r="DU76" s="616"/>
      <c r="DV76" s="616"/>
      <c r="DW76" s="616"/>
      <c r="DX76" s="616"/>
      <c r="DY76" s="59"/>
      <c r="DZ76" s="620"/>
      <c r="EA76" s="615"/>
      <c r="EB76" s="615"/>
      <c r="EC76" s="619"/>
      <c r="ED76" s="616"/>
      <c r="EE76" s="616"/>
      <c r="EF76" s="616"/>
      <c r="EG76" s="616"/>
      <c r="EH76" s="616"/>
      <c r="EI76" s="616"/>
      <c r="EJ76" s="59"/>
      <c r="EK76" s="620"/>
      <c r="EL76" s="615"/>
      <c r="EM76" s="615"/>
      <c r="EN76" s="619"/>
      <c r="EO76" s="616"/>
      <c r="EP76" s="616"/>
      <c r="EQ76" s="616"/>
      <c r="ER76" s="616"/>
      <c r="ES76" s="616"/>
      <c r="ET76" s="616"/>
      <c r="EU76" s="59"/>
      <c r="EV76" s="620"/>
      <c r="EW76" s="615"/>
      <c r="EX76" s="615"/>
      <c r="EY76" s="619"/>
      <c r="EZ76" s="616"/>
      <c r="FA76" s="616"/>
      <c r="FB76" s="616"/>
      <c r="FC76" s="616"/>
      <c r="FD76" s="616"/>
      <c r="FE76" s="616"/>
      <c r="FF76" s="59"/>
      <c r="FG76" s="620"/>
      <c r="FH76" s="615"/>
      <c r="FI76" s="615"/>
      <c r="FJ76" s="619"/>
      <c r="FK76" s="616"/>
      <c r="FL76" s="616"/>
      <c r="FM76" s="616"/>
      <c r="FN76" s="616"/>
      <c r="FO76" s="616"/>
      <c r="FP76" s="616"/>
      <c r="FQ76" s="59"/>
      <c r="FR76" s="620"/>
      <c r="FS76" s="615"/>
      <c r="FT76" s="615"/>
      <c r="FU76" s="619"/>
      <c r="FV76" s="616"/>
      <c r="FW76" s="616"/>
      <c r="FX76" s="616"/>
      <c r="FY76" s="616"/>
      <c r="FZ76" s="616"/>
      <c r="GA76" s="616"/>
      <c r="GB76" s="59"/>
      <c r="GC76" s="620"/>
      <c r="GD76" s="615"/>
      <c r="GE76" s="615"/>
      <c r="GF76" s="619"/>
      <c r="GG76" s="616"/>
      <c r="GH76" s="616"/>
      <c r="GI76" s="616"/>
      <c r="GJ76" s="616"/>
      <c r="GK76" s="616"/>
      <c r="GL76" s="616"/>
      <c r="GM76" s="59"/>
      <c r="GN76" s="620"/>
      <c r="GO76" s="615"/>
      <c r="GP76" s="615"/>
      <c r="GQ76" s="619"/>
      <c r="GR76" s="616"/>
      <c r="GS76" s="616"/>
      <c r="GT76" s="616"/>
      <c r="GU76" s="616"/>
      <c r="GV76" s="616"/>
      <c r="GW76" s="616"/>
      <c r="GX76" s="59"/>
      <c r="GY76" s="620"/>
      <c r="GZ76" s="615"/>
      <c r="HA76" s="615"/>
      <c r="HB76" s="619"/>
      <c r="HC76" s="616"/>
      <c r="HD76" s="616"/>
      <c r="HE76" s="616"/>
      <c r="HF76" s="616"/>
      <c r="HG76" s="616"/>
      <c r="HH76" s="616"/>
      <c r="HI76" s="59"/>
      <c r="HJ76" s="620"/>
      <c r="HK76" s="615"/>
      <c r="HL76" s="615"/>
      <c r="HM76" s="619"/>
      <c r="HN76" s="616"/>
      <c r="HO76" s="616"/>
      <c r="HP76" s="616"/>
      <c r="HQ76" s="616"/>
      <c r="HR76" s="616"/>
      <c r="HS76" s="616"/>
      <c r="HT76" s="59"/>
      <c r="HU76" s="620"/>
      <c r="HV76" s="615"/>
      <c r="HW76" s="615"/>
      <c r="HX76" s="619"/>
      <c r="HY76" s="616"/>
      <c r="HZ76" s="616"/>
      <c r="IA76" s="616"/>
      <c r="IB76" s="616"/>
      <c r="IC76" s="616"/>
      <c r="ID76" s="616"/>
      <c r="IE76" s="59"/>
      <c r="IF76" s="620"/>
      <c r="IG76" s="615"/>
      <c r="IH76" s="615"/>
      <c r="II76" s="619"/>
      <c r="IJ76" s="616"/>
      <c r="IK76" s="616"/>
      <c r="IL76" s="616"/>
      <c r="IM76" s="616"/>
      <c r="IN76" s="616"/>
      <c r="IO76" s="616"/>
      <c r="IP76" s="59"/>
      <c r="IQ76" s="620"/>
      <c r="IR76" s="615"/>
      <c r="IS76" s="615"/>
    </row>
    <row r="77" spans="1:253" x14ac:dyDescent="0.3">
      <c r="A77" s="973"/>
      <c r="B77" s="66"/>
      <c r="C77" s="66"/>
      <c r="D77" s="974"/>
      <c r="E77" s="974"/>
      <c r="F77" s="974"/>
      <c r="G77" s="974"/>
      <c r="H77" s="974"/>
      <c r="I77" s="974"/>
      <c r="J77" s="974"/>
      <c r="K77" s="974"/>
      <c r="L77" s="974"/>
      <c r="M77" s="974"/>
      <c r="N77" s="974"/>
      <c r="O77" s="974"/>
      <c r="P77" s="974"/>
      <c r="Q77" s="974"/>
      <c r="R77" s="974"/>
      <c r="S77" s="974"/>
      <c r="T77" s="974"/>
      <c r="U77" s="974"/>
      <c r="V77" s="974"/>
      <c r="W77" s="974"/>
      <c r="X77" s="974"/>
      <c r="Y77" s="974"/>
      <c r="Z77" s="974"/>
      <c r="AA77" s="616"/>
      <c r="AB77" s="59"/>
      <c r="AC77" s="620"/>
      <c r="AD77" s="615"/>
      <c r="AE77" s="954"/>
      <c r="AF77" s="954"/>
      <c r="AG77" s="955"/>
      <c r="AH77" s="619"/>
      <c r="AI77" s="616"/>
      <c r="AJ77" s="616"/>
      <c r="AK77" s="616"/>
      <c r="AL77" s="616"/>
      <c r="AM77" s="616"/>
      <c r="AN77" s="616"/>
      <c r="AO77" s="59"/>
      <c r="AP77" s="620"/>
      <c r="AQ77" s="615"/>
      <c r="AR77" s="615"/>
      <c r="AS77" s="619"/>
      <c r="AT77" s="616"/>
      <c r="AU77" s="616"/>
      <c r="AV77" s="616"/>
      <c r="AW77" s="616"/>
      <c r="AX77" s="616"/>
      <c r="AY77" s="616"/>
      <c r="AZ77" s="59"/>
      <c r="BA77" s="620"/>
      <c r="BB77" s="615"/>
      <c r="BC77" s="615"/>
      <c r="BD77" s="619"/>
      <c r="BE77" s="616"/>
      <c r="BF77" s="616"/>
      <c r="BG77" s="616"/>
      <c r="BH77" s="616"/>
      <c r="BI77" s="616"/>
      <c r="BJ77" s="616"/>
      <c r="BK77" s="59"/>
      <c r="BL77" s="620"/>
      <c r="BM77" s="615"/>
      <c r="BN77" s="615"/>
      <c r="BO77" s="619"/>
      <c r="BP77" s="616"/>
      <c r="BQ77" s="616"/>
      <c r="BR77" s="616"/>
      <c r="BS77" s="616"/>
      <c r="BT77" s="616"/>
      <c r="BU77" s="616"/>
      <c r="BV77" s="59"/>
      <c r="BW77" s="620"/>
      <c r="BX77" s="615"/>
      <c r="BY77" s="615"/>
      <c r="BZ77" s="619"/>
      <c r="CA77" s="616"/>
      <c r="CB77" s="616"/>
      <c r="CC77" s="616"/>
      <c r="CD77" s="616"/>
      <c r="CE77" s="616"/>
      <c r="CF77" s="616"/>
      <c r="CG77" s="59"/>
      <c r="CH77" s="620"/>
      <c r="CI77" s="615"/>
      <c r="CJ77" s="615"/>
      <c r="CK77" s="619"/>
      <c r="CL77" s="616"/>
      <c r="CM77" s="616"/>
      <c r="CN77" s="616"/>
      <c r="CO77" s="616"/>
      <c r="CP77" s="616"/>
      <c r="CQ77" s="616"/>
      <c r="CR77" s="59"/>
      <c r="CS77" s="620"/>
      <c r="CT77" s="615"/>
      <c r="CU77" s="615"/>
      <c r="CV77" s="619"/>
      <c r="CW77" s="616"/>
      <c r="CX77" s="616"/>
      <c r="CY77" s="616"/>
      <c r="CZ77" s="616"/>
      <c r="DA77" s="616"/>
      <c r="DB77" s="616"/>
      <c r="DC77" s="59"/>
      <c r="DD77" s="620"/>
      <c r="DE77" s="615"/>
      <c r="DF77" s="615"/>
      <c r="DG77" s="619"/>
      <c r="DH77" s="616"/>
      <c r="DI77" s="616"/>
      <c r="DJ77" s="616"/>
      <c r="DK77" s="616"/>
      <c r="DL77" s="616"/>
      <c r="DM77" s="616"/>
      <c r="DN77" s="59"/>
      <c r="DO77" s="620"/>
      <c r="DP77" s="615"/>
      <c r="DQ77" s="615"/>
      <c r="DR77" s="619"/>
      <c r="DS77" s="616"/>
      <c r="DT77" s="616"/>
      <c r="DU77" s="616"/>
      <c r="DV77" s="616"/>
      <c r="DW77" s="616"/>
      <c r="DX77" s="616"/>
      <c r="DY77" s="59"/>
      <c r="DZ77" s="620"/>
      <c r="EA77" s="615"/>
      <c r="EB77" s="615"/>
      <c r="EC77" s="619"/>
      <c r="ED77" s="616"/>
      <c r="EE77" s="616"/>
      <c r="EF77" s="616"/>
      <c r="EG77" s="616"/>
      <c r="EH77" s="616"/>
      <c r="EI77" s="616"/>
      <c r="EJ77" s="59"/>
      <c r="EK77" s="620"/>
      <c r="EL77" s="615"/>
      <c r="EM77" s="615"/>
      <c r="EN77" s="619"/>
      <c r="EO77" s="616"/>
      <c r="EP77" s="616"/>
      <c r="EQ77" s="616"/>
      <c r="ER77" s="616"/>
      <c r="ES77" s="616"/>
      <c r="ET77" s="616"/>
      <c r="EU77" s="59"/>
      <c r="EV77" s="620"/>
      <c r="EW77" s="615"/>
      <c r="EX77" s="615"/>
      <c r="EY77" s="619"/>
      <c r="EZ77" s="616"/>
      <c r="FA77" s="616"/>
      <c r="FB77" s="616"/>
      <c r="FC77" s="616"/>
      <c r="FD77" s="616"/>
      <c r="FE77" s="616"/>
      <c r="FF77" s="59"/>
      <c r="FG77" s="620"/>
      <c r="FH77" s="615"/>
      <c r="FI77" s="615"/>
      <c r="FJ77" s="619"/>
      <c r="FK77" s="616"/>
      <c r="FL77" s="616"/>
      <c r="FM77" s="616"/>
      <c r="FN77" s="616"/>
      <c r="FO77" s="616"/>
      <c r="FP77" s="616"/>
      <c r="FQ77" s="59"/>
      <c r="FR77" s="620"/>
      <c r="FS77" s="615"/>
      <c r="FT77" s="615"/>
      <c r="FU77" s="619"/>
      <c r="FV77" s="616"/>
      <c r="FW77" s="616"/>
      <c r="FX77" s="616"/>
      <c r="FY77" s="616"/>
      <c r="FZ77" s="616"/>
      <c r="GA77" s="616"/>
      <c r="GB77" s="59"/>
      <c r="GC77" s="620"/>
      <c r="GD77" s="615"/>
      <c r="GE77" s="615"/>
      <c r="GF77" s="619"/>
      <c r="GG77" s="616"/>
      <c r="GH77" s="616"/>
      <c r="GI77" s="616"/>
      <c r="GJ77" s="616"/>
      <c r="GK77" s="616"/>
      <c r="GL77" s="616"/>
      <c r="GM77" s="59"/>
      <c r="GN77" s="620"/>
      <c r="GO77" s="615"/>
      <c r="GP77" s="615"/>
      <c r="GQ77" s="619"/>
      <c r="GR77" s="616"/>
      <c r="GS77" s="616"/>
      <c r="GT77" s="616"/>
      <c r="GU77" s="616"/>
      <c r="GV77" s="616"/>
      <c r="GW77" s="616"/>
      <c r="GX77" s="59"/>
      <c r="GY77" s="620"/>
      <c r="GZ77" s="615"/>
      <c r="HA77" s="615"/>
      <c r="HB77" s="619"/>
      <c r="HC77" s="616"/>
      <c r="HD77" s="616"/>
      <c r="HE77" s="616"/>
      <c r="HF77" s="616"/>
      <c r="HG77" s="616"/>
      <c r="HH77" s="616"/>
      <c r="HI77" s="59"/>
      <c r="HJ77" s="620"/>
      <c r="HK77" s="615"/>
      <c r="HL77" s="615"/>
      <c r="HM77" s="619"/>
      <c r="HN77" s="616"/>
      <c r="HO77" s="616"/>
      <c r="HP77" s="616"/>
      <c r="HQ77" s="616"/>
      <c r="HR77" s="616"/>
      <c r="HS77" s="616"/>
      <c r="HT77" s="59"/>
      <c r="HU77" s="620"/>
      <c r="HV77" s="615"/>
      <c r="HW77" s="615"/>
      <c r="HX77" s="619"/>
      <c r="HY77" s="616"/>
      <c r="HZ77" s="616"/>
      <c r="IA77" s="616"/>
      <c r="IB77" s="616"/>
      <c r="IC77" s="616"/>
      <c r="ID77" s="616"/>
      <c r="IE77" s="59"/>
      <c r="IF77" s="620"/>
      <c r="IG77" s="615"/>
      <c r="IH77" s="615"/>
      <c r="II77" s="619"/>
      <c r="IJ77" s="616"/>
      <c r="IK77" s="616"/>
      <c r="IL77" s="616"/>
      <c r="IM77" s="616"/>
      <c r="IN77" s="616"/>
      <c r="IO77" s="616"/>
      <c r="IP77" s="59"/>
      <c r="IQ77" s="620"/>
      <c r="IR77" s="615"/>
      <c r="IS77" s="615"/>
    </row>
    <row r="78" spans="1:253" x14ac:dyDescent="0.3">
      <c r="A78" s="973"/>
      <c r="B78" s="66"/>
      <c r="C78" s="66"/>
      <c r="D78" s="974"/>
      <c r="E78" s="974"/>
      <c r="F78" s="974"/>
      <c r="G78" s="974"/>
      <c r="H78" s="974"/>
      <c r="I78" s="974"/>
      <c r="J78" s="974"/>
      <c r="K78" s="974"/>
      <c r="L78" s="974"/>
      <c r="M78" s="974"/>
      <c r="N78" s="974"/>
      <c r="O78" s="974"/>
      <c r="P78" s="974"/>
      <c r="Q78" s="974"/>
      <c r="R78" s="974"/>
      <c r="S78" s="974"/>
      <c r="T78" s="974"/>
      <c r="U78" s="974"/>
      <c r="V78" s="974"/>
      <c r="W78" s="974"/>
      <c r="X78" s="974"/>
      <c r="Y78" s="974"/>
      <c r="Z78" s="974"/>
      <c r="AA78" s="616"/>
      <c r="AB78" s="59"/>
      <c r="AC78" s="620"/>
      <c r="AD78" s="615"/>
      <c r="AE78" s="956"/>
      <c r="AF78" s="956"/>
      <c r="AG78" s="957"/>
      <c r="AH78" s="619"/>
      <c r="AI78" s="616"/>
      <c r="AJ78" s="616"/>
      <c r="AK78" s="616"/>
      <c r="AL78" s="616"/>
      <c r="AM78" s="616"/>
      <c r="AN78" s="616"/>
      <c r="AO78" s="59"/>
      <c r="AP78" s="620"/>
      <c r="AQ78" s="615"/>
      <c r="AR78" s="615"/>
      <c r="AS78" s="619"/>
      <c r="AT78" s="616"/>
      <c r="AU78" s="616"/>
      <c r="AV78" s="616"/>
      <c r="AW78" s="616"/>
      <c r="AX78" s="616"/>
      <c r="AY78" s="616"/>
      <c r="AZ78" s="59"/>
      <c r="BA78" s="620"/>
      <c r="BB78" s="615"/>
      <c r="BC78" s="615"/>
      <c r="BD78" s="619"/>
      <c r="BE78" s="616"/>
      <c r="BF78" s="616"/>
      <c r="BG78" s="616"/>
      <c r="BH78" s="616"/>
      <c r="BI78" s="616"/>
      <c r="BJ78" s="616"/>
      <c r="BK78" s="59"/>
      <c r="BL78" s="620"/>
      <c r="BM78" s="615"/>
      <c r="BN78" s="615"/>
      <c r="BO78" s="619"/>
      <c r="BP78" s="616"/>
      <c r="BQ78" s="616"/>
      <c r="BR78" s="616"/>
      <c r="BS78" s="616"/>
      <c r="BT78" s="616"/>
      <c r="BU78" s="616"/>
      <c r="BV78" s="59"/>
      <c r="BW78" s="620"/>
      <c r="BX78" s="615"/>
      <c r="BY78" s="615"/>
      <c r="BZ78" s="619"/>
      <c r="CA78" s="616"/>
      <c r="CB78" s="616"/>
      <c r="CC78" s="616"/>
      <c r="CD78" s="616"/>
      <c r="CE78" s="616"/>
      <c r="CF78" s="616"/>
      <c r="CG78" s="59"/>
      <c r="CH78" s="620"/>
      <c r="CI78" s="615"/>
      <c r="CJ78" s="615"/>
      <c r="CK78" s="619"/>
      <c r="CL78" s="616"/>
      <c r="CM78" s="616"/>
      <c r="CN78" s="616"/>
      <c r="CO78" s="616"/>
      <c r="CP78" s="616"/>
      <c r="CQ78" s="616"/>
      <c r="CR78" s="59"/>
      <c r="CS78" s="620"/>
      <c r="CT78" s="615"/>
      <c r="CU78" s="615"/>
      <c r="CV78" s="619"/>
      <c r="CW78" s="616"/>
      <c r="CX78" s="616"/>
      <c r="CY78" s="616"/>
      <c r="CZ78" s="616"/>
      <c r="DA78" s="616"/>
      <c r="DB78" s="616"/>
      <c r="DC78" s="59"/>
      <c r="DD78" s="620"/>
      <c r="DE78" s="615"/>
      <c r="DF78" s="615"/>
      <c r="DG78" s="619"/>
      <c r="DH78" s="616"/>
      <c r="DI78" s="616"/>
      <c r="DJ78" s="616"/>
      <c r="DK78" s="616"/>
      <c r="DL78" s="616"/>
      <c r="DM78" s="616"/>
      <c r="DN78" s="59"/>
      <c r="DO78" s="620"/>
      <c r="DP78" s="615"/>
      <c r="DQ78" s="615"/>
      <c r="DR78" s="619"/>
      <c r="DS78" s="616"/>
      <c r="DT78" s="616"/>
      <c r="DU78" s="616"/>
      <c r="DV78" s="616"/>
      <c r="DW78" s="616"/>
      <c r="DX78" s="616"/>
      <c r="DY78" s="59"/>
      <c r="DZ78" s="620"/>
      <c r="EA78" s="615"/>
      <c r="EB78" s="615"/>
      <c r="EC78" s="619"/>
      <c r="ED78" s="616"/>
      <c r="EE78" s="616"/>
      <c r="EF78" s="616"/>
      <c r="EG78" s="616"/>
      <c r="EH78" s="616"/>
      <c r="EI78" s="616"/>
      <c r="EJ78" s="59"/>
      <c r="EK78" s="620"/>
      <c r="EL78" s="615"/>
      <c r="EM78" s="615"/>
      <c r="EN78" s="619"/>
      <c r="EO78" s="616"/>
      <c r="EP78" s="616"/>
      <c r="EQ78" s="616"/>
      <c r="ER78" s="616"/>
      <c r="ES78" s="616"/>
      <c r="ET78" s="616"/>
      <c r="EU78" s="59"/>
      <c r="EV78" s="620"/>
      <c r="EW78" s="615"/>
      <c r="EX78" s="615"/>
      <c r="EY78" s="619"/>
      <c r="EZ78" s="616"/>
      <c r="FA78" s="616"/>
      <c r="FB78" s="616"/>
      <c r="FC78" s="616"/>
      <c r="FD78" s="616"/>
      <c r="FE78" s="616"/>
      <c r="FF78" s="59"/>
      <c r="FG78" s="620"/>
      <c r="FH78" s="615"/>
      <c r="FI78" s="615"/>
      <c r="FJ78" s="619"/>
      <c r="FK78" s="616"/>
      <c r="FL78" s="616"/>
      <c r="FM78" s="616"/>
      <c r="FN78" s="616"/>
      <c r="FO78" s="616"/>
      <c r="FP78" s="616"/>
      <c r="FQ78" s="59"/>
      <c r="FR78" s="620"/>
      <c r="FS78" s="615"/>
      <c r="FT78" s="615"/>
      <c r="FU78" s="619"/>
      <c r="FV78" s="616"/>
      <c r="FW78" s="616"/>
      <c r="FX78" s="616"/>
      <c r="FY78" s="616"/>
      <c r="FZ78" s="616"/>
      <c r="GA78" s="616"/>
      <c r="GB78" s="59"/>
      <c r="GC78" s="620"/>
      <c r="GD78" s="615"/>
      <c r="GE78" s="615"/>
      <c r="GF78" s="619"/>
      <c r="GG78" s="616"/>
      <c r="GH78" s="616"/>
      <c r="GI78" s="616"/>
      <c r="GJ78" s="616"/>
      <c r="GK78" s="616"/>
      <c r="GL78" s="616"/>
      <c r="GM78" s="59"/>
      <c r="GN78" s="620"/>
      <c r="GO78" s="615"/>
      <c r="GP78" s="615"/>
      <c r="GQ78" s="619"/>
      <c r="GR78" s="616"/>
      <c r="GS78" s="616"/>
      <c r="GT78" s="616"/>
      <c r="GU78" s="616"/>
      <c r="GV78" s="616"/>
      <c r="GW78" s="616"/>
      <c r="GX78" s="59"/>
      <c r="GY78" s="620"/>
      <c r="GZ78" s="615"/>
      <c r="HA78" s="615"/>
      <c r="HB78" s="619"/>
      <c r="HC78" s="616"/>
      <c r="HD78" s="616"/>
      <c r="HE78" s="616"/>
      <c r="HF78" s="616"/>
      <c r="HG78" s="616"/>
      <c r="HH78" s="616"/>
      <c r="HI78" s="59"/>
      <c r="HJ78" s="620"/>
      <c r="HK78" s="615"/>
      <c r="HL78" s="615"/>
      <c r="HM78" s="619"/>
      <c r="HN78" s="616"/>
      <c r="HO78" s="616"/>
      <c r="HP78" s="616"/>
      <c r="HQ78" s="616"/>
      <c r="HR78" s="616"/>
      <c r="HS78" s="616"/>
      <c r="HT78" s="59"/>
      <c r="HU78" s="620"/>
      <c r="HV78" s="615"/>
      <c r="HW78" s="615"/>
      <c r="HX78" s="619"/>
      <c r="HY78" s="616"/>
      <c r="HZ78" s="616"/>
      <c r="IA78" s="616"/>
      <c r="IB78" s="616"/>
      <c r="IC78" s="616"/>
      <c r="ID78" s="616"/>
      <c r="IE78" s="59"/>
      <c r="IF78" s="620"/>
      <c r="IG78" s="615"/>
      <c r="IH78" s="615"/>
      <c r="II78" s="619"/>
      <c r="IJ78" s="616"/>
      <c r="IK78" s="616"/>
      <c r="IL78" s="616"/>
      <c r="IM78" s="616"/>
      <c r="IN78" s="616"/>
      <c r="IO78" s="616"/>
      <c r="IP78" s="59"/>
      <c r="IQ78" s="620"/>
      <c r="IR78" s="615"/>
      <c r="IS78" s="615"/>
    </row>
    <row r="79" spans="1:253" x14ac:dyDescent="0.3">
      <c r="A79" s="973"/>
      <c r="B79" s="66"/>
      <c r="C79" s="66"/>
      <c r="D79" s="974"/>
      <c r="E79" s="974"/>
      <c r="F79" s="974"/>
      <c r="G79" s="974"/>
      <c r="H79" s="974"/>
      <c r="I79" s="974"/>
      <c r="J79" s="974"/>
      <c r="K79" s="974"/>
      <c r="L79" s="974"/>
      <c r="M79" s="974"/>
      <c r="N79" s="974"/>
      <c r="O79" s="974"/>
      <c r="P79" s="974"/>
      <c r="Q79" s="974"/>
      <c r="R79" s="974"/>
      <c r="S79" s="974"/>
      <c r="T79" s="974"/>
      <c r="U79" s="974"/>
      <c r="V79" s="974"/>
      <c r="W79" s="974"/>
      <c r="X79" s="974"/>
      <c r="Y79" s="974"/>
      <c r="Z79" s="974"/>
      <c r="AA79" s="616"/>
      <c r="AB79" s="59"/>
      <c r="AC79" s="620"/>
      <c r="AD79" s="615"/>
      <c r="AE79" s="975"/>
      <c r="AF79" s="975"/>
      <c r="AG79" s="976"/>
      <c r="AH79" s="619"/>
      <c r="AI79" s="616"/>
      <c r="AJ79" s="616"/>
      <c r="AK79" s="616"/>
      <c r="AL79" s="616"/>
      <c r="AM79" s="616"/>
      <c r="AN79" s="616"/>
      <c r="AO79" s="59"/>
      <c r="AP79" s="620"/>
      <c r="AQ79" s="615"/>
      <c r="AR79" s="615"/>
      <c r="AS79" s="619"/>
      <c r="AT79" s="616"/>
      <c r="AU79" s="616"/>
      <c r="AV79" s="616"/>
      <c r="AW79" s="616"/>
      <c r="AX79" s="616"/>
      <c r="AY79" s="616"/>
      <c r="AZ79" s="59"/>
      <c r="BA79" s="620"/>
      <c r="BB79" s="615"/>
      <c r="BC79" s="615"/>
      <c r="BD79" s="619"/>
      <c r="BE79" s="616"/>
      <c r="BF79" s="616"/>
      <c r="BG79" s="616"/>
      <c r="BH79" s="616"/>
      <c r="BI79" s="616"/>
      <c r="BJ79" s="616"/>
      <c r="BK79" s="59"/>
      <c r="BL79" s="620"/>
      <c r="BM79" s="615"/>
      <c r="BN79" s="615"/>
      <c r="BO79" s="619"/>
      <c r="BP79" s="616"/>
      <c r="BQ79" s="616"/>
      <c r="BR79" s="616"/>
      <c r="BS79" s="616"/>
      <c r="BT79" s="616"/>
      <c r="BU79" s="616"/>
      <c r="BV79" s="59"/>
      <c r="BW79" s="620"/>
      <c r="BX79" s="615"/>
      <c r="BY79" s="615"/>
      <c r="BZ79" s="619"/>
      <c r="CA79" s="616"/>
      <c r="CB79" s="616"/>
      <c r="CC79" s="616"/>
      <c r="CD79" s="616"/>
      <c r="CE79" s="616"/>
      <c r="CF79" s="616"/>
      <c r="CG79" s="59"/>
      <c r="CH79" s="620"/>
      <c r="CI79" s="615"/>
      <c r="CJ79" s="615"/>
      <c r="CK79" s="619"/>
      <c r="CL79" s="616"/>
      <c r="CM79" s="616"/>
      <c r="CN79" s="616"/>
      <c r="CO79" s="616"/>
      <c r="CP79" s="616"/>
      <c r="CQ79" s="616"/>
      <c r="CR79" s="59"/>
      <c r="CS79" s="620"/>
      <c r="CT79" s="615"/>
      <c r="CU79" s="615"/>
      <c r="CV79" s="619"/>
      <c r="CW79" s="616"/>
      <c r="CX79" s="616"/>
      <c r="CY79" s="616"/>
      <c r="CZ79" s="616"/>
      <c r="DA79" s="616"/>
      <c r="DB79" s="616"/>
      <c r="DC79" s="59"/>
      <c r="DD79" s="620"/>
      <c r="DE79" s="615"/>
      <c r="DF79" s="615"/>
      <c r="DG79" s="619"/>
      <c r="DH79" s="616"/>
      <c r="DI79" s="616"/>
      <c r="DJ79" s="616"/>
      <c r="DK79" s="616"/>
      <c r="DL79" s="616"/>
      <c r="DM79" s="616"/>
      <c r="DN79" s="59"/>
      <c r="DO79" s="620"/>
      <c r="DP79" s="615"/>
      <c r="DQ79" s="615"/>
      <c r="DR79" s="619"/>
      <c r="DS79" s="616"/>
      <c r="DT79" s="616"/>
      <c r="DU79" s="616"/>
      <c r="DV79" s="616"/>
      <c r="DW79" s="616"/>
      <c r="DX79" s="616"/>
      <c r="DY79" s="59"/>
      <c r="DZ79" s="620"/>
      <c r="EA79" s="615"/>
      <c r="EB79" s="615"/>
      <c r="EC79" s="619"/>
      <c r="ED79" s="616"/>
      <c r="EE79" s="616"/>
      <c r="EF79" s="616"/>
      <c r="EG79" s="616"/>
      <c r="EH79" s="616"/>
      <c r="EI79" s="616"/>
      <c r="EJ79" s="59"/>
      <c r="EK79" s="620"/>
      <c r="EL79" s="615"/>
      <c r="EM79" s="615"/>
      <c r="EN79" s="619"/>
      <c r="EO79" s="616"/>
      <c r="EP79" s="616"/>
      <c r="EQ79" s="616"/>
      <c r="ER79" s="616"/>
      <c r="ES79" s="616"/>
      <c r="ET79" s="616"/>
      <c r="EU79" s="59"/>
      <c r="EV79" s="620"/>
      <c r="EW79" s="615"/>
      <c r="EX79" s="615"/>
      <c r="EY79" s="619"/>
      <c r="EZ79" s="616"/>
      <c r="FA79" s="616"/>
      <c r="FB79" s="616"/>
      <c r="FC79" s="616"/>
      <c r="FD79" s="616"/>
      <c r="FE79" s="616"/>
      <c r="FF79" s="59"/>
      <c r="FG79" s="620"/>
      <c r="FH79" s="615"/>
      <c r="FI79" s="615"/>
      <c r="FJ79" s="619"/>
      <c r="FK79" s="616"/>
      <c r="FL79" s="616"/>
      <c r="FM79" s="616"/>
      <c r="FN79" s="616"/>
      <c r="FO79" s="616"/>
      <c r="FP79" s="616"/>
      <c r="FQ79" s="59"/>
      <c r="FR79" s="620"/>
      <c r="FS79" s="615"/>
      <c r="FT79" s="615"/>
      <c r="FU79" s="619"/>
      <c r="FV79" s="616"/>
      <c r="FW79" s="616"/>
      <c r="FX79" s="616"/>
      <c r="FY79" s="616"/>
      <c r="FZ79" s="616"/>
      <c r="GA79" s="616"/>
      <c r="GB79" s="59"/>
      <c r="GC79" s="620"/>
      <c r="GD79" s="615"/>
      <c r="GE79" s="615"/>
      <c r="GF79" s="619"/>
      <c r="GG79" s="616"/>
      <c r="GH79" s="616"/>
      <c r="GI79" s="616"/>
      <c r="GJ79" s="616"/>
      <c r="GK79" s="616"/>
      <c r="GL79" s="616"/>
      <c r="GM79" s="59"/>
      <c r="GN79" s="620"/>
      <c r="GO79" s="615"/>
      <c r="GP79" s="615"/>
      <c r="GQ79" s="619"/>
      <c r="GR79" s="616"/>
      <c r="GS79" s="616"/>
      <c r="GT79" s="616"/>
      <c r="GU79" s="616"/>
      <c r="GV79" s="616"/>
      <c r="GW79" s="616"/>
      <c r="GX79" s="59"/>
      <c r="GY79" s="620"/>
      <c r="GZ79" s="615"/>
      <c r="HA79" s="615"/>
      <c r="HB79" s="619"/>
      <c r="HC79" s="616"/>
      <c r="HD79" s="616"/>
      <c r="HE79" s="616"/>
      <c r="HF79" s="616"/>
      <c r="HG79" s="616"/>
      <c r="HH79" s="616"/>
      <c r="HI79" s="59"/>
      <c r="HJ79" s="620"/>
      <c r="HK79" s="615"/>
      <c r="HL79" s="615"/>
      <c r="HM79" s="619"/>
      <c r="HN79" s="616"/>
      <c r="HO79" s="616"/>
      <c r="HP79" s="616"/>
      <c r="HQ79" s="616"/>
      <c r="HR79" s="616"/>
      <c r="HS79" s="616"/>
      <c r="HT79" s="59"/>
      <c r="HU79" s="620"/>
      <c r="HV79" s="615"/>
      <c r="HW79" s="615"/>
      <c r="HX79" s="619"/>
      <c r="HY79" s="616"/>
      <c r="HZ79" s="616"/>
      <c r="IA79" s="616"/>
      <c r="IB79" s="616"/>
      <c r="IC79" s="616"/>
      <c r="ID79" s="616"/>
      <c r="IE79" s="59"/>
      <c r="IF79" s="620"/>
      <c r="IG79" s="615"/>
      <c r="IH79" s="615"/>
      <c r="II79" s="619"/>
      <c r="IJ79" s="616"/>
      <c r="IK79" s="616"/>
      <c r="IL79" s="616"/>
      <c r="IM79" s="616"/>
      <c r="IN79" s="616"/>
      <c r="IO79" s="616"/>
      <c r="IP79" s="59"/>
      <c r="IQ79" s="620"/>
      <c r="IR79" s="615"/>
      <c r="IS79" s="615"/>
    </row>
    <row r="80" spans="1:253" x14ac:dyDescent="0.3">
      <c r="A80" s="973"/>
      <c r="B80" s="66"/>
      <c r="C80" s="66"/>
      <c r="D80" s="974"/>
      <c r="E80" s="974"/>
      <c r="F80" s="974"/>
      <c r="G80" s="974"/>
      <c r="H80" s="974"/>
      <c r="I80" s="974"/>
      <c r="J80" s="974"/>
      <c r="K80" s="974"/>
      <c r="L80" s="974"/>
      <c r="M80" s="974"/>
      <c r="N80" s="974"/>
      <c r="O80" s="974"/>
      <c r="P80" s="974"/>
      <c r="Q80" s="974"/>
      <c r="R80" s="974"/>
      <c r="S80" s="974"/>
      <c r="T80" s="974"/>
      <c r="U80" s="974"/>
      <c r="V80" s="974"/>
      <c r="W80" s="974"/>
      <c r="X80" s="974"/>
      <c r="Y80" s="974"/>
      <c r="Z80" s="974"/>
      <c r="AA80" s="939"/>
      <c r="AB80" s="59"/>
      <c r="AC80" s="620"/>
      <c r="AD80" s="615"/>
      <c r="AE80" s="914"/>
      <c r="AF80" s="914"/>
      <c r="AG80" s="957"/>
      <c r="AH80" s="619"/>
      <c r="AI80" s="616"/>
      <c r="AJ80" s="616"/>
      <c r="AK80" s="616"/>
      <c r="AL80" s="616"/>
      <c r="AM80" s="616"/>
      <c r="AN80" s="616"/>
      <c r="AO80" s="59"/>
      <c r="AP80" s="620"/>
      <c r="AQ80" s="615"/>
      <c r="AR80" s="615"/>
      <c r="AS80" s="619"/>
      <c r="AT80" s="616"/>
      <c r="AU80" s="616"/>
      <c r="AV80" s="616"/>
      <c r="AW80" s="616"/>
      <c r="AX80" s="616"/>
      <c r="AY80" s="616"/>
      <c r="AZ80" s="59"/>
      <c r="BA80" s="620"/>
      <c r="BB80" s="615"/>
      <c r="BC80" s="615"/>
      <c r="BD80" s="619"/>
      <c r="BE80" s="616"/>
      <c r="BF80" s="616"/>
      <c r="BG80" s="616"/>
      <c r="BH80" s="616"/>
      <c r="BI80" s="616"/>
      <c r="BJ80" s="616"/>
      <c r="BK80" s="59"/>
      <c r="BL80" s="620"/>
      <c r="BM80" s="615"/>
      <c r="BN80" s="615"/>
      <c r="BO80" s="619"/>
      <c r="BP80" s="616"/>
      <c r="BQ80" s="616"/>
      <c r="BR80" s="616"/>
      <c r="BS80" s="616"/>
      <c r="BT80" s="616"/>
      <c r="BU80" s="616"/>
      <c r="BV80" s="59"/>
      <c r="BW80" s="620"/>
      <c r="BX80" s="615"/>
      <c r="BY80" s="615"/>
      <c r="BZ80" s="619"/>
      <c r="CA80" s="616"/>
      <c r="CB80" s="616"/>
      <c r="CC80" s="616"/>
      <c r="CD80" s="616"/>
      <c r="CE80" s="616"/>
      <c r="CF80" s="616"/>
      <c r="CG80" s="59"/>
      <c r="CH80" s="620"/>
      <c r="CI80" s="615"/>
      <c r="CJ80" s="615"/>
      <c r="CK80" s="619"/>
      <c r="CL80" s="616"/>
      <c r="CM80" s="616"/>
      <c r="CN80" s="616"/>
      <c r="CO80" s="616"/>
      <c r="CP80" s="616"/>
      <c r="CQ80" s="616"/>
      <c r="CR80" s="59"/>
      <c r="CS80" s="620"/>
      <c r="CT80" s="615"/>
      <c r="CU80" s="615"/>
      <c r="CV80" s="619"/>
      <c r="CW80" s="616"/>
      <c r="CX80" s="616"/>
      <c r="CY80" s="616"/>
      <c r="CZ80" s="616"/>
      <c r="DA80" s="616"/>
      <c r="DB80" s="616"/>
      <c r="DC80" s="59"/>
      <c r="DD80" s="620"/>
      <c r="DE80" s="615"/>
      <c r="DF80" s="615"/>
      <c r="DG80" s="619"/>
      <c r="DH80" s="616"/>
      <c r="DI80" s="616"/>
      <c r="DJ80" s="616"/>
      <c r="DK80" s="616"/>
      <c r="DL80" s="616"/>
      <c r="DM80" s="616"/>
      <c r="DN80" s="59"/>
      <c r="DO80" s="620"/>
      <c r="DP80" s="615"/>
      <c r="DQ80" s="615"/>
      <c r="DR80" s="619"/>
      <c r="DS80" s="616"/>
      <c r="DT80" s="616"/>
      <c r="DU80" s="616"/>
      <c r="DV80" s="616"/>
      <c r="DW80" s="616"/>
      <c r="DX80" s="616"/>
      <c r="DY80" s="59"/>
      <c r="DZ80" s="620"/>
      <c r="EA80" s="615"/>
      <c r="EB80" s="615"/>
      <c r="EC80" s="619"/>
      <c r="ED80" s="616"/>
      <c r="EE80" s="616"/>
      <c r="EF80" s="616"/>
      <c r="EG80" s="616"/>
      <c r="EH80" s="616"/>
      <c r="EI80" s="616"/>
      <c r="EJ80" s="59"/>
      <c r="EK80" s="620"/>
      <c r="EL80" s="615"/>
      <c r="EM80" s="615"/>
      <c r="EN80" s="619"/>
      <c r="EO80" s="616"/>
      <c r="EP80" s="616"/>
      <c r="EQ80" s="616"/>
      <c r="ER80" s="616"/>
      <c r="ES80" s="616"/>
      <c r="ET80" s="616"/>
      <c r="EU80" s="59"/>
      <c r="EV80" s="620"/>
      <c r="EW80" s="615"/>
      <c r="EX80" s="615"/>
      <c r="EY80" s="619"/>
      <c r="EZ80" s="616"/>
      <c r="FA80" s="616"/>
      <c r="FB80" s="616"/>
      <c r="FC80" s="616"/>
      <c r="FD80" s="616"/>
      <c r="FE80" s="616"/>
      <c r="FF80" s="59"/>
      <c r="FG80" s="620"/>
      <c r="FH80" s="615"/>
      <c r="FI80" s="615"/>
      <c r="FJ80" s="619"/>
      <c r="FK80" s="616"/>
      <c r="FL80" s="616"/>
      <c r="FM80" s="616"/>
      <c r="FN80" s="616"/>
      <c r="FO80" s="616"/>
      <c r="FP80" s="616"/>
      <c r="FQ80" s="59"/>
      <c r="FR80" s="620"/>
      <c r="FS80" s="615"/>
      <c r="FT80" s="615"/>
      <c r="FU80" s="619"/>
      <c r="FV80" s="616"/>
      <c r="FW80" s="616"/>
      <c r="FX80" s="616"/>
      <c r="FY80" s="616"/>
      <c r="FZ80" s="616"/>
      <c r="GA80" s="616"/>
      <c r="GB80" s="59"/>
      <c r="GC80" s="620"/>
      <c r="GD80" s="615"/>
      <c r="GE80" s="615"/>
      <c r="GF80" s="619"/>
      <c r="GG80" s="616"/>
      <c r="GH80" s="616"/>
      <c r="GI80" s="616"/>
      <c r="GJ80" s="616"/>
      <c r="GK80" s="616"/>
      <c r="GL80" s="616"/>
      <c r="GM80" s="59"/>
      <c r="GN80" s="620"/>
      <c r="GO80" s="615"/>
      <c r="GP80" s="615"/>
      <c r="GQ80" s="619"/>
      <c r="GR80" s="616"/>
      <c r="GS80" s="616"/>
      <c r="GT80" s="616"/>
      <c r="GU80" s="616"/>
      <c r="GV80" s="616"/>
      <c r="GW80" s="616"/>
      <c r="GX80" s="59"/>
      <c r="GY80" s="620"/>
      <c r="GZ80" s="615"/>
      <c r="HA80" s="615"/>
      <c r="HB80" s="619"/>
      <c r="HC80" s="616"/>
      <c r="HD80" s="616"/>
      <c r="HE80" s="616"/>
      <c r="HF80" s="616"/>
      <c r="HG80" s="616"/>
      <c r="HH80" s="616"/>
      <c r="HI80" s="59"/>
      <c r="HJ80" s="620"/>
      <c r="HK80" s="615"/>
      <c r="HL80" s="615"/>
      <c r="HM80" s="619"/>
      <c r="HN80" s="616"/>
      <c r="HO80" s="616"/>
      <c r="HP80" s="616"/>
      <c r="HQ80" s="616"/>
      <c r="HR80" s="616"/>
      <c r="HS80" s="616"/>
      <c r="HT80" s="59"/>
      <c r="HU80" s="620"/>
      <c r="HV80" s="615"/>
      <c r="HW80" s="615"/>
      <c r="HX80" s="619"/>
      <c r="HY80" s="616"/>
      <c r="HZ80" s="616"/>
      <c r="IA80" s="616"/>
      <c r="IB80" s="616"/>
      <c r="IC80" s="616"/>
      <c r="ID80" s="616"/>
      <c r="IE80" s="59"/>
      <c r="IF80" s="620"/>
      <c r="IG80" s="615"/>
      <c r="IH80" s="615"/>
      <c r="II80" s="619"/>
      <c r="IJ80" s="616"/>
      <c r="IK80" s="616"/>
      <c r="IL80" s="616"/>
      <c r="IM80" s="616"/>
      <c r="IN80" s="616"/>
      <c r="IO80" s="616"/>
      <c r="IP80" s="59"/>
      <c r="IQ80" s="620"/>
      <c r="IR80" s="615"/>
      <c r="IS80" s="615"/>
    </row>
    <row r="81" spans="1:253" x14ac:dyDescent="0.3">
      <c r="A81" s="973"/>
      <c r="B81" s="66"/>
      <c r="C81" s="66"/>
      <c r="D81" s="974"/>
      <c r="E81" s="974"/>
      <c r="F81" s="974"/>
      <c r="G81" s="974"/>
      <c r="H81" s="974"/>
      <c r="I81" s="974"/>
      <c r="J81" s="974"/>
      <c r="K81" s="974"/>
      <c r="L81" s="974"/>
      <c r="M81" s="974"/>
      <c r="N81" s="974"/>
      <c r="O81" s="974"/>
      <c r="P81" s="974"/>
      <c r="Q81" s="974"/>
      <c r="R81" s="974"/>
      <c r="S81" s="974"/>
      <c r="T81" s="974"/>
      <c r="U81" s="974"/>
      <c r="V81" s="974"/>
      <c r="W81" s="974"/>
      <c r="X81" s="974"/>
      <c r="Y81" s="974"/>
      <c r="Z81" s="974"/>
      <c r="AA81" s="939"/>
      <c r="AB81" s="59"/>
      <c r="AC81" s="620"/>
      <c r="AD81" s="615"/>
      <c r="AE81" s="977"/>
      <c r="AF81" s="977"/>
      <c r="AG81" s="976"/>
      <c r="AH81" s="619"/>
      <c r="AI81" s="616"/>
      <c r="AJ81" s="616"/>
      <c r="AK81" s="616"/>
      <c r="AL81" s="616"/>
      <c r="AM81" s="616"/>
      <c r="AN81" s="616"/>
      <c r="AO81" s="59"/>
      <c r="AP81" s="620"/>
      <c r="AQ81" s="615"/>
      <c r="AR81" s="615"/>
      <c r="AS81" s="619"/>
      <c r="AT81" s="616"/>
      <c r="AU81" s="616"/>
      <c r="AV81" s="616"/>
      <c r="AW81" s="616"/>
      <c r="AX81" s="616"/>
      <c r="AY81" s="616"/>
      <c r="AZ81" s="59"/>
      <c r="BA81" s="620"/>
      <c r="BB81" s="615"/>
      <c r="BC81" s="615"/>
      <c r="BD81" s="619"/>
      <c r="BE81" s="616"/>
      <c r="BF81" s="616"/>
      <c r="BG81" s="616"/>
      <c r="BH81" s="616"/>
      <c r="BI81" s="616"/>
      <c r="BJ81" s="616"/>
      <c r="BK81" s="59"/>
      <c r="BL81" s="620"/>
      <c r="BM81" s="615"/>
      <c r="BN81" s="615"/>
      <c r="BO81" s="619"/>
      <c r="BP81" s="616"/>
      <c r="BQ81" s="616"/>
      <c r="BR81" s="616"/>
      <c r="BS81" s="616"/>
      <c r="BT81" s="616"/>
      <c r="BU81" s="616"/>
      <c r="BV81" s="59"/>
      <c r="BW81" s="620"/>
      <c r="BX81" s="615"/>
      <c r="BY81" s="615"/>
      <c r="BZ81" s="619"/>
      <c r="CA81" s="616"/>
      <c r="CB81" s="616"/>
      <c r="CC81" s="616"/>
      <c r="CD81" s="616"/>
      <c r="CE81" s="616"/>
      <c r="CF81" s="616"/>
      <c r="CG81" s="59"/>
      <c r="CH81" s="620"/>
      <c r="CI81" s="615"/>
      <c r="CJ81" s="615"/>
      <c r="CK81" s="619"/>
      <c r="CL81" s="616"/>
      <c r="CM81" s="616"/>
      <c r="CN81" s="616"/>
      <c r="CO81" s="616"/>
      <c r="CP81" s="616"/>
      <c r="CQ81" s="616"/>
      <c r="CR81" s="59"/>
      <c r="CS81" s="620"/>
      <c r="CT81" s="615"/>
      <c r="CU81" s="615"/>
      <c r="CV81" s="619"/>
      <c r="CW81" s="616"/>
      <c r="CX81" s="616"/>
      <c r="CY81" s="616"/>
      <c r="CZ81" s="616"/>
      <c r="DA81" s="616"/>
      <c r="DB81" s="616"/>
      <c r="DC81" s="59"/>
      <c r="DD81" s="620"/>
      <c r="DE81" s="615"/>
      <c r="DF81" s="615"/>
      <c r="DG81" s="619"/>
      <c r="DH81" s="616"/>
      <c r="DI81" s="616"/>
      <c r="DJ81" s="616"/>
      <c r="DK81" s="616"/>
      <c r="DL81" s="616"/>
      <c r="DM81" s="616"/>
      <c r="DN81" s="59"/>
      <c r="DO81" s="620"/>
      <c r="DP81" s="615"/>
      <c r="DQ81" s="615"/>
      <c r="DR81" s="619"/>
      <c r="DS81" s="616"/>
      <c r="DT81" s="616"/>
      <c r="DU81" s="616"/>
      <c r="DV81" s="616"/>
      <c r="DW81" s="616"/>
      <c r="DX81" s="616"/>
      <c r="DY81" s="59"/>
      <c r="DZ81" s="620"/>
      <c r="EA81" s="615"/>
      <c r="EB81" s="615"/>
      <c r="EC81" s="619"/>
      <c r="ED81" s="616"/>
      <c r="EE81" s="616"/>
      <c r="EF81" s="616"/>
      <c r="EG81" s="616"/>
      <c r="EH81" s="616"/>
      <c r="EI81" s="616"/>
      <c r="EJ81" s="59"/>
      <c r="EK81" s="620"/>
      <c r="EL81" s="615"/>
      <c r="EM81" s="615"/>
      <c r="EN81" s="619"/>
      <c r="EO81" s="616"/>
      <c r="EP81" s="616"/>
      <c r="EQ81" s="616"/>
      <c r="ER81" s="616"/>
      <c r="ES81" s="616"/>
      <c r="ET81" s="616"/>
      <c r="EU81" s="59"/>
      <c r="EV81" s="620"/>
      <c r="EW81" s="615"/>
      <c r="EX81" s="615"/>
      <c r="EY81" s="619"/>
      <c r="EZ81" s="616"/>
      <c r="FA81" s="616"/>
      <c r="FB81" s="616"/>
      <c r="FC81" s="616"/>
      <c r="FD81" s="616"/>
      <c r="FE81" s="616"/>
      <c r="FF81" s="59"/>
      <c r="FG81" s="620"/>
      <c r="FH81" s="615"/>
      <c r="FI81" s="615"/>
      <c r="FJ81" s="619"/>
      <c r="FK81" s="616"/>
      <c r="FL81" s="616"/>
      <c r="FM81" s="616"/>
      <c r="FN81" s="616"/>
      <c r="FO81" s="616"/>
      <c r="FP81" s="616"/>
      <c r="FQ81" s="59"/>
      <c r="FR81" s="620"/>
      <c r="FS81" s="615"/>
      <c r="FT81" s="615"/>
      <c r="FU81" s="619"/>
      <c r="FV81" s="616"/>
      <c r="FW81" s="616"/>
      <c r="FX81" s="616"/>
      <c r="FY81" s="616"/>
      <c r="FZ81" s="616"/>
      <c r="GA81" s="616"/>
      <c r="GB81" s="59"/>
      <c r="GC81" s="620"/>
      <c r="GD81" s="615"/>
      <c r="GE81" s="615"/>
      <c r="GF81" s="619"/>
      <c r="GG81" s="616"/>
      <c r="GH81" s="616"/>
      <c r="GI81" s="616"/>
      <c r="GJ81" s="616"/>
      <c r="GK81" s="616"/>
      <c r="GL81" s="616"/>
      <c r="GM81" s="59"/>
      <c r="GN81" s="620"/>
      <c r="GO81" s="615"/>
      <c r="GP81" s="615"/>
      <c r="GQ81" s="619"/>
      <c r="GR81" s="616"/>
      <c r="GS81" s="616"/>
      <c r="GT81" s="616"/>
      <c r="GU81" s="616"/>
      <c r="GV81" s="616"/>
      <c r="GW81" s="616"/>
      <c r="GX81" s="59"/>
      <c r="GY81" s="620"/>
      <c r="GZ81" s="615"/>
      <c r="HA81" s="615"/>
      <c r="HB81" s="619"/>
      <c r="HC81" s="616"/>
      <c r="HD81" s="616"/>
      <c r="HE81" s="616"/>
      <c r="HF81" s="616"/>
      <c r="HG81" s="616"/>
      <c r="HH81" s="616"/>
      <c r="HI81" s="59"/>
      <c r="HJ81" s="620"/>
      <c r="HK81" s="615"/>
      <c r="HL81" s="615"/>
      <c r="HM81" s="619"/>
      <c r="HN81" s="616"/>
      <c r="HO81" s="616"/>
      <c r="HP81" s="616"/>
      <c r="HQ81" s="616"/>
      <c r="HR81" s="616"/>
      <c r="HS81" s="616"/>
      <c r="HT81" s="59"/>
      <c r="HU81" s="620"/>
      <c r="HV81" s="615"/>
      <c r="HW81" s="615"/>
      <c r="HX81" s="619"/>
      <c r="HY81" s="616"/>
      <c r="HZ81" s="616"/>
      <c r="IA81" s="616"/>
      <c r="IB81" s="616"/>
      <c r="IC81" s="616"/>
      <c r="ID81" s="616"/>
      <c r="IE81" s="59"/>
      <c r="IF81" s="620"/>
      <c r="IG81" s="615"/>
      <c r="IH81" s="615"/>
      <c r="II81" s="619"/>
      <c r="IJ81" s="616"/>
      <c r="IK81" s="616"/>
      <c r="IL81" s="616"/>
      <c r="IM81" s="616"/>
      <c r="IN81" s="616"/>
      <c r="IO81" s="616"/>
      <c r="IP81" s="59"/>
      <c r="IQ81" s="620"/>
      <c r="IR81" s="615"/>
      <c r="IS81" s="615"/>
    </row>
    <row r="82" spans="1:253" x14ac:dyDescent="0.3">
      <c r="A82" s="973"/>
      <c r="B82" s="66"/>
      <c r="C82" s="66"/>
      <c r="D82" s="974"/>
      <c r="E82" s="974"/>
      <c r="F82" s="974"/>
      <c r="G82" s="974"/>
      <c r="H82" s="974"/>
      <c r="I82" s="974"/>
      <c r="J82" s="974"/>
      <c r="K82" s="974"/>
      <c r="L82" s="974"/>
      <c r="M82" s="974"/>
      <c r="N82" s="974"/>
      <c r="O82" s="974"/>
      <c r="P82" s="974"/>
      <c r="Q82" s="974"/>
      <c r="R82" s="974"/>
      <c r="S82" s="974"/>
      <c r="T82" s="974"/>
      <c r="U82" s="974"/>
      <c r="V82" s="974"/>
      <c r="W82" s="974"/>
      <c r="X82" s="974"/>
      <c r="Y82" s="974"/>
      <c r="Z82" s="974"/>
      <c r="AA82" s="939"/>
      <c r="AB82" s="59"/>
      <c r="AC82" s="620"/>
      <c r="AD82" s="615"/>
      <c r="AE82" s="956"/>
      <c r="AF82" s="956"/>
      <c r="AG82" s="957"/>
      <c r="AH82" s="619"/>
      <c r="AI82" s="616"/>
      <c r="AJ82" s="616"/>
      <c r="AK82" s="616"/>
      <c r="AL82" s="616"/>
      <c r="AM82" s="616"/>
      <c r="AN82" s="616"/>
      <c r="AO82" s="59"/>
      <c r="AP82" s="620"/>
      <c r="AQ82" s="615"/>
      <c r="AR82" s="615"/>
      <c r="AS82" s="619"/>
      <c r="AT82" s="616"/>
      <c r="AU82" s="616"/>
      <c r="AV82" s="616"/>
      <c r="AW82" s="616"/>
      <c r="AX82" s="616"/>
      <c r="AY82" s="616"/>
      <c r="AZ82" s="59"/>
      <c r="BA82" s="620"/>
      <c r="BB82" s="615"/>
      <c r="BC82" s="615"/>
      <c r="BD82" s="619"/>
      <c r="BE82" s="616"/>
      <c r="BF82" s="616"/>
      <c r="BG82" s="616"/>
      <c r="BH82" s="616"/>
      <c r="BI82" s="616"/>
      <c r="BJ82" s="616"/>
      <c r="BK82" s="59"/>
      <c r="BL82" s="620"/>
      <c r="BM82" s="615"/>
      <c r="BN82" s="615"/>
      <c r="BO82" s="619"/>
      <c r="BP82" s="616"/>
      <c r="BQ82" s="616"/>
      <c r="BR82" s="616"/>
      <c r="BS82" s="616"/>
      <c r="BT82" s="616"/>
      <c r="BU82" s="616"/>
      <c r="BV82" s="59"/>
      <c r="BW82" s="620"/>
      <c r="BX82" s="615"/>
      <c r="BY82" s="615"/>
      <c r="BZ82" s="619"/>
      <c r="CA82" s="616"/>
      <c r="CB82" s="616"/>
      <c r="CC82" s="616"/>
      <c r="CD82" s="616"/>
      <c r="CE82" s="616"/>
      <c r="CF82" s="616"/>
      <c r="CG82" s="59"/>
      <c r="CH82" s="620"/>
      <c r="CI82" s="615"/>
      <c r="CJ82" s="615"/>
      <c r="CK82" s="619"/>
      <c r="CL82" s="616"/>
      <c r="CM82" s="616"/>
      <c r="CN82" s="616"/>
      <c r="CO82" s="616"/>
      <c r="CP82" s="616"/>
      <c r="CQ82" s="616"/>
      <c r="CR82" s="59"/>
      <c r="CS82" s="620"/>
      <c r="CT82" s="615"/>
      <c r="CU82" s="615"/>
      <c r="CV82" s="619"/>
      <c r="CW82" s="616"/>
      <c r="CX82" s="616"/>
      <c r="CY82" s="616"/>
      <c r="CZ82" s="616"/>
      <c r="DA82" s="616"/>
      <c r="DB82" s="616"/>
      <c r="DC82" s="59"/>
      <c r="DD82" s="620"/>
      <c r="DE82" s="615"/>
      <c r="DF82" s="615"/>
      <c r="DG82" s="619"/>
      <c r="DH82" s="616"/>
      <c r="DI82" s="616"/>
      <c r="DJ82" s="616"/>
      <c r="DK82" s="616"/>
      <c r="DL82" s="616"/>
      <c r="DM82" s="616"/>
      <c r="DN82" s="59"/>
      <c r="DO82" s="620"/>
      <c r="DP82" s="615"/>
      <c r="DQ82" s="615"/>
      <c r="DR82" s="619"/>
      <c r="DS82" s="616"/>
      <c r="DT82" s="616"/>
      <c r="DU82" s="616"/>
      <c r="DV82" s="616"/>
      <c r="DW82" s="616"/>
      <c r="DX82" s="616"/>
      <c r="DY82" s="59"/>
      <c r="DZ82" s="620"/>
      <c r="EA82" s="615"/>
      <c r="EB82" s="615"/>
      <c r="EC82" s="619"/>
      <c r="ED82" s="616"/>
      <c r="EE82" s="616"/>
      <c r="EF82" s="616"/>
      <c r="EG82" s="616"/>
      <c r="EH82" s="616"/>
      <c r="EI82" s="616"/>
      <c r="EJ82" s="59"/>
      <c r="EK82" s="620"/>
      <c r="EL82" s="615"/>
      <c r="EM82" s="615"/>
      <c r="EN82" s="619"/>
      <c r="EO82" s="616"/>
      <c r="EP82" s="616"/>
      <c r="EQ82" s="616"/>
      <c r="ER82" s="616"/>
      <c r="ES82" s="616"/>
      <c r="ET82" s="616"/>
      <c r="EU82" s="59"/>
      <c r="EV82" s="620"/>
      <c r="EW82" s="615"/>
      <c r="EX82" s="615"/>
      <c r="EY82" s="619"/>
      <c r="EZ82" s="616"/>
      <c r="FA82" s="616"/>
      <c r="FB82" s="616"/>
      <c r="FC82" s="616"/>
      <c r="FD82" s="616"/>
      <c r="FE82" s="616"/>
      <c r="FF82" s="59"/>
      <c r="FG82" s="620"/>
      <c r="FH82" s="615"/>
      <c r="FI82" s="615"/>
      <c r="FJ82" s="619"/>
      <c r="FK82" s="616"/>
      <c r="FL82" s="616"/>
      <c r="FM82" s="616"/>
      <c r="FN82" s="616"/>
      <c r="FO82" s="616"/>
      <c r="FP82" s="616"/>
      <c r="FQ82" s="59"/>
      <c r="FR82" s="620"/>
      <c r="FS82" s="615"/>
      <c r="FT82" s="615"/>
      <c r="FU82" s="619"/>
      <c r="FV82" s="616"/>
      <c r="FW82" s="616"/>
      <c r="FX82" s="616"/>
      <c r="FY82" s="616"/>
      <c r="FZ82" s="616"/>
      <c r="GA82" s="616"/>
      <c r="GB82" s="59"/>
      <c r="GC82" s="620"/>
      <c r="GD82" s="615"/>
      <c r="GE82" s="615"/>
      <c r="GF82" s="619"/>
      <c r="GG82" s="616"/>
      <c r="GH82" s="616"/>
      <c r="GI82" s="616"/>
      <c r="GJ82" s="616"/>
      <c r="GK82" s="616"/>
      <c r="GL82" s="616"/>
      <c r="GM82" s="59"/>
      <c r="GN82" s="620"/>
      <c r="GO82" s="615"/>
      <c r="GP82" s="615"/>
      <c r="GQ82" s="619"/>
      <c r="GR82" s="616"/>
      <c r="GS82" s="616"/>
      <c r="GT82" s="616"/>
      <c r="GU82" s="616"/>
      <c r="GV82" s="616"/>
      <c r="GW82" s="616"/>
      <c r="GX82" s="59"/>
      <c r="GY82" s="620"/>
      <c r="GZ82" s="615"/>
      <c r="HA82" s="615"/>
      <c r="HB82" s="619"/>
      <c r="HC82" s="616"/>
      <c r="HD82" s="616"/>
      <c r="HE82" s="616"/>
      <c r="HF82" s="616"/>
      <c r="HG82" s="616"/>
      <c r="HH82" s="616"/>
      <c r="HI82" s="59"/>
      <c r="HJ82" s="620"/>
      <c r="HK82" s="615"/>
      <c r="HL82" s="615"/>
      <c r="HM82" s="619"/>
      <c r="HN82" s="616"/>
      <c r="HO82" s="616"/>
      <c r="HP82" s="616"/>
      <c r="HQ82" s="616"/>
      <c r="HR82" s="616"/>
      <c r="HS82" s="616"/>
      <c r="HT82" s="59"/>
      <c r="HU82" s="620"/>
      <c r="HV82" s="615"/>
      <c r="HW82" s="615"/>
      <c r="HX82" s="619"/>
      <c r="HY82" s="616"/>
      <c r="HZ82" s="616"/>
      <c r="IA82" s="616"/>
      <c r="IB82" s="616"/>
      <c r="IC82" s="616"/>
      <c r="ID82" s="616"/>
      <c r="IE82" s="59"/>
      <c r="IF82" s="620"/>
      <c r="IG82" s="615"/>
      <c r="IH82" s="615"/>
      <c r="II82" s="619"/>
      <c r="IJ82" s="616"/>
      <c r="IK82" s="616"/>
      <c r="IL82" s="616"/>
      <c r="IM82" s="616"/>
      <c r="IN82" s="616"/>
      <c r="IO82" s="616"/>
      <c r="IP82" s="59"/>
      <c r="IQ82" s="620"/>
      <c r="IR82" s="615"/>
      <c r="IS82" s="615"/>
    </row>
    <row r="83" spans="1:253" x14ac:dyDescent="0.3">
      <c r="A83" s="973"/>
      <c r="B83" s="66"/>
      <c r="C83" s="66"/>
      <c r="D83" s="974"/>
      <c r="E83" s="974"/>
      <c r="F83" s="974"/>
      <c r="G83" s="974"/>
      <c r="H83" s="974"/>
      <c r="I83" s="974"/>
      <c r="J83" s="974"/>
      <c r="K83" s="974"/>
      <c r="L83" s="974"/>
      <c r="M83" s="974"/>
      <c r="N83" s="974"/>
      <c r="O83" s="974"/>
      <c r="P83" s="974"/>
      <c r="Q83" s="974"/>
      <c r="R83" s="974"/>
      <c r="S83" s="974"/>
      <c r="T83" s="974"/>
      <c r="U83" s="974"/>
      <c r="V83" s="974"/>
      <c r="W83" s="974"/>
      <c r="X83" s="974"/>
      <c r="Y83" s="974"/>
      <c r="Z83" s="974"/>
      <c r="AA83" s="939"/>
      <c r="AB83" s="59"/>
      <c r="AC83" s="620"/>
      <c r="AD83" s="615"/>
      <c r="AE83" s="956"/>
      <c r="AF83" s="956"/>
      <c r="AG83" s="957"/>
      <c r="AH83" s="619"/>
      <c r="AI83" s="616"/>
      <c r="AJ83" s="616"/>
      <c r="AK83" s="616"/>
      <c r="AL83" s="616"/>
      <c r="AM83" s="616"/>
      <c r="AN83" s="616"/>
      <c r="AO83" s="59"/>
      <c r="AP83" s="620"/>
      <c r="AQ83" s="615"/>
      <c r="AR83" s="615"/>
      <c r="AS83" s="619"/>
      <c r="AT83" s="616"/>
      <c r="AU83" s="616"/>
      <c r="AV83" s="616"/>
      <c r="AW83" s="616"/>
      <c r="AX83" s="616"/>
      <c r="AY83" s="616"/>
      <c r="AZ83" s="59"/>
      <c r="BA83" s="620"/>
      <c r="BB83" s="615"/>
      <c r="BC83" s="615"/>
      <c r="BD83" s="619"/>
      <c r="BE83" s="616"/>
      <c r="BF83" s="616"/>
      <c r="BG83" s="616"/>
      <c r="BH83" s="616"/>
      <c r="BI83" s="616"/>
      <c r="BJ83" s="616"/>
      <c r="BK83" s="59"/>
      <c r="BL83" s="620"/>
      <c r="BM83" s="615"/>
      <c r="BN83" s="615"/>
      <c r="BO83" s="619"/>
      <c r="BP83" s="616"/>
      <c r="BQ83" s="616"/>
      <c r="BR83" s="616"/>
      <c r="BS83" s="616"/>
      <c r="BT83" s="616"/>
      <c r="BU83" s="616"/>
      <c r="BV83" s="59"/>
      <c r="BW83" s="620"/>
      <c r="BX83" s="615"/>
      <c r="BY83" s="615"/>
      <c r="BZ83" s="619"/>
      <c r="CA83" s="616"/>
      <c r="CB83" s="616"/>
      <c r="CC83" s="616"/>
      <c r="CD83" s="616"/>
      <c r="CE83" s="616"/>
      <c r="CF83" s="616"/>
      <c r="CG83" s="59"/>
      <c r="CH83" s="620"/>
      <c r="CI83" s="615"/>
      <c r="CJ83" s="615"/>
      <c r="CK83" s="619"/>
      <c r="CL83" s="616"/>
      <c r="CM83" s="616"/>
      <c r="CN83" s="616"/>
      <c r="CO83" s="616"/>
      <c r="CP83" s="616"/>
      <c r="CQ83" s="616"/>
      <c r="CR83" s="59"/>
      <c r="CS83" s="620"/>
      <c r="CT83" s="615"/>
      <c r="CU83" s="615"/>
      <c r="CV83" s="619"/>
      <c r="CW83" s="616"/>
      <c r="CX83" s="616"/>
      <c r="CY83" s="616"/>
      <c r="CZ83" s="616"/>
      <c r="DA83" s="616"/>
      <c r="DB83" s="616"/>
      <c r="DC83" s="59"/>
      <c r="DD83" s="620"/>
      <c r="DE83" s="615"/>
      <c r="DF83" s="615"/>
      <c r="DG83" s="619"/>
      <c r="DH83" s="616"/>
      <c r="DI83" s="616"/>
      <c r="DJ83" s="616"/>
      <c r="DK83" s="616"/>
      <c r="DL83" s="616"/>
      <c r="DM83" s="616"/>
      <c r="DN83" s="59"/>
      <c r="DO83" s="620"/>
      <c r="DP83" s="615"/>
      <c r="DQ83" s="615"/>
      <c r="DR83" s="619"/>
      <c r="DS83" s="616"/>
      <c r="DT83" s="616"/>
      <c r="DU83" s="616"/>
      <c r="DV83" s="616"/>
      <c r="DW83" s="616"/>
      <c r="DX83" s="616"/>
      <c r="DY83" s="59"/>
      <c r="DZ83" s="620"/>
      <c r="EA83" s="615"/>
      <c r="EB83" s="615"/>
      <c r="EC83" s="619"/>
      <c r="ED83" s="616"/>
      <c r="EE83" s="616"/>
      <c r="EF83" s="616"/>
      <c r="EG83" s="616"/>
      <c r="EH83" s="616"/>
      <c r="EI83" s="616"/>
      <c r="EJ83" s="59"/>
      <c r="EK83" s="620"/>
      <c r="EL83" s="615"/>
      <c r="EM83" s="615"/>
      <c r="EN83" s="619"/>
      <c r="EO83" s="616"/>
      <c r="EP83" s="616"/>
      <c r="EQ83" s="616"/>
      <c r="ER83" s="616"/>
      <c r="ES83" s="616"/>
      <c r="ET83" s="616"/>
      <c r="EU83" s="59"/>
      <c r="EV83" s="620"/>
      <c r="EW83" s="615"/>
      <c r="EX83" s="615"/>
      <c r="EY83" s="619"/>
      <c r="EZ83" s="616"/>
      <c r="FA83" s="616"/>
      <c r="FB83" s="616"/>
      <c r="FC83" s="616"/>
      <c r="FD83" s="616"/>
      <c r="FE83" s="616"/>
      <c r="FF83" s="59"/>
      <c r="FG83" s="620"/>
      <c r="FH83" s="615"/>
      <c r="FI83" s="615"/>
      <c r="FJ83" s="619"/>
      <c r="FK83" s="616"/>
      <c r="FL83" s="616"/>
      <c r="FM83" s="616"/>
      <c r="FN83" s="616"/>
      <c r="FO83" s="616"/>
      <c r="FP83" s="616"/>
      <c r="FQ83" s="59"/>
      <c r="FR83" s="620"/>
      <c r="FS83" s="615"/>
      <c r="FT83" s="615"/>
      <c r="FU83" s="619"/>
      <c r="FV83" s="616"/>
      <c r="FW83" s="616"/>
      <c r="FX83" s="616"/>
      <c r="FY83" s="616"/>
      <c r="FZ83" s="616"/>
      <c r="GA83" s="616"/>
      <c r="GB83" s="59"/>
      <c r="GC83" s="620"/>
      <c r="GD83" s="615"/>
      <c r="GE83" s="615"/>
      <c r="GF83" s="619"/>
      <c r="GG83" s="616"/>
      <c r="GH83" s="616"/>
      <c r="GI83" s="616"/>
      <c r="GJ83" s="616"/>
      <c r="GK83" s="616"/>
      <c r="GL83" s="616"/>
      <c r="GM83" s="59"/>
      <c r="GN83" s="620"/>
      <c r="GO83" s="615"/>
      <c r="GP83" s="615"/>
      <c r="GQ83" s="619"/>
      <c r="GR83" s="616"/>
      <c r="GS83" s="616"/>
      <c r="GT83" s="616"/>
      <c r="GU83" s="616"/>
      <c r="GV83" s="616"/>
      <c r="GW83" s="616"/>
      <c r="GX83" s="59"/>
      <c r="GY83" s="620"/>
      <c r="GZ83" s="615"/>
      <c r="HA83" s="615"/>
      <c r="HB83" s="619"/>
      <c r="HC83" s="616"/>
      <c r="HD83" s="616"/>
      <c r="HE83" s="616"/>
      <c r="HF83" s="616"/>
      <c r="HG83" s="616"/>
      <c r="HH83" s="616"/>
      <c r="HI83" s="59"/>
      <c r="HJ83" s="620"/>
      <c r="HK83" s="615"/>
      <c r="HL83" s="615"/>
      <c r="HM83" s="619"/>
      <c r="HN83" s="616"/>
      <c r="HO83" s="616"/>
      <c r="HP83" s="616"/>
      <c r="HQ83" s="616"/>
      <c r="HR83" s="616"/>
      <c r="HS83" s="616"/>
      <c r="HT83" s="59"/>
      <c r="HU83" s="620"/>
      <c r="HV83" s="615"/>
      <c r="HW83" s="615"/>
      <c r="HX83" s="619"/>
      <c r="HY83" s="616"/>
      <c r="HZ83" s="616"/>
      <c r="IA83" s="616"/>
      <c r="IB83" s="616"/>
      <c r="IC83" s="616"/>
      <c r="ID83" s="616"/>
      <c r="IE83" s="59"/>
      <c r="IF83" s="620"/>
      <c r="IG83" s="615"/>
      <c r="IH83" s="615"/>
      <c r="II83" s="619"/>
      <c r="IJ83" s="616"/>
      <c r="IK83" s="616"/>
      <c r="IL83" s="616"/>
      <c r="IM83" s="616"/>
      <c r="IN83" s="616"/>
      <c r="IO83" s="616"/>
      <c r="IP83" s="59"/>
      <c r="IQ83" s="620"/>
      <c r="IR83" s="615"/>
      <c r="IS83" s="615"/>
    </row>
    <row r="84" spans="1:253" x14ac:dyDescent="0.3">
      <c r="A84" s="973"/>
      <c r="B84" s="66"/>
      <c r="C84" s="66"/>
      <c r="D84" s="974"/>
      <c r="E84" s="974"/>
      <c r="F84" s="974"/>
      <c r="G84" s="974"/>
      <c r="H84" s="974"/>
      <c r="I84" s="974"/>
      <c r="J84" s="974"/>
      <c r="K84" s="974"/>
      <c r="L84" s="974"/>
      <c r="M84" s="974"/>
      <c r="N84" s="974"/>
      <c r="O84" s="974"/>
      <c r="P84" s="974"/>
      <c r="Q84" s="974"/>
      <c r="R84" s="974"/>
      <c r="S84" s="974"/>
      <c r="T84" s="974"/>
      <c r="U84" s="974"/>
      <c r="V84" s="974"/>
      <c r="W84" s="974"/>
      <c r="X84" s="974"/>
      <c r="Y84" s="974"/>
      <c r="Z84" s="974"/>
      <c r="AA84" s="616"/>
      <c r="AB84" s="939"/>
      <c r="AC84" s="939"/>
      <c r="AD84" s="939"/>
      <c r="AE84" s="956"/>
      <c r="AF84" s="956"/>
      <c r="AG84" s="957"/>
      <c r="AH84" s="939"/>
      <c r="AI84" s="939"/>
      <c r="AJ84" s="939"/>
      <c r="AK84" s="939"/>
      <c r="AL84" s="939"/>
      <c r="AM84" s="939"/>
      <c r="AN84" s="939"/>
      <c r="AO84" s="939"/>
      <c r="AP84" s="939"/>
      <c r="AQ84" s="939"/>
      <c r="AR84" s="939"/>
      <c r="AS84" s="939"/>
      <c r="AT84" s="939"/>
      <c r="AU84" s="939"/>
      <c r="AV84" s="939"/>
      <c r="AW84" s="939"/>
      <c r="AX84" s="939"/>
      <c r="AY84" s="939"/>
      <c r="AZ84" s="939"/>
      <c r="BA84" s="939"/>
      <c r="BB84" s="939"/>
      <c r="BC84" s="939"/>
      <c r="BD84" s="939"/>
      <c r="BE84" s="939"/>
      <c r="BF84" s="939"/>
      <c r="BG84" s="939"/>
      <c r="BH84" s="939"/>
      <c r="BI84" s="939"/>
      <c r="BJ84" s="939"/>
      <c r="BK84" s="939"/>
      <c r="BL84" s="939"/>
      <c r="BM84" s="939"/>
      <c r="BN84" s="939"/>
      <c r="BO84" s="939"/>
      <c r="BP84" s="939"/>
      <c r="BQ84" s="939"/>
      <c r="BR84" s="939"/>
      <c r="BS84" s="939"/>
      <c r="BT84" s="939"/>
      <c r="BU84" s="939"/>
      <c r="BV84" s="939"/>
      <c r="BW84" s="939"/>
      <c r="BX84" s="939"/>
      <c r="BY84" s="939"/>
      <c r="BZ84" s="939"/>
      <c r="CA84" s="939"/>
      <c r="CB84" s="939"/>
      <c r="CC84" s="939"/>
      <c r="CD84" s="939"/>
      <c r="CE84" s="939"/>
      <c r="CF84" s="939"/>
      <c r="CG84" s="939"/>
      <c r="CH84" s="939"/>
      <c r="CI84" s="939"/>
      <c r="CJ84" s="939"/>
      <c r="CK84" s="939"/>
      <c r="CL84" s="939"/>
      <c r="CM84" s="939"/>
      <c r="CN84" s="939"/>
      <c r="CO84" s="939"/>
      <c r="CP84" s="939"/>
      <c r="CQ84" s="939"/>
      <c r="CR84" s="939"/>
      <c r="CS84" s="939"/>
      <c r="CT84" s="939"/>
      <c r="CU84" s="939"/>
      <c r="CV84" s="939"/>
      <c r="CW84" s="939"/>
      <c r="CX84" s="939"/>
      <c r="CY84" s="939"/>
      <c r="CZ84" s="939"/>
      <c r="DA84" s="939"/>
      <c r="DB84" s="939"/>
      <c r="DC84" s="939"/>
      <c r="DD84" s="939"/>
      <c r="DE84" s="939"/>
      <c r="DF84" s="939"/>
      <c r="DG84" s="939"/>
      <c r="DH84" s="939"/>
      <c r="DI84" s="939"/>
      <c r="DJ84" s="939"/>
      <c r="DK84" s="939"/>
      <c r="DL84" s="939"/>
      <c r="DM84" s="939"/>
      <c r="DN84" s="939"/>
      <c r="DO84" s="939"/>
      <c r="DP84" s="939"/>
      <c r="DQ84" s="939"/>
      <c r="DR84" s="939"/>
      <c r="DS84" s="939"/>
      <c r="DT84" s="939"/>
      <c r="DU84" s="939"/>
      <c r="DV84" s="939"/>
      <c r="DW84" s="939"/>
      <c r="DX84" s="939"/>
      <c r="DY84" s="939"/>
      <c r="DZ84" s="939"/>
      <c r="EA84" s="939"/>
      <c r="EB84" s="939"/>
      <c r="EC84" s="939"/>
      <c r="ED84" s="939"/>
      <c r="EE84" s="939"/>
      <c r="EF84" s="939"/>
      <c r="EG84" s="939"/>
      <c r="EH84" s="939"/>
      <c r="EI84" s="939"/>
      <c r="EJ84" s="939"/>
      <c r="EK84" s="939"/>
      <c r="EL84" s="939"/>
      <c r="EM84" s="939"/>
      <c r="EN84" s="939"/>
      <c r="EO84" s="939"/>
      <c r="EP84" s="939"/>
      <c r="EQ84" s="939"/>
      <c r="ER84" s="939"/>
      <c r="ES84" s="939"/>
      <c r="ET84" s="939"/>
      <c r="EU84" s="939"/>
      <c r="EV84" s="939"/>
      <c r="EW84" s="939"/>
      <c r="EX84" s="939"/>
      <c r="EY84" s="939"/>
      <c r="EZ84" s="939"/>
      <c r="FA84" s="939"/>
      <c r="FB84" s="939"/>
      <c r="FC84" s="939"/>
      <c r="FD84" s="939"/>
      <c r="FE84" s="939"/>
      <c r="FF84" s="939"/>
      <c r="FG84" s="939"/>
      <c r="FH84" s="939"/>
      <c r="FI84" s="939"/>
      <c r="FJ84" s="939"/>
      <c r="FK84" s="939"/>
      <c r="FL84" s="939"/>
      <c r="FM84" s="939"/>
      <c r="FN84" s="939"/>
      <c r="FO84" s="939"/>
      <c r="FP84" s="939"/>
      <c r="FQ84" s="939"/>
      <c r="FR84" s="939"/>
      <c r="FS84" s="939"/>
      <c r="FT84" s="939"/>
      <c r="FU84" s="939"/>
      <c r="FV84" s="939"/>
      <c r="FW84" s="939"/>
      <c r="FX84" s="939"/>
      <c r="FY84" s="939"/>
      <c r="FZ84" s="939"/>
      <c r="GA84" s="939"/>
      <c r="GB84" s="939"/>
      <c r="GC84" s="939"/>
      <c r="GD84" s="939"/>
      <c r="GE84" s="939"/>
      <c r="GF84" s="939"/>
      <c r="GG84" s="939"/>
      <c r="GH84" s="939"/>
      <c r="GI84" s="939"/>
      <c r="GJ84" s="939"/>
      <c r="GK84" s="939"/>
      <c r="GL84" s="939"/>
      <c r="GM84" s="939"/>
      <c r="GN84" s="939"/>
      <c r="GO84" s="939"/>
      <c r="GP84" s="939"/>
      <c r="GQ84" s="939"/>
      <c r="GR84" s="939"/>
      <c r="GS84" s="939"/>
      <c r="GT84" s="939"/>
      <c r="GU84" s="939"/>
      <c r="GV84" s="939"/>
      <c r="GW84" s="939"/>
      <c r="GX84" s="939"/>
      <c r="GY84" s="939"/>
      <c r="GZ84" s="939"/>
      <c r="HA84" s="939"/>
      <c r="HB84" s="939"/>
      <c r="HC84" s="939"/>
      <c r="HD84" s="939"/>
      <c r="HE84" s="939"/>
      <c r="HF84" s="939"/>
      <c r="HG84" s="939"/>
      <c r="HH84" s="939"/>
      <c r="HI84" s="939"/>
      <c r="HJ84" s="939"/>
      <c r="HK84" s="939"/>
      <c r="HL84" s="939"/>
      <c r="HM84" s="939"/>
      <c r="HN84" s="939"/>
      <c r="HO84" s="939"/>
      <c r="HP84" s="939"/>
      <c r="HQ84" s="939"/>
      <c r="HR84" s="939"/>
      <c r="HS84" s="939"/>
      <c r="HT84" s="939"/>
      <c r="HU84" s="939"/>
      <c r="HV84" s="939"/>
      <c r="HW84" s="939"/>
      <c r="HX84" s="939"/>
      <c r="HY84" s="939"/>
      <c r="HZ84" s="939"/>
      <c r="IA84" s="939"/>
      <c r="IB84" s="939"/>
      <c r="IC84" s="939"/>
      <c r="ID84" s="939"/>
      <c r="IE84" s="939"/>
      <c r="IF84" s="939"/>
      <c r="IG84" s="939"/>
      <c r="IH84" s="939"/>
      <c r="II84" s="939"/>
      <c r="IJ84" s="939"/>
      <c r="IK84" s="939"/>
      <c r="IL84" s="939"/>
      <c r="IM84" s="939"/>
      <c r="IN84" s="939"/>
      <c r="IO84" s="939"/>
      <c r="IP84" s="939"/>
      <c r="IQ84" s="939"/>
      <c r="IR84" s="939"/>
      <c r="IS84" s="939"/>
    </row>
    <row r="85" spans="1:253" x14ac:dyDescent="0.3">
      <c r="A85" s="973"/>
      <c r="B85" s="66"/>
      <c r="C85" s="66"/>
      <c r="D85" s="974"/>
      <c r="E85" s="974"/>
      <c r="F85" s="974"/>
      <c r="G85" s="974"/>
      <c r="H85" s="974"/>
      <c r="I85" s="974"/>
      <c r="J85" s="974"/>
      <c r="K85" s="974"/>
      <c r="L85" s="974"/>
      <c r="M85" s="974"/>
      <c r="N85" s="974"/>
      <c r="O85" s="974"/>
      <c r="P85" s="974"/>
      <c r="Q85" s="974"/>
      <c r="R85" s="974"/>
      <c r="S85" s="974"/>
      <c r="T85" s="974"/>
      <c r="U85" s="974"/>
      <c r="V85" s="974"/>
      <c r="W85" s="974"/>
      <c r="X85" s="974"/>
      <c r="Y85" s="974"/>
      <c r="Z85" s="974"/>
      <c r="AA85" s="616"/>
      <c r="AB85" s="939"/>
      <c r="AC85" s="939"/>
      <c r="AD85" s="939"/>
      <c r="AE85" s="956"/>
      <c r="AF85" s="956"/>
      <c r="AG85" s="957"/>
      <c r="AH85" s="939"/>
      <c r="AI85" s="939"/>
      <c r="AJ85" s="939"/>
      <c r="AK85" s="939"/>
      <c r="AL85" s="939"/>
      <c r="AM85" s="939"/>
      <c r="AN85" s="939"/>
      <c r="AO85" s="939"/>
      <c r="AP85" s="939"/>
      <c r="AQ85" s="939"/>
      <c r="AR85" s="939"/>
      <c r="AS85" s="939"/>
      <c r="AT85" s="939"/>
      <c r="AU85" s="939"/>
      <c r="AV85" s="939"/>
      <c r="AW85" s="939"/>
      <c r="AX85" s="939"/>
      <c r="AY85" s="939"/>
      <c r="AZ85" s="939"/>
      <c r="BA85" s="939"/>
      <c r="BB85" s="939"/>
      <c r="BC85" s="939"/>
      <c r="BD85" s="939"/>
      <c r="BE85" s="939"/>
      <c r="BF85" s="939"/>
      <c r="BG85" s="939"/>
      <c r="BH85" s="939"/>
      <c r="BI85" s="939"/>
      <c r="BJ85" s="939"/>
      <c r="BK85" s="939"/>
      <c r="BL85" s="939"/>
      <c r="BM85" s="939"/>
      <c r="BN85" s="939"/>
      <c r="BO85" s="939"/>
      <c r="BP85" s="939"/>
      <c r="BQ85" s="939"/>
      <c r="BR85" s="939"/>
      <c r="BS85" s="939"/>
      <c r="BT85" s="939"/>
      <c r="BU85" s="939"/>
      <c r="BV85" s="939"/>
      <c r="BW85" s="939"/>
      <c r="BX85" s="939"/>
      <c r="BY85" s="939"/>
      <c r="BZ85" s="939"/>
      <c r="CA85" s="939"/>
      <c r="CB85" s="939"/>
      <c r="CC85" s="939"/>
      <c r="CD85" s="939"/>
      <c r="CE85" s="939"/>
      <c r="CF85" s="939"/>
      <c r="CG85" s="939"/>
      <c r="CH85" s="939"/>
      <c r="CI85" s="939"/>
      <c r="CJ85" s="939"/>
      <c r="CK85" s="939"/>
      <c r="CL85" s="939"/>
      <c r="CM85" s="939"/>
      <c r="CN85" s="939"/>
      <c r="CO85" s="939"/>
      <c r="CP85" s="939"/>
      <c r="CQ85" s="939"/>
      <c r="CR85" s="939"/>
      <c r="CS85" s="939"/>
      <c r="CT85" s="939"/>
      <c r="CU85" s="939"/>
      <c r="CV85" s="939"/>
      <c r="CW85" s="939"/>
      <c r="CX85" s="939"/>
      <c r="CY85" s="939"/>
      <c r="CZ85" s="939"/>
      <c r="DA85" s="939"/>
      <c r="DB85" s="939"/>
      <c r="DC85" s="939"/>
      <c r="DD85" s="939"/>
      <c r="DE85" s="939"/>
      <c r="DF85" s="939"/>
      <c r="DG85" s="939"/>
      <c r="DH85" s="939"/>
      <c r="DI85" s="939"/>
      <c r="DJ85" s="939"/>
      <c r="DK85" s="939"/>
      <c r="DL85" s="939"/>
      <c r="DM85" s="939"/>
      <c r="DN85" s="939"/>
      <c r="DO85" s="939"/>
      <c r="DP85" s="939"/>
      <c r="DQ85" s="939"/>
      <c r="DR85" s="939"/>
      <c r="DS85" s="939"/>
      <c r="DT85" s="939"/>
      <c r="DU85" s="939"/>
      <c r="DV85" s="939"/>
      <c r="DW85" s="939"/>
      <c r="DX85" s="939"/>
      <c r="DY85" s="939"/>
      <c r="DZ85" s="939"/>
      <c r="EA85" s="939"/>
      <c r="EB85" s="939"/>
      <c r="EC85" s="939"/>
      <c r="ED85" s="939"/>
      <c r="EE85" s="939"/>
      <c r="EF85" s="939"/>
      <c r="EG85" s="939"/>
      <c r="EH85" s="939"/>
      <c r="EI85" s="939"/>
      <c r="EJ85" s="939"/>
      <c r="EK85" s="939"/>
      <c r="EL85" s="939"/>
      <c r="EM85" s="939"/>
      <c r="EN85" s="939"/>
      <c r="EO85" s="939"/>
      <c r="EP85" s="939"/>
      <c r="EQ85" s="939"/>
      <c r="ER85" s="939"/>
      <c r="ES85" s="939"/>
      <c r="ET85" s="939"/>
      <c r="EU85" s="939"/>
      <c r="EV85" s="939"/>
      <c r="EW85" s="939"/>
      <c r="EX85" s="939"/>
      <c r="EY85" s="939"/>
      <c r="EZ85" s="939"/>
      <c r="FA85" s="939"/>
      <c r="FB85" s="939"/>
      <c r="FC85" s="939"/>
      <c r="FD85" s="939"/>
      <c r="FE85" s="939"/>
      <c r="FF85" s="939"/>
      <c r="FG85" s="939"/>
      <c r="FH85" s="939"/>
      <c r="FI85" s="939"/>
      <c r="FJ85" s="939"/>
      <c r="FK85" s="939"/>
      <c r="FL85" s="939"/>
      <c r="FM85" s="939"/>
      <c r="FN85" s="939"/>
      <c r="FO85" s="939"/>
      <c r="FP85" s="939"/>
      <c r="FQ85" s="939"/>
      <c r="FR85" s="939"/>
      <c r="FS85" s="939"/>
      <c r="FT85" s="939"/>
      <c r="FU85" s="939"/>
      <c r="FV85" s="939"/>
      <c r="FW85" s="939"/>
      <c r="FX85" s="939"/>
      <c r="FY85" s="939"/>
      <c r="FZ85" s="939"/>
      <c r="GA85" s="939"/>
      <c r="GB85" s="939"/>
      <c r="GC85" s="939"/>
      <c r="GD85" s="939"/>
      <c r="GE85" s="939"/>
      <c r="GF85" s="939"/>
      <c r="GG85" s="939"/>
      <c r="GH85" s="939"/>
      <c r="GI85" s="939"/>
      <c r="GJ85" s="939"/>
      <c r="GK85" s="939"/>
      <c r="GL85" s="939"/>
      <c r="GM85" s="939"/>
      <c r="GN85" s="939"/>
      <c r="GO85" s="939"/>
      <c r="GP85" s="939"/>
      <c r="GQ85" s="939"/>
      <c r="GR85" s="939"/>
      <c r="GS85" s="939"/>
      <c r="GT85" s="939"/>
      <c r="GU85" s="939"/>
      <c r="GV85" s="939"/>
      <c r="GW85" s="939"/>
      <c r="GX85" s="939"/>
      <c r="GY85" s="939"/>
      <c r="GZ85" s="939"/>
      <c r="HA85" s="939"/>
      <c r="HB85" s="939"/>
      <c r="HC85" s="939"/>
      <c r="HD85" s="939"/>
      <c r="HE85" s="939"/>
      <c r="HF85" s="939"/>
      <c r="HG85" s="939"/>
      <c r="HH85" s="939"/>
      <c r="HI85" s="939"/>
      <c r="HJ85" s="939"/>
      <c r="HK85" s="939"/>
      <c r="HL85" s="939"/>
      <c r="HM85" s="939"/>
      <c r="HN85" s="939"/>
      <c r="HO85" s="939"/>
      <c r="HP85" s="939"/>
      <c r="HQ85" s="939"/>
      <c r="HR85" s="939"/>
      <c r="HS85" s="939"/>
      <c r="HT85" s="939"/>
      <c r="HU85" s="939"/>
      <c r="HV85" s="939"/>
      <c r="HW85" s="939"/>
      <c r="HX85" s="939"/>
      <c r="HY85" s="939"/>
      <c r="HZ85" s="939"/>
      <c r="IA85" s="939"/>
      <c r="IB85" s="939"/>
      <c r="IC85" s="939"/>
      <c r="ID85" s="939"/>
      <c r="IE85" s="939"/>
      <c r="IF85" s="939"/>
      <c r="IG85" s="939"/>
      <c r="IH85" s="939"/>
      <c r="II85" s="939"/>
      <c r="IJ85" s="939"/>
      <c r="IK85" s="939"/>
      <c r="IL85" s="939"/>
      <c r="IM85" s="939"/>
      <c r="IN85" s="939"/>
      <c r="IO85" s="939"/>
      <c r="IP85" s="939"/>
      <c r="IQ85" s="939"/>
      <c r="IR85" s="939"/>
      <c r="IS85" s="939"/>
    </row>
    <row r="86" spans="1:253" x14ac:dyDescent="0.3">
      <c r="A86" s="973"/>
      <c r="B86" s="66"/>
      <c r="C86" s="66"/>
      <c r="D86" s="974"/>
      <c r="E86" s="974"/>
      <c r="F86" s="974"/>
      <c r="G86" s="974"/>
      <c r="H86" s="974"/>
      <c r="I86" s="974"/>
      <c r="J86" s="974"/>
      <c r="K86" s="974"/>
      <c r="L86" s="974"/>
      <c r="M86" s="974"/>
      <c r="N86" s="974"/>
      <c r="O86" s="974"/>
      <c r="P86" s="974"/>
      <c r="Q86" s="974"/>
      <c r="R86" s="974"/>
      <c r="S86" s="974"/>
      <c r="T86" s="974"/>
      <c r="U86" s="974"/>
      <c r="V86" s="974"/>
      <c r="W86" s="974"/>
      <c r="X86" s="974"/>
      <c r="Y86" s="974"/>
      <c r="Z86" s="974"/>
      <c r="AA86" s="616"/>
      <c r="AB86" s="939"/>
      <c r="AC86" s="939"/>
      <c r="AD86" s="939"/>
      <c r="AE86" s="956"/>
      <c r="AF86" s="956"/>
      <c r="AG86" s="957"/>
      <c r="AH86" s="939"/>
      <c r="AI86" s="939"/>
      <c r="AJ86" s="939"/>
      <c r="AK86" s="939"/>
      <c r="AL86" s="939"/>
      <c r="AM86" s="939"/>
      <c r="AN86" s="939"/>
      <c r="AO86" s="939"/>
      <c r="AP86" s="939"/>
      <c r="AQ86" s="939"/>
      <c r="AR86" s="939"/>
      <c r="AS86" s="939"/>
      <c r="AT86" s="939"/>
      <c r="AU86" s="939"/>
      <c r="AV86" s="939"/>
      <c r="AW86" s="939"/>
      <c r="AX86" s="939"/>
      <c r="AY86" s="939"/>
      <c r="AZ86" s="939"/>
      <c r="BA86" s="939"/>
      <c r="BB86" s="939"/>
      <c r="BC86" s="939"/>
      <c r="BD86" s="939"/>
      <c r="BE86" s="939"/>
      <c r="BF86" s="939"/>
      <c r="BG86" s="939"/>
      <c r="BH86" s="939"/>
      <c r="BI86" s="939"/>
      <c r="BJ86" s="939"/>
      <c r="BK86" s="939"/>
      <c r="BL86" s="939"/>
      <c r="BM86" s="939"/>
      <c r="BN86" s="939"/>
      <c r="BO86" s="939"/>
      <c r="BP86" s="939"/>
      <c r="BQ86" s="939"/>
      <c r="BR86" s="939"/>
      <c r="BS86" s="939"/>
      <c r="BT86" s="939"/>
      <c r="BU86" s="939"/>
      <c r="BV86" s="939"/>
      <c r="BW86" s="939"/>
      <c r="BX86" s="939"/>
      <c r="BY86" s="939"/>
      <c r="BZ86" s="939"/>
      <c r="CA86" s="939"/>
      <c r="CB86" s="939"/>
      <c r="CC86" s="939"/>
      <c r="CD86" s="939"/>
      <c r="CE86" s="939"/>
      <c r="CF86" s="939"/>
      <c r="CG86" s="939"/>
      <c r="CH86" s="939"/>
      <c r="CI86" s="939"/>
      <c r="CJ86" s="939"/>
      <c r="CK86" s="939"/>
      <c r="CL86" s="939"/>
      <c r="CM86" s="939"/>
      <c r="CN86" s="939"/>
      <c r="CO86" s="939"/>
      <c r="CP86" s="939"/>
      <c r="CQ86" s="939"/>
      <c r="CR86" s="939"/>
      <c r="CS86" s="939"/>
      <c r="CT86" s="939"/>
      <c r="CU86" s="939"/>
      <c r="CV86" s="939"/>
      <c r="CW86" s="939"/>
      <c r="CX86" s="939"/>
      <c r="CY86" s="939"/>
      <c r="CZ86" s="939"/>
      <c r="DA86" s="939"/>
      <c r="DB86" s="939"/>
      <c r="DC86" s="939"/>
      <c r="DD86" s="939"/>
      <c r="DE86" s="939"/>
      <c r="DF86" s="939"/>
      <c r="DG86" s="939"/>
      <c r="DH86" s="939"/>
      <c r="DI86" s="939"/>
      <c r="DJ86" s="939"/>
      <c r="DK86" s="939"/>
      <c r="DL86" s="939"/>
      <c r="DM86" s="939"/>
      <c r="DN86" s="939"/>
      <c r="DO86" s="939"/>
      <c r="DP86" s="939"/>
      <c r="DQ86" s="939"/>
      <c r="DR86" s="939"/>
      <c r="DS86" s="939"/>
      <c r="DT86" s="939"/>
      <c r="DU86" s="939"/>
      <c r="DV86" s="939"/>
      <c r="DW86" s="939"/>
      <c r="DX86" s="939"/>
      <c r="DY86" s="939"/>
      <c r="DZ86" s="939"/>
      <c r="EA86" s="939"/>
      <c r="EB86" s="939"/>
      <c r="EC86" s="939"/>
      <c r="ED86" s="939"/>
      <c r="EE86" s="939"/>
      <c r="EF86" s="939"/>
      <c r="EG86" s="939"/>
      <c r="EH86" s="939"/>
      <c r="EI86" s="939"/>
      <c r="EJ86" s="939"/>
      <c r="EK86" s="939"/>
      <c r="EL86" s="939"/>
      <c r="EM86" s="939"/>
      <c r="EN86" s="939"/>
      <c r="EO86" s="939"/>
      <c r="EP86" s="939"/>
      <c r="EQ86" s="939"/>
      <c r="ER86" s="939"/>
      <c r="ES86" s="939"/>
      <c r="ET86" s="939"/>
      <c r="EU86" s="939"/>
      <c r="EV86" s="939"/>
      <c r="EW86" s="939"/>
      <c r="EX86" s="939"/>
      <c r="EY86" s="939"/>
      <c r="EZ86" s="939"/>
      <c r="FA86" s="939"/>
      <c r="FB86" s="939"/>
      <c r="FC86" s="939"/>
      <c r="FD86" s="939"/>
      <c r="FE86" s="939"/>
      <c r="FF86" s="939"/>
      <c r="FG86" s="939"/>
      <c r="FH86" s="939"/>
      <c r="FI86" s="939"/>
      <c r="FJ86" s="939"/>
      <c r="FK86" s="939"/>
      <c r="FL86" s="939"/>
      <c r="FM86" s="939"/>
      <c r="FN86" s="939"/>
      <c r="FO86" s="939"/>
      <c r="FP86" s="939"/>
      <c r="FQ86" s="939"/>
      <c r="FR86" s="939"/>
      <c r="FS86" s="939"/>
      <c r="FT86" s="939"/>
      <c r="FU86" s="939"/>
      <c r="FV86" s="939"/>
      <c r="FW86" s="939"/>
      <c r="FX86" s="939"/>
      <c r="FY86" s="939"/>
      <c r="FZ86" s="939"/>
      <c r="GA86" s="939"/>
      <c r="GB86" s="939"/>
      <c r="GC86" s="939"/>
      <c r="GD86" s="939"/>
      <c r="GE86" s="939"/>
      <c r="GF86" s="939"/>
      <c r="GG86" s="939"/>
      <c r="GH86" s="939"/>
      <c r="GI86" s="939"/>
      <c r="GJ86" s="939"/>
      <c r="GK86" s="939"/>
      <c r="GL86" s="939"/>
      <c r="GM86" s="939"/>
      <c r="GN86" s="939"/>
      <c r="GO86" s="939"/>
      <c r="GP86" s="939"/>
      <c r="GQ86" s="939"/>
      <c r="GR86" s="939"/>
      <c r="GS86" s="939"/>
      <c r="GT86" s="939"/>
      <c r="GU86" s="939"/>
      <c r="GV86" s="939"/>
      <c r="GW86" s="939"/>
      <c r="GX86" s="939"/>
      <c r="GY86" s="939"/>
      <c r="GZ86" s="939"/>
      <c r="HA86" s="939"/>
      <c r="HB86" s="939"/>
      <c r="HC86" s="939"/>
      <c r="HD86" s="939"/>
      <c r="HE86" s="939"/>
      <c r="HF86" s="939"/>
      <c r="HG86" s="939"/>
      <c r="HH86" s="939"/>
      <c r="HI86" s="939"/>
      <c r="HJ86" s="939"/>
      <c r="HK86" s="939"/>
      <c r="HL86" s="939"/>
      <c r="HM86" s="939"/>
      <c r="HN86" s="939"/>
      <c r="HO86" s="939"/>
      <c r="HP86" s="939"/>
      <c r="HQ86" s="939"/>
      <c r="HR86" s="939"/>
      <c r="HS86" s="939"/>
      <c r="HT86" s="939"/>
      <c r="HU86" s="939"/>
      <c r="HV86" s="939"/>
      <c r="HW86" s="939"/>
      <c r="HX86" s="939"/>
      <c r="HY86" s="939"/>
      <c r="HZ86" s="939"/>
      <c r="IA86" s="939"/>
      <c r="IB86" s="939"/>
      <c r="IC86" s="939"/>
      <c r="ID86" s="939"/>
      <c r="IE86" s="939"/>
      <c r="IF86" s="939"/>
      <c r="IG86" s="939"/>
      <c r="IH86" s="939"/>
      <c r="II86" s="939"/>
      <c r="IJ86" s="939"/>
      <c r="IK86" s="939"/>
      <c r="IL86" s="939"/>
      <c r="IM86" s="939"/>
      <c r="IN86" s="939"/>
      <c r="IO86" s="939"/>
      <c r="IP86" s="939"/>
      <c r="IQ86" s="939"/>
      <c r="IR86" s="939"/>
      <c r="IS86" s="939"/>
    </row>
    <row r="87" spans="1:253" x14ac:dyDescent="0.3">
      <c r="A87" s="973"/>
      <c r="B87" s="66"/>
      <c r="C87" s="66"/>
      <c r="D87" s="974"/>
      <c r="E87" s="974"/>
      <c r="F87" s="974"/>
      <c r="G87" s="974"/>
      <c r="H87" s="974"/>
      <c r="I87" s="974"/>
      <c r="J87" s="974"/>
      <c r="K87" s="974"/>
      <c r="L87" s="974"/>
      <c r="M87" s="974"/>
      <c r="N87" s="974"/>
      <c r="O87" s="974"/>
      <c r="P87" s="974"/>
      <c r="Q87" s="974"/>
      <c r="R87" s="974"/>
      <c r="S87" s="974"/>
      <c r="T87" s="974"/>
      <c r="U87" s="974"/>
      <c r="V87" s="974"/>
      <c r="W87" s="974"/>
      <c r="X87" s="974"/>
      <c r="Y87" s="974"/>
      <c r="Z87" s="974"/>
      <c r="AA87" s="616"/>
      <c r="AB87" s="939"/>
      <c r="AC87" s="939"/>
      <c r="AD87" s="939"/>
      <c r="AE87" s="954"/>
      <c r="AF87" s="954"/>
      <c r="AG87" s="955"/>
      <c r="AH87" s="939"/>
      <c r="AI87" s="939"/>
      <c r="AJ87" s="939"/>
      <c r="AK87" s="939"/>
      <c r="AL87" s="939"/>
      <c r="AM87" s="939"/>
      <c r="AN87" s="939"/>
      <c r="AO87" s="939"/>
      <c r="AP87" s="939"/>
      <c r="AQ87" s="939"/>
      <c r="AR87" s="939"/>
      <c r="AS87" s="939"/>
      <c r="AT87" s="939"/>
      <c r="AU87" s="939"/>
      <c r="AV87" s="939"/>
      <c r="AW87" s="939"/>
      <c r="AX87" s="939"/>
      <c r="AY87" s="939"/>
      <c r="AZ87" s="939"/>
      <c r="BA87" s="939"/>
      <c r="BB87" s="939"/>
      <c r="BC87" s="939"/>
      <c r="BD87" s="939"/>
      <c r="BE87" s="939"/>
      <c r="BF87" s="939"/>
      <c r="BG87" s="939"/>
      <c r="BH87" s="939"/>
      <c r="BI87" s="939"/>
      <c r="BJ87" s="939"/>
      <c r="BK87" s="939"/>
      <c r="BL87" s="939"/>
      <c r="BM87" s="939"/>
      <c r="BN87" s="939"/>
      <c r="BO87" s="939"/>
      <c r="BP87" s="939"/>
      <c r="BQ87" s="939"/>
      <c r="BR87" s="939"/>
      <c r="BS87" s="939"/>
      <c r="BT87" s="939"/>
      <c r="BU87" s="939"/>
      <c r="BV87" s="939"/>
      <c r="BW87" s="939"/>
      <c r="BX87" s="939"/>
      <c r="BY87" s="939"/>
      <c r="BZ87" s="939"/>
      <c r="CA87" s="939"/>
      <c r="CB87" s="939"/>
      <c r="CC87" s="939"/>
      <c r="CD87" s="939"/>
      <c r="CE87" s="939"/>
      <c r="CF87" s="939"/>
      <c r="CG87" s="939"/>
      <c r="CH87" s="939"/>
      <c r="CI87" s="939"/>
      <c r="CJ87" s="939"/>
      <c r="CK87" s="939"/>
      <c r="CL87" s="939"/>
      <c r="CM87" s="939"/>
      <c r="CN87" s="939"/>
      <c r="CO87" s="939"/>
      <c r="CP87" s="939"/>
      <c r="CQ87" s="939"/>
      <c r="CR87" s="939"/>
      <c r="CS87" s="939"/>
      <c r="CT87" s="939"/>
      <c r="CU87" s="939"/>
      <c r="CV87" s="939"/>
      <c r="CW87" s="939"/>
      <c r="CX87" s="939"/>
      <c r="CY87" s="939"/>
      <c r="CZ87" s="939"/>
      <c r="DA87" s="939"/>
      <c r="DB87" s="939"/>
      <c r="DC87" s="939"/>
      <c r="DD87" s="939"/>
      <c r="DE87" s="939"/>
      <c r="DF87" s="939"/>
      <c r="DG87" s="939"/>
      <c r="DH87" s="939"/>
      <c r="DI87" s="939"/>
      <c r="DJ87" s="939"/>
      <c r="DK87" s="939"/>
      <c r="DL87" s="939"/>
      <c r="DM87" s="939"/>
      <c r="DN87" s="939"/>
      <c r="DO87" s="939"/>
      <c r="DP87" s="939"/>
      <c r="DQ87" s="939"/>
      <c r="DR87" s="939"/>
      <c r="DS87" s="939"/>
      <c r="DT87" s="939"/>
      <c r="DU87" s="939"/>
      <c r="DV87" s="939"/>
      <c r="DW87" s="939"/>
      <c r="DX87" s="939"/>
      <c r="DY87" s="939"/>
      <c r="DZ87" s="939"/>
      <c r="EA87" s="939"/>
      <c r="EB87" s="939"/>
      <c r="EC87" s="939"/>
      <c r="ED87" s="939"/>
      <c r="EE87" s="939"/>
      <c r="EF87" s="939"/>
      <c r="EG87" s="939"/>
      <c r="EH87" s="939"/>
      <c r="EI87" s="939"/>
      <c r="EJ87" s="939"/>
      <c r="EK87" s="939"/>
      <c r="EL87" s="939"/>
      <c r="EM87" s="939"/>
      <c r="EN87" s="939"/>
      <c r="EO87" s="939"/>
      <c r="EP87" s="939"/>
      <c r="EQ87" s="939"/>
      <c r="ER87" s="939"/>
      <c r="ES87" s="939"/>
      <c r="ET87" s="939"/>
      <c r="EU87" s="939"/>
      <c r="EV87" s="939"/>
      <c r="EW87" s="939"/>
      <c r="EX87" s="939"/>
      <c r="EY87" s="939"/>
      <c r="EZ87" s="939"/>
      <c r="FA87" s="939"/>
      <c r="FB87" s="939"/>
      <c r="FC87" s="939"/>
      <c r="FD87" s="939"/>
      <c r="FE87" s="939"/>
      <c r="FF87" s="939"/>
      <c r="FG87" s="939"/>
      <c r="FH87" s="939"/>
      <c r="FI87" s="939"/>
      <c r="FJ87" s="939"/>
      <c r="FK87" s="939"/>
      <c r="FL87" s="939"/>
      <c r="FM87" s="939"/>
      <c r="FN87" s="939"/>
      <c r="FO87" s="939"/>
      <c r="FP87" s="939"/>
      <c r="FQ87" s="939"/>
      <c r="FR87" s="939"/>
      <c r="FS87" s="939"/>
      <c r="FT87" s="939"/>
      <c r="FU87" s="939"/>
      <c r="FV87" s="939"/>
      <c r="FW87" s="939"/>
      <c r="FX87" s="939"/>
      <c r="FY87" s="939"/>
      <c r="FZ87" s="939"/>
      <c r="GA87" s="939"/>
      <c r="GB87" s="939"/>
      <c r="GC87" s="939"/>
      <c r="GD87" s="939"/>
      <c r="GE87" s="939"/>
      <c r="GF87" s="939"/>
      <c r="GG87" s="939"/>
      <c r="GH87" s="939"/>
      <c r="GI87" s="939"/>
      <c r="GJ87" s="939"/>
      <c r="GK87" s="939"/>
      <c r="GL87" s="939"/>
      <c r="GM87" s="939"/>
      <c r="GN87" s="939"/>
      <c r="GO87" s="939"/>
      <c r="GP87" s="939"/>
      <c r="GQ87" s="939"/>
      <c r="GR87" s="939"/>
      <c r="GS87" s="939"/>
      <c r="GT87" s="939"/>
      <c r="GU87" s="939"/>
      <c r="GV87" s="939"/>
      <c r="GW87" s="939"/>
      <c r="GX87" s="939"/>
      <c r="GY87" s="939"/>
      <c r="GZ87" s="939"/>
      <c r="HA87" s="939"/>
      <c r="HB87" s="939"/>
      <c r="HC87" s="939"/>
      <c r="HD87" s="939"/>
      <c r="HE87" s="939"/>
      <c r="HF87" s="939"/>
      <c r="HG87" s="939"/>
      <c r="HH87" s="939"/>
      <c r="HI87" s="939"/>
      <c r="HJ87" s="939"/>
      <c r="HK87" s="939"/>
      <c r="HL87" s="939"/>
      <c r="HM87" s="939"/>
      <c r="HN87" s="939"/>
      <c r="HO87" s="939"/>
      <c r="HP87" s="939"/>
      <c r="HQ87" s="939"/>
      <c r="HR87" s="939"/>
      <c r="HS87" s="939"/>
      <c r="HT87" s="939"/>
      <c r="HU87" s="939"/>
      <c r="HV87" s="939"/>
      <c r="HW87" s="939"/>
      <c r="HX87" s="939"/>
      <c r="HY87" s="939"/>
      <c r="HZ87" s="939"/>
      <c r="IA87" s="939"/>
      <c r="IB87" s="939"/>
      <c r="IC87" s="939"/>
      <c r="ID87" s="939"/>
      <c r="IE87" s="939"/>
      <c r="IF87" s="939"/>
      <c r="IG87" s="939"/>
      <c r="IH87" s="939"/>
      <c r="II87" s="939"/>
      <c r="IJ87" s="939"/>
      <c r="IK87" s="939"/>
      <c r="IL87" s="939"/>
      <c r="IM87" s="939"/>
      <c r="IN87" s="939"/>
      <c r="IO87" s="939"/>
      <c r="IP87" s="939"/>
      <c r="IQ87" s="939"/>
      <c r="IR87" s="939"/>
      <c r="IS87" s="939"/>
    </row>
    <row r="88" spans="1:253" x14ac:dyDescent="0.3">
      <c r="A88" s="973"/>
      <c r="B88" s="66"/>
      <c r="C88" s="66"/>
      <c r="D88" s="974"/>
      <c r="E88" s="974"/>
      <c r="F88" s="974"/>
      <c r="G88" s="974"/>
      <c r="H88" s="974"/>
      <c r="I88" s="974"/>
      <c r="J88" s="974"/>
      <c r="K88" s="974"/>
      <c r="L88" s="974"/>
      <c r="M88" s="974"/>
      <c r="N88" s="974"/>
      <c r="O88" s="974"/>
      <c r="P88" s="974"/>
      <c r="Q88" s="974"/>
      <c r="R88" s="974"/>
      <c r="S88" s="974"/>
      <c r="T88" s="974"/>
      <c r="U88" s="974"/>
      <c r="V88" s="974"/>
      <c r="W88" s="974"/>
      <c r="X88" s="974"/>
      <c r="Y88" s="974"/>
      <c r="Z88" s="974"/>
      <c r="AA88" s="616"/>
      <c r="AB88" s="59"/>
      <c r="AC88" s="620"/>
      <c r="AD88" s="615"/>
      <c r="AE88" s="956"/>
      <c r="AF88" s="956"/>
      <c r="AG88" s="957"/>
      <c r="AH88" s="619"/>
      <c r="AI88" s="616"/>
      <c r="AJ88" s="616"/>
      <c r="AK88" s="616"/>
      <c r="AL88" s="616"/>
      <c r="AM88" s="616"/>
      <c r="AN88" s="616"/>
      <c r="AO88" s="59"/>
      <c r="AP88" s="620"/>
      <c r="AQ88" s="615"/>
      <c r="AR88" s="615"/>
      <c r="AS88" s="619"/>
      <c r="AT88" s="616"/>
      <c r="AU88" s="616"/>
      <c r="AV88" s="616"/>
      <c r="AW88" s="616"/>
      <c r="AX88" s="616"/>
      <c r="AY88" s="616"/>
      <c r="AZ88" s="59"/>
      <c r="BA88" s="620"/>
      <c r="BB88" s="615"/>
      <c r="BC88" s="615"/>
      <c r="BD88" s="619"/>
      <c r="BE88" s="616"/>
      <c r="BF88" s="616"/>
      <c r="BG88" s="616"/>
      <c r="BH88" s="616"/>
      <c r="BI88" s="616"/>
      <c r="BJ88" s="616"/>
      <c r="BK88" s="59"/>
      <c r="BL88" s="620"/>
      <c r="BM88" s="615"/>
      <c r="BN88" s="615"/>
      <c r="BO88" s="619"/>
      <c r="BP88" s="616"/>
      <c r="BQ88" s="616"/>
      <c r="BR88" s="616"/>
      <c r="BS88" s="616"/>
      <c r="BT88" s="616"/>
      <c r="BU88" s="616"/>
      <c r="BV88" s="59"/>
      <c r="BW88" s="620"/>
      <c r="BX88" s="615"/>
      <c r="BY88" s="615"/>
      <c r="BZ88" s="619"/>
      <c r="CA88" s="616"/>
      <c r="CB88" s="616"/>
      <c r="CC88" s="616"/>
      <c r="CD88" s="616"/>
      <c r="CE88" s="616"/>
      <c r="CF88" s="616"/>
      <c r="CG88" s="59"/>
      <c r="CH88" s="620"/>
      <c r="CI88" s="615"/>
      <c r="CJ88" s="615"/>
      <c r="CK88" s="619"/>
      <c r="CL88" s="616"/>
      <c r="CM88" s="616"/>
      <c r="CN88" s="616"/>
      <c r="CO88" s="616"/>
      <c r="CP88" s="616"/>
      <c r="CQ88" s="616"/>
      <c r="CR88" s="59"/>
      <c r="CS88" s="620"/>
      <c r="CT88" s="615"/>
      <c r="CU88" s="615"/>
      <c r="CV88" s="619"/>
      <c r="CW88" s="616"/>
      <c r="CX88" s="616"/>
      <c r="CY88" s="616"/>
      <c r="CZ88" s="616"/>
      <c r="DA88" s="616"/>
      <c r="DB88" s="616"/>
      <c r="DC88" s="59"/>
      <c r="DD88" s="620"/>
      <c r="DE88" s="615"/>
      <c r="DF88" s="615"/>
      <c r="DG88" s="619"/>
      <c r="DH88" s="616"/>
      <c r="DI88" s="616"/>
      <c r="DJ88" s="616"/>
      <c r="DK88" s="616"/>
      <c r="DL88" s="616"/>
      <c r="DM88" s="616"/>
      <c r="DN88" s="59"/>
      <c r="DO88" s="620"/>
      <c r="DP88" s="615"/>
      <c r="DQ88" s="615"/>
      <c r="DR88" s="619"/>
      <c r="DS88" s="616"/>
      <c r="DT88" s="616"/>
      <c r="DU88" s="616"/>
      <c r="DV88" s="616"/>
      <c r="DW88" s="616"/>
      <c r="DX88" s="616"/>
      <c r="DY88" s="59"/>
      <c r="DZ88" s="620"/>
      <c r="EA88" s="615"/>
      <c r="EB88" s="615"/>
      <c r="EC88" s="619"/>
      <c r="ED88" s="616"/>
      <c r="EE88" s="616"/>
      <c r="EF88" s="616"/>
      <c r="EG88" s="616"/>
      <c r="EH88" s="616"/>
      <c r="EI88" s="616"/>
      <c r="EJ88" s="59"/>
      <c r="EK88" s="620"/>
      <c r="EL88" s="615"/>
      <c r="EM88" s="615"/>
      <c r="EN88" s="619"/>
      <c r="EO88" s="616"/>
      <c r="EP88" s="616"/>
      <c r="EQ88" s="616"/>
      <c r="ER88" s="616"/>
      <c r="ES88" s="616"/>
      <c r="ET88" s="616"/>
      <c r="EU88" s="59"/>
      <c r="EV88" s="620"/>
      <c r="EW88" s="615"/>
      <c r="EX88" s="615"/>
      <c r="EY88" s="619"/>
      <c r="EZ88" s="616"/>
      <c r="FA88" s="616"/>
      <c r="FB88" s="616"/>
      <c r="FC88" s="616"/>
      <c r="FD88" s="616"/>
      <c r="FE88" s="616"/>
      <c r="FF88" s="59"/>
      <c r="FG88" s="620"/>
      <c r="FH88" s="615"/>
      <c r="FI88" s="615"/>
      <c r="FJ88" s="619"/>
      <c r="FK88" s="616"/>
      <c r="FL88" s="616"/>
      <c r="FM88" s="616"/>
      <c r="FN88" s="616"/>
      <c r="FO88" s="616"/>
      <c r="FP88" s="616"/>
      <c r="FQ88" s="59"/>
      <c r="FR88" s="620"/>
      <c r="FS88" s="615"/>
      <c r="FT88" s="615"/>
      <c r="FU88" s="619"/>
      <c r="FV88" s="616"/>
      <c r="FW88" s="616"/>
      <c r="FX88" s="616"/>
      <c r="FY88" s="616"/>
      <c r="FZ88" s="616"/>
      <c r="GA88" s="616"/>
      <c r="GB88" s="59"/>
      <c r="GC88" s="620"/>
      <c r="GD88" s="615"/>
      <c r="GE88" s="615"/>
      <c r="GF88" s="619"/>
      <c r="GG88" s="616"/>
      <c r="GH88" s="616"/>
      <c r="GI88" s="616"/>
      <c r="GJ88" s="616"/>
      <c r="GK88" s="616"/>
      <c r="GL88" s="616"/>
      <c r="GM88" s="59"/>
      <c r="GN88" s="620"/>
      <c r="GO88" s="615"/>
      <c r="GP88" s="615"/>
      <c r="GQ88" s="619"/>
      <c r="GR88" s="616"/>
      <c r="GS88" s="616"/>
      <c r="GT88" s="616"/>
      <c r="GU88" s="616"/>
      <c r="GV88" s="616"/>
      <c r="GW88" s="616"/>
      <c r="GX88" s="59"/>
      <c r="GY88" s="620"/>
      <c r="GZ88" s="615"/>
      <c r="HA88" s="615"/>
      <c r="HB88" s="619"/>
      <c r="HC88" s="616"/>
      <c r="HD88" s="616"/>
      <c r="HE88" s="616"/>
      <c r="HF88" s="616"/>
      <c r="HG88" s="616"/>
      <c r="HH88" s="616"/>
      <c r="HI88" s="59"/>
      <c r="HJ88" s="620"/>
      <c r="HK88" s="615"/>
      <c r="HL88" s="615"/>
      <c r="HM88" s="619"/>
      <c r="HN88" s="616"/>
      <c r="HO88" s="616"/>
      <c r="HP88" s="616"/>
      <c r="HQ88" s="616"/>
      <c r="HR88" s="616"/>
      <c r="HS88" s="616"/>
      <c r="HT88" s="59"/>
      <c r="HU88" s="620"/>
      <c r="HV88" s="615"/>
      <c r="HW88" s="615"/>
      <c r="HX88" s="619"/>
      <c r="HY88" s="616"/>
      <c r="HZ88" s="616"/>
      <c r="IA88" s="616"/>
      <c r="IB88" s="616"/>
      <c r="IC88" s="616"/>
      <c r="ID88" s="616"/>
      <c r="IE88" s="59"/>
      <c r="IF88" s="620"/>
      <c r="IG88" s="615"/>
      <c r="IH88" s="615"/>
      <c r="II88" s="619"/>
      <c r="IJ88" s="616"/>
      <c r="IK88" s="616"/>
      <c r="IL88" s="616"/>
      <c r="IM88" s="616"/>
      <c r="IN88" s="616"/>
      <c r="IO88" s="616"/>
      <c r="IP88" s="59"/>
      <c r="IQ88" s="620"/>
      <c r="IR88" s="615"/>
      <c r="IS88" s="615"/>
    </row>
    <row r="89" spans="1:253" x14ac:dyDescent="0.3">
      <c r="A89" s="973"/>
      <c r="B89" s="66"/>
      <c r="C89" s="66"/>
      <c r="D89" s="974"/>
      <c r="E89" s="974"/>
      <c r="F89" s="974"/>
      <c r="G89" s="974"/>
      <c r="H89" s="974"/>
      <c r="I89" s="974"/>
      <c r="J89" s="974"/>
      <c r="K89" s="974"/>
      <c r="L89" s="974"/>
      <c r="M89" s="974"/>
      <c r="N89" s="974"/>
      <c r="O89" s="974"/>
      <c r="P89" s="974"/>
      <c r="Q89" s="974"/>
      <c r="R89" s="974"/>
      <c r="S89" s="974"/>
      <c r="T89" s="974"/>
      <c r="U89" s="974"/>
      <c r="V89" s="974"/>
      <c r="W89" s="974"/>
      <c r="X89" s="974"/>
      <c r="Y89" s="974"/>
      <c r="Z89" s="974"/>
      <c r="AA89" s="616"/>
      <c r="AB89" s="59"/>
      <c r="AC89" s="620"/>
      <c r="AD89" s="615"/>
      <c r="AE89" s="975"/>
      <c r="AF89" s="975"/>
      <c r="AG89" s="976"/>
      <c r="AH89" s="619"/>
      <c r="AI89" s="616"/>
      <c r="AJ89" s="616"/>
      <c r="AK89" s="616"/>
      <c r="AL89" s="616"/>
      <c r="AM89" s="616"/>
      <c r="AN89" s="616"/>
      <c r="AO89" s="59"/>
      <c r="AP89" s="620"/>
      <c r="AQ89" s="615"/>
      <c r="AR89" s="615"/>
      <c r="AS89" s="619"/>
      <c r="AT89" s="616"/>
      <c r="AU89" s="616"/>
      <c r="AV89" s="616"/>
      <c r="AW89" s="616"/>
      <c r="AX89" s="616"/>
      <c r="AY89" s="616"/>
      <c r="AZ89" s="59"/>
      <c r="BA89" s="620"/>
      <c r="BB89" s="615"/>
      <c r="BC89" s="615"/>
      <c r="BD89" s="619"/>
      <c r="BE89" s="616"/>
      <c r="BF89" s="616"/>
      <c r="BG89" s="616"/>
      <c r="BH89" s="616"/>
      <c r="BI89" s="616"/>
      <c r="BJ89" s="616"/>
      <c r="BK89" s="59"/>
      <c r="BL89" s="620"/>
      <c r="BM89" s="615"/>
      <c r="BN89" s="615"/>
      <c r="BO89" s="619"/>
      <c r="BP89" s="616"/>
      <c r="BQ89" s="616"/>
      <c r="BR89" s="616"/>
      <c r="BS89" s="616"/>
      <c r="BT89" s="616"/>
      <c r="BU89" s="616"/>
      <c r="BV89" s="59"/>
      <c r="BW89" s="620"/>
      <c r="BX89" s="615"/>
      <c r="BY89" s="615"/>
      <c r="BZ89" s="619"/>
      <c r="CA89" s="616"/>
      <c r="CB89" s="616"/>
      <c r="CC89" s="616"/>
      <c r="CD89" s="616"/>
      <c r="CE89" s="616"/>
      <c r="CF89" s="616"/>
      <c r="CG89" s="59"/>
      <c r="CH89" s="620"/>
      <c r="CI89" s="615"/>
      <c r="CJ89" s="615"/>
      <c r="CK89" s="619"/>
      <c r="CL89" s="616"/>
      <c r="CM89" s="616"/>
      <c r="CN89" s="616"/>
      <c r="CO89" s="616"/>
      <c r="CP89" s="616"/>
      <c r="CQ89" s="616"/>
      <c r="CR89" s="59"/>
      <c r="CS89" s="620"/>
      <c r="CT89" s="615"/>
      <c r="CU89" s="615"/>
      <c r="CV89" s="619"/>
      <c r="CW89" s="616"/>
      <c r="CX89" s="616"/>
      <c r="CY89" s="616"/>
      <c r="CZ89" s="616"/>
      <c r="DA89" s="616"/>
      <c r="DB89" s="616"/>
      <c r="DC89" s="59"/>
      <c r="DD89" s="620"/>
      <c r="DE89" s="615"/>
      <c r="DF89" s="615"/>
      <c r="DG89" s="619"/>
      <c r="DH89" s="616"/>
      <c r="DI89" s="616"/>
      <c r="DJ89" s="616"/>
      <c r="DK89" s="616"/>
      <c r="DL89" s="616"/>
      <c r="DM89" s="616"/>
      <c r="DN89" s="59"/>
      <c r="DO89" s="620"/>
      <c r="DP89" s="615"/>
      <c r="DQ89" s="615"/>
      <c r="DR89" s="619"/>
      <c r="DS89" s="616"/>
      <c r="DT89" s="616"/>
      <c r="DU89" s="616"/>
      <c r="DV89" s="616"/>
      <c r="DW89" s="616"/>
      <c r="DX89" s="616"/>
      <c r="DY89" s="59"/>
      <c r="DZ89" s="620"/>
      <c r="EA89" s="615"/>
      <c r="EB89" s="615"/>
      <c r="EC89" s="619"/>
      <c r="ED89" s="616"/>
      <c r="EE89" s="616"/>
      <c r="EF89" s="616"/>
      <c r="EG89" s="616"/>
      <c r="EH89" s="616"/>
      <c r="EI89" s="616"/>
      <c r="EJ89" s="59"/>
      <c r="EK89" s="620"/>
      <c r="EL89" s="615"/>
      <c r="EM89" s="615"/>
      <c r="EN89" s="619"/>
      <c r="EO89" s="616"/>
      <c r="EP89" s="616"/>
      <c r="EQ89" s="616"/>
      <c r="ER89" s="616"/>
      <c r="ES89" s="616"/>
      <c r="ET89" s="616"/>
      <c r="EU89" s="59"/>
      <c r="EV89" s="620"/>
      <c r="EW89" s="615"/>
      <c r="EX89" s="615"/>
      <c r="EY89" s="619"/>
      <c r="EZ89" s="616"/>
      <c r="FA89" s="616"/>
      <c r="FB89" s="616"/>
      <c r="FC89" s="616"/>
      <c r="FD89" s="616"/>
      <c r="FE89" s="616"/>
      <c r="FF89" s="59"/>
      <c r="FG89" s="620"/>
      <c r="FH89" s="615"/>
      <c r="FI89" s="615"/>
      <c r="FJ89" s="619"/>
      <c r="FK89" s="616"/>
      <c r="FL89" s="616"/>
      <c r="FM89" s="616"/>
      <c r="FN89" s="616"/>
      <c r="FO89" s="616"/>
      <c r="FP89" s="616"/>
      <c r="FQ89" s="59"/>
      <c r="FR89" s="620"/>
      <c r="FS89" s="615"/>
      <c r="FT89" s="615"/>
      <c r="FU89" s="619"/>
      <c r="FV89" s="616"/>
      <c r="FW89" s="616"/>
      <c r="FX89" s="616"/>
      <c r="FY89" s="616"/>
      <c r="FZ89" s="616"/>
      <c r="GA89" s="616"/>
      <c r="GB89" s="59"/>
      <c r="GC89" s="620"/>
      <c r="GD89" s="615"/>
      <c r="GE89" s="615"/>
      <c r="GF89" s="619"/>
      <c r="GG89" s="616"/>
      <c r="GH89" s="616"/>
      <c r="GI89" s="616"/>
      <c r="GJ89" s="616"/>
      <c r="GK89" s="616"/>
      <c r="GL89" s="616"/>
      <c r="GM89" s="59"/>
      <c r="GN89" s="620"/>
      <c r="GO89" s="615"/>
      <c r="GP89" s="615"/>
      <c r="GQ89" s="619"/>
      <c r="GR89" s="616"/>
      <c r="GS89" s="616"/>
      <c r="GT89" s="616"/>
      <c r="GU89" s="616"/>
      <c r="GV89" s="616"/>
      <c r="GW89" s="616"/>
      <c r="GX89" s="59"/>
      <c r="GY89" s="620"/>
      <c r="GZ89" s="615"/>
      <c r="HA89" s="615"/>
      <c r="HB89" s="619"/>
      <c r="HC89" s="616"/>
      <c r="HD89" s="616"/>
      <c r="HE89" s="616"/>
      <c r="HF89" s="616"/>
      <c r="HG89" s="616"/>
      <c r="HH89" s="616"/>
      <c r="HI89" s="59"/>
      <c r="HJ89" s="620"/>
      <c r="HK89" s="615"/>
      <c r="HL89" s="615"/>
      <c r="HM89" s="619"/>
      <c r="HN89" s="616"/>
      <c r="HO89" s="616"/>
      <c r="HP89" s="616"/>
      <c r="HQ89" s="616"/>
      <c r="HR89" s="616"/>
      <c r="HS89" s="616"/>
      <c r="HT89" s="59"/>
      <c r="HU89" s="620"/>
      <c r="HV89" s="615"/>
      <c r="HW89" s="615"/>
      <c r="HX89" s="619"/>
      <c r="HY89" s="616"/>
      <c r="HZ89" s="616"/>
      <c r="IA89" s="616"/>
      <c r="IB89" s="616"/>
      <c r="IC89" s="616"/>
      <c r="ID89" s="616"/>
      <c r="IE89" s="59"/>
      <c r="IF89" s="620"/>
      <c r="IG89" s="615"/>
      <c r="IH89" s="615"/>
      <c r="II89" s="619"/>
      <c r="IJ89" s="616"/>
      <c r="IK89" s="616"/>
      <c r="IL89" s="616"/>
      <c r="IM89" s="616"/>
      <c r="IN89" s="616"/>
      <c r="IO89" s="616"/>
      <c r="IP89" s="59"/>
      <c r="IQ89" s="620"/>
      <c r="IR89" s="615"/>
      <c r="IS89" s="615"/>
    </row>
    <row r="90" spans="1:253" x14ac:dyDescent="0.3">
      <c r="A90" s="973"/>
      <c r="B90" s="66"/>
      <c r="C90" s="66"/>
      <c r="D90" s="974"/>
      <c r="E90" s="974"/>
      <c r="F90" s="974"/>
      <c r="G90" s="974"/>
      <c r="H90" s="974"/>
      <c r="I90" s="974"/>
      <c r="J90" s="974"/>
      <c r="K90" s="974"/>
      <c r="L90" s="974"/>
      <c r="M90" s="974"/>
      <c r="N90" s="974"/>
      <c r="O90" s="974"/>
      <c r="P90" s="974"/>
      <c r="Q90" s="974"/>
      <c r="R90" s="974"/>
      <c r="S90" s="974"/>
      <c r="T90" s="974"/>
      <c r="U90" s="974"/>
      <c r="V90" s="974"/>
      <c r="W90" s="974"/>
      <c r="X90" s="974"/>
      <c r="Y90" s="974"/>
      <c r="Z90" s="974"/>
      <c r="AA90" s="616"/>
      <c r="AB90" s="59"/>
      <c r="AC90" s="620"/>
      <c r="AD90" s="615"/>
      <c r="AE90" s="914"/>
      <c r="AF90" s="914"/>
      <c r="AG90" s="957"/>
      <c r="AH90" s="619"/>
      <c r="AI90" s="616"/>
      <c r="AJ90" s="616"/>
      <c r="AK90" s="616"/>
      <c r="AL90" s="616"/>
      <c r="AM90" s="616"/>
      <c r="AN90" s="616"/>
      <c r="AO90" s="59"/>
      <c r="AP90" s="620"/>
      <c r="AQ90" s="615"/>
      <c r="AR90" s="615"/>
      <c r="AS90" s="619"/>
      <c r="AT90" s="616"/>
      <c r="AU90" s="616"/>
      <c r="AV90" s="616"/>
      <c r="AW90" s="616"/>
      <c r="AX90" s="616"/>
      <c r="AY90" s="616"/>
      <c r="AZ90" s="59"/>
      <c r="BA90" s="620"/>
      <c r="BB90" s="615"/>
      <c r="BC90" s="615"/>
      <c r="BD90" s="619"/>
      <c r="BE90" s="616"/>
      <c r="BF90" s="616"/>
      <c r="BG90" s="616"/>
      <c r="BH90" s="616"/>
      <c r="BI90" s="616"/>
      <c r="BJ90" s="616"/>
      <c r="BK90" s="59"/>
      <c r="BL90" s="620"/>
      <c r="BM90" s="615"/>
      <c r="BN90" s="615"/>
      <c r="BO90" s="619"/>
      <c r="BP90" s="616"/>
      <c r="BQ90" s="616"/>
      <c r="BR90" s="616"/>
      <c r="BS90" s="616"/>
      <c r="BT90" s="616"/>
      <c r="BU90" s="616"/>
      <c r="BV90" s="59"/>
      <c r="BW90" s="620"/>
      <c r="BX90" s="615"/>
      <c r="BY90" s="615"/>
      <c r="BZ90" s="619"/>
      <c r="CA90" s="616"/>
      <c r="CB90" s="616"/>
      <c r="CC90" s="616"/>
      <c r="CD90" s="616"/>
      <c r="CE90" s="616"/>
      <c r="CF90" s="616"/>
      <c r="CG90" s="59"/>
      <c r="CH90" s="620"/>
      <c r="CI90" s="615"/>
      <c r="CJ90" s="615"/>
      <c r="CK90" s="619"/>
      <c r="CL90" s="616"/>
      <c r="CM90" s="616"/>
      <c r="CN90" s="616"/>
      <c r="CO90" s="616"/>
      <c r="CP90" s="616"/>
      <c r="CQ90" s="616"/>
      <c r="CR90" s="59"/>
      <c r="CS90" s="620"/>
      <c r="CT90" s="615"/>
      <c r="CU90" s="615"/>
      <c r="CV90" s="619"/>
      <c r="CW90" s="616"/>
      <c r="CX90" s="616"/>
      <c r="CY90" s="616"/>
      <c r="CZ90" s="616"/>
      <c r="DA90" s="616"/>
      <c r="DB90" s="616"/>
      <c r="DC90" s="59"/>
      <c r="DD90" s="620"/>
      <c r="DE90" s="615"/>
      <c r="DF90" s="615"/>
      <c r="DG90" s="619"/>
      <c r="DH90" s="616"/>
      <c r="DI90" s="616"/>
      <c r="DJ90" s="616"/>
      <c r="DK90" s="616"/>
      <c r="DL90" s="616"/>
      <c r="DM90" s="616"/>
      <c r="DN90" s="59"/>
      <c r="DO90" s="620"/>
      <c r="DP90" s="615"/>
      <c r="DQ90" s="615"/>
      <c r="DR90" s="619"/>
      <c r="DS90" s="616"/>
      <c r="DT90" s="616"/>
      <c r="DU90" s="616"/>
      <c r="DV90" s="616"/>
      <c r="DW90" s="616"/>
      <c r="DX90" s="616"/>
      <c r="DY90" s="59"/>
      <c r="DZ90" s="620"/>
      <c r="EA90" s="615"/>
      <c r="EB90" s="615"/>
      <c r="EC90" s="619"/>
      <c r="ED90" s="616"/>
      <c r="EE90" s="616"/>
      <c r="EF90" s="616"/>
      <c r="EG90" s="616"/>
      <c r="EH90" s="616"/>
      <c r="EI90" s="616"/>
      <c r="EJ90" s="59"/>
      <c r="EK90" s="620"/>
      <c r="EL90" s="615"/>
      <c r="EM90" s="615"/>
      <c r="EN90" s="619"/>
      <c r="EO90" s="616"/>
      <c r="EP90" s="616"/>
      <c r="EQ90" s="616"/>
      <c r="ER90" s="616"/>
      <c r="ES90" s="616"/>
      <c r="ET90" s="616"/>
      <c r="EU90" s="59"/>
      <c r="EV90" s="620"/>
      <c r="EW90" s="615"/>
      <c r="EX90" s="615"/>
      <c r="EY90" s="619"/>
      <c r="EZ90" s="616"/>
      <c r="FA90" s="616"/>
      <c r="FB90" s="616"/>
      <c r="FC90" s="616"/>
      <c r="FD90" s="616"/>
      <c r="FE90" s="616"/>
      <c r="FF90" s="59"/>
      <c r="FG90" s="620"/>
      <c r="FH90" s="615"/>
      <c r="FI90" s="615"/>
      <c r="FJ90" s="619"/>
      <c r="FK90" s="616"/>
      <c r="FL90" s="616"/>
      <c r="FM90" s="616"/>
      <c r="FN90" s="616"/>
      <c r="FO90" s="616"/>
      <c r="FP90" s="616"/>
      <c r="FQ90" s="59"/>
      <c r="FR90" s="620"/>
      <c r="FS90" s="615"/>
      <c r="FT90" s="615"/>
      <c r="FU90" s="619"/>
      <c r="FV90" s="616"/>
      <c r="FW90" s="616"/>
      <c r="FX90" s="616"/>
      <c r="FY90" s="616"/>
      <c r="FZ90" s="616"/>
      <c r="GA90" s="616"/>
      <c r="GB90" s="59"/>
      <c r="GC90" s="620"/>
      <c r="GD90" s="615"/>
      <c r="GE90" s="615"/>
      <c r="GF90" s="619"/>
      <c r="GG90" s="616"/>
      <c r="GH90" s="616"/>
      <c r="GI90" s="616"/>
      <c r="GJ90" s="616"/>
      <c r="GK90" s="616"/>
      <c r="GL90" s="616"/>
      <c r="GM90" s="59"/>
      <c r="GN90" s="620"/>
      <c r="GO90" s="615"/>
      <c r="GP90" s="615"/>
      <c r="GQ90" s="619"/>
      <c r="GR90" s="616"/>
      <c r="GS90" s="616"/>
      <c r="GT90" s="616"/>
      <c r="GU90" s="616"/>
      <c r="GV90" s="616"/>
      <c r="GW90" s="616"/>
      <c r="GX90" s="59"/>
      <c r="GY90" s="620"/>
      <c r="GZ90" s="615"/>
      <c r="HA90" s="615"/>
      <c r="HB90" s="619"/>
      <c r="HC90" s="616"/>
      <c r="HD90" s="616"/>
      <c r="HE90" s="616"/>
      <c r="HF90" s="616"/>
      <c r="HG90" s="616"/>
      <c r="HH90" s="616"/>
      <c r="HI90" s="59"/>
      <c r="HJ90" s="620"/>
      <c r="HK90" s="615"/>
      <c r="HL90" s="615"/>
      <c r="HM90" s="619"/>
      <c r="HN90" s="616"/>
      <c r="HO90" s="616"/>
      <c r="HP90" s="616"/>
      <c r="HQ90" s="616"/>
      <c r="HR90" s="616"/>
      <c r="HS90" s="616"/>
      <c r="HT90" s="59"/>
      <c r="HU90" s="620"/>
      <c r="HV90" s="615"/>
      <c r="HW90" s="615"/>
      <c r="HX90" s="619"/>
      <c r="HY90" s="616"/>
      <c r="HZ90" s="616"/>
      <c r="IA90" s="616"/>
      <c r="IB90" s="616"/>
      <c r="IC90" s="616"/>
      <c r="ID90" s="616"/>
      <c r="IE90" s="59"/>
      <c r="IF90" s="620"/>
      <c r="IG90" s="615"/>
      <c r="IH90" s="615"/>
      <c r="II90" s="619"/>
      <c r="IJ90" s="616"/>
      <c r="IK90" s="616"/>
      <c r="IL90" s="616"/>
      <c r="IM90" s="616"/>
      <c r="IN90" s="616"/>
      <c r="IO90" s="616"/>
      <c r="IP90" s="59"/>
      <c r="IQ90" s="620"/>
      <c r="IR90" s="615"/>
      <c r="IS90" s="615"/>
    </row>
    <row r="91" spans="1:253" x14ac:dyDescent="0.3">
      <c r="A91" s="973"/>
      <c r="B91" s="66"/>
      <c r="C91" s="66"/>
      <c r="D91" s="974"/>
      <c r="E91" s="974"/>
      <c r="F91" s="974"/>
      <c r="G91" s="974"/>
      <c r="H91" s="974"/>
      <c r="I91" s="974"/>
      <c r="J91" s="974"/>
      <c r="K91" s="974"/>
      <c r="L91" s="974"/>
      <c r="M91" s="974"/>
      <c r="N91" s="974"/>
      <c r="O91" s="974"/>
      <c r="P91" s="974"/>
      <c r="Q91" s="974"/>
      <c r="R91" s="974"/>
      <c r="S91" s="974"/>
      <c r="T91" s="974"/>
      <c r="U91" s="974"/>
      <c r="V91" s="974"/>
      <c r="W91" s="974"/>
      <c r="X91" s="974"/>
      <c r="Y91" s="974"/>
      <c r="Z91" s="974"/>
      <c r="AA91" s="616"/>
      <c r="AB91" s="59"/>
      <c r="AC91" s="620"/>
      <c r="AD91" s="615"/>
      <c r="AE91" s="977"/>
      <c r="AF91" s="977"/>
      <c r="AG91" s="976"/>
      <c r="AH91" s="619"/>
      <c r="AI91" s="616"/>
      <c r="AJ91" s="616"/>
      <c r="AK91" s="616"/>
      <c r="AL91" s="616"/>
      <c r="AM91" s="616"/>
      <c r="AN91" s="616"/>
      <c r="AO91" s="59"/>
      <c r="AP91" s="620"/>
      <c r="AQ91" s="615"/>
      <c r="AR91" s="615"/>
      <c r="AS91" s="619"/>
      <c r="AT91" s="616"/>
      <c r="AU91" s="616"/>
      <c r="AV91" s="616"/>
      <c r="AW91" s="616"/>
      <c r="AX91" s="616"/>
      <c r="AY91" s="616"/>
      <c r="AZ91" s="59"/>
      <c r="BA91" s="620"/>
      <c r="BB91" s="615"/>
      <c r="BC91" s="615"/>
      <c r="BD91" s="619"/>
      <c r="BE91" s="616"/>
      <c r="BF91" s="616"/>
      <c r="BG91" s="616"/>
      <c r="BH91" s="616"/>
      <c r="BI91" s="616"/>
      <c r="BJ91" s="616"/>
      <c r="BK91" s="59"/>
      <c r="BL91" s="620"/>
      <c r="BM91" s="615"/>
      <c r="BN91" s="615"/>
      <c r="BO91" s="619"/>
      <c r="BP91" s="616"/>
      <c r="BQ91" s="616"/>
      <c r="BR91" s="616"/>
      <c r="BS91" s="616"/>
      <c r="BT91" s="616"/>
      <c r="BU91" s="616"/>
      <c r="BV91" s="59"/>
      <c r="BW91" s="620"/>
      <c r="BX91" s="615"/>
      <c r="BY91" s="615"/>
      <c r="BZ91" s="619"/>
      <c r="CA91" s="616"/>
      <c r="CB91" s="616"/>
      <c r="CC91" s="616"/>
      <c r="CD91" s="616"/>
      <c r="CE91" s="616"/>
      <c r="CF91" s="616"/>
      <c r="CG91" s="59"/>
      <c r="CH91" s="620"/>
      <c r="CI91" s="615"/>
      <c r="CJ91" s="615"/>
      <c r="CK91" s="619"/>
      <c r="CL91" s="616"/>
      <c r="CM91" s="616"/>
      <c r="CN91" s="616"/>
      <c r="CO91" s="616"/>
      <c r="CP91" s="616"/>
      <c r="CQ91" s="616"/>
      <c r="CR91" s="59"/>
      <c r="CS91" s="620"/>
      <c r="CT91" s="615"/>
      <c r="CU91" s="615"/>
      <c r="CV91" s="619"/>
      <c r="CW91" s="616"/>
      <c r="CX91" s="616"/>
      <c r="CY91" s="616"/>
      <c r="CZ91" s="616"/>
      <c r="DA91" s="616"/>
      <c r="DB91" s="616"/>
      <c r="DC91" s="59"/>
      <c r="DD91" s="620"/>
      <c r="DE91" s="615"/>
      <c r="DF91" s="615"/>
      <c r="DG91" s="619"/>
      <c r="DH91" s="616"/>
      <c r="DI91" s="616"/>
      <c r="DJ91" s="616"/>
      <c r="DK91" s="616"/>
      <c r="DL91" s="616"/>
      <c r="DM91" s="616"/>
      <c r="DN91" s="59"/>
      <c r="DO91" s="620"/>
      <c r="DP91" s="615"/>
      <c r="DQ91" s="615"/>
      <c r="DR91" s="619"/>
      <c r="DS91" s="616"/>
      <c r="DT91" s="616"/>
      <c r="DU91" s="616"/>
      <c r="DV91" s="616"/>
      <c r="DW91" s="616"/>
      <c r="DX91" s="616"/>
      <c r="DY91" s="59"/>
      <c r="DZ91" s="620"/>
      <c r="EA91" s="615"/>
      <c r="EB91" s="615"/>
      <c r="EC91" s="619"/>
      <c r="ED91" s="616"/>
      <c r="EE91" s="616"/>
      <c r="EF91" s="616"/>
      <c r="EG91" s="616"/>
      <c r="EH91" s="616"/>
      <c r="EI91" s="616"/>
      <c r="EJ91" s="59"/>
      <c r="EK91" s="620"/>
      <c r="EL91" s="615"/>
      <c r="EM91" s="615"/>
      <c r="EN91" s="619"/>
      <c r="EO91" s="616"/>
      <c r="EP91" s="616"/>
      <c r="EQ91" s="616"/>
      <c r="ER91" s="616"/>
      <c r="ES91" s="616"/>
      <c r="ET91" s="616"/>
      <c r="EU91" s="59"/>
      <c r="EV91" s="620"/>
      <c r="EW91" s="615"/>
      <c r="EX91" s="615"/>
      <c r="EY91" s="619"/>
      <c r="EZ91" s="616"/>
      <c r="FA91" s="616"/>
      <c r="FB91" s="616"/>
      <c r="FC91" s="616"/>
      <c r="FD91" s="616"/>
      <c r="FE91" s="616"/>
      <c r="FF91" s="59"/>
      <c r="FG91" s="620"/>
      <c r="FH91" s="615"/>
      <c r="FI91" s="615"/>
      <c r="FJ91" s="619"/>
      <c r="FK91" s="616"/>
      <c r="FL91" s="616"/>
      <c r="FM91" s="616"/>
      <c r="FN91" s="616"/>
      <c r="FO91" s="616"/>
      <c r="FP91" s="616"/>
      <c r="FQ91" s="59"/>
      <c r="FR91" s="620"/>
      <c r="FS91" s="615"/>
      <c r="FT91" s="615"/>
      <c r="FU91" s="619"/>
      <c r="FV91" s="616"/>
      <c r="FW91" s="616"/>
      <c r="FX91" s="616"/>
      <c r="FY91" s="616"/>
      <c r="FZ91" s="616"/>
      <c r="GA91" s="616"/>
      <c r="GB91" s="59"/>
      <c r="GC91" s="620"/>
      <c r="GD91" s="615"/>
      <c r="GE91" s="615"/>
      <c r="GF91" s="619"/>
      <c r="GG91" s="616"/>
      <c r="GH91" s="616"/>
      <c r="GI91" s="616"/>
      <c r="GJ91" s="616"/>
      <c r="GK91" s="616"/>
      <c r="GL91" s="616"/>
      <c r="GM91" s="59"/>
      <c r="GN91" s="620"/>
      <c r="GO91" s="615"/>
      <c r="GP91" s="615"/>
      <c r="GQ91" s="619"/>
      <c r="GR91" s="616"/>
      <c r="GS91" s="616"/>
      <c r="GT91" s="616"/>
      <c r="GU91" s="616"/>
      <c r="GV91" s="616"/>
      <c r="GW91" s="616"/>
      <c r="GX91" s="59"/>
      <c r="GY91" s="620"/>
      <c r="GZ91" s="615"/>
      <c r="HA91" s="615"/>
      <c r="HB91" s="619"/>
      <c r="HC91" s="616"/>
      <c r="HD91" s="616"/>
      <c r="HE91" s="616"/>
      <c r="HF91" s="616"/>
      <c r="HG91" s="616"/>
      <c r="HH91" s="616"/>
      <c r="HI91" s="59"/>
      <c r="HJ91" s="620"/>
      <c r="HK91" s="615"/>
      <c r="HL91" s="615"/>
      <c r="HM91" s="619"/>
      <c r="HN91" s="616"/>
      <c r="HO91" s="616"/>
      <c r="HP91" s="616"/>
      <c r="HQ91" s="616"/>
      <c r="HR91" s="616"/>
      <c r="HS91" s="616"/>
      <c r="HT91" s="59"/>
      <c r="HU91" s="620"/>
      <c r="HV91" s="615"/>
      <c r="HW91" s="615"/>
      <c r="HX91" s="619"/>
      <c r="HY91" s="616"/>
      <c r="HZ91" s="616"/>
      <c r="IA91" s="616"/>
      <c r="IB91" s="616"/>
      <c r="IC91" s="616"/>
      <c r="ID91" s="616"/>
      <c r="IE91" s="59"/>
      <c r="IF91" s="620"/>
      <c r="IG91" s="615"/>
      <c r="IH91" s="615"/>
      <c r="II91" s="619"/>
      <c r="IJ91" s="616"/>
      <c r="IK91" s="616"/>
      <c r="IL91" s="616"/>
      <c r="IM91" s="616"/>
      <c r="IN91" s="616"/>
      <c r="IO91" s="616"/>
      <c r="IP91" s="59"/>
      <c r="IQ91" s="620"/>
      <c r="IR91" s="615"/>
      <c r="IS91" s="615"/>
    </row>
    <row r="92" spans="1:253" x14ac:dyDescent="0.3">
      <c r="A92" s="973"/>
      <c r="B92" s="70"/>
      <c r="C92" s="70"/>
      <c r="D92" s="978"/>
      <c r="E92" s="978"/>
      <c r="F92" s="978"/>
      <c r="G92" s="978"/>
      <c r="H92" s="978"/>
      <c r="I92" s="978"/>
      <c r="J92" s="978"/>
      <c r="K92" s="978"/>
      <c r="L92" s="978"/>
      <c r="M92" s="978"/>
      <c r="N92" s="978"/>
      <c r="O92" s="978"/>
      <c r="P92" s="978"/>
      <c r="Q92" s="978"/>
      <c r="R92" s="978"/>
      <c r="S92" s="978"/>
      <c r="T92" s="978"/>
      <c r="U92" s="978"/>
      <c r="V92" s="978"/>
      <c r="W92" s="978"/>
      <c r="X92" s="978"/>
      <c r="Y92" s="978"/>
      <c r="Z92" s="978"/>
      <c r="AA92" s="616"/>
      <c r="AB92" s="59"/>
      <c r="AC92" s="620"/>
      <c r="AD92" s="615"/>
      <c r="AE92" s="956"/>
      <c r="AF92" s="956"/>
      <c r="AG92" s="957"/>
      <c r="AH92" s="619"/>
      <c r="AI92" s="616"/>
      <c r="AJ92" s="616"/>
      <c r="AK92" s="616"/>
      <c r="AL92" s="616"/>
      <c r="AM92" s="616"/>
      <c r="AN92" s="616"/>
      <c r="AO92" s="59"/>
      <c r="AP92" s="620"/>
      <c r="AQ92" s="615"/>
      <c r="AR92" s="615"/>
      <c r="AS92" s="619"/>
      <c r="AT92" s="616"/>
      <c r="AU92" s="616"/>
      <c r="AV92" s="616"/>
      <c r="AW92" s="616"/>
      <c r="AX92" s="616"/>
      <c r="AY92" s="616"/>
      <c r="AZ92" s="59"/>
      <c r="BA92" s="620"/>
      <c r="BB92" s="615"/>
      <c r="BC92" s="615"/>
      <c r="BD92" s="619"/>
      <c r="BE92" s="616"/>
      <c r="BF92" s="616"/>
      <c r="BG92" s="616"/>
      <c r="BH92" s="616"/>
      <c r="BI92" s="616"/>
      <c r="BJ92" s="616"/>
      <c r="BK92" s="59"/>
      <c r="BL92" s="620"/>
      <c r="BM92" s="615"/>
      <c r="BN92" s="615"/>
      <c r="BO92" s="619"/>
      <c r="BP92" s="616"/>
      <c r="BQ92" s="616"/>
      <c r="BR92" s="616"/>
      <c r="BS92" s="616"/>
      <c r="BT92" s="616"/>
      <c r="BU92" s="616"/>
      <c r="BV92" s="59"/>
      <c r="BW92" s="620"/>
      <c r="BX92" s="615"/>
      <c r="BY92" s="615"/>
      <c r="BZ92" s="619"/>
      <c r="CA92" s="616"/>
      <c r="CB92" s="616"/>
      <c r="CC92" s="616"/>
      <c r="CD92" s="616"/>
      <c r="CE92" s="616"/>
      <c r="CF92" s="616"/>
      <c r="CG92" s="59"/>
      <c r="CH92" s="620"/>
      <c r="CI92" s="615"/>
      <c r="CJ92" s="615"/>
      <c r="CK92" s="619"/>
      <c r="CL92" s="616"/>
      <c r="CM92" s="616"/>
      <c r="CN92" s="616"/>
      <c r="CO92" s="616"/>
      <c r="CP92" s="616"/>
      <c r="CQ92" s="616"/>
      <c r="CR92" s="59"/>
      <c r="CS92" s="620"/>
      <c r="CT92" s="615"/>
      <c r="CU92" s="615"/>
      <c r="CV92" s="619"/>
      <c r="CW92" s="616"/>
      <c r="CX92" s="616"/>
      <c r="CY92" s="616"/>
      <c r="CZ92" s="616"/>
      <c r="DA92" s="616"/>
      <c r="DB92" s="616"/>
      <c r="DC92" s="59"/>
      <c r="DD92" s="620"/>
      <c r="DE92" s="615"/>
      <c r="DF92" s="615"/>
      <c r="DG92" s="619"/>
      <c r="DH92" s="616"/>
      <c r="DI92" s="616"/>
      <c r="DJ92" s="616"/>
      <c r="DK92" s="616"/>
      <c r="DL92" s="616"/>
      <c r="DM92" s="616"/>
      <c r="DN92" s="59"/>
      <c r="DO92" s="620"/>
      <c r="DP92" s="615"/>
      <c r="DQ92" s="615"/>
      <c r="DR92" s="619"/>
      <c r="DS92" s="616"/>
      <c r="DT92" s="616"/>
      <c r="DU92" s="616"/>
      <c r="DV92" s="616"/>
      <c r="DW92" s="616"/>
      <c r="DX92" s="616"/>
      <c r="DY92" s="59"/>
      <c r="DZ92" s="620"/>
      <c r="EA92" s="615"/>
      <c r="EB92" s="615"/>
      <c r="EC92" s="619"/>
      <c r="ED92" s="616"/>
      <c r="EE92" s="616"/>
      <c r="EF92" s="616"/>
      <c r="EG92" s="616"/>
      <c r="EH92" s="616"/>
      <c r="EI92" s="616"/>
      <c r="EJ92" s="59"/>
      <c r="EK92" s="620"/>
      <c r="EL92" s="615"/>
      <c r="EM92" s="615"/>
      <c r="EN92" s="619"/>
      <c r="EO92" s="616"/>
      <c r="EP92" s="616"/>
      <c r="EQ92" s="616"/>
      <c r="ER92" s="616"/>
      <c r="ES92" s="616"/>
      <c r="ET92" s="616"/>
      <c r="EU92" s="59"/>
      <c r="EV92" s="620"/>
      <c r="EW92" s="615"/>
      <c r="EX92" s="615"/>
      <c r="EY92" s="619"/>
      <c r="EZ92" s="616"/>
      <c r="FA92" s="616"/>
      <c r="FB92" s="616"/>
      <c r="FC92" s="616"/>
      <c r="FD92" s="616"/>
      <c r="FE92" s="616"/>
      <c r="FF92" s="59"/>
      <c r="FG92" s="620"/>
      <c r="FH92" s="615"/>
      <c r="FI92" s="615"/>
      <c r="FJ92" s="619"/>
      <c r="FK92" s="616"/>
      <c r="FL92" s="616"/>
      <c r="FM92" s="616"/>
      <c r="FN92" s="616"/>
      <c r="FO92" s="616"/>
      <c r="FP92" s="616"/>
      <c r="FQ92" s="59"/>
      <c r="FR92" s="620"/>
      <c r="FS92" s="615"/>
      <c r="FT92" s="615"/>
      <c r="FU92" s="619"/>
      <c r="FV92" s="616"/>
      <c r="FW92" s="616"/>
      <c r="FX92" s="616"/>
      <c r="FY92" s="616"/>
      <c r="FZ92" s="616"/>
      <c r="GA92" s="616"/>
      <c r="GB92" s="59"/>
      <c r="GC92" s="620"/>
      <c r="GD92" s="615"/>
      <c r="GE92" s="615"/>
      <c r="GF92" s="619"/>
      <c r="GG92" s="616"/>
      <c r="GH92" s="616"/>
      <c r="GI92" s="616"/>
      <c r="GJ92" s="616"/>
      <c r="GK92" s="616"/>
      <c r="GL92" s="616"/>
      <c r="GM92" s="59"/>
      <c r="GN92" s="620"/>
      <c r="GO92" s="615"/>
      <c r="GP92" s="615"/>
      <c r="GQ92" s="619"/>
      <c r="GR92" s="616"/>
      <c r="GS92" s="616"/>
      <c r="GT92" s="616"/>
      <c r="GU92" s="616"/>
      <c r="GV92" s="616"/>
      <c r="GW92" s="616"/>
      <c r="GX92" s="59"/>
      <c r="GY92" s="620"/>
      <c r="GZ92" s="615"/>
      <c r="HA92" s="615"/>
      <c r="HB92" s="619"/>
      <c r="HC92" s="616"/>
      <c r="HD92" s="616"/>
      <c r="HE92" s="616"/>
      <c r="HF92" s="616"/>
      <c r="HG92" s="616"/>
      <c r="HH92" s="616"/>
      <c r="HI92" s="59"/>
      <c r="HJ92" s="620"/>
      <c r="HK92" s="615"/>
      <c r="HL92" s="615"/>
      <c r="HM92" s="619"/>
      <c r="HN92" s="616"/>
      <c r="HO92" s="616"/>
      <c r="HP92" s="616"/>
      <c r="HQ92" s="616"/>
      <c r="HR92" s="616"/>
      <c r="HS92" s="616"/>
      <c r="HT92" s="59"/>
      <c r="HU92" s="620"/>
      <c r="HV92" s="615"/>
      <c r="HW92" s="615"/>
      <c r="HX92" s="619"/>
      <c r="HY92" s="616"/>
      <c r="HZ92" s="616"/>
      <c r="IA92" s="616"/>
      <c r="IB92" s="616"/>
      <c r="IC92" s="616"/>
      <c r="ID92" s="616"/>
      <c r="IE92" s="59"/>
      <c r="IF92" s="620"/>
      <c r="IG92" s="615"/>
      <c r="IH92" s="615"/>
      <c r="II92" s="619"/>
      <c r="IJ92" s="616"/>
      <c r="IK92" s="616"/>
      <c r="IL92" s="616"/>
      <c r="IM92" s="616"/>
      <c r="IN92" s="616"/>
      <c r="IO92" s="616"/>
      <c r="IP92" s="59"/>
      <c r="IQ92" s="620"/>
      <c r="IR92" s="615"/>
      <c r="IS92" s="615"/>
    </row>
    <row r="93" spans="1:253" x14ac:dyDescent="0.3">
      <c r="A93" s="979"/>
      <c r="B93" s="980"/>
      <c r="C93" s="980"/>
      <c r="D93" s="981"/>
      <c r="E93" s="981"/>
      <c r="F93" s="981"/>
      <c r="G93" s="981"/>
      <c r="H93" s="981"/>
      <c r="I93" s="981"/>
      <c r="J93" s="981"/>
      <c r="K93" s="981"/>
      <c r="L93" s="981"/>
      <c r="M93" s="981"/>
      <c r="N93" s="981"/>
      <c r="O93" s="981"/>
      <c r="P93" s="981"/>
      <c r="Q93" s="981"/>
      <c r="R93" s="981"/>
      <c r="S93" s="981"/>
      <c r="T93" s="981"/>
      <c r="U93" s="981"/>
      <c r="V93" s="981"/>
      <c r="W93" s="981"/>
      <c r="X93" s="981"/>
      <c r="Y93" s="981"/>
      <c r="Z93" s="981"/>
      <c r="AA93" s="939"/>
      <c r="AB93" s="59"/>
      <c r="AC93" s="620"/>
      <c r="AD93" s="615"/>
      <c r="AE93" s="956"/>
      <c r="AF93" s="956"/>
      <c r="AG93" s="957"/>
      <c r="AH93" s="619"/>
      <c r="AI93" s="616"/>
      <c r="AJ93" s="616"/>
      <c r="AK93" s="616"/>
      <c r="AL93" s="616"/>
      <c r="AM93" s="616"/>
      <c r="AN93" s="616"/>
      <c r="AO93" s="59"/>
      <c r="AP93" s="620"/>
      <c r="AQ93" s="615"/>
      <c r="AR93" s="615"/>
      <c r="AS93" s="619"/>
      <c r="AT93" s="616"/>
      <c r="AU93" s="616"/>
      <c r="AV93" s="616"/>
      <c r="AW93" s="616"/>
      <c r="AX93" s="616"/>
      <c r="AY93" s="616"/>
      <c r="AZ93" s="59"/>
      <c r="BA93" s="620"/>
      <c r="BB93" s="615"/>
      <c r="BC93" s="615"/>
      <c r="BD93" s="619"/>
      <c r="BE93" s="616"/>
      <c r="BF93" s="616"/>
      <c r="BG93" s="616"/>
      <c r="BH93" s="616"/>
      <c r="BI93" s="616"/>
      <c r="BJ93" s="616"/>
      <c r="BK93" s="59"/>
      <c r="BL93" s="620"/>
      <c r="BM93" s="615"/>
      <c r="BN93" s="615"/>
      <c r="BO93" s="619"/>
      <c r="BP93" s="616"/>
      <c r="BQ93" s="616"/>
      <c r="BR93" s="616"/>
      <c r="BS93" s="616"/>
      <c r="BT93" s="616"/>
      <c r="BU93" s="616"/>
      <c r="BV93" s="59"/>
      <c r="BW93" s="620"/>
      <c r="BX93" s="615"/>
      <c r="BY93" s="615"/>
      <c r="BZ93" s="619"/>
      <c r="CA93" s="616"/>
      <c r="CB93" s="616"/>
      <c r="CC93" s="616"/>
      <c r="CD93" s="616"/>
      <c r="CE93" s="616"/>
      <c r="CF93" s="616"/>
      <c r="CG93" s="59"/>
      <c r="CH93" s="620"/>
      <c r="CI93" s="615"/>
      <c r="CJ93" s="615"/>
      <c r="CK93" s="619"/>
      <c r="CL93" s="616"/>
      <c r="CM93" s="616"/>
      <c r="CN93" s="616"/>
      <c r="CO93" s="616"/>
      <c r="CP93" s="616"/>
      <c r="CQ93" s="616"/>
      <c r="CR93" s="59"/>
      <c r="CS93" s="620"/>
      <c r="CT93" s="615"/>
      <c r="CU93" s="615"/>
      <c r="CV93" s="619"/>
      <c r="CW93" s="616"/>
      <c r="CX93" s="616"/>
      <c r="CY93" s="616"/>
      <c r="CZ93" s="616"/>
      <c r="DA93" s="616"/>
      <c r="DB93" s="616"/>
      <c r="DC93" s="59"/>
      <c r="DD93" s="620"/>
      <c r="DE93" s="615"/>
      <c r="DF93" s="615"/>
      <c r="DG93" s="619"/>
      <c r="DH93" s="616"/>
      <c r="DI93" s="616"/>
      <c r="DJ93" s="616"/>
      <c r="DK93" s="616"/>
      <c r="DL93" s="616"/>
      <c r="DM93" s="616"/>
      <c r="DN93" s="59"/>
      <c r="DO93" s="620"/>
      <c r="DP93" s="615"/>
      <c r="DQ93" s="615"/>
      <c r="DR93" s="619"/>
      <c r="DS93" s="616"/>
      <c r="DT93" s="616"/>
      <c r="DU93" s="616"/>
      <c r="DV93" s="616"/>
      <c r="DW93" s="616"/>
      <c r="DX93" s="616"/>
      <c r="DY93" s="59"/>
      <c r="DZ93" s="620"/>
      <c r="EA93" s="615"/>
      <c r="EB93" s="615"/>
      <c r="EC93" s="619"/>
      <c r="ED93" s="616"/>
      <c r="EE93" s="616"/>
      <c r="EF93" s="616"/>
      <c r="EG93" s="616"/>
      <c r="EH93" s="616"/>
      <c r="EI93" s="616"/>
      <c r="EJ93" s="59"/>
      <c r="EK93" s="620"/>
      <c r="EL93" s="615"/>
      <c r="EM93" s="615"/>
      <c r="EN93" s="619"/>
      <c r="EO93" s="616"/>
      <c r="EP93" s="616"/>
      <c r="EQ93" s="616"/>
      <c r="ER93" s="616"/>
      <c r="ES93" s="616"/>
      <c r="ET93" s="616"/>
      <c r="EU93" s="59"/>
      <c r="EV93" s="620"/>
      <c r="EW93" s="615"/>
      <c r="EX93" s="615"/>
      <c r="EY93" s="619"/>
      <c r="EZ93" s="616"/>
      <c r="FA93" s="616"/>
      <c r="FB93" s="616"/>
      <c r="FC93" s="616"/>
      <c r="FD93" s="616"/>
      <c r="FE93" s="616"/>
      <c r="FF93" s="59"/>
      <c r="FG93" s="620"/>
      <c r="FH93" s="615"/>
      <c r="FI93" s="615"/>
      <c r="FJ93" s="619"/>
      <c r="FK93" s="616"/>
      <c r="FL93" s="616"/>
      <c r="FM93" s="616"/>
      <c r="FN93" s="616"/>
      <c r="FO93" s="616"/>
      <c r="FP93" s="616"/>
      <c r="FQ93" s="59"/>
      <c r="FR93" s="620"/>
      <c r="FS93" s="615"/>
      <c r="FT93" s="615"/>
      <c r="FU93" s="619"/>
      <c r="FV93" s="616"/>
      <c r="FW93" s="616"/>
      <c r="FX93" s="616"/>
      <c r="FY93" s="616"/>
      <c r="FZ93" s="616"/>
      <c r="GA93" s="616"/>
      <c r="GB93" s="59"/>
      <c r="GC93" s="620"/>
      <c r="GD93" s="615"/>
      <c r="GE93" s="615"/>
      <c r="GF93" s="619"/>
      <c r="GG93" s="616"/>
      <c r="GH93" s="616"/>
      <c r="GI93" s="616"/>
      <c r="GJ93" s="616"/>
      <c r="GK93" s="616"/>
      <c r="GL93" s="616"/>
      <c r="GM93" s="59"/>
      <c r="GN93" s="620"/>
      <c r="GO93" s="615"/>
      <c r="GP93" s="615"/>
      <c r="GQ93" s="619"/>
      <c r="GR93" s="616"/>
      <c r="GS93" s="616"/>
      <c r="GT93" s="616"/>
      <c r="GU93" s="616"/>
      <c r="GV93" s="616"/>
      <c r="GW93" s="616"/>
      <c r="GX93" s="59"/>
      <c r="GY93" s="620"/>
      <c r="GZ93" s="615"/>
      <c r="HA93" s="615"/>
      <c r="HB93" s="619"/>
      <c r="HC93" s="616"/>
      <c r="HD93" s="616"/>
      <c r="HE93" s="616"/>
      <c r="HF93" s="616"/>
      <c r="HG93" s="616"/>
      <c r="HH93" s="616"/>
      <c r="HI93" s="59"/>
      <c r="HJ93" s="620"/>
      <c r="HK93" s="615"/>
      <c r="HL93" s="615"/>
      <c r="HM93" s="619"/>
      <c r="HN93" s="616"/>
      <c r="HO93" s="616"/>
      <c r="HP93" s="616"/>
      <c r="HQ93" s="616"/>
      <c r="HR93" s="616"/>
      <c r="HS93" s="616"/>
      <c r="HT93" s="59"/>
      <c r="HU93" s="620"/>
      <c r="HV93" s="615"/>
      <c r="HW93" s="615"/>
      <c r="HX93" s="619"/>
      <c r="HY93" s="616"/>
      <c r="HZ93" s="616"/>
      <c r="IA93" s="616"/>
      <c r="IB93" s="616"/>
      <c r="IC93" s="616"/>
      <c r="ID93" s="616"/>
      <c r="IE93" s="59"/>
      <c r="IF93" s="620"/>
      <c r="IG93" s="615"/>
      <c r="IH93" s="615"/>
      <c r="II93" s="619"/>
      <c r="IJ93" s="616"/>
      <c r="IK93" s="616"/>
      <c r="IL93" s="616"/>
      <c r="IM93" s="616"/>
      <c r="IN93" s="616"/>
      <c r="IO93" s="616"/>
      <c r="IP93" s="59"/>
      <c r="IQ93" s="620"/>
      <c r="IR93" s="615"/>
      <c r="IS93" s="615"/>
    </row>
    <row r="94" spans="1:253" x14ac:dyDescent="0.3">
      <c r="A94" s="939"/>
      <c r="B94" s="615"/>
      <c r="C94" s="615"/>
      <c r="D94" s="620"/>
      <c r="E94" s="620"/>
      <c r="F94" s="620"/>
      <c r="G94" s="620"/>
      <c r="H94" s="620"/>
      <c r="I94" s="620"/>
      <c r="J94" s="620"/>
      <c r="K94" s="620"/>
      <c r="L94" s="620"/>
      <c r="M94" s="620"/>
      <c r="N94" s="620"/>
      <c r="O94" s="620"/>
      <c r="P94" s="620"/>
      <c r="Q94" s="620"/>
      <c r="R94" s="620"/>
      <c r="S94" s="620"/>
      <c r="T94" s="620"/>
      <c r="U94" s="620"/>
      <c r="V94" s="620"/>
      <c r="W94" s="620"/>
      <c r="X94" s="620"/>
      <c r="Y94" s="620"/>
      <c r="Z94" s="620"/>
      <c r="AA94" s="939"/>
      <c r="AB94" s="59"/>
      <c r="AC94" s="620"/>
      <c r="AD94" s="615"/>
      <c r="AE94" s="956"/>
      <c r="AF94" s="956"/>
      <c r="AG94" s="957"/>
      <c r="AH94" s="619"/>
      <c r="AI94" s="616"/>
      <c r="AJ94" s="616"/>
      <c r="AK94" s="616"/>
      <c r="AL94" s="616"/>
      <c r="AM94" s="616"/>
      <c r="AN94" s="616"/>
      <c r="AO94" s="59"/>
      <c r="AP94" s="620"/>
      <c r="AQ94" s="615"/>
      <c r="AR94" s="615"/>
      <c r="AS94" s="619"/>
      <c r="AT94" s="616"/>
      <c r="AU94" s="616"/>
      <c r="AV94" s="616"/>
      <c r="AW94" s="616"/>
      <c r="AX94" s="616"/>
      <c r="AY94" s="616"/>
      <c r="AZ94" s="59"/>
      <c r="BA94" s="620"/>
      <c r="BB94" s="615"/>
      <c r="BC94" s="615"/>
      <c r="BD94" s="619"/>
      <c r="BE94" s="616"/>
      <c r="BF94" s="616"/>
      <c r="BG94" s="616"/>
      <c r="BH94" s="616"/>
      <c r="BI94" s="616"/>
      <c r="BJ94" s="616"/>
      <c r="BK94" s="59"/>
      <c r="BL94" s="620"/>
      <c r="BM94" s="615"/>
      <c r="BN94" s="615"/>
      <c r="BO94" s="619"/>
      <c r="BP94" s="616"/>
      <c r="BQ94" s="616"/>
      <c r="BR94" s="616"/>
      <c r="BS94" s="616"/>
      <c r="BT94" s="616"/>
      <c r="BU94" s="616"/>
      <c r="BV94" s="59"/>
      <c r="BW94" s="620"/>
      <c r="BX94" s="615"/>
      <c r="BY94" s="615"/>
      <c r="BZ94" s="619"/>
      <c r="CA94" s="616"/>
      <c r="CB94" s="616"/>
      <c r="CC94" s="616"/>
      <c r="CD94" s="616"/>
      <c r="CE94" s="616"/>
      <c r="CF94" s="616"/>
      <c r="CG94" s="59"/>
      <c r="CH94" s="620"/>
      <c r="CI94" s="615"/>
      <c r="CJ94" s="615"/>
      <c r="CK94" s="619"/>
      <c r="CL94" s="616"/>
      <c r="CM94" s="616"/>
      <c r="CN94" s="616"/>
      <c r="CO94" s="616"/>
      <c r="CP94" s="616"/>
      <c r="CQ94" s="616"/>
      <c r="CR94" s="59"/>
      <c r="CS94" s="620"/>
      <c r="CT94" s="615"/>
      <c r="CU94" s="615"/>
      <c r="CV94" s="619"/>
      <c r="CW94" s="616"/>
      <c r="CX94" s="616"/>
      <c r="CY94" s="616"/>
      <c r="CZ94" s="616"/>
      <c r="DA94" s="616"/>
      <c r="DB94" s="616"/>
      <c r="DC94" s="59"/>
      <c r="DD94" s="620"/>
      <c r="DE94" s="615"/>
      <c r="DF94" s="615"/>
      <c r="DG94" s="619"/>
      <c r="DH94" s="616"/>
      <c r="DI94" s="616"/>
      <c r="DJ94" s="616"/>
      <c r="DK94" s="616"/>
      <c r="DL94" s="616"/>
      <c r="DM94" s="616"/>
      <c r="DN94" s="59"/>
      <c r="DO94" s="620"/>
      <c r="DP94" s="615"/>
      <c r="DQ94" s="615"/>
      <c r="DR94" s="619"/>
      <c r="DS94" s="616"/>
      <c r="DT94" s="616"/>
      <c r="DU94" s="616"/>
      <c r="DV94" s="616"/>
      <c r="DW94" s="616"/>
      <c r="DX94" s="616"/>
      <c r="DY94" s="59"/>
      <c r="DZ94" s="620"/>
      <c r="EA94" s="615"/>
      <c r="EB94" s="615"/>
      <c r="EC94" s="619"/>
      <c r="ED94" s="616"/>
      <c r="EE94" s="616"/>
      <c r="EF94" s="616"/>
      <c r="EG94" s="616"/>
      <c r="EH94" s="616"/>
      <c r="EI94" s="616"/>
      <c r="EJ94" s="59"/>
      <c r="EK94" s="620"/>
      <c r="EL94" s="615"/>
      <c r="EM94" s="615"/>
      <c r="EN94" s="619"/>
      <c r="EO94" s="616"/>
      <c r="EP94" s="616"/>
      <c r="EQ94" s="616"/>
      <c r="ER94" s="616"/>
      <c r="ES94" s="616"/>
      <c r="ET94" s="616"/>
      <c r="EU94" s="59"/>
      <c r="EV94" s="620"/>
      <c r="EW94" s="615"/>
      <c r="EX94" s="615"/>
      <c r="EY94" s="619"/>
      <c r="EZ94" s="616"/>
      <c r="FA94" s="616"/>
      <c r="FB94" s="616"/>
      <c r="FC94" s="616"/>
      <c r="FD94" s="616"/>
      <c r="FE94" s="616"/>
      <c r="FF94" s="59"/>
      <c r="FG94" s="620"/>
      <c r="FH94" s="615"/>
      <c r="FI94" s="615"/>
      <c r="FJ94" s="619"/>
      <c r="FK94" s="616"/>
      <c r="FL94" s="616"/>
      <c r="FM94" s="616"/>
      <c r="FN94" s="616"/>
      <c r="FO94" s="616"/>
      <c r="FP94" s="616"/>
      <c r="FQ94" s="59"/>
      <c r="FR94" s="620"/>
      <c r="FS94" s="615"/>
      <c r="FT94" s="615"/>
      <c r="FU94" s="619"/>
      <c r="FV94" s="616"/>
      <c r="FW94" s="616"/>
      <c r="FX94" s="616"/>
      <c r="FY94" s="616"/>
      <c r="FZ94" s="616"/>
      <c r="GA94" s="616"/>
      <c r="GB94" s="59"/>
      <c r="GC94" s="620"/>
      <c r="GD94" s="615"/>
      <c r="GE94" s="615"/>
      <c r="GF94" s="619"/>
      <c r="GG94" s="616"/>
      <c r="GH94" s="616"/>
      <c r="GI94" s="616"/>
      <c r="GJ94" s="616"/>
      <c r="GK94" s="616"/>
      <c r="GL94" s="616"/>
      <c r="GM94" s="59"/>
      <c r="GN94" s="620"/>
      <c r="GO94" s="615"/>
      <c r="GP94" s="615"/>
      <c r="GQ94" s="619"/>
      <c r="GR94" s="616"/>
      <c r="GS94" s="616"/>
      <c r="GT94" s="616"/>
      <c r="GU94" s="616"/>
      <c r="GV94" s="616"/>
      <c r="GW94" s="616"/>
      <c r="GX94" s="59"/>
      <c r="GY94" s="620"/>
      <c r="GZ94" s="615"/>
      <c r="HA94" s="615"/>
      <c r="HB94" s="619"/>
      <c r="HC94" s="616"/>
      <c r="HD94" s="616"/>
      <c r="HE94" s="616"/>
      <c r="HF94" s="616"/>
      <c r="HG94" s="616"/>
      <c r="HH94" s="616"/>
      <c r="HI94" s="59"/>
      <c r="HJ94" s="620"/>
      <c r="HK94" s="615"/>
      <c r="HL94" s="615"/>
      <c r="HM94" s="619"/>
      <c r="HN94" s="616"/>
      <c r="HO94" s="616"/>
      <c r="HP94" s="616"/>
      <c r="HQ94" s="616"/>
      <c r="HR94" s="616"/>
      <c r="HS94" s="616"/>
      <c r="HT94" s="59"/>
      <c r="HU94" s="620"/>
      <c r="HV94" s="615"/>
      <c r="HW94" s="615"/>
      <c r="HX94" s="619"/>
      <c r="HY94" s="616"/>
      <c r="HZ94" s="616"/>
      <c r="IA94" s="616"/>
      <c r="IB94" s="616"/>
      <c r="IC94" s="616"/>
      <c r="ID94" s="616"/>
      <c r="IE94" s="59"/>
      <c r="IF94" s="620"/>
      <c r="IG94" s="615"/>
      <c r="IH94" s="615"/>
      <c r="II94" s="619"/>
      <c r="IJ94" s="616"/>
      <c r="IK94" s="616"/>
      <c r="IL94" s="616"/>
      <c r="IM94" s="616"/>
      <c r="IN94" s="616"/>
      <c r="IO94" s="616"/>
      <c r="IP94" s="59"/>
      <c r="IQ94" s="620"/>
      <c r="IR94" s="615"/>
      <c r="IS94" s="615"/>
    </row>
    <row r="95" spans="1:253" x14ac:dyDescent="0.3">
      <c r="A95" s="939"/>
      <c r="B95" s="939"/>
      <c r="C95" s="939"/>
      <c r="D95" s="939"/>
      <c r="E95" s="939"/>
      <c r="F95" s="939"/>
      <c r="G95" s="939"/>
      <c r="H95" s="939"/>
      <c r="I95" s="939"/>
      <c r="J95" s="939"/>
      <c r="K95" s="939"/>
      <c r="L95" s="939"/>
      <c r="M95" s="939"/>
      <c r="N95" s="939"/>
      <c r="O95" s="939"/>
      <c r="P95" s="939"/>
      <c r="Q95" s="939"/>
      <c r="R95" s="939"/>
      <c r="S95" s="939"/>
      <c r="T95" s="939"/>
      <c r="U95" s="939"/>
      <c r="V95" s="939"/>
      <c r="W95" s="939"/>
      <c r="X95" s="939"/>
      <c r="Y95" s="939"/>
      <c r="Z95" s="939"/>
      <c r="AA95" s="939"/>
      <c r="AB95" s="59"/>
      <c r="AC95" s="620"/>
      <c r="AD95" s="615"/>
      <c r="AE95" s="956"/>
      <c r="AF95" s="956"/>
      <c r="AG95" s="957"/>
      <c r="AH95" s="619"/>
      <c r="AI95" s="616"/>
      <c r="AJ95" s="616"/>
      <c r="AK95" s="616"/>
      <c r="AL95" s="616"/>
      <c r="AM95" s="616"/>
      <c r="AN95" s="616"/>
      <c r="AO95" s="59"/>
      <c r="AP95" s="620"/>
      <c r="AQ95" s="615"/>
      <c r="AR95" s="615"/>
      <c r="AS95" s="619"/>
      <c r="AT95" s="616"/>
      <c r="AU95" s="616"/>
      <c r="AV95" s="616"/>
      <c r="AW95" s="616"/>
      <c r="AX95" s="616"/>
      <c r="AY95" s="616"/>
      <c r="AZ95" s="59"/>
      <c r="BA95" s="620"/>
      <c r="BB95" s="615"/>
      <c r="BC95" s="615"/>
      <c r="BD95" s="619"/>
      <c r="BE95" s="616"/>
      <c r="BF95" s="616"/>
      <c r="BG95" s="616"/>
      <c r="BH95" s="616"/>
      <c r="BI95" s="616"/>
      <c r="BJ95" s="616"/>
      <c r="BK95" s="59"/>
      <c r="BL95" s="620"/>
      <c r="BM95" s="615"/>
      <c r="BN95" s="615"/>
      <c r="BO95" s="619"/>
      <c r="BP95" s="616"/>
      <c r="BQ95" s="616"/>
      <c r="BR95" s="616"/>
      <c r="BS95" s="616"/>
      <c r="BT95" s="616"/>
      <c r="BU95" s="616"/>
      <c r="BV95" s="59"/>
      <c r="BW95" s="620"/>
      <c r="BX95" s="615"/>
      <c r="BY95" s="615"/>
      <c r="BZ95" s="619"/>
      <c r="CA95" s="616"/>
      <c r="CB95" s="616"/>
      <c r="CC95" s="616"/>
      <c r="CD95" s="616"/>
      <c r="CE95" s="616"/>
      <c r="CF95" s="616"/>
      <c r="CG95" s="59"/>
      <c r="CH95" s="620"/>
      <c r="CI95" s="615"/>
      <c r="CJ95" s="615"/>
      <c r="CK95" s="619"/>
      <c r="CL95" s="616"/>
      <c r="CM95" s="616"/>
      <c r="CN95" s="616"/>
      <c r="CO95" s="616"/>
      <c r="CP95" s="616"/>
      <c r="CQ95" s="616"/>
      <c r="CR95" s="59"/>
      <c r="CS95" s="620"/>
      <c r="CT95" s="615"/>
      <c r="CU95" s="615"/>
      <c r="CV95" s="619"/>
      <c r="CW95" s="616"/>
      <c r="CX95" s="616"/>
      <c r="CY95" s="616"/>
      <c r="CZ95" s="616"/>
      <c r="DA95" s="616"/>
      <c r="DB95" s="616"/>
      <c r="DC95" s="59"/>
      <c r="DD95" s="620"/>
      <c r="DE95" s="615"/>
      <c r="DF95" s="615"/>
      <c r="DG95" s="619"/>
      <c r="DH95" s="616"/>
      <c r="DI95" s="616"/>
      <c r="DJ95" s="616"/>
      <c r="DK95" s="616"/>
      <c r="DL95" s="616"/>
      <c r="DM95" s="616"/>
      <c r="DN95" s="59"/>
      <c r="DO95" s="620"/>
      <c r="DP95" s="615"/>
      <c r="DQ95" s="615"/>
      <c r="DR95" s="619"/>
      <c r="DS95" s="616"/>
      <c r="DT95" s="616"/>
      <c r="DU95" s="616"/>
      <c r="DV95" s="616"/>
      <c r="DW95" s="616"/>
      <c r="DX95" s="616"/>
      <c r="DY95" s="59"/>
      <c r="DZ95" s="620"/>
      <c r="EA95" s="615"/>
      <c r="EB95" s="615"/>
      <c r="EC95" s="619"/>
      <c r="ED95" s="616"/>
      <c r="EE95" s="616"/>
      <c r="EF95" s="616"/>
      <c r="EG95" s="616"/>
      <c r="EH95" s="616"/>
      <c r="EI95" s="616"/>
      <c r="EJ95" s="59"/>
      <c r="EK95" s="620"/>
      <c r="EL95" s="615"/>
      <c r="EM95" s="615"/>
      <c r="EN95" s="619"/>
      <c r="EO95" s="616"/>
      <c r="EP95" s="616"/>
      <c r="EQ95" s="616"/>
      <c r="ER95" s="616"/>
      <c r="ES95" s="616"/>
      <c r="ET95" s="616"/>
      <c r="EU95" s="59"/>
      <c r="EV95" s="620"/>
      <c r="EW95" s="615"/>
      <c r="EX95" s="615"/>
      <c r="EY95" s="619"/>
      <c r="EZ95" s="616"/>
      <c r="FA95" s="616"/>
      <c r="FB95" s="616"/>
      <c r="FC95" s="616"/>
      <c r="FD95" s="616"/>
      <c r="FE95" s="616"/>
      <c r="FF95" s="59"/>
      <c r="FG95" s="620"/>
      <c r="FH95" s="615"/>
      <c r="FI95" s="615"/>
      <c r="FJ95" s="619"/>
      <c r="FK95" s="616"/>
      <c r="FL95" s="616"/>
      <c r="FM95" s="616"/>
      <c r="FN95" s="616"/>
      <c r="FO95" s="616"/>
      <c r="FP95" s="616"/>
      <c r="FQ95" s="59"/>
      <c r="FR95" s="620"/>
      <c r="FS95" s="615"/>
      <c r="FT95" s="615"/>
      <c r="FU95" s="619"/>
      <c r="FV95" s="616"/>
      <c r="FW95" s="616"/>
      <c r="FX95" s="616"/>
      <c r="FY95" s="616"/>
      <c r="FZ95" s="616"/>
      <c r="GA95" s="616"/>
      <c r="GB95" s="59"/>
      <c r="GC95" s="620"/>
      <c r="GD95" s="615"/>
      <c r="GE95" s="615"/>
      <c r="GF95" s="619"/>
      <c r="GG95" s="616"/>
      <c r="GH95" s="616"/>
      <c r="GI95" s="616"/>
      <c r="GJ95" s="616"/>
      <c r="GK95" s="616"/>
      <c r="GL95" s="616"/>
      <c r="GM95" s="59"/>
      <c r="GN95" s="620"/>
      <c r="GO95" s="615"/>
      <c r="GP95" s="615"/>
      <c r="GQ95" s="619"/>
      <c r="GR95" s="616"/>
      <c r="GS95" s="616"/>
      <c r="GT95" s="616"/>
      <c r="GU95" s="616"/>
      <c r="GV95" s="616"/>
      <c r="GW95" s="616"/>
      <c r="GX95" s="59"/>
      <c r="GY95" s="620"/>
      <c r="GZ95" s="615"/>
      <c r="HA95" s="615"/>
      <c r="HB95" s="619"/>
      <c r="HC95" s="616"/>
      <c r="HD95" s="616"/>
      <c r="HE95" s="616"/>
      <c r="HF95" s="616"/>
      <c r="HG95" s="616"/>
      <c r="HH95" s="616"/>
      <c r="HI95" s="59"/>
      <c r="HJ95" s="620"/>
      <c r="HK95" s="615"/>
      <c r="HL95" s="615"/>
      <c r="HM95" s="619"/>
      <c r="HN95" s="616"/>
      <c r="HO95" s="616"/>
      <c r="HP95" s="616"/>
      <c r="HQ95" s="616"/>
      <c r="HR95" s="616"/>
      <c r="HS95" s="616"/>
      <c r="HT95" s="59"/>
      <c r="HU95" s="620"/>
      <c r="HV95" s="615"/>
      <c r="HW95" s="615"/>
      <c r="HX95" s="619"/>
      <c r="HY95" s="616"/>
      <c r="HZ95" s="616"/>
      <c r="IA95" s="616"/>
      <c r="IB95" s="616"/>
      <c r="IC95" s="616"/>
      <c r="ID95" s="616"/>
      <c r="IE95" s="59"/>
      <c r="IF95" s="620"/>
      <c r="IG95" s="615"/>
      <c r="IH95" s="615"/>
      <c r="II95" s="619"/>
      <c r="IJ95" s="616"/>
      <c r="IK95" s="616"/>
      <c r="IL95" s="616"/>
      <c r="IM95" s="616"/>
      <c r="IN95" s="616"/>
      <c r="IO95" s="616"/>
      <c r="IP95" s="59"/>
      <c r="IQ95" s="620"/>
      <c r="IR95" s="615"/>
      <c r="IS95" s="615"/>
    </row>
    <row r="96" spans="1:253" x14ac:dyDescent="0.3">
      <c r="A96" s="939"/>
      <c r="B96" s="939"/>
      <c r="C96" s="939"/>
      <c r="D96" s="939"/>
      <c r="E96" s="939"/>
      <c r="F96" s="939"/>
      <c r="G96" s="939"/>
      <c r="H96" s="939"/>
      <c r="I96" s="939"/>
      <c r="J96" s="939"/>
      <c r="K96" s="939"/>
      <c r="L96" s="939"/>
      <c r="M96" s="939"/>
      <c r="N96" s="939"/>
      <c r="O96" s="939"/>
      <c r="P96" s="939"/>
      <c r="Q96" s="939"/>
      <c r="R96" s="939"/>
      <c r="S96" s="939"/>
      <c r="T96" s="939"/>
      <c r="U96" s="939"/>
      <c r="V96" s="939"/>
      <c r="W96" s="939"/>
      <c r="X96" s="939"/>
      <c r="Y96" s="939"/>
      <c r="Z96" s="939"/>
      <c r="AA96" s="939"/>
      <c r="AB96" s="59"/>
      <c r="AC96" s="620"/>
      <c r="AD96" s="615"/>
      <c r="AE96" s="956"/>
      <c r="AF96" s="956"/>
      <c r="AG96" s="957"/>
      <c r="AH96" s="619"/>
      <c r="AI96" s="616"/>
      <c r="AJ96" s="616"/>
      <c r="AK96" s="616"/>
      <c r="AL96" s="616"/>
      <c r="AM96" s="616"/>
      <c r="AN96" s="616"/>
      <c r="AO96" s="59"/>
      <c r="AP96" s="620"/>
      <c r="AQ96" s="615"/>
      <c r="AR96" s="615"/>
      <c r="AS96" s="619"/>
      <c r="AT96" s="616"/>
      <c r="AU96" s="616"/>
      <c r="AV96" s="616"/>
      <c r="AW96" s="616"/>
      <c r="AX96" s="616"/>
      <c r="AY96" s="616"/>
      <c r="AZ96" s="59"/>
      <c r="BA96" s="620"/>
      <c r="BB96" s="615"/>
      <c r="BC96" s="615"/>
      <c r="BD96" s="619"/>
      <c r="BE96" s="616"/>
      <c r="BF96" s="616"/>
      <c r="BG96" s="616"/>
      <c r="BH96" s="616"/>
      <c r="BI96" s="616"/>
      <c r="BJ96" s="616"/>
      <c r="BK96" s="59"/>
      <c r="BL96" s="620"/>
      <c r="BM96" s="615"/>
      <c r="BN96" s="615"/>
      <c r="BO96" s="619"/>
      <c r="BP96" s="616"/>
      <c r="BQ96" s="616"/>
      <c r="BR96" s="616"/>
      <c r="BS96" s="616"/>
      <c r="BT96" s="616"/>
      <c r="BU96" s="616"/>
      <c r="BV96" s="59"/>
      <c r="BW96" s="620"/>
      <c r="BX96" s="615"/>
      <c r="BY96" s="615"/>
      <c r="BZ96" s="619"/>
      <c r="CA96" s="616"/>
      <c r="CB96" s="616"/>
      <c r="CC96" s="616"/>
      <c r="CD96" s="616"/>
      <c r="CE96" s="616"/>
      <c r="CF96" s="616"/>
      <c r="CG96" s="59"/>
      <c r="CH96" s="620"/>
      <c r="CI96" s="615"/>
      <c r="CJ96" s="615"/>
      <c r="CK96" s="619"/>
      <c r="CL96" s="616"/>
      <c r="CM96" s="616"/>
      <c r="CN96" s="616"/>
      <c r="CO96" s="616"/>
      <c r="CP96" s="616"/>
      <c r="CQ96" s="616"/>
      <c r="CR96" s="59"/>
      <c r="CS96" s="620"/>
      <c r="CT96" s="615"/>
      <c r="CU96" s="615"/>
      <c r="CV96" s="619"/>
      <c r="CW96" s="616"/>
      <c r="CX96" s="616"/>
      <c r="CY96" s="616"/>
      <c r="CZ96" s="616"/>
      <c r="DA96" s="616"/>
      <c r="DB96" s="616"/>
      <c r="DC96" s="59"/>
      <c r="DD96" s="620"/>
      <c r="DE96" s="615"/>
      <c r="DF96" s="615"/>
      <c r="DG96" s="619"/>
      <c r="DH96" s="616"/>
      <c r="DI96" s="616"/>
      <c r="DJ96" s="616"/>
      <c r="DK96" s="616"/>
      <c r="DL96" s="616"/>
      <c r="DM96" s="616"/>
      <c r="DN96" s="59"/>
      <c r="DO96" s="620"/>
      <c r="DP96" s="615"/>
      <c r="DQ96" s="615"/>
      <c r="DR96" s="619"/>
      <c r="DS96" s="616"/>
      <c r="DT96" s="616"/>
      <c r="DU96" s="616"/>
      <c r="DV96" s="616"/>
      <c r="DW96" s="616"/>
      <c r="DX96" s="616"/>
      <c r="DY96" s="59"/>
      <c r="DZ96" s="620"/>
      <c r="EA96" s="615"/>
      <c r="EB96" s="615"/>
      <c r="EC96" s="619"/>
      <c r="ED96" s="616"/>
      <c r="EE96" s="616"/>
      <c r="EF96" s="616"/>
      <c r="EG96" s="616"/>
      <c r="EH96" s="616"/>
      <c r="EI96" s="616"/>
      <c r="EJ96" s="59"/>
      <c r="EK96" s="620"/>
      <c r="EL96" s="615"/>
      <c r="EM96" s="615"/>
      <c r="EN96" s="619"/>
      <c r="EO96" s="616"/>
      <c r="EP96" s="616"/>
      <c r="EQ96" s="616"/>
      <c r="ER96" s="616"/>
      <c r="ES96" s="616"/>
      <c r="ET96" s="616"/>
      <c r="EU96" s="59"/>
      <c r="EV96" s="620"/>
      <c r="EW96" s="615"/>
      <c r="EX96" s="615"/>
      <c r="EY96" s="619"/>
      <c r="EZ96" s="616"/>
      <c r="FA96" s="616"/>
      <c r="FB96" s="616"/>
      <c r="FC96" s="616"/>
      <c r="FD96" s="616"/>
      <c r="FE96" s="616"/>
      <c r="FF96" s="59"/>
      <c r="FG96" s="620"/>
      <c r="FH96" s="615"/>
      <c r="FI96" s="615"/>
      <c r="FJ96" s="619"/>
      <c r="FK96" s="616"/>
      <c r="FL96" s="616"/>
      <c r="FM96" s="616"/>
      <c r="FN96" s="616"/>
      <c r="FO96" s="616"/>
      <c r="FP96" s="616"/>
      <c r="FQ96" s="59"/>
      <c r="FR96" s="620"/>
      <c r="FS96" s="615"/>
      <c r="FT96" s="615"/>
      <c r="FU96" s="619"/>
      <c r="FV96" s="616"/>
      <c r="FW96" s="616"/>
      <c r="FX96" s="616"/>
      <c r="FY96" s="616"/>
      <c r="FZ96" s="616"/>
      <c r="GA96" s="616"/>
      <c r="GB96" s="59"/>
      <c r="GC96" s="620"/>
      <c r="GD96" s="615"/>
      <c r="GE96" s="615"/>
      <c r="GF96" s="619"/>
      <c r="GG96" s="616"/>
      <c r="GH96" s="616"/>
      <c r="GI96" s="616"/>
      <c r="GJ96" s="616"/>
      <c r="GK96" s="616"/>
      <c r="GL96" s="616"/>
      <c r="GM96" s="59"/>
      <c r="GN96" s="620"/>
      <c r="GO96" s="615"/>
      <c r="GP96" s="615"/>
      <c r="GQ96" s="619"/>
      <c r="GR96" s="616"/>
      <c r="GS96" s="616"/>
      <c r="GT96" s="616"/>
      <c r="GU96" s="616"/>
      <c r="GV96" s="616"/>
      <c r="GW96" s="616"/>
      <c r="GX96" s="59"/>
      <c r="GY96" s="620"/>
      <c r="GZ96" s="615"/>
      <c r="HA96" s="615"/>
      <c r="HB96" s="619"/>
      <c r="HC96" s="616"/>
      <c r="HD96" s="616"/>
      <c r="HE96" s="616"/>
      <c r="HF96" s="616"/>
      <c r="HG96" s="616"/>
      <c r="HH96" s="616"/>
      <c r="HI96" s="59"/>
      <c r="HJ96" s="620"/>
      <c r="HK96" s="615"/>
      <c r="HL96" s="615"/>
      <c r="HM96" s="619"/>
      <c r="HN96" s="616"/>
      <c r="HO96" s="616"/>
      <c r="HP96" s="616"/>
      <c r="HQ96" s="616"/>
      <c r="HR96" s="616"/>
      <c r="HS96" s="616"/>
      <c r="HT96" s="59"/>
      <c r="HU96" s="620"/>
      <c r="HV96" s="615"/>
      <c r="HW96" s="615"/>
      <c r="HX96" s="619"/>
      <c r="HY96" s="616"/>
      <c r="HZ96" s="616"/>
      <c r="IA96" s="616"/>
      <c r="IB96" s="616"/>
      <c r="IC96" s="616"/>
      <c r="ID96" s="616"/>
      <c r="IE96" s="59"/>
      <c r="IF96" s="620"/>
      <c r="IG96" s="615"/>
      <c r="IH96" s="615"/>
      <c r="II96" s="619"/>
      <c r="IJ96" s="616"/>
      <c r="IK96" s="616"/>
      <c r="IL96" s="616"/>
      <c r="IM96" s="616"/>
      <c r="IN96" s="616"/>
      <c r="IO96" s="616"/>
      <c r="IP96" s="59"/>
      <c r="IQ96" s="620"/>
      <c r="IR96" s="615"/>
      <c r="IS96" s="615"/>
    </row>
    <row r="97" spans="2:253" ht="13.5" x14ac:dyDescent="0.25">
      <c r="AE97" s="954"/>
      <c r="AF97" s="954"/>
      <c r="AG97" s="955"/>
    </row>
    <row r="98" spans="2:253" x14ac:dyDescent="0.3">
      <c r="AE98" s="956"/>
      <c r="AF98" s="956"/>
      <c r="AG98" s="957"/>
    </row>
    <row r="99" spans="2:253" x14ac:dyDescent="0.3">
      <c r="AE99" s="956"/>
      <c r="AF99" s="956"/>
      <c r="AG99" s="957"/>
    </row>
    <row r="100" spans="2:253" x14ac:dyDescent="0.3">
      <c r="AE100" s="956"/>
      <c r="AF100" s="956"/>
      <c r="AG100" s="957"/>
    </row>
    <row r="101" spans="2:253" x14ac:dyDescent="0.3">
      <c r="AE101" s="956"/>
      <c r="AF101" s="956"/>
      <c r="AG101" s="957"/>
    </row>
    <row r="102" spans="2:253" x14ac:dyDescent="0.3">
      <c r="AE102" s="956"/>
      <c r="AF102" s="956"/>
      <c r="AG102" s="957"/>
    </row>
    <row r="103" spans="2:253" x14ac:dyDescent="0.3">
      <c r="B103" s="982"/>
      <c r="C103" s="982"/>
      <c r="D103" s="983"/>
      <c r="E103" s="983"/>
      <c r="F103" s="983"/>
      <c r="G103" s="983"/>
      <c r="H103" s="983"/>
      <c r="I103" s="983"/>
      <c r="J103" s="983"/>
      <c r="K103" s="983"/>
      <c r="L103" s="983"/>
      <c r="M103" s="983"/>
      <c r="N103" s="983"/>
      <c r="O103" s="983"/>
      <c r="P103" s="983"/>
      <c r="Q103" s="983"/>
      <c r="R103" s="983"/>
      <c r="S103" s="983"/>
      <c r="T103" s="983"/>
      <c r="U103" s="983"/>
      <c r="V103" s="983"/>
      <c r="W103" s="983"/>
      <c r="X103" s="983"/>
      <c r="Y103" s="983"/>
      <c r="Z103" s="983"/>
      <c r="AA103" s="982"/>
      <c r="AB103" s="982"/>
      <c r="AC103" s="982"/>
      <c r="AD103" s="982"/>
      <c r="AE103" s="954"/>
      <c r="AF103" s="954"/>
      <c r="AG103" s="955"/>
      <c r="AH103" s="982"/>
      <c r="AI103" s="982"/>
      <c r="AJ103" s="982"/>
      <c r="AK103" s="982"/>
      <c r="AL103" s="982"/>
      <c r="AM103" s="982"/>
      <c r="AN103" s="982"/>
      <c r="AO103" s="982"/>
      <c r="AP103" s="982"/>
      <c r="AQ103" s="982"/>
      <c r="AR103" s="982"/>
      <c r="AS103" s="982"/>
      <c r="AT103" s="982"/>
      <c r="AU103" s="982"/>
      <c r="AV103" s="982"/>
      <c r="AW103" s="982"/>
      <c r="AX103" s="982"/>
      <c r="AY103" s="982"/>
      <c r="AZ103" s="982"/>
      <c r="BA103" s="982"/>
      <c r="BB103" s="982"/>
      <c r="BC103" s="982"/>
      <c r="BD103" s="982"/>
      <c r="BE103" s="982"/>
      <c r="BF103" s="982"/>
      <c r="BG103" s="982"/>
      <c r="BH103" s="982"/>
      <c r="BI103" s="982"/>
      <c r="BJ103" s="982"/>
      <c r="BK103" s="982"/>
      <c r="BL103" s="982"/>
      <c r="BM103" s="982"/>
      <c r="BN103" s="982"/>
      <c r="BO103" s="982"/>
      <c r="BP103" s="982"/>
      <c r="BQ103" s="982"/>
      <c r="BR103" s="982"/>
      <c r="BS103" s="982"/>
      <c r="BT103" s="982"/>
      <c r="BU103" s="982"/>
      <c r="BV103" s="982"/>
      <c r="BW103" s="982"/>
      <c r="BX103" s="982"/>
      <c r="BY103" s="982"/>
      <c r="BZ103" s="982"/>
      <c r="CA103" s="982"/>
      <c r="CB103" s="982"/>
      <c r="CC103" s="982"/>
      <c r="CD103" s="982"/>
      <c r="CE103" s="982"/>
      <c r="CF103" s="982"/>
      <c r="CG103" s="982"/>
      <c r="CH103" s="982"/>
      <c r="CI103" s="982"/>
      <c r="CJ103" s="982"/>
      <c r="CK103" s="982"/>
      <c r="CL103" s="982"/>
      <c r="CM103" s="982"/>
      <c r="CN103" s="982"/>
      <c r="CO103" s="982"/>
      <c r="CP103" s="982"/>
      <c r="CQ103" s="982"/>
      <c r="CR103" s="982"/>
      <c r="CS103" s="982"/>
      <c r="CT103" s="982"/>
      <c r="CU103" s="982"/>
      <c r="CV103" s="982"/>
      <c r="CW103" s="982"/>
      <c r="CX103" s="982"/>
      <c r="CY103" s="982"/>
      <c r="CZ103" s="982"/>
      <c r="DA103" s="982"/>
      <c r="DB103" s="982"/>
      <c r="DC103" s="982"/>
      <c r="DD103" s="982"/>
      <c r="DE103" s="982"/>
      <c r="DF103" s="982"/>
      <c r="DG103" s="982"/>
      <c r="DH103" s="982"/>
      <c r="DI103" s="982"/>
      <c r="DJ103" s="982"/>
      <c r="DK103" s="982"/>
      <c r="DL103" s="982"/>
      <c r="DM103" s="982"/>
      <c r="DN103" s="982"/>
      <c r="DO103" s="982"/>
      <c r="DP103" s="982"/>
      <c r="DQ103" s="982"/>
      <c r="DR103" s="982"/>
      <c r="DS103" s="982"/>
      <c r="DT103" s="982"/>
      <c r="DU103" s="982"/>
      <c r="DV103" s="982"/>
      <c r="DW103" s="982"/>
      <c r="DX103" s="982"/>
      <c r="DY103" s="982"/>
      <c r="DZ103" s="982"/>
      <c r="EA103" s="982"/>
      <c r="EB103" s="982"/>
      <c r="EC103" s="982"/>
      <c r="ED103" s="982"/>
      <c r="EE103" s="982"/>
      <c r="EF103" s="982"/>
      <c r="EG103" s="982"/>
      <c r="EH103" s="982"/>
      <c r="EI103" s="982"/>
      <c r="EJ103" s="982"/>
      <c r="EK103" s="982"/>
      <c r="EL103" s="982"/>
      <c r="EM103" s="982"/>
      <c r="EN103" s="982"/>
      <c r="EO103" s="982"/>
      <c r="EP103" s="982"/>
      <c r="EQ103" s="982"/>
      <c r="ER103" s="982"/>
      <c r="ES103" s="982"/>
      <c r="ET103" s="982"/>
      <c r="EU103" s="982"/>
      <c r="EV103" s="982"/>
      <c r="EW103" s="982"/>
      <c r="EX103" s="982"/>
      <c r="EY103" s="982"/>
      <c r="EZ103" s="982"/>
      <c r="FA103" s="982"/>
      <c r="FB103" s="982"/>
      <c r="FC103" s="982"/>
      <c r="FD103" s="982"/>
      <c r="FE103" s="982"/>
      <c r="FF103" s="982"/>
      <c r="FG103" s="982"/>
      <c r="FH103" s="982"/>
      <c r="FI103" s="982"/>
      <c r="FJ103" s="982"/>
      <c r="FK103" s="982"/>
      <c r="FL103" s="982"/>
      <c r="FM103" s="982"/>
      <c r="FN103" s="982"/>
      <c r="FO103" s="982"/>
      <c r="FP103" s="982"/>
      <c r="FQ103" s="982"/>
      <c r="FR103" s="982"/>
      <c r="FS103" s="982"/>
      <c r="FT103" s="982"/>
      <c r="FU103" s="982"/>
      <c r="FV103" s="982"/>
      <c r="FW103" s="982"/>
      <c r="FX103" s="982"/>
      <c r="FY103" s="982"/>
      <c r="FZ103" s="982"/>
      <c r="GA103" s="982"/>
      <c r="GB103" s="982"/>
      <c r="GC103" s="982"/>
      <c r="GD103" s="982"/>
      <c r="GE103" s="982"/>
      <c r="GF103" s="982"/>
      <c r="GG103" s="982"/>
      <c r="GH103" s="982"/>
      <c r="GI103" s="982"/>
      <c r="GJ103" s="982"/>
      <c r="GK103" s="982"/>
      <c r="GL103" s="982"/>
      <c r="GM103" s="982"/>
      <c r="GN103" s="982"/>
      <c r="GO103" s="982"/>
      <c r="GP103" s="982"/>
      <c r="GQ103" s="982"/>
      <c r="GR103" s="982"/>
      <c r="GS103" s="982"/>
      <c r="GT103" s="982"/>
      <c r="GU103" s="982"/>
      <c r="GV103" s="982"/>
      <c r="GW103" s="982"/>
      <c r="GX103" s="982"/>
      <c r="GY103" s="982"/>
      <c r="GZ103" s="982"/>
      <c r="HA103" s="982"/>
      <c r="HB103" s="982"/>
      <c r="HC103" s="982"/>
      <c r="HD103" s="982"/>
      <c r="HE103" s="982"/>
      <c r="HF103" s="982"/>
      <c r="HG103" s="982"/>
      <c r="HH103" s="982"/>
      <c r="HI103" s="982"/>
      <c r="HJ103" s="982"/>
      <c r="HK103" s="982"/>
      <c r="HL103" s="982"/>
      <c r="HM103" s="982"/>
      <c r="HN103" s="982"/>
      <c r="HO103" s="982"/>
      <c r="HP103" s="982"/>
      <c r="HQ103" s="982"/>
      <c r="HR103" s="982"/>
      <c r="HS103" s="982"/>
      <c r="HT103" s="982"/>
      <c r="HU103" s="982"/>
      <c r="HV103" s="982"/>
      <c r="HW103" s="982"/>
      <c r="HX103" s="982"/>
      <c r="HY103" s="982"/>
      <c r="HZ103" s="982"/>
      <c r="IA103" s="982"/>
      <c r="IB103" s="982"/>
      <c r="IC103" s="982"/>
      <c r="ID103" s="982"/>
      <c r="IE103" s="982"/>
      <c r="IF103" s="982"/>
      <c r="IG103" s="982"/>
      <c r="IH103" s="982"/>
      <c r="II103" s="982"/>
      <c r="IJ103" s="982"/>
      <c r="IK103" s="982"/>
      <c r="IL103" s="982"/>
      <c r="IM103" s="982"/>
      <c r="IN103" s="982"/>
      <c r="IO103" s="982"/>
      <c r="IP103" s="982"/>
      <c r="IQ103" s="982"/>
      <c r="IR103" s="982"/>
      <c r="IS103" s="982"/>
    </row>
    <row r="104" spans="2:253" x14ac:dyDescent="0.3">
      <c r="B104" s="982"/>
      <c r="C104" s="982"/>
      <c r="D104" s="983"/>
      <c r="E104" s="983"/>
      <c r="F104" s="983"/>
      <c r="G104" s="983"/>
      <c r="H104" s="983"/>
      <c r="I104" s="983"/>
      <c r="J104" s="983"/>
      <c r="K104" s="983"/>
      <c r="L104" s="983"/>
      <c r="M104" s="983"/>
      <c r="N104" s="983"/>
      <c r="O104" s="983"/>
      <c r="P104" s="983"/>
      <c r="Q104" s="983"/>
      <c r="R104" s="983"/>
      <c r="S104" s="983"/>
      <c r="T104" s="983"/>
      <c r="U104" s="983"/>
      <c r="V104" s="983"/>
      <c r="W104" s="983"/>
      <c r="X104" s="983"/>
      <c r="Y104" s="983"/>
      <c r="Z104" s="983"/>
      <c r="AA104" s="982"/>
      <c r="AB104" s="982"/>
      <c r="AC104" s="982"/>
      <c r="AD104" s="982"/>
      <c r="AE104" s="956"/>
      <c r="AF104" s="956"/>
      <c r="AG104" s="957"/>
      <c r="AH104" s="982"/>
      <c r="AI104" s="982"/>
      <c r="AJ104" s="982"/>
      <c r="AK104" s="982"/>
      <c r="AL104" s="982"/>
      <c r="AM104" s="982"/>
      <c r="AN104" s="982"/>
      <c r="AO104" s="982"/>
      <c r="AP104" s="982"/>
      <c r="AQ104" s="982"/>
      <c r="AR104" s="982"/>
      <c r="AS104" s="982"/>
      <c r="AT104" s="982"/>
      <c r="AU104" s="982"/>
      <c r="AV104" s="982"/>
      <c r="AW104" s="982"/>
      <c r="AX104" s="982"/>
      <c r="AY104" s="982"/>
      <c r="AZ104" s="982"/>
      <c r="BA104" s="982"/>
      <c r="BB104" s="982"/>
      <c r="BC104" s="982"/>
      <c r="BD104" s="982"/>
      <c r="BE104" s="982"/>
      <c r="BF104" s="982"/>
      <c r="BG104" s="982"/>
      <c r="BH104" s="982"/>
      <c r="BI104" s="982"/>
      <c r="BJ104" s="982"/>
      <c r="BK104" s="982"/>
      <c r="BL104" s="982"/>
      <c r="BM104" s="982"/>
      <c r="BN104" s="982"/>
      <c r="BO104" s="982"/>
      <c r="BP104" s="982"/>
      <c r="BQ104" s="982"/>
      <c r="BR104" s="982"/>
      <c r="BS104" s="982"/>
      <c r="BT104" s="982"/>
      <c r="BU104" s="982"/>
      <c r="BV104" s="982"/>
      <c r="BW104" s="982"/>
      <c r="BX104" s="982"/>
      <c r="BY104" s="982"/>
      <c r="BZ104" s="982"/>
      <c r="CA104" s="982"/>
      <c r="CB104" s="982"/>
      <c r="CC104" s="982"/>
      <c r="CD104" s="982"/>
      <c r="CE104" s="982"/>
      <c r="CF104" s="982"/>
      <c r="CG104" s="982"/>
      <c r="CH104" s="982"/>
      <c r="CI104" s="982"/>
      <c r="CJ104" s="982"/>
      <c r="CK104" s="982"/>
      <c r="CL104" s="982"/>
      <c r="CM104" s="982"/>
      <c r="CN104" s="982"/>
      <c r="CO104" s="982"/>
      <c r="CP104" s="982"/>
      <c r="CQ104" s="982"/>
      <c r="CR104" s="982"/>
      <c r="CS104" s="982"/>
      <c r="CT104" s="982"/>
      <c r="CU104" s="982"/>
      <c r="CV104" s="982"/>
      <c r="CW104" s="982"/>
      <c r="CX104" s="982"/>
      <c r="CY104" s="982"/>
      <c r="CZ104" s="982"/>
      <c r="DA104" s="982"/>
      <c r="DB104" s="982"/>
      <c r="DC104" s="982"/>
      <c r="DD104" s="982"/>
      <c r="DE104" s="982"/>
      <c r="DF104" s="982"/>
      <c r="DG104" s="982"/>
      <c r="DH104" s="982"/>
      <c r="DI104" s="982"/>
      <c r="DJ104" s="982"/>
      <c r="DK104" s="982"/>
      <c r="DL104" s="982"/>
      <c r="DM104" s="982"/>
      <c r="DN104" s="982"/>
      <c r="DO104" s="982"/>
      <c r="DP104" s="982"/>
      <c r="DQ104" s="982"/>
      <c r="DR104" s="982"/>
      <c r="DS104" s="982"/>
      <c r="DT104" s="982"/>
      <c r="DU104" s="982"/>
      <c r="DV104" s="982"/>
      <c r="DW104" s="982"/>
      <c r="DX104" s="982"/>
      <c r="DY104" s="982"/>
      <c r="DZ104" s="982"/>
      <c r="EA104" s="982"/>
      <c r="EB104" s="982"/>
      <c r="EC104" s="982"/>
      <c r="ED104" s="982"/>
      <c r="EE104" s="982"/>
      <c r="EF104" s="982"/>
      <c r="EG104" s="982"/>
      <c r="EH104" s="982"/>
      <c r="EI104" s="982"/>
      <c r="EJ104" s="982"/>
      <c r="EK104" s="982"/>
      <c r="EL104" s="982"/>
      <c r="EM104" s="982"/>
      <c r="EN104" s="982"/>
      <c r="EO104" s="982"/>
      <c r="EP104" s="982"/>
      <c r="EQ104" s="982"/>
      <c r="ER104" s="982"/>
      <c r="ES104" s="982"/>
      <c r="ET104" s="982"/>
      <c r="EU104" s="982"/>
      <c r="EV104" s="982"/>
      <c r="EW104" s="982"/>
      <c r="EX104" s="982"/>
      <c r="EY104" s="982"/>
      <c r="EZ104" s="982"/>
      <c r="FA104" s="982"/>
      <c r="FB104" s="982"/>
      <c r="FC104" s="982"/>
      <c r="FD104" s="982"/>
      <c r="FE104" s="982"/>
      <c r="FF104" s="982"/>
      <c r="FG104" s="982"/>
      <c r="FH104" s="982"/>
      <c r="FI104" s="982"/>
      <c r="FJ104" s="982"/>
      <c r="FK104" s="982"/>
      <c r="FL104" s="982"/>
      <c r="FM104" s="982"/>
      <c r="FN104" s="982"/>
      <c r="FO104" s="982"/>
      <c r="FP104" s="982"/>
      <c r="FQ104" s="982"/>
      <c r="FR104" s="982"/>
      <c r="FS104" s="982"/>
      <c r="FT104" s="982"/>
      <c r="FU104" s="982"/>
      <c r="FV104" s="982"/>
      <c r="FW104" s="982"/>
      <c r="FX104" s="982"/>
      <c r="FY104" s="982"/>
      <c r="FZ104" s="982"/>
      <c r="GA104" s="982"/>
      <c r="GB104" s="982"/>
      <c r="GC104" s="982"/>
      <c r="GD104" s="982"/>
      <c r="GE104" s="982"/>
      <c r="GF104" s="982"/>
      <c r="GG104" s="982"/>
      <c r="GH104" s="982"/>
      <c r="GI104" s="982"/>
      <c r="GJ104" s="982"/>
      <c r="GK104" s="982"/>
      <c r="GL104" s="982"/>
      <c r="GM104" s="982"/>
      <c r="GN104" s="982"/>
      <c r="GO104" s="982"/>
      <c r="GP104" s="982"/>
      <c r="GQ104" s="982"/>
      <c r="GR104" s="982"/>
      <c r="GS104" s="982"/>
      <c r="GT104" s="982"/>
      <c r="GU104" s="982"/>
      <c r="GV104" s="982"/>
      <c r="GW104" s="982"/>
      <c r="GX104" s="982"/>
      <c r="GY104" s="982"/>
      <c r="GZ104" s="982"/>
      <c r="HA104" s="982"/>
      <c r="HB104" s="982"/>
      <c r="HC104" s="982"/>
      <c r="HD104" s="982"/>
      <c r="HE104" s="982"/>
      <c r="HF104" s="982"/>
      <c r="HG104" s="982"/>
      <c r="HH104" s="982"/>
      <c r="HI104" s="982"/>
      <c r="HJ104" s="982"/>
      <c r="HK104" s="982"/>
      <c r="HL104" s="982"/>
      <c r="HM104" s="982"/>
      <c r="HN104" s="982"/>
      <c r="HO104" s="982"/>
      <c r="HP104" s="982"/>
      <c r="HQ104" s="982"/>
      <c r="HR104" s="982"/>
      <c r="HS104" s="982"/>
      <c r="HT104" s="982"/>
      <c r="HU104" s="982"/>
      <c r="HV104" s="982"/>
      <c r="HW104" s="982"/>
      <c r="HX104" s="982"/>
      <c r="HY104" s="982"/>
      <c r="HZ104" s="982"/>
      <c r="IA104" s="982"/>
      <c r="IB104" s="982"/>
      <c r="IC104" s="982"/>
      <c r="ID104" s="982"/>
      <c r="IE104" s="982"/>
      <c r="IF104" s="982"/>
      <c r="IG104" s="982"/>
      <c r="IH104" s="982"/>
      <c r="II104" s="982"/>
      <c r="IJ104" s="982"/>
      <c r="IK104" s="982"/>
      <c r="IL104" s="982"/>
      <c r="IM104" s="982"/>
      <c r="IN104" s="982"/>
      <c r="IO104" s="982"/>
      <c r="IP104" s="982"/>
      <c r="IQ104" s="982"/>
      <c r="IR104" s="982"/>
      <c r="IS104" s="982"/>
    </row>
    <row r="105" spans="2:253" x14ac:dyDescent="0.3">
      <c r="B105" s="982"/>
      <c r="C105" s="982"/>
      <c r="D105" s="983"/>
      <c r="E105" s="983"/>
      <c r="F105" s="983"/>
      <c r="G105" s="983"/>
      <c r="H105" s="983"/>
      <c r="I105" s="983"/>
      <c r="J105" s="983"/>
      <c r="K105" s="983"/>
      <c r="L105" s="983"/>
      <c r="M105" s="983"/>
      <c r="N105" s="983"/>
      <c r="O105" s="983"/>
      <c r="P105" s="983"/>
      <c r="Q105" s="983"/>
      <c r="R105" s="983"/>
      <c r="S105" s="983"/>
      <c r="T105" s="983"/>
      <c r="U105" s="983"/>
      <c r="V105" s="983"/>
      <c r="W105" s="983"/>
      <c r="X105" s="983"/>
      <c r="Y105" s="983"/>
      <c r="Z105" s="983"/>
      <c r="AA105" s="982"/>
      <c r="AB105" s="982"/>
      <c r="AC105" s="982"/>
      <c r="AD105" s="982"/>
      <c r="AE105" s="956"/>
      <c r="AF105" s="956"/>
      <c r="AG105" s="957"/>
      <c r="AH105" s="982"/>
      <c r="AI105" s="982"/>
      <c r="AJ105" s="982"/>
      <c r="AK105" s="982"/>
      <c r="AL105" s="982"/>
      <c r="AM105" s="982"/>
      <c r="AN105" s="982"/>
      <c r="AO105" s="982"/>
      <c r="AP105" s="982"/>
      <c r="AQ105" s="982"/>
      <c r="AR105" s="982"/>
      <c r="AS105" s="982"/>
      <c r="AT105" s="982"/>
      <c r="AU105" s="982"/>
      <c r="AV105" s="982"/>
      <c r="AW105" s="982"/>
      <c r="AX105" s="982"/>
      <c r="AY105" s="982"/>
      <c r="AZ105" s="982"/>
      <c r="BA105" s="982"/>
      <c r="BB105" s="982"/>
      <c r="BC105" s="982"/>
      <c r="BD105" s="982"/>
      <c r="BE105" s="982"/>
      <c r="BF105" s="982"/>
      <c r="BG105" s="982"/>
      <c r="BH105" s="982"/>
      <c r="BI105" s="982"/>
      <c r="BJ105" s="982"/>
      <c r="BK105" s="982"/>
      <c r="BL105" s="982"/>
      <c r="BM105" s="982"/>
      <c r="BN105" s="982"/>
      <c r="BO105" s="982"/>
      <c r="BP105" s="982"/>
      <c r="BQ105" s="982"/>
      <c r="BR105" s="982"/>
      <c r="BS105" s="982"/>
      <c r="BT105" s="982"/>
      <c r="BU105" s="982"/>
      <c r="BV105" s="982"/>
      <c r="BW105" s="982"/>
      <c r="BX105" s="982"/>
      <c r="BY105" s="982"/>
      <c r="BZ105" s="982"/>
      <c r="CA105" s="982"/>
      <c r="CB105" s="982"/>
      <c r="CC105" s="982"/>
      <c r="CD105" s="982"/>
      <c r="CE105" s="982"/>
      <c r="CF105" s="982"/>
      <c r="CG105" s="982"/>
      <c r="CH105" s="982"/>
      <c r="CI105" s="982"/>
      <c r="CJ105" s="982"/>
      <c r="CK105" s="982"/>
      <c r="CL105" s="982"/>
      <c r="CM105" s="982"/>
      <c r="CN105" s="982"/>
      <c r="CO105" s="982"/>
      <c r="CP105" s="982"/>
      <c r="CQ105" s="982"/>
      <c r="CR105" s="982"/>
      <c r="CS105" s="982"/>
      <c r="CT105" s="982"/>
      <c r="CU105" s="982"/>
      <c r="CV105" s="982"/>
      <c r="CW105" s="982"/>
      <c r="CX105" s="982"/>
      <c r="CY105" s="982"/>
      <c r="CZ105" s="982"/>
      <c r="DA105" s="982"/>
      <c r="DB105" s="982"/>
      <c r="DC105" s="982"/>
      <c r="DD105" s="982"/>
      <c r="DE105" s="982"/>
      <c r="DF105" s="982"/>
      <c r="DG105" s="982"/>
      <c r="DH105" s="982"/>
      <c r="DI105" s="982"/>
      <c r="DJ105" s="982"/>
      <c r="DK105" s="982"/>
      <c r="DL105" s="982"/>
      <c r="DM105" s="982"/>
      <c r="DN105" s="982"/>
      <c r="DO105" s="982"/>
      <c r="DP105" s="982"/>
      <c r="DQ105" s="982"/>
      <c r="DR105" s="982"/>
      <c r="DS105" s="982"/>
      <c r="DT105" s="982"/>
      <c r="DU105" s="982"/>
      <c r="DV105" s="982"/>
      <c r="DW105" s="982"/>
      <c r="DX105" s="982"/>
      <c r="DY105" s="982"/>
      <c r="DZ105" s="982"/>
      <c r="EA105" s="982"/>
      <c r="EB105" s="982"/>
      <c r="EC105" s="982"/>
      <c r="ED105" s="982"/>
      <c r="EE105" s="982"/>
      <c r="EF105" s="982"/>
      <c r="EG105" s="982"/>
      <c r="EH105" s="982"/>
      <c r="EI105" s="982"/>
      <c r="EJ105" s="982"/>
      <c r="EK105" s="982"/>
      <c r="EL105" s="982"/>
      <c r="EM105" s="982"/>
      <c r="EN105" s="982"/>
      <c r="EO105" s="982"/>
      <c r="EP105" s="982"/>
      <c r="EQ105" s="982"/>
      <c r="ER105" s="982"/>
      <c r="ES105" s="982"/>
      <c r="ET105" s="982"/>
      <c r="EU105" s="982"/>
      <c r="EV105" s="982"/>
      <c r="EW105" s="982"/>
      <c r="EX105" s="982"/>
      <c r="EY105" s="982"/>
      <c r="EZ105" s="982"/>
      <c r="FA105" s="982"/>
      <c r="FB105" s="982"/>
      <c r="FC105" s="982"/>
      <c r="FD105" s="982"/>
      <c r="FE105" s="982"/>
      <c r="FF105" s="982"/>
      <c r="FG105" s="982"/>
      <c r="FH105" s="982"/>
      <c r="FI105" s="982"/>
      <c r="FJ105" s="982"/>
      <c r="FK105" s="982"/>
      <c r="FL105" s="982"/>
      <c r="FM105" s="982"/>
      <c r="FN105" s="982"/>
      <c r="FO105" s="982"/>
      <c r="FP105" s="982"/>
      <c r="FQ105" s="982"/>
      <c r="FR105" s="982"/>
      <c r="FS105" s="982"/>
      <c r="FT105" s="982"/>
      <c r="FU105" s="982"/>
      <c r="FV105" s="982"/>
      <c r="FW105" s="982"/>
      <c r="FX105" s="982"/>
      <c r="FY105" s="982"/>
      <c r="FZ105" s="982"/>
      <c r="GA105" s="982"/>
      <c r="GB105" s="982"/>
      <c r="GC105" s="982"/>
      <c r="GD105" s="982"/>
      <c r="GE105" s="982"/>
      <c r="GF105" s="982"/>
      <c r="GG105" s="982"/>
      <c r="GH105" s="982"/>
      <c r="GI105" s="982"/>
      <c r="GJ105" s="982"/>
      <c r="GK105" s="982"/>
      <c r="GL105" s="982"/>
      <c r="GM105" s="982"/>
      <c r="GN105" s="982"/>
      <c r="GO105" s="982"/>
      <c r="GP105" s="982"/>
      <c r="GQ105" s="982"/>
      <c r="GR105" s="982"/>
      <c r="GS105" s="982"/>
      <c r="GT105" s="982"/>
      <c r="GU105" s="982"/>
      <c r="GV105" s="982"/>
      <c r="GW105" s="982"/>
      <c r="GX105" s="982"/>
      <c r="GY105" s="982"/>
      <c r="GZ105" s="982"/>
      <c r="HA105" s="982"/>
      <c r="HB105" s="982"/>
      <c r="HC105" s="982"/>
      <c r="HD105" s="982"/>
      <c r="HE105" s="982"/>
      <c r="HF105" s="982"/>
      <c r="HG105" s="982"/>
      <c r="HH105" s="982"/>
      <c r="HI105" s="982"/>
      <c r="HJ105" s="982"/>
      <c r="HK105" s="982"/>
      <c r="HL105" s="982"/>
      <c r="HM105" s="982"/>
      <c r="HN105" s="982"/>
      <c r="HO105" s="982"/>
      <c r="HP105" s="982"/>
      <c r="HQ105" s="982"/>
      <c r="HR105" s="982"/>
      <c r="HS105" s="982"/>
      <c r="HT105" s="982"/>
      <c r="HU105" s="982"/>
      <c r="HV105" s="982"/>
      <c r="HW105" s="982"/>
      <c r="HX105" s="982"/>
      <c r="HY105" s="982"/>
      <c r="HZ105" s="982"/>
      <c r="IA105" s="982"/>
      <c r="IB105" s="982"/>
      <c r="IC105" s="982"/>
      <c r="ID105" s="982"/>
      <c r="IE105" s="982"/>
      <c r="IF105" s="982"/>
      <c r="IG105" s="982"/>
      <c r="IH105" s="982"/>
      <c r="II105" s="982"/>
      <c r="IJ105" s="982"/>
      <c r="IK105" s="982"/>
      <c r="IL105" s="982"/>
      <c r="IM105" s="982"/>
      <c r="IN105" s="982"/>
      <c r="IO105" s="982"/>
      <c r="IP105" s="982"/>
      <c r="IQ105" s="982"/>
      <c r="IR105" s="982"/>
      <c r="IS105" s="982"/>
    </row>
    <row r="106" spans="2:253" x14ac:dyDescent="0.3">
      <c r="B106" s="982"/>
      <c r="C106" s="982"/>
      <c r="D106" s="983"/>
      <c r="E106" s="983"/>
      <c r="F106" s="983"/>
      <c r="G106" s="983"/>
      <c r="H106" s="983"/>
      <c r="I106" s="983"/>
      <c r="J106" s="983"/>
      <c r="K106" s="983"/>
      <c r="L106" s="983"/>
      <c r="M106" s="983"/>
      <c r="N106" s="983"/>
      <c r="O106" s="983"/>
      <c r="P106" s="983"/>
      <c r="Q106" s="983"/>
      <c r="R106" s="983"/>
      <c r="S106" s="983"/>
      <c r="T106" s="983"/>
      <c r="U106" s="983"/>
      <c r="V106" s="983"/>
      <c r="W106" s="983"/>
      <c r="X106" s="983"/>
      <c r="Y106" s="983"/>
      <c r="Z106" s="983"/>
      <c r="AA106" s="982"/>
      <c r="AB106" s="982"/>
      <c r="AC106" s="982"/>
      <c r="AD106" s="982"/>
      <c r="AE106" s="956"/>
      <c r="AF106" s="956"/>
      <c r="AG106" s="957"/>
      <c r="AH106" s="982"/>
      <c r="AI106" s="982"/>
      <c r="AJ106" s="982"/>
      <c r="AK106" s="982"/>
      <c r="AL106" s="982"/>
      <c r="AM106" s="982"/>
      <c r="AN106" s="982"/>
      <c r="AO106" s="982"/>
      <c r="AP106" s="982"/>
      <c r="AQ106" s="982"/>
      <c r="AR106" s="982"/>
      <c r="AS106" s="982"/>
      <c r="AT106" s="982"/>
      <c r="AU106" s="982"/>
      <c r="AV106" s="982"/>
      <c r="AW106" s="982"/>
      <c r="AX106" s="982"/>
      <c r="AY106" s="982"/>
      <c r="AZ106" s="982"/>
      <c r="BA106" s="982"/>
      <c r="BB106" s="982"/>
      <c r="BC106" s="982"/>
      <c r="BD106" s="982"/>
      <c r="BE106" s="982"/>
      <c r="BF106" s="982"/>
      <c r="BG106" s="982"/>
      <c r="BH106" s="982"/>
      <c r="BI106" s="982"/>
      <c r="BJ106" s="982"/>
      <c r="BK106" s="982"/>
      <c r="BL106" s="982"/>
      <c r="BM106" s="982"/>
      <c r="BN106" s="982"/>
      <c r="BO106" s="982"/>
      <c r="BP106" s="982"/>
      <c r="BQ106" s="982"/>
      <c r="BR106" s="982"/>
      <c r="BS106" s="982"/>
      <c r="BT106" s="982"/>
      <c r="BU106" s="982"/>
      <c r="BV106" s="982"/>
      <c r="BW106" s="982"/>
      <c r="BX106" s="982"/>
      <c r="BY106" s="982"/>
      <c r="BZ106" s="982"/>
      <c r="CA106" s="982"/>
      <c r="CB106" s="982"/>
      <c r="CC106" s="982"/>
      <c r="CD106" s="982"/>
      <c r="CE106" s="982"/>
      <c r="CF106" s="982"/>
      <c r="CG106" s="982"/>
      <c r="CH106" s="982"/>
      <c r="CI106" s="982"/>
      <c r="CJ106" s="982"/>
      <c r="CK106" s="982"/>
      <c r="CL106" s="982"/>
      <c r="CM106" s="982"/>
      <c r="CN106" s="982"/>
      <c r="CO106" s="982"/>
      <c r="CP106" s="982"/>
      <c r="CQ106" s="982"/>
      <c r="CR106" s="982"/>
      <c r="CS106" s="982"/>
      <c r="CT106" s="982"/>
      <c r="CU106" s="982"/>
      <c r="CV106" s="982"/>
      <c r="CW106" s="982"/>
      <c r="CX106" s="982"/>
      <c r="CY106" s="982"/>
      <c r="CZ106" s="982"/>
      <c r="DA106" s="982"/>
      <c r="DB106" s="982"/>
      <c r="DC106" s="982"/>
      <c r="DD106" s="982"/>
      <c r="DE106" s="982"/>
      <c r="DF106" s="982"/>
      <c r="DG106" s="982"/>
      <c r="DH106" s="982"/>
      <c r="DI106" s="982"/>
      <c r="DJ106" s="982"/>
      <c r="DK106" s="982"/>
      <c r="DL106" s="982"/>
      <c r="DM106" s="982"/>
      <c r="DN106" s="982"/>
      <c r="DO106" s="982"/>
      <c r="DP106" s="982"/>
      <c r="DQ106" s="982"/>
      <c r="DR106" s="982"/>
      <c r="DS106" s="982"/>
      <c r="DT106" s="982"/>
      <c r="DU106" s="982"/>
      <c r="DV106" s="982"/>
      <c r="DW106" s="982"/>
      <c r="DX106" s="982"/>
      <c r="DY106" s="982"/>
      <c r="DZ106" s="982"/>
      <c r="EA106" s="982"/>
      <c r="EB106" s="982"/>
      <c r="EC106" s="982"/>
      <c r="ED106" s="982"/>
      <c r="EE106" s="982"/>
      <c r="EF106" s="982"/>
      <c r="EG106" s="982"/>
      <c r="EH106" s="982"/>
      <c r="EI106" s="982"/>
      <c r="EJ106" s="982"/>
      <c r="EK106" s="982"/>
      <c r="EL106" s="982"/>
      <c r="EM106" s="982"/>
      <c r="EN106" s="982"/>
      <c r="EO106" s="982"/>
      <c r="EP106" s="982"/>
      <c r="EQ106" s="982"/>
      <c r="ER106" s="982"/>
      <c r="ES106" s="982"/>
      <c r="ET106" s="982"/>
      <c r="EU106" s="982"/>
      <c r="EV106" s="982"/>
      <c r="EW106" s="982"/>
      <c r="EX106" s="982"/>
      <c r="EY106" s="982"/>
      <c r="EZ106" s="982"/>
      <c r="FA106" s="982"/>
      <c r="FB106" s="982"/>
      <c r="FC106" s="982"/>
      <c r="FD106" s="982"/>
      <c r="FE106" s="982"/>
      <c r="FF106" s="982"/>
      <c r="FG106" s="982"/>
      <c r="FH106" s="982"/>
      <c r="FI106" s="982"/>
      <c r="FJ106" s="982"/>
      <c r="FK106" s="982"/>
      <c r="FL106" s="982"/>
      <c r="FM106" s="982"/>
      <c r="FN106" s="982"/>
      <c r="FO106" s="982"/>
      <c r="FP106" s="982"/>
      <c r="FQ106" s="982"/>
      <c r="FR106" s="982"/>
      <c r="FS106" s="982"/>
      <c r="FT106" s="982"/>
      <c r="FU106" s="982"/>
      <c r="FV106" s="982"/>
      <c r="FW106" s="982"/>
      <c r="FX106" s="982"/>
      <c r="FY106" s="982"/>
      <c r="FZ106" s="982"/>
      <c r="GA106" s="982"/>
      <c r="GB106" s="982"/>
      <c r="GC106" s="982"/>
      <c r="GD106" s="982"/>
      <c r="GE106" s="982"/>
      <c r="GF106" s="982"/>
      <c r="GG106" s="982"/>
      <c r="GH106" s="982"/>
      <c r="GI106" s="982"/>
      <c r="GJ106" s="982"/>
      <c r="GK106" s="982"/>
      <c r="GL106" s="982"/>
      <c r="GM106" s="982"/>
      <c r="GN106" s="982"/>
      <c r="GO106" s="982"/>
      <c r="GP106" s="982"/>
      <c r="GQ106" s="982"/>
      <c r="GR106" s="982"/>
      <c r="GS106" s="982"/>
      <c r="GT106" s="982"/>
      <c r="GU106" s="982"/>
      <c r="GV106" s="982"/>
      <c r="GW106" s="982"/>
      <c r="GX106" s="982"/>
      <c r="GY106" s="982"/>
      <c r="GZ106" s="982"/>
      <c r="HA106" s="982"/>
      <c r="HB106" s="982"/>
      <c r="HC106" s="982"/>
      <c r="HD106" s="982"/>
      <c r="HE106" s="982"/>
      <c r="HF106" s="982"/>
      <c r="HG106" s="982"/>
      <c r="HH106" s="982"/>
      <c r="HI106" s="982"/>
      <c r="HJ106" s="982"/>
      <c r="HK106" s="982"/>
      <c r="HL106" s="982"/>
      <c r="HM106" s="982"/>
      <c r="HN106" s="982"/>
      <c r="HO106" s="982"/>
      <c r="HP106" s="982"/>
      <c r="HQ106" s="982"/>
      <c r="HR106" s="982"/>
      <c r="HS106" s="982"/>
      <c r="HT106" s="982"/>
      <c r="HU106" s="982"/>
      <c r="HV106" s="982"/>
      <c r="HW106" s="982"/>
      <c r="HX106" s="982"/>
      <c r="HY106" s="982"/>
      <c r="HZ106" s="982"/>
      <c r="IA106" s="982"/>
      <c r="IB106" s="982"/>
      <c r="IC106" s="982"/>
      <c r="ID106" s="982"/>
      <c r="IE106" s="982"/>
      <c r="IF106" s="982"/>
      <c r="IG106" s="982"/>
      <c r="IH106" s="982"/>
      <c r="II106" s="982"/>
      <c r="IJ106" s="982"/>
      <c r="IK106" s="982"/>
      <c r="IL106" s="982"/>
      <c r="IM106" s="982"/>
      <c r="IN106" s="982"/>
      <c r="IO106" s="982"/>
      <c r="IP106" s="982"/>
      <c r="IQ106" s="982"/>
      <c r="IR106" s="982"/>
      <c r="IS106" s="982"/>
    </row>
    <row r="107" spans="2:253" x14ac:dyDescent="0.3">
      <c r="B107" s="982"/>
      <c r="C107" s="982"/>
      <c r="D107" s="983"/>
      <c r="E107" s="983"/>
      <c r="F107" s="983"/>
      <c r="G107" s="983"/>
      <c r="H107" s="983"/>
      <c r="I107" s="983"/>
      <c r="J107" s="983"/>
      <c r="K107" s="983"/>
      <c r="L107" s="983"/>
      <c r="M107" s="983"/>
      <c r="N107" s="983"/>
      <c r="O107" s="983"/>
      <c r="P107" s="983"/>
      <c r="Q107" s="983"/>
      <c r="R107" s="983"/>
      <c r="S107" s="983"/>
      <c r="T107" s="983"/>
      <c r="U107" s="983"/>
      <c r="V107" s="983"/>
      <c r="W107" s="983"/>
      <c r="X107" s="983"/>
      <c r="Y107" s="983"/>
      <c r="Z107" s="983"/>
      <c r="AA107" s="982"/>
      <c r="AB107" s="982"/>
      <c r="AC107" s="982"/>
      <c r="AD107" s="982"/>
      <c r="AE107" s="956"/>
      <c r="AF107" s="956"/>
      <c r="AG107" s="957"/>
      <c r="AH107" s="982"/>
      <c r="AI107" s="982"/>
      <c r="AJ107" s="982"/>
      <c r="AK107" s="982"/>
      <c r="AL107" s="982"/>
      <c r="AM107" s="982"/>
      <c r="AN107" s="982"/>
      <c r="AO107" s="982"/>
      <c r="AP107" s="982"/>
      <c r="AQ107" s="982"/>
      <c r="AR107" s="982"/>
      <c r="AS107" s="982"/>
      <c r="AT107" s="982"/>
      <c r="AU107" s="982"/>
      <c r="AV107" s="982"/>
      <c r="AW107" s="982"/>
      <c r="AX107" s="982"/>
      <c r="AY107" s="982"/>
      <c r="AZ107" s="982"/>
      <c r="BA107" s="982"/>
      <c r="BB107" s="982"/>
      <c r="BC107" s="982"/>
      <c r="BD107" s="982"/>
      <c r="BE107" s="982"/>
      <c r="BF107" s="982"/>
      <c r="BG107" s="982"/>
      <c r="BH107" s="982"/>
      <c r="BI107" s="982"/>
      <c r="BJ107" s="982"/>
      <c r="BK107" s="982"/>
      <c r="BL107" s="982"/>
      <c r="BM107" s="982"/>
      <c r="BN107" s="982"/>
      <c r="BO107" s="982"/>
      <c r="BP107" s="982"/>
      <c r="BQ107" s="982"/>
      <c r="BR107" s="982"/>
      <c r="BS107" s="982"/>
      <c r="BT107" s="982"/>
      <c r="BU107" s="982"/>
      <c r="BV107" s="982"/>
      <c r="BW107" s="982"/>
      <c r="BX107" s="982"/>
      <c r="BY107" s="982"/>
      <c r="BZ107" s="982"/>
      <c r="CA107" s="982"/>
      <c r="CB107" s="982"/>
      <c r="CC107" s="982"/>
      <c r="CD107" s="982"/>
      <c r="CE107" s="982"/>
      <c r="CF107" s="982"/>
      <c r="CG107" s="982"/>
      <c r="CH107" s="982"/>
      <c r="CI107" s="982"/>
      <c r="CJ107" s="982"/>
      <c r="CK107" s="982"/>
      <c r="CL107" s="982"/>
      <c r="CM107" s="982"/>
      <c r="CN107" s="982"/>
      <c r="CO107" s="982"/>
      <c r="CP107" s="982"/>
      <c r="CQ107" s="982"/>
      <c r="CR107" s="982"/>
      <c r="CS107" s="982"/>
      <c r="CT107" s="982"/>
      <c r="CU107" s="982"/>
      <c r="CV107" s="982"/>
      <c r="CW107" s="982"/>
      <c r="CX107" s="982"/>
      <c r="CY107" s="982"/>
      <c r="CZ107" s="982"/>
      <c r="DA107" s="982"/>
      <c r="DB107" s="982"/>
      <c r="DC107" s="982"/>
      <c r="DD107" s="982"/>
      <c r="DE107" s="982"/>
      <c r="DF107" s="982"/>
      <c r="DG107" s="982"/>
      <c r="DH107" s="982"/>
      <c r="DI107" s="982"/>
      <c r="DJ107" s="982"/>
      <c r="DK107" s="982"/>
      <c r="DL107" s="982"/>
      <c r="DM107" s="982"/>
      <c r="DN107" s="982"/>
      <c r="DO107" s="982"/>
      <c r="DP107" s="982"/>
      <c r="DQ107" s="982"/>
      <c r="DR107" s="982"/>
      <c r="DS107" s="982"/>
      <c r="DT107" s="982"/>
      <c r="DU107" s="982"/>
      <c r="DV107" s="982"/>
      <c r="DW107" s="982"/>
      <c r="DX107" s="982"/>
      <c r="DY107" s="982"/>
      <c r="DZ107" s="982"/>
      <c r="EA107" s="982"/>
      <c r="EB107" s="982"/>
      <c r="EC107" s="982"/>
      <c r="ED107" s="982"/>
      <c r="EE107" s="982"/>
      <c r="EF107" s="982"/>
      <c r="EG107" s="982"/>
      <c r="EH107" s="982"/>
      <c r="EI107" s="982"/>
      <c r="EJ107" s="982"/>
      <c r="EK107" s="982"/>
      <c r="EL107" s="982"/>
      <c r="EM107" s="982"/>
      <c r="EN107" s="982"/>
      <c r="EO107" s="982"/>
      <c r="EP107" s="982"/>
      <c r="EQ107" s="982"/>
      <c r="ER107" s="982"/>
      <c r="ES107" s="982"/>
      <c r="ET107" s="982"/>
      <c r="EU107" s="982"/>
      <c r="EV107" s="982"/>
      <c r="EW107" s="982"/>
      <c r="EX107" s="982"/>
      <c r="EY107" s="982"/>
      <c r="EZ107" s="982"/>
      <c r="FA107" s="982"/>
      <c r="FB107" s="982"/>
      <c r="FC107" s="982"/>
      <c r="FD107" s="982"/>
      <c r="FE107" s="982"/>
      <c r="FF107" s="982"/>
      <c r="FG107" s="982"/>
      <c r="FH107" s="982"/>
      <c r="FI107" s="982"/>
      <c r="FJ107" s="982"/>
      <c r="FK107" s="982"/>
      <c r="FL107" s="982"/>
      <c r="FM107" s="982"/>
      <c r="FN107" s="982"/>
      <c r="FO107" s="982"/>
      <c r="FP107" s="982"/>
      <c r="FQ107" s="982"/>
      <c r="FR107" s="982"/>
      <c r="FS107" s="982"/>
      <c r="FT107" s="982"/>
      <c r="FU107" s="982"/>
      <c r="FV107" s="982"/>
      <c r="FW107" s="982"/>
      <c r="FX107" s="982"/>
      <c r="FY107" s="982"/>
      <c r="FZ107" s="982"/>
      <c r="GA107" s="982"/>
      <c r="GB107" s="982"/>
      <c r="GC107" s="982"/>
      <c r="GD107" s="982"/>
      <c r="GE107" s="982"/>
      <c r="GF107" s="982"/>
      <c r="GG107" s="982"/>
      <c r="GH107" s="982"/>
      <c r="GI107" s="982"/>
      <c r="GJ107" s="982"/>
      <c r="GK107" s="982"/>
      <c r="GL107" s="982"/>
      <c r="GM107" s="982"/>
      <c r="GN107" s="982"/>
      <c r="GO107" s="982"/>
      <c r="GP107" s="982"/>
      <c r="GQ107" s="982"/>
      <c r="GR107" s="982"/>
      <c r="GS107" s="982"/>
      <c r="GT107" s="982"/>
      <c r="GU107" s="982"/>
      <c r="GV107" s="982"/>
      <c r="GW107" s="982"/>
      <c r="GX107" s="982"/>
      <c r="GY107" s="982"/>
      <c r="GZ107" s="982"/>
      <c r="HA107" s="982"/>
      <c r="HB107" s="982"/>
      <c r="HC107" s="982"/>
      <c r="HD107" s="982"/>
      <c r="HE107" s="982"/>
      <c r="HF107" s="982"/>
      <c r="HG107" s="982"/>
      <c r="HH107" s="982"/>
      <c r="HI107" s="982"/>
      <c r="HJ107" s="982"/>
      <c r="HK107" s="982"/>
      <c r="HL107" s="982"/>
      <c r="HM107" s="982"/>
      <c r="HN107" s="982"/>
      <c r="HO107" s="982"/>
      <c r="HP107" s="982"/>
      <c r="HQ107" s="982"/>
      <c r="HR107" s="982"/>
      <c r="HS107" s="982"/>
      <c r="HT107" s="982"/>
      <c r="HU107" s="982"/>
      <c r="HV107" s="982"/>
      <c r="HW107" s="982"/>
      <c r="HX107" s="982"/>
      <c r="HY107" s="982"/>
      <c r="HZ107" s="982"/>
      <c r="IA107" s="982"/>
      <c r="IB107" s="982"/>
      <c r="IC107" s="982"/>
      <c r="ID107" s="982"/>
      <c r="IE107" s="982"/>
      <c r="IF107" s="982"/>
      <c r="IG107" s="982"/>
      <c r="IH107" s="982"/>
      <c r="II107" s="982"/>
      <c r="IJ107" s="982"/>
      <c r="IK107" s="982"/>
      <c r="IL107" s="982"/>
      <c r="IM107" s="982"/>
      <c r="IN107" s="982"/>
      <c r="IO107" s="982"/>
      <c r="IP107" s="982"/>
      <c r="IQ107" s="982"/>
      <c r="IR107" s="982"/>
      <c r="IS107" s="982"/>
    </row>
    <row r="108" spans="2:253" x14ac:dyDescent="0.3">
      <c r="B108" s="982"/>
      <c r="C108" s="982"/>
      <c r="D108" s="983"/>
      <c r="E108" s="983"/>
      <c r="F108" s="983"/>
      <c r="G108" s="983"/>
      <c r="H108" s="983"/>
      <c r="I108" s="983"/>
      <c r="J108" s="983"/>
      <c r="K108" s="983"/>
      <c r="L108" s="983"/>
      <c r="M108" s="983"/>
      <c r="N108" s="983"/>
      <c r="O108" s="983"/>
      <c r="P108" s="983"/>
      <c r="Q108" s="983"/>
      <c r="R108" s="983"/>
      <c r="S108" s="983"/>
      <c r="T108" s="983"/>
      <c r="U108" s="983"/>
      <c r="V108" s="983"/>
      <c r="W108" s="983"/>
      <c r="X108" s="983"/>
      <c r="Y108" s="983"/>
      <c r="Z108" s="983"/>
      <c r="AA108" s="982"/>
      <c r="AB108" s="982"/>
      <c r="AC108" s="982"/>
      <c r="AD108" s="982"/>
      <c r="AE108" s="956"/>
      <c r="AF108" s="956"/>
      <c r="AG108" s="957"/>
      <c r="AH108" s="982"/>
      <c r="AI108" s="982"/>
      <c r="AJ108" s="982"/>
      <c r="AK108" s="982"/>
      <c r="AL108" s="982"/>
      <c r="AM108" s="982"/>
      <c r="AN108" s="982"/>
      <c r="AO108" s="982"/>
      <c r="AP108" s="982"/>
      <c r="AQ108" s="982"/>
      <c r="AR108" s="982"/>
      <c r="AS108" s="982"/>
      <c r="AT108" s="982"/>
      <c r="AU108" s="982"/>
      <c r="AV108" s="982"/>
      <c r="AW108" s="982"/>
      <c r="AX108" s="982"/>
      <c r="AY108" s="982"/>
      <c r="AZ108" s="982"/>
      <c r="BA108" s="982"/>
      <c r="BB108" s="982"/>
      <c r="BC108" s="982"/>
      <c r="BD108" s="982"/>
      <c r="BE108" s="982"/>
      <c r="BF108" s="982"/>
      <c r="BG108" s="982"/>
      <c r="BH108" s="982"/>
      <c r="BI108" s="982"/>
      <c r="BJ108" s="982"/>
      <c r="BK108" s="982"/>
      <c r="BL108" s="982"/>
      <c r="BM108" s="982"/>
      <c r="BN108" s="982"/>
      <c r="BO108" s="982"/>
      <c r="BP108" s="982"/>
      <c r="BQ108" s="982"/>
      <c r="BR108" s="982"/>
      <c r="BS108" s="982"/>
      <c r="BT108" s="982"/>
      <c r="BU108" s="982"/>
      <c r="BV108" s="982"/>
      <c r="BW108" s="982"/>
      <c r="BX108" s="982"/>
      <c r="BY108" s="982"/>
      <c r="BZ108" s="982"/>
      <c r="CA108" s="982"/>
      <c r="CB108" s="982"/>
      <c r="CC108" s="982"/>
      <c r="CD108" s="982"/>
      <c r="CE108" s="982"/>
      <c r="CF108" s="982"/>
      <c r="CG108" s="982"/>
      <c r="CH108" s="982"/>
      <c r="CI108" s="982"/>
      <c r="CJ108" s="982"/>
      <c r="CK108" s="982"/>
      <c r="CL108" s="982"/>
      <c r="CM108" s="982"/>
      <c r="CN108" s="982"/>
      <c r="CO108" s="982"/>
      <c r="CP108" s="982"/>
      <c r="CQ108" s="982"/>
      <c r="CR108" s="982"/>
      <c r="CS108" s="982"/>
      <c r="CT108" s="982"/>
      <c r="CU108" s="982"/>
      <c r="CV108" s="982"/>
      <c r="CW108" s="982"/>
      <c r="CX108" s="982"/>
      <c r="CY108" s="982"/>
      <c r="CZ108" s="982"/>
      <c r="DA108" s="982"/>
      <c r="DB108" s="982"/>
      <c r="DC108" s="982"/>
      <c r="DD108" s="982"/>
      <c r="DE108" s="982"/>
      <c r="DF108" s="982"/>
      <c r="DG108" s="982"/>
      <c r="DH108" s="982"/>
      <c r="DI108" s="982"/>
      <c r="DJ108" s="982"/>
      <c r="DK108" s="982"/>
      <c r="DL108" s="982"/>
      <c r="DM108" s="982"/>
      <c r="DN108" s="982"/>
      <c r="DO108" s="982"/>
      <c r="DP108" s="982"/>
      <c r="DQ108" s="982"/>
      <c r="DR108" s="982"/>
      <c r="DS108" s="982"/>
      <c r="DT108" s="982"/>
      <c r="DU108" s="982"/>
      <c r="DV108" s="982"/>
      <c r="DW108" s="982"/>
      <c r="DX108" s="982"/>
      <c r="DY108" s="982"/>
      <c r="DZ108" s="982"/>
      <c r="EA108" s="982"/>
      <c r="EB108" s="982"/>
      <c r="EC108" s="982"/>
      <c r="ED108" s="982"/>
      <c r="EE108" s="982"/>
      <c r="EF108" s="982"/>
      <c r="EG108" s="982"/>
      <c r="EH108" s="982"/>
      <c r="EI108" s="982"/>
      <c r="EJ108" s="982"/>
      <c r="EK108" s="982"/>
      <c r="EL108" s="982"/>
      <c r="EM108" s="982"/>
      <c r="EN108" s="982"/>
      <c r="EO108" s="982"/>
      <c r="EP108" s="982"/>
      <c r="EQ108" s="982"/>
      <c r="ER108" s="982"/>
      <c r="ES108" s="982"/>
      <c r="ET108" s="982"/>
      <c r="EU108" s="982"/>
      <c r="EV108" s="982"/>
      <c r="EW108" s="982"/>
      <c r="EX108" s="982"/>
      <c r="EY108" s="982"/>
      <c r="EZ108" s="982"/>
      <c r="FA108" s="982"/>
      <c r="FB108" s="982"/>
      <c r="FC108" s="982"/>
      <c r="FD108" s="982"/>
      <c r="FE108" s="982"/>
      <c r="FF108" s="982"/>
      <c r="FG108" s="982"/>
      <c r="FH108" s="982"/>
      <c r="FI108" s="982"/>
      <c r="FJ108" s="982"/>
      <c r="FK108" s="982"/>
      <c r="FL108" s="982"/>
      <c r="FM108" s="982"/>
      <c r="FN108" s="982"/>
      <c r="FO108" s="982"/>
      <c r="FP108" s="982"/>
      <c r="FQ108" s="982"/>
      <c r="FR108" s="982"/>
      <c r="FS108" s="982"/>
      <c r="FT108" s="982"/>
      <c r="FU108" s="982"/>
      <c r="FV108" s="982"/>
      <c r="FW108" s="982"/>
      <c r="FX108" s="982"/>
      <c r="FY108" s="982"/>
      <c r="FZ108" s="982"/>
      <c r="GA108" s="982"/>
      <c r="GB108" s="982"/>
      <c r="GC108" s="982"/>
      <c r="GD108" s="982"/>
      <c r="GE108" s="982"/>
      <c r="GF108" s="982"/>
      <c r="GG108" s="982"/>
      <c r="GH108" s="982"/>
      <c r="GI108" s="982"/>
      <c r="GJ108" s="982"/>
      <c r="GK108" s="982"/>
      <c r="GL108" s="982"/>
      <c r="GM108" s="982"/>
      <c r="GN108" s="982"/>
      <c r="GO108" s="982"/>
      <c r="GP108" s="982"/>
      <c r="GQ108" s="982"/>
      <c r="GR108" s="982"/>
      <c r="GS108" s="982"/>
      <c r="GT108" s="982"/>
      <c r="GU108" s="982"/>
      <c r="GV108" s="982"/>
      <c r="GW108" s="982"/>
      <c r="GX108" s="982"/>
      <c r="GY108" s="982"/>
      <c r="GZ108" s="982"/>
      <c r="HA108" s="982"/>
      <c r="HB108" s="982"/>
      <c r="HC108" s="982"/>
      <c r="HD108" s="982"/>
      <c r="HE108" s="982"/>
      <c r="HF108" s="982"/>
      <c r="HG108" s="982"/>
      <c r="HH108" s="982"/>
      <c r="HI108" s="982"/>
      <c r="HJ108" s="982"/>
      <c r="HK108" s="982"/>
      <c r="HL108" s="982"/>
      <c r="HM108" s="982"/>
      <c r="HN108" s="982"/>
      <c r="HO108" s="982"/>
      <c r="HP108" s="982"/>
      <c r="HQ108" s="982"/>
      <c r="HR108" s="982"/>
      <c r="HS108" s="982"/>
      <c r="HT108" s="982"/>
      <c r="HU108" s="982"/>
      <c r="HV108" s="982"/>
      <c r="HW108" s="982"/>
      <c r="HX108" s="982"/>
      <c r="HY108" s="982"/>
      <c r="HZ108" s="982"/>
      <c r="IA108" s="982"/>
      <c r="IB108" s="982"/>
      <c r="IC108" s="982"/>
      <c r="ID108" s="982"/>
      <c r="IE108" s="982"/>
      <c r="IF108" s="982"/>
      <c r="IG108" s="982"/>
      <c r="IH108" s="982"/>
      <c r="II108" s="982"/>
      <c r="IJ108" s="982"/>
      <c r="IK108" s="982"/>
      <c r="IL108" s="982"/>
      <c r="IM108" s="982"/>
      <c r="IN108" s="982"/>
      <c r="IO108" s="982"/>
      <c r="IP108" s="982"/>
      <c r="IQ108" s="982"/>
      <c r="IR108" s="982"/>
      <c r="IS108" s="982"/>
    </row>
    <row r="109" spans="2:253" x14ac:dyDescent="0.3">
      <c r="B109" s="982"/>
      <c r="C109" s="982"/>
      <c r="D109" s="983"/>
      <c r="E109" s="983"/>
      <c r="F109" s="983"/>
      <c r="G109" s="983"/>
      <c r="H109" s="983"/>
      <c r="I109" s="983"/>
      <c r="J109" s="983"/>
      <c r="K109" s="983"/>
      <c r="L109" s="983"/>
      <c r="M109" s="983"/>
      <c r="N109" s="983"/>
      <c r="O109" s="983"/>
      <c r="P109" s="983"/>
      <c r="Q109" s="983"/>
      <c r="R109" s="983"/>
      <c r="S109" s="983"/>
      <c r="T109" s="983"/>
      <c r="U109" s="983"/>
      <c r="V109" s="983"/>
      <c r="W109" s="983"/>
      <c r="X109" s="983"/>
      <c r="Y109" s="983"/>
      <c r="Z109" s="983"/>
      <c r="AA109" s="982"/>
      <c r="AB109" s="982"/>
      <c r="AC109" s="982"/>
      <c r="AD109" s="982"/>
      <c r="AE109" s="954"/>
      <c r="AF109" s="954"/>
      <c r="AG109" s="955"/>
      <c r="AH109" s="982"/>
      <c r="AI109" s="982"/>
      <c r="AJ109" s="982"/>
      <c r="AK109" s="982"/>
      <c r="AL109" s="982"/>
      <c r="AM109" s="982"/>
      <c r="AN109" s="982"/>
      <c r="AO109" s="982"/>
      <c r="AP109" s="982"/>
      <c r="AQ109" s="982"/>
      <c r="AR109" s="982"/>
      <c r="AS109" s="982"/>
      <c r="AT109" s="982"/>
      <c r="AU109" s="982"/>
      <c r="AV109" s="982"/>
      <c r="AW109" s="982"/>
      <c r="AX109" s="982"/>
      <c r="AY109" s="982"/>
      <c r="AZ109" s="982"/>
      <c r="BA109" s="982"/>
      <c r="BB109" s="982"/>
      <c r="BC109" s="982"/>
      <c r="BD109" s="982"/>
      <c r="BE109" s="982"/>
      <c r="BF109" s="982"/>
      <c r="BG109" s="982"/>
      <c r="BH109" s="982"/>
      <c r="BI109" s="982"/>
      <c r="BJ109" s="982"/>
      <c r="BK109" s="982"/>
      <c r="BL109" s="982"/>
      <c r="BM109" s="982"/>
      <c r="BN109" s="982"/>
      <c r="BO109" s="982"/>
      <c r="BP109" s="982"/>
      <c r="BQ109" s="982"/>
      <c r="BR109" s="982"/>
      <c r="BS109" s="982"/>
      <c r="BT109" s="982"/>
      <c r="BU109" s="982"/>
      <c r="BV109" s="982"/>
      <c r="BW109" s="982"/>
      <c r="BX109" s="982"/>
      <c r="BY109" s="982"/>
      <c r="BZ109" s="982"/>
      <c r="CA109" s="982"/>
      <c r="CB109" s="982"/>
      <c r="CC109" s="982"/>
      <c r="CD109" s="982"/>
      <c r="CE109" s="982"/>
      <c r="CF109" s="982"/>
      <c r="CG109" s="982"/>
      <c r="CH109" s="982"/>
      <c r="CI109" s="982"/>
      <c r="CJ109" s="982"/>
      <c r="CK109" s="982"/>
      <c r="CL109" s="982"/>
      <c r="CM109" s="982"/>
      <c r="CN109" s="982"/>
      <c r="CO109" s="982"/>
      <c r="CP109" s="982"/>
      <c r="CQ109" s="982"/>
      <c r="CR109" s="982"/>
      <c r="CS109" s="982"/>
      <c r="CT109" s="982"/>
      <c r="CU109" s="982"/>
      <c r="CV109" s="982"/>
      <c r="CW109" s="982"/>
      <c r="CX109" s="982"/>
      <c r="CY109" s="982"/>
      <c r="CZ109" s="982"/>
      <c r="DA109" s="982"/>
      <c r="DB109" s="982"/>
      <c r="DC109" s="982"/>
      <c r="DD109" s="982"/>
      <c r="DE109" s="982"/>
      <c r="DF109" s="982"/>
      <c r="DG109" s="982"/>
      <c r="DH109" s="982"/>
      <c r="DI109" s="982"/>
      <c r="DJ109" s="982"/>
      <c r="DK109" s="982"/>
      <c r="DL109" s="982"/>
      <c r="DM109" s="982"/>
      <c r="DN109" s="982"/>
      <c r="DO109" s="982"/>
      <c r="DP109" s="982"/>
      <c r="DQ109" s="982"/>
      <c r="DR109" s="982"/>
      <c r="DS109" s="982"/>
      <c r="DT109" s="982"/>
      <c r="DU109" s="982"/>
      <c r="DV109" s="982"/>
      <c r="DW109" s="982"/>
      <c r="DX109" s="982"/>
      <c r="DY109" s="982"/>
      <c r="DZ109" s="982"/>
      <c r="EA109" s="982"/>
      <c r="EB109" s="982"/>
      <c r="EC109" s="982"/>
      <c r="ED109" s="982"/>
      <c r="EE109" s="982"/>
      <c r="EF109" s="982"/>
      <c r="EG109" s="982"/>
      <c r="EH109" s="982"/>
      <c r="EI109" s="982"/>
      <c r="EJ109" s="982"/>
      <c r="EK109" s="982"/>
      <c r="EL109" s="982"/>
      <c r="EM109" s="982"/>
      <c r="EN109" s="982"/>
      <c r="EO109" s="982"/>
      <c r="EP109" s="982"/>
      <c r="EQ109" s="982"/>
      <c r="ER109" s="982"/>
      <c r="ES109" s="982"/>
      <c r="ET109" s="982"/>
      <c r="EU109" s="982"/>
      <c r="EV109" s="982"/>
      <c r="EW109" s="982"/>
      <c r="EX109" s="982"/>
      <c r="EY109" s="982"/>
      <c r="EZ109" s="982"/>
      <c r="FA109" s="982"/>
      <c r="FB109" s="982"/>
      <c r="FC109" s="982"/>
      <c r="FD109" s="982"/>
      <c r="FE109" s="982"/>
      <c r="FF109" s="982"/>
      <c r="FG109" s="982"/>
      <c r="FH109" s="982"/>
      <c r="FI109" s="982"/>
      <c r="FJ109" s="982"/>
      <c r="FK109" s="982"/>
      <c r="FL109" s="982"/>
      <c r="FM109" s="982"/>
      <c r="FN109" s="982"/>
      <c r="FO109" s="982"/>
      <c r="FP109" s="982"/>
      <c r="FQ109" s="982"/>
      <c r="FR109" s="982"/>
      <c r="FS109" s="982"/>
      <c r="FT109" s="982"/>
      <c r="FU109" s="982"/>
      <c r="FV109" s="982"/>
      <c r="FW109" s="982"/>
      <c r="FX109" s="982"/>
      <c r="FY109" s="982"/>
      <c r="FZ109" s="982"/>
      <c r="GA109" s="982"/>
      <c r="GB109" s="982"/>
      <c r="GC109" s="982"/>
      <c r="GD109" s="982"/>
      <c r="GE109" s="982"/>
      <c r="GF109" s="982"/>
      <c r="GG109" s="982"/>
      <c r="GH109" s="982"/>
      <c r="GI109" s="982"/>
      <c r="GJ109" s="982"/>
      <c r="GK109" s="982"/>
      <c r="GL109" s="982"/>
      <c r="GM109" s="982"/>
      <c r="GN109" s="982"/>
      <c r="GO109" s="982"/>
      <c r="GP109" s="982"/>
      <c r="GQ109" s="982"/>
      <c r="GR109" s="982"/>
      <c r="GS109" s="982"/>
      <c r="GT109" s="982"/>
      <c r="GU109" s="982"/>
      <c r="GV109" s="982"/>
      <c r="GW109" s="982"/>
      <c r="GX109" s="982"/>
      <c r="GY109" s="982"/>
      <c r="GZ109" s="982"/>
      <c r="HA109" s="982"/>
      <c r="HB109" s="982"/>
      <c r="HC109" s="982"/>
      <c r="HD109" s="982"/>
      <c r="HE109" s="982"/>
      <c r="HF109" s="982"/>
      <c r="HG109" s="982"/>
      <c r="HH109" s="982"/>
      <c r="HI109" s="982"/>
      <c r="HJ109" s="982"/>
      <c r="HK109" s="982"/>
      <c r="HL109" s="982"/>
      <c r="HM109" s="982"/>
      <c r="HN109" s="982"/>
      <c r="HO109" s="982"/>
      <c r="HP109" s="982"/>
      <c r="HQ109" s="982"/>
      <c r="HR109" s="982"/>
      <c r="HS109" s="982"/>
      <c r="HT109" s="982"/>
      <c r="HU109" s="982"/>
      <c r="HV109" s="982"/>
      <c r="HW109" s="982"/>
      <c r="HX109" s="982"/>
      <c r="HY109" s="982"/>
      <c r="HZ109" s="982"/>
      <c r="IA109" s="982"/>
      <c r="IB109" s="982"/>
      <c r="IC109" s="982"/>
      <c r="ID109" s="982"/>
      <c r="IE109" s="982"/>
      <c r="IF109" s="982"/>
      <c r="IG109" s="982"/>
      <c r="IH109" s="982"/>
      <c r="II109" s="982"/>
      <c r="IJ109" s="982"/>
      <c r="IK109" s="982"/>
      <c r="IL109" s="982"/>
      <c r="IM109" s="982"/>
      <c r="IN109" s="982"/>
      <c r="IO109" s="982"/>
      <c r="IP109" s="982"/>
      <c r="IQ109" s="982"/>
      <c r="IR109" s="982"/>
      <c r="IS109" s="982"/>
    </row>
    <row r="110" spans="2:253" x14ac:dyDescent="0.3">
      <c r="B110" s="982"/>
      <c r="C110" s="982"/>
      <c r="D110" s="983"/>
      <c r="E110" s="983"/>
      <c r="F110" s="983"/>
      <c r="G110" s="983"/>
      <c r="H110" s="983"/>
      <c r="I110" s="983"/>
      <c r="J110" s="983"/>
      <c r="K110" s="983"/>
      <c r="L110" s="983"/>
      <c r="M110" s="983"/>
      <c r="N110" s="983"/>
      <c r="O110" s="983"/>
      <c r="P110" s="983"/>
      <c r="Q110" s="983"/>
      <c r="R110" s="983"/>
      <c r="S110" s="983"/>
      <c r="T110" s="983"/>
      <c r="U110" s="983"/>
      <c r="V110" s="983"/>
      <c r="W110" s="983"/>
      <c r="X110" s="983"/>
      <c r="Y110" s="983"/>
      <c r="Z110" s="983"/>
      <c r="AA110" s="982"/>
      <c r="AB110" s="982"/>
      <c r="AC110" s="982"/>
      <c r="AD110" s="982"/>
      <c r="AE110" s="956"/>
      <c r="AF110" s="956"/>
      <c r="AG110" s="957"/>
      <c r="AH110" s="982"/>
      <c r="AI110" s="982"/>
      <c r="AJ110" s="982"/>
      <c r="AK110" s="982"/>
      <c r="AL110" s="982"/>
      <c r="AM110" s="982"/>
      <c r="AN110" s="982"/>
      <c r="AO110" s="982"/>
      <c r="AP110" s="982"/>
      <c r="AQ110" s="982"/>
      <c r="AR110" s="982"/>
      <c r="AS110" s="982"/>
      <c r="AT110" s="982"/>
      <c r="AU110" s="982"/>
      <c r="AV110" s="982"/>
      <c r="AW110" s="982"/>
      <c r="AX110" s="982"/>
      <c r="AY110" s="982"/>
      <c r="AZ110" s="982"/>
      <c r="BA110" s="982"/>
      <c r="BB110" s="982"/>
      <c r="BC110" s="982"/>
      <c r="BD110" s="982"/>
      <c r="BE110" s="982"/>
      <c r="BF110" s="982"/>
      <c r="BG110" s="982"/>
      <c r="BH110" s="982"/>
      <c r="BI110" s="982"/>
      <c r="BJ110" s="982"/>
      <c r="BK110" s="982"/>
      <c r="BL110" s="982"/>
      <c r="BM110" s="982"/>
      <c r="BN110" s="982"/>
      <c r="BO110" s="982"/>
      <c r="BP110" s="982"/>
      <c r="BQ110" s="982"/>
      <c r="BR110" s="982"/>
      <c r="BS110" s="982"/>
      <c r="BT110" s="982"/>
      <c r="BU110" s="982"/>
      <c r="BV110" s="982"/>
      <c r="BW110" s="982"/>
      <c r="BX110" s="982"/>
      <c r="BY110" s="982"/>
      <c r="BZ110" s="982"/>
      <c r="CA110" s="982"/>
      <c r="CB110" s="982"/>
      <c r="CC110" s="982"/>
      <c r="CD110" s="982"/>
      <c r="CE110" s="982"/>
      <c r="CF110" s="982"/>
      <c r="CG110" s="982"/>
      <c r="CH110" s="982"/>
      <c r="CI110" s="982"/>
      <c r="CJ110" s="982"/>
      <c r="CK110" s="982"/>
      <c r="CL110" s="982"/>
      <c r="CM110" s="982"/>
      <c r="CN110" s="982"/>
      <c r="CO110" s="982"/>
      <c r="CP110" s="982"/>
      <c r="CQ110" s="982"/>
      <c r="CR110" s="982"/>
      <c r="CS110" s="982"/>
      <c r="CT110" s="982"/>
      <c r="CU110" s="982"/>
      <c r="CV110" s="982"/>
      <c r="CW110" s="982"/>
      <c r="CX110" s="982"/>
      <c r="CY110" s="982"/>
      <c r="CZ110" s="982"/>
      <c r="DA110" s="982"/>
      <c r="DB110" s="982"/>
      <c r="DC110" s="982"/>
      <c r="DD110" s="982"/>
      <c r="DE110" s="982"/>
      <c r="DF110" s="982"/>
      <c r="DG110" s="982"/>
      <c r="DH110" s="982"/>
      <c r="DI110" s="982"/>
      <c r="DJ110" s="982"/>
      <c r="DK110" s="982"/>
      <c r="DL110" s="982"/>
      <c r="DM110" s="982"/>
      <c r="DN110" s="982"/>
      <c r="DO110" s="982"/>
      <c r="DP110" s="982"/>
      <c r="DQ110" s="982"/>
      <c r="DR110" s="982"/>
      <c r="DS110" s="982"/>
      <c r="DT110" s="982"/>
      <c r="DU110" s="982"/>
      <c r="DV110" s="982"/>
      <c r="DW110" s="982"/>
      <c r="DX110" s="982"/>
      <c r="DY110" s="982"/>
      <c r="DZ110" s="982"/>
      <c r="EA110" s="982"/>
      <c r="EB110" s="982"/>
      <c r="EC110" s="982"/>
      <c r="ED110" s="982"/>
      <c r="EE110" s="982"/>
      <c r="EF110" s="982"/>
      <c r="EG110" s="982"/>
      <c r="EH110" s="982"/>
      <c r="EI110" s="982"/>
      <c r="EJ110" s="982"/>
      <c r="EK110" s="982"/>
      <c r="EL110" s="982"/>
      <c r="EM110" s="982"/>
      <c r="EN110" s="982"/>
      <c r="EO110" s="982"/>
      <c r="EP110" s="982"/>
      <c r="EQ110" s="982"/>
      <c r="ER110" s="982"/>
      <c r="ES110" s="982"/>
      <c r="ET110" s="982"/>
      <c r="EU110" s="982"/>
      <c r="EV110" s="982"/>
      <c r="EW110" s="982"/>
      <c r="EX110" s="982"/>
      <c r="EY110" s="982"/>
      <c r="EZ110" s="982"/>
      <c r="FA110" s="982"/>
      <c r="FB110" s="982"/>
      <c r="FC110" s="982"/>
      <c r="FD110" s="982"/>
      <c r="FE110" s="982"/>
      <c r="FF110" s="982"/>
      <c r="FG110" s="982"/>
      <c r="FH110" s="982"/>
      <c r="FI110" s="982"/>
      <c r="FJ110" s="982"/>
      <c r="FK110" s="982"/>
      <c r="FL110" s="982"/>
      <c r="FM110" s="982"/>
      <c r="FN110" s="982"/>
      <c r="FO110" s="982"/>
      <c r="FP110" s="982"/>
      <c r="FQ110" s="982"/>
      <c r="FR110" s="982"/>
      <c r="FS110" s="982"/>
      <c r="FT110" s="982"/>
      <c r="FU110" s="982"/>
      <c r="FV110" s="982"/>
      <c r="FW110" s="982"/>
      <c r="FX110" s="982"/>
      <c r="FY110" s="982"/>
      <c r="FZ110" s="982"/>
      <c r="GA110" s="982"/>
      <c r="GB110" s="982"/>
      <c r="GC110" s="982"/>
      <c r="GD110" s="982"/>
      <c r="GE110" s="982"/>
      <c r="GF110" s="982"/>
      <c r="GG110" s="982"/>
      <c r="GH110" s="982"/>
      <c r="GI110" s="982"/>
      <c r="GJ110" s="982"/>
      <c r="GK110" s="982"/>
      <c r="GL110" s="982"/>
      <c r="GM110" s="982"/>
      <c r="GN110" s="982"/>
      <c r="GO110" s="982"/>
      <c r="GP110" s="982"/>
      <c r="GQ110" s="982"/>
      <c r="GR110" s="982"/>
      <c r="GS110" s="982"/>
      <c r="GT110" s="982"/>
      <c r="GU110" s="982"/>
      <c r="GV110" s="982"/>
      <c r="GW110" s="982"/>
      <c r="GX110" s="982"/>
      <c r="GY110" s="982"/>
      <c r="GZ110" s="982"/>
      <c r="HA110" s="982"/>
      <c r="HB110" s="982"/>
      <c r="HC110" s="982"/>
      <c r="HD110" s="982"/>
      <c r="HE110" s="982"/>
      <c r="HF110" s="982"/>
      <c r="HG110" s="982"/>
      <c r="HH110" s="982"/>
      <c r="HI110" s="982"/>
      <c r="HJ110" s="982"/>
      <c r="HK110" s="982"/>
      <c r="HL110" s="982"/>
      <c r="HM110" s="982"/>
      <c r="HN110" s="982"/>
      <c r="HO110" s="982"/>
      <c r="HP110" s="982"/>
      <c r="HQ110" s="982"/>
      <c r="HR110" s="982"/>
      <c r="HS110" s="982"/>
      <c r="HT110" s="982"/>
      <c r="HU110" s="982"/>
      <c r="HV110" s="982"/>
      <c r="HW110" s="982"/>
      <c r="HX110" s="982"/>
      <c r="HY110" s="982"/>
      <c r="HZ110" s="982"/>
      <c r="IA110" s="982"/>
      <c r="IB110" s="982"/>
      <c r="IC110" s="982"/>
      <c r="ID110" s="982"/>
      <c r="IE110" s="982"/>
      <c r="IF110" s="982"/>
      <c r="IG110" s="982"/>
      <c r="IH110" s="982"/>
      <c r="II110" s="982"/>
      <c r="IJ110" s="982"/>
      <c r="IK110" s="982"/>
      <c r="IL110" s="982"/>
      <c r="IM110" s="982"/>
      <c r="IN110" s="982"/>
      <c r="IO110" s="982"/>
      <c r="IP110" s="982"/>
      <c r="IQ110" s="982"/>
      <c r="IR110" s="982"/>
      <c r="IS110" s="982"/>
    </row>
    <row r="111" spans="2:253" x14ac:dyDescent="0.3">
      <c r="B111" s="982"/>
      <c r="C111" s="982"/>
      <c r="D111" s="983"/>
      <c r="E111" s="983"/>
      <c r="F111" s="983"/>
      <c r="G111" s="983"/>
      <c r="H111" s="983"/>
      <c r="I111" s="983"/>
      <c r="J111" s="983"/>
      <c r="K111" s="983"/>
      <c r="L111" s="983"/>
      <c r="M111" s="983"/>
      <c r="N111" s="983"/>
      <c r="O111" s="983"/>
      <c r="P111" s="983"/>
      <c r="Q111" s="983"/>
      <c r="R111" s="983"/>
      <c r="S111" s="983"/>
      <c r="T111" s="983"/>
      <c r="U111" s="983"/>
      <c r="V111" s="983"/>
      <c r="W111" s="983"/>
      <c r="X111" s="983"/>
      <c r="Y111" s="983"/>
      <c r="Z111" s="983"/>
      <c r="AA111" s="982"/>
      <c r="AB111" s="982"/>
      <c r="AC111" s="982"/>
      <c r="AD111" s="982"/>
      <c r="AE111" s="956"/>
      <c r="AF111" s="956"/>
      <c r="AG111" s="957"/>
      <c r="AH111" s="982"/>
      <c r="AI111" s="982"/>
      <c r="AJ111" s="982"/>
      <c r="AK111" s="982"/>
      <c r="AL111" s="982"/>
      <c r="AM111" s="982"/>
      <c r="AN111" s="982"/>
      <c r="AO111" s="982"/>
      <c r="AP111" s="982"/>
      <c r="AQ111" s="982"/>
      <c r="AR111" s="982"/>
      <c r="AS111" s="982"/>
      <c r="AT111" s="982"/>
      <c r="AU111" s="982"/>
      <c r="AV111" s="982"/>
      <c r="AW111" s="982"/>
      <c r="AX111" s="982"/>
      <c r="AY111" s="982"/>
      <c r="AZ111" s="982"/>
      <c r="BA111" s="982"/>
      <c r="BB111" s="982"/>
      <c r="BC111" s="982"/>
      <c r="BD111" s="982"/>
      <c r="BE111" s="982"/>
      <c r="BF111" s="982"/>
      <c r="BG111" s="982"/>
      <c r="BH111" s="982"/>
      <c r="BI111" s="982"/>
      <c r="BJ111" s="982"/>
      <c r="BK111" s="982"/>
      <c r="BL111" s="982"/>
      <c r="BM111" s="982"/>
      <c r="BN111" s="982"/>
      <c r="BO111" s="982"/>
      <c r="BP111" s="982"/>
      <c r="BQ111" s="982"/>
      <c r="BR111" s="982"/>
      <c r="BS111" s="982"/>
      <c r="BT111" s="982"/>
      <c r="BU111" s="982"/>
      <c r="BV111" s="982"/>
      <c r="BW111" s="982"/>
      <c r="BX111" s="982"/>
      <c r="BY111" s="982"/>
      <c r="BZ111" s="982"/>
      <c r="CA111" s="982"/>
      <c r="CB111" s="982"/>
      <c r="CC111" s="982"/>
      <c r="CD111" s="982"/>
      <c r="CE111" s="982"/>
      <c r="CF111" s="982"/>
      <c r="CG111" s="982"/>
      <c r="CH111" s="982"/>
      <c r="CI111" s="982"/>
      <c r="CJ111" s="982"/>
      <c r="CK111" s="982"/>
      <c r="CL111" s="982"/>
      <c r="CM111" s="982"/>
      <c r="CN111" s="982"/>
      <c r="CO111" s="982"/>
      <c r="CP111" s="982"/>
      <c r="CQ111" s="982"/>
      <c r="CR111" s="982"/>
      <c r="CS111" s="982"/>
      <c r="CT111" s="982"/>
      <c r="CU111" s="982"/>
      <c r="CV111" s="982"/>
      <c r="CW111" s="982"/>
      <c r="CX111" s="982"/>
      <c r="CY111" s="982"/>
      <c r="CZ111" s="982"/>
      <c r="DA111" s="982"/>
      <c r="DB111" s="982"/>
      <c r="DC111" s="982"/>
      <c r="DD111" s="982"/>
      <c r="DE111" s="982"/>
      <c r="DF111" s="982"/>
      <c r="DG111" s="982"/>
      <c r="DH111" s="982"/>
      <c r="DI111" s="982"/>
      <c r="DJ111" s="982"/>
      <c r="DK111" s="982"/>
      <c r="DL111" s="982"/>
      <c r="DM111" s="982"/>
      <c r="DN111" s="982"/>
      <c r="DO111" s="982"/>
      <c r="DP111" s="982"/>
      <c r="DQ111" s="982"/>
      <c r="DR111" s="982"/>
      <c r="DS111" s="982"/>
      <c r="DT111" s="982"/>
      <c r="DU111" s="982"/>
      <c r="DV111" s="982"/>
      <c r="DW111" s="982"/>
      <c r="DX111" s="982"/>
      <c r="DY111" s="982"/>
      <c r="DZ111" s="982"/>
      <c r="EA111" s="982"/>
      <c r="EB111" s="982"/>
      <c r="EC111" s="982"/>
      <c r="ED111" s="982"/>
      <c r="EE111" s="982"/>
      <c r="EF111" s="982"/>
      <c r="EG111" s="982"/>
      <c r="EH111" s="982"/>
      <c r="EI111" s="982"/>
      <c r="EJ111" s="982"/>
      <c r="EK111" s="982"/>
      <c r="EL111" s="982"/>
      <c r="EM111" s="982"/>
      <c r="EN111" s="982"/>
      <c r="EO111" s="982"/>
      <c r="EP111" s="982"/>
      <c r="EQ111" s="982"/>
      <c r="ER111" s="982"/>
      <c r="ES111" s="982"/>
      <c r="ET111" s="982"/>
      <c r="EU111" s="982"/>
      <c r="EV111" s="982"/>
      <c r="EW111" s="982"/>
      <c r="EX111" s="982"/>
      <c r="EY111" s="982"/>
      <c r="EZ111" s="982"/>
      <c r="FA111" s="982"/>
      <c r="FB111" s="982"/>
      <c r="FC111" s="982"/>
      <c r="FD111" s="982"/>
      <c r="FE111" s="982"/>
      <c r="FF111" s="982"/>
      <c r="FG111" s="982"/>
      <c r="FH111" s="982"/>
      <c r="FI111" s="982"/>
      <c r="FJ111" s="982"/>
      <c r="FK111" s="982"/>
      <c r="FL111" s="982"/>
      <c r="FM111" s="982"/>
      <c r="FN111" s="982"/>
      <c r="FO111" s="982"/>
      <c r="FP111" s="982"/>
      <c r="FQ111" s="982"/>
      <c r="FR111" s="982"/>
      <c r="FS111" s="982"/>
      <c r="FT111" s="982"/>
      <c r="FU111" s="982"/>
      <c r="FV111" s="982"/>
      <c r="FW111" s="982"/>
      <c r="FX111" s="982"/>
      <c r="FY111" s="982"/>
      <c r="FZ111" s="982"/>
      <c r="GA111" s="982"/>
      <c r="GB111" s="982"/>
      <c r="GC111" s="982"/>
      <c r="GD111" s="982"/>
      <c r="GE111" s="982"/>
      <c r="GF111" s="982"/>
      <c r="GG111" s="982"/>
      <c r="GH111" s="982"/>
      <c r="GI111" s="982"/>
      <c r="GJ111" s="982"/>
      <c r="GK111" s="982"/>
      <c r="GL111" s="982"/>
      <c r="GM111" s="982"/>
      <c r="GN111" s="982"/>
      <c r="GO111" s="982"/>
      <c r="GP111" s="982"/>
      <c r="GQ111" s="982"/>
      <c r="GR111" s="982"/>
      <c r="GS111" s="982"/>
      <c r="GT111" s="982"/>
      <c r="GU111" s="982"/>
      <c r="GV111" s="982"/>
      <c r="GW111" s="982"/>
      <c r="GX111" s="982"/>
      <c r="GY111" s="982"/>
      <c r="GZ111" s="982"/>
      <c r="HA111" s="982"/>
      <c r="HB111" s="982"/>
      <c r="HC111" s="982"/>
      <c r="HD111" s="982"/>
      <c r="HE111" s="982"/>
      <c r="HF111" s="982"/>
      <c r="HG111" s="982"/>
      <c r="HH111" s="982"/>
      <c r="HI111" s="982"/>
      <c r="HJ111" s="982"/>
      <c r="HK111" s="982"/>
      <c r="HL111" s="982"/>
      <c r="HM111" s="982"/>
      <c r="HN111" s="982"/>
      <c r="HO111" s="982"/>
      <c r="HP111" s="982"/>
      <c r="HQ111" s="982"/>
      <c r="HR111" s="982"/>
      <c r="HS111" s="982"/>
      <c r="HT111" s="982"/>
      <c r="HU111" s="982"/>
      <c r="HV111" s="982"/>
      <c r="HW111" s="982"/>
      <c r="HX111" s="982"/>
      <c r="HY111" s="982"/>
      <c r="HZ111" s="982"/>
      <c r="IA111" s="982"/>
      <c r="IB111" s="982"/>
      <c r="IC111" s="982"/>
      <c r="ID111" s="982"/>
      <c r="IE111" s="982"/>
      <c r="IF111" s="982"/>
      <c r="IG111" s="982"/>
      <c r="IH111" s="982"/>
      <c r="II111" s="982"/>
      <c r="IJ111" s="982"/>
      <c r="IK111" s="982"/>
      <c r="IL111" s="982"/>
      <c r="IM111" s="982"/>
      <c r="IN111" s="982"/>
      <c r="IO111" s="982"/>
      <c r="IP111" s="982"/>
      <c r="IQ111" s="982"/>
      <c r="IR111" s="982"/>
      <c r="IS111" s="982"/>
    </row>
    <row r="112" spans="2:253" x14ac:dyDescent="0.3">
      <c r="B112" s="982"/>
      <c r="C112" s="982"/>
      <c r="D112" s="983"/>
      <c r="E112" s="983"/>
      <c r="F112" s="983"/>
      <c r="G112" s="983"/>
      <c r="H112" s="983"/>
      <c r="I112" s="983"/>
      <c r="J112" s="983"/>
      <c r="K112" s="983"/>
      <c r="L112" s="983"/>
      <c r="M112" s="983"/>
      <c r="N112" s="983"/>
      <c r="O112" s="983"/>
      <c r="P112" s="983"/>
      <c r="Q112" s="983"/>
      <c r="R112" s="983"/>
      <c r="S112" s="983"/>
      <c r="T112" s="983"/>
      <c r="U112" s="983"/>
      <c r="V112" s="983"/>
      <c r="W112" s="983"/>
      <c r="X112" s="983"/>
      <c r="Y112" s="983"/>
      <c r="Z112" s="983"/>
      <c r="AA112" s="982"/>
      <c r="AB112" s="982"/>
      <c r="AC112" s="982"/>
      <c r="AD112" s="982"/>
      <c r="AE112" s="956"/>
      <c r="AF112" s="956"/>
      <c r="AG112" s="957"/>
      <c r="AH112" s="982"/>
      <c r="AI112" s="982"/>
      <c r="AJ112" s="982"/>
      <c r="AK112" s="982"/>
      <c r="AL112" s="982"/>
      <c r="AM112" s="982"/>
      <c r="AN112" s="982"/>
      <c r="AO112" s="982"/>
      <c r="AP112" s="982"/>
      <c r="AQ112" s="982"/>
      <c r="AR112" s="982"/>
      <c r="AS112" s="982"/>
      <c r="AT112" s="982"/>
      <c r="AU112" s="982"/>
      <c r="AV112" s="982"/>
      <c r="AW112" s="982"/>
      <c r="AX112" s="982"/>
      <c r="AY112" s="982"/>
      <c r="AZ112" s="982"/>
      <c r="BA112" s="982"/>
      <c r="BB112" s="982"/>
      <c r="BC112" s="982"/>
      <c r="BD112" s="982"/>
      <c r="BE112" s="982"/>
      <c r="BF112" s="982"/>
      <c r="BG112" s="982"/>
      <c r="BH112" s="982"/>
      <c r="BI112" s="982"/>
      <c r="BJ112" s="982"/>
      <c r="BK112" s="982"/>
      <c r="BL112" s="982"/>
      <c r="BM112" s="982"/>
      <c r="BN112" s="982"/>
      <c r="BO112" s="982"/>
      <c r="BP112" s="982"/>
      <c r="BQ112" s="982"/>
      <c r="BR112" s="982"/>
      <c r="BS112" s="982"/>
      <c r="BT112" s="982"/>
      <c r="BU112" s="982"/>
      <c r="BV112" s="982"/>
      <c r="BW112" s="982"/>
      <c r="BX112" s="982"/>
      <c r="BY112" s="982"/>
      <c r="BZ112" s="982"/>
      <c r="CA112" s="982"/>
      <c r="CB112" s="982"/>
      <c r="CC112" s="982"/>
      <c r="CD112" s="982"/>
      <c r="CE112" s="982"/>
      <c r="CF112" s="982"/>
      <c r="CG112" s="982"/>
      <c r="CH112" s="982"/>
      <c r="CI112" s="982"/>
      <c r="CJ112" s="982"/>
      <c r="CK112" s="982"/>
      <c r="CL112" s="982"/>
      <c r="CM112" s="982"/>
      <c r="CN112" s="982"/>
      <c r="CO112" s="982"/>
      <c r="CP112" s="982"/>
      <c r="CQ112" s="982"/>
      <c r="CR112" s="982"/>
      <c r="CS112" s="982"/>
      <c r="CT112" s="982"/>
      <c r="CU112" s="982"/>
      <c r="CV112" s="982"/>
      <c r="CW112" s="982"/>
      <c r="CX112" s="982"/>
      <c r="CY112" s="982"/>
      <c r="CZ112" s="982"/>
      <c r="DA112" s="982"/>
      <c r="DB112" s="982"/>
      <c r="DC112" s="982"/>
      <c r="DD112" s="982"/>
      <c r="DE112" s="982"/>
      <c r="DF112" s="982"/>
      <c r="DG112" s="982"/>
      <c r="DH112" s="982"/>
      <c r="DI112" s="982"/>
      <c r="DJ112" s="982"/>
      <c r="DK112" s="982"/>
      <c r="DL112" s="982"/>
      <c r="DM112" s="982"/>
      <c r="DN112" s="982"/>
      <c r="DO112" s="982"/>
      <c r="DP112" s="982"/>
      <c r="DQ112" s="982"/>
      <c r="DR112" s="982"/>
      <c r="DS112" s="982"/>
      <c r="DT112" s="982"/>
      <c r="DU112" s="982"/>
      <c r="DV112" s="982"/>
      <c r="DW112" s="982"/>
      <c r="DX112" s="982"/>
      <c r="DY112" s="982"/>
      <c r="DZ112" s="982"/>
      <c r="EA112" s="982"/>
      <c r="EB112" s="982"/>
      <c r="EC112" s="982"/>
      <c r="ED112" s="982"/>
      <c r="EE112" s="982"/>
      <c r="EF112" s="982"/>
      <c r="EG112" s="982"/>
      <c r="EH112" s="982"/>
      <c r="EI112" s="982"/>
      <c r="EJ112" s="982"/>
      <c r="EK112" s="982"/>
      <c r="EL112" s="982"/>
      <c r="EM112" s="982"/>
      <c r="EN112" s="982"/>
      <c r="EO112" s="982"/>
      <c r="EP112" s="982"/>
      <c r="EQ112" s="982"/>
      <c r="ER112" s="982"/>
      <c r="ES112" s="982"/>
      <c r="ET112" s="982"/>
      <c r="EU112" s="982"/>
      <c r="EV112" s="982"/>
      <c r="EW112" s="982"/>
      <c r="EX112" s="982"/>
      <c r="EY112" s="982"/>
      <c r="EZ112" s="982"/>
      <c r="FA112" s="982"/>
      <c r="FB112" s="982"/>
      <c r="FC112" s="982"/>
      <c r="FD112" s="982"/>
      <c r="FE112" s="982"/>
      <c r="FF112" s="982"/>
      <c r="FG112" s="982"/>
      <c r="FH112" s="982"/>
      <c r="FI112" s="982"/>
      <c r="FJ112" s="982"/>
      <c r="FK112" s="982"/>
      <c r="FL112" s="982"/>
      <c r="FM112" s="982"/>
      <c r="FN112" s="982"/>
      <c r="FO112" s="982"/>
      <c r="FP112" s="982"/>
      <c r="FQ112" s="982"/>
      <c r="FR112" s="982"/>
      <c r="FS112" s="982"/>
      <c r="FT112" s="982"/>
      <c r="FU112" s="982"/>
      <c r="FV112" s="982"/>
      <c r="FW112" s="982"/>
      <c r="FX112" s="982"/>
      <c r="FY112" s="982"/>
      <c r="FZ112" s="982"/>
      <c r="GA112" s="982"/>
      <c r="GB112" s="982"/>
      <c r="GC112" s="982"/>
      <c r="GD112" s="982"/>
      <c r="GE112" s="982"/>
      <c r="GF112" s="982"/>
      <c r="GG112" s="982"/>
      <c r="GH112" s="982"/>
      <c r="GI112" s="982"/>
      <c r="GJ112" s="982"/>
      <c r="GK112" s="982"/>
      <c r="GL112" s="982"/>
      <c r="GM112" s="982"/>
      <c r="GN112" s="982"/>
      <c r="GO112" s="982"/>
      <c r="GP112" s="982"/>
      <c r="GQ112" s="982"/>
      <c r="GR112" s="982"/>
      <c r="GS112" s="982"/>
      <c r="GT112" s="982"/>
      <c r="GU112" s="982"/>
      <c r="GV112" s="982"/>
      <c r="GW112" s="982"/>
      <c r="GX112" s="982"/>
      <c r="GY112" s="982"/>
      <c r="GZ112" s="982"/>
      <c r="HA112" s="982"/>
      <c r="HB112" s="982"/>
      <c r="HC112" s="982"/>
      <c r="HD112" s="982"/>
      <c r="HE112" s="982"/>
      <c r="HF112" s="982"/>
      <c r="HG112" s="982"/>
      <c r="HH112" s="982"/>
      <c r="HI112" s="982"/>
      <c r="HJ112" s="982"/>
      <c r="HK112" s="982"/>
      <c r="HL112" s="982"/>
      <c r="HM112" s="982"/>
      <c r="HN112" s="982"/>
      <c r="HO112" s="982"/>
      <c r="HP112" s="982"/>
      <c r="HQ112" s="982"/>
      <c r="HR112" s="982"/>
      <c r="HS112" s="982"/>
      <c r="HT112" s="982"/>
      <c r="HU112" s="982"/>
      <c r="HV112" s="982"/>
      <c r="HW112" s="982"/>
      <c r="HX112" s="982"/>
      <c r="HY112" s="982"/>
      <c r="HZ112" s="982"/>
      <c r="IA112" s="982"/>
      <c r="IB112" s="982"/>
      <c r="IC112" s="982"/>
      <c r="ID112" s="982"/>
      <c r="IE112" s="982"/>
      <c r="IF112" s="982"/>
      <c r="IG112" s="982"/>
      <c r="IH112" s="982"/>
      <c r="II112" s="982"/>
      <c r="IJ112" s="982"/>
      <c r="IK112" s="982"/>
      <c r="IL112" s="982"/>
      <c r="IM112" s="982"/>
      <c r="IN112" s="982"/>
      <c r="IO112" s="982"/>
      <c r="IP112" s="982"/>
      <c r="IQ112" s="982"/>
      <c r="IR112" s="982"/>
      <c r="IS112" s="982"/>
    </row>
    <row r="113" spans="1:253" x14ac:dyDescent="0.3">
      <c r="A113" s="984"/>
      <c r="B113" s="982"/>
      <c r="C113" s="982"/>
      <c r="D113" s="983"/>
      <c r="E113" s="983"/>
      <c r="F113" s="983"/>
      <c r="G113" s="983"/>
      <c r="H113" s="983"/>
      <c r="I113" s="983"/>
      <c r="J113" s="983"/>
      <c r="K113" s="983"/>
      <c r="L113" s="983"/>
      <c r="M113" s="983"/>
      <c r="N113" s="983"/>
      <c r="O113" s="983"/>
      <c r="P113" s="983"/>
      <c r="Q113" s="983"/>
      <c r="R113" s="983"/>
      <c r="S113" s="983"/>
      <c r="T113" s="983"/>
      <c r="U113" s="983"/>
      <c r="V113" s="983"/>
      <c r="W113" s="983"/>
      <c r="X113" s="983"/>
      <c r="Y113" s="983"/>
      <c r="Z113" s="983"/>
      <c r="AA113" s="982"/>
      <c r="AB113" s="982"/>
      <c r="AC113" s="982"/>
      <c r="AD113" s="982"/>
      <c r="AE113" s="956"/>
      <c r="AF113" s="956"/>
      <c r="AG113" s="957"/>
      <c r="AH113" s="982"/>
      <c r="AI113" s="982"/>
      <c r="AJ113" s="982"/>
      <c r="AK113" s="982"/>
      <c r="AL113" s="982"/>
      <c r="AM113" s="982"/>
      <c r="AN113" s="982"/>
      <c r="AO113" s="982"/>
      <c r="AP113" s="982"/>
      <c r="AQ113" s="982"/>
      <c r="AR113" s="982"/>
      <c r="AS113" s="982"/>
      <c r="AT113" s="982"/>
      <c r="AU113" s="982"/>
      <c r="AV113" s="982"/>
      <c r="AW113" s="982"/>
      <c r="AX113" s="982"/>
      <c r="AY113" s="982"/>
      <c r="AZ113" s="982"/>
      <c r="BA113" s="982"/>
      <c r="BB113" s="982"/>
      <c r="BC113" s="982"/>
      <c r="BD113" s="982"/>
      <c r="BE113" s="982"/>
      <c r="BF113" s="982"/>
      <c r="BG113" s="982"/>
      <c r="BH113" s="982"/>
      <c r="BI113" s="982"/>
      <c r="BJ113" s="982"/>
      <c r="BK113" s="982"/>
      <c r="BL113" s="982"/>
      <c r="BM113" s="982"/>
      <c r="BN113" s="982"/>
      <c r="BO113" s="982"/>
      <c r="BP113" s="982"/>
      <c r="BQ113" s="982"/>
      <c r="BR113" s="982"/>
      <c r="BS113" s="982"/>
      <c r="BT113" s="982"/>
      <c r="BU113" s="982"/>
      <c r="BV113" s="982"/>
      <c r="BW113" s="982"/>
      <c r="BX113" s="982"/>
      <c r="BY113" s="982"/>
      <c r="BZ113" s="982"/>
      <c r="CA113" s="982"/>
      <c r="CB113" s="982"/>
      <c r="CC113" s="982"/>
      <c r="CD113" s="982"/>
      <c r="CE113" s="982"/>
      <c r="CF113" s="982"/>
      <c r="CG113" s="982"/>
      <c r="CH113" s="982"/>
      <c r="CI113" s="982"/>
      <c r="CJ113" s="982"/>
      <c r="CK113" s="982"/>
      <c r="CL113" s="982"/>
      <c r="CM113" s="982"/>
      <c r="CN113" s="982"/>
      <c r="CO113" s="982"/>
      <c r="CP113" s="982"/>
      <c r="CQ113" s="982"/>
      <c r="CR113" s="982"/>
      <c r="CS113" s="982"/>
      <c r="CT113" s="982"/>
      <c r="CU113" s="982"/>
      <c r="CV113" s="982"/>
      <c r="CW113" s="982"/>
      <c r="CX113" s="982"/>
      <c r="CY113" s="982"/>
      <c r="CZ113" s="982"/>
      <c r="DA113" s="982"/>
      <c r="DB113" s="982"/>
      <c r="DC113" s="982"/>
      <c r="DD113" s="982"/>
      <c r="DE113" s="982"/>
      <c r="DF113" s="982"/>
      <c r="DG113" s="982"/>
      <c r="DH113" s="982"/>
      <c r="DI113" s="982"/>
      <c r="DJ113" s="982"/>
      <c r="DK113" s="982"/>
      <c r="DL113" s="982"/>
      <c r="DM113" s="982"/>
      <c r="DN113" s="982"/>
      <c r="DO113" s="982"/>
      <c r="DP113" s="982"/>
      <c r="DQ113" s="982"/>
      <c r="DR113" s="982"/>
      <c r="DS113" s="982"/>
      <c r="DT113" s="982"/>
      <c r="DU113" s="982"/>
      <c r="DV113" s="982"/>
      <c r="DW113" s="982"/>
      <c r="DX113" s="982"/>
      <c r="DY113" s="982"/>
      <c r="DZ113" s="982"/>
      <c r="EA113" s="982"/>
      <c r="EB113" s="982"/>
      <c r="EC113" s="982"/>
      <c r="ED113" s="982"/>
      <c r="EE113" s="982"/>
      <c r="EF113" s="982"/>
      <c r="EG113" s="982"/>
      <c r="EH113" s="982"/>
      <c r="EI113" s="982"/>
      <c r="EJ113" s="982"/>
      <c r="EK113" s="982"/>
      <c r="EL113" s="982"/>
      <c r="EM113" s="982"/>
      <c r="EN113" s="982"/>
      <c r="EO113" s="982"/>
      <c r="EP113" s="982"/>
      <c r="EQ113" s="982"/>
      <c r="ER113" s="982"/>
      <c r="ES113" s="982"/>
      <c r="ET113" s="982"/>
      <c r="EU113" s="982"/>
      <c r="EV113" s="982"/>
      <c r="EW113" s="982"/>
      <c r="EX113" s="982"/>
      <c r="EY113" s="982"/>
      <c r="EZ113" s="982"/>
      <c r="FA113" s="982"/>
      <c r="FB113" s="982"/>
      <c r="FC113" s="982"/>
      <c r="FD113" s="982"/>
      <c r="FE113" s="982"/>
      <c r="FF113" s="982"/>
      <c r="FG113" s="982"/>
      <c r="FH113" s="982"/>
      <c r="FI113" s="982"/>
      <c r="FJ113" s="982"/>
      <c r="FK113" s="982"/>
      <c r="FL113" s="982"/>
      <c r="FM113" s="982"/>
      <c r="FN113" s="982"/>
      <c r="FO113" s="982"/>
      <c r="FP113" s="982"/>
      <c r="FQ113" s="982"/>
      <c r="FR113" s="982"/>
      <c r="FS113" s="982"/>
      <c r="FT113" s="982"/>
      <c r="FU113" s="982"/>
      <c r="FV113" s="982"/>
      <c r="FW113" s="982"/>
      <c r="FX113" s="982"/>
      <c r="FY113" s="982"/>
      <c r="FZ113" s="982"/>
      <c r="GA113" s="982"/>
      <c r="GB113" s="982"/>
      <c r="GC113" s="982"/>
      <c r="GD113" s="982"/>
      <c r="GE113" s="982"/>
      <c r="GF113" s="982"/>
      <c r="GG113" s="982"/>
      <c r="GH113" s="982"/>
      <c r="GI113" s="982"/>
      <c r="GJ113" s="982"/>
      <c r="GK113" s="982"/>
      <c r="GL113" s="982"/>
      <c r="GM113" s="982"/>
      <c r="GN113" s="982"/>
      <c r="GO113" s="982"/>
      <c r="GP113" s="982"/>
      <c r="GQ113" s="982"/>
      <c r="GR113" s="982"/>
      <c r="GS113" s="982"/>
      <c r="GT113" s="982"/>
      <c r="GU113" s="982"/>
      <c r="GV113" s="982"/>
      <c r="GW113" s="982"/>
      <c r="GX113" s="982"/>
      <c r="GY113" s="982"/>
      <c r="GZ113" s="982"/>
      <c r="HA113" s="982"/>
      <c r="HB113" s="982"/>
      <c r="HC113" s="982"/>
      <c r="HD113" s="982"/>
      <c r="HE113" s="982"/>
      <c r="HF113" s="982"/>
      <c r="HG113" s="982"/>
      <c r="HH113" s="982"/>
      <c r="HI113" s="982"/>
      <c r="HJ113" s="982"/>
      <c r="HK113" s="982"/>
      <c r="HL113" s="982"/>
      <c r="HM113" s="982"/>
      <c r="HN113" s="982"/>
      <c r="HO113" s="982"/>
      <c r="HP113" s="982"/>
      <c r="HQ113" s="982"/>
      <c r="HR113" s="982"/>
      <c r="HS113" s="982"/>
      <c r="HT113" s="982"/>
      <c r="HU113" s="982"/>
      <c r="HV113" s="982"/>
      <c r="HW113" s="982"/>
      <c r="HX113" s="982"/>
      <c r="HY113" s="982"/>
      <c r="HZ113" s="982"/>
      <c r="IA113" s="982"/>
      <c r="IB113" s="982"/>
      <c r="IC113" s="982"/>
      <c r="ID113" s="982"/>
      <c r="IE113" s="982"/>
      <c r="IF113" s="982"/>
      <c r="IG113" s="982"/>
      <c r="IH113" s="982"/>
      <c r="II113" s="982"/>
      <c r="IJ113" s="982"/>
      <c r="IK113" s="982"/>
      <c r="IL113" s="982"/>
      <c r="IM113" s="982"/>
      <c r="IN113" s="982"/>
      <c r="IO113" s="982"/>
      <c r="IP113" s="982"/>
      <c r="IQ113" s="982"/>
      <c r="IR113" s="982"/>
      <c r="IS113" s="982"/>
    </row>
    <row r="114" spans="1:253" x14ac:dyDescent="0.3">
      <c r="A114" s="984"/>
      <c r="B114" s="982"/>
      <c r="C114" s="982"/>
      <c r="D114" s="983"/>
      <c r="E114" s="983"/>
      <c r="F114" s="983"/>
      <c r="G114" s="983"/>
      <c r="H114" s="983"/>
      <c r="I114" s="983"/>
      <c r="J114" s="983"/>
      <c r="K114" s="983"/>
      <c r="L114" s="983"/>
      <c r="M114" s="983"/>
      <c r="N114" s="983"/>
      <c r="O114" s="983"/>
      <c r="P114" s="983"/>
      <c r="Q114" s="983"/>
      <c r="R114" s="983"/>
      <c r="S114" s="983"/>
      <c r="T114" s="983"/>
      <c r="U114" s="983"/>
      <c r="V114" s="983"/>
      <c r="W114" s="983"/>
      <c r="X114" s="983"/>
      <c r="Y114" s="983"/>
      <c r="Z114" s="983"/>
      <c r="AA114" s="982"/>
      <c r="AB114" s="982"/>
      <c r="AC114" s="982"/>
      <c r="AD114" s="982"/>
      <c r="AE114" s="956"/>
      <c r="AF114" s="956"/>
      <c r="AG114" s="957"/>
      <c r="AH114" s="982"/>
      <c r="AI114" s="982"/>
      <c r="AJ114" s="982"/>
      <c r="AK114" s="982"/>
      <c r="AL114" s="982"/>
      <c r="AM114" s="982"/>
      <c r="AN114" s="982"/>
      <c r="AO114" s="982"/>
      <c r="AP114" s="982"/>
      <c r="AQ114" s="982"/>
      <c r="AR114" s="982"/>
      <c r="AS114" s="982"/>
      <c r="AT114" s="982"/>
      <c r="AU114" s="982"/>
      <c r="AV114" s="982"/>
      <c r="AW114" s="982"/>
      <c r="AX114" s="982"/>
      <c r="AY114" s="982"/>
      <c r="AZ114" s="982"/>
      <c r="BA114" s="982"/>
      <c r="BB114" s="982"/>
      <c r="BC114" s="982"/>
      <c r="BD114" s="982"/>
      <c r="BE114" s="982"/>
      <c r="BF114" s="982"/>
      <c r="BG114" s="982"/>
      <c r="BH114" s="982"/>
      <c r="BI114" s="982"/>
      <c r="BJ114" s="982"/>
      <c r="BK114" s="982"/>
      <c r="BL114" s="982"/>
      <c r="BM114" s="982"/>
      <c r="BN114" s="982"/>
      <c r="BO114" s="982"/>
      <c r="BP114" s="982"/>
      <c r="BQ114" s="982"/>
      <c r="BR114" s="982"/>
      <c r="BS114" s="982"/>
      <c r="BT114" s="982"/>
      <c r="BU114" s="982"/>
      <c r="BV114" s="982"/>
      <c r="BW114" s="982"/>
      <c r="BX114" s="982"/>
      <c r="BY114" s="982"/>
      <c r="BZ114" s="982"/>
      <c r="CA114" s="982"/>
      <c r="CB114" s="982"/>
      <c r="CC114" s="982"/>
      <c r="CD114" s="982"/>
      <c r="CE114" s="982"/>
      <c r="CF114" s="982"/>
      <c r="CG114" s="982"/>
      <c r="CH114" s="982"/>
      <c r="CI114" s="982"/>
      <c r="CJ114" s="982"/>
      <c r="CK114" s="982"/>
      <c r="CL114" s="982"/>
      <c r="CM114" s="982"/>
      <c r="CN114" s="982"/>
      <c r="CO114" s="982"/>
      <c r="CP114" s="982"/>
      <c r="CQ114" s="982"/>
      <c r="CR114" s="982"/>
      <c r="CS114" s="982"/>
      <c r="CT114" s="982"/>
      <c r="CU114" s="982"/>
      <c r="CV114" s="982"/>
      <c r="CW114" s="982"/>
      <c r="CX114" s="982"/>
      <c r="CY114" s="982"/>
      <c r="CZ114" s="982"/>
      <c r="DA114" s="982"/>
      <c r="DB114" s="982"/>
      <c r="DC114" s="982"/>
      <c r="DD114" s="982"/>
      <c r="DE114" s="982"/>
      <c r="DF114" s="982"/>
      <c r="DG114" s="982"/>
      <c r="DH114" s="982"/>
      <c r="DI114" s="982"/>
      <c r="DJ114" s="982"/>
      <c r="DK114" s="982"/>
      <c r="DL114" s="982"/>
      <c r="DM114" s="982"/>
      <c r="DN114" s="982"/>
      <c r="DO114" s="982"/>
      <c r="DP114" s="982"/>
      <c r="DQ114" s="982"/>
      <c r="DR114" s="982"/>
      <c r="DS114" s="982"/>
      <c r="DT114" s="982"/>
      <c r="DU114" s="982"/>
      <c r="DV114" s="982"/>
      <c r="DW114" s="982"/>
      <c r="DX114" s="982"/>
      <c r="DY114" s="982"/>
      <c r="DZ114" s="982"/>
      <c r="EA114" s="982"/>
      <c r="EB114" s="982"/>
      <c r="EC114" s="982"/>
      <c r="ED114" s="982"/>
      <c r="EE114" s="982"/>
      <c r="EF114" s="982"/>
      <c r="EG114" s="982"/>
      <c r="EH114" s="982"/>
      <c r="EI114" s="982"/>
      <c r="EJ114" s="982"/>
      <c r="EK114" s="982"/>
      <c r="EL114" s="982"/>
      <c r="EM114" s="982"/>
      <c r="EN114" s="982"/>
      <c r="EO114" s="982"/>
      <c r="EP114" s="982"/>
      <c r="EQ114" s="982"/>
      <c r="ER114" s="982"/>
      <c r="ES114" s="982"/>
      <c r="ET114" s="982"/>
      <c r="EU114" s="982"/>
      <c r="EV114" s="982"/>
      <c r="EW114" s="982"/>
      <c r="EX114" s="982"/>
      <c r="EY114" s="982"/>
      <c r="EZ114" s="982"/>
      <c r="FA114" s="982"/>
      <c r="FB114" s="982"/>
      <c r="FC114" s="982"/>
      <c r="FD114" s="982"/>
      <c r="FE114" s="982"/>
      <c r="FF114" s="982"/>
      <c r="FG114" s="982"/>
      <c r="FH114" s="982"/>
      <c r="FI114" s="982"/>
      <c r="FJ114" s="982"/>
      <c r="FK114" s="982"/>
      <c r="FL114" s="982"/>
      <c r="FM114" s="982"/>
      <c r="FN114" s="982"/>
      <c r="FO114" s="982"/>
      <c r="FP114" s="982"/>
      <c r="FQ114" s="982"/>
      <c r="FR114" s="982"/>
      <c r="FS114" s="982"/>
      <c r="FT114" s="982"/>
      <c r="FU114" s="982"/>
      <c r="FV114" s="982"/>
      <c r="FW114" s="982"/>
      <c r="FX114" s="982"/>
      <c r="FY114" s="982"/>
      <c r="FZ114" s="982"/>
      <c r="GA114" s="982"/>
      <c r="GB114" s="982"/>
      <c r="GC114" s="982"/>
      <c r="GD114" s="982"/>
      <c r="GE114" s="982"/>
      <c r="GF114" s="982"/>
      <c r="GG114" s="982"/>
      <c r="GH114" s="982"/>
      <c r="GI114" s="982"/>
      <c r="GJ114" s="982"/>
      <c r="GK114" s="982"/>
      <c r="GL114" s="982"/>
      <c r="GM114" s="982"/>
      <c r="GN114" s="982"/>
      <c r="GO114" s="982"/>
      <c r="GP114" s="982"/>
      <c r="GQ114" s="982"/>
      <c r="GR114" s="982"/>
      <c r="GS114" s="982"/>
      <c r="GT114" s="982"/>
      <c r="GU114" s="982"/>
      <c r="GV114" s="982"/>
      <c r="GW114" s="982"/>
      <c r="GX114" s="982"/>
      <c r="GY114" s="982"/>
      <c r="GZ114" s="982"/>
      <c r="HA114" s="982"/>
      <c r="HB114" s="982"/>
      <c r="HC114" s="982"/>
      <c r="HD114" s="982"/>
      <c r="HE114" s="982"/>
      <c r="HF114" s="982"/>
      <c r="HG114" s="982"/>
      <c r="HH114" s="982"/>
      <c r="HI114" s="982"/>
      <c r="HJ114" s="982"/>
      <c r="HK114" s="982"/>
      <c r="HL114" s="982"/>
      <c r="HM114" s="982"/>
      <c r="HN114" s="982"/>
      <c r="HO114" s="982"/>
      <c r="HP114" s="982"/>
      <c r="HQ114" s="982"/>
      <c r="HR114" s="982"/>
      <c r="HS114" s="982"/>
      <c r="HT114" s="982"/>
      <c r="HU114" s="982"/>
      <c r="HV114" s="982"/>
      <c r="HW114" s="982"/>
      <c r="HX114" s="982"/>
      <c r="HY114" s="982"/>
      <c r="HZ114" s="982"/>
      <c r="IA114" s="982"/>
      <c r="IB114" s="982"/>
      <c r="IC114" s="982"/>
      <c r="ID114" s="982"/>
      <c r="IE114" s="982"/>
      <c r="IF114" s="982"/>
      <c r="IG114" s="982"/>
      <c r="IH114" s="982"/>
      <c r="II114" s="982"/>
      <c r="IJ114" s="982"/>
      <c r="IK114" s="982"/>
      <c r="IL114" s="982"/>
      <c r="IM114" s="982"/>
      <c r="IN114" s="982"/>
      <c r="IO114" s="982"/>
      <c r="IP114" s="982"/>
      <c r="IQ114" s="982"/>
      <c r="IR114" s="982"/>
      <c r="IS114" s="982"/>
    </row>
    <row r="115" spans="1:253" x14ac:dyDescent="0.3">
      <c r="A115" s="984"/>
      <c r="B115" s="982"/>
      <c r="C115" s="982"/>
      <c r="D115" s="983"/>
      <c r="E115" s="983"/>
      <c r="F115" s="983"/>
      <c r="G115" s="983"/>
      <c r="H115" s="983"/>
      <c r="I115" s="983"/>
      <c r="J115" s="983"/>
      <c r="K115" s="983"/>
      <c r="L115" s="983"/>
      <c r="M115" s="983"/>
      <c r="N115" s="983"/>
      <c r="O115" s="983"/>
      <c r="P115" s="983"/>
      <c r="Q115" s="983"/>
      <c r="R115" s="983"/>
      <c r="S115" s="983"/>
      <c r="T115" s="983"/>
      <c r="U115" s="983"/>
      <c r="V115" s="983"/>
      <c r="W115" s="983"/>
      <c r="X115" s="983"/>
      <c r="Y115" s="983"/>
      <c r="Z115" s="983"/>
      <c r="AA115" s="982"/>
      <c r="AB115" s="982"/>
      <c r="AC115" s="982"/>
      <c r="AD115" s="982"/>
      <c r="AE115" s="954"/>
      <c r="AF115" s="954"/>
      <c r="AG115" s="955"/>
      <c r="AH115" s="982"/>
      <c r="AI115" s="982"/>
      <c r="AJ115" s="982"/>
      <c r="AK115" s="982"/>
      <c r="AL115" s="982"/>
      <c r="AM115" s="982"/>
      <c r="AN115" s="982"/>
      <c r="AO115" s="982"/>
      <c r="AP115" s="982"/>
      <c r="AQ115" s="982"/>
      <c r="AR115" s="982"/>
      <c r="AS115" s="982"/>
      <c r="AT115" s="982"/>
      <c r="AU115" s="982"/>
      <c r="AV115" s="982"/>
      <c r="AW115" s="982"/>
      <c r="AX115" s="982"/>
      <c r="AY115" s="982"/>
      <c r="AZ115" s="982"/>
      <c r="BA115" s="982"/>
      <c r="BB115" s="982"/>
      <c r="BC115" s="982"/>
      <c r="BD115" s="982"/>
      <c r="BE115" s="982"/>
      <c r="BF115" s="982"/>
      <c r="BG115" s="982"/>
      <c r="BH115" s="982"/>
      <c r="BI115" s="982"/>
      <c r="BJ115" s="982"/>
      <c r="BK115" s="982"/>
      <c r="BL115" s="982"/>
      <c r="BM115" s="982"/>
      <c r="BN115" s="982"/>
      <c r="BO115" s="982"/>
      <c r="BP115" s="982"/>
      <c r="BQ115" s="982"/>
      <c r="BR115" s="982"/>
      <c r="BS115" s="982"/>
      <c r="BT115" s="982"/>
      <c r="BU115" s="982"/>
      <c r="BV115" s="982"/>
      <c r="BW115" s="982"/>
      <c r="BX115" s="982"/>
      <c r="BY115" s="982"/>
      <c r="BZ115" s="982"/>
      <c r="CA115" s="982"/>
      <c r="CB115" s="982"/>
      <c r="CC115" s="982"/>
      <c r="CD115" s="982"/>
      <c r="CE115" s="982"/>
      <c r="CF115" s="982"/>
      <c r="CG115" s="982"/>
      <c r="CH115" s="982"/>
      <c r="CI115" s="982"/>
      <c r="CJ115" s="982"/>
      <c r="CK115" s="982"/>
      <c r="CL115" s="982"/>
      <c r="CM115" s="982"/>
      <c r="CN115" s="982"/>
      <c r="CO115" s="982"/>
      <c r="CP115" s="982"/>
      <c r="CQ115" s="982"/>
      <c r="CR115" s="982"/>
      <c r="CS115" s="982"/>
      <c r="CT115" s="982"/>
      <c r="CU115" s="982"/>
      <c r="CV115" s="982"/>
      <c r="CW115" s="982"/>
      <c r="CX115" s="982"/>
      <c r="CY115" s="982"/>
      <c r="CZ115" s="982"/>
      <c r="DA115" s="982"/>
      <c r="DB115" s="982"/>
      <c r="DC115" s="982"/>
      <c r="DD115" s="982"/>
      <c r="DE115" s="982"/>
      <c r="DF115" s="982"/>
      <c r="DG115" s="982"/>
      <c r="DH115" s="982"/>
      <c r="DI115" s="982"/>
      <c r="DJ115" s="982"/>
      <c r="DK115" s="982"/>
      <c r="DL115" s="982"/>
      <c r="DM115" s="982"/>
      <c r="DN115" s="982"/>
      <c r="DO115" s="982"/>
      <c r="DP115" s="982"/>
      <c r="DQ115" s="982"/>
      <c r="DR115" s="982"/>
      <c r="DS115" s="982"/>
      <c r="DT115" s="982"/>
      <c r="DU115" s="982"/>
      <c r="DV115" s="982"/>
      <c r="DW115" s="982"/>
      <c r="DX115" s="982"/>
      <c r="DY115" s="982"/>
      <c r="DZ115" s="982"/>
      <c r="EA115" s="982"/>
      <c r="EB115" s="982"/>
      <c r="EC115" s="982"/>
      <c r="ED115" s="982"/>
      <c r="EE115" s="982"/>
      <c r="EF115" s="982"/>
      <c r="EG115" s="982"/>
      <c r="EH115" s="982"/>
      <c r="EI115" s="982"/>
      <c r="EJ115" s="982"/>
      <c r="EK115" s="982"/>
      <c r="EL115" s="982"/>
      <c r="EM115" s="982"/>
      <c r="EN115" s="982"/>
      <c r="EO115" s="982"/>
      <c r="EP115" s="982"/>
      <c r="EQ115" s="982"/>
      <c r="ER115" s="982"/>
      <c r="ES115" s="982"/>
      <c r="ET115" s="982"/>
      <c r="EU115" s="982"/>
      <c r="EV115" s="982"/>
      <c r="EW115" s="982"/>
      <c r="EX115" s="982"/>
      <c r="EY115" s="982"/>
      <c r="EZ115" s="982"/>
      <c r="FA115" s="982"/>
      <c r="FB115" s="982"/>
      <c r="FC115" s="982"/>
      <c r="FD115" s="982"/>
      <c r="FE115" s="982"/>
      <c r="FF115" s="982"/>
      <c r="FG115" s="982"/>
      <c r="FH115" s="982"/>
      <c r="FI115" s="982"/>
      <c r="FJ115" s="982"/>
      <c r="FK115" s="982"/>
      <c r="FL115" s="982"/>
      <c r="FM115" s="982"/>
      <c r="FN115" s="982"/>
      <c r="FO115" s="982"/>
      <c r="FP115" s="982"/>
      <c r="FQ115" s="982"/>
      <c r="FR115" s="982"/>
      <c r="FS115" s="982"/>
      <c r="FT115" s="982"/>
      <c r="FU115" s="982"/>
      <c r="FV115" s="982"/>
      <c r="FW115" s="982"/>
      <c r="FX115" s="982"/>
      <c r="FY115" s="982"/>
      <c r="FZ115" s="982"/>
      <c r="GA115" s="982"/>
      <c r="GB115" s="982"/>
      <c r="GC115" s="982"/>
      <c r="GD115" s="982"/>
      <c r="GE115" s="982"/>
      <c r="GF115" s="982"/>
      <c r="GG115" s="982"/>
      <c r="GH115" s="982"/>
      <c r="GI115" s="982"/>
      <c r="GJ115" s="982"/>
      <c r="GK115" s="982"/>
      <c r="GL115" s="982"/>
      <c r="GM115" s="982"/>
      <c r="GN115" s="982"/>
      <c r="GO115" s="982"/>
      <c r="GP115" s="982"/>
      <c r="GQ115" s="982"/>
      <c r="GR115" s="982"/>
      <c r="GS115" s="982"/>
      <c r="GT115" s="982"/>
      <c r="GU115" s="982"/>
      <c r="GV115" s="982"/>
      <c r="GW115" s="982"/>
      <c r="GX115" s="982"/>
      <c r="GY115" s="982"/>
      <c r="GZ115" s="982"/>
      <c r="HA115" s="982"/>
      <c r="HB115" s="982"/>
      <c r="HC115" s="982"/>
      <c r="HD115" s="982"/>
      <c r="HE115" s="982"/>
      <c r="HF115" s="982"/>
      <c r="HG115" s="982"/>
      <c r="HH115" s="982"/>
      <c r="HI115" s="982"/>
      <c r="HJ115" s="982"/>
      <c r="HK115" s="982"/>
      <c r="HL115" s="982"/>
      <c r="HM115" s="982"/>
      <c r="HN115" s="982"/>
      <c r="HO115" s="982"/>
      <c r="HP115" s="982"/>
      <c r="HQ115" s="982"/>
      <c r="HR115" s="982"/>
      <c r="HS115" s="982"/>
      <c r="HT115" s="982"/>
      <c r="HU115" s="982"/>
      <c r="HV115" s="982"/>
      <c r="HW115" s="982"/>
      <c r="HX115" s="982"/>
      <c r="HY115" s="982"/>
      <c r="HZ115" s="982"/>
      <c r="IA115" s="982"/>
      <c r="IB115" s="982"/>
      <c r="IC115" s="982"/>
      <c r="ID115" s="982"/>
      <c r="IE115" s="982"/>
      <c r="IF115" s="982"/>
      <c r="IG115" s="982"/>
      <c r="IH115" s="982"/>
      <c r="II115" s="982"/>
      <c r="IJ115" s="982"/>
      <c r="IK115" s="982"/>
      <c r="IL115" s="982"/>
      <c r="IM115" s="982"/>
      <c r="IN115" s="982"/>
      <c r="IO115" s="982"/>
      <c r="IP115" s="982"/>
      <c r="IQ115" s="982"/>
      <c r="IR115" s="982"/>
      <c r="IS115" s="982"/>
    </row>
    <row r="116" spans="1:253" x14ac:dyDescent="0.3">
      <c r="A116" s="984"/>
      <c r="B116" s="982"/>
      <c r="C116" s="982"/>
      <c r="D116" s="983"/>
      <c r="E116" s="983"/>
      <c r="F116" s="983"/>
      <c r="G116" s="983"/>
      <c r="H116" s="983"/>
      <c r="I116" s="983"/>
      <c r="J116" s="983"/>
      <c r="K116" s="983"/>
      <c r="L116" s="983"/>
      <c r="M116" s="983"/>
      <c r="N116" s="983"/>
      <c r="O116" s="983"/>
      <c r="P116" s="983"/>
      <c r="Q116" s="983"/>
      <c r="R116" s="983"/>
      <c r="S116" s="983"/>
      <c r="T116" s="983"/>
      <c r="U116" s="983"/>
      <c r="V116" s="983"/>
      <c r="W116" s="983"/>
      <c r="X116" s="983"/>
      <c r="Y116" s="983"/>
      <c r="Z116" s="983"/>
      <c r="AA116" s="982"/>
      <c r="AB116" s="982"/>
      <c r="AC116" s="982"/>
      <c r="AD116" s="982"/>
      <c r="AE116" s="956"/>
      <c r="AF116" s="956"/>
      <c r="AG116" s="957"/>
      <c r="AH116" s="982"/>
      <c r="AI116" s="982"/>
      <c r="AJ116" s="982"/>
      <c r="AK116" s="982"/>
      <c r="AL116" s="982"/>
      <c r="AM116" s="982"/>
      <c r="AN116" s="982"/>
      <c r="AO116" s="982"/>
      <c r="AP116" s="982"/>
      <c r="AQ116" s="982"/>
      <c r="AR116" s="982"/>
      <c r="AS116" s="982"/>
      <c r="AT116" s="982"/>
      <c r="AU116" s="982"/>
      <c r="AV116" s="982"/>
      <c r="AW116" s="982"/>
      <c r="AX116" s="982"/>
      <c r="AY116" s="982"/>
      <c r="AZ116" s="982"/>
      <c r="BA116" s="982"/>
      <c r="BB116" s="982"/>
      <c r="BC116" s="982"/>
      <c r="BD116" s="982"/>
      <c r="BE116" s="982"/>
      <c r="BF116" s="982"/>
      <c r="BG116" s="982"/>
      <c r="BH116" s="982"/>
      <c r="BI116" s="982"/>
      <c r="BJ116" s="982"/>
      <c r="BK116" s="982"/>
      <c r="BL116" s="982"/>
      <c r="BM116" s="982"/>
      <c r="BN116" s="982"/>
      <c r="BO116" s="982"/>
      <c r="BP116" s="982"/>
      <c r="BQ116" s="982"/>
      <c r="BR116" s="982"/>
      <c r="BS116" s="982"/>
      <c r="BT116" s="982"/>
      <c r="BU116" s="982"/>
      <c r="BV116" s="982"/>
      <c r="BW116" s="982"/>
      <c r="BX116" s="982"/>
      <c r="BY116" s="982"/>
      <c r="BZ116" s="982"/>
      <c r="CA116" s="982"/>
      <c r="CB116" s="982"/>
      <c r="CC116" s="982"/>
      <c r="CD116" s="982"/>
      <c r="CE116" s="982"/>
      <c r="CF116" s="982"/>
      <c r="CG116" s="982"/>
      <c r="CH116" s="982"/>
      <c r="CI116" s="982"/>
      <c r="CJ116" s="982"/>
      <c r="CK116" s="982"/>
      <c r="CL116" s="982"/>
      <c r="CM116" s="982"/>
      <c r="CN116" s="982"/>
      <c r="CO116" s="982"/>
      <c r="CP116" s="982"/>
      <c r="CQ116" s="982"/>
      <c r="CR116" s="982"/>
      <c r="CS116" s="982"/>
      <c r="CT116" s="982"/>
      <c r="CU116" s="982"/>
      <c r="CV116" s="982"/>
      <c r="CW116" s="982"/>
      <c r="CX116" s="982"/>
      <c r="CY116" s="982"/>
      <c r="CZ116" s="982"/>
      <c r="DA116" s="982"/>
      <c r="DB116" s="982"/>
      <c r="DC116" s="982"/>
      <c r="DD116" s="982"/>
      <c r="DE116" s="982"/>
      <c r="DF116" s="982"/>
      <c r="DG116" s="982"/>
      <c r="DH116" s="982"/>
      <c r="DI116" s="982"/>
      <c r="DJ116" s="982"/>
      <c r="DK116" s="982"/>
      <c r="DL116" s="982"/>
      <c r="DM116" s="982"/>
      <c r="DN116" s="982"/>
      <c r="DO116" s="982"/>
      <c r="DP116" s="982"/>
      <c r="DQ116" s="982"/>
      <c r="DR116" s="982"/>
      <c r="DS116" s="982"/>
      <c r="DT116" s="982"/>
      <c r="DU116" s="982"/>
      <c r="DV116" s="982"/>
      <c r="DW116" s="982"/>
      <c r="DX116" s="982"/>
      <c r="DY116" s="982"/>
      <c r="DZ116" s="982"/>
      <c r="EA116" s="982"/>
      <c r="EB116" s="982"/>
      <c r="EC116" s="982"/>
      <c r="ED116" s="982"/>
      <c r="EE116" s="982"/>
      <c r="EF116" s="982"/>
      <c r="EG116" s="982"/>
      <c r="EH116" s="982"/>
      <c r="EI116" s="982"/>
      <c r="EJ116" s="982"/>
      <c r="EK116" s="982"/>
      <c r="EL116" s="982"/>
      <c r="EM116" s="982"/>
      <c r="EN116" s="982"/>
      <c r="EO116" s="982"/>
      <c r="EP116" s="982"/>
      <c r="EQ116" s="982"/>
      <c r="ER116" s="982"/>
      <c r="ES116" s="982"/>
      <c r="ET116" s="982"/>
      <c r="EU116" s="982"/>
      <c r="EV116" s="982"/>
      <c r="EW116" s="982"/>
      <c r="EX116" s="982"/>
      <c r="EY116" s="982"/>
      <c r="EZ116" s="982"/>
      <c r="FA116" s="982"/>
      <c r="FB116" s="982"/>
      <c r="FC116" s="982"/>
      <c r="FD116" s="982"/>
      <c r="FE116" s="982"/>
      <c r="FF116" s="982"/>
      <c r="FG116" s="982"/>
      <c r="FH116" s="982"/>
      <c r="FI116" s="982"/>
      <c r="FJ116" s="982"/>
      <c r="FK116" s="982"/>
      <c r="FL116" s="982"/>
      <c r="FM116" s="982"/>
      <c r="FN116" s="982"/>
      <c r="FO116" s="982"/>
      <c r="FP116" s="982"/>
      <c r="FQ116" s="982"/>
      <c r="FR116" s="982"/>
      <c r="FS116" s="982"/>
      <c r="FT116" s="982"/>
      <c r="FU116" s="982"/>
      <c r="FV116" s="982"/>
      <c r="FW116" s="982"/>
      <c r="FX116" s="982"/>
      <c r="FY116" s="982"/>
      <c r="FZ116" s="982"/>
      <c r="GA116" s="982"/>
      <c r="GB116" s="982"/>
      <c r="GC116" s="982"/>
      <c r="GD116" s="982"/>
      <c r="GE116" s="982"/>
      <c r="GF116" s="982"/>
      <c r="GG116" s="982"/>
      <c r="GH116" s="982"/>
      <c r="GI116" s="982"/>
      <c r="GJ116" s="982"/>
      <c r="GK116" s="982"/>
      <c r="GL116" s="982"/>
      <c r="GM116" s="982"/>
      <c r="GN116" s="982"/>
      <c r="GO116" s="982"/>
      <c r="GP116" s="982"/>
      <c r="GQ116" s="982"/>
      <c r="GR116" s="982"/>
      <c r="GS116" s="982"/>
      <c r="GT116" s="982"/>
      <c r="GU116" s="982"/>
      <c r="GV116" s="982"/>
      <c r="GW116" s="982"/>
      <c r="GX116" s="982"/>
      <c r="GY116" s="982"/>
      <c r="GZ116" s="982"/>
      <c r="HA116" s="982"/>
      <c r="HB116" s="982"/>
      <c r="HC116" s="982"/>
      <c r="HD116" s="982"/>
      <c r="HE116" s="982"/>
      <c r="HF116" s="982"/>
      <c r="HG116" s="982"/>
      <c r="HH116" s="982"/>
      <c r="HI116" s="982"/>
      <c r="HJ116" s="982"/>
      <c r="HK116" s="982"/>
      <c r="HL116" s="982"/>
      <c r="HM116" s="982"/>
      <c r="HN116" s="982"/>
      <c r="HO116" s="982"/>
      <c r="HP116" s="982"/>
      <c r="HQ116" s="982"/>
      <c r="HR116" s="982"/>
      <c r="HS116" s="982"/>
      <c r="HT116" s="982"/>
      <c r="HU116" s="982"/>
      <c r="HV116" s="982"/>
      <c r="HW116" s="982"/>
      <c r="HX116" s="982"/>
      <c r="HY116" s="982"/>
      <c r="HZ116" s="982"/>
      <c r="IA116" s="982"/>
      <c r="IB116" s="982"/>
      <c r="IC116" s="982"/>
      <c r="ID116" s="982"/>
      <c r="IE116" s="982"/>
      <c r="IF116" s="982"/>
      <c r="IG116" s="982"/>
      <c r="IH116" s="982"/>
      <c r="II116" s="982"/>
      <c r="IJ116" s="982"/>
      <c r="IK116" s="982"/>
      <c r="IL116" s="982"/>
      <c r="IM116" s="982"/>
      <c r="IN116" s="982"/>
      <c r="IO116" s="982"/>
      <c r="IP116" s="982"/>
      <c r="IQ116" s="982"/>
      <c r="IR116" s="982"/>
      <c r="IS116" s="982"/>
    </row>
    <row r="117" spans="1:253" x14ac:dyDescent="0.3">
      <c r="A117" s="984"/>
      <c r="B117" s="982"/>
      <c r="C117" s="982"/>
      <c r="D117" s="983"/>
      <c r="E117" s="983"/>
      <c r="F117" s="983"/>
      <c r="G117" s="983"/>
      <c r="H117" s="983"/>
      <c r="I117" s="983"/>
      <c r="J117" s="983"/>
      <c r="K117" s="983"/>
      <c r="L117" s="983"/>
      <c r="M117" s="983"/>
      <c r="N117" s="983"/>
      <c r="O117" s="983"/>
      <c r="P117" s="983"/>
      <c r="Q117" s="983"/>
      <c r="R117" s="983"/>
      <c r="S117" s="983"/>
      <c r="T117" s="983"/>
      <c r="U117" s="983"/>
      <c r="V117" s="983"/>
      <c r="W117" s="983"/>
      <c r="X117" s="983"/>
      <c r="Y117" s="983"/>
      <c r="Z117" s="983"/>
      <c r="AA117" s="982"/>
      <c r="AB117" s="982"/>
      <c r="AC117" s="982"/>
      <c r="AD117" s="982"/>
      <c r="AE117" s="975"/>
      <c r="AF117" s="975"/>
      <c r="AG117" s="976"/>
      <c r="AH117" s="982"/>
      <c r="AI117" s="982"/>
      <c r="AJ117" s="982"/>
      <c r="AK117" s="982"/>
      <c r="AL117" s="982"/>
      <c r="AM117" s="982"/>
      <c r="AN117" s="982"/>
      <c r="AO117" s="982"/>
      <c r="AP117" s="982"/>
      <c r="AQ117" s="982"/>
      <c r="AR117" s="982"/>
      <c r="AS117" s="982"/>
      <c r="AT117" s="982"/>
      <c r="AU117" s="982"/>
      <c r="AV117" s="982"/>
      <c r="AW117" s="982"/>
      <c r="AX117" s="982"/>
      <c r="AY117" s="982"/>
      <c r="AZ117" s="982"/>
      <c r="BA117" s="982"/>
      <c r="BB117" s="982"/>
      <c r="BC117" s="982"/>
      <c r="BD117" s="982"/>
      <c r="BE117" s="982"/>
      <c r="BF117" s="982"/>
      <c r="BG117" s="982"/>
      <c r="BH117" s="982"/>
      <c r="BI117" s="982"/>
      <c r="BJ117" s="982"/>
      <c r="BK117" s="982"/>
      <c r="BL117" s="982"/>
      <c r="BM117" s="982"/>
      <c r="BN117" s="982"/>
      <c r="BO117" s="982"/>
      <c r="BP117" s="982"/>
      <c r="BQ117" s="982"/>
      <c r="BR117" s="982"/>
      <c r="BS117" s="982"/>
      <c r="BT117" s="982"/>
      <c r="BU117" s="982"/>
      <c r="BV117" s="982"/>
      <c r="BW117" s="982"/>
      <c r="BX117" s="982"/>
      <c r="BY117" s="982"/>
      <c r="BZ117" s="982"/>
      <c r="CA117" s="982"/>
      <c r="CB117" s="982"/>
      <c r="CC117" s="982"/>
      <c r="CD117" s="982"/>
      <c r="CE117" s="982"/>
      <c r="CF117" s="982"/>
      <c r="CG117" s="982"/>
      <c r="CH117" s="982"/>
      <c r="CI117" s="982"/>
      <c r="CJ117" s="982"/>
      <c r="CK117" s="982"/>
      <c r="CL117" s="982"/>
      <c r="CM117" s="982"/>
      <c r="CN117" s="982"/>
      <c r="CO117" s="982"/>
      <c r="CP117" s="982"/>
      <c r="CQ117" s="982"/>
      <c r="CR117" s="982"/>
      <c r="CS117" s="982"/>
      <c r="CT117" s="982"/>
      <c r="CU117" s="982"/>
      <c r="CV117" s="982"/>
      <c r="CW117" s="982"/>
      <c r="CX117" s="982"/>
      <c r="CY117" s="982"/>
      <c r="CZ117" s="982"/>
      <c r="DA117" s="982"/>
      <c r="DB117" s="982"/>
      <c r="DC117" s="982"/>
      <c r="DD117" s="982"/>
      <c r="DE117" s="982"/>
      <c r="DF117" s="982"/>
      <c r="DG117" s="982"/>
      <c r="DH117" s="982"/>
      <c r="DI117" s="982"/>
      <c r="DJ117" s="982"/>
      <c r="DK117" s="982"/>
      <c r="DL117" s="982"/>
      <c r="DM117" s="982"/>
      <c r="DN117" s="982"/>
      <c r="DO117" s="982"/>
      <c r="DP117" s="982"/>
      <c r="DQ117" s="982"/>
      <c r="DR117" s="982"/>
      <c r="DS117" s="982"/>
      <c r="DT117" s="982"/>
      <c r="DU117" s="982"/>
      <c r="DV117" s="982"/>
      <c r="DW117" s="982"/>
      <c r="DX117" s="982"/>
      <c r="DY117" s="982"/>
      <c r="DZ117" s="982"/>
      <c r="EA117" s="982"/>
      <c r="EB117" s="982"/>
      <c r="EC117" s="982"/>
      <c r="ED117" s="982"/>
      <c r="EE117" s="982"/>
      <c r="EF117" s="982"/>
      <c r="EG117" s="982"/>
      <c r="EH117" s="982"/>
      <c r="EI117" s="982"/>
      <c r="EJ117" s="982"/>
      <c r="EK117" s="982"/>
      <c r="EL117" s="982"/>
      <c r="EM117" s="982"/>
      <c r="EN117" s="982"/>
      <c r="EO117" s="982"/>
      <c r="EP117" s="982"/>
      <c r="EQ117" s="982"/>
      <c r="ER117" s="982"/>
      <c r="ES117" s="982"/>
      <c r="ET117" s="982"/>
      <c r="EU117" s="982"/>
      <c r="EV117" s="982"/>
      <c r="EW117" s="982"/>
      <c r="EX117" s="982"/>
      <c r="EY117" s="982"/>
      <c r="EZ117" s="982"/>
      <c r="FA117" s="982"/>
      <c r="FB117" s="982"/>
      <c r="FC117" s="982"/>
      <c r="FD117" s="982"/>
      <c r="FE117" s="982"/>
      <c r="FF117" s="982"/>
      <c r="FG117" s="982"/>
      <c r="FH117" s="982"/>
      <c r="FI117" s="982"/>
      <c r="FJ117" s="982"/>
      <c r="FK117" s="982"/>
      <c r="FL117" s="982"/>
      <c r="FM117" s="982"/>
      <c r="FN117" s="982"/>
      <c r="FO117" s="982"/>
      <c r="FP117" s="982"/>
      <c r="FQ117" s="982"/>
      <c r="FR117" s="982"/>
      <c r="FS117" s="982"/>
      <c r="FT117" s="982"/>
      <c r="FU117" s="982"/>
      <c r="FV117" s="982"/>
      <c r="FW117" s="982"/>
      <c r="FX117" s="982"/>
      <c r="FY117" s="982"/>
      <c r="FZ117" s="982"/>
      <c r="GA117" s="982"/>
      <c r="GB117" s="982"/>
      <c r="GC117" s="982"/>
      <c r="GD117" s="982"/>
      <c r="GE117" s="982"/>
      <c r="GF117" s="982"/>
      <c r="GG117" s="982"/>
      <c r="GH117" s="982"/>
      <c r="GI117" s="982"/>
      <c r="GJ117" s="982"/>
      <c r="GK117" s="982"/>
      <c r="GL117" s="982"/>
      <c r="GM117" s="982"/>
      <c r="GN117" s="982"/>
      <c r="GO117" s="982"/>
      <c r="GP117" s="982"/>
      <c r="GQ117" s="982"/>
      <c r="GR117" s="982"/>
      <c r="GS117" s="982"/>
      <c r="GT117" s="982"/>
      <c r="GU117" s="982"/>
      <c r="GV117" s="982"/>
      <c r="GW117" s="982"/>
      <c r="GX117" s="982"/>
      <c r="GY117" s="982"/>
      <c r="GZ117" s="982"/>
      <c r="HA117" s="982"/>
      <c r="HB117" s="982"/>
      <c r="HC117" s="982"/>
      <c r="HD117" s="982"/>
      <c r="HE117" s="982"/>
      <c r="HF117" s="982"/>
      <c r="HG117" s="982"/>
      <c r="HH117" s="982"/>
      <c r="HI117" s="982"/>
      <c r="HJ117" s="982"/>
      <c r="HK117" s="982"/>
      <c r="HL117" s="982"/>
      <c r="HM117" s="982"/>
      <c r="HN117" s="982"/>
      <c r="HO117" s="982"/>
      <c r="HP117" s="982"/>
      <c r="HQ117" s="982"/>
      <c r="HR117" s="982"/>
      <c r="HS117" s="982"/>
      <c r="HT117" s="982"/>
      <c r="HU117" s="982"/>
      <c r="HV117" s="982"/>
      <c r="HW117" s="982"/>
      <c r="HX117" s="982"/>
      <c r="HY117" s="982"/>
      <c r="HZ117" s="982"/>
      <c r="IA117" s="982"/>
      <c r="IB117" s="982"/>
      <c r="IC117" s="982"/>
      <c r="ID117" s="982"/>
      <c r="IE117" s="982"/>
      <c r="IF117" s="982"/>
      <c r="IG117" s="982"/>
      <c r="IH117" s="982"/>
      <c r="II117" s="982"/>
      <c r="IJ117" s="982"/>
      <c r="IK117" s="982"/>
      <c r="IL117" s="982"/>
      <c r="IM117" s="982"/>
      <c r="IN117" s="982"/>
      <c r="IO117" s="982"/>
      <c r="IP117" s="982"/>
      <c r="IQ117" s="982"/>
      <c r="IR117" s="982"/>
      <c r="IS117" s="982"/>
    </row>
    <row r="118" spans="1:253" x14ac:dyDescent="0.3">
      <c r="A118" s="984"/>
      <c r="B118" s="982"/>
      <c r="C118" s="982"/>
      <c r="D118" s="983"/>
      <c r="E118" s="983"/>
      <c r="F118" s="983"/>
      <c r="G118" s="983"/>
      <c r="H118" s="983"/>
      <c r="I118" s="983"/>
      <c r="J118" s="983"/>
      <c r="K118" s="983"/>
      <c r="L118" s="983"/>
      <c r="M118" s="983"/>
      <c r="N118" s="983"/>
      <c r="O118" s="983"/>
      <c r="P118" s="983"/>
      <c r="Q118" s="983"/>
      <c r="R118" s="983"/>
      <c r="S118" s="983"/>
      <c r="T118" s="983"/>
      <c r="U118" s="983"/>
      <c r="V118" s="983"/>
      <c r="W118" s="983"/>
      <c r="X118" s="983"/>
      <c r="Y118" s="983"/>
      <c r="Z118" s="983"/>
      <c r="AA118" s="982"/>
      <c r="AB118" s="982"/>
      <c r="AC118" s="982"/>
      <c r="AD118" s="982"/>
      <c r="AE118" s="914"/>
      <c r="AF118" s="914"/>
      <c r="AG118" s="957"/>
      <c r="AH118" s="982"/>
      <c r="AI118" s="982"/>
      <c r="AJ118" s="982"/>
      <c r="AK118" s="982"/>
      <c r="AL118" s="982"/>
      <c r="AM118" s="982"/>
      <c r="AN118" s="982"/>
      <c r="AO118" s="982"/>
      <c r="AP118" s="982"/>
      <c r="AQ118" s="982"/>
      <c r="AR118" s="982"/>
      <c r="AS118" s="982"/>
      <c r="AT118" s="982"/>
      <c r="AU118" s="982"/>
      <c r="AV118" s="982"/>
      <c r="AW118" s="982"/>
      <c r="AX118" s="982"/>
      <c r="AY118" s="982"/>
      <c r="AZ118" s="982"/>
      <c r="BA118" s="982"/>
      <c r="BB118" s="982"/>
      <c r="BC118" s="982"/>
      <c r="BD118" s="982"/>
      <c r="BE118" s="982"/>
      <c r="BF118" s="982"/>
      <c r="BG118" s="982"/>
      <c r="BH118" s="982"/>
      <c r="BI118" s="982"/>
      <c r="BJ118" s="982"/>
      <c r="BK118" s="982"/>
      <c r="BL118" s="982"/>
      <c r="BM118" s="982"/>
      <c r="BN118" s="982"/>
      <c r="BO118" s="982"/>
      <c r="BP118" s="982"/>
      <c r="BQ118" s="982"/>
      <c r="BR118" s="982"/>
      <c r="BS118" s="982"/>
      <c r="BT118" s="982"/>
      <c r="BU118" s="982"/>
      <c r="BV118" s="982"/>
      <c r="BW118" s="982"/>
      <c r="BX118" s="982"/>
      <c r="BY118" s="982"/>
      <c r="BZ118" s="982"/>
      <c r="CA118" s="982"/>
      <c r="CB118" s="982"/>
      <c r="CC118" s="982"/>
      <c r="CD118" s="982"/>
      <c r="CE118" s="982"/>
      <c r="CF118" s="982"/>
      <c r="CG118" s="982"/>
      <c r="CH118" s="982"/>
      <c r="CI118" s="982"/>
      <c r="CJ118" s="982"/>
      <c r="CK118" s="982"/>
      <c r="CL118" s="982"/>
      <c r="CM118" s="982"/>
      <c r="CN118" s="982"/>
      <c r="CO118" s="982"/>
      <c r="CP118" s="982"/>
      <c r="CQ118" s="982"/>
      <c r="CR118" s="982"/>
      <c r="CS118" s="982"/>
      <c r="CT118" s="982"/>
      <c r="CU118" s="982"/>
      <c r="CV118" s="982"/>
      <c r="CW118" s="982"/>
      <c r="CX118" s="982"/>
      <c r="CY118" s="982"/>
      <c r="CZ118" s="982"/>
      <c r="DA118" s="982"/>
      <c r="DB118" s="982"/>
      <c r="DC118" s="982"/>
      <c r="DD118" s="982"/>
      <c r="DE118" s="982"/>
      <c r="DF118" s="982"/>
      <c r="DG118" s="982"/>
      <c r="DH118" s="982"/>
      <c r="DI118" s="982"/>
      <c r="DJ118" s="982"/>
      <c r="DK118" s="982"/>
      <c r="DL118" s="982"/>
      <c r="DM118" s="982"/>
      <c r="DN118" s="982"/>
      <c r="DO118" s="982"/>
      <c r="DP118" s="982"/>
      <c r="DQ118" s="982"/>
      <c r="DR118" s="982"/>
      <c r="DS118" s="982"/>
      <c r="DT118" s="982"/>
      <c r="DU118" s="982"/>
      <c r="DV118" s="982"/>
      <c r="DW118" s="982"/>
      <c r="DX118" s="982"/>
      <c r="DY118" s="982"/>
      <c r="DZ118" s="982"/>
      <c r="EA118" s="982"/>
      <c r="EB118" s="982"/>
      <c r="EC118" s="982"/>
      <c r="ED118" s="982"/>
      <c r="EE118" s="982"/>
      <c r="EF118" s="982"/>
      <c r="EG118" s="982"/>
      <c r="EH118" s="982"/>
      <c r="EI118" s="982"/>
      <c r="EJ118" s="982"/>
      <c r="EK118" s="982"/>
      <c r="EL118" s="982"/>
      <c r="EM118" s="982"/>
      <c r="EN118" s="982"/>
      <c r="EO118" s="982"/>
      <c r="EP118" s="982"/>
      <c r="EQ118" s="982"/>
      <c r="ER118" s="982"/>
      <c r="ES118" s="982"/>
      <c r="ET118" s="982"/>
      <c r="EU118" s="982"/>
      <c r="EV118" s="982"/>
      <c r="EW118" s="982"/>
      <c r="EX118" s="982"/>
      <c r="EY118" s="982"/>
      <c r="EZ118" s="982"/>
      <c r="FA118" s="982"/>
      <c r="FB118" s="982"/>
      <c r="FC118" s="982"/>
      <c r="FD118" s="982"/>
      <c r="FE118" s="982"/>
      <c r="FF118" s="982"/>
      <c r="FG118" s="982"/>
      <c r="FH118" s="982"/>
      <c r="FI118" s="982"/>
      <c r="FJ118" s="982"/>
      <c r="FK118" s="982"/>
      <c r="FL118" s="982"/>
      <c r="FM118" s="982"/>
      <c r="FN118" s="982"/>
      <c r="FO118" s="982"/>
      <c r="FP118" s="982"/>
      <c r="FQ118" s="982"/>
      <c r="FR118" s="982"/>
      <c r="FS118" s="982"/>
      <c r="FT118" s="982"/>
      <c r="FU118" s="982"/>
      <c r="FV118" s="982"/>
      <c r="FW118" s="982"/>
      <c r="FX118" s="982"/>
      <c r="FY118" s="982"/>
      <c r="FZ118" s="982"/>
      <c r="GA118" s="982"/>
      <c r="GB118" s="982"/>
      <c r="GC118" s="982"/>
      <c r="GD118" s="982"/>
      <c r="GE118" s="982"/>
      <c r="GF118" s="982"/>
      <c r="GG118" s="982"/>
      <c r="GH118" s="982"/>
      <c r="GI118" s="982"/>
      <c r="GJ118" s="982"/>
      <c r="GK118" s="982"/>
      <c r="GL118" s="982"/>
      <c r="GM118" s="982"/>
      <c r="GN118" s="982"/>
      <c r="GO118" s="982"/>
      <c r="GP118" s="982"/>
      <c r="GQ118" s="982"/>
      <c r="GR118" s="982"/>
      <c r="GS118" s="982"/>
      <c r="GT118" s="982"/>
      <c r="GU118" s="982"/>
      <c r="GV118" s="982"/>
      <c r="GW118" s="982"/>
      <c r="GX118" s="982"/>
      <c r="GY118" s="982"/>
      <c r="GZ118" s="982"/>
      <c r="HA118" s="982"/>
      <c r="HB118" s="982"/>
      <c r="HC118" s="982"/>
      <c r="HD118" s="982"/>
      <c r="HE118" s="982"/>
      <c r="HF118" s="982"/>
      <c r="HG118" s="982"/>
      <c r="HH118" s="982"/>
      <c r="HI118" s="982"/>
      <c r="HJ118" s="982"/>
      <c r="HK118" s="982"/>
      <c r="HL118" s="982"/>
      <c r="HM118" s="982"/>
      <c r="HN118" s="982"/>
      <c r="HO118" s="982"/>
      <c r="HP118" s="982"/>
      <c r="HQ118" s="982"/>
      <c r="HR118" s="982"/>
      <c r="HS118" s="982"/>
      <c r="HT118" s="982"/>
      <c r="HU118" s="982"/>
      <c r="HV118" s="982"/>
      <c r="HW118" s="982"/>
      <c r="HX118" s="982"/>
      <c r="HY118" s="982"/>
      <c r="HZ118" s="982"/>
      <c r="IA118" s="982"/>
      <c r="IB118" s="982"/>
      <c r="IC118" s="982"/>
      <c r="ID118" s="982"/>
      <c r="IE118" s="982"/>
      <c r="IF118" s="982"/>
      <c r="IG118" s="982"/>
      <c r="IH118" s="982"/>
      <c r="II118" s="982"/>
      <c r="IJ118" s="982"/>
      <c r="IK118" s="982"/>
      <c r="IL118" s="982"/>
      <c r="IM118" s="982"/>
      <c r="IN118" s="982"/>
      <c r="IO118" s="982"/>
      <c r="IP118" s="982"/>
      <c r="IQ118" s="982"/>
      <c r="IR118" s="982"/>
      <c r="IS118" s="982"/>
    </row>
    <row r="119" spans="1:253" x14ac:dyDescent="0.3">
      <c r="A119" s="984"/>
      <c r="B119" s="982"/>
      <c r="C119" s="982"/>
      <c r="D119" s="983"/>
      <c r="E119" s="983"/>
      <c r="F119" s="983"/>
      <c r="G119" s="983"/>
      <c r="H119" s="983"/>
      <c r="I119" s="983"/>
      <c r="J119" s="983"/>
      <c r="K119" s="983"/>
      <c r="L119" s="983"/>
      <c r="M119" s="983"/>
      <c r="N119" s="983"/>
      <c r="O119" s="983"/>
      <c r="P119" s="983"/>
      <c r="Q119" s="983"/>
      <c r="R119" s="983"/>
      <c r="S119" s="983"/>
      <c r="T119" s="983"/>
      <c r="U119" s="983"/>
      <c r="V119" s="983"/>
      <c r="W119" s="983"/>
      <c r="X119" s="983"/>
      <c r="Y119" s="983"/>
      <c r="Z119" s="983"/>
      <c r="AA119" s="982"/>
      <c r="AB119" s="982"/>
      <c r="AC119" s="982"/>
      <c r="AD119" s="982"/>
      <c r="AE119" s="977"/>
      <c r="AF119" s="977"/>
      <c r="AG119" s="976"/>
      <c r="AH119" s="982"/>
      <c r="AI119" s="982"/>
      <c r="AJ119" s="982"/>
      <c r="AK119" s="982"/>
      <c r="AL119" s="982"/>
      <c r="AM119" s="982"/>
      <c r="AN119" s="982"/>
      <c r="AO119" s="982"/>
      <c r="AP119" s="982"/>
      <c r="AQ119" s="982"/>
      <c r="AR119" s="982"/>
      <c r="AS119" s="982"/>
      <c r="AT119" s="982"/>
      <c r="AU119" s="982"/>
      <c r="AV119" s="982"/>
      <c r="AW119" s="982"/>
      <c r="AX119" s="982"/>
      <c r="AY119" s="982"/>
      <c r="AZ119" s="982"/>
      <c r="BA119" s="982"/>
      <c r="BB119" s="982"/>
      <c r="BC119" s="982"/>
      <c r="BD119" s="982"/>
      <c r="BE119" s="982"/>
      <c r="BF119" s="982"/>
      <c r="BG119" s="982"/>
      <c r="BH119" s="982"/>
      <c r="BI119" s="982"/>
      <c r="BJ119" s="982"/>
      <c r="BK119" s="982"/>
      <c r="BL119" s="982"/>
      <c r="BM119" s="982"/>
      <c r="BN119" s="982"/>
      <c r="BO119" s="982"/>
      <c r="BP119" s="982"/>
      <c r="BQ119" s="982"/>
      <c r="BR119" s="982"/>
      <c r="BS119" s="982"/>
      <c r="BT119" s="982"/>
      <c r="BU119" s="982"/>
      <c r="BV119" s="982"/>
      <c r="BW119" s="982"/>
      <c r="BX119" s="982"/>
      <c r="BY119" s="982"/>
      <c r="BZ119" s="982"/>
      <c r="CA119" s="982"/>
      <c r="CB119" s="982"/>
      <c r="CC119" s="982"/>
      <c r="CD119" s="982"/>
      <c r="CE119" s="982"/>
      <c r="CF119" s="982"/>
      <c r="CG119" s="982"/>
      <c r="CH119" s="982"/>
      <c r="CI119" s="982"/>
      <c r="CJ119" s="982"/>
      <c r="CK119" s="982"/>
      <c r="CL119" s="982"/>
      <c r="CM119" s="982"/>
      <c r="CN119" s="982"/>
      <c r="CO119" s="982"/>
      <c r="CP119" s="982"/>
      <c r="CQ119" s="982"/>
      <c r="CR119" s="982"/>
      <c r="CS119" s="982"/>
      <c r="CT119" s="982"/>
      <c r="CU119" s="982"/>
      <c r="CV119" s="982"/>
      <c r="CW119" s="982"/>
      <c r="CX119" s="982"/>
      <c r="CY119" s="982"/>
      <c r="CZ119" s="982"/>
      <c r="DA119" s="982"/>
      <c r="DB119" s="982"/>
      <c r="DC119" s="982"/>
      <c r="DD119" s="982"/>
      <c r="DE119" s="982"/>
      <c r="DF119" s="982"/>
      <c r="DG119" s="982"/>
      <c r="DH119" s="982"/>
      <c r="DI119" s="982"/>
      <c r="DJ119" s="982"/>
      <c r="DK119" s="982"/>
      <c r="DL119" s="982"/>
      <c r="DM119" s="982"/>
      <c r="DN119" s="982"/>
      <c r="DO119" s="982"/>
      <c r="DP119" s="982"/>
      <c r="DQ119" s="982"/>
      <c r="DR119" s="982"/>
      <c r="DS119" s="982"/>
      <c r="DT119" s="982"/>
      <c r="DU119" s="982"/>
      <c r="DV119" s="982"/>
      <c r="DW119" s="982"/>
      <c r="DX119" s="982"/>
      <c r="DY119" s="982"/>
      <c r="DZ119" s="982"/>
      <c r="EA119" s="982"/>
      <c r="EB119" s="982"/>
      <c r="EC119" s="982"/>
      <c r="ED119" s="982"/>
      <c r="EE119" s="982"/>
      <c r="EF119" s="982"/>
      <c r="EG119" s="982"/>
      <c r="EH119" s="982"/>
      <c r="EI119" s="982"/>
      <c r="EJ119" s="982"/>
      <c r="EK119" s="982"/>
      <c r="EL119" s="982"/>
      <c r="EM119" s="982"/>
      <c r="EN119" s="982"/>
      <c r="EO119" s="982"/>
      <c r="EP119" s="982"/>
      <c r="EQ119" s="982"/>
      <c r="ER119" s="982"/>
      <c r="ES119" s="982"/>
      <c r="ET119" s="982"/>
      <c r="EU119" s="982"/>
      <c r="EV119" s="982"/>
      <c r="EW119" s="982"/>
      <c r="EX119" s="982"/>
      <c r="EY119" s="982"/>
      <c r="EZ119" s="982"/>
      <c r="FA119" s="982"/>
      <c r="FB119" s="982"/>
      <c r="FC119" s="982"/>
      <c r="FD119" s="982"/>
      <c r="FE119" s="982"/>
      <c r="FF119" s="982"/>
      <c r="FG119" s="982"/>
      <c r="FH119" s="982"/>
      <c r="FI119" s="982"/>
      <c r="FJ119" s="982"/>
      <c r="FK119" s="982"/>
      <c r="FL119" s="982"/>
      <c r="FM119" s="982"/>
      <c r="FN119" s="982"/>
      <c r="FO119" s="982"/>
      <c r="FP119" s="982"/>
      <c r="FQ119" s="982"/>
      <c r="FR119" s="982"/>
      <c r="FS119" s="982"/>
      <c r="FT119" s="982"/>
      <c r="FU119" s="982"/>
      <c r="FV119" s="982"/>
      <c r="FW119" s="982"/>
      <c r="FX119" s="982"/>
      <c r="FY119" s="982"/>
      <c r="FZ119" s="982"/>
      <c r="GA119" s="982"/>
      <c r="GB119" s="982"/>
      <c r="GC119" s="982"/>
      <c r="GD119" s="982"/>
      <c r="GE119" s="982"/>
      <c r="GF119" s="982"/>
      <c r="GG119" s="982"/>
      <c r="GH119" s="982"/>
      <c r="GI119" s="982"/>
      <c r="GJ119" s="982"/>
      <c r="GK119" s="982"/>
      <c r="GL119" s="982"/>
      <c r="GM119" s="982"/>
      <c r="GN119" s="982"/>
      <c r="GO119" s="982"/>
      <c r="GP119" s="982"/>
      <c r="GQ119" s="982"/>
      <c r="GR119" s="982"/>
      <c r="GS119" s="982"/>
      <c r="GT119" s="982"/>
      <c r="GU119" s="982"/>
      <c r="GV119" s="982"/>
      <c r="GW119" s="982"/>
      <c r="GX119" s="982"/>
      <c r="GY119" s="982"/>
      <c r="GZ119" s="982"/>
      <c r="HA119" s="982"/>
      <c r="HB119" s="982"/>
      <c r="HC119" s="982"/>
      <c r="HD119" s="982"/>
      <c r="HE119" s="982"/>
      <c r="HF119" s="982"/>
      <c r="HG119" s="982"/>
      <c r="HH119" s="982"/>
      <c r="HI119" s="982"/>
      <c r="HJ119" s="982"/>
      <c r="HK119" s="982"/>
      <c r="HL119" s="982"/>
      <c r="HM119" s="982"/>
      <c r="HN119" s="982"/>
      <c r="HO119" s="982"/>
      <c r="HP119" s="982"/>
      <c r="HQ119" s="982"/>
      <c r="HR119" s="982"/>
      <c r="HS119" s="982"/>
      <c r="HT119" s="982"/>
      <c r="HU119" s="982"/>
      <c r="HV119" s="982"/>
      <c r="HW119" s="982"/>
      <c r="HX119" s="982"/>
      <c r="HY119" s="982"/>
      <c r="HZ119" s="982"/>
      <c r="IA119" s="982"/>
      <c r="IB119" s="982"/>
      <c r="IC119" s="982"/>
      <c r="ID119" s="982"/>
      <c r="IE119" s="982"/>
      <c r="IF119" s="982"/>
      <c r="IG119" s="982"/>
      <c r="IH119" s="982"/>
      <c r="II119" s="982"/>
      <c r="IJ119" s="982"/>
      <c r="IK119" s="982"/>
      <c r="IL119" s="982"/>
      <c r="IM119" s="982"/>
      <c r="IN119" s="982"/>
      <c r="IO119" s="982"/>
      <c r="IP119" s="982"/>
      <c r="IQ119" s="982"/>
      <c r="IR119" s="982"/>
      <c r="IS119" s="982"/>
    </row>
    <row r="120" spans="1:253" x14ac:dyDescent="0.3">
      <c r="A120" s="984"/>
      <c r="B120" s="982"/>
      <c r="C120" s="982"/>
      <c r="D120" s="983"/>
      <c r="E120" s="983"/>
      <c r="F120" s="983"/>
      <c r="G120" s="983"/>
      <c r="H120" s="983"/>
      <c r="I120" s="983"/>
      <c r="J120" s="983"/>
      <c r="K120" s="983"/>
      <c r="L120" s="983"/>
      <c r="M120" s="983"/>
      <c r="N120" s="983"/>
      <c r="O120" s="983"/>
      <c r="P120" s="983"/>
      <c r="Q120" s="983"/>
      <c r="R120" s="983"/>
      <c r="S120" s="983"/>
      <c r="T120" s="983"/>
      <c r="U120" s="983"/>
      <c r="V120" s="983"/>
      <c r="W120" s="983"/>
      <c r="X120" s="983"/>
      <c r="Y120" s="983"/>
      <c r="Z120" s="983"/>
      <c r="AA120" s="982"/>
      <c r="AB120" s="982"/>
      <c r="AC120" s="982"/>
      <c r="AD120" s="982"/>
      <c r="AE120" s="956"/>
      <c r="AF120" s="956"/>
      <c r="AG120" s="957"/>
      <c r="AH120" s="982"/>
      <c r="AI120" s="982"/>
      <c r="AJ120" s="982"/>
      <c r="AK120" s="982"/>
      <c r="AL120" s="982"/>
      <c r="AM120" s="982"/>
      <c r="AN120" s="982"/>
      <c r="AO120" s="982"/>
      <c r="AP120" s="982"/>
      <c r="AQ120" s="982"/>
      <c r="AR120" s="982"/>
      <c r="AS120" s="982"/>
      <c r="AT120" s="982"/>
      <c r="AU120" s="982"/>
      <c r="AV120" s="982"/>
      <c r="AW120" s="982"/>
      <c r="AX120" s="982"/>
      <c r="AY120" s="982"/>
      <c r="AZ120" s="982"/>
      <c r="BA120" s="982"/>
      <c r="BB120" s="982"/>
      <c r="BC120" s="982"/>
      <c r="BD120" s="982"/>
      <c r="BE120" s="982"/>
      <c r="BF120" s="982"/>
      <c r="BG120" s="982"/>
      <c r="BH120" s="982"/>
      <c r="BI120" s="982"/>
      <c r="BJ120" s="982"/>
      <c r="BK120" s="982"/>
      <c r="BL120" s="982"/>
      <c r="BM120" s="982"/>
      <c r="BN120" s="982"/>
      <c r="BO120" s="982"/>
      <c r="BP120" s="982"/>
      <c r="BQ120" s="982"/>
      <c r="BR120" s="982"/>
      <c r="BS120" s="982"/>
      <c r="BT120" s="982"/>
      <c r="BU120" s="982"/>
      <c r="BV120" s="982"/>
      <c r="BW120" s="982"/>
      <c r="BX120" s="982"/>
      <c r="BY120" s="982"/>
      <c r="BZ120" s="982"/>
      <c r="CA120" s="982"/>
      <c r="CB120" s="982"/>
      <c r="CC120" s="982"/>
      <c r="CD120" s="982"/>
      <c r="CE120" s="982"/>
      <c r="CF120" s="982"/>
      <c r="CG120" s="982"/>
      <c r="CH120" s="982"/>
      <c r="CI120" s="982"/>
      <c r="CJ120" s="982"/>
      <c r="CK120" s="982"/>
      <c r="CL120" s="982"/>
      <c r="CM120" s="982"/>
      <c r="CN120" s="982"/>
      <c r="CO120" s="982"/>
      <c r="CP120" s="982"/>
      <c r="CQ120" s="982"/>
      <c r="CR120" s="982"/>
      <c r="CS120" s="982"/>
      <c r="CT120" s="982"/>
      <c r="CU120" s="982"/>
      <c r="CV120" s="982"/>
      <c r="CW120" s="982"/>
      <c r="CX120" s="982"/>
      <c r="CY120" s="982"/>
      <c r="CZ120" s="982"/>
      <c r="DA120" s="982"/>
      <c r="DB120" s="982"/>
      <c r="DC120" s="982"/>
      <c r="DD120" s="982"/>
      <c r="DE120" s="982"/>
      <c r="DF120" s="982"/>
      <c r="DG120" s="982"/>
      <c r="DH120" s="982"/>
      <c r="DI120" s="982"/>
      <c r="DJ120" s="982"/>
      <c r="DK120" s="982"/>
      <c r="DL120" s="982"/>
      <c r="DM120" s="982"/>
      <c r="DN120" s="982"/>
      <c r="DO120" s="982"/>
      <c r="DP120" s="982"/>
      <c r="DQ120" s="982"/>
      <c r="DR120" s="982"/>
      <c r="DS120" s="982"/>
      <c r="DT120" s="982"/>
      <c r="DU120" s="982"/>
      <c r="DV120" s="982"/>
      <c r="DW120" s="982"/>
      <c r="DX120" s="982"/>
      <c r="DY120" s="982"/>
      <c r="DZ120" s="982"/>
      <c r="EA120" s="982"/>
      <c r="EB120" s="982"/>
      <c r="EC120" s="982"/>
      <c r="ED120" s="982"/>
      <c r="EE120" s="982"/>
      <c r="EF120" s="982"/>
      <c r="EG120" s="982"/>
      <c r="EH120" s="982"/>
      <c r="EI120" s="982"/>
      <c r="EJ120" s="982"/>
      <c r="EK120" s="982"/>
      <c r="EL120" s="982"/>
      <c r="EM120" s="982"/>
      <c r="EN120" s="982"/>
      <c r="EO120" s="982"/>
      <c r="EP120" s="982"/>
      <c r="EQ120" s="982"/>
      <c r="ER120" s="982"/>
      <c r="ES120" s="982"/>
      <c r="ET120" s="982"/>
      <c r="EU120" s="982"/>
      <c r="EV120" s="982"/>
      <c r="EW120" s="982"/>
      <c r="EX120" s="982"/>
      <c r="EY120" s="982"/>
      <c r="EZ120" s="982"/>
      <c r="FA120" s="982"/>
      <c r="FB120" s="982"/>
      <c r="FC120" s="982"/>
      <c r="FD120" s="982"/>
      <c r="FE120" s="982"/>
      <c r="FF120" s="982"/>
      <c r="FG120" s="982"/>
      <c r="FH120" s="982"/>
      <c r="FI120" s="982"/>
      <c r="FJ120" s="982"/>
      <c r="FK120" s="982"/>
      <c r="FL120" s="982"/>
      <c r="FM120" s="982"/>
      <c r="FN120" s="982"/>
      <c r="FO120" s="982"/>
      <c r="FP120" s="982"/>
      <c r="FQ120" s="982"/>
      <c r="FR120" s="982"/>
      <c r="FS120" s="982"/>
      <c r="FT120" s="982"/>
      <c r="FU120" s="982"/>
      <c r="FV120" s="982"/>
      <c r="FW120" s="982"/>
      <c r="FX120" s="982"/>
      <c r="FY120" s="982"/>
      <c r="FZ120" s="982"/>
      <c r="GA120" s="982"/>
      <c r="GB120" s="982"/>
      <c r="GC120" s="982"/>
      <c r="GD120" s="982"/>
      <c r="GE120" s="982"/>
      <c r="GF120" s="982"/>
      <c r="GG120" s="982"/>
      <c r="GH120" s="982"/>
      <c r="GI120" s="982"/>
      <c r="GJ120" s="982"/>
      <c r="GK120" s="982"/>
      <c r="GL120" s="982"/>
      <c r="GM120" s="982"/>
      <c r="GN120" s="982"/>
      <c r="GO120" s="982"/>
      <c r="GP120" s="982"/>
      <c r="GQ120" s="982"/>
      <c r="GR120" s="982"/>
      <c r="GS120" s="982"/>
      <c r="GT120" s="982"/>
      <c r="GU120" s="982"/>
      <c r="GV120" s="982"/>
      <c r="GW120" s="982"/>
      <c r="GX120" s="982"/>
      <c r="GY120" s="982"/>
      <c r="GZ120" s="982"/>
      <c r="HA120" s="982"/>
      <c r="HB120" s="982"/>
      <c r="HC120" s="982"/>
      <c r="HD120" s="982"/>
      <c r="HE120" s="982"/>
      <c r="HF120" s="982"/>
      <c r="HG120" s="982"/>
      <c r="HH120" s="982"/>
      <c r="HI120" s="982"/>
      <c r="HJ120" s="982"/>
      <c r="HK120" s="982"/>
      <c r="HL120" s="982"/>
      <c r="HM120" s="982"/>
      <c r="HN120" s="982"/>
      <c r="HO120" s="982"/>
      <c r="HP120" s="982"/>
      <c r="HQ120" s="982"/>
      <c r="HR120" s="982"/>
      <c r="HS120" s="982"/>
      <c r="HT120" s="982"/>
      <c r="HU120" s="982"/>
      <c r="HV120" s="982"/>
      <c r="HW120" s="982"/>
      <c r="HX120" s="982"/>
      <c r="HY120" s="982"/>
      <c r="HZ120" s="982"/>
      <c r="IA120" s="982"/>
      <c r="IB120" s="982"/>
      <c r="IC120" s="982"/>
      <c r="ID120" s="982"/>
      <c r="IE120" s="982"/>
      <c r="IF120" s="982"/>
      <c r="IG120" s="982"/>
      <c r="IH120" s="982"/>
      <c r="II120" s="982"/>
      <c r="IJ120" s="982"/>
      <c r="IK120" s="982"/>
      <c r="IL120" s="982"/>
      <c r="IM120" s="982"/>
      <c r="IN120" s="982"/>
      <c r="IO120" s="982"/>
      <c r="IP120" s="982"/>
      <c r="IQ120" s="982"/>
      <c r="IR120" s="982"/>
      <c r="IS120" s="982"/>
    </row>
    <row r="121" spans="1:253" x14ac:dyDescent="0.3">
      <c r="A121" s="984"/>
      <c r="B121" s="982"/>
      <c r="C121" s="982"/>
      <c r="D121" s="983"/>
      <c r="E121" s="983"/>
      <c r="F121" s="983"/>
      <c r="G121" s="983"/>
      <c r="H121" s="983"/>
      <c r="I121" s="983"/>
      <c r="J121" s="983"/>
      <c r="K121" s="983"/>
      <c r="L121" s="983"/>
      <c r="M121" s="983"/>
      <c r="N121" s="983"/>
      <c r="O121" s="983"/>
      <c r="P121" s="983"/>
      <c r="Q121" s="983"/>
      <c r="R121" s="983"/>
      <c r="S121" s="983"/>
      <c r="T121" s="983"/>
      <c r="U121" s="983"/>
      <c r="V121" s="983"/>
      <c r="W121" s="983"/>
      <c r="X121" s="983"/>
      <c r="Y121" s="983"/>
      <c r="Z121" s="983"/>
      <c r="AA121" s="982"/>
      <c r="AB121" s="982"/>
      <c r="AC121" s="982"/>
      <c r="AD121" s="982"/>
      <c r="AE121" s="956"/>
      <c r="AF121" s="956"/>
      <c r="AG121" s="957"/>
      <c r="AH121" s="982"/>
      <c r="AI121" s="982"/>
      <c r="AJ121" s="982"/>
      <c r="AK121" s="982"/>
      <c r="AL121" s="982"/>
      <c r="AM121" s="982"/>
      <c r="AN121" s="982"/>
      <c r="AO121" s="982"/>
      <c r="AP121" s="982"/>
      <c r="AQ121" s="982"/>
      <c r="AR121" s="982"/>
      <c r="AS121" s="982"/>
      <c r="AT121" s="982"/>
      <c r="AU121" s="982"/>
      <c r="AV121" s="982"/>
      <c r="AW121" s="982"/>
      <c r="AX121" s="982"/>
      <c r="AY121" s="982"/>
      <c r="AZ121" s="982"/>
      <c r="BA121" s="982"/>
      <c r="BB121" s="982"/>
      <c r="BC121" s="982"/>
      <c r="BD121" s="982"/>
      <c r="BE121" s="982"/>
      <c r="BF121" s="982"/>
      <c r="BG121" s="982"/>
      <c r="BH121" s="982"/>
      <c r="BI121" s="982"/>
      <c r="BJ121" s="982"/>
      <c r="BK121" s="982"/>
      <c r="BL121" s="982"/>
      <c r="BM121" s="982"/>
      <c r="BN121" s="982"/>
      <c r="BO121" s="982"/>
      <c r="BP121" s="982"/>
      <c r="BQ121" s="982"/>
      <c r="BR121" s="982"/>
      <c r="BS121" s="982"/>
      <c r="BT121" s="982"/>
      <c r="BU121" s="982"/>
      <c r="BV121" s="982"/>
      <c r="BW121" s="982"/>
      <c r="BX121" s="982"/>
      <c r="BY121" s="982"/>
      <c r="BZ121" s="982"/>
      <c r="CA121" s="982"/>
      <c r="CB121" s="982"/>
      <c r="CC121" s="982"/>
      <c r="CD121" s="982"/>
      <c r="CE121" s="982"/>
      <c r="CF121" s="982"/>
      <c r="CG121" s="982"/>
      <c r="CH121" s="982"/>
      <c r="CI121" s="982"/>
      <c r="CJ121" s="982"/>
      <c r="CK121" s="982"/>
      <c r="CL121" s="982"/>
      <c r="CM121" s="982"/>
      <c r="CN121" s="982"/>
      <c r="CO121" s="982"/>
      <c r="CP121" s="982"/>
      <c r="CQ121" s="982"/>
      <c r="CR121" s="982"/>
      <c r="CS121" s="982"/>
      <c r="CT121" s="982"/>
      <c r="CU121" s="982"/>
      <c r="CV121" s="982"/>
      <c r="CW121" s="982"/>
      <c r="CX121" s="982"/>
      <c r="CY121" s="982"/>
      <c r="CZ121" s="982"/>
      <c r="DA121" s="982"/>
      <c r="DB121" s="982"/>
      <c r="DC121" s="982"/>
      <c r="DD121" s="982"/>
      <c r="DE121" s="982"/>
      <c r="DF121" s="982"/>
      <c r="DG121" s="982"/>
      <c r="DH121" s="982"/>
      <c r="DI121" s="982"/>
      <c r="DJ121" s="982"/>
      <c r="DK121" s="982"/>
      <c r="DL121" s="982"/>
      <c r="DM121" s="982"/>
      <c r="DN121" s="982"/>
      <c r="DO121" s="982"/>
      <c r="DP121" s="982"/>
      <c r="DQ121" s="982"/>
      <c r="DR121" s="982"/>
      <c r="DS121" s="982"/>
      <c r="DT121" s="982"/>
      <c r="DU121" s="982"/>
      <c r="DV121" s="982"/>
      <c r="DW121" s="982"/>
      <c r="DX121" s="982"/>
      <c r="DY121" s="982"/>
      <c r="DZ121" s="982"/>
      <c r="EA121" s="982"/>
      <c r="EB121" s="982"/>
      <c r="EC121" s="982"/>
      <c r="ED121" s="982"/>
      <c r="EE121" s="982"/>
      <c r="EF121" s="982"/>
      <c r="EG121" s="982"/>
      <c r="EH121" s="982"/>
      <c r="EI121" s="982"/>
      <c r="EJ121" s="982"/>
      <c r="EK121" s="982"/>
      <c r="EL121" s="982"/>
      <c r="EM121" s="982"/>
      <c r="EN121" s="982"/>
      <c r="EO121" s="982"/>
      <c r="EP121" s="982"/>
      <c r="EQ121" s="982"/>
      <c r="ER121" s="982"/>
      <c r="ES121" s="982"/>
      <c r="ET121" s="982"/>
      <c r="EU121" s="982"/>
      <c r="EV121" s="982"/>
      <c r="EW121" s="982"/>
      <c r="EX121" s="982"/>
      <c r="EY121" s="982"/>
      <c r="EZ121" s="982"/>
      <c r="FA121" s="982"/>
      <c r="FB121" s="982"/>
      <c r="FC121" s="982"/>
      <c r="FD121" s="982"/>
      <c r="FE121" s="982"/>
      <c r="FF121" s="982"/>
      <c r="FG121" s="982"/>
      <c r="FH121" s="982"/>
      <c r="FI121" s="982"/>
      <c r="FJ121" s="982"/>
      <c r="FK121" s="982"/>
      <c r="FL121" s="982"/>
      <c r="FM121" s="982"/>
      <c r="FN121" s="982"/>
      <c r="FO121" s="982"/>
      <c r="FP121" s="982"/>
      <c r="FQ121" s="982"/>
      <c r="FR121" s="982"/>
      <c r="FS121" s="982"/>
      <c r="FT121" s="982"/>
      <c r="FU121" s="982"/>
      <c r="FV121" s="982"/>
      <c r="FW121" s="982"/>
      <c r="FX121" s="982"/>
      <c r="FY121" s="982"/>
      <c r="FZ121" s="982"/>
      <c r="GA121" s="982"/>
      <c r="GB121" s="982"/>
      <c r="GC121" s="982"/>
      <c r="GD121" s="982"/>
      <c r="GE121" s="982"/>
      <c r="GF121" s="982"/>
      <c r="GG121" s="982"/>
      <c r="GH121" s="982"/>
      <c r="GI121" s="982"/>
      <c r="GJ121" s="982"/>
      <c r="GK121" s="982"/>
      <c r="GL121" s="982"/>
      <c r="GM121" s="982"/>
      <c r="GN121" s="982"/>
      <c r="GO121" s="982"/>
      <c r="GP121" s="982"/>
      <c r="GQ121" s="982"/>
      <c r="GR121" s="982"/>
      <c r="GS121" s="982"/>
      <c r="GT121" s="982"/>
      <c r="GU121" s="982"/>
      <c r="GV121" s="982"/>
      <c r="GW121" s="982"/>
      <c r="GX121" s="982"/>
      <c r="GY121" s="982"/>
      <c r="GZ121" s="982"/>
      <c r="HA121" s="982"/>
      <c r="HB121" s="982"/>
      <c r="HC121" s="982"/>
      <c r="HD121" s="982"/>
      <c r="HE121" s="982"/>
      <c r="HF121" s="982"/>
      <c r="HG121" s="982"/>
      <c r="HH121" s="982"/>
      <c r="HI121" s="982"/>
      <c r="HJ121" s="982"/>
      <c r="HK121" s="982"/>
      <c r="HL121" s="982"/>
      <c r="HM121" s="982"/>
      <c r="HN121" s="982"/>
      <c r="HO121" s="982"/>
      <c r="HP121" s="982"/>
      <c r="HQ121" s="982"/>
      <c r="HR121" s="982"/>
      <c r="HS121" s="982"/>
      <c r="HT121" s="982"/>
      <c r="HU121" s="982"/>
      <c r="HV121" s="982"/>
      <c r="HW121" s="982"/>
      <c r="HX121" s="982"/>
      <c r="HY121" s="982"/>
      <c r="HZ121" s="982"/>
      <c r="IA121" s="982"/>
      <c r="IB121" s="982"/>
      <c r="IC121" s="982"/>
      <c r="ID121" s="982"/>
      <c r="IE121" s="982"/>
      <c r="IF121" s="982"/>
      <c r="IG121" s="982"/>
      <c r="IH121" s="982"/>
      <c r="II121" s="982"/>
      <c r="IJ121" s="982"/>
      <c r="IK121" s="982"/>
      <c r="IL121" s="982"/>
      <c r="IM121" s="982"/>
      <c r="IN121" s="982"/>
      <c r="IO121" s="982"/>
      <c r="IP121" s="982"/>
      <c r="IQ121" s="982"/>
      <c r="IR121" s="982"/>
      <c r="IS121" s="982"/>
    </row>
    <row r="122" spans="1:253" x14ac:dyDescent="0.3">
      <c r="A122" s="984"/>
      <c r="B122" s="982"/>
      <c r="C122" s="982"/>
      <c r="D122" s="983"/>
      <c r="E122" s="983"/>
      <c r="F122" s="983"/>
      <c r="G122" s="983"/>
      <c r="H122" s="983"/>
      <c r="I122" s="983"/>
      <c r="J122" s="983"/>
      <c r="K122" s="983"/>
      <c r="L122" s="983"/>
      <c r="M122" s="983"/>
      <c r="N122" s="983"/>
      <c r="O122" s="983"/>
      <c r="P122" s="983"/>
      <c r="Q122" s="983"/>
      <c r="R122" s="983"/>
      <c r="S122" s="983"/>
      <c r="T122" s="983"/>
      <c r="U122" s="983"/>
      <c r="V122" s="983"/>
      <c r="W122" s="983"/>
      <c r="X122" s="983"/>
      <c r="Y122" s="983"/>
      <c r="Z122" s="983"/>
      <c r="AA122" s="982"/>
      <c r="AB122" s="982"/>
      <c r="AC122" s="982"/>
      <c r="AD122" s="982"/>
      <c r="AE122" s="956"/>
      <c r="AF122" s="956"/>
      <c r="AG122" s="957"/>
      <c r="AH122" s="982"/>
      <c r="AI122" s="982"/>
      <c r="AJ122" s="982"/>
      <c r="AK122" s="982"/>
      <c r="AL122" s="982"/>
      <c r="AM122" s="982"/>
      <c r="AN122" s="982"/>
      <c r="AO122" s="982"/>
      <c r="AP122" s="982"/>
      <c r="AQ122" s="982"/>
      <c r="AR122" s="982"/>
      <c r="AS122" s="982"/>
      <c r="AT122" s="982"/>
      <c r="AU122" s="982"/>
      <c r="AV122" s="982"/>
      <c r="AW122" s="982"/>
      <c r="AX122" s="982"/>
      <c r="AY122" s="982"/>
      <c r="AZ122" s="982"/>
      <c r="BA122" s="982"/>
      <c r="BB122" s="982"/>
      <c r="BC122" s="982"/>
      <c r="BD122" s="982"/>
      <c r="BE122" s="982"/>
      <c r="BF122" s="982"/>
      <c r="BG122" s="982"/>
      <c r="BH122" s="982"/>
      <c r="BI122" s="982"/>
      <c r="BJ122" s="982"/>
      <c r="BK122" s="982"/>
      <c r="BL122" s="982"/>
      <c r="BM122" s="982"/>
      <c r="BN122" s="982"/>
      <c r="BO122" s="982"/>
      <c r="BP122" s="982"/>
      <c r="BQ122" s="982"/>
      <c r="BR122" s="982"/>
      <c r="BS122" s="982"/>
      <c r="BT122" s="982"/>
      <c r="BU122" s="982"/>
      <c r="BV122" s="982"/>
      <c r="BW122" s="982"/>
      <c r="BX122" s="982"/>
      <c r="BY122" s="982"/>
      <c r="BZ122" s="982"/>
      <c r="CA122" s="982"/>
      <c r="CB122" s="982"/>
      <c r="CC122" s="982"/>
      <c r="CD122" s="982"/>
      <c r="CE122" s="982"/>
      <c r="CF122" s="982"/>
      <c r="CG122" s="982"/>
      <c r="CH122" s="982"/>
      <c r="CI122" s="982"/>
      <c r="CJ122" s="982"/>
      <c r="CK122" s="982"/>
      <c r="CL122" s="982"/>
      <c r="CM122" s="982"/>
      <c r="CN122" s="982"/>
      <c r="CO122" s="982"/>
      <c r="CP122" s="982"/>
      <c r="CQ122" s="982"/>
      <c r="CR122" s="982"/>
      <c r="CS122" s="982"/>
      <c r="CT122" s="982"/>
      <c r="CU122" s="982"/>
      <c r="CV122" s="982"/>
      <c r="CW122" s="982"/>
      <c r="CX122" s="982"/>
      <c r="CY122" s="982"/>
      <c r="CZ122" s="982"/>
      <c r="DA122" s="982"/>
      <c r="DB122" s="982"/>
      <c r="DC122" s="982"/>
      <c r="DD122" s="982"/>
      <c r="DE122" s="982"/>
      <c r="DF122" s="982"/>
      <c r="DG122" s="982"/>
      <c r="DH122" s="982"/>
      <c r="DI122" s="982"/>
      <c r="DJ122" s="982"/>
      <c r="DK122" s="982"/>
      <c r="DL122" s="982"/>
      <c r="DM122" s="982"/>
      <c r="DN122" s="982"/>
      <c r="DO122" s="982"/>
      <c r="DP122" s="982"/>
      <c r="DQ122" s="982"/>
      <c r="DR122" s="982"/>
      <c r="DS122" s="982"/>
      <c r="DT122" s="982"/>
      <c r="DU122" s="982"/>
      <c r="DV122" s="982"/>
      <c r="DW122" s="982"/>
      <c r="DX122" s="982"/>
      <c r="DY122" s="982"/>
      <c r="DZ122" s="982"/>
      <c r="EA122" s="982"/>
      <c r="EB122" s="982"/>
      <c r="EC122" s="982"/>
      <c r="ED122" s="982"/>
      <c r="EE122" s="982"/>
      <c r="EF122" s="982"/>
      <c r="EG122" s="982"/>
      <c r="EH122" s="982"/>
      <c r="EI122" s="982"/>
      <c r="EJ122" s="982"/>
      <c r="EK122" s="982"/>
      <c r="EL122" s="982"/>
      <c r="EM122" s="982"/>
      <c r="EN122" s="982"/>
      <c r="EO122" s="982"/>
      <c r="EP122" s="982"/>
      <c r="EQ122" s="982"/>
      <c r="ER122" s="982"/>
      <c r="ES122" s="982"/>
      <c r="ET122" s="982"/>
      <c r="EU122" s="982"/>
      <c r="EV122" s="982"/>
      <c r="EW122" s="982"/>
      <c r="EX122" s="982"/>
      <c r="EY122" s="982"/>
      <c r="EZ122" s="982"/>
      <c r="FA122" s="982"/>
      <c r="FB122" s="982"/>
      <c r="FC122" s="982"/>
      <c r="FD122" s="982"/>
      <c r="FE122" s="982"/>
      <c r="FF122" s="982"/>
      <c r="FG122" s="982"/>
      <c r="FH122" s="982"/>
      <c r="FI122" s="982"/>
      <c r="FJ122" s="982"/>
      <c r="FK122" s="982"/>
      <c r="FL122" s="982"/>
      <c r="FM122" s="982"/>
      <c r="FN122" s="982"/>
      <c r="FO122" s="982"/>
      <c r="FP122" s="982"/>
      <c r="FQ122" s="982"/>
      <c r="FR122" s="982"/>
      <c r="FS122" s="982"/>
      <c r="FT122" s="982"/>
      <c r="FU122" s="982"/>
      <c r="FV122" s="982"/>
      <c r="FW122" s="982"/>
      <c r="FX122" s="982"/>
      <c r="FY122" s="982"/>
      <c r="FZ122" s="982"/>
      <c r="GA122" s="982"/>
      <c r="GB122" s="982"/>
      <c r="GC122" s="982"/>
      <c r="GD122" s="982"/>
      <c r="GE122" s="982"/>
      <c r="GF122" s="982"/>
      <c r="GG122" s="982"/>
      <c r="GH122" s="982"/>
      <c r="GI122" s="982"/>
      <c r="GJ122" s="982"/>
      <c r="GK122" s="982"/>
      <c r="GL122" s="982"/>
      <c r="GM122" s="982"/>
      <c r="GN122" s="982"/>
      <c r="GO122" s="982"/>
      <c r="GP122" s="982"/>
      <c r="GQ122" s="982"/>
      <c r="GR122" s="982"/>
      <c r="GS122" s="982"/>
      <c r="GT122" s="982"/>
      <c r="GU122" s="982"/>
      <c r="GV122" s="982"/>
      <c r="GW122" s="982"/>
      <c r="GX122" s="982"/>
      <c r="GY122" s="982"/>
      <c r="GZ122" s="982"/>
      <c r="HA122" s="982"/>
      <c r="HB122" s="982"/>
      <c r="HC122" s="982"/>
      <c r="HD122" s="982"/>
      <c r="HE122" s="982"/>
      <c r="HF122" s="982"/>
      <c r="HG122" s="982"/>
      <c r="HH122" s="982"/>
      <c r="HI122" s="982"/>
      <c r="HJ122" s="982"/>
      <c r="HK122" s="982"/>
      <c r="HL122" s="982"/>
      <c r="HM122" s="982"/>
      <c r="HN122" s="982"/>
      <c r="HO122" s="982"/>
      <c r="HP122" s="982"/>
      <c r="HQ122" s="982"/>
      <c r="HR122" s="982"/>
      <c r="HS122" s="982"/>
      <c r="HT122" s="982"/>
      <c r="HU122" s="982"/>
      <c r="HV122" s="982"/>
      <c r="HW122" s="982"/>
      <c r="HX122" s="982"/>
      <c r="HY122" s="982"/>
      <c r="HZ122" s="982"/>
      <c r="IA122" s="982"/>
      <c r="IB122" s="982"/>
      <c r="IC122" s="982"/>
      <c r="ID122" s="982"/>
      <c r="IE122" s="982"/>
      <c r="IF122" s="982"/>
      <c r="IG122" s="982"/>
      <c r="IH122" s="982"/>
      <c r="II122" s="982"/>
      <c r="IJ122" s="982"/>
      <c r="IK122" s="982"/>
      <c r="IL122" s="982"/>
      <c r="IM122" s="982"/>
      <c r="IN122" s="982"/>
      <c r="IO122" s="982"/>
      <c r="IP122" s="982"/>
      <c r="IQ122" s="982"/>
      <c r="IR122" s="982"/>
      <c r="IS122" s="982"/>
    </row>
    <row r="123" spans="1:253" x14ac:dyDescent="0.3">
      <c r="A123" s="984"/>
      <c r="B123" s="982"/>
      <c r="C123" s="982"/>
      <c r="D123" s="983"/>
      <c r="E123" s="983"/>
      <c r="F123" s="983"/>
      <c r="G123" s="983"/>
      <c r="H123" s="983"/>
      <c r="I123" s="983"/>
      <c r="J123" s="983"/>
      <c r="K123" s="983"/>
      <c r="L123" s="983"/>
      <c r="M123" s="983"/>
      <c r="N123" s="983"/>
      <c r="O123" s="983"/>
      <c r="P123" s="983"/>
      <c r="Q123" s="983"/>
      <c r="R123" s="983"/>
      <c r="S123" s="983"/>
      <c r="T123" s="983"/>
      <c r="U123" s="983"/>
      <c r="V123" s="983"/>
      <c r="W123" s="983"/>
      <c r="X123" s="983"/>
      <c r="Y123" s="983"/>
      <c r="Z123" s="983"/>
      <c r="AA123" s="982"/>
      <c r="AB123" s="982"/>
      <c r="AC123" s="982"/>
      <c r="AD123" s="982"/>
      <c r="AE123" s="956"/>
      <c r="AF123" s="956"/>
      <c r="AG123" s="957"/>
      <c r="AH123" s="982"/>
      <c r="AI123" s="982"/>
      <c r="AJ123" s="982"/>
      <c r="AK123" s="982"/>
      <c r="AL123" s="982"/>
      <c r="AM123" s="982"/>
      <c r="AN123" s="982"/>
      <c r="AO123" s="982"/>
      <c r="AP123" s="982"/>
      <c r="AQ123" s="982"/>
      <c r="AR123" s="982"/>
      <c r="AS123" s="982"/>
      <c r="AT123" s="982"/>
      <c r="AU123" s="982"/>
      <c r="AV123" s="982"/>
      <c r="AW123" s="982"/>
      <c r="AX123" s="982"/>
      <c r="AY123" s="982"/>
      <c r="AZ123" s="982"/>
      <c r="BA123" s="982"/>
      <c r="BB123" s="982"/>
      <c r="BC123" s="982"/>
      <c r="BD123" s="982"/>
      <c r="BE123" s="982"/>
      <c r="BF123" s="982"/>
      <c r="BG123" s="982"/>
      <c r="BH123" s="982"/>
      <c r="BI123" s="982"/>
      <c r="BJ123" s="982"/>
      <c r="BK123" s="982"/>
      <c r="BL123" s="982"/>
      <c r="BM123" s="982"/>
      <c r="BN123" s="982"/>
      <c r="BO123" s="982"/>
      <c r="BP123" s="982"/>
      <c r="BQ123" s="982"/>
      <c r="BR123" s="982"/>
      <c r="BS123" s="982"/>
      <c r="BT123" s="982"/>
      <c r="BU123" s="982"/>
      <c r="BV123" s="982"/>
      <c r="BW123" s="982"/>
      <c r="BX123" s="982"/>
      <c r="BY123" s="982"/>
      <c r="BZ123" s="982"/>
      <c r="CA123" s="982"/>
      <c r="CB123" s="982"/>
      <c r="CC123" s="982"/>
      <c r="CD123" s="982"/>
      <c r="CE123" s="982"/>
      <c r="CF123" s="982"/>
      <c r="CG123" s="982"/>
      <c r="CH123" s="982"/>
      <c r="CI123" s="982"/>
      <c r="CJ123" s="982"/>
      <c r="CK123" s="982"/>
      <c r="CL123" s="982"/>
      <c r="CM123" s="982"/>
      <c r="CN123" s="982"/>
      <c r="CO123" s="982"/>
      <c r="CP123" s="982"/>
      <c r="CQ123" s="982"/>
      <c r="CR123" s="982"/>
      <c r="CS123" s="982"/>
      <c r="CT123" s="982"/>
      <c r="CU123" s="982"/>
      <c r="CV123" s="982"/>
      <c r="CW123" s="982"/>
      <c r="CX123" s="982"/>
      <c r="CY123" s="982"/>
      <c r="CZ123" s="982"/>
      <c r="DA123" s="982"/>
      <c r="DB123" s="982"/>
      <c r="DC123" s="982"/>
      <c r="DD123" s="982"/>
      <c r="DE123" s="982"/>
      <c r="DF123" s="982"/>
      <c r="DG123" s="982"/>
      <c r="DH123" s="982"/>
      <c r="DI123" s="982"/>
      <c r="DJ123" s="982"/>
      <c r="DK123" s="982"/>
      <c r="DL123" s="982"/>
      <c r="DM123" s="982"/>
      <c r="DN123" s="982"/>
      <c r="DO123" s="982"/>
      <c r="DP123" s="982"/>
      <c r="DQ123" s="982"/>
      <c r="DR123" s="982"/>
      <c r="DS123" s="982"/>
      <c r="DT123" s="982"/>
      <c r="DU123" s="982"/>
      <c r="DV123" s="982"/>
      <c r="DW123" s="982"/>
      <c r="DX123" s="982"/>
      <c r="DY123" s="982"/>
      <c r="DZ123" s="982"/>
      <c r="EA123" s="982"/>
      <c r="EB123" s="982"/>
      <c r="EC123" s="982"/>
      <c r="ED123" s="982"/>
      <c r="EE123" s="982"/>
      <c r="EF123" s="982"/>
      <c r="EG123" s="982"/>
      <c r="EH123" s="982"/>
      <c r="EI123" s="982"/>
      <c r="EJ123" s="982"/>
      <c r="EK123" s="982"/>
      <c r="EL123" s="982"/>
      <c r="EM123" s="982"/>
      <c r="EN123" s="982"/>
      <c r="EO123" s="982"/>
      <c r="EP123" s="982"/>
      <c r="EQ123" s="982"/>
      <c r="ER123" s="982"/>
      <c r="ES123" s="982"/>
      <c r="ET123" s="982"/>
      <c r="EU123" s="982"/>
      <c r="EV123" s="982"/>
      <c r="EW123" s="982"/>
      <c r="EX123" s="982"/>
      <c r="EY123" s="982"/>
      <c r="EZ123" s="982"/>
      <c r="FA123" s="982"/>
      <c r="FB123" s="982"/>
      <c r="FC123" s="982"/>
      <c r="FD123" s="982"/>
      <c r="FE123" s="982"/>
      <c r="FF123" s="982"/>
      <c r="FG123" s="982"/>
      <c r="FH123" s="982"/>
      <c r="FI123" s="982"/>
      <c r="FJ123" s="982"/>
      <c r="FK123" s="982"/>
      <c r="FL123" s="982"/>
      <c r="FM123" s="982"/>
      <c r="FN123" s="982"/>
      <c r="FO123" s="982"/>
      <c r="FP123" s="982"/>
      <c r="FQ123" s="982"/>
      <c r="FR123" s="982"/>
      <c r="FS123" s="982"/>
      <c r="FT123" s="982"/>
      <c r="FU123" s="982"/>
      <c r="FV123" s="982"/>
      <c r="FW123" s="982"/>
      <c r="FX123" s="982"/>
      <c r="FY123" s="982"/>
      <c r="FZ123" s="982"/>
      <c r="GA123" s="982"/>
      <c r="GB123" s="982"/>
      <c r="GC123" s="982"/>
      <c r="GD123" s="982"/>
      <c r="GE123" s="982"/>
      <c r="GF123" s="982"/>
      <c r="GG123" s="982"/>
      <c r="GH123" s="982"/>
      <c r="GI123" s="982"/>
      <c r="GJ123" s="982"/>
      <c r="GK123" s="982"/>
      <c r="GL123" s="982"/>
      <c r="GM123" s="982"/>
      <c r="GN123" s="982"/>
      <c r="GO123" s="982"/>
      <c r="GP123" s="982"/>
      <c r="GQ123" s="982"/>
      <c r="GR123" s="982"/>
      <c r="GS123" s="982"/>
      <c r="GT123" s="982"/>
      <c r="GU123" s="982"/>
      <c r="GV123" s="982"/>
      <c r="GW123" s="982"/>
      <c r="GX123" s="982"/>
      <c r="GY123" s="982"/>
      <c r="GZ123" s="982"/>
      <c r="HA123" s="982"/>
      <c r="HB123" s="982"/>
      <c r="HC123" s="982"/>
      <c r="HD123" s="982"/>
      <c r="HE123" s="982"/>
      <c r="HF123" s="982"/>
      <c r="HG123" s="982"/>
      <c r="HH123" s="982"/>
      <c r="HI123" s="982"/>
      <c r="HJ123" s="982"/>
      <c r="HK123" s="982"/>
      <c r="HL123" s="982"/>
      <c r="HM123" s="982"/>
      <c r="HN123" s="982"/>
      <c r="HO123" s="982"/>
      <c r="HP123" s="982"/>
      <c r="HQ123" s="982"/>
      <c r="HR123" s="982"/>
      <c r="HS123" s="982"/>
      <c r="HT123" s="982"/>
      <c r="HU123" s="982"/>
      <c r="HV123" s="982"/>
      <c r="HW123" s="982"/>
      <c r="HX123" s="982"/>
      <c r="HY123" s="982"/>
      <c r="HZ123" s="982"/>
      <c r="IA123" s="982"/>
      <c r="IB123" s="982"/>
      <c r="IC123" s="982"/>
      <c r="ID123" s="982"/>
      <c r="IE123" s="982"/>
      <c r="IF123" s="982"/>
      <c r="IG123" s="982"/>
      <c r="IH123" s="982"/>
      <c r="II123" s="982"/>
      <c r="IJ123" s="982"/>
      <c r="IK123" s="982"/>
      <c r="IL123" s="982"/>
      <c r="IM123" s="982"/>
      <c r="IN123" s="982"/>
      <c r="IO123" s="982"/>
      <c r="IP123" s="982"/>
      <c r="IQ123" s="982"/>
      <c r="IR123" s="982"/>
      <c r="IS123" s="982"/>
    </row>
    <row r="124" spans="1:253" x14ac:dyDescent="0.3">
      <c r="A124" s="984"/>
      <c r="B124" s="982"/>
      <c r="C124" s="982"/>
      <c r="D124" s="983"/>
      <c r="E124" s="983"/>
      <c r="F124" s="983"/>
      <c r="G124" s="983"/>
      <c r="H124" s="983"/>
      <c r="I124" s="983"/>
      <c r="J124" s="983"/>
      <c r="K124" s="983"/>
      <c r="L124" s="983"/>
      <c r="M124" s="983"/>
      <c r="N124" s="983"/>
      <c r="O124" s="983"/>
      <c r="P124" s="983"/>
      <c r="Q124" s="983"/>
      <c r="R124" s="983"/>
      <c r="S124" s="983"/>
      <c r="T124" s="983"/>
      <c r="U124" s="983"/>
      <c r="V124" s="983"/>
      <c r="W124" s="983"/>
      <c r="X124" s="983"/>
      <c r="Y124" s="983"/>
      <c r="Z124" s="983"/>
      <c r="AA124" s="982"/>
      <c r="AB124" s="982"/>
      <c r="AC124" s="982"/>
      <c r="AD124" s="982"/>
      <c r="AE124" s="956"/>
      <c r="AF124" s="956"/>
      <c r="AG124" s="957"/>
      <c r="AH124" s="982"/>
      <c r="AI124" s="982"/>
      <c r="AJ124" s="982"/>
      <c r="AK124" s="982"/>
      <c r="AL124" s="982"/>
      <c r="AM124" s="982"/>
      <c r="AN124" s="982"/>
      <c r="AO124" s="982"/>
      <c r="AP124" s="982"/>
      <c r="AQ124" s="982"/>
      <c r="AR124" s="982"/>
      <c r="AS124" s="982"/>
      <c r="AT124" s="982"/>
      <c r="AU124" s="982"/>
      <c r="AV124" s="982"/>
      <c r="AW124" s="982"/>
      <c r="AX124" s="982"/>
      <c r="AY124" s="982"/>
      <c r="AZ124" s="982"/>
      <c r="BA124" s="982"/>
      <c r="BB124" s="982"/>
      <c r="BC124" s="982"/>
      <c r="BD124" s="982"/>
      <c r="BE124" s="982"/>
      <c r="BF124" s="982"/>
      <c r="BG124" s="982"/>
      <c r="BH124" s="982"/>
      <c r="BI124" s="982"/>
      <c r="BJ124" s="982"/>
      <c r="BK124" s="982"/>
      <c r="BL124" s="982"/>
      <c r="BM124" s="982"/>
      <c r="BN124" s="982"/>
      <c r="BO124" s="982"/>
      <c r="BP124" s="982"/>
      <c r="BQ124" s="982"/>
      <c r="BR124" s="982"/>
      <c r="BS124" s="982"/>
      <c r="BT124" s="982"/>
      <c r="BU124" s="982"/>
      <c r="BV124" s="982"/>
      <c r="BW124" s="982"/>
      <c r="BX124" s="982"/>
      <c r="BY124" s="982"/>
      <c r="BZ124" s="982"/>
      <c r="CA124" s="982"/>
      <c r="CB124" s="982"/>
      <c r="CC124" s="982"/>
      <c r="CD124" s="982"/>
      <c r="CE124" s="982"/>
      <c r="CF124" s="982"/>
      <c r="CG124" s="982"/>
      <c r="CH124" s="982"/>
      <c r="CI124" s="982"/>
      <c r="CJ124" s="982"/>
      <c r="CK124" s="982"/>
      <c r="CL124" s="982"/>
      <c r="CM124" s="982"/>
      <c r="CN124" s="982"/>
      <c r="CO124" s="982"/>
      <c r="CP124" s="982"/>
      <c r="CQ124" s="982"/>
      <c r="CR124" s="982"/>
      <c r="CS124" s="982"/>
      <c r="CT124" s="982"/>
      <c r="CU124" s="982"/>
      <c r="CV124" s="982"/>
      <c r="CW124" s="982"/>
      <c r="CX124" s="982"/>
      <c r="CY124" s="982"/>
      <c r="CZ124" s="982"/>
      <c r="DA124" s="982"/>
      <c r="DB124" s="982"/>
      <c r="DC124" s="982"/>
      <c r="DD124" s="982"/>
      <c r="DE124" s="982"/>
      <c r="DF124" s="982"/>
      <c r="DG124" s="982"/>
      <c r="DH124" s="982"/>
      <c r="DI124" s="982"/>
      <c r="DJ124" s="982"/>
      <c r="DK124" s="982"/>
      <c r="DL124" s="982"/>
      <c r="DM124" s="982"/>
      <c r="DN124" s="982"/>
      <c r="DO124" s="982"/>
      <c r="DP124" s="982"/>
      <c r="DQ124" s="982"/>
      <c r="DR124" s="982"/>
      <c r="DS124" s="982"/>
      <c r="DT124" s="982"/>
      <c r="DU124" s="982"/>
      <c r="DV124" s="982"/>
      <c r="DW124" s="982"/>
      <c r="DX124" s="982"/>
      <c r="DY124" s="982"/>
      <c r="DZ124" s="982"/>
      <c r="EA124" s="982"/>
      <c r="EB124" s="982"/>
      <c r="EC124" s="982"/>
      <c r="ED124" s="982"/>
      <c r="EE124" s="982"/>
      <c r="EF124" s="982"/>
      <c r="EG124" s="982"/>
      <c r="EH124" s="982"/>
      <c r="EI124" s="982"/>
      <c r="EJ124" s="982"/>
      <c r="EK124" s="982"/>
      <c r="EL124" s="982"/>
      <c r="EM124" s="982"/>
      <c r="EN124" s="982"/>
      <c r="EO124" s="982"/>
      <c r="EP124" s="982"/>
      <c r="EQ124" s="982"/>
      <c r="ER124" s="982"/>
      <c r="ES124" s="982"/>
      <c r="ET124" s="982"/>
      <c r="EU124" s="982"/>
      <c r="EV124" s="982"/>
      <c r="EW124" s="982"/>
      <c r="EX124" s="982"/>
      <c r="EY124" s="982"/>
      <c r="EZ124" s="982"/>
      <c r="FA124" s="982"/>
      <c r="FB124" s="982"/>
      <c r="FC124" s="982"/>
      <c r="FD124" s="982"/>
      <c r="FE124" s="982"/>
      <c r="FF124" s="982"/>
      <c r="FG124" s="982"/>
      <c r="FH124" s="982"/>
      <c r="FI124" s="982"/>
      <c r="FJ124" s="982"/>
      <c r="FK124" s="982"/>
      <c r="FL124" s="982"/>
      <c r="FM124" s="982"/>
      <c r="FN124" s="982"/>
      <c r="FO124" s="982"/>
      <c r="FP124" s="982"/>
      <c r="FQ124" s="982"/>
      <c r="FR124" s="982"/>
      <c r="FS124" s="982"/>
      <c r="FT124" s="982"/>
      <c r="FU124" s="982"/>
      <c r="FV124" s="982"/>
      <c r="FW124" s="982"/>
      <c r="FX124" s="982"/>
      <c r="FY124" s="982"/>
      <c r="FZ124" s="982"/>
      <c r="GA124" s="982"/>
      <c r="GB124" s="982"/>
      <c r="GC124" s="982"/>
      <c r="GD124" s="982"/>
      <c r="GE124" s="982"/>
      <c r="GF124" s="982"/>
      <c r="GG124" s="982"/>
      <c r="GH124" s="982"/>
      <c r="GI124" s="982"/>
      <c r="GJ124" s="982"/>
      <c r="GK124" s="982"/>
      <c r="GL124" s="982"/>
      <c r="GM124" s="982"/>
      <c r="GN124" s="982"/>
      <c r="GO124" s="982"/>
      <c r="GP124" s="982"/>
      <c r="GQ124" s="982"/>
      <c r="GR124" s="982"/>
      <c r="GS124" s="982"/>
      <c r="GT124" s="982"/>
      <c r="GU124" s="982"/>
      <c r="GV124" s="982"/>
      <c r="GW124" s="982"/>
      <c r="GX124" s="982"/>
      <c r="GY124" s="982"/>
      <c r="GZ124" s="982"/>
      <c r="HA124" s="982"/>
      <c r="HB124" s="982"/>
      <c r="HC124" s="982"/>
      <c r="HD124" s="982"/>
      <c r="HE124" s="982"/>
      <c r="HF124" s="982"/>
      <c r="HG124" s="982"/>
      <c r="HH124" s="982"/>
      <c r="HI124" s="982"/>
      <c r="HJ124" s="982"/>
      <c r="HK124" s="982"/>
      <c r="HL124" s="982"/>
      <c r="HM124" s="982"/>
      <c r="HN124" s="982"/>
      <c r="HO124" s="982"/>
      <c r="HP124" s="982"/>
      <c r="HQ124" s="982"/>
      <c r="HR124" s="982"/>
      <c r="HS124" s="982"/>
      <c r="HT124" s="982"/>
      <c r="HU124" s="982"/>
      <c r="HV124" s="982"/>
      <c r="HW124" s="982"/>
      <c r="HX124" s="982"/>
      <c r="HY124" s="982"/>
      <c r="HZ124" s="982"/>
      <c r="IA124" s="982"/>
      <c r="IB124" s="982"/>
      <c r="IC124" s="982"/>
      <c r="ID124" s="982"/>
      <c r="IE124" s="982"/>
      <c r="IF124" s="982"/>
      <c r="IG124" s="982"/>
      <c r="IH124" s="982"/>
      <c r="II124" s="982"/>
      <c r="IJ124" s="982"/>
      <c r="IK124" s="982"/>
      <c r="IL124" s="982"/>
      <c r="IM124" s="982"/>
      <c r="IN124" s="982"/>
      <c r="IO124" s="982"/>
      <c r="IP124" s="982"/>
      <c r="IQ124" s="982"/>
      <c r="IR124" s="982"/>
      <c r="IS124" s="982"/>
    </row>
    <row r="125" spans="1:253" x14ac:dyDescent="0.3">
      <c r="A125" s="984"/>
      <c r="B125" s="982"/>
      <c r="C125" s="982"/>
      <c r="D125" s="983"/>
      <c r="E125" s="983"/>
      <c r="F125" s="983"/>
      <c r="G125" s="983"/>
      <c r="H125" s="983"/>
      <c r="I125" s="983"/>
      <c r="J125" s="983"/>
      <c r="K125" s="983"/>
      <c r="L125" s="983"/>
      <c r="M125" s="983"/>
      <c r="N125" s="983"/>
      <c r="O125" s="983"/>
      <c r="P125" s="983"/>
      <c r="Q125" s="983"/>
      <c r="R125" s="983"/>
      <c r="S125" s="983"/>
      <c r="T125" s="983"/>
      <c r="U125" s="983"/>
      <c r="V125" s="983"/>
      <c r="W125" s="983"/>
      <c r="X125" s="983"/>
      <c r="Y125" s="983"/>
      <c r="Z125" s="983"/>
      <c r="AA125" s="982"/>
      <c r="AB125" s="982"/>
      <c r="AC125" s="982"/>
      <c r="AD125" s="982"/>
      <c r="AE125" s="954"/>
      <c r="AF125" s="954"/>
      <c r="AG125" s="955"/>
      <c r="AH125" s="982"/>
      <c r="AI125" s="982"/>
      <c r="AJ125" s="982"/>
      <c r="AK125" s="982"/>
      <c r="AL125" s="982"/>
      <c r="AM125" s="982"/>
      <c r="AN125" s="982"/>
      <c r="AO125" s="982"/>
      <c r="AP125" s="982"/>
      <c r="AQ125" s="982"/>
      <c r="AR125" s="982"/>
      <c r="AS125" s="982"/>
      <c r="AT125" s="982"/>
      <c r="AU125" s="982"/>
      <c r="AV125" s="982"/>
      <c r="AW125" s="982"/>
      <c r="AX125" s="982"/>
      <c r="AY125" s="982"/>
      <c r="AZ125" s="982"/>
      <c r="BA125" s="982"/>
      <c r="BB125" s="982"/>
      <c r="BC125" s="982"/>
      <c r="BD125" s="982"/>
      <c r="BE125" s="982"/>
      <c r="BF125" s="982"/>
      <c r="BG125" s="982"/>
      <c r="BH125" s="982"/>
      <c r="BI125" s="982"/>
      <c r="BJ125" s="982"/>
      <c r="BK125" s="982"/>
      <c r="BL125" s="982"/>
      <c r="BM125" s="982"/>
      <c r="BN125" s="982"/>
      <c r="BO125" s="982"/>
      <c r="BP125" s="982"/>
      <c r="BQ125" s="982"/>
      <c r="BR125" s="982"/>
      <c r="BS125" s="982"/>
      <c r="BT125" s="982"/>
      <c r="BU125" s="982"/>
      <c r="BV125" s="982"/>
      <c r="BW125" s="982"/>
      <c r="BX125" s="982"/>
      <c r="BY125" s="982"/>
      <c r="BZ125" s="982"/>
      <c r="CA125" s="982"/>
      <c r="CB125" s="982"/>
      <c r="CC125" s="982"/>
      <c r="CD125" s="982"/>
      <c r="CE125" s="982"/>
      <c r="CF125" s="982"/>
      <c r="CG125" s="982"/>
      <c r="CH125" s="982"/>
      <c r="CI125" s="982"/>
      <c r="CJ125" s="982"/>
      <c r="CK125" s="982"/>
      <c r="CL125" s="982"/>
      <c r="CM125" s="982"/>
      <c r="CN125" s="982"/>
      <c r="CO125" s="982"/>
      <c r="CP125" s="982"/>
      <c r="CQ125" s="982"/>
      <c r="CR125" s="982"/>
      <c r="CS125" s="982"/>
      <c r="CT125" s="982"/>
      <c r="CU125" s="982"/>
      <c r="CV125" s="982"/>
      <c r="CW125" s="982"/>
      <c r="CX125" s="982"/>
      <c r="CY125" s="982"/>
      <c r="CZ125" s="982"/>
      <c r="DA125" s="982"/>
      <c r="DB125" s="982"/>
      <c r="DC125" s="982"/>
      <c r="DD125" s="982"/>
      <c r="DE125" s="982"/>
      <c r="DF125" s="982"/>
      <c r="DG125" s="982"/>
      <c r="DH125" s="982"/>
      <c r="DI125" s="982"/>
      <c r="DJ125" s="982"/>
      <c r="DK125" s="982"/>
      <c r="DL125" s="982"/>
      <c r="DM125" s="982"/>
      <c r="DN125" s="982"/>
      <c r="DO125" s="982"/>
      <c r="DP125" s="982"/>
      <c r="DQ125" s="982"/>
      <c r="DR125" s="982"/>
      <c r="DS125" s="982"/>
      <c r="DT125" s="982"/>
      <c r="DU125" s="982"/>
      <c r="DV125" s="982"/>
      <c r="DW125" s="982"/>
      <c r="DX125" s="982"/>
      <c r="DY125" s="982"/>
      <c r="DZ125" s="982"/>
      <c r="EA125" s="982"/>
      <c r="EB125" s="982"/>
      <c r="EC125" s="982"/>
      <c r="ED125" s="982"/>
      <c r="EE125" s="982"/>
      <c r="EF125" s="982"/>
      <c r="EG125" s="982"/>
      <c r="EH125" s="982"/>
      <c r="EI125" s="982"/>
      <c r="EJ125" s="982"/>
      <c r="EK125" s="982"/>
      <c r="EL125" s="982"/>
      <c r="EM125" s="982"/>
      <c r="EN125" s="982"/>
      <c r="EO125" s="982"/>
      <c r="EP125" s="982"/>
      <c r="EQ125" s="982"/>
      <c r="ER125" s="982"/>
      <c r="ES125" s="982"/>
      <c r="ET125" s="982"/>
      <c r="EU125" s="982"/>
      <c r="EV125" s="982"/>
      <c r="EW125" s="982"/>
      <c r="EX125" s="982"/>
      <c r="EY125" s="982"/>
      <c r="EZ125" s="982"/>
      <c r="FA125" s="982"/>
      <c r="FB125" s="982"/>
      <c r="FC125" s="982"/>
      <c r="FD125" s="982"/>
      <c r="FE125" s="982"/>
      <c r="FF125" s="982"/>
      <c r="FG125" s="982"/>
      <c r="FH125" s="982"/>
      <c r="FI125" s="982"/>
      <c r="FJ125" s="982"/>
      <c r="FK125" s="982"/>
      <c r="FL125" s="982"/>
      <c r="FM125" s="982"/>
      <c r="FN125" s="982"/>
      <c r="FO125" s="982"/>
      <c r="FP125" s="982"/>
      <c r="FQ125" s="982"/>
      <c r="FR125" s="982"/>
      <c r="FS125" s="982"/>
      <c r="FT125" s="982"/>
      <c r="FU125" s="982"/>
      <c r="FV125" s="982"/>
      <c r="FW125" s="982"/>
      <c r="FX125" s="982"/>
      <c r="FY125" s="982"/>
      <c r="FZ125" s="982"/>
      <c r="GA125" s="982"/>
      <c r="GB125" s="982"/>
      <c r="GC125" s="982"/>
      <c r="GD125" s="982"/>
      <c r="GE125" s="982"/>
      <c r="GF125" s="982"/>
      <c r="GG125" s="982"/>
      <c r="GH125" s="982"/>
      <c r="GI125" s="982"/>
      <c r="GJ125" s="982"/>
      <c r="GK125" s="982"/>
      <c r="GL125" s="982"/>
      <c r="GM125" s="982"/>
      <c r="GN125" s="982"/>
      <c r="GO125" s="982"/>
      <c r="GP125" s="982"/>
      <c r="GQ125" s="982"/>
      <c r="GR125" s="982"/>
      <c r="GS125" s="982"/>
      <c r="GT125" s="982"/>
      <c r="GU125" s="982"/>
      <c r="GV125" s="982"/>
      <c r="GW125" s="982"/>
      <c r="GX125" s="982"/>
      <c r="GY125" s="982"/>
      <c r="GZ125" s="982"/>
      <c r="HA125" s="982"/>
      <c r="HB125" s="982"/>
      <c r="HC125" s="982"/>
      <c r="HD125" s="982"/>
      <c r="HE125" s="982"/>
      <c r="HF125" s="982"/>
      <c r="HG125" s="982"/>
      <c r="HH125" s="982"/>
      <c r="HI125" s="982"/>
      <c r="HJ125" s="982"/>
      <c r="HK125" s="982"/>
      <c r="HL125" s="982"/>
      <c r="HM125" s="982"/>
      <c r="HN125" s="982"/>
      <c r="HO125" s="982"/>
      <c r="HP125" s="982"/>
      <c r="HQ125" s="982"/>
      <c r="HR125" s="982"/>
      <c r="HS125" s="982"/>
      <c r="HT125" s="982"/>
      <c r="HU125" s="982"/>
      <c r="HV125" s="982"/>
      <c r="HW125" s="982"/>
      <c r="HX125" s="982"/>
      <c r="HY125" s="982"/>
      <c r="HZ125" s="982"/>
      <c r="IA125" s="982"/>
      <c r="IB125" s="982"/>
      <c r="IC125" s="982"/>
      <c r="ID125" s="982"/>
      <c r="IE125" s="982"/>
      <c r="IF125" s="982"/>
      <c r="IG125" s="982"/>
      <c r="IH125" s="982"/>
      <c r="II125" s="982"/>
      <c r="IJ125" s="982"/>
      <c r="IK125" s="982"/>
      <c r="IL125" s="982"/>
      <c r="IM125" s="982"/>
      <c r="IN125" s="982"/>
      <c r="IO125" s="982"/>
      <c r="IP125" s="982"/>
      <c r="IQ125" s="982"/>
      <c r="IR125" s="982"/>
      <c r="IS125" s="982"/>
    </row>
    <row r="126" spans="1:253" x14ac:dyDescent="0.3">
      <c r="A126" s="984"/>
      <c r="B126" s="985"/>
      <c r="C126" s="985"/>
      <c r="D126" s="983"/>
      <c r="E126" s="983"/>
      <c r="F126" s="983"/>
      <c r="G126" s="983"/>
      <c r="H126" s="983"/>
      <c r="I126" s="983"/>
      <c r="J126" s="983"/>
      <c r="K126" s="983"/>
      <c r="L126" s="983"/>
      <c r="M126" s="983"/>
      <c r="N126" s="983"/>
      <c r="O126" s="983"/>
      <c r="P126" s="983"/>
      <c r="Q126" s="983"/>
      <c r="R126" s="983"/>
      <c r="S126" s="983"/>
      <c r="T126" s="983"/>
      <c r="U126" s="983"/>
      <c r="V126" s="983"/>
      <c r="W126" s="983"/>
      <c r="X126" s="983"/>
      <c r="Y126" s="983"/>
      <c r="Z126" s="983"/>
      <c r="AA126" s="982"/>
      <c r="AB126" s="982"/>
      <c r="AC126" s="982"/>
      <c r="AD126" s="982"/>
      <c r="AE126" s="956"/>
      <c r="AF126" s="956"/>
      <c r="AG126" s="957"/>
      <c r="AH126" s="982"/>
      <c r="AI126" s="982"/>
      <c r="AJ126" s="982"/>
      <c r="AK126" s="982"/>
      <c r="AL126" s="982"/>
      <c r="AM126" s="982"/>
      <c r="AN126" s="982"/>
      <c r="AO126" s="982"/>
      <c r="AP126" s="982"/>
      <c r="AQ126" s="982"/>
      <c r="AR126" s="982"/>
      <c r="AS126" s="982"/>
      <c r="AT126" s="982"/>
      <c r="AU126" s="982"/>
      <c r="AV126" s="982"/>
      <c r="AW126" s="982"/>
      <c r="AX126" s="982"/>
      <c r="AY126" s="982"/>
      <c r="AZ126" s="982"/>
      <c r="BA126" s="982"/>
      <c r="BB126" s="982"/>
      <c r="BC126" s="982"/>
      <c r="BD126" s="982"/>
      <c r="BE126" s="982"/>
      <c r="BF126" s="982"/>
      <c r="BG126" s="982"/>
      <c r="BH126" s="982"/>
      <c r="BI126" s="982"/>
      <c r="BJ126" s="982"/>
      <c r="BK126" s="982"/>
      <c r="BL126" s="982"/>
      <c r="BM126" s="982"/>
      <c r="BN126" s="982"/>
      <c r="BO126" s="982"/>
      <c r="BP126" s="982"/>
      <c r="BQ126" s="982"/>
      <c r="BR126" s="982"/>
      <c r="BS126" s="982"/>
      <c r="BT126" s="982"/>
      <c r="BU126" s="982"/>
      <c r="BV126" s="982"/>
      <c r="BW126" s="982"/>
      <c r="BX126" s="982"/>
      <c r="BY126" s="982"/>
      <c r="BZ126" s="982"/>
      <c r="CA126" s="982"/>
      <c r="CB126" s="982"/>
      <c r="CC126" s="982"/>
      <c r="CD126" s="982"/>
      <c r="CE126" s="982"/>
      <c r="CF126" s="982"/>
      <c r="CG126" s="982"/>
      <c r="CH126" s="982"/>
      <c r="CI126" s="982"/>
      <c r="CJ126" s="982"/>
      <c r="CK126" s="982"/>
      <c r="CL126" s="982"/>
      <c r="CM126" s="982"/>
      <c r="CN126" s="982"/>
      <c r="CO126" s="982"/>
      <c r="CP126" s="982"/>
      <c r="CQ126" s="982"/>
      <c r="CR126" s="982"/>
      <c r="CS126" s="982"/>
      <c r="CT126" s="982"/>
      <c r="CU126" s="982"/>
      <c r="CV126" s="982"/>
      <c r="CW126" s="982"/>
      <c r="CX126" s="982"/>
      <c r="CY126" s="982"/>
      <c r="CZ126" s="982"/>
      <c r="DA126" s="982"/>
      <c r="DB126" s="982"/>
      <c r="DC126" s="982"/>
      <c r="DD126" s="982"/>
      <c r="DE126" s="982"/>
      <c r="DF126" s="982"/>
      <c r="DG126" s="982"/>
      <c r="DH126" s="982"/>
      <c r="DI126" s="982"/>
      <c r="DJ126" s="982"/>
      <c r="DK126" s="982"/>
      <c r="DL126" s="982"/>
      <c r="DM126" s="982"/>
      <c r="DN126" s="982"/>
      <c r="DO126" s="982"/>
      <c r="DP126" s="982"/>
      <c r="DQ126" s="982"/>
      <c r="DR126" s="982"/>
      <c r="DS126" s="982"/>
      <c r="DT126" s="982"/>
      <c r="DU126" s="982"/>
      <c r="DV126" s="982"/>
      <c r="DW126" s="982"/>
      <c r="DX126" s="982"/>
      <c r="DY126" s="982"/>
      <c r="DZ126" s="982"/>
      <c r="EA126" s="982"/>
      <c r="EB126" s="982"/>
      <c r="EC126" s="982"/>
      <c r="ED126" s="982"/>
      <c r="EE126" s="982"/>
      <c r="EF126" s="982"/>
      <c r="EG126" s="982"/>
      <c r="EH126" s="982"/>
      <c r="EI126" s="982"/>
      <c r="EJ126" s="982"/>
      <c r="EK126" s="982"/>
      <c r="EL126" s="982"/>
      <c r="EM126" s="982"/>
      <c r="EN126" s="982"/>
      <c r="EO126" s="982"/>
      <c r="EP126" s="982"/>
      <c r="EQ126" s="982"/>
      <c r="ER126" s="982"/>
      <c r="ES126" s="982"/>
      <c r="ET126" s="982"/>
      <c r="EU126" s="982"/>
      <c r="EV126" s="982"/>
      <c r="EW126" s="982"/>
      <c r="EX126" s="982"/>
      <c r="EY126" s="982"/>
      <c r="EZ126" s="982"/>
      <c r="FA126" s="982"/>
      <c r="FB126" s="982"/>
      <c r="FC126" s="982"/>
      <c r="FD126" s="982"/>
      <c r="FE126" s="982"/>
      <c r="FF126" s="982"/>
      <c r="FG126" s="982"/>
      <c r="FH126" s="982"/>
      <c r="FI126" s="982"/>
      <c r="FJ126" s="982"/>
      <c r="FK126" s="982"/>
      <c r="FL126" s="982"/>
      <c r="FM126" s="982"/>
      <c r="FN126" s="982"/>
      <c r="FO126" s="982"/>
      <c r="FP126" s="982"/>
      <c r="FQ126" s="982"/>
      <c r="FR126" s="982"/>
      <c r="FS126" s="982"/>
      <c r="FT126" s="982"/>
      <c r="FU126" s="982"/>
      <c r="FV126" s="982"/>
      <c r="FW126" s="982"/>
      <c r="FX126" s="982"/>
      <c r="FY126" s="982"/>
      <c r="FZ126" s="982"/>
      <c r="GA126" s="982"/>
      <c r="GB126" s="982"/>
      <c r="GC126" s="982"/>
      <c r="GD126" s="982"/>
      <c r="GE126" s="982"/>
      <c r="GF126" s="982"/>
      <c r="GG126" s="982"/>
      <c r="GH126" s="982"/>
      <c r="GI126" s="982"/>
      <c r="GJ126" s="982"/>
      <c r="GK126" s="982"/>
      <c r="GL126" s="982"/>
      <c r="GM126" s="982"/>
      <c r="GN126" s="982"/>
      <c r="GO126" s="982"/>
      <c r="GP126" s="982"/>
      <c r="GQ126" s="982"/>
      <c r="GR126" s="982"/>
      <c r="GS126" s="982"/>
      <c r="GT126" s="982"/>
      <c r="GU126" s="982"/>
      <c r="GV126" s="982"/>
      <c r="GW126" s="982"/>
      <c r="GX126" s="982"/>
      <c r="GY126" s="982"/>
      <c r="GZ126" s="982"/>
      <c r="HA126" s="982"/>
      <c r="HB126" s="982"/>
      <c r="HC126" s="982"/>
      <c r="HD126" s="982"/>
      <c r="HE126" s="982"/>
      <c r="HF126" s="982"/>
      <c r="HG126" s="982"/>
      <c r="HH126" s="982"/>
      <c r="HI126" s="982"/>
      <c r="HJ126" s="982"/>
      <c r="HK126" s="982"/>
      <c r="HL126" s="982"/>
      <c r="HM126" s="982"/>
      <c r="HN126" s="982"/>
      <c r="HO126" s="982"/>
      <c r="HP126" s="982"/>
      <c r="HQ126" s="982"/>
      <c r="HR126" s="982"/>
      <c r="HS126" s="982"/>
      <c r="HT126" s="982"/>
      <c r="HU126" s="982"/>
      <c r="HV126" s="982"/>
      <c r="HW126" s="982"/>
      <c r="HX126" s="982"/>
      <c r="HY126" s="982"/>
      <c r="HZ126" s="982"/>
      <c r="IA126" s="982"/>
      <c r="IB126" s="982"/>
      <c r="IC126" s="982"/>
      <c r="ID126" s="982"/>
      <c r="IE126" s="982"/>
      <c r="IF126" s="982"/>
      <c r="IG126" s="982"/>
      <c r="IH126" s="982"/>
      <c r="II126" s="982"/>
      <c r="IJ126" s="982"/>
      <c r="IK126" s="982"/>
      <c r="IL126" s="982"/>
      <c r="IM126" s="982"/>
      <c r="IN126" s="982"/>
      <c r="IO126" s="982"/>
      <c r="IP126" s="982"/>
      <c r="IQ126" s="982"/>
      <c r="IR126" s="982"/>
      <c r="IS126" s="982"/>
    </row>
    <row r="127" spans="1:253" x14ac:dyDescent="0.3">
      <c r="AE127" s="956"/>
      <c r="AF127" s="956"/>
      <c r="AG127" s="957"/>
    </row>
    <row r="128" spans="1:253" x14ac:dyDescent="0.3">
      <c r="AE128" s="956"/>
      <c r="AF128" s="956"/>
      <c r="AG128" s="957"/>
    </row>
    <row r="129" spans="31:33" x14ac:dyDescent="0.3">
      <c r="AE129" s="956"/>
      <c r="AF129" s="956"/>
      <c r="AG129" s="957"/>
    </row>
    <row r="130" spans="31:33" x14ac:dyDescent="0.3">
      <c r="AE130" s="956"/>
      <c r="AF130" s="956"/>
      <c r="AG130" s="957"/>
    </row>
    <row r="131" spans="31:33" ht="13.5" x14ac:dyDescent="0.25">
      <c r="AE131" s="954"/>
      <c r="AF131" s="954"/>
      <c r="AG131" s="955"/>
    </row>
    <row r="132" spans="31:33" x14ac:dyDescent="0.3">
      <c r="AE132" s="956"/>
      <c r="AF132" s="956"/>
      <c r="AG132" s="957"/>
    </row>
    <row r="133" spans="31:33" x14ac:dyDescent="0.3">
      <c r="AE133" s="956"/>
      <c r="AF133" s="956"/>
      <c r="AG133" s="957"/>
    </row>
    <row r="134" spans="31:33" x14ac:dyDescent="0.3">
      <c r="AE134" s="956"/>
      <c r="AF134" s="956"/>
      <c r="AG134" s="957"/>
    </row>
    <row r="135" spans="31:33" x14ac:dyDescent="0.3">
      <c r="AE135" s="956"/>
      <c r="AF135" s="956"/>
      <c r="AG135" s="957"/>
    </row>
    <row r="136" spans="31:33" x14ac:dyDescent="0.3">
      <c r="AE136" s="956"/>
      <c r="AF136" s="956"/>
      <c r="AG136" s="957"/>
    </row>
    <row r="137" spans="31:33" ht="13.5" x14ac:dyDescent="0.25">
      <c r="AE137" s="954"/>
      <c r="AF137" s="954"/>
      <c r="AG137" s="955"/>
    </row>
    <row r="138" spans="31:33" x14ac:dyDescent="0.3">
      <c r="AE138" s="956"/>
      <c r="AF138" s="956"/>
      <c r="AG138" s="957"/>
    </row>
    <row r="139" spans="31:33" ht="12.75" x14ac:dyDescent="0.2">
      <c r="AE139" s="975"/>
      <c r="AF139" s="975"/>
      <c r="AG139" s="976"/>
    </row>
    <row r="140" spans="31:33" x14ac:dyDescent="0.3">
      <c r="AE140" s="914"/>
      <c r="AF140" s="914"/>
      <c r="AG140" s="957"/>
    </row>
    <row r="141" spans="31:33" ht="12.75" x14ac:dyDescent="0.2">
      <c r="AE141" s="977"/>
      <c r="AF141" s="977"/>
      <c r="AG141" s="976"/>
    </row>
    <row r="142" spans="31:33" x14ac:dyDescent="0.3">
      <c r="AE142" s="956"/>
      <c r="AF142" s="956"/>
      <c r="AG142" s="957"/>
    </row>
    <row r="143" spans="31:33" x14ac:dyDescent="0.3">
      <c r="AE143" s="956"/>
      <c r="AF143" s="956"/>
      <c r="AG143" s="957"/>
    </row>
    <row r="144" spans="31:33" x14ac:dyDescent="0.3">
      <c r="AE144" s="956"/>
      <c r="AF144" s="956"/>
      <c r="AG144" s="957"/>
    </row>
    <row r="145" spans="31:33" x14ac:dyDescent="0.3">
      <c r="AE145" s="956"/>
      <c r="AF145" s="956"/>
      <c r="AG145" s="957"/>
    </row>
    <row r="146" spans="31:33" x14ac:dyDescent="0.3">
      <c r="AE146" s="956"/>
      <c r="AF146" s="956"/>
      <c r="AG146" s="957"/>
    </row>
    <row r="147" spans="31:33" ht="13.5" x14ac:dyDescent="0.25">
      <c r="AE147" s="954"/>
      <c r="AF147" s="954"/>
      <c r="AG147" s="955"/>
    </row>
    <row r="148" spans="31:33" x14ac:dyDescent="0.3">
      <c r="AE148" s="956"/>
      <c r="AF148" s="956"/>
      <c r="AG148" s="957"/>
    </row>
    <row r="149" spans="31:33" x14ac:dyDescent="0.3">
      <c r="AE149" s="956"/>
      <c r="AF149" s="956"/>
      <c r="AG149" s="957"/>
    </row>
    <row r="150" spans="31:33" x14ac:dyDescent="0.3">
      <c r="AE150" s="956"/>
      <c r="AF150" s="956"/>
      <c r="AG150" s="957"/>
    </row>
    <row r="151" spans="31:33" x14ac:dyDescent="0.3">
      <c r="AE151" s="956"/>
      <c r="AF151" s="956"/>
      <c r="AG151" s="957"/>
    </row>
    <row r="152" spans="31:33" x14ac:dyDescent="0.3">
      <c r="AE152" s="956"/>
      <c r="AF152" s="956"/>
      <c r="AG152" s="957"/>
    </row>
    <row r="153" spans="31:33" ht="13.5" x14ac:dyDescent="0.25">
      <c r="AE153" s="954"/>
      <c r="AF153" s="954"/>
      <c r="AG153" s="955"/>
    </row>
    <row r="154" spans="31:33" x14ac:dyDescent="0.3">
      <c r="AE154" s="956"/>
      <c r="AF154" s="956"/>
      <c r="AG154" s="957"/>
    </row>
    <row r="155" spans="31:33" x14ac:dyDescent="0.3">
      <c r="AE155" s="956"/>
      <c r="AF155" s="956"/>
      <c r="AG155" s="957"/>
    </row>
    <row r="156" spans="31:33" x14ac:dyDescent="0.3">
      <c r="AE156" s="956"/>
      <c r="AF156" s="956"/>
      <c r="AG156" s="957"/>
    </row>
    <row r="157" spans="31:33" x14ac:dyDescent="0.3">
      <c r="AE157" s="956"/>
      <c r="AF157" s="956"/>
      <c r="AG157" s="957"/>
    </row>
    <row r="158" spans="31:33" x14ac:dyDescent="0.3">
      <c r="AE158" s="956"/>
      <c r="AF158" s="956"/>
      <c r="AG158" s="957"/>
    </row>
    <row r="159" spans="31:33" ht="13.5" x14ac:dyDescent="0.25">
      <c r="AE159" s="954"/>
      <c r="AF159" s="954"/>
      <c r="AG159" s="955"/>
    </row>
    <row r="160" spans="31:33" x14ac:dyDescent="0.3">
      <c r="AE160" s="956"/>
      <c r="AF160" s="956"/>
      <c r="AG160" s="957"/>
    </row>
    <row r="161" spans="31:33" x14ac:dyDescent="0.3">
      <c r="AE161" s="956"/>
      <c r="AF161" s="956"/>
      <c r="AG161" s="957"/>
    </row>
    <row r="162" spans="31:33" x14ac:dyDescent="0.3">
      <c r="AE162" s="956"/>
      <c r="AF162" s="956"/>
      <c r="AG162" s="957"/>
    </row>
    <row r="163" spans="31:33" x14ac:dyDescent="0.3">
      <c r="AE163" s="956"/>
      <c r="AF163" s="956"/>
      <c r="AG163" s="957"/>
    </row>
    <row r="164" spans="31:33" x14ac:dyDescent="0.3">
      <c r="AE164" s="956"/>
      <c r="AF164" s="956"/>
      <c r="AG164" s="957"/>
    </row>
    <row r="165" spans="31:33" ht="13.5" x14ac:dyDescent="0.25">
      <c r="AE165" s="954"/>
      <c r="AF165" s="954"/>
      <c r="AG165" s="955"/>
    </row>
    <row r="166" spans="31:33" x14ac:dyDescent="0.3">
      <c r="AE166" s="956"/>
      <c r="AF166" s="956"/>
      <c r="AG166" s="957"/>
    </row>
    <row r="167" spans="31:33" ht="12.75" x14ac:dyDescent="0.2">
      <c r="AE167" s="975"/>
      <c r="AF167" s="975"/>
      <c r="AG167" s="976"/>
    </row>
    <row r="168" spans="31:33" x14ac:dyDescent="0.3">
      <c r="AE168" s="914"/>
      <c r="AF168" s="914"/>
      <c r="AG168" s="957"/>
    </row>
    <row r="169" spans="31:33" ht="12.75" x14ac:dyDescent="0.2">
      <c r="AE169" s="977"/>
      <c r="AF169" s="977"/>
      <c r="AG169" s="976"/>
    </row>
    <row r="170" spans="31:33" x14ac:dyDescent="0.3">
      <c r="AE170" s="956"/>
      <c r="AF170" s="956"/>
      <c r="AG170" s="957"/>
    </row>
    <row r="171" spans="31:33" x14ac:dyDescent="0.3">
      <c r="AE171" s="956"/>
      <c r="AF171" s="956"/>
      <c r="AG171" s="957"/>
    </row>
    <row r="172" spans="31:33" x14ac:dyDescent="0.3">
      <c r="AE172" s="956"/>
      <c r="AF172" s="956"/>
      <c r="AG172" s="957"/>
    </row>
    <row r="173" spans="31:33" x14ac:dyDescent="0.3">
      <c r="AE173" s="956"/>
      <c r="AF173" s="956"/>
      <c r="AG173" s="957"/>
    </row>
    <row r="174" spans="31:33" x14ac:dyDescent="0.3">
      <c r="AE174" s="956"/>
      <c r="AF174" s="956"/>
      <c r="AG174" s="957"/>
    </row>
    <row r="175" spans="31:33" ht="13.5" x14ac:dyDescent="0.25">
      <c r="AE175" s="954"/>
      <c r="AF175" s="954"/>
      <c r="AG175" s="955"/>
    </row>
    <row r="176" spans="31:33" x14ac:dyDescent="0.3">
      <c r="AE176" s="956"/>
      <c r="AF176" s="956"/>
      <c r="AG176" s="957"/>
    </row>
    <row r="177" spans="31:33" x14ac:dyDescent="0.3">
      <c r="AE177" s="956"/>
      <c r="AF177" s="956"/>
      <c r="AG177" s="957"/>
    </row>
    <row r="178" spans="31:33" x14ac:dyDescent="0.3">
      <c r="AE178" s="956"/>
      <c r="AF178" s="956"/>
      <c r="AG178" s="957"/>
    </row>
    <row r="179" spans="31:33" x14ac:dyDescent="0.3">
      <c r="AE179" s="956"/>
      <c r="AF179" s="956"/>
      <c r="AG179" s="957"/>
    </row>
    <row r="180" spans="31:33" x14ac:dyDescent="0.3">
      <c r="AE180" s="956"/>
      <c r="AF180" s="956"/>
      <c r="AG180" s="957"/>
    </row>
    <row r="181" spans="31:33" ht="13.5" x14ac:dyDescent="0.25">
      <c r="AE181" s="954"/>
      <c r="AF181" s="954"/>
      <c r="AG181" s="955"/>
    </row>
    <row r="182" spans="31:33" x14ac:dyDescent="0.3">
      <c r="AE182" s="956"/>
      <c r="AF182" s="956"/>
      <c r="AG182" s="957"/>
    </row>
    <row r="183" spans="31:33" x14ac:dyDescent="0.3">
      <c r="AE183" s="956"/>
      <c r="AF183" s="956"/>
      <c r="AG183" s="957"/>
    </row>
    <row r="184" spans="31:33" x14ac:dyDescent="0.3">
      <c r="AE184" s="956"/>
      <c r="AF184" s="956"/>
      <c r="AG184" s="957"/>
    </row>
    <row r="185" spans="31:33" x14ac:dyDescent="0.3">
      <c r="AE185" s="956"/>
      <c r="AF185" s="956"/>
      <c r="AG185" s="957"/>
    </row>
    <row r="186" spans="31:33" x14ac:dyDescent="0.3">
      <c r="AE186" s="956"/>
      <c r="AF186" s="956"/>
      <c r="AG186" s="957"/>
    </row>
    <row r="187" spans="31:33" ht="13.5" x14ac:dyDescent="0.25">
      <c r="AE187" s="954"/>
      <c r="AF187" s="954"/>
      <c r="AG187" s="955"/>
    </row>
    <row r="188" spans="31:33" x14ac:dyDescent="0.3">
      <c r="AE188" s="956"/>
      <c r="AF188" s="956"/>
      <c r="AG188" s="957"/>
    </row>
    <row r="189" spans="31:33" x14ac:dyDescent="0.3">
      <c r="AE189" s="956"/>
      <c r="AF189" s="956"/>
      <c r="AG189" s="957"/>
    </row>
    <row r="190" spans="31:33" x14ac:dyDescent="0.3">
      <c r="AE190" s="956"/>
      <c r="AF190" s="956"/>
      <c r="AG190" s="957"/>
    </row>
    <row r="191" spans="31:33" x14ac:dyDescent="0.3">
      <c r="AE191" s="956"/>
      <c r="AF191" s="956"/>
      <c r="AG191" s="957"/>
    </row>
    <row r="192" spans="31:33" x14ac:dyDescent="0.3">
      <c r="AE192" s="956"/>
      <c r="AF192" s="956"/>
      <c r="AG192" s="957"/>
    </row>
    <row r="193" spans="31:33" ht="13.5" x14ac:dyDescent="0.25">
      <c r="AE193" s="954"/>
      <c r="AF193" s="954"/>
      <c r="AG193" s="955"/>
    </row>
    <row r="194" spans="31:33" x14ac:dyDescent="0.3">
      <c r="AE194" s="956"/>
      <c r="AF194" s="956"/>
      <c r="AG194" s="957"/>
    </row>
    <row r="195" spans="31:33" x14ac:dyDescent="0.3">
      <c r="AE195" s="956"/>
      <c r="AF195" s="956"/>
      <c r="AG195" s="957"/>
    </row>
    <row r="196" spans="31:33" x14ac:dyDescent="0.3">
      <c r="AE196" s="956"/>
      <c r="AF196" s="956"/>
      <c r="AG196" s="957"/>
    </row>
    <row r="197" spans="31:33" x14ac:dyDescent="0.3">
      <c r="AE197" s="956"/>
      <c r="AF197" s="956"/>
      <c r="AG197" s="957"/>
    </row>
    <row r="198" spans="31:33" x14ac:dyDescent="0.3">
      <c r="AE198" s="956"/>
      <c r="AF198" s="956"/>
      <c r="AG198" s="957"/>
    </row>
    <row r="199" spans="31:33" ht="13.5" x14ac:dyDescent="0.25">
      <c r="AE199" s="954"/>
      <c r="AF199" s="954"/>
      <c r="AG199" s="955"/>
    </row>
    <row r="200" spans="31:33" x14ac:dyDescent="0.3">
      <c r="AE200" s="956"/>
      <c r="AF200" s="956"/>
      <c r="AG200" s="957"/>
    </row>
    <row r="201" spans="31:33" x14ac:dyDescent="0.3">
      <c r="AE201" s="956"/>
      <c r="AF201" s="956"/>
      <c r="AG201" s="957"/>
    </row>
    <row r="202" spans="31:33" x14ac:dyDescent="0.3">
      <c r="AE202" s="956"/>
      <c r="AF202" s="956"/>
      <c r="AG202" s="957"/>
    </row>
    <row r="203" spans="31:33" x14ac:dyDescent="0.3">
      <c r="AE203" s="956"/>
      <c r="AF203" s="956"/>
      <c r="AG203" s="957"/>
    </row>
    <row r="204" spans="31:33" x14ac:dyDescent="0.3">
      <c r="AE204" s="956"/>
      <c r="AF204" s="956"/>
      <c r="AG204" s="957"/>
    </row>
    <row r="205" spans="31:33" ht="13.5" x14ac:dyDescent="0.25">
      <c r="AE205" s="954"/>
      <c r="AF205" s="954"/>
      <c r="AG205" s="955"/>
    </row>
    <row r="206" spans="31:33" x14ac:dyDescent="0.3">
      <c r="AE206" s="956"/>
      <c r="AF206" s="956"/>
      <c r="AG206" s="957"/>
    </row>
    <row r="207" spans="31:33" ht="12.75" x14ac:dyDescent="0.2">
      <c r="AE207" s="975"/>
      <c r="AF207" s="975"/>
      <c r="AG207" s="976"/>
    </row>
    <row r="208" spans="31:33" x14ac:dyDescent="0.3">
      <c r="AE208" s="914"/>
      <c r="AF208" s="914"/>
      <c r="AG208" s="957"/>
    </row>
    <row r="209" spans="31:33" ht="12.75" x14ac:dyDescent="0.2">
      <c r="AE209" s="986"/>
      <c r="AF209" s="986"/>
      <c r="AG209" s="987"/>
    </row>
    <row r="210" spans="31:33" x14ac:dyDescent="0.3">
      <c r="AE210" s="988"/>
      <c r="AF210" s="988"/>
      <c r="AG210" s="989"/>
    </row>
    <row r="211" spans="31:33" x14ac:dyDescent="0.3">
      <c r="AE211" s="988"/>
      <c r="AF211" s="988"/>
      <c r="AG211" s="989"/>
    </row>
    <row r="212" spans="31:33" x14ac:dyDescent="0.3">
      <c r="AE212" s="915"/>
      <c r="AF212" s="915"/>
      <c r="AG212" s="989"/>
    </row>
    <row r="213" spans="31:33" x14ac:dyDescent="0.3">
      <c r="AG213" s="989"/>
    </row>
    <row r="214" spans="31:33" x14ac:dyDescent="0.3">
      <c r="AG214" s="989"/>
    </row>
  </sheetData>
  <mergeCells count="24">
    <mergeCell ref="B36:D36"/>
    <mergeCell ref="B37:D37"/>
    <mergeCell ref="AF5:AF7"/>
    <mergeCell ref="AG5:AG7"/>
    <mergeCell ref="B32:D32"/>
    <mergeCell ref="B33:D33"/>
    <mergeCell ref="B34:D34"/>
    <mergeCell ref="B35:D35"/>
    <mergeCell ref="E5:E7"/>
    <mergeCell ref="X5:X6"/>
    <mergeCell ref="Y5:Y7"/>
    <mergeCell ref="Z5:Z7"/>
    <mergeCell ref="AA5:AA7"/>
    <mergeCell ref="AE5:AE7"/>
    <mergeCell ref="AC4:AC6"/>
    <mergeCell ref="A5:A7"/>
    <mergeCell ref="B5:B7"/>
    <mergeCell ref="C5:C7"/>
    <mergeCell ref="D5:D7"/>
    <mergeCell ref="A1:AA1"/>
    <mergeCell ref="A2:AA2"/>
    <mergeCell ref="A3:AA3"/>
    <mergeCell ref="F4:W4"/>
    <mergeCell ref="Y4:Z4"/>
  </mergeCells>
  <pageMargins left="0.7" right="0.7" top="0.75" bottom="0.75" header="0.3" footer="0.3"/>
  <pageSetup orientation="portrait" r:id="rId1"/>
  <ignoredErrors>
    <ignoredError sqref="X11:X28" formula="1"/>
    <ignoredError sqref="AG28 AG9:AG11 AG14:AG16 AG19:AG21 AG24:AG26" evalError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F8E03-D335-4E45-91E8-8E38FA4B91C1}">
  <dimension ref="A1:II214"/>
  <sheetViews>
    <sheetView zoomScale="90" zoomScaleNormal="90" workbookViewId="0">
      <pane xSplit="4" ySplit="7" topLeftCell="M8" activePane="bottomRight" state="frozen"/>
      <selection pane="topRight" activeCell="AC7" sqref="AC7"/>
      <selection pane="bottomLeft" activeCell="AC7" sqref="AC7"/>
      <selection pane="bottomRight" activeCell="R9" sqref="R9"/>
    </sheetView>
  </sheetViews>
  <sheetFormatPr defaultRowHeight="14.25" x14ac:dyDescent="0.3"/>
  <cols>
    <col min="2" max="2" width="49.42578125" customWidth="1"/>
    <col min="3" max="3" width="20.7109375" customWidth="1"/>
    <col min="4" max="4" width="14.85546875" customWidth="1"/>
    <col min="5" max="5" width="14.7109375" customWidth="1"/>
    <col min="6" max="17" width="9.7109375" customWidth="1"/>
    <col min="18" max="20" width="14.28515625" customWidth="1"/>
    <col min="21" max="21" width="4.28515625" customWidth="1"/>
    <col min="22" max="22" width="10.7109375" customWidth="1"/>
    <col min="23" max="23" width="4.28515625" customWidth="1"/>
    <col min="24" max="25" width="10.7109375" style="904" customWidth="1"/>
    <col min="26" max="26" width="10.7109375" style="770" customWidth="1"/>
  </cols>
  <sheetData>
    <row r="1" spans="1:26" ht="18.75" x14ac:dyDescent="0.3">
      <c r="A1" s="1443" t="s">
        <v>1284</v>
      </c>
      <c r="B1" s="1443"/>
      <c r="C1" s="1443"/>
      <c r="D1" s="1443"/>
      <c r="E1" s="1443"/>
      <c r="F1" s="1443"/>
      <c r="G1" s="1443"/>
      <c r="H1" s="1443"/>
      <c r="I1" s="1443"/>
      <c r="J1" s="1443"/>
      <c r="K1" s="1443"/>
      <c r="L1" s="1443"/>
      <c r="M1" s="1443"/>
      <c r="N1" s="1443"/>
      <c r="O1" s="1443"/>
      <c r="P1" s="1443"/>
      <c r="Q1" s="1443"/>
      <c r="R1" s="1443"/>
      <c r="S1" s="1443"/>
      <c r="T1" s="1443"/>
      <c r="U1" s="1244"/>
      <c r="V1" s="1244"/>
      <c r="W1" s="929"/>
    </row>
    <row r="2" spans="1:26" ht="18.75" x14ac:dyDescent="0.3">
      <c r="A2" s="1443" t="s">
        <v>1285</v>
      </c>
      <c r="B2" s="1443"/>
      <c r="C2" s="1443"/>
      <c r="D2" s="1443"/>
      <c r="E2" s="1443"/>
      <c r="F2" s="1443"/>
      <c r="G2" s="1443"/>
      <c r="H2" s="1443"/>
      <c r="I2" s="1443"/>
      <c r="J2" s="1443"/>
      <c r="K2" s="1443"/>
      <c r="L2" s="1443"/>
      <c r="M2" s="1443"/>
      <c r="N2" s="1443"/>
      <c r="O2" s="1443"/>
      <c r="P2" s="1443"/>
      <c r="Q2" s="1443"/>
      <c r="R2" s="1443"/>
      <c r="S2" s="1443"/>
      <c r="T2" s="1443"/>
      <c r="U2" s="1244"/>
      <c r="V2" s="1244"/>
      <c r="W2" s="929"/>
    </row>
    <row r="3" spans="1:26" ht="18.75" customHeight="1" x14ac:dyDescent="0.3">
      <c r="A3" s="1443"/>
      <c r="B3" s="1443"/>
      <c r="C3" s="1443"/>
      <c r="D3" s="1443"/>
      <c r="E3" s="1443"/>
      <c r="F3" s="1443"/>
      <c r="G3" s="1443"/>
      <c r="H3" s="1443"/>
      <c r="I3" s="1443"/>
      <c r="J3" s="1443"/>
      <c r="K3" s="1443"/>
      <c r="L3" s="1443"/>
      <c r="M3" s="1443"/>
      <c r="N3" s="1443"/>
      <c r="O3" s="1443"/>
      <c r="P3" s="1443"/>
      <c r="Q3" s="1443"/>
      <c r="R3" s="1443"/>
      <c r="S3" s="1443"/>
      <c r="T3" s="1443"/>
      <c r="U3" s="929"/>
      <c r="V3" s="929"/>
      <c r="W3" s="929"/>
    </row>
    <row r="4" spans="1:26" ht="36" customHeight="1" thickBot="1" x14ac:dyDescent="0.35">
      <c r="A4" s="1244"/>
      <c r="B4" s="1244"/>
      <c r="C4" s="1244"/>
      <c r="D4" s="1244"/>
      <c r="E4" s="1244"/>
      <c r="F4" s="1444" t="s">
        <v>125</v>
      </c>
      <c r="G4" s="1445"/>
      <c r="H4" s="1445"/>
      <c r="I4" s="1445"/>
      <c r="J4" s="1445"/>
      <c r="K4" s="1445"/>
      <c r="L4" s="1445"/>
      <c r="M4" s="1445"/>
      <c r="N4" s="1445"/>
      <c r="O4" s="1445"/>
      <c r="P4" s="1445"/>
      <c r="Q4" s="1446"/>
      <c r="R4" s="1447" t="s">
        <v>1266</v>
      </c>
      <c r="S4" s="1448"/>
      <c r="T4" s="929"/>
      <c r="U4" s="929"/>
      <c r="V4" s="1457" t="s">
        <v>128</v>
      </c>
      <c r="W4" s="929"/>
      <c r="X4" s="905"/>
      <c r="Y4" s="905"/>
      <c r="Z4" s="772"/>
    </row>
    <row r="5" spans="1:26" ht="16.5" customHeight="1" x14ac:dyDescent="0.3">
      <c r="A5" s="1437" t="s">
        <v>67</v>
      </c>
      <c r="B5" s="1437" t="s">
        <v>130</v>
      </c>
      <c r="C5" s="1440" t="s">
        <v>1148</v>
      </c>
      <c r="D5" s="1440" t="s">
        <v>1149</v>
      </c>
      <c r="E5" s="1459" t="s">
        <v>1216</v>
      </c>
      <c r="F5" s="931">
        <v>1</v>
      </c>
      <c r="G5" s="931">
        <v>2</v>
      </c>
      <c r="H5" s="931">
        <v>3</v>
      </c>
      <c r="I5" s="931">
        <v>4</v>
      </c>
      <c r="J5" s="931">
        <v>5</v>
      </c>
      <c r="K5" s="931">
        <v>6</v>
      </c>
      <c r="L5" s="931">
        <v>7</v>
      </c>
      <c r="M5" s="931">
        <v>8</v>
      </c>
      <c r="N5" s="931">
        <v>9</v>
      </c>
      <c r="O5" s="931">
        <v>10</v>
      </c>
      <c r="P5" s="931">
        <v>11</v>
      </c>
      <c r="Q5" s="931">
        <v>12</v>
      </c>
      <c r="R5" s="1451" t="s">
        <v>931</v>
      </c>
      <c r="S5" s="1451" t="s">
        <v>932</v>
      </c>
      <c r="T5" s="1454" t="s">
        <v>1286</v>
      </c>
      <c r="U5" s="929"/>
      <c r="V5" s="1457"/>
      <c r="W5" s="929"/>
      <c r="X5" s="1288" t="s">
        <v>136</v>
      </c>
      <c r="Y5" s="1288" t="s">
        <v>137</v>
      </c>
      <c r="Z5" s="1399" t="s">
        <v>1220</v>
      </c>
    </row>
    <row r="6" spans="1:26" ht="16.5" customHeight="1" x14ac:dyDescent="0.3">
      <c r="A6" s="1438"/>
      <c r="B6" s="1438"/>
      <c r="C6" s="1441"/>
      <c r="D6" s="1441"/>
      <c r="E6" s="1460"/>
      <c r="F6" s="906">
        <v>45870</v>
      </c>
      <c r="G6" s="906">
        <v>45901</v>
      </c>
      <c r="H6" s="906">
        <v>45931</v>
      </c>
      <c r="I6" s="906">
        <v>45962</v>
      </c>
      <c r="J6" s="906">
        <v>45992</v>
      </c>
      <c r="K6" s="906">
        <v>46023</v>
      </c>
      <c r="L6" s="906">
        <v>46054</v>
      </c>
      <c r="M6" s="906">
        <v>46082</v>
      </c>
      <c r="N6" s="906">
        <v>46113</v>
      </c>
      <c r="O6" s="906">
        <v>46143</v>
      </c>
      <c r="P6" s="906">
        <v>46174</v>
      </c>
      <c r="Q6" s="906">
        <v>46204</v>
      </c>
      <c r="R6" s="1452"/>
      <c r="S6" s="1452"/>
      <c r="T6" s="1455"/>
      <c r="U6" s="929"/>
      <c r="V6" s="1458"/>
      <c r="W6" s="929"/>
      <c r="X6" s="1289"/>
      <c r="Y6" s="1289"/>
      <c r="Z6" s="1400"/>
    </row>
    <row r="7" spans="1:26" ht="24" customHeight="1" thickBot="1" x14ac:dyDescent="0.3">
      <c r="A7" s="1439"/>
      <c r="B7" s="1439"/>
      <c r="C7" s="1442"/>
      <c r="D7" s="1442"/>
      <c r="E7" s="1461"/>
      <c r="F7" s="132">
        <v>168</v>
      </c>
      <c r="G7" s="132">
        <v>168</v>
      </c>
      <c r="H7" s="132">
        <v>176</v>
      </c>
      <c r="I7" s="132">
        <v>168</v>
      </c>
      <c r="J7" s="132">
        <v>168</v>
      </c>
      <c r="K7" s="132">
        <v>168</v>
      </c>
      <c r="L7" s="132">
        <v>144</v>
      </c>
      <c r="M7" s="132">
        <v>160</v>
      </c>
      <c r="N7" s="132">
        <v>160</v>
      </c>
      <c r="O7" s="132">
        <v>152</v>
      </c>
      <c r="P7" s="132">
        <v>176</v>
      </c>
      <c r="Q7" s="132">
        <v>176</v>
      </c>
      <c r="R7" s="1453"/>
      <c r="S7" s="1453"/>
      <c r="T7" s="1456"/>
      <c r="U7" s="932"/>
      <c r="V7" s="933">
        <f>AVERAGE(F7:Q7)</f>
        <v>165.33333333333334</v>
      </c>
      <c r="W7" s="932"/>
      <c r="X7" s="1290"/>
      <c r="Y7" s="1290"/>
      <c r="Z7" s="1401"/>
    </row>
    <row r="8" spans="1:26" x14ac:dyDescent="0.3">
      <c r="A8" s="934">
        <v>1</v>
      </c>
      <c r="B8" s="935" t="s">
        <v>139</v>
      </c>
      <c r="C8" s="935"/>
      <c r="D8" s="936"/>
      <c r="E8" s="936"/>
      <c r="F8" s="622"/>
      <c r="G8" s="622"/>
      <c r="H8" s="622"/>
      <c r="I8" s="622"/>
      <c r="J8" s="622"/>
      <c r="K8" s="622"/>
      <c r="L8" s="622"/>
      <c r="M8" s="622"/>
      <c r="N8" s="622"/>
      <c r="O8" s="622"/>
      <c r="P8" s="622"/>
      <c r="Q8" s="622"/>
      <c r="R8" s="938"/>
      <c r="S8" s="938"/>
      <c r="T8" s="938"/>
      <c r="U8" s="939"/>
      <c r="V8" s="881"/>
      <c r="W8" s="940"/>
      <c r="X8" s="908"/>
      <c r="Y8" s="908"/>
      <c r="Z8" s="781"/>
    </row>
    <row r="9" spans="1:26" x14ac:dyDescent="0.3">
      <c r="A9" s="942">
        <v>1.1000000000000001</v>
      </c>
      <c r="B9" s="943" t="s">
        <v>139</v>
      </c>
      <c r="C9" s="943"/>
      <c r="D9" s="944"/>
      <c r="E9" s="944"/>
      <c r="F9" s="945"/>
      <c r="G9" s="945"/>
      <c r="H9" s="945"/>
      <c r="I9" s="945"/>
      <c r="J9" s="945"/>
      <c r="K9" s="945"/>
      <c r="L9" s="945"/>
      <c r="M9" s="945"/>
      <c r="N9" s="945"/>
      <c r="O9" s="945"/>
      <c r="P9" s="945"/>
      <c r="Q9" s="945"/>
      <c r="R9" s="938">
        <f>$D9*(SUM(F9:N9))</f>
        <v>0</v>
      </c>
      <c r="S9" s="938">
        <f>$D9*(SUM(O9:Q9))</f>
        <v>0</v>
      </c>
      <c r="T9" s="938">
        <f>SUM(R9:S9)</f>
        <v>0</v>
      </c>
      <c r="U9" s="939"/>
      <c r="V9" s="881"/>
      <c r="W9" s="940"/>
      <c r="X9" s="912">
        <f>IF($E9="Y",#REF!,0)</f>
        <v>0</v>
      </c>
      <c r="Y9" s="912">
        <f>IF($E9="N",#REF!,0)</f>
        <v>0</v>
      </c>
      <c r="Z9" s="790" t="e">
        <f>X9/(Y9+X9)</f>
        <v>#DIV/0!</v>
      </c>
    </row>
    <row r="10" spans="1:26" x14ac:dyDescent="0.3">
      <c r="A10" s="942">
        <v>1.2</v>
      </c>
      <c r="B10" s="943" t="s">
        <v>1269</v>
      </c>
      <c r="C10" s="943"/>
      <c r="D10" s="944"/>
      <c r="E10" s="944"/>
      <c r="F10" s="945"/>
      <c r="G10" s="945"/>
      <c r="H10" s="945"/>
      <c r="I10" s="945"/>
      <c r="J10" s="945"/>
      <c r="K10" s="945"/>
      <c r="L10" s="945"/>
      <c r="M10" s="945"/>
      <c r="N10" s="945"/>
      <c r="O10" s="945"/>
      <c r="P10" s="945"/>
      <c r="Q10" s="945"/>
      <c r="R10" s="938">
        <f>$D10*(SUM(F10:N10))</f>
        <v>0</v>
      </c>
      <c r="S10" s="938">
        <f>$D10*(SUM(O10:Q10))</f>
        <v>0</v>
      </c>
      <c r="T10" s="938">
        <f t="shared" ref="T10:T28" si="0">SUM(R10:S10)</f>
        <v>0</v>
      </c>
      <c r="U10" s="939"/>
      <c r="V10" s="881"/>
      <c r="W10" s="940"/>
      <c r="X10" s="912">
        <f>IF($E10="Y",#REF!,0)</f>
        <v>0</v>
      </c>
      <c r="Y10" s="912">
        <f>IF($E10="N",#REF!,0)</f>
        <v>0</v>
      </c>
      <c r="Z10" s="790" t="e">
        <f>X10/(Y10+X10)</f>
        <v>#DIV/0!</v>
      </c>
    </row>
    <row r="11" spans="1:26" x14ac:dyDescent="0.3">
      <c r="A11" s="946"/>
      <c r="B11" s="935" t="s">
        <v>1270</v>
      </c>
      <c r="C11" s="935"/>
      <c r="D11" s="944"/>
      <c r="E11" s="944"/>
      <c r="F11" s="947">
        <f>SUM(F9:F10)</f>
        <v>0</v>
      </c>
      <c r="G11" s="947">
        <f t="shared" ref="G11:Q11" si="1">SUM(G9:G10)</f>
        <v>0</v>
      </c>
      <c r="H11" s="947">
        <f t="shared" si="1"/>
        <v>0</v>
      </c>
      <c r="I11" s="947">
        <f t="shared" si="1"/>
        <v>0</v>
      </c>
      <c r="J11" s="947">
        <f t="shared" si="1"/>
        <v>0</v>
      </c>
      <c r="K11" s="947">
        <f t="shared" si="1"/>
        <v>0</v>
      </c>
      <c r="L11" s="947">
        <f t="shared" si="1"/>
        <v>0</v>
      </c>
      <c r="M11" s="947">
        <f t="shared" si="1"/>
        <v>0</v>
      </c>
      <c r="N11" s="947">
        <f t="shared" si="1"/>
        <v>0</v>
      </c>
      <c r="O11" s="947">
        <f t="shared" si="1"/>
        <v>0</v>
      </c>
      <c r="P11" s="947">
        <f t="shared" si="1"/>
        <v>0</v>
      </c>
      <c r="Q11" s="947">
        <f t="shared" si="1"/>
        <v>0</v>
      </c>
      <c r="R11" s="948">
        <f>SUM(R9:R10)</f>
        <v>0</v>
      </c>
      <c r="S11" s="948">
        <f>SUM(S9:S10)</f>
        <v>0</v>
      </c>
      <c r="T11" s="948">
        <f t="shared" si="0"/>
        <v>0</v>
      </c>
      <c r="U11" s="939"/>
      <c r="V11" s="881"/>
      <c r="W11" s="940"/>
      <c r="X11" s="1212">
        <f>SUM(X9:X10)</f>
        <v>0</v>
      </c>
      <c r="Y11" s="1212">
        <f>SUM(Y9:Y10)</f>
        <v>0</v>
      </c>
      <c r="Z11" s="1211" t="e">
        <f t="shared" ref="Z11" si="2">X11/(Y11+X11)</f>
        <v>#DIV/0!</v>
      </c>
    </row>
    <row r="12" spans="1:26" x14ac:dyDescent="0.3">
      <c r="A12" s="946"/>
      <c r="B12" s="935"/>
      <c r="C12" s="935"/>
      <c r="D12" s="944"/>
      <c r="E12" s="944"/>
      <c r="F12" s="949"/>
      <c r="G12" s="949"/>
      <c r="H12" s="949"/>
      <c r="I12" s="949"/>
      <c r="J12" s="949"/>
      <c r="K12" s="949"/>
      <c r="L12" s="949"/>
      <c r="M12" s="949"/>
      <c r="N12" s="949"/>
      <c r="O12" s="949"/>
      <c r="P12" s="949"/>
      <c r="Q12" s="949"/>
      <c r="R12" s="938"/>
      <c r="S12" s="938"/>
      <c r="T12" s="938"/>
      <c r="U12" s="939"/>
      <c r="V12" s="881"/>
      <c r="W12" s="940"/>
      <c r="X12" s="956"/>
      <c r="Y12" s="956"/>
      <c r="Z12" s="1213"/>
    </row>
    <row r="13" spans="1:26" ht="25.5" x14ac:dyDescent="0.3">
      <c r="A13" s="934">
        <v>2</v>
      </c>
      <c r="B13" s="935" t="s">
        <v>1287</v>
      </c>
      <c r="C13" s="935"/>
      <c r="D13" s="944"/>
      <c r="E13" s="944"/>
      <c r="F13" s="622"/>
      <c r="G13" s="622"/>
      <c r="H13" s="622"/>
      <c r="I13" s="622"/>
      <c r="J13" s="622"/>
      <c r="K13" s="622"/>
      <c r="L13" s="622"/>
      <c r="M13" s="622"/>
      <c r="N13" s="622"/>
      <c r="O13" s="622"/>
      <c r="P13" s="622"/>
      <c r="Q13" s="622"/>
      <c r="R13" s="938"/>
      <c r="S13" s="938"/>
      <c r="T13" s="938"/>
      <c r="U13" s="939"/>
      <c r="V13" s="881"/>
      <c r="W13" s="940"/>
      <c r="X13" s="950"/>
      <c r="Y13" s="950"/>
      <c r="Z13" s="951"/>
    </row>
    <row r="14" spans="1:26" ht="27" x14ac:dyDescent="0.3">
      <c r="A14" s="942">
        <v>2.1</v>
      </c>
      <c r="B14" s="943" t="s">
        <v>1288</v>
      </c>
      <c r="C14" s="943"/>
      <c r="D14" s="944"/>
      <c r="E14" s="944"/>
      <c r="F14" s="945"/>
      <c r="G14" s="945"/>
      <c r="H14" s="945"/>
      <c r="I14" s="945"/>
      <c r="J14" s="945"/>
      <c r="K14" s="945"/>
      <c r="L14" s="945"/>
      <c r="M14" s="945"/>
      <c r="N14" s="945"/>
      <c r="O14" s="945"/>
      <c r="P14" s="945"/>
      <c r="Q14" s="945"/>
      <c r="R14" s="938">
        <f>$D14*(SUM(F14:N14))</f>
        <v>0</v>
      </c>
      <c r="S14" s="938">
        <f>$D14*(SUM(O14:Q14))</f>
        <v>0</v>
      </c>
      <c r="T14" s="938">
        <f t="shared" ref="T14" si="3">SUM(R14:S14)</f>
        <v>0</v>
      </c>
      <c r="U14" s="939"/>
      <c r="V14" s="881"/>
      <c r="W14" s="940"/>
      <c r="X14" s="912">
        <f>IF($E14="Y",#REF!,0)</f>
        <v>0</v>
      </c>
      <c r="Y14" s="912">
        <f>IF($E14="N",#REF!,0)</f>
        <v>0</v>
      </c>
      <c r="Z14" s="790" t="e">
        <f>X14/(Y14+X14)</f>
        <v>#DIV/0!</v>
      </c>
    </row>
    <row r="15" spans="1:26" x14ac:dyDescent="0.3">
      <c r="A15" s="942">
        <v>2.2000000000000002</v>
      </c>
      <c r="B15" s="943" t="s">
        <v>1289</v>
      </c>
      <c r="C15" s="943"/>
      <c r="D15" s="944"/>
      <c r="E15" s="944"/>
      <c r="F15" s="945"/>
      <c r="G15" s="945"/>
      <c r="H15" s="945"/>
      <c r="I15" s="945"/>
      <c r="J15" s="945"/>
      <c r="K15" s="945"/>
      <c r="L15" s="945"/>
      <c r="M15" s="945"/>
      <c r="N15" s="945"/>
      <c r="O15" s="945"/>
      <c r="P15" s="945"/>
      <c r="Q15" s="945"/>
      <c r="R15" s="938">
        <f>$D15*(SUM(F15:N15))</f>
        <v>0</v>
      </c>
      <c r="S15" s="938">
        <f>$D15*(SUM(O15:Q15))</f>
        <v>0</v>
      </c>
      <c r="T15" s="938">
        <f t="shared" si="0"/>
        <v>0</v>
      </c>
      <c r="U15" s="939"/>
      <c r="V15" s="881"/>
      <c r="W15" s="940"/>
      <c r="X15" s="912">
        <f>IF($E15="Y",#REF!,0)</f>
        <v>0</v>
      </c>
      <c r="Y15" s="912">
        <f>IF($E15="N",#REF!,0)</f>
        <v>0</v>
      </c>
      <c r="Z15" s="790" t="e">
        <f>X15/(Y15+X15)</f>
        <v>#DIV/0!</v>
      </c>
    </row>
    <row r="16" spans="1:26" x14ac:dyDescent="0.3">
      <c r="A16" s="942"/>
      <c r="B16" s="935" t="s">
        <v>1290</v>
      </c>
      <c r="C16" s="935"/>
      <c r="D16" s="944"/>
      <c r="E16" s="944"/>
      <c r="F16" s="947">
        <f>SUM(F14:F15)</f>
        <v>0</v>
      </c>
      <c r="G16" s="947">
        <f t="shared" ref="G16:Q16" si="4">SUM(G14:G15)</f>
        <v>0</v>
      </c>
      <c r="H16" s="947">
        <f t="shared" si="4"/>
        <v>0</v>
      </c>
      <c r="I16" s="947">
        <f t="shared" si="4"/>
        <v>0</v>
      </c>
      <c r="J16" s="947">
        <f t="shared" si="4"/>
        <v>0</v>
      </c>
      <c r="K16" s="947">
        <f t="shared" si="4"/>
        <v>0</v>
      </c>
      <c r="L16" s="947">
        <f t="shared" si="4"/>
        <v>0</v>
      </c>
      <c r="M16" s="947">
        <f t="shared" si="4"/>
        <v>0</v>
      </c>
      <c r="N16" s="947">
        <f t="shared" si="4"/>
        <v>0</v>
      </c>
      <c r="O16" s="947">
        <f t="shared" si="4"/>
        <v>0</v>
      </c>
      <c r="P16" s="947">
        <f t="shared" si="4"/>
        <v>0</v>
      </c>
      <c r="Q16" s="947">
        <f t="shared" si="4"/>
        <v>0</v>
      </c>
      <c r="R16" s="948">
        <f>SUM(R14:R15)</f>
        <v>0</v>
      </c>
      <c r="S16" s="948">
        <f>SUM(S14:S15)</f>
        <v>0</v>
      </c>
      <c r="T16" s="948">
        <f t="shared" si="0"/>
        <v>0</v>
      </c>
      <c r="U16" s="939"/>
      <c r="V16" s="881"/>
      <c r="W16" s="940"/>
      <c r="X16" s="952">
        <f>SUM(X14:X15)</f>
        <v>0</v>
      </c>
      <c r="Y16" s="952">
        <f>SUM(Y14:Y15)</f>
        <v>0</v>
      </c>
      <c r="Z16" s="953" t="e">
        <f t="shared" ref="Z16" si="5">X16/(Y16+X16)</f>
        <v>#DIV/0!</v>
      </c>
    </row>
    <row r="17" spans="1:243" x14ac:dyDescent="0.3">
      <c r="A17" s="942"/>
      <c r="B17" s="935"/>
      <c r="C17" s="935"/>
      <c r="D17" s="944"/>
      <c r="E17" s="944"/>
      <c r="F17" s="949"/>
      <c r="G17" s="949"/>
      <c r="H17" s="949"/>
      <c r="I17" s="949"/>
      <c r="J17" s="949"/>
      <c r="K17" s="949"/>
      <c r="L17" s="949"/>
      <c r="M17" s="949"/>
      <c r="N17" s="949"/>
      <c r="O17" s="949"/>
      <c r="P17" s="949"/>
      <c r="Q17" s="949"/>
      <c r="R17" s="938"/>
      <c r="S17" s="938"/>
      <c r="T17" s="938"/>
      <c r="U17" s="939"/>
      <c r="V17" s="881"/>
      <c r="W17" s="940"/>
      <c r="X17" s="954"/>
      <c r="Y17" s="954"/>
      <c r="Z17" s="955"/>
      <c r="AA17" s="939"/>
      <c r="AB17" s="939"/>
      <c r="AC17" s="939"/>
      <c r="AD17" s="939"/>
      <c r="AE17" s="939"/>
      <c r="AF17" s="939"/>
      <c r="AG17" s="939"/>
      <c r="AH17" s="939"/>
      <c r="AI17" s="939"/>
      <c r="AJ17" s="939"/>
      <c r="AK17" s="939"/>
      <c r="AL17" s="939"/>
      <c r="AM17" s="939"/>
      <c r="AN17" s="939"/>
      <c r="AO17" s="939"/>
      <c r="AP17" s="939"/>
      <c r="AQ17" s="939"/>
      <c r="AR17" s="939"/>
      <c r="AS17" s="939"/>
      <c r="AT17" s="939"/>
      <c r="AU17" s="939"/>
      <c r="AV17" s="939"/>
      <c r="AW17" s="939"/>
      <c r="AX17" s="939"/>
      <c r="AY17" s="939"/>
      <c r="AZ17" s="939"/>
      <c r="BA17" s="939"/>
      <c r="BB17" s="939"/>
      <c r="BC17" s="939"/>
      <c r="BD17" s="939"/>
      <c r="BE17" s="939"/>
      <c r="BF17" s="939"/>
      <c r="BG17" s="939"/>
      <c r="BH17" s="939"/>
      <c r="BI17" s="939"/>
      <c r="BJ17" s="939"/>
      <c r="BK17" s="939"/>
      <c r="BL17" s="939"/>
      <c r="BM17" s="939"/>
      <c r="BN17" s="939"/>
      <c r="BO17" s="939"/>
      <c r="BP17" s="939"/>
      <c r="BQ17" s="939"/>
      <c r="BR17" s="939"/>
      <c r="BS17" s="939"/>
      <c r="BT17" s="939"/>
      <c r="BU17" s="939"/>
      <c r="BV17" s="939"/>
      <c r="BW17" s="939"/>
      <c r="BX17" s="939"/>
      <c r="BY17" s="939"/>
      <c r="BZ17" s="939"/>
      <c r="CA17" s="939"/>
      <c r="CB17" s="939"/>
      <c r="CC17" s="939"/>
      <c r="CD17" s="939"/>
      <c r="CE17" s="939"/>
      <c r="CF17" s="939"/>
      <c r="CG17" s="939"/>
      <c r="CH17" s="939"/>
      <c r="CI17" s="939"/>
      <c r="CJ17" s="939"/>
      <c r="CK17" s="939"/>
      <c r="CL17" s="939"/>
      <c r="CM17" s="939"/>
      <c r="CN17" s="939"/>
      <c r="CO17" s="939"/>
      <c r="CP17" s="939"/>
      <c r="CQ17" s="939"/>
      <c r="CR17" s="939"/>
      <c r="CS17" s="939"/>
      <c r="CT17" s="939"/>
      <c r="CU17" s="939"/>
      <c r="CV17" s="939"/>
      <c r="CW17" s="939"/>
      <c r="CX17" s="939"/>
      <c r="CY17" s="939"/>
      <c r="CZ17" s="939"/>
      <c r="DA17" s="939"/>
      <c r="DB17" s="939"/>
      <c r="DC17" s="939"/>
      <c r="DD17" s="939"/>
      <c r="DE17" s="939"/>
      <c r="DF17" s="939"/>
      <c r="DG17" s="939"/>
      <c r="DH17" s="939"/>
      <c r="DI17" s="939"/>
      <c r="DJ17" s="939"/>
      <c r="DK17" s="939"/>
      <c r="DL17" s="939"/>
      <c r="DM17" s="939"/>
      <c r="DN17" s="939"/>
      <c r="DO17" s="939"/>
      <c r="DP17" s="939"/>
      <c r="DQ17" s="939"/>
      <c r="DR17" s="939"/>
      <c r="DS17" s="939"/>
      <c r="DT17" s="939"/>
      <c r="DU17" s="939"/>
      <c r="DV17" s="939"/>
      <c r="DW17" s="939"/>
      <c r="DX17" s="939"/>
      <c r="DY17" s="939"/>
      <c r="DZ17" s="939"/>
      <c r="EA17" s="939"/>
      <c r="EB17" s="939"/>
      <c r="EC17" s="939"/>
      <c r="ED17" s="939"/>
      <c r="EE17" s="939"/>
      <c r="EF17" s="939"/>
      <c r="EG17" s="939"/>
      <c r="EH17" s="939"/>
      <c r="EI17" s="939"/>
      <c r="EJ17" s="939"/>
      <c r="EK17" s="939"/>
      <c r="EL17" s="939"/>
      <c r="EM17" s="939"/>
      <c r="EN17" s="939"/>
      <c r="EO17" s="939"/>
      <c r="EP17" s="939"/>
      <c r="EQ17" s="939"/>
      <c r="ER17" s="939"/>
      <c r="ES17" s="939"/>
      <c r="ET17" s="939"/>
      <c r="EU17" s="939"/>
      <c r="EV17" s="939"/>
      <c r="EW17" s="939"/>
      <c r="EX17" s="939"/>
      <c r="EY17" s="939"/>
      <c r="EZ17" s="939"/>
      <c r="FA17" s="939"/>
      <c r="FB17" s="939"/>
      <c r="FC17" s="939"/>
      <c r="FD17" s="939"/>
      <c r="FE17" s="939"/>
      <c r="FF17" s="939"/>
      <c r="FG17" s="939"/>
      <c r="FH17" s="939"/>
      <c r="FI17" s="939"/>
      <c r="FJ17" s="939"/>
      <c r="FK17" s="939"/>
      <c r="FL17" s="939"/>
      <c r="FM17" s="939"/>
      <c r="FN17" s="939"/>
      <c r="FO17" s="939"/>
      <c r="FP17" s="939"/>
      <c r="FQ17" s="939"/>
      <c r="FR17" s="939"/>
      <c r="FS17" s="939"/>
      <c r="FT17" s="939"/>
      <c r="FU17" s="939"/>
      <c r="FV17" s="939"/>
      <c r="FW17" s="939"/>
      <c r="FX17" s="939"/>
      <c r="FY17" s="939"/>
      <c r="FZ17" s="939"/>
      <c r="GA17" s="939"/>
      <c r="GB17" s="939"/>
      <c r="GC17" s="939"/>
      <c r="GD17" s="939"/>
      <c r="GE17" s="939"/>
      <c r="GF17" s="939"/>
      <c r="GG17" s="939"/>
      <c r="GH17" s="939"/>
      <c r="GI17" s="939"/>
      <c r="GJ17" s="939"/>
      <c r="GK17" s="939"/>
      <c r="GL17" s="939"/>
      <c r="GM17" s="939"/>
      <c r="GN17" s="939"/>
      <c r="GO17" s="939"/>
      <c r="GP17" s="939"/>
      <c r="GQ17" s="939"/>
      <c r="GR17" s="939"/>
      <c r="GS17" s="939"/>
      <c r="GT17" s="939"/>
      <c r="GU17" s="939"/>
      <c r="GV17" s="939"/>
      <c r="GW17" s="939"/>
      <c r="GX17" s="939"/>
      <c r="GY17" s="939"/>
      <c r="GZ17" s="939"/>
      <c r="HA17" s="939"/>
      <c r="HB17" s="939"/>
      <c r="HC17" s="939"/>
      <c r="HD17" s="939"/>
      <c r="HE17" s="939"/>
      <c r="HF17" s="939"/>
      <c r="HG17" s="939"/>
      <c r="HH17" s="939"/>
      <c r="HI17" s="939"/>
      <c r="HJ17" s="939"/>
      <c r="HK17" s="939"/>
      <c r="HL17" s="939"/>
      <c r="HM17" s="939"/>
      <c r="HN17" s="939"/>
      <c r="HO17" s="939"/>
      <c r="HP17" s="939"/>
      <c r="HQ17" s="939"/>
      <c r="HR17" s="939"/>
      <c r="HS17" s="939"/>
      <c r="HT17" s="939"/>
      <c r="HU17" s="939"/>
      <c r="HV17" s="939"/>
      <c r="HW17" s="939"/>
      <c r="HX17" s="939"/>
      <c r="HY17" s="939"/>
      <c r="HZ17" s="939"/>
      <c r="IA17" s="939"/>
      <c r="IB17" s="939"/>
      <c r="IC17" s="939"/>
      <c r="ID17" s="939"/>
      <c r="IE17" s="939"/>
      <c r="IF17" s="939"/>
      <c r="IG17" s="939"/>
      <c r="IH17" s="939"/>
      <c r="II17" s="939"/>
    </row>
    <row r="18" spans="1:243" x14ac:dyDescent="0.3">
      <c r="A18" s="934">
        <v>3</v>
      </c>
      <c r="B18" s="935" t="s">
        <v>1291</v>
      </c>
      <c r="C18" s="935"/>
      <c r="D18" s="944"/>
      <c r="E18" s="944"/>
      <c r="F18" s="949"/>
      <c r="G18" s="949"/>
      <c r="H18" s="949"/>
      <c r="I18" s="949"/>
      <c r="J18" s="949"/>
      <c r="K18" s="949"/>
      <c r="L18" s="949"/>
      <c r="M18" s="949"/>
      <c r="N18" s="949"/>
      <c r="O18" s="949"/>
      <c r="P18" s="949"/>
      <c r="Q18" s="949"/>
      <c r="R18" s="938"/>
      <c r="S18" s="938"/>
      <c r="T18" s="938"/>
      <c r="U18" s="939"/>
      <c r="V18" s="881"/>
      <c r="W18" s="940"/>
      <c r="X18" s="956"/>
      <c r="Y18" s="956"/>
      <c r="Z18" s="957"/>
      <c r="AA18" s="939"/>
      <c r="AB18" s="939"/>
      <c r="AC18" s="939"/>
      <c r="AD18" s="939"/>
      <c r="AE18" s="939"/>
      <c r="AF18" s="939"/>
      <c r="AG18" s="939"/>
      <c r="AH18" s="939"/>
      <c r="AI18" s="939"/>
      <c r="AJ18" s="939"/>
      <c r="AK18" s="939"/>
      <c r="AL18" s="939"/>
      <c r="AM18" s="939"/>
      <c r="AN18" s="939"/>
      <c r="AO18" s="939"/>
      <c r="AP18" s="939"/>
      <c r="AQ18" s="939"/>
      <c r="AR18" s="939"/>
      <c r="AS18" s="939"/>
      <c r="AT18" s="939"/>
      <c r="AU18" s="939"/>
      <c r="AV18" s="939"/>
      <c r="AW18" s="939"/>
      <c r="AX18" s="939"/>
      <c r="AY18" s="939"/>
      <c r="AZ18" s="939"/>
      <c r="BA18" s="939"/>
      <c r="BB18" s="939"/>
      <c r="BC18" s="939"/>
      <c r="BD18" s="939"/>
      <c r="BE18" s="939"/>
      <c r="BF18" s="939"/>
      <c r="BG18" s="939"/>
      <c r="BH18" s="939"/>
      <c r="BI18" s="939"/>
      <c r="BJ18" s="939"/>
      <c r="BK18" s="939"/>
      <c r="BL18" s="939"/>
      <c r="BM18" s="939"/>
      <c r="BN18" s="939"/>
      <c r="BO18" s="939"/>
      <c r="BP18" s="939"/>
      <c r="BQ18" s="939"/>
      <c r="BR18" s="939"/>
      <c r="BS18" s="939"/>
      <c r="BT18" s="939"/>
      <c r="BU18" s="939"/>
      <c r="BV18" s="939"/>
      <c r="BW18" s="939"/>
      <c r="BX18" s="939"/>
      <c r="BY18" s="939"/>
      <c r="BZ18" s="939"/>
      <c r="CA18" s="939"/>
      <c r="CB18" s="939"/>
      <c r="CC18" s="939"/>
      <c r="CD18" s="939"/>
      <c r="CE18" s="939"/>
      <c r="CF18" s="939"/>
      <c r="CG18" s="939"/>
      <c r="CH18" s="939"/>
      <c r="CI18" s="939"/>
      <c r="CJ18" s="939"/>
      <c r="CK18" s="939"/>
      <c r="CL18" s="939"/>
      <c r="CM18" s="939"/>
      <c r="CN18" s="939"/>
      <c r="CO18" s="939"/>
      <c r="CP18" s="939"/>
      <c r="CQ18" s="939"/>
      <c r="CR18" s="939"/>
      <c r="CS18" s="939"/>
      <c r="CT18" s="939"/>
      <c r="CU18" s="939"/>
      <c r="CV18" s="939"/>
      <c r="CW18" s="939"/>
      <c r="CX18" s="939"/>
      <c r="CY18" s="939"/>
      <c r="CZ18" s="939"/>
      <c r="DA18" s="939"/>
      <c r="DB18" s="939"/>
      <c r="DC18" s="939"/>
      <c r="DD18" s="939"/>
      <c r="DE18" s="939"/>
      <c r="DF18" s="939"/>
      <c r="DG18" s="939"/>
      <c r="DH18" s="939"/>
      <c r="DI18" s="939"/>
      <c r="DJ18" s="939"/>
      <c r="DK18" s="939"/>
      <c r="DL18" s="939"/>
      <c r="DM18" s="939"/>
      <c r="DN18" s="939"/>
      <c r="DO18" s="939"/>
      <c r="DP18" s="939"/>
      <c r="DQ18" s="939"/>
      <c r="DR18" s="939"/>
      <c r="DS18" s="939"/>
      <c r="DT18" s="939"/>
      <c r="DU18" s="939"/>
      <c r="DV18" s="939"/>
      <c r="DW18" s="939"/>
      <c r="DX18" s="939"/>
      <c r="DY18" s="939"/>
      <c r="DZ18" s="939"/>
      <c r="EA18" s="939"/>
      <c r="EB18" s="939"/>
      <c r="EC18" s="939"/>
      <c r="ED18" s="939"/>
      <c r="EE18" s="939"/>
      <c r="EF18" s="939"/>
      <c r="EG18" s="939"/>
      <c r="EH18" s="939"/>
      <c r="EI18" s="939"/>
      <c r="EJ18" s="939"/>
      <c r="EK18" s="939"/>
      <c r="EL18" s="939"/>
      <c r="EM18" s="939"/>
      <c r="EN18" s="939"/>
      <c r="EO18" s="939"/>
      <c r="EP18" s="939"/>
      <c r="EQ18" s="939"/>
      <c r="ER18" s="939"/>
      <c r="ES18" s="939"/>
      <c r="ET18" s="939"/>
      <c r="EU18" s="939"/>
      <c r="EV18" s="939"/>
      <c r="EW18" s="939"/>
      <c r="EX18" s="939"/>
      <c r="EY18" s="939"/>
      <c r="EZ18" s="939"/>
      <c r="FA18" s="939"/>
      <c r="FB18" s="939"/>
      <c r="FC18" s="939"/>
      <c r="FD18" s="939"/>
      <c r="FE18" s="939"/>
      <c r="FF18" s="939"/>
      <c r="FG18" s="939"/>
      <c r="FH18" s="939"/>
      <c r="FI18" s="939"/>
      <c r="FJ18" s="939"/>
      <c r="FK18" s="939"/>
      <c r="FL18" s="939"/>
      <c r="FM18" s="939"/>
      <c r="FN18" s="939"/>
      <c r="FO18" s="939"/>
      <c r="FP18" s="939"/>
      <c r="FQ18" s="939"/>
      <c r="FR18" s="939"/>
      <c r="FS18" s="939"/>
      <c r="FT18" s="939"/>
      <c r="FU18" s="939"/>
      <c r="FV18" s="939"/>
      <c r="FW18" s="939"/>
      <c r="FX18" s="939"/>
      <c r="FY18" s="939"/>
      <c r="FZ18" s="939"/>
      <c r="GA18" s="939"/>
      <c r="GB18" s="939"/>
      <c r="GC18" s="939"/>
      <c r="GD18" s="939"/>
      <c r="GE18" s="939"/>
      <c r="GF18" s="939"/>
      <c r="GG18" s="939"/>
      <c r="GH18" s="939"/>
      <c r="GI18" s="939"/>
      <c r="GJ18" s="939"/>
      <c r="GK18" s="939"/>
      <c r="GL18" s="939"/>
      <c r="GM18" s="939"/>
      <c r="GN18" s="939"/>
      <c r="GO18" s="939"/>
      <c r="GP18" s="939"/>
      <c r="GQ18" s="939"/>
      <c r="GR18" s="939"/>
      <c r="GS18" s="939"/>
      <c r="GT18" s="939"/>
      <c r="GU18" s="939"/>
      <c r="GV18" s="939"/>
      <c r="GW18" s="939"/>
      <c r="GX18" s="939"/>
      <c r="GY18" s="939"/>
      <c r="GZ18" s="939"/>
      <c r="HA18" s="939"/>
      <c r="HB18" s="939"/>
      <c r="HC18" s="939"/>
      <c r="HD18" s="939"/>
      <c r="HE18" s="939"/>
      <c r="HF18" s="939"/>
      <c r="HG18" s="939"/>
      <c r="HH18" s="939"/>
      <c r="HI18" s="939"/>
      <c r="HJ18" s="939"/>
      <c r="HK18" s="939"/>
      <c r="HL18" s="939"/>
      <c r="HM18" s="939"/>
      <c r="HN18" s="939"/>
      <c r="HO18" s="939"/>
      <c r="HP18" s="939"/>
      <c r="HQ18" s="939"/>
      <c r="HR18" s="939"/>
      <c r="HS18" s="939"/>
      <c r="HT18" s="939"/>
      <c r="HU18" s="939"/>
      <c r="HV18" s="939"/>
      <c r="HW18" s="939"/>
      <c r="HX18" s="939"/>
      <c r="HY18" s="939"/>
      <c r="HZ18" s="939"/>
      <c r="IA18" s="939"/>
      <c r="IB18" s="939"/>
      <c r="IC18" s="939"/>
      <c r="ID18" s="939"/>
      <c r="IE18" s="939"/>
      <c r="IF18" s="939"/>
      <c r="IG18" s="939"/>
      <c r="IH18" s="939"/>
      <c r="II18" s="939"/>
    </row>
    <row r="19" spans="1:243" ht="27" x14ac:dyDescent="0.3">
      <c r="A19" s="942">
        <v>3.1</v>
      </c>
      <c r="B19" s="943" t="s">
        <v>1292</v>
      </c>
      <c r="C19" s="943"/>
      <c r="D19" s="944"/>
      <c r="E19" s="944"/>
      <c r="F19" s="945"/>
      <c r="G19" s="945"/>
      <c r="H19" s="945"/>
      <c r="I19" s="945"/>
      <c r="J19" s="945"/>
      <c r="K19" s="945"/>
      <c r="L19" s="945"/>
      <c r="M19" s="945"/>
      <c r="N19" s="945"/>
      <c r="O19" s="945"/>
      <c r="P19" s="945"/>
      <c r="Q19" s="945"/>
      <c r="R19" s="938">
        <f>$D19*(SUM(F19:N19))</f>
        <v>0</v>
      </c>
      <c r="S19" s="938">
        <f>$D19*(SUM(O19:Q19))</f>
        <v>0</v>
      </c>
      <c r="T19" s="938">
        <f t="shared" si="0"/>
        <v>0</v>
      </c>
      <c r="U19" s="939"/>
      <c r="V19" s="881"/>
      <c r="W19" s="940"/>
      <c r="X19" s="912">
        <f>IF($E19="Y",#REF!,0)</f>
        <v>0</v>
      </c>
      <c r="Y19" s="912">
        <f>IF($E19="N",#REF!,0)</f>
        <v>0</v>
      </c>
      <c r="Z19" s="790" t="e">
        <f>X19/(Y19+X19)</f>
        <v>#DIV/0!</v>
      </c>
      <c r="AA19" s="939"/>
      <c r="AB19" s="939"/>
      <c r="AC19" s="939"/>
      <c r="AD19" s="939"/>
      <c r="AE19" s="939"/>
      <c r="AF19" s="939"/>
      <c r="AG19" s="939"/>
      <c r="AH19" s="939"/>
      <c r="AI19" s="939"/>
      <c r="AJ19" s="939"/>
      <c r="AK19" s="939"/>
      <c r="AL19" s="939"/>
      <c r="AM19" s="939"/>
      <c r="AN19" s="939"/>
      <c r="AO19" s="939"/>
      <c r="AP19" s="939"/>
      <c r="AQ19" s="939"/>
      <c r="AR19" s="939"/>
      <c r="AS19" s="939"/>
      <c r="AT19" s="939"/>
      <c r="AU19" s="939"/>
      <c r="AV19" s="939"/>
      <c r="AW19" s="939"/>
      <c r="AX19" s="939"/>
      <c r="AY19" s="939"/>
      <c r="AZ19" s="939"/>
      <c r="BA19" s="939"/>
      <c r="BB19" s="939"/>
      <c r="BC19" s="939"/>
      <c r="BD19" s="939"/>
      <c r="BE19" s="939"/>
      <c r="BF19" s="939"/>
      <c r="BG19" s="939"/>
      <c r="BH19" s="939"/>
      <c r="BI19" s="939"/>
      <c r="BJ19" s="939"/>
      <c r="BK19" s="939"/>
      <c r="BL19" s="939"/>
      <c r="BM19" s="939"/>
      <c r="BN19" s="939"/>
      <c r="BO19" s="939"/>
      <c r="BP19" s="939"/>
      <c r="BQ19" s="939"/>
      <c r="BR19" s="939"/>
      <c r="BS19" s="939"/>
      <c r="BT19" s="939"/>
      <c r="BU19" s="939"/>
      <c r="BV19" s="939"/>
      <c r="BW19" s="939"/>
      <c r="BX19" s="939"/>
      <c r="BY19" s="939"/>
      <c r="BZ19" s="939"/>
      <c r="CA19" s="939"/>
      <c r="CB19" s="939"/>
      <c r="CC19" s="939"/>
      <c r="CD19" s="939"/>
      <c r="CE19" s="939"/>
      <c r="CF19" s="939"/>
      <c r="CG19" s="939"/>
      <c r="CH19" s="939"/>
      <c r="CI19" s="939"/>
      <c r="CJ19" s="939"/>
      <c r="CK19" s="939"/>
      <c r="CL19" s="939"/>
      <c r="CM19" s="939"/>
      <c r="CN19" s="939"/>
      <c r="CO19" s="939"/>
      <c r="CP19" s="939"/>
      <c r="CQ19" s="939"/>
      <c r="CR19" s="939"/>
      <c r="CS19" s="939"/>
      <c r="CT19" s="939"/>
      <c r="CU19" s="939"/>
      <c r="CV19" s="939"/>
      <c r="CW19" s="939"/>
      <c r="CX19" s="939"/>
      <c r="CY19" s="939"/>
      <c r="CZ19" s="939"/>
      <c r="DA19" s="939"/>
      <c r="DB19" s="939"/>
      <c r="DC19" s="939"/>
      <c r="DD19" s="939"/>
      <c r="DE19" s="939"/>
      <c r="DF19" s="939"/>
      <c r="DG19" s="939"/>
      <c r="DH19" s="939"/>
      <c r="DI19" s="939"/>
      <c r="DJ19" s="939"/>
      <c r="DK19" s="939"/>
      <c r="DL19" s="939"/>
      <c r="DM19" s="939"/>
      <c r="DN19" s="939"/>
      <c r="DO19" s="939"/>
      <c r="DP19" s="939"/>
      <c r="DQ19" s="939"/>
      <c r="DR19" s="939"/>
      <c r="DS19" s="939"/>
      <c r="DT19" s="939"/>
      <c r="DU19" s="939"/>
      <c r="DV19" s="939"/>
      <c r="DW19" s="939"/>
      <c r="DX19" s="939"/>
      <c r="DY19" s="939"/>
      <c r="DZ19" s="939"/>
      <c r="EA19" s="939"/>
      <c r="EB19" s="939"/>
      <c r="EC19" s="939"/>
      <c r="ED19" s="939"/>
      <c r="EE19" s="939"/>
      <c r="EF19" s="939"/>
      <c r="EG19" s="939"/>
      <c r="EH19" s="939"/>
      <c r="EI19" s="939"/>
      <c r="EJ19" s="939"/>
      <c r="EK19" s="939"/>
      <c r="EL19" s="939"/>
      <c r="EM19" s="939"/>
      <c r="EN19" s="939"/>
      <c r="EO19" s="939"/>
      <c r="EP19" s="939"/>
      <c r="EQ19" s="939"/>
      <c r="ER19" s="939"/>
      <c r="ES19" s="939"/>
      <c r="ET19" s="939"/>
      <c r="EU19" s="939"/>
      <c r="EV19" s="939"/>
      <c r="EW19" s="939"/>
      <c r="EX19" s="939"/>
      <c r="EY19" s="939"/>
      <c r="EZ19" s="939"/>
      <c r="FA19" s="939"/>
      <c r="FB19" s="939"/>
      <c r="FC19" s="939"/>
      <c r="FD19" s="939"/>
      <c r="FE19" s="939"/>
      <c r="FF19" s="939"/>
      <c r="FG19" s="939"/>
      <c r="FH19" s="939"/>
      <c r="FI19" s="939"/>
      <c r="FJ19" s="939"/>
      <c r="FK19" s="939"/>
      <c r="FL19" s="939"/>
      <c r="FM19" s="939"/>
      <c r="FN19" s="939"/>
      <c r="FO19" s="939"/>
      <c r="FP19" s="939"/>
      <c r="FQ19" s="939"/>
      <c r="FR19" s="939"/>
      <c r="FS19" s="939"/>
      <c r="FT19" s="939"/>
      <c r="FU19" s="939"/>
      <c r="FV19" s="939"/>
      <c r="FW19" s="939"/>
      <c r="FX19" s="939"/>
      <c r="FY19" s="939"/>
      <c r="FZ19" s="939"/>
      <c r="GA19" s="939"/>
      <c r="GB19" s="939"/>
      <c r="GC19" s="939"/>
      <c r="GD19" s="939"/>
      <c r="GE19" s="939"/>
      <c r="GF19" s="939"/>
      <c r="GG19" s="939"/>
      <c r="GH19" s="939"/>
      <c r="GI19" s="939"/>
      <c r="GJ19" s="939"/>
      <c r="GK19" s="939"/>
      <c r="GL19" s="939"/>
      <c r="GM19" s="939"/>
      <c r="GN19" s="939"/>
      <c r="GO19" s="939"/>
      <c r="GP19" s="939"/>
      <c r="GQ19" s="939"/>
      <c r="GR19" s="939"/>
      <c r="GS19" s="939"/>
      <c r="GT19" s="939"/>
      <c r="GU19" s="939"/>
      <c r="GV19" s="939"/>
      <c r="GW19" s="939"/>
      <c r="GX19" s="939"/>
      <c r="GY19" s="939"/>
      <c r="GZ19" s="939"/>
      <c r="HA19" s="939"/>
      <c r="HB19" s="939"/>
      <c r="HC19" s="939"/>
      <c r="HD19" s="939"/>
      <c r="HE19" s="939"/>
      <c r="HF19" s="939"/>
      <c r="HG19" s="939"/>
      <c r="HH19" s="939"/>
      <c r="HI19" s="939"/>
      <c r="HJ19" s="939"/>
      <c r="HK19" s="939"/>
      <c r="HL19" s="939"/>
      <c r="HM19" s="939"/>
      <c r="HN19" s="939"/>
      <c r="HO19" s="939"/>
      <c r="HP19" s="939"/>
      <c r="HQ19" s="939"/>
      <c r="HR19" s="939"/>
      <c r="HS19" s="939"/>
      <c r="HT19" s="939"/>
      <c r="HU19" s="939"/>
      <c r="HV19" s="939"/>
      <c r="HW19" s="939"/>
      <c r="HX19" s="939"/>
      <c r="HY19" s="939"/>
      <c r="HZ19" s="939"/>
      <c r="IA19" s="939"/>
      <c r="IB19" s="939"/>
      <c r="IC19" s="939"/>
      <c r="ID19" s="939"/>
      <c r="IE19" s="939"/>
      <c r="IF19" s="939"/>
      <c r="IG19" s="939"/>
      <c r="IH19" s="939"/>
      <c r="II19" s="939"/>
    </row>
    <row r="20" spans="1:243" ht="27" x14ac:dyDescent="0.3">
      <c r="A20" s="942">
        <v>3.2</v>
      </c>
      <c r="B20" s="943" t="s">
        <v>1273</v>
      </c>
      <c r="C20" s="943"/>
      <c r="D20" s="944"/>
      <c r="E20" s="944"/>
      <c r="F20" s="945"/>
      <c r="G20" s="945"/>
      <c r="H20" s="945"/>
      <c r="I20" s="945"/>
      <c r="J20" s="945"/>
      <c r="K20" s="945"/>
      <c r="L20" s="945"/>
      <c r="M20" s="945"/>
      <c r="N20" s="945"/>
      <c r="O20" s="945"/>
      <c r="P20" s="945"/>
      <c r="Q20" s="945"/>
      <c r="R20" s="938">
        <f>$D20*(SUM(F20:N20))</f>
        <v>0</v>
      </c>
      <c r="S20" s="938">
        <f>$D20*(SUM(O20:Q20))</f>
        <v>0</v>
      </c>
      <c r="T20" s="938">
        <f t="shared" si="0"/>
        <v>0</v>
      </c>
      <c r="U20" s="939"/>
      <c r="V20" s="881"/>
      <c r="W20" s="940"/>
      <c r="X20" s="912">
        <f>IF($E20="Y",#REF!,0)</f>
        <v>0</v>
      </c>
      <c r="Y20" s="912">
        <f>IF($E20="N",#REF!,0)</f>
        <v>0</v>
      </c>
      <c r="Z20" s="790" t="e">
        <f>X20/(Y20+X20)</f>
        <v>#DIV/0!</v>
      </c>
      <c r="AA20" s="939"/>
      <c r="AB20" s="939"/>
      <c r="AC20" s="939"/>
      <c r="AD20" s="939"/>
      <c r="AE20" s="939"/>
      <c r="AF20" s="939"/>
      <c r="AG20" s="939"/>
      <c r="AH20" s="939"/>
      <c r="AI20" s="939"/>
      <c r="AJ20" s="939"/>
      <c r="AK20" s="939"/>
      <c r="AL20" s="939"/>
      <c r="AM20" s="939"/>
      <c r="AN20" s="939"/>
      <c r="AO20" s="939"/>
      <c r="AP20" s="939"/>
      <c r="AQ20" s="939"/>
      <c r="AR20" s="939"/>
      <c r="AS20" s="939"/>
      <c r="AT20" s="939"/>
      <c r="AU20" s="939"/>
      <c r="AV20" s="939"/>
      <c r="AW20" s="939"/>
      <c r="AX20" s="939"/>
      <c r="AY20" s="939"/>
      <c r="AZ20" s="939"/>
      <c r="BA20" s="939"/>
      <c r="BB20" s="939"/>
      <c r="BC20" s="939"/>
      <c r="BD20" s="939"/>
      <c r="BE20" s="939"/>
      <c r="BF20" s="939"/>
      <c r="BG20" s="939"/>
      <c r="BH20" s="939"/>
      <c r="BI20" s="939"/>
      <c r="BJ20" s="939"/>
      <c r="BK20" s="939"/>
      <c r="BL20" s="939"/>
      <c r="BM20" s="939"/>
      <c r="BN20" s="939"/>
      <c r="BO20" s="939"/>
      <c r="BP20" s="939"/>
      <c r="BQ20" s="939"/>
      <c r="BR20" s="939"/>
      <c r="BS20" s="939"/>
      <c r="BT20" s="939"/>
      <c r="BU20" s="939"/>
      <c r="BV20" s="939"/>
      <c r="BW20" s="939"/>
      <c r="BX20" s="939"/>
      <c r="BY20" s="939"/>
      <c r="BZ20" s="939"/>
      <c r="CA20" s="939"/>
      <c r="CB20" s="939"/>
      <c r="CC20" s="939"/>
      <c r="CD20" s="939"/>
      <c r="CE20" s="939"/>
      <c r="CF20" s="939"/>
      <c r="CG20" s="939"/>
      <c r="CH20" s="939"/>
      <c r="CI20" s="939"/>
      <c r="CJ20" s="939"/>
      <c r="CK20" s="939"/>
      <c r="CL20" s="939"/>
      <c r="CM20" s="939"/>
      <c r="CN20" s="939"/>
      <c r="CO20" s="939"/>
      <c r="CP20" s="939"/>
      <c r="CQ20" s="939"/>
      <c r="CR20" s="939"/>
      <c r="CS20" s="939"/>
      <c r="CT20" s="939"/>
      <c r="CU20" s="939"/>
      <c r="CV20" s="939"/>
      <c r="CW20" s="939"/>
      <c r="CX20" s="939"/>
      <c r="CY20" s="939"/>
      <c r="CZ20" s="939"/>
      <c r="DA20" s="939"/>
      <c r="DB20" s="939"/>
      <c r="DC20" s="939"/>
      <c r="DD20" s="939"/>
      <c r="DE20" s="939"/>
      <c r="DF20" s="939"/>
      <c r="DG20" s="939"/>
      <c r="DH20" s="939"/>
      <c r="DI20" s="939"/>
      <c r="DJ20" s="939"/>
      <c r="DK20" s="939"/>
      <c r="DL20" s="939"/>
      <c r="DM20" s="939"/>
      <c r="DN20" s="939"/>
      <c r="DO20" s="939"/>
      <c r="DP20" s="939"/>
      <c r="DQ20" s="939"/>
      <c r="DR20" s="939"/>
      <c r="DS20" s="939"/>
      <c r="DT20" s="939"/>
      <c r="DU20" s="939"/>
      <c r="DV20" s="939"/>
      <c r="DW20" s="939"/>
      <c r="DX20" s="939"/>
      <c r="DY20" s="939"/>
      <c r="DZ20" s="939"/>
      <c r="EA20" s="939"/>
      <c r="EB20" s="939"/>
      <c r="EC20" s="939"/>
      <c r="ED20" s="939"/>
      <c r="EE20" s="939"/>
      <c r="EF20" s="939"/>
      <c r="EG20" s="939"/>
      <c r="EH20" s="939"/>
      <c r="EI20" s="939"/>
      <c r="EJ20" s="939"/>
      <c r="EK20" s="939"/>
      <c r="EL20" s="939"/>
      <c r="EM20" s="939"/>
      <c r="EN20" s="939"/>
      <c r="EO20" s="939"/>
      <c r="EP20" s="939"/>
      <c r="EQ20" s="939"/>
      <c r="ER20" s="939"/>
      <c r="ES20" s="939"/>
      <c r="ET20" s="939"/>
      <c r="EU20" s="939"/>
      <c r="EV20" s="939"/>
      <c r="EW20" s="939"/>
      <c r="EX20" s="939"/>
      <c r="EY20" s="939"/>
      <c r="EZ20" s="939"/>
      <c r="FA20" s="939"/>
      <c r="FB20" s="939"/>
      <c r="FC20" s="939"/>
      <c r="FD20" s="939"/>
      <c r="FE20" s="939"/>
      <c r="FF20" s="939"/>
      <c r="FG20" s="939"/>
      <c r="FH20" s="939"/>
      <c r="FI20" s="939"/>
      <c r="FJ20" s="939"/>
      <c r="FK20" s="939"/>
      <c r="FL20" s="939"/>
      <c r="FM20" s="939"/>
      <c r="FN20" s="939"/>
      <c r="FO20" s="939"/>
      <c r="FP20" s="939"/>
      <c r="FQ20" s="939"/>
      <c r="FR20" s="939"/>
      <c r="FS20" s="939"/>
      <c r="FT20" s="939"/>
      <c r="FU20" s="939"/>
      <c r="FV20" s="939"/>
      <c r="FW20" s="939"/>
      <c r="FX20" s="939"/>
      <c r="FY20" s="939"/>
      <c r="FZ20" s="939"/>
      <c r="GA20" s="939"/>
      <c r="GB20" s="939"/>
      <c r="GC20" s="939"/>
      <c r="GD20" s="939"/>
      <c r="GE20" s="939"/>
      <c r="GF20" s="939"/>
      <c r="GG20" s="939"/>
      <c r="GH20" s="939"/>
      <c r="GI20" s="939"/>
      <c r="GJ20" s="939"/>
      <c r="GK20" s="939"/>
      <c r="GL20" s="939"/>
      <c r="GM20" s="939"/>
      <c r="GN20" s="939"/>
      <c r="GO20" s="939"/>
      <c r="GP20" s="939"/>
      <c r="GQ20" s="939"/>
      <c r="GR20" s="939"/>
      <c r="GS20" s="939"/>
      <c r="GT20" s="939"/>
      <c r="GU20" s="939"/>
      <c r="GV20" s="939"/>
      <c r="GW20" s="939"/>
      <c r="GX20" s="939"/>
      <c r="GY20" s="939"/>
      <c r="GZ20" s="939"/>
      <c r="HA20" s="939"/>
      <c r="HB20" s="939"/>
      <c r="HC20" s="939"/>
      <c r="HD20" s="939"/>
      <c r="HE20" s="939"/>
      <c r="HF20" s="939"/>
      <c r="HG20" s="939"/>
      <c r="HH20" s="939"/>
      <c r="HI20" s="939"/>
      <c r="HJ20" s="939"/>
      <c r="HK20" s="939"/>
      <c r="HL20" s="939"/>
      <c r="HM20" s="939"/>
      <c r="HN20" s="939"/>
      <c r="HO20" s="939"/>
      <c r="HP20" s="939"/>
      <c r="HQ20" s="939"/>
      <c r="HR20" s="939"/>
      <c r="HS20" s="939"/>
      <c r="HT20" s="939"/>
      <c r="HU20" s="939"/>
      <c r="HV20" s="939"/>
      <c r="HW20" s="939"/>
      <c r="HX20" s="939"/>
      <c r="HY20" s="939"/>
      <c r="HZ20" s="939"/>
      <c r="IA20" s="939"/>
      <c r="IB20" s="939"/>
      <c r="IC20" s="939"/>
      <c r="ID20" s="939"/>
      <c r="IE20" s="939"/>
      <c r="IF20" s="939"/>
      <c r="IG20" s="939"/>
      <c r="IH20" s="939"/>
      <c r="II20" s="939"/>
    </row>
    <row r="21" spans="1:243" x14ac:dyDescent="0.3">
      <c r="A21" s="942"/>
      <c r="B21" s="935" t="s">
        <v>1293</v>
      </c>
      <c r="C21" s="935"/>
      <c r="D21" s="944"/>
      <c r="E21" s="944"/>
      <c r="F21" s="947">
        <f>SUM(F19:F20)</f>
        <v>0</v>
      </c>
      <c r="G21" s="947">
        <f t="shared" ref="G21:Q21" si="6">SUM(G19:G20)</f>
        <v>0</v>
      </c>
      <c r="H21" s="947">
        <f t="shared" si="6"/>
        <v>0</v>
      </c>
      <c r="I21" s="947">
        <f t="shared" si="6"/>
        <v>0</v>
      </c>
      <c r="J21" s="947">
        <f t="shared" si="6"/>
        <v>0</v>
      </c>
      <c r="K21" s="947">
        <f t="shared" si="6"/>
        <v>0</v>
      </c>
      <c r="L21" s="947">
        <f t="shared" si="6"/>
        <v>0</v>
      </c>
      <c r="M21" s="947">
        <f t="shared" si="6"/>
        <v>0</v>
      </c>
      <c r="N21" s="947">
        <f t="shared" si="6"/>
        <v>0</v>
      </c>
      <c r="O21" s="947">
        <f t="shared" si="6"/>
        <v>0</v>
      </c>
      <c r="P21" s="947">
        <f t="shared" si="6"/>
        <v>0</v>
      </c>
      <c r="Q21" s="947">
        <f t="shared" si="6"/>
        <v>0</v>
      </c>
      <c r="R21" s="948">
        <f>SUM(R19:R20)</f>
        <v>0</v>
      </c>
      <c r="S21" s="948">
        <f>SUM(S19:S20)</f>
        <v>0</v>
      </c>
      <c r="T21" s="948">
        <f t="shared" si="0"/>
        <v>0</v>
      </c>
      <c r="U21" s="939"/>
      <c r="V21" s="881"/>
      <c r="W21" s="940"/>
      <c r="X21" s="1212">
        <f>SUM(X19:X20)</f>
        <v>0</v>
      </c>
      <c r="Y21" s="1212">
        <f>SUM(Y19:Y20)</f>
        <v>0</v>
      </c>
      <c r="Z21" s="1211" t="e">
        <f t="shared" ref="Z21" si="7">X21/(Y21+X21)</f>
        <v>#DIV/0!</v>
      </c>
      <c r="AA21" s="939"/>
      <c r="AB21" s="939"/>
      <c r="AC21" s="939"/>
      <c r="AD21" s="939"/>
      <c r="AE21" s="939"/>
      <c r="AF21" s="939"/>
      <c r="AG21" s="939"/>
      <c r="AH21" s="939"/>
      <c r="AI21" s="939"/>
      <c r="AJ21" s="939"/>
      <c r="AK21" s="939"/>
      <c r="AL21" s="939"/>
      <c r="AM21" s="939"/>
      <c r="AN21" s="939"/>
      <c r="AO21" s="939"/>
      <c r="AP21" s="939"/>
      <c r="AQ21" s="939"/>
      <c r="AR21" s="939"/>
      <c r="AS21" s="939"/>
      <c r="AT21" s="939"/>
      <c r="AU21" s="939"/>
      <c r="AV21" s="939"/>
      <c r="AW21" s="939"/>
      <c r="AX21" s="939"/>
      <c r="AY21" s="939"/>
      <c r="AZ21" s="939"/>
      <c r="BA21" s="939"/>
      <c r="BB21" s="939"/>
      <c r="BC21" s="939"/>
      <c r="BD21" s="939"/>
      <c r="BE21" s="939"/>
      <c r="BF21" s="939"/>
      <c r="BG21" s="939"/>
      <c r="BH21" s="939"/>
      <c r="BI21" s="939"/>
      <c r="BJ21" s="939"/>
      <c r="BK21" s="939"/>
      <c r="BL21" s="939"/>
      <c r="BM21" s="939"/>
      <c r="BN21" s="939"/>
      <c r="BO21" s="939"/>
      <c r="BP21" s="939"/>
      <c r="BQ21" s="939"/>
      <c r="BR21" s="939"/>
      <c r="BS21" s="939"/>
      <c r="BT21" s="939"/>
      <c r="BU21" s="939"/>
      <c r="BV21" s="939"/>
      <c r="BW21" s="939"/>
      <c r="BX21" s="939"/>
      <c r="BY21" s="939"/>
      <c r="BZ21" s="939"/>
      <c r="CA21" s="939"/>
      <c r="CB21" s="939"/>
      <c r="CC21" s="939"/>
      <c r="CD21" s="939"/>
      <c r="CE21" s="939"/>
      <c r="CF21" s="939"/>
      <c r="CG21" s="939"/>
      <c r="CH21" s="939"/>
      <c r="CI21" s="939"/>
      <c r="CJ21" s="939"/>
      <c r="CK21" s="939"/>
      <c r="CL21" s="939"/>
      <c r="CM21" s="939"/>
      <c r="CN21" s="939"/>
      <c r="CO21" s="939"/>
      <c r="CP21" s="939"/>
      <c r="CQ21" s="939"/>
      <c r="CR21" s="939"/>
      <c r="CS21" s="939"/>
      <c r="CT21" s="939"/>
      <c r="CU21" s="939"/>
      <c r="CV21" s="939"/>
      <c r="CW21" s="939"/>
      <c r="CX21" s="939"/>
      <c r="CY21" s="939"/>
      <c r="CZ21" s="939"/>
      <c r="DA21" s="939"/>
      <c r="DB21" s="939"/>
      <c r="DC21" s="939"/>
      <c r="DD21" s="939"/>
      <c r="DE21" s="939"/>
      <c r="DF21" s="939"/>
      <c r="DG21" s="939"/>
      <c r="DH21" s="939"/>
      <c r="DI21" s="939"/>
      <c r="DJ21" s="939"/>
      <c r="DK21" s="939"/>
      <c r="DL21" s="939"/>
      <c r="DM21" s="939"/>
      <c r="DN21" s="939"/>
      <c r="DO21" s="939"/>
      <c r="DP21" s="939"/>
      <c r="DQ21" s="939"/>
      <c r="DR21" s="939"/>
      <c r="DS21" s="939"/>
      <c r="DT21" s="939"/>
      <c r="DU21" s="939"/>
      <c r="DV21" s="939"/>
      <c r="DW21" s="939"/>
      <c r="DX21" s="939"/>
      <c r="DY21" s="939"/>
      <c r="DZ21" s="939"/>
      <c r="EA21" s="939"/>
      <c r="EB21" s="939"/>
      <c r="EC21" s="939"/>
      <c r="ED21" s="939"/>
      <c r="EE21" s="939"/>
      <c r="EF21" s="939"/>
      <c r="EG21" s="939"/>
      <c r="EH21" s="939"/>
      <c r="EI21" s="939"/>
      <c r="EJ21" s="939"/>
      <c r="EK21" s="939"/>
      <c r="EL21" s="939"/>
      <c r="EM21" s="939"/>
      <c r="EN21" s="939"/>
      <c r="EO21" s="939"/>
      <c r="EP21" s="939"/>
      <c r="EQ21" s="939"/>
      <c r="ER21" s="939"/>
      <c r="ES21" s="939"/>
      <c r="ET21" s="939"/>
      <c r="EU21" s="939"/>
      <c r="EV21" s="939"/>
      <c r="EW21" s="939"/>
      <c r="EX21" s="939"/>
      <c r="EY21" s="939"/>
      <c r="EZ21" s="939"/>
      <c r="FA21" s="939"/>
      <c r="FB21" s="939"/>
      <c r="FC21" s="939"/>
      <c r="FD21" s="939"/>
      <c r="FE21" s="939"/>
      <c r="FF21" s="939"/>
      <c r="FG21" s="939"/>
      <c r="FH21" s="939"/>
      <c r="FI21" s="939"/>
      <c r="FJ21" s="939"/>
      <c r="FK21" s="939"/>
      <c r="FL21" s="939"/>
      <c r="FM21" s="939"/>
      <c r="FN21" s="939"/>
      <c r="FO21" s="939"/>
      <c r="FP21" s="939"/>
      <c r="FQ21" s="939"/>
      <c r="FR21" s="939"/>
      <c r="FS21" s="939"/>
      <c r="FT21" s="939"/>
      <c r="FU21" s="939"/>
      <c r="FV21" s="939"/>
      <c r="FW21" s="939"/>
      <c r="FX21" s="939"/>
      <c r="FY21" s="939"/>
      <c r="FZ21" s="939"/>
      <c r="GA21" s="939"/>
      <c r="GB21" s="939"/>
      <c r="GC21" s="939"/>
      <c r="GD21" s="939"/>
      <c r="GE21" s="939"/>
      <c r="GF21" s="939"/>
      <c r="GG21" s="939"/>
      <c r="GH21" s="939"/>
      <c r="GI21" s="939"/>
      <c r="GJ21" s="939"/>
      <c r="GK21" s="939"/>
      <c r="GL21" s="939"/>
      <c r="GM21" s="939"/>
      <c r="GN21" s="939"/>
      <c r="GO21" s="939"/>
      <c r="GP21" s="939"/>
      <c r="GQ21" s="939"/>
      <c r="GR21" s="939"/>
      <c r="GS21" s="939"/>
      <c r="GT21" s="939"/>
      <c r="GU21" s="939"/>
      <c r="GV21" s="939"/>
      <c r="GW21" s="939"/>
      <c r="GX21" s="939"/>
      <c r="GY21" s="939"/>
      <c r="GZ21" s="939"/>
      <c r="HA21" s="939"/>
      <c r="HB21" s="939"/>
      <c r="HC21" s="939"/>
      <c r="HD21" s="939"/>
      <c r="HE21" s="939"/>
      <c r="HF21" s="939"/>
      <c r="HG21" s="939"/>
      <c r="HH21" s="939"/>
      <c r="HI21" s="939"/>
      <c r="HJ21" s="939"/>
      <c r="HK21" s="939"/>
      <c r="HL21" s="939"/>
      <c r="HM21" s="939"/>
      <c r="HN21" s="939"/>
      <c r="HO21" s="939"/>
      <c r="HP21" s="939"/>
      <c r="HQ21" s="939"/>
      <c r="HR21" s="939"/>
      <c r="HS21" s="939"/>
      <c r="HT21" s="939"/>
      <c r="HU21" s="939"/>
      <c r="HV21" s="939"/>
      <c r="HW21" s="939"/>
      <c r="HX21" s="939"/>
      <c r="HY21" s="939"/>
      <c r="HZ21" s="939"/>
      <c r="IA21" s="939"/>
      <c r="IB21" s="939"/>
      <c r="IC21" s="939"/>
      <c r="ID21" s="939"/>
      <c r="IE21" s="939"/>
      <c r="IF21" s="939"/>
      <c r="IG21" s="939"/>
      <c r="IH21" s="939"/>
      <c r="II21" s="939"/>
    </row>
    <row r="22" spans="1:243" x14ac:dyDescent="0.3">
      <c r="A22" s="942"/>
      <c r="B22" s="935"/>
      <c r="C22" s="935"/>
      <c r="D22" s="944"/>
      <c r="E22" s="944"/>
      <c r="F22" s="949"/>
      <c r="G22" s="949"/>
      <c r="H22" s="949"/>
      <c r="I22" s="949"/>
      <c r="J22" s="949"/>
      <c r="K22" s="949"/>
      <c r="L22" s="949"/>
      <c r="M22" s="949"/>
      <c r="N22" s="949"/>
      <c r="O22" s="949"/>
      <c r="P22" s="949"/>
      <c r="Q22" s="949"/>
      <c r="R22" s="938"/>
      <c r="S22" s="938"/>
      <c r="T22" s="938"/>
      <c r="U22" s="939"/>
      <c r="V22" s="881"/>
      <c r="W22" s="940"/>
      <c r="X22" s="956"/>
      <c r="Y22" s="956"/>
      <c r="Z22" s="957"/>
      <c r="AA22" s="939"/>
      <c r="AB22" s="939"/>
      <c r="AC22" s="939"/>
      <c r="AD22" s="939"/>
      <c r="AE22" s="939"/>
      <c r="AF22" s="939"/>
      <c r="AG22" s="939"/>
      <c r="AH22" s="939"/>
      <c r="AI22" s="939"/>
      <c r="AJ22" s="939"/>
      <c r="AK22" s="939"/>
      <c r="AL22" s="939"/>
      <c r="AM22" s="939"/>
      <c r="AN22" s="939"/>
      <c r="AO22" s="939"/>
      <c r="AP22" s="939"/>
      <c r="AQ22" s="939"/>
      <c r="AR22" s="939"/>
      <c r="AS22" s="939"/>
      <c r="AT22" s="939"/>
      <c r="AU22" s="939"/>
      <c r="AV22" s="939"/>
      <c r="AW22" s="939"/>
      <c r="AX22" s="939"/>
      <c r="AY22" s="939"/>
      <c r="AZ22" s="939"/>
      <c r="BA22" s="939"/>
      <c r="BB22" s="939"/>
      <c r="BC22" s="939"/>
      <c r="BD22" s="939"/>
      <c r="BE22" s="939"/>
      <c r="BF22" s="939"/>
      <c r="BG22" s="939"/>
      <c r="BH22" s="939"/>
      <c r="BI22" s="939"/>
      <c r="BJ22" s="939"/>
      <c r="BK22" s="939"/>
      <c r="BL22" s="939"/>
      <c r="BM22" s="939"/>
      <c r="BN22" s="939"/>
      <c r="BO22" s="939"/>
      <c r="BP22" s="939"/>
      <c r="BQ22" s="939"/>
      <c r="BR22" s="939"/>
      <c r="BS22" s="939"/>
      <c r="BT22" s="939"/>
      <c r="BU22" s="939"/>
      <c r="BV22" s="939"/>
      <c r="BW22" s="939"/>
      <c r="BX22" s="939"/>
      <c r="BY22" s="939"/>
      <c r="BZ22" s="939"/>
      <c r="CA22" s="939"/>
      <c r="CB22" s="939"/>
      <c r="CC22" s="939"/>
      <c r="CD22" s="939"/>
      <c r="CE22" s="939"/>
      <c r="CF22" s="939"/>
      <c r="CG22" s="939"/>
      <c r="CH22" s="939"/>
      <c r="CI22" s="939"/>
      <c r="CJ22" s="939"/>
      <c r="CK22" s="939"/>
      <c r="CL22" s="939"/>
      <c r="CM22" s="939"/>
      <c r="CN22" s="939"/>
      <c r="CO22" s="939"/>
      <c r="CP22" s="939"/>
      <c r="CQ22" s="939"/>
      <c r="CR22" s="939"/>
      <c r="CS22" s="939"/>
      <c r="CT22" s="939"/>
      <c r="CU22" s="939"/>
      <c r="CV22" s="939"/>
      <c r="CW22" s="939"/>
      <c r="CX22" s="939"/>
      <c r="CY22" s="939"/>
      <c r="CZ22" s="939"/>
      <c r="DA22" s="939"/>
      <c r="DB22" s="939"/>
      <c r="DC22" s="939"/>
      <c r="DD22" s="939"/>
      <c r="DE22" s="939"/>
      <c r="DF22" s="939"/>
      <c r="DG22" s="939"/>
      <c r="DH22" s="939"/>
      <c r="DI22" s="939"/>
      <c r="DJ22" s="939"/>
      <c r="DK22" s="939"/>
      <c r="DL22" s="939"/>
      <c r="DM22" s="939"/>
      <c r="DN22" s="939"/>
      <c r="DO22" s="939"/>
      <c r="DP22" s="939"/>
      <c r="DQ22" s="939"/>
      <c r="DR22" s="939"/>
      <c r="DS22" s="939"/>
      <c r="DT22" s="939"/>
      <c r="DU22" s="939"/>
      <c r="DV22" s="939"/>
      <c r="DW22" s="939"/>
      <c r="DX22" s="939"/>
      <c r="DY22" s="939"/>
      <c r="DZ22" s="939"/>
      <c r="EA22" s="939"/>
      <c r="EB22" s="939"/>
      <c r="EC22" s="939"/>
      <c r="ED22" s="939"/>
      <c r="EE22" s="939"/>
      <c r="EF22" s="939"/>
      <c r="EG22" s="939"/>
      <c r="EH22" s="939"/>
      <c r="EI22" s="939"/>
      <c r="EJ22" s="939"/>
      <c r="EK22" s="939"/>
      <c r="EL22" s="939"/>
      <c r="EM22" s="939"/>
      <c r="EN22" s="939"/>
      <c r="EO22" s="939"/>
      <c r="EP22" s="939"/>
      <c r="EQ22" s="939"/>
      <c r="ER22" s="939"/>
      <c r="ES22" s="939"/>
      <c r="ET22" s="939"/>
      <c r="EU22" s="939"/>
      <c r="EV22" s="939"/>
      <c r="EW22" s="939"/>
      <c r="EX22" s="939"/>
      <c r="EY22" s="939"/>
      <c r="EZ22" s="939"/>
      <c r="FA22" s="939"/>
      <c r="FB22" s="939"/>
      <c r="FC22" s="939"/>
      <c r="FD22" s="939"/>
      <c r="FE22" s="939"/>
      <c r="FF22" s="939"/>
      <c r="FG22" s="939"/>
      <c r="FH22" s="939"/>
      <c r="FI22" s="939"/>
      <c r="FJ22" s="939"/>
      <c r="FK22" s="939"/>
      <c r="FL22" s="939"/>
      <c r="FM22" s="939"/>
      <c r="FN22" s="939"/>
      <c r="FO22" s="939"/>
      <c r="FP22" s="939"/>
      <c r="FQ22" s="939"/>
      <c r="FR22" s="939"/>
      <c r="FS22" s="939"/>
      <c r="FT22" s="939"/>
      <c r="FU22" s="939"/>
      <c r="FV22" s="939"/>
      <c r="FW22" s="939"/>
      <c r="FX22" s="939"/>
      <c r="FY22" s="939"/>
      <c r="FZ22" s="939"/>
      <c r="GA22" s="939"/>
      <c r="GB22" s="939"/>
      <c r="GC22" s="939"/>
      <c r="GD22" s="939"/>
      <c r="GE22" s="939"/>
      <c r="GF22" s="939"/>
      <c r="GG22" s="939"/>
      <c r="GH22" s="939"/>
      <c r="GI22" s="939"/>
      <c r="GJ22" s="939"/>
      <c r="GK22" s="939"/>
      <c r="GL22" s="939"/>
      <c r="GM22" s="939"/>
      <c r="GN22" s="939"/>
      <c r="GO22" s="939"/>
      <c r="GP22" s="939"/>
      <c r="GQ22" s="939"/>
      <c r="GR22" s="939"/>
      <c r="GS22" s="939"/>
      <c r="GT22" s="939"/>
      <c r="GU22" s="939"/>
      <c r="GV22" s="939"/>
      <c r="GW22" s="939"/>
      <c r="GX22" s="939"/>
      <c r="GY22" s="939"/>
      <c r="GZ22" s="939"/>
      <c r="HA22" s="939"/>
      <c r="HB22" s="939"/>
      <c r="HC22" s="939"/>
      <c r="HD22" s="939"/>
      <c r="HE22" s="939"/>
      <c r="HF22" s="939"/>
      <c r="HG22" s="939"/>
      <c r="HH22" s="939"/>
      <c r="HI22" s="939"/>
      <c r="HJ22" s="939"/>
      <c r="HK22" s="939"/>
      <c r="HL22" s="939"/>
      <c r="HM22" s="939"/>
      <c r="HN22" s="939"/>
      <c r="HO22" s="939"/>
      <c r="HP22" s="939"/>
      <c r="HQ22" s="939"/>
      <c r="HR22" s="939"/>
      <c r="HS22" s="939"/>
      <c r="HT22" s="939"/>
      <c r="HU22" s="939"/>
      <c r="HV22" s="939"/>
      <c r="HW22" s="939"/>
      <c r="HX22" s="939"/>
      <c r="HY22" s="939"/>
      <c r="HZ22" s="939"/>
      <c r="IA22" s="939"/>
      <c r="IB22" s="939"/>
      <c r="IC22" s="939"/>
      <c r="ID22" s="939"/>
      <c r="IE22" s="939"/>
      <c r="IF22" s="939"/>
      <c r="IG22" s="939"/>
      <c r="IH22" s="939"/>
      <c r="II22" s="939"/>
    </row>
    <row r="23" spans="1:243" x14ac:dyDescent="0.3">
      <c r="A23" s="934">
        <v>4</v>
      </c>
      <c r="B23" s="935" t="s">
        <v>1294</v>
      </c>
      <c r="C23" s="935"/>
      <c r="D23" s="944"/>
      <c r="E23" s="944"/>
      <c r="F23" s="949"/>
      <c r="G23" s="949"/>
      <c r="H23" s="949"/>
      <c r="I23" s="949"/>
      <c r="J23" s="949"/>
      <c r="K23" s="949"/>
      <c r="L23" s="949"/>
      <c r="M23" s="949"/>
      <c r="N23" s="949"/>
      <c r="O23" s="949"/>
      <c r="P23" s="949"/>
      <c r="Q23" s="949"/>
      <c r="R23" s="938"/>
      <c r="S23" s="938"/>
      <c r="T23" s="938"/>
      <c r="U23" s="939"/>
      <c r="V23" s="881"/>
      <c r="W23" s="940"/>
      <c r="X23" s="954"/>
      <c r="Y23" s="954"/>
      <c r="Z23" s="955"/>
      <c r="AA23" s="939"/>
      <c r="AB23" s="939"/>
      <c r="AC23" s="939"/>
      <c r="AD23" s="939"/>
      <c r="AE23" s="939"/>
      <c r="AF23" s="939"/>
      <c r="AG23" s="939"/>
      <c r="AH23" s="939"/>
      <c r="AI23" s="939"/>
      <c r="AJ23" s="939"/>
      <c r="AK23" s="939"/>
      <c r="AL23" s="939"/>
      <c r="AM23" s="939"/>
      <c r="AN23" s="939"/>
      <c r="AO23" s="939"/>
      <c r="AP23" s="939"/>
      <c r="AQ23" s="939"/>
      <c r="AR23" s="939"/>
      <c r="AS23" s="939"/>
      <c r="AT23" s="939"/>
      <c r="AU23" s="939"/>
      <c r="AV23" s="939"/>
      <c r="AW23" s="939"/>
      <c r="AX23" s="939"/>
      <c r="AY23" s="939"/>
      <c r="AZ23" s="939"/>
      <c r="BA23" s="939"/>
      <c r="BB23" s="939"/>
      <c r="BC23" s="939"/>
      <c r="BD23" s="939"/>
      <c r="BE23" s="939"/>
      <c r="BF23" s="939"/>
      <c r="BG23" s="939"/>
      <c r="BH23" s="939"/>
      <c r="BI23" s="939"/>
      <c r="BJ23" s="939"/>
      <c r="BK23" s="939"/>
      <c r="BL23" s="939"/>
      <c r="BM23" s="939"/>
      <c r="BN23" s="939"/>
      <c r="BO23" s="939"/>
      <c r="BP23" s="939"/>
      <c r="BQ23" s="939"/>
      <c r="BR23" s="939"/>
      <c r="BS23" s="939"/>
      <c r="BT23" s="939"/>
      <c r="BU23" s="939"/>
      <c r="BV23" s="939"/>
      <c r="BW23" s="939"/>
      <c r="BX23" s="939"/>
      <c r="BY23" s="939"/>
      <c r="BZ23" s="939"/>
      <c r="CA23" s="939"/>
      <c r="CB23" s="939"/>
      <c r="CC23" s="939"/>
      <c r="CD23" s="939"/>
      <c r="CE23" s="939"/>
      <c r="CF23" s="939"/>
      <c r="CG23" s="939"/>
      <c r="CH23" s="939"/>
      <c r="CI23" s="939"/>
      <c r="CJ23" s="939"/>
      <c r="CK23" s="939"/>
      <c r="CL23" s="939"/>
      <c r="CM23" s="939"/>
      <c r="CN23" s="939"/>
      <c r="CO23" s="939"/>
      <c r="CP23" s="939"/>
      <c r="CQ23" s="939"/>
      <c r="CR23" s="939"/>
      <c r="CS23" s="939"/>
      <c r="CT23" s="939"/>
      <c r="CU23" s="939"/>
      <c r="CV23" s="939"/>
      <c r="CW23" s="939"/>
      <c r="CX23" s="939"/>
      <c r="CY23" s="939"/>
      <c r="CZ23" s="939"/>
      <c r="DA23" s="939"/>
      <c r="DB23" s="939"/>
      <c r="DC23" s="939"/>
      <c r="DD23" s="939"/>
      <c r="DE23" s="939"/>
      <c r="DF23" s="939"/>
      <c r="DG23" s="939"/>
      <c r="DH23" s="939"/>
      <c r="DI23" s="939"/>
      <c r="DJ23" s="939"/>
      <c r="DK23" s="939"/>
      <c r="DL23" s="939"/>
      <c r="DM23" s="939"/>
      <c r="DN23" s="939"/>
      <c r="DO23" s="939"/>
      <c r="DP23" s="939"/>
      <c r="DQ23" s="939"/>
      <c r="DR23" s="939"/>
      <c r="DS23" s="939"/>
      <c r="DT23" s="939"/>
      <c r="DU23" s="939"/>
      <c r="DV23" s="939"/>
      <c r="DW23" s="939"/>
      <c r="DX23" s="939"/>
      <c r="DY23" s="939"/>
      <c r="DZ23" s="939"/>
      <c r="EA23" s="939"/>
      <c r="EB23" s="939"/>
      <c r="EC23" s="939"/>
      <c r="ED23" s="939"/>
      <c r="EE23" s="939"/>
      <c r="EF23" s="939"/>
      <c r="EG23" s="939"/>
      <c r="EH23" s="939"/>
      <c r="EI23" s="939"/>
      <c r="EJ23" s="939"/>
      <c r="EK23" s="939"/>
      <c r="EL23" s="939"/>
      <c r="EM23" s="939"/>
      <c r="EN23" s="939"/>
      <c r="EO23" s="939"/>
      <c r="EP23" s="939"/>
      <c r="EQ23" s="939"/>
      <c r="ER23" s="939"/>
      <c r="ES23" s="939"/>
      <c r="ET23" s="939"/>
      <c r="EU23" s="939"/>
      <c r="EV23" s="939"/>
      <c r="EW23" s="939"/>
      <c r="EX23" s="939"/>
      <c r="EY23" s="939"/>
      <c r="EZ23" s="939"/>
      <c r="FA23" s="939"/>
      <c r="FB23" s="939"/>
      <c r="FC23" s="939"/>
      <c r="FD23" s="939"/>
      <c r="FE23" s="939"/>
      <c r="FF23" s="939"/>
      <c r="FG23" s="939"/>
      <c r="FH23" s="939"/>
      <c r="FI23" s="939"/>
      <c r="FJ23" s="939"/>
      <c r="FK23" s="939"/>
      <c r="FL23" s="939"/>
      <c r="FM23" s="939"/>
      <c r="FN23" s="939"/>
      <c r="FO23" s="939"/>
      <c r="FP23" s="939"/>
      <c r="FQ23" s="939"/>
      <c r="FR23" s="939"/>
      <c r="FS23" s="939"/>
      <c r="FT23" s="939"/>
      <c r="FU23" s="939"/>
      <c r="FV23" s="939"/>
      <c r="FW23" s="939"/>
      <c r="FX23" s="939"/>
      <c r="FY23" s="939"/>
      <c r="FZ23" s="939"/>
      <c r="GA23" s="939"/>
      <c r="GB23" s="939"/>
      <c r="GC23" s="939"/>
      <c r="GD23" s="939"/>
      <c r="GE23" s="939"/>
      <c r="GF23" s="939"/>
      <c r="GG23" s="939"/>
      <c r="GH23" s="939"/>
      <c r="GI23" s="939"/>
      <c r="GJ23" s="939"/>
      <c r="GK23" s="939"/>
      <c r="GL23" s="939"/>
      <c r="GM23" s="939"/>
      <c r="GN23" s="939"/>
      <c r="GO23" s="939"/>
      <c r="GP23" s="939"/>
      <c r="GQ23" s="939"/>
      <c r="GR23" s="939"/>
      <c r="GS23" s="939"/>
      <c r="GT23" s="939"/>
      <c r="GU23" s="939"/>
      <c r="GV23" s="939"/>
      <c r="GW23" s="939"/>
      <c r="GX23" s="939"/>
      <c r="GY23" s="939"/>
      <c r="GZ23" s="939"/>
      <c r="HA23" s="939"/>
      <c r="HB23" s="939"/>
      <c r="HC23" s="939"/>
      <c r="HD23" s="939"/>
      <c r="HE23" s="939"/>
      <c r="HF23" s="939"/>
      <c r="HG23" s="939"/>
      <c r="HH23" s="939"/>
      <c r="HI23" s="939"/>
      <c r="HJ23" s="939"/>
      <c r="HK23" s="939"/>
      <c r="HL23" s="939"/>
      <c r="HM23" s="939"/>
      <c r="HN23" s="939"/>
      <c r="HO23" s="939"/>
      <c r="HP23" s="939"/>
      <c r="HQ23" s="939"/>
      <c r="HR23" s="939"/>
      <c r="HS23" s="939"/>
      <c r="HT23" s="939"/>
      <c r="HU23" s="939"/>
      <c r="HV23" s="939"/>
      <c r="HW23" s="939"/>
      <c r="HX23" s="939"/>
      <c r="HY23" s="939"/>
      <c r="HZ23" s="939"/>
      <c r="IA23" s="939"/>
      <c r="IB23" s="939"/>
      <c r="IC23" s="939"/>
      <c r="ID23" s="939"/>
      <c r="IE23" s="939"/>
      <c r="IF23" s="939"/>
      <c r="IG23" s="939"/>
      <c r="IH23" s="939"/>
      <c r="II23" s="939"/>
    </row>
    <row r="24" spans="1:243" x14ac:dyDescent="0.3">
      <c r="A24" s="942">
        <v>4.0999999999999996</v>
      </c>
      <c r="B24" s="943" t="s">
        <v>1295</v>
      </c>
      <c r="C24" s="943"/>
      <c r="D24" s="944"/>
      <c r="E24" s="944"/>
      <c r="F24" s="945"/>
      <c r="G24" s="945"/>
      <c r="H24" s="945"/>
      <c r="I24" s="945"/>
      <c r="J24" s="945"/>
      <c r="K24" s="945"/>
      <c r="L24" s="945"/>
      <c r="M24" s="945"/>
      <c r="N24" s="945"/>
      <c r="O24" s="945"/>
      <c r="P24" s="945"/>
      <c r="Q24" s="945"/>
      <c r="R24" s="938">
        <f>$D24*(SUM(F24:N24))</f>
        <v>0</v>
      </c>
      <c r="S24" s="938">
        <f>$D24*(SUM(O24:Q24))</f>
        <v>0</v>
      </c>
      <c r="T24" s="938">
        <f t="shared" ref="T24" si="8">SUM(R24:S24)</f>
        <v>0</v>
      </c>
      <c r="U24" s="939"/>
      <c r="V24" s="881"/>
      <c r="W24" s="940"/>
      <c r="X24" s="912">
        <f>IF($E24="Y",#REF!,0)</f>
        <v>0</v>
      </c>
      <c r="Y24" s="912">
        <f>IF($E24="N",#REF!,0)</f>
        <v>0</v>
      </c>
      <c r="Z24" s="790" t="e">
        <f>X24/(Y24+X24)</f>
        <v>#DIV/0!</v>
      </c>
      <c r="AA24" s="939"/>
      <c r="AB24" s="939"/>
      <c r="AC24" s="939"/>
      <c r="AD24" s="939"/>
      <c r="AE24" s="939"/>
      <c r="AF24" s="939"/>
      <c r="AG24" s="939"/>
      <c r="AH24" s="939"/>
      <c r="AI24" s="939"/>
      <c r="AJ24" s="939"/>
      <c r="AK24" s="939"/>
      <c r="AL24" s="939"/>
      <c r="AM24" s="939"/>
      <c r="AN24" s="939"/>
      <c r="AO24" s="939"/>
      <c r="AP24" s="939"/>
      <c r="AQ24" s="939"/>
      <c r="AR24" s="939"/>
      <c r="AS24" s="939"/>
      <c r="AT24" s="939"/>
      <c r="AU24" s="939"/>
      <c r="AV24" s="939"/>
      <c r="AW24" s="939"/>
      <c r="AX24" s="939"/>
      <c r="AY24" s="939"/>
      <c r="AZ24" s="939"/>
      <c r="BA24" s="939"/>
      <c r="BB24" s="939"/>
      <c r="BC24" s="939"/>
      <c r="BD24" s="939"/>
      <c r="BE24" s="939"/>
      <c r="BF24" s="939"/>
      <c r="BG24" s="939"/>
      <c r="BH24" s="939"/>
      <c r="BI24" s="939"/>
      <c r="BJ24" s="939"/>
      <c r="BK24" s="939"/>
      <c r="BL24" s="939"/>
      <c r="BM24" s="939"/>
      <c r="BN24" s="939"/>
      <c r="BO24" s="939"/>
      <c r="BP24" s="939"/>
      <c r="BQ24" s="939"/>
      <c r="BR24" s="939"/>
      <c r="BS24" s="939"/>
      <c r="BT24" s="939"/>
      <c r="BU24" s="939"/>
      <c r="BV24" s="939"/>
      <c r="BW24" s="939"/>
      <c r="BX24" s="939"/>
      <c r="BY24" s="939"/>
      <c r="BZ24" s="939"/>
      <c r="CA24" s="939"/>
      <c r="CB24" s="939"/>
      <c r="CC24" s="939"/>
      <c r="CD24" s="939"/>
      <c r="CE24" s="939"/>
      <c r="CF24" s="939"/>
      <c r="CG24" s="939"/>
      <c r="CH24" s="939"/>
      <c r="CI24" s="939"/>
      <c r="CJ24" s="939"/>
      <c r="CK24" s="939"/>
      <c r="CL24" s="939"/>
      <c r="CM24" s="939"/>
      <c r="CN24" s="939"/>
      <c r="CO24" s="939"/>
      <c r="CP24" s="939"/>
      <c r="CQ24" s="939"/>
      <c r="CR24" s="939"/>
      <c r="CS24" s="939"/>
      <c r="CT24" s="939"/>
      <c r="CU24" s="939"/>
      <c r="CV24" s="939"/>
      <c r="CW24" s="939"/>
      <c r="CX24" s="939"/>
      <c r="CY24" s="939"/>
      <c r="CZ24" s="939"/>
      <c r="DA24" s="939"/>
      <c r="DB24" s="939"/>
      <c r="DC24" s="939"/>
      <c r="DD24" s="939"/>
      <c r="DE24" s="939"/>
      <c r="DF24" s="939"/>
      <c r="DG24" s="939"/>
      <c r="DH24" s="939"/>
      <c r="DI24" s="939"/>
      <c r="DJ24" s="939"/>
      <c r="DK24" s="939"/>
      <c r="DL24" s="939"/>
      <c r="DM24" s="939"/>
      <c r="DN24" s="939"/>
      <c r="DO24" s="939"/>
      <c r="DP24" s="939"/>
      <c r="DQ24" s="939"/>
      <c r="DR24" s="939"/>
      <c r="DS24" s="939"/>
      <c r="DT24" s="939"/>
      <c r="DU24" s="939"/>
      <c r="DV24" s="939"/>
      <c r="DW24" s="939"/>
      <c r="DX24" s="939"/>
      <c r="DY24" s="939"/>
      <c r="DZ24" s="939"/>
      <c r="EA24" s="939"/>
      <c r="EB24" s="939"/>
      <c r="EC24" s="939"/>
      <c r="ED24" s="939"/>
      <c r="EE24" s="939"/>
      <c r="EF24" s="939"/>
      <c r="EG24" s="939"/>
      <c r="EH24" s="939"/>
      <c r="EI24" s="939"/>
      <c r="EJ24" s="939"/>
      <c r="EK24" s="939"/>
      <c r="EL24" s="939"/>
      <c r="EM24" s="939"/>
      <c r="EN24" s="939"/>
      <c r="EO24" s="939"/>
      <c r="EP24" s="939"/>
      <c r="EQ24" s="939"/>
      <c r="ER24" s="939"/>
      <c r="ES24" s="939"/>
      <c r="ET24" s="939"/>
      <c r="EU24" s="939"/>
      <c r="EV24" s="939"/>
      <c r="EW24" s="939"/>
      <c r="EX24" s="939"/>
      <c r="EY24" s="939"/>
      <c r="EZ24" s="939"/>
      <c r="FA24" s="939"/>
      <c r="FB24" s="939"/>
      <c r="FC24" s="939"/>
      <c r="FD24" s="939"/>
      <c r="FE24" s="939"/>
      <c r="FF24" s="939"/>
      <c r="FG24" s="939"/>
      <c r="FH24" s="939"/>
      <c r="FI24" s="939"/>
      <c r="FJ24" s="939"/>
      <c r="FK24" s="939"/>
      <c r="FL24" s="939"/>
      <c r="FM24" s="939"/>
      <c r="FN24" s="939"/>
      <c r="FO24" s="939"/>
      <c r="FP24" s="939"/>
      <c r="FQ24" s="939"/>
      <c r="FR24" s="939"/>
      <c r="FS24" s="939"/>
      <c r="FT24" s="939"/>
      <c r="FU24" s="939"/>
      <c r="FV24" s="939"/>
      <c r="FW24" s="939"/>
      <c r="FX24" s="939"/>
      <c r="FY24" s="939"/>
      <c r="FZ24" s="939"/>
      <c r="GA24" s="939"/>
      <c r="GB24" s="939"/>
      <c r="GC24" s="939"/>
      <c r="GD24" s="939"/>
      <c r="GE24" s="939"/>
      <c r="GF24" s="939"/>
      <c r="GG24" s="939"/>
      <c r="GH24" s="939"/>
      <c r="GI24" s="939"/>
      <c r="GJ24" s="939"/>
      <c r="GK24" s="939"/>
      <c r="GL24" s="939"/>
      <c r="GM24" s="939"/>
      <c r="GN24" s="939"/>
      <c r="GO24" s="939"/>
      <c r="GP24" s="939"/>
      <c r="GQ24" s="939"/>
      <c r="GR24" s="939"/>
      <c r="GS24" s="939"/>
      <c r="GT24" s="939"/>
      <c r="GU24" s="939"/>
      <c r="GV24" s="939"/>
      <c r="GW24" s="939"/>
      <c r="GX24" s="939"/>
      <c r="GY24" s="939"/>
      <c r="GZ24" s="939"/>
      <c r="HA24" s="939"/>
      <c r="HB24" s="939"/>
      <c r="HC24" s="939"/>
      <c r="HD24" s="939"/>
      <c r="HE24" s="939"/>
      <c r="HF24" s="939"/>
      <c r="HG24" s="939"/>
      <c r="HH24" s="939"/>
      <c r="HI24" s="939"/>
      <c r="HJ24" s="939"/>
      <c r="HK24" s="939"/>
      <c r="HL24" s="939"/>
      <c r="HM24" s="939"/>
      <c r="HN24" s="939"/>
      <c r="HO24" s="939"/>
      <c r="HP24" s="939"/>
      <c r="HQ24" s="939"/>
      <c r="HR24" s="939"/>
      <c r="HS24" s="939"/>
      <c r="HT24" s="939"/>
      <c r="HU24" s="939"/>
      <c r="HV24" s="939"/>
      <c r="HW24" s="939"/>
      <c r="HX24" s="939"/>
      <c r="HY24" s="939"/>
      <c r="HZ24" s="939"/>
      <c r="IA24" s="939"/>
      <c r="IB24" s="939"/>
      <c r="IC24" s="939"/>
      <c r="ID24" s="939"/>
      <c r="IE24" s="939"/>
      <c r="IF24" s="939"/>
      <c r="IG24" s="939"/>
      <c r="IH24" s="939"/>
      <c r="II24" s="939"/>
    </row>
    <row r="25" spans="1:243" ht="27" x14ac:dyDescent="0.3">
      <c r="A25" s="942">
        <v>4.2</v>
      </c>
      <c r="B25" s="943" t="s">
        <v>1296</v>
      </c>
      <c r="C25" s="943"/>
      <c r="D25" s="944"/>
      <c r="E25" s="944"/>
      <c r="F25" s="945"/>
      <c r="G25" s="945"/>
      <c r="H25" s="945"/>
      <c r="I25" s="945"/>
      <c r="J25" s="945"/>
      <c r="K25" s="945"/>
      <c r="L25" s="945"/>
      <c r="M25" s="945"/>
      <c r="N25" s="945"/>
      <c r="O25" s="945"/>
      <c r="P25" s="945"/>
      <c r="Q25" s="945"/>
      <c r="R25" s="938">
        <f>$D25*(SUM(F25:N25))</f>
        <v>0</v>
      </c>
      <c r="S25" s="938">
        <f>$D25*(SUM(O25:Q25))</f>
        <v>0</v>
      </c>
      <c r="T25" s="938">
        <f t="shared" si="0"/>
        <v>0</v>
      </c>
      <c r="U25" s="939"/>
      <c r="V25" s="881"/>
      <c r="W25" s="940"/>
      <c r="X25" s="912">
        <f>IF($E25="Y",#REF!,0)</f>
        <v>0</v>
      </c>
      <c r="Y25" s="912">
        <f>IF($E25="N",#REF!,0)</f>
        <v>0</v>
      </c>
      <c r="Z25" s="790" t="e">
        <f>X25/(Y25+X25)</f>
        <v>#DIV/0!</v>
      </c>
      <c r="AA25" s="939"/>
      <c r="AB25" s="939"/>
      <c r="AC25" s="939"/>
      <c r="AD25" s="939"/>
      <c r="AE25" s="939"/>
      <c r="AF25" s="939"/>
      <c r="AG25" s="939"/>
      <c r="AH25" s="939"/>
      <c r="AI25" s="939"/>
      <c r="AJ25" s="939"/>
      <c r="AK25" s="939"/>
      <c r="AL25" s="939"/>
      <c r="AM25" s="939"/>
      <c r="AN25" s="939"/>
      <c r="AO25" s="939"/>
      <c r="AP25" s="939"/>
      <c r="AQ25" s="939"/>
      <c r="AR25" s="939"/>
      <c r="AS25" s="939"/>
      <c r="AT25" s="939"/>
      <c r="AU25" s="939"/>
      <c r="AV25" s="939"/>
      <c r="AW25" s="939"/>
      <c r="AX25" s="939"/>
      <c r="AY25" s="939"/>
      <c r="AZ25" s="939"/>
      <c r="BA25" s="939"/>
      <c r="BB25" s="939"/>
      <c r="BC25" s="939"/>
      <c r="BD25" s="939"/>
      <c r="BE25" s="939"/>
      <c r="BF25" s="939"/>
      <c r="BG25" s="939"/>
      <c r="BH25" s="939"/>
      <c r="BI25" s="939"/>
      <c r="BJ25" s="939"/>
      <c r="BK25" s="939"/>
      <c r="BL25" s="939"/>
      <c r="BM25" s="939"/>
      <c r="BN25" s="939"/>
      <c r="BO25" s="939"/>
      <c r="BP25" s="939"/>
      <c r="BQ25" s="939"/>
      <c r="BR25" s="939"/>
      <c r="BS25" s="939"/>
      <c r="BT25" s="939"/>
      <c r="BU25" s="939"/>
      <c r="BV25" s="939"/>
      <c r="BW25" s="939"/>
      <c r="BX25" s="939"/>
      <c r="BY25" s="939"/>
      <c r="BZ25" s="939"/>
      <c r="CA25" s="939"/>
      <c r="CB25" s="939"/>
      <c r="CC25" s="939"/>
      <c r="CD25" s="939"/>
      <c r="CE25" s="939"/>
      <c r="CF25" s="939"/>
      <c r="CG25" s="939"/>
      <c r="CH25" s="939"/>
      <c r="CI25" s="939"/>
      <c r="CJ25" s="939"/>
      <c r="CK25" s="939"/>
      <c r="CL25" s="939"/>
      <c r="CM25" s="939"/>
      <c r="CN25" s="939"/>
      <c r="CO25" s="939"/>
      <c r="CP25" s="939"/>
      <c r="CQ25" s="939"/>
      <c r="CR25" s="939"/>
      <c r="CS25" s="939"/>
      <c r="CT25" s="939"/>
      <c r="CU25" s="939"/>
      <c r="CV25" s="939"/>
      <c r="CW25" s="939"/>
      <c r="CX25" s="939"/>
      <c r="CY25" s="939"/>
      <c r="CZ25" s="939"/>
      <c r="DA25" s="939"/>
      <c r="DB25" s="939"/>
      <c r="DC25" s="939"/>
      <c r="DD25" s="939"/>
      <c r="DE25" s="939"/>
      <c r="DF25" s="939"/>
      <c r="DG25" s="939"/>
      <c r="DH25" s="939"/>
      <c r="DI25" s="939"/>
      <c r="DJ25" s="939"/>
      <c r="DK25" s="939"/>
      <c r="DL25" s="939"/>
      <c r="DM25" s="939"/>
      <c r="DN25" s="939"/>
      <c r="DO25" s="939"/>
      <c r="DP25" s="939"/>
      <c r="DQ25" s="939"/>
      <c r="DR25" s="939"/>
      <c r="DS25" s="939"/>
      <c r="DT25" s="939"/>
      <c r="DU25" s="939"/>
      <c r="DV25" s="939"/>
      <c r="DW25" s="939"/>
      <c r="DX25" s="939"/>
      <c r="DY25" s="939"/>
      <c r="DZ25" s="939"/>
      <c r="EA25" s="939"/>
      <c r="EB25" s="939"/>
      <c r="EC25" s="939"/>
      <c r="ED25" s="939"/>
      <c r="EE25" s="939"/>
      <c r="EF25" s="939"/>
      <c r="EG25" s="939"/>
      <c r="EH25" s="939"/>
      <c r="EI25" s="939"/>
      <c r="EJ25" s="939"/>
      <c r="EK25" s="939"/>
      <c r="EL25" s="939"/>
      <c r="EM25" s="939"/>
      <c r="EN25" s="939"/>
      <c r="EO25" s="939"/>
      <c r="EP25" s="939"/>
      <c r="EQ25" s="939"/>
      <c r="ER25" s="939"/>
      <c r="ES25" s="939"/>
      <c r="ET25" s="939"/>
      <c r="EU25" s="939"/>
      <c r="EV25" s="939"/>
      <c r="EW25" s="939"/>
      <c r="EX25" s="939"/>
      <c r="EY25" s="939"/>
      <c r="EZ25" s="939"/>
      <c r="FA25" s="939"/>
      <c r="FB25" s="939"/>
      <c r="FC25" s="939"/>
      <c r="FD25" s="939"/>
      <c r="FE25" s="939"/>
      <c r="FF25" s="939"/>
      <c r="FG25" s="939"/>
      <c r="FH25" s="939"/>
      <c r="FI25" s="939"/>
      <c r="FJ25" s="939"/>
      <c r="FK25" s="939"/>
      <c r="FL25" s="939"/>
      <c r="FM25" s="939"/>
      <c r="FN25" s="939"/>
      <c r="FO25" s="939"/>
      <c r="FP25" s="939"/>
      <c r="FQ25" s="939"/>
      <c r="FR25" s="939"/>
      <c r="FS25" s="939"/>
      <c r="FT25" s="939"/>
      <c r="FU25" s="939"/>
      <c r="FV25" s="939"/>
      <c r="FW25" s="939"/>
      <c r="FX25" s="939"/>
      <c r="FY25" s="939"/>
      <c r="FZ25" s="939"/>
      <c r="GA25" s="939"/>
      <c r="GB25" s="939"/>
      <c r="GC25" s="939"/>
      <c r="GD25" s="939"/>
      <c r="GE25" s="939"/>
      <c r="GF25" s="939"/>
      <c r="GG25" s="939"/>
      <c r="GH25" s="939"/>
      <c r="GI25" s="939"/>
      <c r="GJ25" s="939"/>
      <c r="GK25" s="939"/>
      <c r="GL25" s="939"/>
      <c r="GM25" s="939"/>
      <c r="GN25" s="939"/>
      <c r="GO25" s="939"/>
      <c r="GP25" s="939"/>
      <c r="GQ25" s="939"/>
      <c r="GR25" s="939"/>
      <c r="GS25" s="939"/>
      <c r="GT25" s="939"/>
      <c r="GU25" s="939"/>
      <c r="GV25" s="939"/>
      <c r="GW25" s="939"/>
      <c r="GX25" s="939"/>
      <c r="GY25" s="939"/>
      <c r="GZ25" s="939"/>
      <c r="HA25" s="939"/>
      <c r="HB25" s="939"/>
      <c r="HC25" s="939"/>
      <c r="HD25" s="939"/>
      <c r="HE25" s="939"/>
      <c r="HF25" s="939"/>
      <c r="HG25" s="939"/>
      <c r="HH25" s="939"/>
      <c r="HI25" s="939"/>
      <c r="HJ25" s="939"/>
      <c r="HK25" s="939"/>
      <c r="HL25" s="939"/>
      <c r="HM25" s="939"/>
      <c r="HN25" s="939"/>
      <c r="HO25" s="939"/>
      <c r="HP25" s="939"/>
      <c r="HQ25" s="939"/>
      <c r="HR25" s="939"/>
      <c r="HS25" s="939"/>
      <c r="HT25" s="939"/>
      <c r="HU25" s="939"/>
      <c r="HV25" s="939"/>
      <c r="HW25" s="939"/>
      <c r="HX25" s="939"/>
      <c r="HY25" s="939"/>
      <c r="HZ25" s="939"/>
      <c r="IA25" s="939"/>
      <c r="IB25" s="939"/>
      <c r="IC25" s="939"/>
      <c r="ID25" s="939"/>
      <c r="IE25" s="939"/>
      <c r="IF25" s="939"/>
      <c r="IG25" s="939"/>
      <c r="IH25" s="939"/>
      <c r="II25" s="939"/>
    </row>
    <row r="26" spans="1:243" x14ac:dyDescent="0.3">
      <c r="A26" s="942"/>
      <c r="B26" s="935" t="s">
        <v>1297</v>
      </c>
      <c r="C26" s="935"/>
      <c r="D26" s="944"/>
      <c r="E26" s="944"/>
      <c r="F26" s="947">
        <f>SUM(F24:F25)</f>
        <v>0</v>
      </c>
      <c r="G26" s="947">
        <f t="shared" ref="G26:Q26" si="9">SUM(G24:G25)</f>
        <v>0</v>
      </c>
      <c r="H26" s="947">
        <f t="shared" si="9"/>
        <v>0</v>
      </c>
      <c r="I26" s="947">
        <f t="shared" si="9"/>
        <v>0</v>
      </c>
      <c r="J26" s="947">
        <f t="shared" si="9"/>
        <v>0</v>
      </c>
      <c r="K26" s="947">
        <f t="shared" si="9"/>
        <v>0</v>
      </c>
      <c r="L26" s="947">
        <f t="shared" si="9"/>
        <v>0</v>
      </c>
      <c r="M26" s="947">
        <f t="shared" si="9"/>
        <v>0</v>
      </c>
      <c r="N26" s="947">
        <f t="shared" si="9"/>
        <v>0</v>
      </c>
      <c r="O26" s="947">
        <f t="shared" si="9"/>
        <v>0</v>
      </c>
      <c r="P26" s="947">
        <f t="shared" si="9"/>
        <v>0</v>
      </c>
      <c r="Q26" s="947">
        <f t="shared" si="9"/>
        <v>0</v>
      </c>
      <c r="R26" s="948">
        <f>SUM(R24:R25)</f>
        <v>0</v>
      </c>
      <c r="S26" s="948">
        <f>SUM(S24:S25)</f>
        <v>0</v>
      </c>
      <c r="T26" s="948">
        <f t="shared" si="0"/>
        <v>0</v>
      </c>
      <c r="U26" s="939"/>
      <c r="V26" s="881"/>
      <c r="W26" s="940"/>
      <c r="X26" s="1212">
        <f>SUM(X24:X25)</f>
        <v>0</v>
      </c>
      <c r="Y26" s="1212">
        <f>SUM(Y24:Y25)</f>
        <v>0</v>
      </c>
      <c r="Z26" s="1211" t="e">
        <f t="shared" ref="Z26:Z28" si="10">X26/(Y26+X26)</f>
        <v>#DIV/0!</v>
      </c>
      <c r="AA26" s="939"/>
      <c r="AB26" s="939"/>
      <c r="AC26" s="939"/>
      <c r="AD26" s="939"/>
      <c r="AE26" s="939"/>
      <c r="AF26" s="939"/>
      <c r="AG26" s="939"/>
      <c r="AH26" s="939"/>
      <c r="AI26" s="939"/>
      <c r="AJ26" s="939"/>
      <c r="AK26" s="939"/>
      <c r="AL26" s="939"/>
      <c r="AM26" s="939"/>
      <c r="AN26" s="939"/>
      <c r="AO26" s="939"/>
      <c r="AP26" s="939"/>
      <c r="AQ26" s="939"/>
      <c r="AR26" s="939"/>
      <c r="AS26" s="939"/>
      <c r="AT26" s="939"/>
      <c r="AU26" s="939"/>
      <c r="AV26" s="939"/>
      <c r="AW26" s="939"/>
      <c r="AX26" s="939"/>
      <c r="AY26" s="939"/>
      <c r="AZ26" s="939"/>
      <c r="BA26" s="939"/>
      <c r="BB26" s="939"/>
      <c r="BC26" s="939"/>
      <c r="BD26" s="939"/>
      <c r="BE26" s="939"/>
      <c r="BF26" s="939"/>
      <c r="BG26" s="939"/>
      <c r="BH26" s="939"/>
      <c r="BI26" s="939"/>
      <c r="BJ26" s="939"/>
      <c r="BK26" s="939"/>
      <c r="BL26" s="939"/>
      <c r="BM26" s="939"/>
      <c r="BN26" s="939"/>
      <c r="BO26" s="939"/>
      <c r="BP26" s="939"/>
      <c r="BQ26" s="939"/>
      <c r="BR26" s="939"/>
      <c r="BS26" s="939"/>
      <c r="BT26" s="939"/>
      <c r="BU26" s="939"/>
      <c r="BV26" s="939"/>
      <c r="BW26" s="939"/>
      <c r="BX26" s="939"/>
      <c r="BY26" s="939"/>
      <c r="BZ26" s="939"/>
      <c r="CA26" s="939"/>
      <c r="CB26" s="939"/>
      <c r="CC26" s="939"/>
      <c r="CD26" s="939"/>
      <c r="CE26" s="939"/>
      <c r="CF26" s="939"/>
      <c r="CG26" s="939"/>
      <c r="CH26" s="939"/>
      <c r="CI26" s="939"/>
      <c r="CJ26" s="939"/>
      <c r="CK26" s="939"/>
      <c r="CL26" s="939"/>
      <c r="CM26" s="939"/>
      <c r="CN26" s="939"/>
      <c r="CO26" s="939"/>
      <c r="CP26" s="939"/>
      <c r="CQ26" s="939"/>
      <c r="CR26" s="939"/>
      <c r="CS26" s="939"/>
      <c r="CT26" s="939"/>
      <c r="CU26" s="939"/>
      <c r="CV26" s="939"/>
      <c r="CW26" s="939"/>
      <c r="CX26" s="939"/>
      <c r="CY26" s="939"/>
      <c r="CZ26" s="939"/>
      <c r="DA26" s="939"/>
      <c r="DB26" s="939"/>
      <c r="DC26" s="939"/>
      <c r="DD26" s="939"/>
      <c r="DE26" s="939"/>
      <c r="DF26" s="939"/>
      <c r="DG26" s="939"/>
      <c r="DH26" s="939"/>
      <c r="DI26" s="939"/>
      <c r="DJ26" s="939"/>
      <c r="DK26" s="939"/>
      <c r="DL26" s="939"/>
      <c r="DM26" s="939"/>
      <c r="DN26" s="939"/>
      <c r="DO26" s="939"/>
      <c r="DP26" s="939"/>
      <c r="DQ26" s="939"/>
      <c r="DR26" s="939"/>
      <c r="DS26" s="939"/>
      <c r="DT26" s="939"/>
      <c r="DU26" s="939"/>
      <c r="DV26" s="939"/>
      <c r="DW26" s="939"/>
      <c r="DX26" s="939"/>
      <c r="DY26" s="939"/>
      <c r="DZ26" s="939"/>
      <c r="EA26" s="939"/>
      <c r="EB26" s="939"/>
      <c r="EC26" s="939"/>
      <c r="ED26" s="939"/>
      <c r="EE26" s="939"/>
      <c r="EF26" s="939"/>
      <c r="EG26" s="939"/>
      <c r="EH26" s="939"/>
      <c r="EI26" s="939"/>
      <c r="EJ26" s="939"/>
      <c r="EK26" s="939"/>
      <c r="EL26" s="939"/>
      <c r="EM26" s="939"/>
      <c r="EN26" s="939"/>
      <c r="EO26" s="939"/>
      <c r="EP26" s="939"/>
      <c r="EQ26" s="939"/>
      <c r="ER26" s="939"/>
      <c r="ES26" s="939"/>
      <c r="ET26" s="939"/>
      <c r="EU26" s="939"/>
      <c r="EV26" s="939"/>
      <c r="EW26" s="939"/>
      <c r="EX26" s="939"/>
      <c r="EY26" s="939"/>
      <c r="EZ26" s="939"/>
      <c r="FA26" s="939"/>
      <c r="FB26" s="939"/>
      <c r="FC26" s="939"/>
      <c r="FD26" s="939"/>
      <c r="FE26" s="939"/>
      <c r="FF26" s="939"/>
      <c r="FG26" s="939"/>
      <c r="FH26" s="939"/>
      <c r="FI26" s="939"/>
      <c r="FJ26" s="939"/>
      <c r="FK26" s="939"/>
      <c r="FL26" s="939"/>
      <c r="FM26" s="939"/>
      <c r="FN26" s="939"/>
      <c r="FO26" s="939"/>
      <c r="FP26" s="939"/>
      <c r="FQ26" s="939"/>
      <c r="FR26" s="939"/>
      <c r="FS26" s="939"/>
      <c r="FT26" s="939"/>
      <c r="FU26" s="939"/>
      <c r="FV26" s="939"/>
      <c r="FW26" s="939"/>
      <c r="FX26" s="939"/>
      <c r="FY26" s="939"/>
      <c r="FZ26" s="939"/>
      <c r="GA26" s="939"/>
      <c r="GB26" s="939"/>
      <c r="GC26" s="939"/>
      <c r="GD26" s="939"/>
      <c r="GE26" s="939"/>
      <c r="GF26" s="939"/>
      <c r="GG26" s="939"/>
      <c r="GH26" s="939"/>
      <c r="GI26" s="939"/>
      <c r="GJ26" s="939"/>
      <c r="GK26" s="939"/>
      <c r="GL26" s="939"/>
      <c r="GM26" s="939"/>
      <c r="GN26" s="939"/>
      <c r="GO26" s="939"/>
      <c r="GP26" s="939"/>
      <c r="GQ26" s="939"/>
      <c r="GR26" s="939"/>
      <c r="GS26" s="939"/>
      <c r="GT26" s="939"/>
      <c r="GU26" s="939"/>
      <c r="GV26" s="939"/>
      <c r="GW26" s="939"/>
      <c r="GX26" s="939"/>
      <c r="GY26" s="939"/>
      <c r="GZ26" s="939"/>
      <c r="HA26" s="939"/>
      <c r="HB26" s="939"/>
      <c r="HC26" s="939"/>
      <c r="HD26" s="939"/>
      <c r="HE26" s="939"/>
      <c r="HF26" s="939"/>
      <c r="HG26" s="939"/>
      <c r="HH26" s="939"/>
      <c r="HI26" s="939"/>
      <c r="HJ26" s="939"/>
      <c r="HK26" s="939"/>
      <c r="HL26" s="939"/>
      <c r="HM26" s="939"/>
      <c r="HN26" s="939"/>
      <c r="HO26" s="939"/>
      <c r="HP26" s="939"/>
      <c r="HQ26" s="939"/>
      <c r="HR26" s="939"/>
      <c r="HS26" s="939"/>
      <c r="HT26" s="939"/>
      <c r="HU26" s="939"/>
      <c r="HV26" s="939"/>
      <c r="HW26" s="939"/>
      <c r="HX26" s="939"/>
      <c r="HY26" s="939"/>
      <c r="HZ26" s="939"/>
      <c r="IA26" s="939"/>
      <c r="IB26" s="939"/>
      <c r="IC26" s="939"/>
      <c r="ID26" s="939"/>
      <c r="IE26" s="939"/>
      <c r="IF26" s="939"/>
      <c r="IG26" s="939"/>
      <c r="IH26" s="939"/>
      <c r="II26" s="939"/>
    </row>
    <row r="27" spans="1:243" ht="13.5" x14ac:dyDescent="0.25">
      <c r="A27" s="942"/>
      <c r="B27" s="943"/>
      <c r="C27" s="943"/>
      <c r="D27" s="958"/>
      <c r="E27" s="958"/>
      <c r="F27" s="622"/>
      <c r="G27" s="622"/>
      <c r="H27" s="622"/>
      <c r="I27" s="622"/>
      <c r="J27" s="622"/>
      <c r="K27" s="622"/>
      <c r="L27" s="622"/>
      <c r="M27" s="622"/>
      <c r="N27" s="622"/>
      <c r="O27" s="622"/>
      <c r="P27" s="622"/>
      <c r="Q27" s="622"/>
      <c r="R27" s="938"/>
      <c r="S27" s="938"/>
      <c r="T27" s="938"/>
      <c r="U27" s="939"/>
      <c r="V27" s="939"/>
      <c r="W27" s="939"/>
      <c r="X27" s="959"/>
      <c r="Y27" s="959"/>
      <c r="Z27" s="960"/>
      <c r="AA27" s="939"/>
      <c r="AB27" s="939"/>
      <c r="AC27" s="939"/>
      <c r="AD27" s="939"/>
      <c r="AE27" s="939"/>
      <c r="AF27" s="939"/>
      <c r="AG27" s="939"/>
      <c r="AH27" s="939"/>
      <c r="AI27" s="939"/>
      <c r="AJ27" s="939"/>
      <c r="AK27" s="939"/>
      <c r="AL27" s="939"/>
      <c r="AM27" s="939"/>
      <c r="AN27" s="939"/>
      <c r="AO27" s="939"/>
      <c r="AP27" s="939"/>
      <c r="AQ27" s="939"/>
      <c r="AR27" s="939"/>
      <c r="AS27" s="939"/>
      <c r="AT27" s="939"/>
      <c r="AU27" s="939"/>
      <c r="AV27" s="939"/>
      <c r="AW27" s="939"/>
      <c r="AX27" s="939"/>
      <c r="AY27" s="939"/>
      <c r="AZ27" s="939"/>
      <c r="BA27" s="939"/>
      <c r="BB27" s="939"/>
      <c r="BC27" s="939"/>
      <c r="BD27" s="939"/>
      <c r="BE27" s="939"/>
      <c r="BF27" s="939"/>
      <c r="BG27" s="939"/>
      <c r="BH27" s="939"/>
      <c r="BI27" s="939"/>
      <c r="BJ27" s="939"/>
      <c r="BK27" s="939"/>
      <c r="BL27" s="939"/>
      <c r="BM27" s="939"/>
      <c r="BN27" s="939"/>
      <c r="BO27" s="939"/>
      <c r="BP27" s="939"/>
      <c r="BQ27" s="939"/>
      <c r="BR27" s="939"/>
      <c r="BS27" s="939"/>
      <c r="BT27" s="939"/>
      <c r="BU27" s="939"/>
      <c r="BV27" s="939"/>
      <c r="BW27" s="939"/>
      <c r="BX27" s="939"/>
      <c r="BY27" s="939"/>
      <c r="BZ27" s="939"/>
      <c r="CA27" s="939"/>
      <c r="CB27" s="939"/>
      <c r="CC27" s="939"/>
      <c r="CD27" s="939"/>
      <c r="CE27" s="939"/>
      <c r="CF27" s="939"/>
      <c r="CG27" s="939"/>
      <c r="CH27" s="939"/>
      <c r="CI27" s="939"/>
      <c r="CJ27" s="939"/>
      <c r="CK27" s="939"/>
      <c r="CL27" s="939"/>
      <c r="CM27" s="939"/>
      <c r="CN27" s="939"/>
      <c r="CO27" s="939"/>
      <c r="CP27" s="939"/>
      <c r="CQ27" s="939"/>
      <c r="CR27" s="939"/>
      <c r="CS27" s="939"/>
      <c r="CT27" s="939"/>
      <c r="CU27" s="939"/>
      <c r="CV27" s="939"/>
      <c r="CW27" s="939"/>
      <c r="CX27" s="939"/>
      <c r="CY27" s="939"/>
      <c r="CZ27" s="939"/>
      <c r="DA27" s="939"/>
      <c r="DB27" s="939"/>
      <c r="DC27" s="939"/>
      <c r="DD27" s="939"/>
      <c r="DE27" s="939"/>
      <c r="DF27" s="939"/>
      <c r="DG27" s="939"/>
      <c r="DH27" s="939"/>
      <c r="DI27" s="939"/>
      <c r="DJ27" s="939"/>
      <c r="DK27" s="939"/>
      <c r="DL27" s="939"/>
      <c r="DM27" s="939"/>
      <c r="DN27" s="939"/>
      <c r="DO27" s="939"/>
      <c r="DP27" s="939"/>
      <c r="DQ27" s="939"/>
      <c r="DR27" s="939"/>
      <c r="DS27" s="939"/>
      <c r="DT27" s="939"/>
      <c r="DU27" s="939"/>
      <c r="DV27" s="939"/>
      <c r="DW27" s="939"/>
      <c r="DX27" s="939"/>
      <c r="DY27" s="939"/>
      <c r="DZ27" s="939"/>
      <c r="EA27" s="939"/>
      <c r="EB27" s="939"/>
      <c r="EC27" s="939"/>
      <c r="ED27" s="939"/>
      <c r="EE27" s="939"/>
      <c r="EF27" s="939"/>
      <c r="EG27" s="939"/>
      <c r="EH27" s="939"/>
      <c r="EI27" s="939"/>
      <c r="EJ27" s="939"/>
      <c r="EK27" s="939"/>
      <c r="EL27" s="939"/>
      <c r="EM27" s="939"/>
      <c r="EN27" s="939"/>
      <c r="EO27" s="939"/>
      <c r="EP27" s="939"/>
      <c r="EQ27" s="939"/>
      <c r="ER27" s="939"/>
      <c r="ES27" s="939"/>
      <c r="ET27" s="939"/>
      <c r="EU27" s="939"/>
      <c r="EV27" s="939"/>
      <c r="EW27" s="939"/>
      <c r="EX27" s="939"/>
      <c r="EY27" s="939"/>
      <c r="EZ27" s="939"/>
      <c r="FA27" s="939"/>
      <c r="FB27" s="939"/>
      <c r="FC27" s="939"/>
      <c r="FD27" s="939"/>
      <c r="FE27" s="939"/>
      <c r="FF27" s="939"/>
      <c r="FG27" s="939"/>
      <c r="FH27" s="939"/>
      <c r="FI27" s="939"/>
      <c r="FJ27" s="939"/>
      <c r="FK27" s="939"/>
      <c r="FL27" s="939"/>
      <c r="FM27" s="939"/>
      <c r="FN27" s="939"/>
      <c r="FO27" s="939"/>
      <c r="FP27" s="939"/>
      <c r="FQ27" s="939"/>
      <c r="FR27" s="939"/>
      <c r="FS27" s="939"/>
      <c r="FT27" s="939"/>
      <c r="FU27" s="939"/>
      <c r="FV27" s="939"/>
      <c r="FW27" s="939"/>
      <c r="FX27" s="939"/>
      <c r="FY27" s="939"/>
      <c r="FZ27" s="939"/>
      <c r="GA27" s="939"/>
      <c r="GB27" s="939"/>
      <c r="GC27" s="939"/>
      <c r="GD27" s="939"/>
      <c r="GE27" s="939"/>
      <c r="GF27" s="939"/>
      <c r="GG27" s="939"/>
      <c r="GH27" s="939"/>
      <c r="GI27" s="939"/>
      <c r="GJ27" s="939"/>
      <c r="GK27" s="939"/>
      <c r="GL27" s="939"/>
      <c r="GM27" s="939"/>
      <c r="GN27" s="939"/>
      <c r="GO27" s="939"/>
      <c r="GP27" s="939"/>
      <c r="GQ27" s="939"/>
      <c r="GR27" s="939"/>
      <c r="GS27" s="939"/>
      <c r="GT27" s="939"/>
      <c r="GU27" s="939"/>
      <c r="GV27" s="939"/>
      <c r="GW27" s="939"/>
      <c r="GX27" s="939"/>
      <c r="GY27" s="939"/>
      <c r="GZ27" s="939"/>
      <c r="HA27" s="939"/>
      <c r="HB27" s="939"/>
      <c r="HC27" s="939"/>
      <c r="HD27" s="939"/>
      <c r="HE27" s="939"/>
      <c r="HF27" s="939"/>
      <c r="HG27" s="939"/>
      <c r="HH27" s="939"/>
      <c r="HI27" s="939"/>
      <c r="HJ27" s="939"/>
      <c r="HK27" s="939"/>
      <c r="HL27" s="939"/>
      <c r="HM27" s="939"/>
      <c r="HN27" s="939"/>
      <c r="HO27" s="939"/>
      <c r="HP27" s="939"/>
      <c r="HQ27" s="939"/>
      <c r="HR27" s="939"/>
      <c r="HS27" s="939"/>
      <c r="HT27" s="939"/>
      <c r="HU27" s="939"/>
      <c r="HV27" s="939"/>
      <c r="HW27" s="939"/>
      <c r="HX27" s="939"/>
      <c r="HY27" s="939"/>
      <c r="HZ27" s="939"/>
      <c r="IA27" s="939"/>
      <c r="IB27" s="939"/>
      <c r="IC27" s="939"/>
      <c r="ID27" s="939"/>
      <c r="IE27" s="939"/>
      <c r="IF27" s="939"/>
      <c r="IG27" s="939"/>
      <c r="IH27" s="939"/>
      <c r="II27" s="939"/>
    </row>
    <row r="28" spans="1:243" ht="16.5" x14ac:dyDescent="0.3">
      <c r="A28" s="961"/>
      <c r="B28" s="962" t="s">
        <v>1298</v>
      </c>
      <c r="C28" s="962"/>
      <c r="D28" s="626"/>
      <c r="E28" s="626"/>
      <c r="F28" s="624">
        <f>SUM(F26,F21,F16,F11)</f>
        <v>0</v>
      </c>
      <c r="G28" s="624">
        <f t="shared" ref="G28:S28" si="11">SUM(G26,G21,G16,G11)</f>
        <v>0</v>
      </c>
      <c r="H28" s="624">
        <f t="shared" si="11"/>
        <v>0</v>
      </c>
      <c r="I28" s="624">
        <f t="shared" si="11"/>
        <v>0</v>
      </c>
      <c r="J28" s="624">
        <f t="shared" si="11"/>
        <v>0</v>
      </c>
      <c r="K28" s="624">
        <f t="shared" si="11"/>
        <v>0</v>
      </c>
      <c r="L28" s="624">
        <f t="shared" si="11"/>
        <v>0</v>
      </c>
      <c r="M28" s="624">
        <f t="shared" si="11"/>
        <v>0</v>
      </c>
      <c r="N28" s="624">
        <f t="shared" si="11"/>
        <v>0</v>
      </c>
      <c r="O28" s="624">
        <f t="shared" si="11"/>
        <v>0</v>
      </c>
      <c r="P28" s="624">
        <f t="shared" si="11"/>
        <v>0</v>
      </c>
      <c r="Q28" s="624">
        <f t="shared" si="11"/>
        <v>0</v>
      </c>
      <c r="R28" s="963">
        <f t="shared" si="11"/>
        <v>0</v>
      </c>
      <c r="S28" s="893">
        <f t="shared" si="11"/>
        <v>0</v>
      </c>
      <c r="T28" s="964">
        <f t="shared" si="0"/>
        <v>0</v>
      </c>
      <c r="U28" s="965"/>
      <c r="V28" s="965"/>
      <c r="W28" s="965"/>
      <c r="X28" s="890">
        <f t="shared" ref="X28:Y28" si="12">SUM(X26,X21,X16,X11)</f>
        <v>0</v>
      </c>
      <c r="Y28" s="890">
        <f t="shared" si="12"/>
        <v>0</v>
      </c>
      <c r="Z28" s="1211" t="e">
        <f t="shared" si="10"/>
        <v>#DIV/0!</v>
      </c>
      <c r="AA28" s="965"/>
      <c r="AB28" s="965"/>
      <c r="AC28" s="965"/>
      <c r="AD28" s="965"/>
      <c r="AE28" s="965"/>
      <c r="AF28" s="965"/>
      <c r="AG28" s="965"/>
      <c r="AH28" s="965"/>
      <c r="AI28" s="965"/>
      <c r="AJ28" s="965"/>
      <c r="AK28" s="965"/>
      <c r="AL28" s="965"/>
      <c r="AM28" s="965"/>
      <c r="AN28" s="965"/>
      <c r="AO28" s="965"/>
      <c r="AP28" s="965"/>
      <c r="AQ28" s="965"/>
      <c r="AR28" s="965"/>
      <c r="AS28" s="965"/>
      <c r="AT28" s="965"/>
      <c r="AU28" s="965"/>
      <c r="AV28" s="965"/>
      <c r="AW28" s="965"/>
      <c r="AX28" s="965"/>
      <c r="AY28" s="965"/>
      <c r="AZ28" s="965"/>
      <c r="BA28" s="965"/>
      <c r="BB28" s="965"/>
      <c r="BC28" s="965"/>
      <c r="BD28" s="965"/>
      <c r="BE28" s="965"/>
      <c r="BF28" s="965"/>
      <c r="BG28" s="965"/>
      <c r="BH28" s="965"/>
      <c r="BI28" s="965"/>
      <c r="BJ28" s="965"/>
      <c r="BK28" s="965"/>
      <c r="BL28" s="965"/>
      <c r="BM28" s="965"/>
      <c r="BN28" s="965"/>
      <c r="BO28" s="965"/>
      <c r="BP28" s="965"/>
      <c r="BQ28" s="965"/>
      <c r="BR28" s="965"/>
      <c r="BS28" s="965"/>
      <c r="BT28" s="965"/>
      <c r="BU28" s="965"/>
      <c r="BV28" s="965"/>
      <c r="BW28" s="965"/>
      <c r="BX28" s="965"/>
      <c r="BY28" s="965"/>
      <c r="BZ28" s="965"/>
      <c r="CA28" s="965"/>
      <c r="CB28" s="965"/>
      <c r="CC28" s="965"/>
      <c r="CD28" s="965"/>
      <c r="CE28" s="965"/>
      <c r="CF28" s="965"/>
      <c r="CG28" s="965"/>
      <c r="CH28" s="965"/>
      <c r="CI28" s="965"/>
      <c r="CJ28" s="965"/>
      <c r="CK28" s="965"/>
      <c r="CL28" s="965"/>
      <c r="CM28" s="965"/>
      <c r="CN28" s="965"/>
      <c r="CO28" s="965"/>
      <c r="CP28" s="965"/>
      <c r="CQ28" s="965"/>
      <c r="CR28" s="965"/>
      <c r="CS28" s="965"/>
      <c r="CT28" s="965"/>
      <c r="CU28" s="965"/>
      <c r="CV28" s="965"/>
      <c r="CW28" s="965"/>
      <c r="CX28" s="965"/>
      <c r="CY28" s="965"/>
      <c r="CZ28" s="965"/>
      <c r="DA28" s="965"/>
      <c r="DB28" s="965"/>
      <c r="DC28" s="965"/>
      <c r="DD28" s="965"/>
      <c r="DE28" s="965"/>
      <c r="DF28" s="965"/>
      <c r="DG28" s="965"/>
      <c r="DH28" s="965"/>
      <c r="DI28" s="965"/>
      <c r="DJ28" s="965"/>
      <c r="DK28" s="965"/>
      <c r="DL28" s="965"/>
      <c r="DM28" s="965"/>
      <c r="DN28" s="965"/>
      <c r="DO28" s="965"/>
      <c r="DP28" s="965"/>
      <c r="DQ28" s="965"/>
      <c r="DR28" s="965"/>
      <c r="DS28" s="965"/>
      <c r="DT28" s="965"/>
      <c r="DU28" s="965"/>
      <c r="DV28" s="965"/>
      <c r="DW28" s="965"/>
      <c r="DX28" s="965"/>
      <c r="DY28" s="965"/>
      <c r="DZ28" s="965"/>
      <c r="EA28" s="965"/>
      <c r="EB28" s="965"/>
      <c r="EC28" s="965"/>
      <c r="ED28" s="965"/>
      <c r="EE28" s="965"/>
      <c r="EF28" s="965"/>
      <c r="EG28" s="965"/>
      <c r="EH28" s="965"/>
      <c r="EI28" s="965"/>
      <c r="EJ28" s="965"/>
      <c r="EK28" s="965"/>
      <c r="EL28" s="965"/>
      <c r="EM28" s="965"/>
      <c r="EN28" s="965"/>
      <c r="EO28" s="965"/>
      <c r="EP28" s="965"/>
      <c r="EQ28" s="965"/>
      <c r="ER28" s="965"/>
      <c r="ES28" s="965"/>
      <c r="ET28" s="965"/>
      <c r="EU28" s="965"/>
      <c r="EV28" s="965"/>
      <c r="EW28" s="965"/>
      <c r="EX28" s="965"/>
      <c r="EY28" s="965"/>
      <c r="EZ28" s="965"/>
      <c r="FA28" s="965"/>
      <c r="FB28" s="965"/>
      <c r="FC28" s="965"/>
      <c r="FD28" s="965"/>
      <c r="FE28" s="965"/>
      <c r="FF28" s="965"/>
      <c r="FG28" s="965"/>
      <c r="FH28" s="965"/>
      <c r="FI28" s="965"/>
      <c r="FJ28" s="965"/>
      <c r="FK28" s="965"/>
      <c r="FL28" s="965"/>
      <c r="FM28" s="965"/>
      <c r="FN28" s="965"/>
      <c r="FO28" s="965"/>
      <c r="FP28" s="965"/>
      <c r="FQ28" s="965"/>
      <c r="FR28" s="965"/>
      <c r="FS28" s="965"/>
      <c r="FT28" s="965"/>
      <c r="FU28" s="965"/>
      <c r="FV28" s="965"/>
      <c r="FW28" s="965"/>
      <c r="FX28" s="965"/>
      <c r="FY28" s="965"/>
      <c r="FZ28" s="965"/>
      <c r="GA28" s="965"/>
      <c r="GB28" s="965"/>
      <c r="GC28" s="965"/>
      <c r="GD28" s="965"/>
      <c r="GE28" s="965"/>
      <c r="GF28" s="965"/>
      <c r="GG28" s="965"/>
      <c r="GH28" s="965"/>
      <c r="GI28" s="965"/>
      <c r="GJ28" s="965"/>
      <c r="GK28" s="965"/>
      <c r="GL28" s="965"/>
      <c r="GM28" s="965"/>
      <c r="GN28" s="965"/>
      <c r="GO28" s="965"/>
      <c r="GP28" s="965"/>
      <c r="GQ28" s="965"/>
      <c r="GR28" s="965"/>
      <c r="GS28" s="965"/>
      <c r="GT28" s="965"/>
      <c r="GU28" s="965"/>
      <c r="GV28" s="965"/>
      <c r="GW28" s="965"/>
      <c r="GX28" s="965"/>
      <c r="GY28" s="965"/>
      <c r="GZ28" s="965"/>
      <c r="HA28" s="965"/>
      <c r="HB28" s="965"/>
      <c r="HC28" s="965"/>
      <c r="HD28" s="965"/>
      <c r="HE28" s="965"/>
      <c r="HF28" s="965"/>
      <c r="HG28" s="965"/>
      <c r="HH28" s="965"/>
      <c r="HI28" s="965"/>
      <c r="HJ28" s="965"/>
      <c r="HK28" s="965"/>
      <c r="HL28" s="965"/>
      <c r="HM28" s="965"/>
      <c r="HN28" s="965"/>
      <c r="HO28" s="965"/>
      <c r="HP28" s="965"/>
      <c r="HQ28" s="965"/>
      <c r="HR28" s="965"/>
      <c r="HS28" s="965"/>
      <c r="HT28" s="965"/>
      <c r="HU28" s="965"/>
      <c r="HV28" s="965"/>
      <c r="HW28" s="965"/>
      <c r="HX28" s="965"/>
      <c r="HY28" s="965"/>
      <c r="HZ28" s="965"/>
      <c r="IA28" s="965"/>
      <c r="IB28" s="965"/>
      <c r="IC28" s="965"/>
      <c r="ID28" s="965"/>
      <c r="IE28" s="965"/>
      <c r="IF28" s="965"/>
      <c r="IG28" s="965"/>
      <c r="IH28" s="965"/>
      <c r="II28" s="965"/>
    </row>
    <row r="29" spans="1:243" x14ac:dyDescent="0.3">
      <c r="A29" s="966"/>
      <c r="B29" s="967"/>
      <c r="C29" s="967"/>
      <c r="D29" s="968"/>
      <c r="E29" s="968"/>
      <c r="F29" s="968"/>
      <c r="G29" s="968"/>
      <c r="H29" s="968"/>
      <c r="I29" s="968"/>
      <c r="J29" s="968"/>
      <c r="K29" s="968"/>
      <c r="L29" s="968"/>
      <c r="M29" s="968"/>
      <c r="N29" s="968"/>
      <c r="O29" s="968"/>
      <c r="P29" s="968"/>
      <c r="Q29" s="968"/>
      <c r="R29" s="968"/>
      <c r="S29" s="968"/>
      <c r="T29" s="616"/>
      <c r="U29" s="51"/>
      <c r="V29" s="939"/>
      <c r="W29" s="939"/>
      <c r="X29" s="956"/>
      <c r="Y29" s="956"/>
      <c r="Z29" s="957"/>
      <c r="AA29" s="939"/>
      <c r="AB29" s="939"/>
      <c r="AC29" s="939"/>
      <c r="AD29" s="939"/>
      <c r="AE29" s="939"/>
      <c r="AF29" s="939"/>
      <c r="AG29" s="939"/>
      <c r="AH29" s="939"/>
      <c r="AI29" s="939"/>
      <c r="AJ29" s="939"/>
      <c r="AK29" s="939"/>
      <c r="AL29" s="939"/>
      <c r="AM29" s="939"/>
      <c r="AN29" s="939"/>
      <c r="AO29" s="939"/>
      <c r="AP29" s="939"/>
      <c r="AQ29" s="939"/>
      <c r="AR29" s="939"/>
      <c r="AS29" s="939"/>
      <c r="AT29" s="939"/>
      <c r="AU29" s="939"/>
      <c r="AV29" s="939"/>
      <c r="AW29" s="939"/>
      <c r="AX29" s="939"/>
      <c r="AY29" s="939"/>
      <c r="AZ29" s="939"/>
      <c r="BA29" s="939"/>
      <c r="BB29" s="939"/>
      <c r="BC29" s="939"/>
      <c r="BD29" s="939"/>
      <c r="BE29" s="939"/>
      <c r="BF29" s="939"/>
      <c r="BG29" s="939"/>
      <c r="BH29" s="939"/>
      <c r="BI29" s="939"/>
      <c r="BJ29" s="939"/>
      <c r="BK29" s="939"/>
      <c r="BL29" s="939"/>
      <c r="BM29" s="939"/>
      <c r="BN29" s="939"/>
      <c r="BO29" s="939"/>
      <c r="BP29" s="939"/>
      <c r="BQ29" s="939"/>
      <c r="BR29" s="939"/>
      <c r="BS29" s="939"/>
      <c r="BT29" s="939"/>
      <c r="BU29" s="939"/>
      <c r="BV29" s="939"/>
      <c r="BW29" s="939"/>
      <c r="BX29" s="939"/>
      <c r="BY29" s="939"/>
      <c r="BZ29" s="939"/>
      <c r="CA29" s="939"/>
      <c r="CB29" s="939"/>
      <c r="CC29" s="939"/>
      <c r="CD29" s="939"/>
      <c r="CE29" s="939"/>
      <c r="CF29" s="939"/>
      <c r="CG29" s="939"/>
      <c r="CH29" s="939"/>
      <c r="CI29" s="939"/>
      <c r="CJ29" s="939"/>
      <c r="CK29" s="939"/>
      <c r="CL29" s="939"/>
      <c r="CM29" s="939"/>
      <c r="CN29" s="939"/>
      <c r="CO29" s="939"/>
      <c r="CP29" s="939"/>
      <c r="CQ29" s="939"/>
      <c r="CR29" s="939"/>
      <c r="CS29" s="939"/>
      <c r="CT29" s="939"/>
      <c r="CU29" s="939"/>
      <c r="CV29" s="939"/>
      <c r="CW29" s="939"/>
      <c r="CX29" s="939"/>
      <c r="CY29" s="939"/>
      <c r="CZ29" s="939"/>
      <c r="DA29" s="939"/>
      <c r="DB29" s="939"/>
      <c r="DC29" s="939"/>
      <c r="DD29" s="939"/>
      <c r="DE29" s="939"/>
      <c r="DF29" s="939"/>
      <c r="DG29" s="939"/>
      <c r="DH29" s="939"/>
      <c r="DI29" s="939"/>
      <c r="DJ29" s="939"/>
      <c r="DK29" s="939"/>
      <c r="DL29" s="939"/>
      <c r="DM29" s="939"/>
      <c r="DN29" s="939"/>
      <c r="DO29" s="939"/>
      <c r="DP29" s="939"/>
      <c r="DQ29" s="939"/>
      <c r="DR29" s="939"/>
      <c r="DS29" s="939"/>
      <c r="DT29" s="939"/>
      <c r="DU29" s="939"/>
      <c r="DV29" s="939"/>
      <c r="DW29" s="939"/>
      <c r="DX29" s="939"/>
      <c r="DY29" s="939"/>
      <c r="DZ29" s="939"/>
      <c r="EA29" s="939"/>
      <c r="EB29" s="939"/>
      <c r="EC29" s="939"/>
      <c r="ED29" s="939"/>
      <c r="EE29" s="939"/>
      <c r="EF29" s="939"/>
      <c r="EG29" s="939"/>
      <c r="EH29" s="939"/>
      <c r="EI29" s="939"/>
      <c r="EJ29" s="939"/>
      <c r="EK29" s="939"/>
      <c r="EL29" s="939"/>
      <c r="EM29" s="939"/>
      <c r="EN29" s="939"/>
      <c r="EO29" s="939"/>
      <c r="EP29" s="939"/>
      <c r="EQ29" s="939"/>
      <c r="ER29" s="939"/>
      <c r="ES29" s="939"/>
      <c r="ET29" s="939"/>
      <c r="EU29" s="939"/>
      <c r="EV29" s="939"/>
      <c r="EW29" s="939"/>
      <c r="EX29" s="939"/>
      <c r="EY29" s="939"/>
      <c r="EZ29" s="939"/>
      <c r="FA29" s="939"/>
      <c r="FB29" s="939"/>
      <c r="FC29" s="939"/>
      <c r="FD29" s="939"/>
      <c r="FE29" s="939"/>
      <c r="FF29" s="939"/>
      <c r="FG29" s="939"/>
      <c r="FH29" s="939"/>
      <c r="FI29" s="939"/>
      <c r="FJ29" s="939"/>
      <c r="FK29" s="939"/>
      <c r="FL29" s="939"/>
      <c r="FM29" s="939"/>
      <c r="FN29" s="939"/>
      <c r="FO29" s="939"/>
      <c r="FP29" s="939"/>
      <c r="FQ29" s="939"/>
      <c r="FR29" s="939"/>
      <c r="FS29" s="939"/>
      <c r="FT29" s="939"/>
      <c r="FU29" s="939"/>
      <c r="FV29" s="939"/>
      <c r="FW29" s="939"/>
      <c r="FX29" s="939"/>
      <c r="FY29" s="939"/>
      <c r="FZ29" s="939"/>
      <c r="GA29" s="939"/>
      <c r="GB29" s="939"/>
      <c r="GC29" s="939"/>
      <c r="GD29" s="939"/>
      <c r="GE29" s="939"/>
      <c r="GF29" s="939"/>
      <c r="GG29" s="939"/>
      <c r="GH29" s="939"/>
      <c r="GI29" s="939"/>
      <c r="GJ29" s="939"/>
      <c r="GK29" s="939"/>
      <c r="GL29" s="939"/>
      <c r="GM29" s="939"/>
      <c r="GN29" s="939"/>
      <c r="GO29" s="939"/>
      <c r="GP29" s="939"/>
      <c r="GQ29" s="939"/>
      <c r="GR29" s="939"/>
      <c r="GS29" s="939"/>
      <c r="GT29" s="939"/>
      <c r="GU29" s="939"/>
      <c r="GV29" s="939"/>
      <c r="GW29" s="939"/>
      <c r="GX29" s="939"/>
      <c r="GY29" s="939"/>
      <c r="GZ29" s="939"/>
      <c r="HA29" s="939"/>
      <c r="HB29" s="939"/>
      <c r="HC29" s="939"/>
      <c r="HD29" s="939"/>
      <c r="HE29" s="939"/>
      <c r="HF29" s="939"/>
      <c r="HG29" s="939"/>
      <c r="HH29" s="939"/>
      <c r="HI29" s="939"/>
      <c r="HJ29" s="939"/>
      <c r="HK29" s="939"/>
      <c r="HL29" s="939"/>
      <c r="HM29" s="939"/>
      <c r="HN29" s="939"/>
      <c r="HO29" s="939"/>
      <c r="HP29" s="939"/>
      <c r="HQ29" s="939"/>
      <c r="HR29" s="939"/>
      <c r="HS29" s="939"/>
      <c r="HT29" s="939"/>
      <c r="HU29" s="939"/>
      <c r="HV29" s="939"/>
      <c r="HW29" s="939"/>
      <c r="HX29" s="939"/>
      <c r="HY29" s="939"/>
      <c r="HZ29" s="939"/>
      <c r="IA29" s="939"/>
      <c r="IB29" s="939"/>
      <c r="IC29" s="939"/>
      <c r="ID29" s="939"/>
      <c r="IE29" s="939"/>
      <c r="IF29" s="939"/>
      <c r="IG29" s="939"/>
      <c r="IH29" s="939"/>
      <c r="II29" s="939"/>
    </row>
    <row r="30" spans="1:243" x14ac:dyDescent="0.3">
      <c r="A30" s="966"/>
      <c r="B30" s="969"/>
      <c r="C30" s="969"/>
      <c r="D30" s="970"/>
      <c r="E30" s="970"/>
      <c r="F30" s="970"/>
      <c r="G30" s="970"/>
      <c r="H30" s="970"/>
      <c r="I30" s="970"/>
      <c r="J30" s="970"/>
      <c r="K30" s="970"/>
      <c r="L30" s="970"/>
      <c r="M30" s="970"/>
      <c r="N30" s="970"/>
      <c r="O30" s="970"/>
      <c r="P30" s="970"/>
      <c r="Q30" s="970"/>
      <c r="R30" s="970"/>
      <c r="S30" s="970"/>
      <c r="T30" s="616"/>
      <c r="U30" s="51"/>
      <c r="V30" s="939"/>
      <c r="W30" s="939"/>
      <c r="X30" s="956"/>
      <c r="Y30" s="956"/>
      <c r="Z30" s="957"/>
      <c r="AA30" s="939"/>
      <c r="AB30" s="939"/>
      <c r="AC30" s="939"/>
      <c r="AD30" s="939"/>
      <c r="AE30" s="939"/>
      <c r="AF30" s="939"/>
      <c r="AG30" s="939"/>
      <c r="AH30" s="939"/>
      <c r="AI30" s="939"/>
      <c r="AJ30" s="939"/>
      <c r="AK30" s="939"/>
      <c r="AL30" s="939"/>
      <c r="AM30" s="939"/>
      <c r="AN30" s="939"/>
      <c r="AO30" s="939"/>
      <c r="AP30" s="939"/>
      <c r="AQ30" s="939"/>
      <c r="AR30" s="939"/>
      <c r="AS30" s="939"/>
      <c r="AT30" s="939"/>
      <c r="AU30" s="939"/>
      <c r="AV30" s="939"/>
      <c r="AW30" s="939"/>
      <c r="AX30" s="939"/>
      <c r="AY30" s="939"/>
      <c r="AZ30" s="939"/>
      <c r="BA30" s="939"/>
      <c r="BB30" s="939"/>
      <c r="BC30" s="939"/>
      <c r="BD30" s="939"/>
      <c r="BE30" s="939"/>
      <c r="BF30" s="939"/>
      <c r="BG30" s="939"/>
      <c r="BH30" s="939"/>
      <c r="BI30" s="939"/>
      <c r="BJ30" s="939"/>
      <c r="BK30" s="939"/>
      <c r="BL30" s="939"/>
      <c r="BM30" s="939"/>
      <c r="BN30" s="939"/>
      <c r="BO30" s="939"/>
      <c r="BP30" s="939"/>
      <c r="BQ30" s="939"/>
      <c r="BR30" s="939"/>
      <c r="BS30" s="939"/>
      <c r="BT30" s="939"/>
      <c r="BU30" s="939"/>
      <c r="BV30" s="939"/>
      <c r="BW30" s="939"/>
      <c r="BX30" s="939"/>
      <c r="BY30" s="939"/>
      <c r="BZ30" s="939"/>
      <c r="CA30" s="939"/>
      <c r="CB30" s="939"/>
      <c r="CC30" s="939"/>
      <c r="CD30" s="939"/>
      <c r="CE30" s="939"/>
      <c r="CF30" s="939"/>
      <c r="CG30" s="939"/>
      <c r="CH30" s="939"/>
      <c r="CI30" s="939"/>
      <c r="CJ30" s="939"/>
      <c r="CK30" s="939"/>
      <c r="CL30" s="939"/>
      <c r="CM30" s="939"/>
      <c r="CN30" s="939"/>
      <c r="CO30" s="939"/>
      <c r="CP30" s="939"/>
      <c r="CQ30" s="939"/>
      <c r="CR30" s="939"/>
      <c r="CS30" s="939"/>
      <c r="CT30" s="939"/>
      <c r="CU30" s="939"/>
      <c r="CV30" s="939"/>
      <c r="CW30" s="939"/>
      <c r="CX30" s="939"/>
      <c r="CY30" s="939"/>
      <c r="CZ30" s="939"/>
      <c r="DA30" s="939"/>
      <c r="DB30" s="939"/>
      <c r="DC30" s="939"/>
      <c r="DD30" s="939"/>
      <c r="DE30" s="939"/>
      <c r="DF30" s="939"/>
      <c r="DG30" s="939"/>
      <c r="DH30" s="939"/>
      <c r="DI30" s="939"/>
      <c r="DJ30" s="939"/>
      <c r="DK30" s="939"/>
      <c r="DL30" s="939"/>
      <c r="DM30" s="939"/>
      <c r="DN30" s="939"/>
      <c r="DO30" s="939"/>
      <c r="DP30" s="939"/>
      <c r="DQ30" s="939"/>
      <c r="DR30" s="939"/>
      <c r="DS30" s="939"/>
      <c r="DT30" s="939"/>
      <c r="DU30" s="939"/>
      <c r="DV30" s="939"/>
      <c r="DW30" s="939"/>
      <c r="DX30" s="939"/>
      <c r="DY30" s="939"/>
      <c r="DZ30" s="939"/>
      <c r="EA30" s="939"/>
      <c r="EB30" s="939"/>
      <c r="EC30" s="939"/>
      <c r="ED30" s="939"/>
      <c r="EE30" s="939"/>
      <c r="EF30" s="939"/>
      <c r="EG30" s="939"/>
      <c r="EH30" s="939"/>
      <c r="EI30" s="939"/>
      <c r="EJ30" s="939"/>
      <c r="EK30" s="939"/>
      <c r="EL30" s="939"/>
      <c r="EM30" s="939"/>
      <c r="EN30" s="939"/>
      <c r="EO30" s="939"/>
      <c r="EP30" s="939"/>
      <c r="EQ30" s="939"/>
      <c r="ER30" s="939"/>
      <c r="ES30" s="939"/>
      <c r="ET30" s="939"/>
      <c r="EU30" s="939"/>
      <c r="EV30" s="939"/>
      <c r="EW30" s="939"/>
      <c r="EX30" s="939"/>
      <c r="EY30" s="939"/>
      <c r="EZ30" s="939"/>
      <c r="FA30" s="939"/>
      <c r="FB30" s="939"/>
      <c r="FC30" s="939"/>
      <c r="FD30" s="939"/>
      <c r="FE30" s="939"/>
      <c r="FF30" s="939"/>
      <c r="FG30" s="939"/>
      <c r="FH30" s="939"/>
      <c r="FI30" s="939"/>
      <c r="FJ30" s="939"/>
      <c r="FK30" s="939"/>
      <c r="FL30" s="939"/>
      <c r="FM30" s="939"/>
      <c r="FN30" s="939"/>
      <c r="FO30" s="939"/>
      <c r="FP30" s="939"/>
      <c r="FQ30" s="939"/>
      <c r="FR30" s="939"/>
      <c r="FS30" s="939"/>
      <c r="FT30" s="939"/>
      <c r="FU30" s="939"/>
      <c r="FV30" s="939"/>
      <c r="FW30" s="939"/>
      <c r="FX30" s="939"/>
      <c r="FY30" s="939"/>
      <c r="FZ30" s="939"/>
      <c r="GA30" s="939"/>
      <c r="GB30" s="939"/>
      <c r="GC30" s="939"/>
      <c r="GD30" s="939"/>
      <c r="GE30" s="939"/>
      <c r="GF30" s="939"/>
      <c r="GG30" s="939"/>
      <c r="GH30" s="939"/>
      <c r="GI30" s="939"/>
      <c r="GJ30" s="939"/>
      <c r="GK30" s="939"/>
      <c r="GL30" s="939"/>
      <c r="GM30" s="939"/>
      <c r="GN30" s="939"/>
      <c r="GO30" s="939"/>
      <c r="GP30" s="939"/>
      <c r="GQ30" s="939"/>
      <c r="GR30" s="939"/>
      <c r="GS30" s="939"/>
      <c r="GT30" s="939"/>
      <c r="GU30" s="939"/>
      <c r="GV30" s="939"/>
      <c r="GW30" s="939"/>
      <c r="GX30" s="939"/>
      <c r="GY30" s="939"/>
      <c r="GZ30" s="939"/>
      <c r="HA30" s="939"/>
      <c r="HB30" s="939"/>
      <c r="HC30" s="939"/>
      <c r="HD30" s="939"/>
      <c r="HE30" s="939"/>
      <c r="HF30" s="939"/>
      <c r="HG30" s="939"/>
      <c r="HH30" s="939"/>
      <c r="HI30" s="939"/>
      <c r="HJ30" s="939"/>
      <c r="HK30" s="939"/>
      <c r="HL30" s="939"/>
      <c r="HM30" s="939"/>
      <c r="HN30" s="939"/>
      <c r="HO30" s="939"/>
      <c r="HP30" s="939"/>
      <c r="HQ30" s="939"/>
      <c r="HR30" s="939"/>
      <c r="HS30" s="939"/>
      <c r="HT30" s="939"/>
      <c r="HU30" s="939"/>
      <c r="HV30" s="939"/>
      <c r="HW30" s="939"/>
      <c r="HX30" s="939"/>
      <c r="HY30" s="939"/>
      <c r="HZ30" s="939"/>
      <c r="IA30" s="939"/>
      <c r="IB30" s="939"/>
      <c r="IC30" s="939"/>
      <c r="ID30" s="939"/>
      <c r="IE30" s="939"/>
      <c r="IF30" s="939"/>
      <c r="IG30" s="939"/>
      <c r="IH30" s="939"/>
      <c r="II30" s="939"/>
    </row>
    <row r="31" spans="1:243" x14ac:dyDescent="0.3">
      <c r="A31" s="617"/>
      <c r="B31" s="56"/>
      <c r="C31" s="56"/>
      <c r="D31" s="618"/>
      <c r="E31" s="618"/>
      <c r="F31" s="618"/>
      <c r="G31" s="618"/>
      <c r="H31" s="618"/>
      <c r="I31" s="618"/>
      <c r="J31" s="618"/>
      <c r="K31" s="618"/>
      <c r="L31" s="618"/>
      <c r="M31" s="618"/>
      <c r="N31" s="618"/>
      <c r="O31" s="618"/>
      <c r="P31" s="618"/>
      <c r="Q31" s="618"/>
      <c r="R31" s="618"/>
      <c r="S31" s="618"/>
      <c r="T31" s="616"/>
      <c r="U31" s="59"/>
      <c r="V31" s="620"/>
      <c r="W31" s="615"/>
      <c r="X31" s="956"/>
      <c r="Y31" s="956"/>
      <c r="Z31" s="957"/>
      <c r="AA31" s="616"/>
      <c r="AB31" s="616"/>
      <c r="AC31" s="616"/>
      <c r="AD31" s="616"/>
      <c r="AE31" s="59"/>
      <c r="AF31" s="620"/>
      <c r="AG31" s="615"/>
      <c r="AH31" s="615"/>
      <c r="AI31" s="619"/>
      <c r="AJ31" s="616"/>
      <c r="AK31" s="616"/>
      <c r="AL31" s="616"/>
      <c r="AM31" s="616"/>
      <c r="AN31" s="616"/>
      <c r="AO31" s="616"/>
      <c r="AP31" s="59"/>
      <c r="AQ31" s="620"/>
      <c r="AR31" s="615"/>
      <c r="AS31" s="615"/>
      <c r="AT31" s="619"/>
      <c r="AU31" s="616"/>
      <c r="AV31" s="616"/>
      <c r="AW31" s="616"/>
      <c r="AX31" s="616"/>
      <c r="AY31" s="616"/>
      <c r="AZ31" s="616"/>
      <c r="BA31" s="59"/>
      <c r="BB31" s="620"/>
      <c r="BC31" s="615"/>
      <c r="BD31" s="615"/>
      <c r="BE31" s="619"/>
      <c r="BF31" s="616"/>
      <c r="BG31" s="616"/>
      <c r="BH31" s="616"/>
      <c r="BI31" s="616"/>
      <c r="BJ31" s="616"/>
      <c r="BK31" s="616"/>
      <c r="BL31" s="59"/>
      <c r="BM31" s="620"/>
      <c r="BN31" s="615"/>
      <c r="BO31" s="615"/>
      <c r="BP31" s="619"/>
      <c r="BQ31" s="616"/>
      <c r="BR31" s="616"/>
      <c r="BS31" s="616"/>
      <c r="BT31" s="616"/>
      <c r="BU31" s="616"/>
      <c r="BV31" s="616"/>
      <c r="BW31" s="59"/>
      <c r="BX31" s="620"/>
      <c r="BY31" s="615"/>
      <c r="BZ31" s="615"/>
      <c r="CA31" s="619"/>
      <c r="CB31" s="616"/>
      <c r="CC31" s="616"/>
      <c r="CD31" s="616"/>
      <c r="CE31" s="616"/>
      <c r="CF31" s="616"/>
      <c r="CG31" s="616"/>
      <c r="CH31" s="59"/>
      <c r="CI31" s="620"/>
      <c r="CJ31" s="615"/>
      <c r="CK31" s="615"/>
      <c r="CL31" s="619"/>
      <c r="CM31" s="616"/>
      <c r="CN31" s="616"/>
      <c r="CO31" s="616"/>
      <c r="CP31" s="616"/>
      <c r="CQ31" s="616"/>
      <c r="CR31" s="616"/>
      <c r="CS31" s="59"/>
      <c r="CT31" s="620"/>
      <c r="CU31" s="615"/>
      <c r="CV31" s="615"/>
      <c r="CW31" s="619"/>
      <c r="CX31" s="616"/>
      <c r="CY31" s="616"/>
      <c r="CZ31" s="616"/>
      <c r="DA31" s="616"/>
      <c r="DB31" s="616"/>
      <c r="DC31" s="616"/>
      <c r="DD31" s="59"/>
      <c r="DE31" s="620"/>
      <c r="DF31" s="615"/>
      <c r="DG31" s="615"/>
      <c r="DH31" s="619"/>
      <c r="DI31" s="616"/>
      <c r="DJ31" s="616"/>
      <c r="DK31" s="616"/>
      <c r="DL31" s="616"/>
      <c r="DM31" s="616"/>
      <c r="DN31" s="616"/>
      <c r="DO31" s="59"/>
      <c r="DP31" s="620"/>
      <c r="DQ31" s="615"/>
      <c r="DR31" s="615"/>
      <c r="DS31" s="619"/>
      <c r="DT31" s="616"/>
      <c r="DU31" s="616"/>
      <c r="DV31" s="616"/>
      <c r="DW31" s="616"/>
      <c r="DX31" s="616"/>
      <c r="DY31" s="616"/>
      <c r="DZ31" s="59"/>
      <c r="EA31" s="620"/>
      <c r="EB31" s="615"/>
      <c r="EC31" s="615"/>
      <c r="ED31" s="619"/>
      <c r="EE31" s="616"/>
      <c r="EF31" s="616"/>
      <c r="EG31" s="616"/>
      <c r="EH31" s="616"/>
      <c r="EI31" s="616"/>
      <c r="EJ31" s="616"/>
      <c r="EK31" s="59"/>
      <c r="EL31" s="620"/>
      <c r="EM31" s="615"/>
      <c r="EN31" s="615"/>
      <c r="EO31" s="619"/>
      <c r="EP31" s="616"/>
      <c r="EQ31" s="616"/>
      <c r="ER31" s="616"/>
      <c r="ES31" s="616"/>
      <c r="ET31" s="616"/>
      <c r="EU31" s="616"/>
      <c r="EV31" s="59"/>
      <c r="EW31" s="620"/>
      <c r="EX31" s="615"/>
      <c r="EY31" s="615"/>
      <c r="EZ31" s="619"/>
      <c r="FA31" s="616"/>
      <c r="FB31" s="616"/>
      <c r="FC31" s="616"/>
      <c r="FD31" s="616"/>
      <c r="FE31" s="616"/>
      <c r="FF31" s="616"/>
      <c r="FG31" s="59"/>
      <c r="FH31" s="620"/>
      <c r="FI31" s="615"/>
      <c r="FJ31" s="615"/>
      <c r="FK31" s="619"/>
      <c r="FL31" s="616"/>
      <c r="FM31" s="616"/>
      <c r="FN31" s="616"/>
      <c r="FO31" s="616"/>
      <c r="FP31" s="616"/>
      <c r="FQ31" s="616"/>
      <c r="FR31" s="59"/>
      <c r="FS31" s="620"/>
      <c r="FT31" s="615"/>
      <c r="FU31" s="615"/>
      <c r="FV31" s="619"/>
      <c r="FW31" s="616"/>
      <c r="FX31" s="616"/>
      <c r="FY31" s="616"/>
      <c r="FZ31" s="616"/>
      <c r="GA31" s="616"/>
      <c r="GB31" s="616"/>
      <c r="GC31" s="59"/>
      <c r="GD31" s="620"/>
      <c r="GE31" s="615"/>
      <c r="GF31" s="615"/>
      <c r="GG31" s="619"/>
      <c r="GH31" s="616"/>
      <c r="GI31" s="616"/>
      <c r="GJ31" s="616"/>
      <c r="GK31" s="616"/>
      <c r="GL31" s="616"/>
      <c r="GM31" s="616"/>
      <c r="GN31" s="59"/>
      <c r="GO31" s="620"/>
      <c r="GP31" s="615"/>
      <c r="GQ31" s="615"/>
      <c r="GR31" s="619"/>
      <c r="GS31" s="616"/>
      <c r="GT31" s="616"/>
      <c r="GU31" s="616"/>
      <c r="GV31" s="616"/>
      <c r="GW31" s="616"/>
      <c r="GX31" s="616"/>
      <c r="GY31" s="59"/>
      <c r="GZ31" s="620"/>
      <c r="HA31" s="615"/>
      <c r="HB31" s="615"/>
      <c r="HC31" s="619"/>
      <c r="HD31" s="616"/>
      <c r="HE31" s="616"/>
      <c r="HF31" s="616"/>
      <c r="HG31" s="616"/>
      <c r="HH31" s="616"/>
      <c r="HI31" s="616"/>
      <c r="HJ31" s="59"/>
      <c r="HK31" s="620"/>
      <c r="HL31" s="615"/>
      <c r="HM31" s="615"/>
      <c r="HN31" s="619"/>
      <c r="HO31" s="616"/>
      <c r="HP31" s="616"/>
      <c r="HQ31" s="616"/>
      <c r="HR31" s="616"/>
      <c r="HS31" s="616"/>
      <c r="HT31" s="616"/>
      <c r="HU31" s="59"/>
      <c r="HV31" s="620"/>
      <c r="HW31" s="615"/>
      <c r="HX31" s="615"/>
      <c r="HY31" s="619"/>
      <c r="HZ31" s="616"/>
      <c r="IA31" s="616"/>
      <c r="IB31" s="616"/>
      <c r="IC31" s="616"/>
      <c r="ID31" s="616"/>
      <c r="IE31" s="616"/>
      <c r="IF31" s="59"/>
      <c r="IG31" s="620"/>
      <c r="IH31" s="615"/>
      <c r="II31" s="615"/>
    </row>
    <row r="32" spans="1:243" x14ac:dyDescent="0.3">
      <c r="A32" s="61"/>
      <c r="B32" s="1279" t="s">
        <v>40</v>
      </c>
      <c r="C32" s="1316"/>
      <c r="D32" s="1280"/>
      <c r="E32" s="971"/>
      <c r="F32" s="618"/>
      <c r="G32" s="618"/>
      <c r="H32" s="618"/>
      <c r="I32" s="618"/>
      <c r="J32" s="618"/>
      <c r="K32" s="618"/>
      <c r="L32" s="618"/>
      <c r="M32" s="618"/>
      <c r="N32" s="618"/>
      <c r="O32" s="618"/>
      <c r="P32" s="618"/>
      <c r="Q32" s="618"/>
      <c r="R32" s="618"/>
      <c r="S32" s="618"/>
      <c r="T32" s="616"/>
      <c r="U32" s="59"/>
      <c r="V32" s="620"/>
      <c r="W32" s="615"/>
      <c r="X32" s="956"/>
      <c r="Y32" s="956"/>
      <c r="Z32" s="957"/>
      <c r="AA32" s="616"/>
      <c r="AB32" s="616"/>
      <c r="AC32" s="616"/>
      <c r="AD32" s="616"/>
      <c r="AE32" s="59"/>
      <c r="AF32" s="620"/>
      <c r="AG32" s="615"/>
      <c r="AH32" s="615"/>
      <c r="AI32" s="619"/>
      <c r="AJ32" s="616"/>
      <c r="AK32" s="616"/>
      <c r="AL32" s="616"/>
      <c r="AM32" s="616"/>
      <c r="AN32" s="616"/>
      <c r="AO32" s="616"/>
      <c r="AP32" s="59"/>
      <c r="AQ32" s="620"/>
      <c r="AR32" s="615"/>
      <c r="AS32" s="615"/>
      <c r="AT32" s="619"/>
      <c r="AU32" s="616"/>
      <c r="AV32" s="616"/>
      <c r="AW32" s="616"/>
      <c r="AX32" s="616"/>
      <c r="AY32" s="616"/>
      <c r="AZ32" s="616"/>
      <c r="BA32" s="59"/>
      <c r="BB32" s="620"/>
      <c r="BC32" s="615"/>
      <c r="BD32" s="615"/>
      <c r="BE32" s="619"/>
      <c r="BF32" s="616"/>
      <c r="BG32" s="616"/>
      <c r="BH32" s="616"/>
      <c r="BI32" s="616"/>
      <c r="BJ32" s="616"/>
      <c r="BK32" s="616"/>
      <c r="BL32" s="59"/>
      <c r="BM32" s="620"/>
      <c r="BN32" s="615"/>
      <c r="BO32" s="615"/>
      <c r="BP32" s="619"/>
      <c r="BQ32" s="616"/>
      <c r="BR32" s="616"/>
      <c r="BS32" s="616"/>
      <c r="BT32" s="616"/>
      <c r="BU32" s="616"/>
      <c r="BV32" s="616"/>
      <c r="BW32" s="59"/>
      <c r="BX32" s="620"/>
      <c r="BY32" s="615"/>
      <c r="BZ32" s="615"/>
      <c r="CA32" s="619"/>
      <c r="CB32" s="616"/>
      <c r="CC32" s="616"/>
      <c r="CD32" s="616"/>
      <c r="CE32" s="616"/>
      <c r="CF32" s="616"/>
      <c r="CG32" s="616"/>
      <c r="CH32" s="59"/>
      <c r="CI32" s="620"/>
      <c r="CJ32" s="615"/>
      <c r="CK32" s="615"/>
      <c r="CL32" s="619"/>
      <c r="CM32" s="616"/>
      <c r="CN32" s="616"/>
      <c r="CO32" s="616"/>
      <c r="CP32" s="616"/>
      <c r="CQ32" s="616"/>
      <c r="CR32" s="616"/>
      <c r="CS32" s="59"/>
      <c r="CT32" s="620"/>
      <c r="CU32" s="615"/>
      <c r="CV32" s="615"/>
      <c r="CW32" s="619"/>
      <c r="CX32" s="616"/>
      <c r="CY32" s="616"/>
      <c r="CZ32" s="616"/>
      <c r="DA32" s="616"/>
      <c r="DB32" s="616"/>
      <c r="DC32" s="616"/>
      <c r="DD32" s="59"/>
      <c r="DE32" s="620"/>
      <c r="DF32" s="615"/>
      <c r="DG32" s="615"/>
      <c r="DH32" s="619"/>
      <c r="DI32" s="616"/>
      <c r="DJ32" s="616"/>
      <c r="DK32" s="616"/>
      <c r="DL32" s="616"/>
      <c r="DM32" s="616"/>
      <c r="DN32" s="616"/>
      <c r="DO32" s="59"/>
      <c r="DP32" s="620"/>
      <c r="DQ32" s="615"/>
      <c r="DR32" s="615"/>
      <c r="DS32" s="619"/>
      <c r="DT32" s="616"/>
      <c r="DU32" s="616"/>
      <c r="DV32" s="616"/>
      <c r="DW32" s="616"/>
      <c r="DX32" s="616"/>
      <c r="DY32" s="616"/>
      <c r="DZ32" s="59"/>
      <c r="EA32" s="620"/>
      <c r="EB32" s="615"/>
      <c r="EC32" s="615"/>
      <c r="ED32" s="619"/>
      <c r="EE32" s="616"/>
      <c r="EF32" s="616"/>
      <c r="EG32" s="616"/>
      <c r="EH32" s="616"/>
      <c r="EI32" s="616"/>
      <c r="EJ32" s="616"/>
      <c r="EK32" s="59"/>
      <c r="EL32" s="620"/>
      <c r="EM32" s="615"/>
      <c r="EN32" s="615"/>
      <c r="EO32" s="619"/>
      <c r="EP32" s="616"/>
      <c r="EQ32" s="616"/>
      <c r="ER32" s="616"/>
      <c r="ES32" s="616"/>
      <c r="ET32" s="616"/>
      <c r="EU32" s="616"/>
      <c r="EV32" s="59"/>
      <c r="EW32" s="620"/>
      <c r="EX32" s="615"/>
      <c r="EY32" s="615"/>
      <c r="EZ32" s="619"/>
      <c r="FA32" s="616"/>
      <c r="FB32" s="616"/>
      <c r="FC32" s="616"/>
      <c r="FD32" s="616"/>
      <c r="FE32" s="616"/>
      <c r="FF32" s="616"/>
      <c r="FG32" s="59"/>
      <c r="FH32" s="620"/>
      <c r="FI32" s="615"/>
      <c r="FJ32" s="615"/>
      <c r="FK32" s="619"/>
      <c r="FL32" s="616"/>
      <c r="FM32" s="616"/>
      <c r="FN32" s="616"/>
      <c r="FO32" s="616"/>
      <c r="FP32" s="616"/>
      <c r="FQ32" s="616"/>
      <c r="FR32" s="59"/>
      <c r="FS32" s="620"/>
      <c r="FT32" s="615"/>
      <c r="FU32" s="615"/>
      <c r="FV32" s="619"/>
      <c r="FW32" s="616"/>
      <c r="FX32" s="616"/>
      <c r="FY32" s="616"/>
      <c r="FZ32" s="616"/>
      <c r="GA32" s="616"/>
      <c r="GB32" s="616"/>
      <c r="GC32" s="59"/>
      <c r="GD32" s="620"/>
      <c r="GE32" s="615"/>
      <c r="GF32" s="615"/>
      <c r="GG32" s="619"/>
      <c r="GH32" s="616"/>
      <c r="GI32" s="616"/>
      <c r="GJ32" s="616"/>
      <c r="GK32" s="616"/>
      <c r="GL32" s="616"/>
      <c r="GM32" s="616"/>
      <c r="GN32" s="59"/>
      <c r="GO32" s="620"/>
      <c r="GP32" s="615"/>
      <c r="GQ32" s="615"/>
      <c r="GR32" s="619"/>
      <c r="GS32" s="616"/>
      <c r="GT32" s="616"/>
      <c r="GU32" s="616"/>
      <c r="GV32" s="616"/>
      <c r="GW32" s="616"/>
      <c r="GX32" s="616"/>
      <c r="GY32" s="59"/>
      <c r="GZ32" s="620"/>
      <c r="HA32" s="615"/>
      <c r="HB32" s="615"/>
      <c r="HC32" s="619"/>
      <c r="HD32" s="616"/>
      <c r="HE32" s="616"/>
      <c r="HF32" s="616"/>
      <c r="HG32" s="616"/>
      <c r="HH32" s="616"/>
      <c r="HI32" s="616"/>
      <c r="HJ32" s="59"/>
      <c r="HK32" s="620"/>
      <c r="HL32" s="615"/>
      <c r="HM32" s="615"/>
      <c r="HN32" s="619"/>
      <c r="HO32" s="616"/>
      <c r="HP32" s="616"/>
      <c r="HQ32" s="616"/>
      <c r="HR32" s="616"/>
      <c r="HS32" s="616"/>
      <c r="HT32" s="616"/>
      <c r="HU32" s="59"/>
      <c r="HV32" s="620"/>
      <c r="HW32" s="615"/>
      <c r="HX32" s="615"/>
      <c r="HY32" s="619"/>
      <c r="HZ32" s="616"/>
      <c r="IA32" s="616"/>
      <c r="IB32" s="616"/>
      <c r="IC32" s="616"/>
      <c r="ID32" s="616"/>
      <c r="IE32" s="616"/>
      <c r="IF32" s="59"/>
      <c r="IG32" s="620"/>
      <c r="IH32" s="615"/>
      <c r="II32" s="615"/>
    </row>
    <row r="33" spans="1:243" x14ac:dyDescent="0.3">
      <c r="A33" s="96">
        <v>1</v>
      </c>
      <c r="B33" s="1275"/>
      <c r="C33" s="1276"/>
      <c r="D33" s="1355"/>
      <c r="E33" s="428"/>
      <c r="F33" s="618"/>
      <c r="G33" s="618"/>
      <c r="H33" s="618"/>
      <c r="I33" s="618"/>
      <c r="J33" s="618"/>
      <c r="K33" s="618"/>
      <c r="L33" s="618"/>
      <c r="M33" s="618"/>
      <c r="N33" s="618"/>
      <c r="O33" s="618"/>
      <c r="P33" s="618"/>
      <c r="Q33" s="618"/>
      <c r="R33" s="618"/>
      <c r="S33" s="618"/>
      <c r="T33" s="616"/>
      <c r="U33" s="59"/>
      <c r="V33" s="620"/>
      <c r="W33" s="615"/>
      <c r="X33" s="954"/>
      <c r="Y33" s="954"/>
      <c r="Z33" s="955"/>
      <c r="AA33" s="616"/>
      <c r="AB33" s="616"/>
      <c r="AC33" s="616"/>
      <c r="AD33" s="616"/>
      <c r="AE33" s="59"/>
      <c r="AF33" s="620"/>
      <c r="AG33" s="615"/>
      <c r="AH33" s="615"/>
      <c r="AI33" s="619"/>
      <c r="AJ33" s="616"/>
      <c r="AK33" s="616"/>
      <c r="AL33" s="616"/>
      <c r="AM33" s="616"/>
      <c r="AN33" s="616"/>
      <c r="AO33" s="616"/>
      <c r="AP33" s="59"/>
      <c r="AQ33" s="620"/>
      <c r="AR33" s="615"/>
      <c r="AS33" s="615"/>
      <c r="AT33" s="619"/>
      <c r="AU33" s="616"/>
      <c r="AV33" s="616"/>
      <c r="AW33" s="616"/>
      <c r="AX33" s="616"/>
      <c r="AY33" s="616"/>
      <c r="AZ33" s="616"/>
      <c r="BA33" s="59"/>
      <c r="BB33" s="620"/>
      <c r="BC33" s="615"/>
      <c r="BD33" s="615"/>
      <c r="BE33" s="619"/>
      <c r="BF33" s="616"/>
      <c r="BG33" s="616"/>
      <c r="BH33" s="616"/>
      <c r="BI33" s="616"/>
      <c r="BJ33" s="616"/>
      <c r="BK33" s="616"/>
      <c r="BL33" s="59"/>
      <c r="BM33" s="620"/>
      <c r="BN33" s="615"/>
      <c r="BO33" s="615"/>
      <c r="BP33" s="619"/>
      <c r="BQ33" s="616"/>
      <c r="BR33" s="616"/>
      <c r="BS33" s="616"/>
      <c r="BT33" s="616"/>
      <c r="BU33" s="616"/>
      <c r="BV33" s="616"/>
      <c r="BW33" s="59"/>
      <c r="BX33" s="620"/>
      <c r="BY33" s="615"/>
      <c r="BZ33" s="615"/>
      <c r="CA33" s="619"/>
      <c r="CB33" s="616"/>
      <c r="CC33" s="616"/>
      <c r="CD33" s="616"/>
      <c r="CE33" s="616"/>
      <c r="CF33" s="616"/>
      <c r="CG33" s="616"/>
      <c r="CH33" s="59"/>
      <c r="CI33" s="620"/>
      <c r="CJ33" s="615"/>
      <c r="CK33" s="615"/>
      <c r="CL33" s="619"/>
      <c r="CM33" s="616"/>
      <c r="CN33" s="616"/>
      <c r="CO33" s="616"/>
      <c r="CP33" s="616"/>
      <c r="CQ33" s="616"/>
      <c r="CR33" s="616"/>
      <c r="CS33" s="59"/>
      <c r="CT33" s="620"/>
      <c r="CU33" s="615"/>
      <c r="CV33" s="615"/>
      <c r="CW33" s="619"/>
      <c r="CX33" s="616"/>
      <c r="CY33" s="616"/>
      <c r="CZ33" s="616"/>
      <c r="DA33" s="616"/>
      <c r="DB33" s="616"/>
      <c r="DC33" s="616"/>
      <c r="DD33" s="59"/>
      <c r="DE33" s="620"/>
      <c r="DF33" s="615"/>
      <c r="DG33" s="615"/>
      <c r="DH33" s="619"/>
      <c r="DI33" s="616"/>
      <c r="DJ33" s="616"/>
      <c r="DK33" s="616"/>
      <c r="DL33" s="616"/>
      <c r="DM33" s="616"/>
      <c r="DN33" s="616"/>
      <c r="DO33" s="59"/>
      <c r="DP33" s="620"/>
      <c r="DQ33" s="615"/>
      <c r="DR33" s="615"/>
      <c r="DS33" s="619"/>
      <c r="DT33" s="616"/>
      <c r="DU33" s="616"/>
      <c r="DV33" s="616"/>
      <c r="DW33" s="616"/>
      <c r="DX33" s="616"/>
      <c r="DY33" s="616"/>
      <c r="DZ33" s="59"/>
      <c r="EA33" s="620"/>
      <c r="EB33" s="615"/>
      <c r="EC33" s="615"/>
      <c r="ED33" s="619"/>
      <c r="EE33" s="616"/>
      <c r="EF33" s="616"/>
      <c r="EG33" s="616"/>
      <c r="EH33" s="616"/>
      <c r="EI33" s="616"/>
      <c r="EJ33" s="616"/>
      <c r="EK33" s="59"/>
      <c r="EL33" s="620"/>
      <c r="EM33" s="615"/>
      <c r="EN33" s="615"/>
      <c r="EO33" s="619"/>
      <c r="EP33" s="616"/>
      <c r="EQ33" s="616"/>
      <c r="ER33" s="616"/>
      <c r="ES33" s="616"/>
      <c r="ET33" s="616"/>
      <c r="EU33" s="616"/>
      <c r="EV33" s="59"/>
      <c r="EW33" s="620"/>
      <c r="EX33" s="615"/>
      <c r="EY33" s="615"/>
      <c r="EZ33" s="619"/>
      <c r="FA33" s="616"/>
      <c r="FB33" s="616"/>
      <c r="FC33" s="616"/>
      <c r="FD33" s="616"/>
      <c r="FE33" s="616"/>
      <c r="FF33" s="616"/>
      <c r="FG33" s="59"/>
      <c r="FH33" s="620"/>
      <c r="FI33" s="615"/>
      <c r="FJ33" s="615"/>
      <c r="FK33" s="619"/>
      <c r="FL33" s="616"/>
      <c r="FM33" s="616"/>
      <c r="FN33" s="616"/>
      <c r="FO33" s="616"/>
      <c r="FP33" s="616"/>
      <c r="FQ33" s="616"/>
      <c r="FR33" s="59"/>
      <c r="FS33" s="620"/>
      <c r="FT33" s="615"/>
      <c r="FU33" s="615"/>
      <c r="FV33" s="619"/>
      <c r="FW33" s="616"/>
      <c r="FX33" s="616"/>
      <c r="FY33" s="616"/>
      <c r="FZ33" s="616"/>
      <c r="GA33" s="616"/>
      <c r="GB33" s="616"/>
      <c r="GC33" s="59"/>
      <c r="GD33" s="620"/>
      <c r="GE33" s="615"/>
      <c r="GF33" s="615"/>
      <c r="GG33" s="619"/>
      <c r="GH33" s="616"/>
      <c r="GI33" s="616"/>
      <c r="GJ33" s="616"/>
      <c r="GK33" s="616"/>
      <c r="GL33" s="616"/>
      <c r="GM33" s="616"/>
      <c r="GN33" s="59"/>
      <c r="GO33" s="620"/>
      <c r="GP33" s="615"/>
      <c r="GQ33" s="615"/>
      <c r="GR33" s="619"/>
      <c r="GS33" s="616"/>
      <c r="GT33" s="616"/>
      <c r="GU33" s="616"/>
      <c r="GV33" s="616"/>
      <c r="GW33" s="616"/>
      <c r="GX33" s="616"/>
      <c r="GY33" s="59"/>
      <c r="GZ33" s="620"/>
      <c r="HA33" s="615"/>
      <c r="HB33" s="615"/>
      <c r="HC33" s="619"/>
      <c r="HD33" s="616"/>
      <c r="HE33" s="616"/>
      <c r="HF33" s="616"/>
      <c r="HG33" s="616"/>
      <c r="HH33" s="616"/>
      <c r="HI33" s="616"/>
      <c r="HJ33" s="59"/>
      <c r="HK33" s="620"/>
      <c r="HL33" s="615"/>
      <c r="HM33" s="615"/>
      <c r="HN33" s="619"/>
      <c r="HO33" s="616"/>
      <c r="HP33" s="616"/>
      <c r="HQ33" s="616"/>
      <c r="HR33" s="616"/>
      <c r="HS33" s="616"/>
      <c r="HT33" s="616"/>
      <c r="HU33" s="59"/>
      <c r="HV33" s="620"/>
      <c r="HW33" s="615"/>
      <c r="HX33" s="615"/>
      <c r="HY33" s="619"/>
      <c r="HZ33" s="616"/>
      <c r="IA33" s="616"/>
      <c r="IB33" s="616"/>
      <c r="IC33" s="616"/>
      <c r="ID33" s="616"/>
      <c r="IE33" s="616"/>
      <c r="IF33" s="59"/>
      <c r="IG33" s="620"/>
      <c r="IH33" s="615"/>
      <c r="II33" s="615"/>
    </row>
    <row r="34" spans="1:243" x14ac:dyDescent="0.3">
      <c r="A34" s="96">
        <v>2</v>
      </c>
      <c r="B34" s="1275"/>
      <c r="C34" s="1276"/>
      <c r="D34" s="1355"/>
      <c r="E34" s="428"/>
      <c r="F34" s="618"/>
      <c r="G34" s="618"/>
      <c r="H34" s="618"/>
      <c r="I34" s="618"/>
      <c r="J34" s="618"/>
      <c r="K34" s="618"/>
      <c r="L34" s="618"/>
      <c r="M34" s="618"/>
      <c r="N34" s="618"/>
      <c r="O34" s="618"/>
      <c r="P34" s="618"/>
      <c r="Q34" s="618"/>
      <c r="R34" s="618"/>
      <c r="S34" s="618"/>
      <c r="T34" s="616"/>
      <c r="U34" s="59"/>
      <c r="V34" s="620"/>
      <c r="W34" s="615"/>
      <c r="X34" s="956"/>
      <c r="Y34" s="956"/>
      <c r="Z34" s="957"/>
      <c r="AA34" s="616"/>
      <c r="AB34" s="616"/>
      <c r="AC34" s="616"/>
      <c r="AD34" s="616"/>
      <c r="AE34" s="59"/>
      <c r="AF34" s="620"/>
      <c r="AG34" s="615"/>
      <c r="AH34" s="615"/>
      <c r="AI34" s="619"/>
      <c r="AJ34" s="616"/>
      <c r="AK34" s="616"/>
      <c r="AL34" s="616"/>
      <c r="AM34" s="616"/>
      <c r="AN34" s="616"/>
      <c r="AO34" s="616"/>
      <c r="AP34" s="59"/>
      <c r="AQ34" s="620"/>
      <c r="AR34" s="615"/>
      <c r="AS34" s="615"/>
      <c r="AT34" s="619"/>
      <c r="AU34" s="616"/>
      <c r="AV34" s="616"/>
      <c r="AW34" s="616"/>
      <c r="AX34" s="616"/>
      <c r="AY34" s="616"/>
      <c r="AZ34" s="616"/>
      <c r="BA34" s="59"/>
      <c r="BB34" s="620"/>
      <c r="BC34" s="615"/>
      <c r="BD34" s="615"/>
      <c r="BE34" s="619"/>
      <c r="BF34" s="616"/>
      <c r="BG34" s="616"/>
      <c r="BH34" s="616"/>
      <c r="BI34" s="616"/>
      <c r="BJ34" s="616"/>
      <c r="BK34" s="616"/>
      <c r="BL34" s="59"/>
      <c r="BM34" s="620"/>
      <c r="BN34" s="615"/>
      <c r="BO34" s="615"/>
      <c r="BP34" s="619"/>
      <c r="BQ34" s="616"/>
      <c r="BR34" s="616"/>
      <c r="BS34" s="616"/>
      <c r="BT34" s="616"/>
      <c r="BU34" s="616"/>
      <c r="BV34" s="616"/>
      <c r="BW34" s="59"/>
      <c r="BX34" s="620"/>
      <c r="BY34" s="615"/>
      <c r="BZ34" s="615"/>
      <c r="CA34" s="619"/>
      <c r="CB34" s="616"/>
      <c r="CC34" s="616"/>
      <c r="CD34" s="616"/>
      <c r="CE34" s="616"/>
      <c r="CF34" s="616"/>
      <c r="CG34" s="616"/>
      <c r="CH34" s="59"/>
      <c r="CI34" s="620"/>
      <c r="CJ34" s="615"/>
      <c r="CK34" s="615"/>
      <c r="CL34" s="619"/>
      <c r="CM34" s="616"/>
      <c r="CN34" s="616"/>
      <c r="CO34" s="616"/>
      <c r="CP34" s="616"/>
      <c r="CQ34" s="616"/>
      <c r="CR34" s="616"/>
      <c r="CS34" s="59"/>
      <c r="CT34" s="620"/>
      <c r="CU34" s="615"/>
      <c r="CV34" s="615"/>
      <c r="CW34" s="619"/>
      <c r="CX34" s="616"/>
      <c r="CY34" s="616"/>
      <c r="CZ34" s="616"/>
      <c r="DA34" s="616"/>
      <c r="DB34" s="616"/>
      <c r="DC34" s="616"/>
      <c r="DD34" s="59"/>
      <c r="DE34" s="620"/>
      <c r="DF34" s="615"/>
      <c r="DG34" s="615"/>
      <c r="DH34" s="619"/>
      <c r="DI34" s="616"/>
      <c r="DJ34" s="616"/>
      <c r="DK34" s="616"/>
      <c r="DL34" s="616"/>
      <c r="DM34" s="616"/>
      <c r="DN34" s="616"/>
      <c r="DO34" s="59"/>
      <c r="DP34" s="620"/>
      <c r="DQ34" s="615"/>
      <c r="DR34" s="615"/>
      <c r="DS34" s="619"/>
      <c r="DT34" s="616"/>
      <c r="DU34" s="616"/>
      <c r="DV34" s="616"/>
      <c r="DW34" s="616"/>
      <c r="DX34" s="616"/>
      <c r="DY34" s="616"/>
      <c r="DZ34" s="59"/>
      <c r="EA34" s="620"/>
      <c r="EB34" s="615"/>
      <c r="EC34" s="615"/>
      <c r="ED34" s="619"/>
      <c r="EE34" s="616"/>
      <c r="EF34" s="616"/>
      <c r="EG34" s="616"/>
      <c r="EH34" s="616"/>
      <c r="EI34" s="616"/>
      <c r="EJ34" s="616"/>
      <c r="EK34" s="59"/>
      <c r="EL34" s="620"/>
      <c r="EM34" s="615"/>
      <c r="EN34" s="615"/>
      <c r="EO34" s="619"/>
      <c r="EP34" s="616"/>
      <c r="EQ34" s="616"/>
      <c r="ER34" s="616"/>
      <c r="ES34" s="616"/>
      <c r="ET34" s="616"/>
      <c r="EU34" s="616"/>
      <c r="EV34" s="59"/>
      <c r="EW34" s="620"/>
      <c r="EX34" s="615"/>
      <c r="EY34" s="615"/>
      <c r="EZ34" s="619"/>
      <c r="FA34" s="616"/>
      <c r="FB34" s="616"/>
      <c r="FC34" s="616"/>
      <c r="FD34" s="616"/>
      <c r="FE34" s="616"/>
      <c r="FF34" s="616"/>
      <c r="FG34" s="59"/>
      <c r="FH34" s="620"/>
      <c r="FI34" s="615"/>
      <c r="FJ34" s="615"/>
      <c r="FK34" s="619"/>
      <c r="FL34" s="616"/>
      <c r="FM34" s="616"/>
      <c r="FN34" s="616"/>
      <c r="FO34" s="616"/>
      <c r="FP34" s="616"/>
      <c r="FQ34" s="616"/>
      <c r="FR34" s="59"/>
      <c r="FS34" s="620"/>
      <c r="FT34" s="615"/>
      <c r="FU34" s="615"/>
      <c r="FV34" s="619"/>
      <c r="FW34" s="616"/>
      <c r="FX34" s="616"/>
      <c r="FY34" s="616"/>
      <c r="FZ34" s="616"/>
      <c r="GA34" s="616"/>
      <c r="GB34" s="616"/>
      <c r="GC34" s="59"/>
      <c r="GD34" s="620"/>
      <c r="GE34" s="615"/>
      <c r="GF34" s="615"/>
      <c r="GG34" s="619"/>
      <c r="GH34" s="616"/>
      <c r="GI34" s="616"/>
      <c r="GJ34" s="616"/>
      <c r="GK34" s="616"/>
      <c r="GL34" s="616"/>
      <c r="GM34" s="616"/>
      <c r="GN34" s="59"/>
      <c r="GO34" s="620"/>
      <c r="GP34" s="615"/>
      <c r="GQ34" s="615"/>
      <c r="GR34" s="619"/>
      <c r="GS34" s="616"/>
      <c r="GT34" s="616"/>
      <c r="GU34" s="616"/>
      <c r="GV34" s="616"/>
      <c r="GW34" s="616"/>
      <c r="GX34" s="616"/>
      <c r="GY34" s="59"/>
      <c r="GZ34" s="620"/>
      <c r="HA34" s="615"/>
      <c r="HB34" s="615"/>
      <c r="HC34" s="619"/>
      <c r="HD34" s="616"/>
      <c r="HE34" s="616"/>
      <c r="HF34" s="616"/>
      <c r="HG34" s="616"/>
      <c r="HH34" s="616"/>
      <c r="HI34" s="616"/>
      <c r="HJ34" s="59"/>
      <c r="HK34" s="620"/>
      <c r="HL34" s="615"/>
      <c r="HM34" s="615"/>
      <c r="HN34" s="619"/>
      <c r="HO34" s="616"/>
      <c r="HP34" s="616"/>
      <c r="HQ34" s="616"/>
      <c r="HR34" s="616"/>
      <c r="HS34" s="616"/>
      <c r="HT34" s="616"/>
      <c r="HU34" s="59"/>
      <c r="HV34" s="620"/>
      <c r="HW34" s="615"/>
      <c r="HX34" s="615"/>
      <c r="HY34" s="619"/>
      <c r="HZ34" s="616"/>
      <c r="IA34" s="616"/>
      <c r="IB34" s="616"/>
      <c r="IC34" s="616"/>
      <c r="ID34" s="616"/>
      <c r="IE34" s="616"/>
      <c r="IF34" s="59"/>
      <c r="IG34" s="620"/>
      <c r="IH34" s="615"/>
      <c r="II34" s="615"/>
    </row>
    <row r="35" spans="1:243" x14ac:dyDescent="0.3">
      <c r="A35" s="96">
        <v>3</v>
      </c>
      <c r="B35" s="1275"/>
      <c r="C35" s="1276"/>
      <c r="D35" s="1355"/>
      <c r="E35" s="428"/>
      <c r="F35" s="618"/>
      <c r="G35" s="618"/>
      <c r="H35" s="618"/>
      <c r="I35" s="618"/>
      <c r="J35" s="618"/>
      <c r="K35" s="618"/>
      <c r="L35" s="618"/>
      <c r="M35" s="618"/>
      <c r="N35" s="618"/>
      <c r="O35" s="618"/>
      <c r="P35" s="618"/>
      <c r="Q35" s="618"/>
      <c r="R35" s="618"/>
      <c r="S35" s="618"/>
      <c r="T35" s="616"/>
      <c r="U35" s="59"/>
      <c r="V35" s="620"/>
      <c r="W35" s="615"/>
      <c r="X35" s="956"/>
      <c r="Y35" s="956"/>
      <c r="Z35" s="957"/>
      <c r="AA35" s="616"/>
      <c r="AB35" s="616"/>
      <c r="AC35" s="616"/>
      <c r="AD35" s="616"/>
      <c r="AE35" s="59"/>
      <c r="AF35" s="620"/>
      <c r="AG35" s="615"/>
      <c r="AH35" s="615"/>
      <c r="AI35" s="619"/>
      <c r="AJ35" s="616"/>
      <c r="AK35" s="616"/>
      <c r="AL35" s="616"/>
      <c r="AM35" s="616"/>
      <c r="AN35" s="616"/>
      <c r="AO35" s="616"/>
      <c r="AP35" s="59"/>
      <c r="AQ35" s="620"/>
      <c r="AR35" s="615"/>
      <c r="AS35" s="615"/>
      <c r="AT35" s="619"/>
      <c r="AU35" s="616"/>
      <c r="AV35" s="616"/>
      <c r="AW35" s="616"/>
      <c r="AX35" s="616"/>
      <c r="AY35" s="616"/>
      <c r="AZ35" s="616"/>
      <c r="BA35" s="59"/>
      <c r="BB35" s="620"/>
      <c r="BC35" s="615"/>
      <c r="BD35" s="615"/>
      <c r="BE35" s="619"/>
      <c r="BF35" s="616"/>
      <c r="BG35" s="616"/>
      <c r="BH35" s="616"/>
      <c r="BI35" s="616"/>
      <c r="BJ35" s="616"/>
      <c r="BK35" s="616"/>
      <c r="BL35" s="59"/>
      <c r="BM35" s="620"/>
      <c r="BN35" s="615"/>
      <c r="BO35" s="615"/>
      <c r="BP35" s="619"/>
      <c r="BQ35" s="616"/>
      <c r="BR35" s="616"/>
      <c r="BS35" s="616"/>
      <c r="BT35" s="616"/>
      <c r="BU35" s="616"/>
      <c r="BV35" s="616"/>
      <c r="BW35" s="59"/>
      <c r="BX35" s="620"/>
      <c r="BY35" s="615"/>
      <c r="BZ35" s="615"/>
      <c r="CA35" s="619"/>
      <c r="CB35" s="616"/>
      <c r="CC35" s="616"/>
      <c r="CD35" s="616"/>
      <c r="CE35" s="616"/>
      <c r="CF35" s="616"/>
      <c r="CG35" s="616"/>
      <c r="CH35" s="59"/>
      <c r="CI35" s="620"/>
      <c r="CJ35" s="615"/>
      <c r="CK35" s="615"/>
      <c r="CL35" s="619"/>
      <c r="CM35" s="616"/>
      <c r="CN35" s="616"/>
      <c r="CO35" s="616"/>
      <c r="CP35" s="616"/>
      <c r="CQ35" s="616"/>
      <c r="CR35" s="616"/>
      <c r="CS35" s="59"/>
      <c r="CT35" s="620"/>
      <c r="CU35" s="615"/>
      <c r="CV35" s="615"/>
      <c r="CW35" s="619"/>
      <c r="CX35" s="616"/>
      <c r="CY35" s="616"/>
      <c r="CZ35" s="616"/>
      <c r="DA35" s="616"/>
      <c r="DB35" s="616"/>
      <c r="DC35" s="616"/>
      <c r="DD35" s="59"/>
      <c r="DE35" s="620"/>
      <c r="DF35" s="615"/>
      <c r="DG35" s="615"/>
      <c r="DH35" s="619"/>
      <c r="DI35" s="616"/>
      <c r="DJ35" s="616"/>
      <c r="DK35" s="616"/>
      <c r="DL35" s="616"/>
      <c r="DM35" s="616"/>
      <c r="DN35" s="616"/>
      <c r="DO35" s="59"/>
      <c r="DP35" s="620"/>
      <c r="DQ35" s="615"/>
      <c r="DR35" s="615"/>
      <c r="DS35" s="619"/>
      <c r="DT35" s="616"/>
      <c r="DU35" s="616"/>
      <c r="DV35" s="616"/>
      <c r="DW35" s="616"/>
      <c r="DX35" s="616"/>
      <c r="DY35" s="616"/>
      <c r="DZ35" s="59"/>
      <c r="EA35" s="620"/>
      <c r="EB35" s="615"/>
      <c r="EC35" s="615"/>
      <c r="ED35" s="619"/>
      <c r="EE35" s="616"/>
      <c r="EF35" s="616"/>
      <c r="EG35" s="616"/>
      <c r="EH35" s="616"/>
      <c r="EI35" s="616"/>
      <c r="EJ35" s="616"/>
      <c r="EK35" s="59"/>
      <c r="EL35" s="620"/>
      <c r="EM35" s="615"/>
      <c r="EN35" s="615"/>
      <c r="EO35" s="619"/>
      <c r="EP35" s="616"/>
      <c r="EQ35" s="616"/>
      <c r="ER35" s="616"/>
      <c r="ES35" s="616"/>
      <c r="ET35" s="616"/>
      <c r="EU35" s="616"/>
      <c r="EV35" s="59"/>
      <c r="EW35" s="620"/>
      <c r="EX35" s="615"/>
      <c r="EY35" s="615"/>
      <c r="EZ35" s="619"/>
      <c r="FA35" s="616"/>
      <c r="FB35" s="616"/>
      <c r="FC35" s="616"/>
      <c r="FD35" s="616"/>
      <c r="FE35" s="616"/>
      <c r="FF35" s="616"/>
      <c r="FG35" s="59"/>
      <c r="FH35" s="620"/>
      <c r="FI35" s="615"/>
      <c r="FJ35" s="615"/>
      <c r="FK35" s="619"/>
      <c r="FL35" s="616"/>
      <c r="FM35" s="616"/>
      <c r="FN35" s="616"/>
      <c r="FO35" s="616"/>
      <c r="FP35" s="616"/>
      <c r="FQ35" s="616"/>
      <c r="FR35" s="59"/>
      <c r="FS35" s="620"/>
      <c r="FT35" s="615"/>
      <c r="FU35" s="615"/>
      <c r="FV35" s="619"/>
      <c r="FW35" s="616"/>
      <c r="FX35" s="616"/>
      <c r="FY35" s="616"/>
      <c r="FZ35" s="616"/>
      <c r="GA35" s="616"/>
      <c r="GB35" s="616"/>
      <c r="GC35" s="59"/>
      <c r="GD35" s="620"/>
      <c r="GE35" s="615"/>
      <c r="GF35" s="615"/>
      <c r="GG35" s="619"/>
      <c r="GH35" s="616"/>
      <c r="GI35" s="616"/>
      <c r="GJ35" s="616"/>
      <c r="GK35" s="616"/>
      <c r="GL35" s="616"/>
      <c r="GM35" s="616"/>
      <c r="GN35" s="59"/>
      <c r="GO35" s="620"/>
      <c r="GP35" s="615"/>
      <c r="GQ35" s="615"/>
      <c r="GR35" s="619"/>
      <c r="GS35" s="616"/>
      <c r="GT35" s="616"/>
      <c r="GU35" s="616"/>
      <c r="GV35" s="616"/>
      <c r="GW35" s="616"/>
      <c r="GX35" s="616"/>
      <c r="GY35" s="59"/>
      <c r="GZ35" s="620"/>
      <c r="HA35" s="615"/>
      <c r="HB35" s="615"/>
      <c r="HC35" s="619"/>
      <c r="HD35" s="616"/>
      <c r="HE35" s="616"/>
      <c r="HF35" s="616"/>
      <c r="HG35" s="616"/>
      <c r="HH35" s="616"/>
      <c r="HI35" s="616"/>
      <c r="HJ35" s="59"/>
      <c r="HK35" s="620"/>
      <c r="HL35" s="615"/>
      <c r="HM35" s="615"/>
      <c r="HN35" s="619"/>
      <c r="HO35" s="616"/>
      <c r="HP35" s="616"/>
      <c r="HQ35" s="616"/>
      <c r="HR35" s="616"/>
      <c r="HS35" s="616"/>
      <c r="HT35" s="616"/>
      <c r="HU35" s="59"/>
      <c r="HV35" s="620"/>
      <c r="HW35" s="615"/>
      <c r="HX35" s="615"/>
      <c r="HY35" s="619"/>
      <c r="HZ35" s="616"/>
      <c r="IA35" s="616"/>
      <c r="IB35" s="616"/>
      <c r="IC35" s="616"/>
      <c r="ID35" s="616"/>
      <c r="IE35" s="616"/>
      <c r="IF35" s="59"/>
      <c r="IG35" s="620"/>
      <c r="IH35" s="615"/>
      <c r="II35" s="615"/>
    </row>
    <row r="36" spans="1:243" x14ac:dyDescent="0.3">
      <c r="A36" s="96">
        <v>4</v>
      </c>
      <c r="B36" s="1275"/>
      <c r="C36" s="1276"/>
      <c r="D36" s="1355"/>
      <c r="E36" s="428"/>
      <c r="F36" s="618"/>
      <c r="G36" s="618"/>
      <c r="H36" s="618"/>
      <c r="I36" s="618"/>
      <c r="J36" s="618"/>
      <c r="K36" s="618"/>
      <c r="L36" s="618"/>
      <c r="M36" s="618"/>
      <c r="N36" s="618"/>
      <c r="O36" s="618"/>
      <c r="P36" s="618"/>
      <c r="Q36" s="618"/>
      <c r="R36" s="618"/>
      <c r="S36" s="618"/>
      <c r="T36" s="616"/>
      <c r="U36" s="59"/>
      <c r="V36" s="620"/>
      <c r="W36" s="615"/>
      <c r="X36" s="956"/>
      <c r="Y36" s="956"/>
      <c r="Z36" s="957"/>
      <c r="AA36" s="616"/>
      <c r="AB36" s="616"/>
      <c r="AC36" s="616"/>
      <c r="AD36" s="616"/>
      <c r="AE36" s="59"/>
      <c r="AF36" s="620"/>
      <c r="AG36" s="615"/>
      <c r="AH36" s="615"/>
      <c r="AI36" s="619"/>
      <c r="AJ36" s="616"/>
      <c r="AK36" s="616"/>
      <c r="AL36" s="616"/>
      <c r="AM36" s="616"/>
      <c r="AN36" s="616"/>
      <c r="AO36" s="616"/>
      <c r="AP36" s="59"/>
      <c r="AQ36" s="620"/>
      <c r="AR36" s="615"/>
      <c r="AS36" s="615"/>
      <c r="AT36" s="619"/>
      <c r="AU36" s="616"/>
      <c r="AV36" s="616"/>
      <c r="AW36" s="616"/>
      <c r="AX36" s="616"/>
      <c r="AY36" s="616"/>
      <c r="AZ36" s="616"/>
      <c r="BA36" s="59"/>
      <c r="BB36" s="620"/>
      <c r="BC36" s="615"/>
      <c r="BD36" s="615"/>
      <c r="BE36" s="619"/>
      <c r="BF36" s="616"/>
      <c r="BG36" s="616"/>
      <c r="BH36" s="616"/>
      <c r="BI36" s="616"/>
      <c r="BJ36" s="616"/>
      <c r="BK36" s="616"/>
      <c r="BL36" s="59"/>
      <c r="BM36" s="620"/>
      <c r="BN36" s="615"/>
      <c r="BO36" s="615"/>
      <c r="BP36" s="619"/>
      <c r="BQ36" s="616"/>
      <c r="BR36" s="616"/>
      <c r="BS36" s="616"/>
      <c r="BT36" s="616"/>
      <c r="BU36" s="616"/>
      <c r="BV36" s="616"/>
      <c r="BW36" s="59"/>
      <c r="BX36" s="620"/>
      <c r="BY36" s="615"/>
      <c r="BZ36" s="615"/>
      <c r="CA36" s="619"/>
      <c r="CB36" s="616"/>
      <c r="CC36" s="616"/>
      <c r="CD36" s="616"/>
      <c r="CE36" s="616"/>
      <c r="CF36" s="616"/>
      <c r="CG36" s="616"/>
      <c r="CH36" s="59"/>
      <c r="CI36" s="620"/>
      <c r="CJ36" s="615"/>
      <c r="CK36" s="615"/>
      <c r="CL36" s="619"/>
      <c r="CM36" s="616"/>
      <c r="CN36" s="616"/>
      <c r="CO36" s="616"/>
      <c r="CP36" s="616"/>
      <c r="CQ36" s="616"/>
      <c r="CR36" s="616"/>
      <c r="CS36" s="59"/>
      <c r="CT36" s="620"/>
      <c r="CU36" s="615"/>
      <c r="CV36" s="615"/>
      <c r="CW36" s="619"/>
      <c r="CX36" s="616"/>
      <c r="CY36" s="616"/>
      <c r="CZ36" s="616"/>
      <c r="DA36" s="616"/>
      <c r="DB36" s="616"/>
      <c r="DC36" s="616"/>
      <c r="DD36" s="59"/>
      <c r="DE36" s="620"/>
      <c r="DF36" s="615"/>
      <c r="DG36" s="615"/>
      <c r="DH36" s="619"/>
      <c r="DI36" s="616"/>
      <c r="DJ36" s="616"/>
      <c r="DK36" s="616"/>
      <c r="DL36" s="616"/>
      <c r="DM36" s="616"/>
      <c r="DN36" s="616"/>
      <c r="DO36" s="59"/>
      <c r="DP36" s="620"/>
      <c r="DQ36" s="615"/>
      <c r="DR36" s="615"/>
      <c r="DS36" s="619"/>
      <c r="DT36" s="616"/>
      <c r="DU36" s="616"/>
      <c r="DV36" s="616"/>
      <c r="DW36" s="616"/>
      <c r="DX36" s="616"/>
      <c r="DY36" s="616"/>
      <c r="DZ36" s="59"/>
      <c r="EA36" s="620"/>
      <c r="EB36" s="615"/>
      <c r="EC36" s="615"/>
      <c r="ED36" s="619"/>
      <c r="EE36" s="616"/>
      <c r="EF36" s="616"/>
      <c r="EG36" s="616"/>
      <c r="EH36" s="616"/>
      <c r="EI36" s="616"/>
      <c r="EJ36" s="616"/>
      <c r="EK36" s="59"/>
      <c r="EL36" s="620"/>
      <c r="EM36" s="615"/>
      <c r="EN36" s="615"/>
      <c r="EO36" s="619"/>
      <c r="EP36" s="616"/>
      <c r="EQ36" s="616"/>
      <c r="ER36" s="616"/>
      <c r="ES36" s="616"/>
      <c r="ET36" s="616"/>
      <c r="EU36" s="616"/>
      <c r="EV36" s="59"/>
      <c r="EW36" s="620"/>
      <c r="EX36" s="615"/>
      <c r="EY36" s="615"/>
      <c r="EZ36" s="619"/>
      <c r="FA36" s="616"/>
      <c r="FB36" s="616"/>
      <c r="FC36" s="616"/>
      <c r="FD36" s="616"/>
      <c r="FE36" s="616"/>
      <c r="FF36" s="616"/>
      <c r="FG36" s="59"/>
      <c r="FH36" s="620"/>
      <c r="FI36" s="615"/>
      <c r="FJ36" s="615"/>
      <c r="FK36" s="619"/>
      <c r="FL36" s="616"/>
      <c r="FM36" s="616"/>
      <c r="FN36" s="616"/>
      <c r="FO36" s="616"/>
      <c r="FP36" s="616"/>
      <c r="FQ36" s="616"/>
      <c r="FR36" s="59"/>
      <c r="FS36" s="620"/>
      <c r="FT36" s="615"/>
      <c r="FU36" s="615"/>
      <c r="FV36" s="619"/>
      <c r="FW36" s="616"/>
      <c r="FX36" s="616"/>
      <c r="FY36" s="616"/>
      <c r="FZ36" s="616"/>
      <c r="GA36" s="616"/>
      <c r="GB36" s="616"/>
      <c r="GC36" s="59"/>
      <c r="GD36" s="620"/>
      <c r="GE36" s="615"/>
      <c r="GF36" s="615"/>
      <c r="GG36" s="619"/>
      <c r="GH36" s="616"/>
      <c r="GI36" s="616"/>
      <c r="GJ36" s="616"/>
      <c r="GK36" s="616"/>
      <c r="GL36" s="616"/>
      <c r="GM36" s="616"/>
      <c r="GN36" s="59"/>
      <c r="GO36" s="620"/>
      <c r="GP36" s="615"/>
      <c r="GQ36" s="615"/>
      <c r="GR36" s="619"/>
      <c r="GS36" s="616"/>
      <c r="GT36" s="616"/>
      <c r="GU36" s="616"/>
      <c r="GV36" s="616"/>
      <c r="GW36" s="616"/>
      <c r="GX36" s="616"/>
      <c r="GY36" s="59"/>
      <c r="GZ36" s="620"/>
      <c r="HA36" s="615"/>
      <c r="HB36" s="615"/>
      <c r="HC36" s="619"/>
      <c r="HD36" s="616"/>
      <c r="HE36" s="616"/>
      <c r="HF36" s="616"/>
      <c r="HG36" s="616"/>
      <c r="HH36" s="616"/>
      <c r="HI36" s="616"/>
      <c r="HJ36" s="59"/>
      <c r="HK36" s="620"/>
      <c r="HL36" s="615"/>
      <c r="HM36" s="615"/>
      <c r="HN36" s="619"/>
      <c r="HO36" s="616"/>
      <c r="HP36" s="616"/>
      <c r="HQ36" s="616"/>
      <c r="HR36" s="616"/>
      <c r="HS36" s="616"/>
      <c r="HT36" s="616"/>
      <c r="HU36" s="59"/>
      <c r="HV36" s="620"/>
      <c r="HW36" s="615"/>
      <c r="HX36" s="615"/>
      <c r="HY36" s="619"/>
      <c r="HZ36" s="616"/>
      <c r="IA36" s="616"/>
      <c r="IB36" s="616"/>
      <c r="IC36" s="616"/>
      <c r="ID36" s="616"/>
      <c r="IE36" s="616"/>
      <c r="IF36" s="59"/>
      <c r="IG36" s="620"/>
      <c r="IH36" s="615"/>
      <c r="II36" s="615"/>
    </row>
    <row r="37" spans="1:243" x14ac:dyDescent="0.3">
      <c r="A37" s="96">
        <v>5</v>
      </c>
      <c r="B37" s="1275"/>
      <c r="C37" s="1276"/>
      <c r="D37" s="1355"/>
      <c r="E37" s="428"/>
      <c r="F37" s="618"/>
      <c r="G37" s="618"/>
      <c r="H37" s="618"/>
      <c r="I37" s="618"/>
      <c r="J37" s="618"/>
      <c r="K37" s="618"/>
      <c r="L37" s="618"/>
      <c r="M37" s="618"/>
      <c r="N37" s="618"/>
      <c r="O37" s="618"/>
      <c r="P37" s="618"/>
      <c r="Q37" s="618"/>
      <c r="R37" s="618"/>
      <c r="S37" s="618"/>
      <c r="T37" s="616"/>
      <c r="U37" s="59"/>
      <c r="V37" s="620"/>
      <c r="W37" s="615"/>
      <c r="X37" s="956"/>
      <c r="Y37" s="956"/>
      <c r="Z37" s="957"/>
      <c r="AA37" s="616"/>
      <c r="AB37" s="616"/>
      <c r="AC37" s="616"/>
      <c r="AD37" s="616"/>
      <c r="AE37" s="59"/>
      <c r="AF37" s="620"/>
      <c r="AG37" s="615"/>
      <c r="AH37" s="615"/>
      <c r="AI37" s="619"/>
      <c r="AJ37" s="616"/>
      <c r="AK37" s="616"/>
      <c r="AL37" s="616"/>
      <c r="AM37" s="616"/>
      <c r="AN37" s="616"/>
      <c r="AO37" s="616"/>
      <c r="AP37" s="59"/>
      <c r="AQ37" s="620"/>
      <c r="AR37" s="615"/>
      <c r="AS37" s="615"/>
      <c r="AT37" s="619"/>
      <c r="AU37" s="616"/>
      <c r="AV37" s="616"/>
      <c r="AW37" s="616"/>
      <c r="AX37" s="616"/>
      <c r="AY37" s="616"/>
      <c r="AZ37" s="616"/>
      <c r="BA37" s="59"/>
      <c r="BB37" s="620"/>
      <c r="BC37" s="615"/>
      <c r="BD37" s="615"/>
      <c r="BE37" s="619"/>
      <c r="BF37" s="616"/>
      <c r="BG37" s="616"/>
      <c r="BH37" s="616"/>
      <c r="BI37" s="616"/>
      <c r="BJ37" s="616"/>
      <c r="BK37" s="616"/>
      <c r="BL37" s="59"/>
      <c r="BM37" s="620"/>
      <c r="BN37" s="615"/>
      <c r="BO37" s="615"/>
      <c r="BP37" s="619"/>
      <c r="BQ37" s="616"/>
      <c r="BR37" s="616"/>
      <c r="BS37" s="616"/>
      <c r="BT37" s="616"/>
      <c r="BU37" s="616"/>
      <c r="BV37" s="616"/>
      <c r="BW37" s="59"/>
      <c r="BX37" s="620"/>
      <c r="BY37" s="615"/>
      <c r="BZ37" s="615"/>
      <c r="CA37" s="619"/>
      <c r="CB37" s="616"/>
      <c r="CC37" s="616"/>
      <c r="CD37" s="616"/>
      <c r="CE37" s="616"/>
      <c r="CF37" s="616"/>
      <c r="CG37" s="616"/>
      <c r="CH37" s="59"/>
      <c r="CI37" s="620"/>
      <c r="CJ37" s="615"/>
      <c r="CK37" s="615"/>
      <c r="CL37" s="619"/>
      <c r="CM37" s="616"/>
      <c r="CN37" s="616"/>
      <c r="CO37" s="616"/>
      <c r="CP37" s="616"/>
      <c r="CQ37" s="616"/>
      <c r="CR37" s="616"/>
      <c r="CS37" s="59"/>
      <c r="CT37" s="620"/>
      <c r="CU37" s="615"/>
      <c r="CV37" s="615"/>
      <c r="CW37" s="619"/>
      <c r="CX37" s="616"/>
      <c r="CY37" s="616"/>
      <c r="CZ37" s="616"/>
      <c r="DA37" s="616"/>
      <c r="DB37" s="616"/>
      <c r="DC37" s="616"/>
      <c r="DD37" s="59"/>
      <c r="DE37" s="620"/>
      <c r="DF37" s="615"/>
      <c r="DG37" s="615"/>
      <c r="DH37" s="619"/>
      <c r="DI37" s="616"/>
      <c r="DJ37" s="616"/>
      <c r="DK37" s="616"/>
      <c r="DL37" s="616"/>
      <c r="DM37" s="616"/>
      <c r="DN37" s="616"/>
      <c r="DO37" s="59"/>
      <c r="DP37" s="620"/>
      <c r="DQ37" s="615"/>
      <c r="DR37" s="615"/>
      <c r="DS37" s="619"/>
      <c r="DT37" s="616"/>
      <c r="DU37" s="616"/>
      <c r="DV37" s="616"/>
      <c r="DW37" s="616"/>
      <c r="DX37" s="616"/>
      <c r="DY37" s="616"/>
      <c r="DZ37" s="59"/>
      <c r="EA37" s="620"/>
      <c r="EB37" s="615"/>
      <c r="EC37" s="615"/>
      <c r="ED37" s="619"/>
      <c r="EE37" s="616"/>
      <c r="EF37" s="616"/>
      <c r="EG37" s="616"/>
      <c r="EH37" s="616"/>
      <c r="EI37" s="616"/>
      <c r="EJ37" s="616"/>
      <c r="EK37" s="59"/>
      <c r="EL37" s="620"/>
      <c r="EM37" s="615"/>
      <c r="EN37" s="615"/>
      <c r="EO37" s="619"/>
      <c r="EP37" s="616"/>
      <c r="EQ37" s="616"/>
      <c r="ER37" s="616"/>
      <c r="ES37" s="616"/>
      <c r="ET37" s="616"/>
      <c r="EU37" s="616"/>
      <c r="EV37" s="59"/>
      <c r="EW37" s="620"/>
      <c r="EX37" s="615"/>
      <c r="EY37" s="615"/>
      <c r="EZ37" s="619"/>
      <c r="FA37" s="616"/>
      <c r="FB37" s="616"/>
      <c r="FC37" s="616"/>
      <c r="FD37" s="616"/>
      <c r="FE37" s="616"/>
      <c r="FF37" s="616"/>
      <c r="FG37" s="59"/>
      <c r="FH37" s="620"/>
      <c r="FI37" s="615"/>
      <c r="FJ37" s="615"/>
      <c r="FK37" s="619"/>
      <c r="FL37" s="616"/>
      <c r="FM37" s="616"/>
      <c r="FN37" s="616"/>
      <c r="FO37" s="616"/>
      <c r="FP37" s="616"/>
      <c r="FQ37" s="616"/>
      <c r="FR37" s="59"/>
      <c r="FS37" s="620"/>
      <c r="FT37" s="615"/>
      <c r="FU37" s="615"/>
      <c r="FV37" s="619"/>
      <c r="FW37" s="616"/>
      <c r="FX37" s="616"/>
      <c r="FY37" s="616"/>
      <c r="FZ37" s="616"/>
      <c r="GA37" s="616"/>
      <c r="GB37" s="616"/>
      <c r="GC37" s="59"/>
      <c r="GD37" s="620"/>
      <c r="GE37" s="615"/>
      <c r="GF37" s="615"/>
      <c r="GG37" s="619"/>
      <c r="GH37" s="616"/>
      <c r="GI37" s="616"/>
      <c r="GJ37" s="616"/>
      <c r="GK37" s="616"/>
      <c r="GL37" s="616"/>
      <c r="GM37" s="616"/>
      <c r="GN37" s="59"/>
      <c r="GO37" s="620"/>
      <c r="GP37" s="615"/>
      <c r="GQ37" s="615"/>
      <c r="GR37" s="619"/>
      <c r="GS37" s="616"/>
      <c r="GT37" s="616"/>
      <c r="GU37" s="616"/>
      <c r="GV37" s="616"/>
      <c r="GW37" s="616"/>
      <c r="GX37" s="616"/>
      <c r="GY37" s="59"/>
      <c r="GZ37" s="620"/>
      <c r="HA37" s="615"/>
      <c r="HB37" s="615"/>
      <c r="HC37" s="619"/>
      <c r="HD37" s="616"/>
      <c r="HE37" s="616"/>
      <c r="HF37" s="616"/>
      <c r="HG37" s="616"/>
      <c r="HH37" s="616"/>
      <c r="HI37" s="616"/>
      <c r="HJ37" s="59"/>
      <c r="HK37" s="620"/>
      <c r="HL37" s="615"/>
      <c r="HM37" s="615"/>
      <c r="HN37" s="619"/>
      <c r="HO37" s="616"/>
      <c r="HP37" s="616"/>
      <c r="HQ37" s="616"/>
      <c r="HR37" s="616"/>
      <c r="HS37" s="616"/>
      <c r="HT37" s="616"/>
      <c r="HU37" s="59"/>
      <c r="HV37" s="620"/>
      <c r="HW37" s="615"/>
      <c r="HX37" s="615"/>
      <c r="HY37" s="619"/>
      <c r="HZ37" s="616"/>
      <c r="IA37" s="616"/>
      <c r="IB37" s="616"/>
      <c r="IC37" s="616"/>
      <c r="ID37" s="616"/>
      <c r="IE37" s="616"/>
      <c r="IF37" s="59"/>
      <c r="IG37" s="620"/>
      <c r="IH37" s="615"/>
      <c r="II37" s="615"/>
    </row>
    <row r="38" spans="1:243" x14ac:dyDescent="0.3">
      <c r="A38" s="617"/>
      <c r="B38" s="62"/>
      <c r="C38" s="62"/>
      <c r="D38" s="618"/>
      <c r="E38" s="618"/>
      <c r="F38" s="618"/>
      <c r="G38" s="618"/>
      <c r="H38" s="618"/>
      <c r="I38" s="618"/>
      <c r="J38" s="618"/>
      <c r="K38" s="618"/>
      <c r="L38" s="618"/>
      <c r="M38" s="618"/>
      <c r="N38" s="618"/>
      <c r="O38" s="618"/>
      <c r="P38" s="618"/>
      <c r="Q38" s="618"/>
      <c r="R38" s="618"/>
      <c r="S38" s="618"/>
      <c r="T38" s="616"/>
      <c r="U38" s="59"/>
      <c r="V38" s="620"/>
      <c r="W38" s="615"/>
      <c r="X38" s="956"/>
      <c r="Y38" s="956"/>
      <c r="Z38" s="957"/>
      <c r="AA38" s="616"/>
      <c r="AB38" s="616"/>
      <c r="AC38" s="616"/>
      <c r="AD38" s="616"/>
      <c r="AE38" s="59"/>
      <c r="AF38" s="620"/>
      <c r="AG38" s="615"/>
      <c r="AH38" s="615"/>
      <c r="AI38" s="619"/>
      <c r="AJ38" s="616"/>
      <c r="AK38" s="616"/>
      <c r="AL38" s="616"/>
      <c r="AM38" s="616"/>
      <c r="AN38" s="616"/>
      <c r="AO38" s="616"/>
      <c r="AP38" s="59"/>
      <c r="AQ38" s="620"/>
      <c r="AR38" s="615"/>
      <c r="AS38" s="615"/>
      <c r="AT38" s="619"/>
      <c r="AU38" s="616"/>
      <c r="AV38" s="616"/>
      <c r="AW38" s="616"/>
      <c r="AX38" s="616"/>
      <c r="AY38" s="616"/>
      <c r="AZ38" s="616"/>
      <c r="BA38" s="59"/>
      <c r="BB38" s="620"/>
      <c r="BC38" s="615"/>
      <c r="BD38" s="615"/>
      <c r="BE38" s="619"/>
      <c r="BF38" s="616"/>
      <c r="BG38" s="616"/>
      <c r="BH38" s="616"/>
      <c r="BI38" s="616"/>
      <c r="BJ38" s="616"/>
      <c r="BK38" s="616"/>
      <c r="BL38" s="59"/>
      <c r="BM38" s="620"/>
      <c r="BN38" s="615"/>
      <c r="BO38" s="615"/>
      <c r="BP38" s="619"/>
      <c r="BQ38" s="616"/>
      <c r="BR38" s="616"/>
      <c r="BS38" s="616"/>
      <c r="BT38" s="616"/>
      <c r="BU38" s="616"/>
      <c r="BV38" s="616"/>
      <c r="BW38" s="59"/>
      <c r="BX38" s="620"/>
      <c r="BY38" s="615"/>
      <c r="BZ38" s="615"/>
      <c r="CA38" s="619"/>
      <c r="CB38" s="616"/>
      <c r="CC38" s="616"/>
      <c r="CD38" s="616"/>
      <c r="CE38" s="616"/>
      <c r="CF38" s="616"/>
      <c r="CG38" s="616"/>
      <c r="CH38" s="59"/>
      <c r="CI38" s="620"/>
      <c r="CJ38" s="615"/>
      <c r="CK38" s="615"/>
      <c r="CL38" s="619"/>
      <c r="CM38" s="616"/>
      <c r="CN38" s="616"/>
      <c r="CO38" s="616"/>
      <c r="CP38" s="616"/>
      <c r="CQ38" s="616"/>
      <c r="CR38" s="616"/>
      <c r="CS38" s="59"/>
      <c r="CT38" s="620"/>
      <c r="CU38" s="615"/>
      <c r="CV38" s="615"/>
      <c r="CW38" s="619"/>
      <c r="CX38" s="616"/>
      <c r="CY38" s="616"/>
      <c r="CZ38" s="616"/>
      <c r="DA38" s="616"/>
      <c r="DB38" s="616"/>
      <c r="DC38" s="616"/>
      <c r="DD38" s="59"/>
      <c r="DE38" s="620"/>
      <c r="DF38" s="615"/>
      <c r="DG38" s="615"/>
      <c r="DH38" s="619"/>
      <c r="DI38" s="616"/>
      <c r="DJ38" s="616"/>
      <c r="DK38" s="616"/>
      <c r="DL38" s="616"/>
      <c r="DM38" s="616"/>
      <c r="DN38" s="616"/>
      <c r="DO38" s="59"/>
      <c r="DP38" s="620"/>
      <c r="DQ38" s="615"/>
      <c r="DR38" s="615"/>
      <c r="DS38" s="619"/>
      <c r="DT38" s="616"/>
      <c r="DU38" s="616"/>
      <c r="DV38" s="616"/>
      <c r="DW38" s="616"/>
      <c r="DX38" s="616"/>
      <c r="DY38" s="616"/>
      <c r="DZ38" s="59"/>
      <c r="EA38" s="620"/>
      <c r="EB38" s="615"/>
      <c r="EC38" s="615"/>
      <c r="ED38" s="619"/>
      <c r="EE38" s="616"/>
      <c r="EF38" s="616"/>
      <c r="EG38" s="616"/>
      <c r="EH38" s="616"/>
      <c r="EI38" s="616"/>
      <c r="EJ38" s="616"/>
      <c r="EK38" s="59"/>
      <c r="EL38" s="620"/>
      <c r="EM38" s="615"/>
      <c r="EN38" s="615"/>
      <c r="EO38" s="619"/>
      <c r="EP38" s="616"/>
      <c r="EQ38" s="616"/>
      <c r="ER38" s="616"/>
      <c r="ES38" s="616"/>
      <c r="ET38" s="616"/>
      <c r="EU38" s="616"/>
      <c r="EV38" s="59"/>
      <c r="EW38" s="620"/>
      <c r="EX38" s="615"/>
      <c r="EY38" s="615"/>
      <c r="EZ38" s="619"/>
      <c r="FA38" s="616"/>
      <c r="FB38" s="616"/>
      <c r="FC38" s="616"/>
      <c r="FD38" s="616"/>
      <c r="FE38" s="616"/>
      <c r="FF38" s="616"/>
      <c r="FG38" s="59"/>
      <c r="FH38" s="620"/>
      <c r="FI38" s="615"/>
      <c r="FJ38" s="615"/>
      <c r="FK38" s="619"/>
      <c r="FL38" s="616"/>
      <c r="FM38" s="616"/>
      <c r="FN38" s="616"/>
      <c r="FO38" s="616"/>
      <c r="FP38" s="616"/>
      <c r="FQ38" s="616"/>
      <c r="FR38" s="59"/>
      <c r="FS38" s="620"/>
      <c r="FT38" s="615"/>
      <c r="FU38" s="615"/>
      <c r="FV38" s="619"/>
      <c r="FW38" s="616"/>
      <c r="FX38" s="616"/>
      <c r="FY38" s="616"/>
      <c r="FZ38" s="616"/>
      <c r="GA38" s="616"/>
      <c r="GB38" s="616"/>
      <c r="GC38" s="59"/>
      <c r="GD38" s="620"/>
      <c r="GE38" s="615"/>
      <c r="GF38" s="615"/>
      <c r="GG38" s="619"/>
      <c r="GH38" s="616"/>
      <c r="GI38" s="616"/>
      <c r="GJ38" s="616"/>
      <c r="GK38" s="616"/>
      <c r="GL38" s="616"/>
      <c r="GM38" s="616"/>
      <c r="GN38" s="59"/>
      <c r="GO38" s="620"/>
      <c r="GP38" s="615"/>
      <c r="GQ38" s="615"/>
      <c r="GR38" s="619"/>
      <c r="GS38" s="616"/>
      <c r="GT38" s="616"/>
      <c r="GU38" s="616"/>
      <c r="GV38" s="616"/>
      <c r="GW38" s="616"/>
      <c r="GX38" s="616"/>
      <c r="GY38" s="59"/>
      <c r="GZ38" s="620"/>
      <c r="HA38" s="615"/>
      <c r="HB38" s="615"/>
      <c r="HC38" s="619"/>
      <c r="HD38" s="616"/>
      <c r="HE38" s="616"/>
      <c r="HF38" s="616"/>
      <c r="HG38" s="616"/>
      <c r="HH38" s="616"/>
      <c r="HI38" s="616"/>
      <c r="HJ38" s="59"/>
      <c r="HK38" s="620"/>
      <c r="HL38" s="615"/>
      <c r="HM38" s="615"/>
      <c r="HN38" s="619"/>
      <c r="HO38" s="616"/>
      <c r="HP38" s="616"/>
      <c r="HQ38" s="616"/>
      <c r="HR38" s="616"/>
      <c r="HS38" s="616"/>
      <c r="HT38" s="616"/>
      <c r="HU38" s="59"/>
      <c r="HV38" s="620"/>
      <c r="HW38" s="615"/>
      <c r="HX38" s="615"/>
      <c r="HY38" s="619"/>
      <c r="HZ38" s="616"/>
      <c r="IA38" s="616"/>
      <c r="IB38" s="616"/>
      <c r="IC38" s="616"/>
      <c r="ID38" s="616"/>
      <c r="IE38" s="616"/>
      <c r="IF38" s="59"/>
      <c r="IG38" s="620"/>
      <c r="IH38" s="615"/>
      <c r="II38" s="615"/>
    </row>
    <row r="39" spans="1:243" x14ac:dyDescent="0.3">
      <c r="A39" s="617"/>
      <c r="B39" s="63"/>
      <c r="C39" s="63"/>
      <c r="D39" s="618"/>
      <c r="E39" s="618"/>
      <c r="F39" s="618"/>
      <c r="G39" s="618"/>
      <c r="H39" s="618"/>
      <c r="I39" s="618"/>
      <c r="J39" s="618"/>
      <c r="K39" s="618"/>
      <c r="L39" s="618"/>
      <c r="M39" s="618"/>
      <c r="N39" s="618"/>
      <c r="O39" s="618"/>
      <c r="P39" s="618"/>
      <c r="Q39" s="618"/>
      <c r="R39" s="618"/>
      <c r="S39" s="618"/>
      <c r="T39" s="616"/>
      <c r="U39" s="59"/>
      <c r="V39" s="620"/>
      <c r="W39" s="615"/>
      <c r="X39" s="954"/>
      <c r="Y39" s="954"/>
      <c r="Z39" s="955"/>
      <c r="AA39" s="616"/>
      <c r="AB39" s="616"/>
      <c r="AC39" s="616"/>
      <c r="AD39" s="616"/>
      <c r="AE39" s="59"/>
      <c r="AF39" s="620"/>
      <c r="AG39" s="615"/>
      <c r="AH39" s="615"/>
      <c r="AI39" s="619"/>
      <c r="AJ39" s="616"/>
      <c r="AK39" s="616"/>
      <c r="AL39" s="616"/>
      <c r="AM39" s="616"/>
      <c r="AN39" s="616"/>
      <c r="AO39" s="616"/>
      <c r="AP39" s="59"/>
      <c r="AQ39" s="620"/>
      <c r="AR39" s="615"/>
      <c r="AS39" s="615"/>
      <c r="AT39" s="619"/>
      <c r="AU39" s="616"/>
      <c r="AV39" s="616"/>
      <c r="AW39" s="616"/>
      <c r="AX39" s="616"/>
      <c r="AY39" s="616"/>
      <c r="AZ39" s="616"/>
      <c r="BA39" s="59"/>
      <c r="BB39" s="620"/>
      <c r="BC39" s="615"/>
      <c r="BD39" s="615"/>
      <c r="BE39" s="619"/>
      <c r="BF39" s="616"/>
      <c r="BG39" s="616"/>
      <c r="BH39" s="616"/>
      <c r="BI39" s="616"/>
      <c r="BJ39" s="616"/>
      <c r="BK39" s="616"/>
      <c r="BL39" s="59"/>
      <c r="BM39" s="620"/>
      <c r="BN39" s="615"/>
      <c r="BO39" s="615"/>
      <c r="BP39" s="619"/>
      <c r="BQ39" s="616"/>
      <c r="BR39" s="616"/>
      <c r="BS39" s="616"/>
      <c r="BT39" s="616"/>
      <c r="BU39" s="616"/>
      <c r="BV39" s="616"/>
      <c r="BW39" s="59"/>
      <c r="BX39" s="620"/>
      <c r="BY39" s="615"/>
      <c r="BZ39" s="615"/>
      <c r="CA39" s="619"/>
      <c r="CB39" s="616"/>
      <c r="CC39" s="616"/>
      <c r="CD39" s="616"/>
      <c r="CE39" s="616"/>
      <c r="CF39" s="616"/>
      <c r="CG39" s="616"/>
      <c r="CH39" s="59"/>
      <c r="CI39" s="620"/>
      <c r="CJ39" s="615"/>
      <c r="CK39" s="615"/>
      <c r="CL39" s="619"/>
      <c r="CM39" s="616"/>
      <c r="CN39" s="616"/>
      <c r="CO39" s="616"/>
      <c r="CP39" s="616"/>
      <c r="CQ39" s="616"/>
      <c r="CR39" s="616"/>
      <c r="CS39" s="59"/>
      <c r="CT39" s="620"/>
      <c r="CU39" s="615"/>
      <c r="CV39" s="615"/>
      <c r="CW39" s="619"/>
      <c r="CX39" s="616"/>
      <c r="CY39" s="616"/>
      <c r="CZ39" s="616"/>
      <c r="DA39" s="616"/>
      <c r="DB39" s="616"/>
      <c r="DC39" s="616"/>
      <c r="DD39" s="59"/>
      <c r="DE39" s="620"/>
      <c r="DF39" s="615"/>
      <c r="DG39" s="615"/>
      <c r="DH39" s="619"/>
      <c r="DI39" s="616"/>
      <c r="DJ39" s="616"/>
      <c r="DK39" s="616"/>
      <c r="DL39" s="616"/>
      <c r="DM39" s="616"/>
      <c r="DN39" s="616"/>
      <c r="DO39" s="59"/>
      <c r="DP39" s="620"/>
      <c r="DQ39" s="615"/>
      <c r="DR39" s="615"/>
      <c r="DS39" s="619"/>
      <c r="DT39" s="616"/>
      <c r="DU39" s="616"/>
      <c r="DV39" s="616"/>
      <c r="DW39" s="616"/>
      <c r="DX39" s="616"/>
      <c r="DY39" s="616"/>
      <c r="DZ39" s="59"/>
      <c r="EA39" s="620"/>
      <c r="EB39" s="615"/>
      <c r="EC39" s="615"/>
      <c r="ED39" s="619"/>
      <c r="EE39" s="616"/>
      <c r="EF39" s="616"/>
      <c r="EG39" s="616"/>
      <c r="EH39" s="616"/>
      <c r="EI39" s="616"/>
      <c r="EJ39" s="616"/>
      <c r="EK39" s="59"/>
      <c r="EL39" s="620"/>
      <c r="EM39" s="615"/>
      <c r="EN39" s="615"/>
      <c r="EO39" s="619"/>
      <c r="EP39" s="616"/>
      <c r="EQ39" s="616"/>
      <c r="ER39" s="616"/>
      <c r="ES39" s="616"/>
      <c r="ET39" s="616"/>
      <c r="EU39" s="616"/>
      <c r="EV39" s="59"/>
      <c r="EW39" s="620"/>
      <c r="EX39" s="615"/>
      <c r="EY39" s="615"/>
      <c r="EZ39" s="619"/>
      <c r="FA39" s="616"/>
      <c r="FB39" s="616"/>
      <c r="FC39" s="616"/>
      <c r="FD39" s="616"/>
      <c r="FE39" s="616"/>
      <c r="FF39" s="616"/>
      <c r="FG39" s="59"/>
      <c r="FH39" s="620"/>
      <c r="FI39" s="615"/>
      <c r="FJ39" s="615"/>
      <c r="FK39" s="619"/>
      <c r="FL39" s="616"/>
      <c r="FM39" s="616"/>
      <c r="FN39" s="616"/>
      <c r="FO39" s="616"/>
      <c r="FP39" s="616"/>
      <c r="FQ39" s="616"/>
      <c r="FR39" s="59"/>
      <c r="FS39" s="620"/>
      <c r="FT39" s="615"/>
      <c r="FU39" s="615"/>
      <c r="FV39" s="619"/>
      <c r="FW39" s="616"/>
      <c r="FX39" s="616"/>
      <c r="FY39" s="616"/>
      <c r="FZ39" s="616"/>
      <c r="GA39" s="616"/>
      <c r="GB39" s="616"/>
      <c r="GC39" s="59"/>
      <c r="GD39" s="620"/>
      <c r="GE39" s="615"/>
      <c r="GF39" s="615"/>
      <c r="GG39" s="619"/>
      <c r="GH39" s="616"/>
      <c r="GI39" s="616"/>
      <c r="GJ39" s="616"/>
      <c r="GK39" s="616"/>
      <c r="GL39" s="616"/>
      <c r="GM39" s="616"/>
      <c r="GN39" s="59"/>
      <c r="GO39" s="620"/>
      <c r="GP39" s="615"/>
      <c r="GQ39" s="615"/>
      <c r="GR39" s="619"/>
      <c r="GS39" s="616"/>
      <c r="GT39" s="616"/>
      <c r="GU39" s="616"/>
      <c r="GV39" s="616"/>
      <c r="GW39" s="616"/>
      <c r="GX39" s="616"/>
      <c r="GY39" s="59"/>
      <c r="GZ39" s="620"/>
      <c r="HA39" s="615"/>
      <c r="HB39" s="615"/>
      <c r="HC39" s="619"/>
      <c r="HD39" s="616"/>
      <c r="HE39" s="616"/>
      <c r="HF39" s="616"/>
      <c r="HG39" s="616"/>
      <c r="HH39" s="616"/>
      <c r="HI39" s="616"/>
      <c r="HJ39" s="59"/>
      <c r="HK39" s="620"/>
      <c r="HL39" s="615"/>
      <c r="HM39" s="615"/>
      <c r="HN39" s="619"/>
      <c r="HO39" s="616"/>
      <c r="HP39" s="616"/>
      <c r="HQ39" s="616"/>
      <c r="HR39" s="616"/>
      <c r="HS39" s="616"/>
      <c r="HT39" s="616"/>
      <c r="HU39" s="59"/>
      <c r="HV39" s="620"/>
      <c r="HW39" s="615"/>
      <c r="HX39" s="615"/>
      <c r="HY39" s="619"/>
      <c r="HZ39" s="616"/>
      <c r="IA39" s="616"/>
      <c r="IB39" s="616"/>
      <c r="IC39" s="616"/>
      <c r="ID39" s="616"/>
      <c r="IE39" s="616"/>
      <c r="IF39" s="59"/>
      <c r="IG39" s="620"/>
      <c r="IH39" s="615"/>
      <c r="II39" s="615"/>
    </row>
    <row r="40" spans="1:243" x14ac:dyDescent="0.3">
      <c r="A40" s="617"/>
      <c r="B40" s="56"/>
      <c r="C40" s="56"/>
      <c r="D40" s="618"/>
      <c r="E40" s="618"/>
      <c r="F40" s="618"/>
      <c r="G40" s="618"/>
      <c r="H40" s="618"/>
      <c r="I40" s="618"/>
      <c r="J40" s="618"/>
      <c r="K40" s="618"/>
      <c r="L40" s="618"/>
      <c r="M40" s="618"/>
      <c r="N40" s="618"/>
      <c r="O40" s="618"/>
      <c r="P40" s="618"/>
      <c r="Q40" s="618"/>
      <c r="R40" s="618"/>
      <c r="S40" s="618"/>
      <c r="T40" s="616"/>
      <c r="U40" s="59"/>
      <c r="V40" s="620"/>
      <c r="W40" s="615"/>
      <c r="X40" s="956"/>
      <c r="Y40" s="956"/>
      <c r="Z40" s="957"/>
      <c r="AA40" s="616"/>
      <c r="AB40" s="616"/>
      <c r="AC40" s="616"/>
      <c r="AD40" s="616"/>
      <c r="AE40" s="59"/>
      <c r="AF40" s="620"/>
      <c r="AG40" s="615"/>
      <c r="AH40" s="615"/>
      <c r="AI40" s="619"/>
      <c r="AJ40" s="616"/>
      <c r="AK40" s="616"/>
      <c r="AL40" s="616"/>
      <c r="AM40" s="616"/>
      <c r="AN40" s="616"/>
      <c r="AO40" s="616"/>
      <c r="AP40" s="59"/>
      <c r="AQ40" s="620"/>
      <c r="AR40" s="615"/>
      <c r="AS40" s="615"/>
      <c r="AT40" s="619"/>
      <c r="AU40" s="616"/>
      <c r="AV40" s="616"/>
      <c r="AW40" s="616"/>
      <c r="AX40" s="616"/>
      <c r="AY40" s="616"/>
      <c r="AZ40" s="616"/>
      <c r="BA40" s="59"/>
      <c r="BB40" s="620"/>
      <c r="BC40" s="615"/>
      <c r="BD40" s="615"/>
      <c r="BE40" s="619"/>
      <c r="BF40" s="616"/>
      <c r="BG40" s="616"/>
      <c r="BH40" s="616"/>
      <c r="BI40" s="616"/>
      <c r="BJ40" s="616"/>
      <c r="BK40" s="616"/>
      <c r="BL40" s="59"/>
      <c r="BM40" s="620"/>
      <c r="BN40" s="615"/>
      <c r="BO40" s="615"/>
      <c r="BP40" s="619"/>
      <c r="BQ40" s="616"/>
      <c r="BR40" s="616"/>
      <c r="BS40" s="616"/>
      <c r="BT40" s="616"/>
      <c r="BU40" s="616"/>
      <c r="BV40" s="616"/>
      <c r="BW40" s="59"/>
      <c r="BX40" s="620"/>
      <c r="BY40" s="615"/>
      <c r="BZ40" s="615"/>
      <c r="CA40" s="619"/>
      <c r="CB40" s="616"/>
      <c r="CC40" s="616"/>
      <c r="CD40" s="616"/>
      <c r="CE40" s="616"/>
      <c r="CF40" s="616"/>
      <c r="CG40" s="616"/>
      <c r="CH40" s="59"/>
      <c r="CI40" s="620"/>
      <c r="CJ40" s="615"/>
      <c r="CK40" s="615"/>
      <c r="CL40" s="619"/>
      <c r="CM40" s="616"/>
      <c r="CN40" s="616"/>
      <c r="CO40" s="616"/>
      <c r="CP40" s="616"/>
      <c r="CQ40" s="616"/>
      <c r="CR40" s="616"/>
      <c r="CS40" s="59"/>
      <c r="CT40" s="620"/>
      <c r="CU40" s="615"/>
      <c r="CV40" s="615"/>
      <c r="CW40" s="619"/>
      <c r="CX40" s="616"/>
      <c r="CY40" s="616"/>
      <c r="CZ40" s="616"/>
      <c r="DA40" s="616"/>
      <c r="DB40" s="616"/>
      <c r="DC40" s="616"/>
      <c r="DD40" s="59"/>
      <c r="DE40" s="620"/>
      <c r="DF40" s="615"/>
      <c r="DG40" s="615"/>
      <c r="DH40" s="619"/>
      <c r="DI40" s="616"/>
      <c r="DJ40" s="616"/>
      <c r="DK40" s="616"/>
      <c r="DL40" s="616"/>
      <c r="DM40" s="616"/>
      <c r="DN40" s="616"/>
      <c r="DO40" s="59"/>
      <c r="DP40" s="620"/>
      <c r="DQ40" s="615"/>
      <c r="DR40" s="615"/>
      <c r="DS40" s="619"/>
      <c r="DT40" s="616"/>
      <c r="DU40" s="616"/>
      <c r="DV40" s="616"/>
      <c r="DW40" s="616"/>
      <c r="DX40" s="616"/>
      <c r="DY40" s="616"/>
      <c r="DZ40" s="59"/>
      <c r="EA40" s="620"/>
      <c r="EB40" s="615"/>
      <c r="EC40" s="615"/>
      <c r="ED40" s="619"/>
      <c r="EE40" s="616"/>
      <c r="EF40" s="616"/>
      <c r="EG40" s="616"/>
      <c r="EH40" s="616"/>
      <c r="EI40" s="616"/>
      <c r="EJ40" s="616"/>
      <c r="EK40" s="59"/>
      <c r="EL40" s="620"/>
      <c r="EM40" s="615"/>
      <c r="EN40" s="615"/>
      <c r="EO40" s="619"/>
      <c r="EP40" s="616"/>
      <c r="EQ40" s="616"/>
      <c r="ER40" s="616"/>
      <c r="ES40" s="616"/>
      <c r="ET40" s="616"/>
      <c r="EU40" s="616"/>
      <c r="EV40" s="59"/>
      <c r="EW40" s="620"/>
      <c r="EX40" s="615"/>
      <c r="EY40" s="615"/>
      <c r="EZ40" s="619"/>
      <c r="FA40" s="616"/>
      <c r="FB40" s="616"/>
      <c r="FC40" s="616"/>
      <c r="FD40" s="616"/>
      <c r="FE40" s="616"/>
      <c r="FF40" s="616"/>
      <c r="FG40" s="59"/>
      <c r="FH40" s="620"/>
      <c r="FI40" s="615"/>
      <c r="FJ40" s="615"/>
      <c r="FK40" s="619"/>
      <c r="FL40" s="616"/>
      <c r="FM40" s="616"/>
      <c r="FN40" s="616"/>
      <c r="FO40" s="616"/>
      <c r="FP40" s="616"/>
      <c r="FQ40" s="616"/>
      <c r="FR40" s="59"/>
      <c r="FS40" s="620"/>
      <c r="FT40" s="615"/>
      <c r="FU40" s="615"/>
      <c r="FV40" s="619"/>
      <c r="FW40" s="616"/>
      <c r="FX40" s="616"/>
      <c r="FY40" s="616"/>
      <c r="FZ40" s="616"/>
      <c r="GA40" s="616"/>
      <c r="GB40" s="616"/>
      <c r="GC40" s="59"/>
      <c r="GD40" s="620"/>
      <c r="GE40" s="615"/>
      <c r="GF40" s="615"/>
      <c r="GG40" s="619"/>
      <c r="GH40" s="616"/>
      <c r="GI40" s="616"/>
      <c r="GJ40" s="616"/>
      <c r="GK40" s="616"/>
      <c r="GL40" s="616"/>
      <c r="GM40" s="616"/>
      <c r="GN40" s="59"/>
      <c r="GO40" s="620"/>
      <c r="GP40" s="615"/>
      <c r="GQ40" s="615"/>
      <c r="GR40" s="619"/>
      <c r="GS40" s="616"/>
      <c r="GT40" s="616"/>
      <c r="GU40" s="616"/>
      <c r="GV40" s="616"/>
      <c r="GW40" s="616"/>
      <c r="GX40" s="616"/>
      <c r="GY40" s="59"/>
      <c r="GZ40" s="620"/>
      <c r="HA40" s="615"/>
      <c r="HB40" s="615"/>
      <c r="HC40" s="619"/>
      <c r="HD40" s="616"/>
      <c r="HE40" s="616"/>
      <c r="HF40" s="616"/>
      <c r="HG40" s="616"/>
      <c r="HH40" s="616"/>
      <c r="HI40" s="616"/>
      <c r="HJ40" s="59"/>
      <c r="HK40" s="620"/>
      <c r="HL40" s="615"/>
      <c r="HM40" s="615"/>
      <c r="HN40" s="619"/>
      <c r="HO40" s="616"/>
      <c r="HP40" s="616"/>
      <c r="HQ40" s="616"/>
      <c r="HR40" s="616"/>
      <c r="HS40" s="616"/>
      <c r="HT40" s="616"/>
      <c r="HU40" s="59"/>
      <c r="HV40" s="620"/>
      <c r="HW40" s="615"/>
      <c r="HX40" s="615"/>
      <c r="HY40" s="619"/>
      <c r="HZ40" s="616"/>
      <c r="IA40" s="616"/>
      <c r="IB40" s="616"/>
      <c r="IC40" s="616"/>
      <c r="ID40" s="616"/>
      <c r="IE40" s="616"/>
      <c r="IF40" s="59"/>
      <c r="IG40" s="620"/>
      <c r="IH40" s="615"/>
      <c r="II40" s="615"/>
    </row>
    <row r="41" spans="1:243" x14ac:dyDescent="0.3">
      <c r="A41" s="617"/>
      <c r="B41" s="56"/>
      <c r="C41" s="56"/>
      <c r="D41" s="618"/>
      <c r="E41" s="618"/>
      <c r="F41" s="618"/>
      <c r="G41" s="618"/>
      <c r="H41" s="618"/>
      <c r="I41" s="618"/>
      <c r="J41" s="618"/>
      <c r="K41" s="618"/>
      <c r="L41" s="618"/>
      <c r="M41" s="618"/>
      <c r="N41" s="618"/>
      <c r="O41" s="618"/>
      <c r="P41" s="618"/>
      <c r="Q41" s="618"/>
      <c r="R41" s="618"/>
      <c r="S41" s="618"/>
      <c r="T41" s="616"/>
      <c r="U41" s="59"/>
      <c r="V41" s="620"/>
      <c r="W41" s="615"/>
      <c r="X41" s="956"/>
      <c r="Y41" s="956"/>
      <c r="Z41" s="957"/>
      <c r="AA41" s="616"/>
      <c r="AB41" s="616"/>
      <c r="AC41" s="616"/>
      <c r="AD41" s="616"/>
      <c r="AE41" s="59"/>
      <c r="AF41" s="620"/>
      <c r="AG41" s="615"/>
      <c r="AH41" s="615"/>
      <c r="AI41" s="619"/>
      <c r="AJ41" s="616"/>
      <c r="AK41" s="616"/>
      <c r="AL41" s="616"/>
      <c r="AM41" s="616"/>
      <c r="AN41" s="616"/>
      <c r="AO41" s="616"/>
      <c r="AP41" s="59"/>
      <c r="AQ41" s="620"/>
      <c r="AR41" s="615"/>
      <c r="AS41" s="615"/>
      <c r="AT41" s="619"/>
      <c r="AU41" s="616"/>
      <c r="AV41" s="616"/>
      <c r="AW41" s="616"/>
      <c r="AX41" s="616"/>
      <c r="AY41" s="616"/>
      <c r="AZ41" s="616"/>
      <c r="BA41" s="59"/>
      <c r="BB41" s="620"/>
      <c r="BC41" s="615"/>
      <c r="BD41" s="615"/>
      <c r="BE41" s="619"/>
      <c r="BF41" s="616"/>
      <c r="BG41" s="616"/>
      <c r="BH41" s="616"/>
      <c r="BI41" s="616"/>
      <c r="BJ41" s="616"/>
      <c r="BK41" s="616"/>
      <c r="BL41" s="59"/>
      <c r="BM41" s="620"/>
      <c r="BN41" s="615"/>
      <c r="BO41" s="615"/>
      <c r="BP41" s="619"/>
      <c r="BQ41" s="616"/>
      <c r="BR41" s="616"/>
      <c r="BS41" s="616"/>
      <c r="BT41" s="616"/>
      <c r="BU41" s="616"/>
      <c r="BV41" s="616"/>
      <c r="BW41" s="59"/>
      <c r="BX41" s="620"/>
      <c r="BY41" s="615"/>
      <c r="BZ41" s="615"/>
      <c r="CA41" s="619"/>
      <c r="CB41" s="616"/>
      <c r="CC41" s="616"/>
      <c r="CD41" s="616"/>
      <c r="CE41" s="616"/>
      <c r="CF41" s="616"/>
      <c r="CG41" s="616"/>
      <c r="CH41" s="59"/>
      <c r="CI41" s="620"/>
      <c r="CJ41" s="615"/>
      <c r="CK41" s="615"/>
      <c r="CL41" s="619"/>
      <c r="CM41" s="616"/>
      <c r="CN41" s="616"/>
      <c r="CO41" s="616"/>
      <c r="CP41" s="616"/>
      <c r="CQ41" s="616"/>
      <c r="CR41" s="616"/>
      <c r="CS41" s="59"/>
      <c r="CT41" s="620"/>
      <c r="CU41" s="615"/>
      <c r="CV41" s="615"/>
      <c r="CW41" s="619"/>
      <c r="CX41" s="616"/>
      <c r="CY41" s="616"/>
      <c r="CZ41" s="616"/>
      <c r="DA41" s="616"/>
      <c r="DB41" s="616"/>
      <c r="DC41" s="616"/>
      <c r="DD41" s="59"/>
      <c r="DE41" s="620"/>
      <c r="DF41" s="615"/>
      <c r="DG41" s="615"/>
      <c r="DH41" s="619"/>
      <c r="DI41" s="616"/>
      <c r="DJ41" s="616"/>
      <c r="DK41" s="616"/>
      <c r="DL41" s="616"/>
      <c r="DM41" s="616"/>
      <c r="DN41" s="616"/>
      <c r="DO41" s="59"/>
      <c r="DP41" s="620"/>
      <c r="DQ41" s="615"/>
      <c r="DR41" s="615"/>
      <c r="DS41" s="619"/>
      <c r="DT41" s="616"/>
      <c r="DU41" s="616"/>
      <c r="DV41" s="616"/>
      <c r="DW41" s="616"/>
      <c r="DX41" s="616"/>
      <c r="DY41" s="616"/>
      <c r="DZ41" s="59"/>
      <c r="EA41" s="620"/>
      <c r="EB41" s="615"/>
      <c r="EC41" s="615"/>
      <c r="ED41" s="619"/>
      <c r="EE41" s="616"/>
      <c r="EF41" s="616"/>
      <c r="EG41" s="616"/>
      <c r="EH41" s="616"/>
      <c r="EI41" s="616"/>
      <c r="EJ41" s="616"/>
      <c r="EK41" s="59"/>
      <c r="EL41" s="620"/>
      <c r="EM41" s="615"/>
      <c r="EN41" s="615"/>
      <c r="EO41" s="619"/>
      <c r="EP41" s="616"/>
      <c r="EQ41" s="616"/>
      <c r="ER41" s="616"/>
      <c r="ES41" s="616"/>
      <c r="ET41" s="616"/>
      <c r="EU41" s="616"/>
      <c r="EV41" s="59"/>
      <c r="EW41" s="620"/>
      <c r="EX41" s="615"/>
      <c r="EY41" s="615"/>
      <c r="EZ41" s="619"/>
      <c r="FA41" s="616"/>
      <c r="FB41" s="616"/>
      <c r="FC41" s="616"/>
      <c r="FD41" s="616"/>
      <c r="FE41" s="616"/>
      <c r="FF41" s="616"/>
      <c r="FG41" s="59"/>
      <c r="FH41" s="620"/>
      <c r="FI41" s="615"/>
      <c r="FJ41" s="615"/>
      <c r="FK41" s="619"/>
      <c r="FL41" s="616"/>
      <c r="FM41" s="616"/>
      <c r="FN41" s="616"/>
      <c r="FO41" s="616"/>
      <c r="FP41" s="616"/>
      <c r="FQ41" s="616"/>
      <c r="FR41" s="59"/>
      <c r="FS41" s="620"/>
      <c r="FT41" s="615"/>
      <c r="FU41" s="615"/>
      <c r="FV41" s="619"/>
      <c r="FW41" s="616"/>
      <c r="FX41" s="616"/>
      <c r="FY41" s="616"/>
      <c r="FZ41" s="616"/>
      <c r="GA41" s="616"/>
      <c r="GB41" s="616"/>
      <c r="GC41" s="59"/>
      <c r="GD41" s="620"/>
      <c r="GE41" s="615"/>
      <c r="GF41" s="615"/>
      <c r="GG41" s="619"/>
      <c r="GH41" s="616"/>
      <c r="GI41" s="616"/>
      <c r="GJ41" s="616"/>
      <c r="GK41" s="616"/>
      <c r="GL41" s="616"/>
      <c r="GM41" s="616"/>
      <c r="GN41" s="59"/>
      <c r="GO41" s="620"/>
      <c r="GP41" s="615"/>
      <c r="GQ41" s="615"/>
      <c r="GR41" s="619"/>
      <c r="GS41" s="616"/>
      <c r="GT41" s="616"/>
      <c r="GU41" s="616"/>
      <c r="GV41" s="616"/>
      <c r="GW41" s="616"/>
      <c r="GX41" s="616"/>
      <c r="GY41" s="59"/>
      <c r="GZ41" s="620"/>
      <c r="HA41" s="615"/>
      <c r="HB41" s="615"/>
      <c r="HC41" s="619"/>
      <c r="HD41" s="616"/>
      <c r="HE41" s="616"/>
      <c r="HF41" s="616"/>
      <c r="HG41" s="616"/>
      <c r="HH41" s="616"/>
      <c r="HI41" s="616"/>
      <c r="HJ41" s="59"/>
      <c r="HK41" s="620"/>
      <c r="HL41" s="615"/>
      <c r="HM41" s="615"/>
      <c r="HN41" s="619"/>
      <c r="HO41" s="616"/>
      <c r="HP41" s="616"/>
      <c r="HQ41" s="616"/>
      <c r="HR41" s="616"/>
      <c r="HS41" s="616"/>
      <c r="HT41" s="616"/>
      <c r="HU41" s="59"/>
      <c r="HV41" s="620"/>
      <c r="HW41" s="615"/>
      <c r="HX41" s="615"/>
      <c r="HY41" s="619"/>
      <c r="HZ41" s="616"/>
      <c r="IA41" s="616"/>
      <c r="IB41" s="616"/>
      <c r="IC41" s="616"/>
      <c r="ID41" s="616"/>
      <c r="IE41" s="616"/>
      <c r="IF41" s="59"/>
      <c r="IG41" s="620"/>
      <c r="IH41" s="615"/>
      <c r="II41" s="615"/>
    </row>
    <row r="42" spans="1:243" x14ac:dyDescent="0.3">
      <c r="A42" s="617"/>
      <c r="B42" s="56"/>
      <c r="C42" s="56"/>
      <c r="D42" s="618"/>
      <c r="E42" s="618"/>
      <c r="F42" s="618"/>
      <c r="G42" s="618"/>
      <c r="H42" s="618"/>
      <c r="I42" s="618"/>
      <c r="J42" s="618"/>
      <c r="K42" s="618"/>
      <c r="L42" s="618"/>
      <c r="M42" s="618"/>
      <c r="N42" s="618"/>
      <c r="O42" s="618"/>
      <c r="P42" s="618"/>
      <c r="Q42" s="618"/>
      <c r="R42" s="618"/>
      <c r="S42" s="618"/>
      <c r="T42" s="616"/>
      <c r="U42" s="59"/>
      <c r="V42" s="620"/>
      <c r="W42" s="615"/>
      <c r="X42" s="956"/>
      <c r="Y42" s="956"/>
      <c r="Z42" s="957"/>
      <c r="AA42" s="616"/>
      <c r="AB42" s="616"/>
      <c r="AC42" s="616"/>
      <c r="AD42" s="616"/>
      <c r="AE42" s="59"/>
      <c r="AF42" s="620"/>
      <c r="AG42" s="615"/>
      <c r="AH42" s="615"/>
      <c r="AI42" s="619"/>
      <c r="AJ42" s="616"/>
      <c r="AK42" s="616"/>
      <c r="AL42" s="616"/>
      <c r="AM42" s="616"/>
      <c r="AN42" s="616"/>
      <c r="AO42" s="616"/>
      <c r="AP42" s="59"/>
      <c r="AQ42" s="620"/>
      <c r="AR42" s="615"/>
      <c r="AS42" s="615"/>
      <c r="AT42" s="619"/>
      <c r="AU42" s="616"/>
      <c r="AV42" s="616"/>
      <c r="AW42" s="616"/>
      <c r="AX42" s="616"/>
      <c r="AY42" s="616"/>
      <c r="AZ42" s="616"/>
      <c r="BA42" s="59"/>
      <c r="BB42" s="620"/>
      <c r="BC42" s="615"/>
      <c r="BD42" s="615"/>
      <c r="BE42" s="619"/>
      <c r="BF42" s="616"/>
      <c r="BG42" s="616"/>
      <c r="BH42" s="616"/>
      <c r="BI42" s="616"/>
      <c r="BJ42" s="616"/>
      <c r="BK42" s="616"/>
      <c r="BL42" s="59"/>
      <c r="BM42" s="620"/>
      <c r="BN42" s="615"/>
      <c r="BO42" s="615"/>
      <c r="BP42" s="619"/>
      <c r="BQ42" s="616"/>
      <c r="BR42" s="616"/>
      <c r="BS42" s="616"/>
      <c r="BT42" s="616"/>
      <c r="BU42" s="616"/>
      <c r="BV42" s="616"/>
      <c r="BW42" s="59"/>
      <c r="BX42" s="620"/>
      <c r="BY42" s="615"/>
      <c r="BZ42" s="615"/>
      <c r="CA42" s="619"/>
      <c r="CB42" s="616"/>
      <c r="CC42" s="616"/>
      <c r="CD42" s="616"/>
      <c r="CE42" s="616"/>
      <c r="CF42" s="616"/>
      <c r="CG42" s="616"/>
      <c r="CH42" s="59"/>
      <c r="CI42" s="620"/>
      <c r="CJ42" s="615"/>
      <c r="CK42" s="615"/>
      <c r="CL42" s="619"/>
      <c r="CM42" s="616"/>
      <c r="CN42" s="616"/>
      <c r="CO42" s="616"/>
      <c r="CP42" s="616"/>
      <c r="CQ42" s="616"/>
      <c r="CR42" s="616"/>
      <c r="CS42" s="59"/>
      <c r="CT42" s="620"/>
      <c r="CU42" s="615"/>
      <c r="CV42" s="615"/>
      <c r="CW42" s="619"/>
      <c r="CX42" s="616"/>
      <c r="CY42" s="616"/>
      <c r="CZ42" s="616"/>
      <c r="DA42" s="616"/>
      <c r="DB42" s="616"/>
      <c r="DC42" s="616"/>
      <c r="DD42" s="59"/>
      <c r="DE42" s="620"/>
      <c r="DF42" s="615"/>
      <c r="DG42" s="615"/>
      <c r="DH42" s="619"/>
      <c r="DI42" s="616"/>
      <c r="DJ42" s="616"/>
      <c r="DK42" s="616"/>
      <c r="DL42" s="616"/>
      <c r="DM42" s="616"/>
      <c r="DN42" s="616"/>
      <c r="DO42" s="59"/>
      <c r="DP42" s="620"/>
      <c r="DQ42" s="615"/>
      <c r="DR42" s="615"/>
      <c r="DS42" s="619"/>
      <c r="DT42" s="616"/>
      <c r="DU42" s="616"/>
      <c r="DV42" s="616"/>
      <c r="DW42" s="616"/>
      <c r="DX42" s="616"/>
      <c r="DY42" s="616"/>
      <c r="DZ42" s="59"/>
      <c r="EA42" s="620"/>
      <c r="EB42" s="615"/>
      <c r="EC42" s="615"/>
      <c r="ED42" s="619"/>
      <c r="EE42" s="616"/>
      <c r="EF42" s="616"/>
      <c r="EG42" s="616"/>
      <c r="EH42" s="616"/>
      <c r="EI42" s="616"/>
      <c r="EJ42" s="616"/>
      <c r="EK42" s="59"/>
      <c r="EL42" s="620"/>
      <c r="EM42" s="615"/>
      <c r="EN42" s="615"/>
      <c r="EO42" s="619"/>
      <c r="EP42" s="616"/>
      <c r="EQ42" s="616"/>
      <c r="ER42" s="616"/>
      <c r="ES42" s="616"/>
      <c r="ET42" s="616"/>
      <c r="EU42" s="616"/>
      <c r="EV42" s="59"/>
      <c r="EW42" s="620"/>
      <c r="EX42" s="615"/>
      <c r="EY42" s="615"/>
      <c r="EZ42" s="619"/>
      <c r="FA42" s="616"/>
      <c r="FB42" s="616"/>
      <c r="FC42" s="616"/>
      <c r="FD42" s="616"/>
      <c r="FE42" s="616"/>
      <c r="FF42" s="616"/>
      <c r="FG42" s="59"/>
      <c r="FH42" s="620"/>
      <c r="FI42" s="615"/>
      <c r="FJ42" s="615"/>
      <c r="FK42" s="619"/>
      <c r="FL42" s="616"/>
      <c r="FM42" s="616"/>
      <c r="FN42" s="616"/>
      <c r="FO42" s="616"/>
      <c r="FP42" s="616"/>
      <c r="FQ42" s="616"/>
      <c r="FR42" s="59"/>
      <c r="FS42" s="620"/>
      <c r="FT42" s="615"/>
      <c r="FU42" s="615"/>
      <c r="FV42" s="619"/>
      <c r="FW42" s="616"/>
      <c r="FX42" s="616"/>
      <c r="FY42" s="616"/>
      <c r="FZ42" s="616"/>
      <c r="GA42" s="616"/>
      <c r="GB42" s="616"/>
      <c r="GC42" s="59"/>
      <c r="GD42" s="620"/>
      <c r="GE42" s="615"/>
      <c r="GF42" s="615"/>
      <c r="GG42" s="619"/>
      <c r="GH42" s="616"/>
      <c r="GI42" s="616"/>
      <c r="GJ42" s="616"/>
      <c r="GK42" s="616"/>
      <c r="GL42" s="616"/>
      <c r="GM42" s="616"/>
      <c r="GN42" s="59"/>
      <c r="GO42" s="620"/>
      <c r="GP42" s="615"/>
      <c r="GQ42" s="615"/>
      <c r="GR42" s="619"/>
      <c r="GS42" s="616"/>
      <c r="GT42" s="616"/>
      <c r="GU42" s="616"/>
      <c r="GV42" s="616"/>
      <c r="GW42" s="616"/>
      <c r="GX42" s="616"/>
      <c r="GY42" s="59"/>
      <c r="GZ42" s="620"/>
      <c r="HA42" s="615"/>
      <c r="HB42" s="615"/>
      <c r="HC42" s="619"/>
      <c r="HD42" s="616"/>
      <c r="HE42" s="616"/>
      <c r="HF42" s="616"/>
      <c r="HG42" s="616"/>
      <c r="HH42" s="616"/>
      <c r="HI42" s="616"/>
      <c r="HJ42" s="59"/>
      <c r="HK42" s="620"/>
      <c r="HL42" s="615"/>
      <c r="HM42" s="615"/>
      <c r="HN42" s="619"/>
      <c r="HO42" s="616"/>
      <c r="HP42" s="616"/>
      <c r="HQ42" s="616"/>
      <c r="HR42" s="616"/>
      <c r="HS42" s="616"/>
      <c r="HT42" s="616"/>
      <c r="HU42" s="59"/>
      <c r="HV42" s="620"/>
      <c r="HW42" s="615"/>
      <c r="HX42" s="615"/>
      <c r="HY42" s="619"/>
      <c r="HZ42" s="616"/>
      <c r="IA42" s="616"/>
      <c r="IB42" s="616"/>
      <c r="IC42" s="616"/>
      <c r="ID42" s="616"/>
      <c r="IE42" s="616"/>
      <c r="IF42" s="59"/>
      <c r="IG42" s="620"/>
      <c r="IH42" s="615"/>
      <c r="II42" s="615"/>
    </row>
    <row r="43" spans="1:243" x14ac:dyDescent="0.3">
      <c r="A43" s="617"/>
      <c r="B43" s="56"/>
      <c r="C43" s="56"/>
      <c r="D43" s="618"/>
      <c r="E43" s="618"/>
      <c r="F43" s="618"/>
      <c r="G43" s="618"/>
      <c r="H43" s="618"/>
      <c r="I43" s="618"/>
      <c r="J43" s="618"/>
      <c r="K43" s="618"/>
      <c r="L43" s="618"/>
      <c r="M43" s="618"/>
      <c r="N43" s="618"/>
      <c r="O43" s="618"/>
      <c r="P43" s="618"/>
      <c r="Q43" s="618"/>
      <c r="R43" s="618"/>
      <c r="S43" s="618"/>
      <c r="T43" s="616"/>
      <c r="U43" s="59"/>
      <c r="V43" s="620"/>
      <c r="W43" s="615"/>
      <c r="X43" s="956"/>
      <c r="Y43" s="956"/>
      <c r="Z43" s="957"/>
      <c r="AA43" s="616"/>
      <c r="AB43" s="616"/>
      <c r="AC43" s="616"/>
      <c r="AD43" s="616"/>
      <c r="AE43" s="59"/>
      <c r="AF43" s="620"/>
      <c r="AG43" s="615"/>
      <c r="AH43" s="615"/>
      <c r="AI43" s="619"/>
      <c r="AJ43" s="616"/>
      <c r="AK43" s="616"/>
      <c r="AL43" s="616"/>
      <c r="AM43" s="616"/>
      <c r="AN43" s="616"/>
      <c r="AO43" s="616"/>
      <c r="AP43" s="59"/>
      <c r="AQ43" s="620"/>
      <c r="AR43" s="615"/>
      <c r="AS43" s="615"/>
      <c r="AT43" s="619"/>
      <c r="AU43" s="616"/>
      <c r="AV43" s="616"/>
      <c r="AW43" s="616"/>
      <c r="AX43" s="616"/>
      <c r="AY43" s="616"/>
      <c r="AZ43" s="616"/>
      <c r="BA43" s="59"/>
      <c r="BB43" s="620"/>
      <c r="BC43" s="615"/>
      <c r="BD43" s="615"/>
      <c r="BE43" s="619"/>
      <c r="BF43" s="616"/>
      <c r="BG43" s="616"/>
      <c r="BH43" s="616"/>
      <c r="BI43" s="616"/>
      <c r="BJ43" s="616"/>
      <c r="BK43" s="616"/>
      <c r="BL43" s="59"/>
      <c r="BM43" s="620"/>
      <c r="BN43" s="615"/>
      <c r="BO43" s="615"/>
      <c r="BP43" s="619"/>
      <c r="BQ43" s="616"/>
      <c r="BR43" s="616"/>
      <c r="BS43" s="616"/>
      <c r="BT43" s="616"/>
      <c r="BU43" s="616"/>
      <c r="BV43" s="616"/>
      <c r="BW43" s="59"/>
      <c r="BX43" s="620"/>
      <c r="BY43" s="615"/>
      <c r="BZ43" s="615"/>
      <c r="CA43" s="619"/>
      <c r="CB43" s="616"/>
      <c r="CC43" s="616"/>
      <c r="CD43" s="616"/>
      <c r="CE43" s="616"/>
      <c r="CF43" s="616"/>
      <c r="CG43" s="616"/>
      <c r="CH43" s="59"/>
      <c r="CI43" s="620"/>
      <c r="CJ43" s="615"/>
      <c r="CK43" s="615"/>
      <c r="CL43" s="619"/>
      <c r="CM43" s="616"/>
      <c r="CN43" s="616"/>
      <c r="CO43" s="616"/>
      <c r="CP43" s="616"/>
      <c r="CQ43" s="616"/>
      <c r="CR43" s="616"/>
      <c r="CS43" s="59"/>
      <c r="CT43" s="620"/>
      <c r="CU43" s="615"/>
      <c r="CV43" s="615"/>
      <c r="CW43" s="619"/>
      <c r="CX43" s="616"/>
      <c r="CY43" s="616"/>
      <c r="CZ43" s="616"/>
      <c r="DA43" s="616"/>
      <c r="DB43" s="616"/>
      <c r="DC43" s="616"/>
      <c r="DD43" s="59"/>
      <c r="DE43" s="620"/>
      <c r="DF43" s="615"/>
      <c r="DG43" s="615"/>
      <c r="DH43" s="619"/>
      <c r="DI43" s="616"/>
      <c r="DJ43" s="616"/>
      <c r="DK43" s="616"/>
      <c r="DL43" s="616"/>
      <c r="DM43" s="616"/>
      <c r="DN43" s="616"/>
      <c r="DO43" s="59"/>
      <c r="DP43" s="620"/>
      <c r="DQ43" s="615"/>
      <c r="DR43" s="615"/>
      <c r="DS43" s="619"/>
      <c r="DT43" s="616"/>
      <c r="DU43" s="616"/>
      <c r="DV43" s="616"/>
      <c r="DW43" s="616"/>
      <c r="DX43" s="616"/>
      <c r="DY43" s="616"/>
      <c r="DZ43" s="59"/>
      <c r="EA43" s="620"/>
      <c r="EB43" s="615"/>
      <c r="EC43" s="615"/>
      <c r="ED43" s="619"/>
      <c r="EE43" s="616"/>
      <c r="EF43" s="616"/>
      <c r="EG43" s="616"/>
      <c r="EH43" s="616"/>
      <c r="EI43" s="616"/>
      <c r="EJ43" s="616"/>
      <c r="EK43" s="59"/>
      <c r="EL43" s="620"/>
      <c r="EM43" s="615"/>
      <c r="EN43" s="615"/>
      <c r="EO43" s="619"/>
      <c r="EP43" s="616"/>
      <c r="EQ43" s="616"/>
      <c r="ER43" s="616"/>
      <c r="ES43" s="616"/>
      <c r="ET43" s="616"/>
      <c r="EU43" s="616"/>
      <c r="EV43" s="59"/>
      <c r="EW43" s="620"/>
      <c r="EX43" s="615"/>
      <c r="EY43" s="615"/>
      <c r="EZ43" s="619"/>
      <c r="FA43" s="616"/>
      <c r="FB43" s="616"/>
      <c r="FC43" s="616"/>
      <c r="FD43" s="616"/>
      <c r="FE43" s="616"/>
      <c r="FF43" s="616"/>
      <c r="FG43" s="59"/>
      <c r="FH43" s="620"/>
      <c r="FI43" s="615"/>
      <c r="FJ43" s="615"/>
      <c r="FK43" s="619"/>
      <c r="FL43" s="616"/>
      <c r="FM43" s="616"/>
      <c r="FN43" s="616"/>
      <c r="FO43" s="616"/>
      <c r="FP43" s="616"/>
      <c r="FQ43" s="616"/>
      <c r="FR43" s="59"/>
      <c r="FS43" s="620"/>
      <c r="FT43" s="615"/>
      <c r="FU43" s="615"/>
      <c r="FV43" s="619"/>
      <c r="FW43" s="616"/>
      <c r="FX43" s="616"/>
      <c r="FY43" s="616"/>
      <c r="FZ43" s="616"/>
      <c r="GA43" s="616"/>
      <c r="GB43" s="616"/>
      <c r="GC43" s="59"/>
      <c r="GD43" s="620"/>
      <c r="GE43" s="615"/>
      <c r="GF43" s="615"/>
      <c r="GG43" s="619"/>
      <c r="GH43" s="616"/>
      <c r="GI43" s="616"/>
      <c r="GJ43" s="616"/>
      <c r="GK43" s="616"/>
      <c r="GL43" s="616"/>
      <c r="GM43" s="616"/>
      <c r="GN43" s="59"/>
      <c r="GO43" s="620"/>
      <c r="GP43" s="615"/>
      <c r="GQ43" s="615"/>
      <c r="GR43" s="619"/>
      <c r="GS43" s="616"/>
      <c r="GT43" s="616"/>
      <c r="GU43" s="616"/>
      <c r="GV43" s="616"/>
      <c r="GW43" s="616"/>
      <c r="GX43" s="616"/>
      <c r="GY43" s="59"/>
      <c r="GZ43" s="620"/>
      <c r="HA43" s="615"/>
      <c r="HB43" s="615"/>
      <c r="HC43" s="619"/>
      <c r="HD43" s="616"/>
      <c r="HE43" s="616"/>
      <c r="HF43" s="616"/>
      <c r="HG43" s="616"/>
      <c r="HH43" s="616"/>
      <c r="HI43" s="616"/>
      <c r="HJ43" s="59"/>
      <c r="HK43" s="620"/>
      <c r="HL43" s="615"/>
      <c r="HM43" s="615"/>
      <c r="HN43" s="619"/>
      <c r="HO43" s="616"/>
      <c r="HP43" s="616"/>
      <c r="HQ43" s="616"/>
      <c r="HR43" s="616"/>
      <c r="HS43" s="616"/>
      <c r="HT43" s="616"/>
      <c r="HU43" s="59"/>
      <c r="HV43" s="620"/>
      <c r="HW43" s="615"/>
      <c r="HX43" s="615"/>
      <c r="HY43" s="619"/>
      <c r="HZ43" s="616"/>
      <c r="IA43" s="616"/>
      <c r="IB43" s="616"/>
      <c r="IC43" s="616"/>
      <c r="ID43" s="616"/>
      <c r="IE43" s="616"/>
      <c r="IF43" s="59"/>
      <c r="IG43" s="620"/>
      <c r="IH43" s="615"/>
      <c r="II43" s="615"/>
    </row>
    <row r="44" spans="1:243" x14ac:dyDescent="0.3">
      <c r="A44" s="617"/>
      <c r="B44" s="62"/>
      <c r="C44" s="62"/>
      <c r="D44" s="618"/>
      <c r="E44" s="618"/>
      <c r="F44" s="618"/>
      <c r="G44" s="618"/>
      <c r="H44" s="618"/>
      <c r="I44" s="618"/>
      <c r="J44" s="618"/>
      <c r="K44" s="618"/>
      <c r="L44" s="618"/>
      <c r="M44" s="618"/>
      <c r="N44" s="618"/>
      <c r="O44" s="618"/>
      <c r="P44" s="618"/>
      <c r="Q44" s="618"/>
      <c r="R44" s="618"/>
      <c r="S44" s="618"/>
      <c r="T44" s="616"/>
      <c r="U44" s="59"/>
      <c r="V44" s="620"/>
      <c r="W44" s="615"/>
      <c r="X44" s="956"/>
      <c r="Y44" s="956"/>
      <c r="Z44" s="957"/>
      <c r="AA44" s="616"/>
      <c r="AB44" s="616"/>
      <c r="AC44" s="616"/>
      <c r="AD44" s="616"/>
      <c r="AE44" s="59"/>
      <c r="AF44" s="620"/>
      <c r="AG44" s="615"/>
      <c r="AH44" s="615"/>
      <c r="AI44" s="619"/>
      <c r="AJ44" s="616"/>
      <c r="AK44" s="616"/>
      <c r="AL44" s="616"/>
      <c r="AM44" s="616"/>
      <c r="AN44" s="616"/>
      <c r="AO44" s="616"/>
      <c r="AP44" s="59"/>
      <c r="AQ44" s="620"/>
      <c r="AR44" s="615"/>
      <c r="AS44" s="615"/>
      <c r="AT44" s="619"/>
      <c r="AU44" s="616"/>
      <c r="AV44" s="616"/>
      <c r="AW44" s="616"/>
      <c r="AX44" s="616"/>
      <c r="AY44" s="616"/>
      <c r="AZ44" s="616"/>
      <c r="BA44" s="59"/>
      <c r="BB44" s="620"/>
      <c r="BC44" s="615"/>
      <c r="BD44" s="615"/>
      <c r="BE44" s="619"/>
      <c r="BF44" s="616"/>
      <c r="BG44" s="616"/>
      <c r="BH44" s="616"/>
      <c r="BI44" s="616"/>
      <c r="BJ44" s="616"/>
      <c r="BK44" s="616"/>
      <c r="BL44" s="59"/>
      <c r="BM44" s="620"/>
      <c r="BN44" s="615"/>
      <c r="BO44" s="615"/>
      <c r="BP44" s="619"/>
      <c r="BQ44" s="616"/>
      <c r="BR44" s="616"/>
      <c r="BS44" s="616"/>
      <c r="BT44" s="616"/>
      <c r="BU44" s="616"/>
      <c r="BV44" s="616"/>
      <c r="BW44" s="59"/>
      <c r="BX44" s="620"/>
      <c r="BY44" s="615"/>
      <c r="BZ44" s="615"/>
      <c r="CA44" s="619"/>
      <c r="CB44" s="616"/>
      <c r="CC44" s="616"/>
      <c r="CD44" s="616"/>
      <c r="CE44" s="616"/>
      <c r="CF44" s="616"/>
      <c r="CG44" s="616"/>
      <c r="CH44" s="59"/>
      <c r="CI44" s="620"/>
      <c r="CJ44" s="615"/>
      <c r="CK44" s="615"/>
      <c r="CL44" s="619"/>
      <c r="CM44" s="616"/>
      <c r="CN44" s="616"/>
      <c r="CO44" s="616"/>
      <c r="CP44" s="616"/>
      <c r="CQ44" s="616"/>
      <c r="CR44" s="616"/>
      <c r="CS44" s="59"/>
      <c r="CT44" s="620"/>
      <c r="CU44" s="615"/>
      <c r="CV44" s="615"/>
      <c r="CW44" s="619"/>
      <c r="CX44" s="616"/>
      <c r="CY44" s="616"/>
      <c r="CZ44" s="616"/>
      <c r="DA44" s="616"/>
      <c r="DB44" s="616"/>
      <c r="DC44" s="616"/>
      <c r="DD44" s="59"/>
      <c r="DE44" s="620"/>
      <c r="DF44" s="615"/>
      <c r="DG44" s="615"/>
      <c r="DH44" s="619"/>
      <c r="DI44" s="616"/>
      <c r="DJ44" s="616"/>
      <c r="DK44" s="616"/>
      <c r="DL44" s="616"/>
      <c r="DM44" s="616"/>
      <c r="DN44" s="616"/>
      <c r="DO44" s="59"/>
      <c r="DP44" s="620"/>
      <c r="DQ44" s="615"/>
      <c r="DR44" s="615"/>
      <c r="DS44" s="619"/>
      <c r="DT44" s="616"/>
      <c r="DU44" s="616"/>
      <c r="DV44" s="616"/>
      <c r="DW44" s="616"/>
      <c r="DX44" s="616"/>
      <c r="DY44" s="616"/>
      <c r="DZ44" s="59"/>
      <c r="EA44" s="620"/>
      <c r="EB44" s="615"/>
      <c r="EC44" s="615"/>
      <c r="ED44" s="619"/>
      <c r="EE44" s="616"/>
      <c r="EF44" s="616"/>
      <c r="EG44" s="616"/>
      <c r="EH44" s="616"/>
      <c r="EI44" s="616"/>
      <c r="EJ44" s="616"/>
      <c r="EK44" s="59"/>
      <c r="EL44" s="620"/>
      <c r="EM44" s="615"/>
      <c r="EN44" s="615"/>
      <c r="EO44" s="619"/>
      <c r="EP44" s="616"/>
      <c r="EQ44" s="616"/>
      <c r="ER44" s="616"/>
      <c r="ES44" s="616"/>
      <c r="ET44" s="616"/>
      <c r="EU44" s="616"/>
      <c r="EV44" s="59"/>
      <c r="EW44" s="620"/>
      <c r="EX44" s="615"/>
      <c r="EY44" s="615"/>
      <c r="EZ44" s="619"/>
      <c r="FA44" s="616"/>
      <c r="FB44" s="616"/>
      <c r="FC44" s="616"/>
      <c r="FD44" s="616"/>
      <c r="FE44" s="616"/>
      <c r="FF44" s="616"/>
      <c r="FG44" s="59"/>
      <c r="FH44" s="620"/>
      <c r="FI44" s="615"/>
      <c r="FJ44" s="615"/>
      <c r="FK44" s="619"/>
      <c r="FL44" s="616"/>
      <c r="FM44" s="616"/>
      <c r="FN44" s="616"/>
      <c r="FO44" s="616"/>
      <c r="FP44" s="616"/>
      <c r="FQ44" s="616"/>
      <c r="FR44" s="59"/>
      <c r="FS44" s="620"/>
      <c r="FT44" s="615"/>
      <c r="FU44" s="615"/>
      <c r="FV44" s="619"/>
      <c r="FW44" s="616"/>
      <c r="FX44" s="616"/>
      <c r="FY44" s="616"/>
      <c r="FZ44" s="616"/>
      <c r="GA44" s="616"/>
      <c r="GB44" s="616"/>
      <c r="GC44" s="59"/>
      <c r="GD44" s="620"/>
      <c r="GE44" s="615"/>
      <c r="GF44" s="615"/>
      <c r="GG44" s="619"/>
      <c r="GH44" s="616"/>
      <c r="GI44" s="616"/>
      <c r="GJ44" s="616"/>
      <c r="GK44" s="616"/>
      <c r="GL44" s="616"/>
      <c r="GM44" s="616"/>
      <c r="GN44" s="59"/>
      <c r="GO44" s="620"/>
      <c r="GP44" s="615"/>
      <c r="GQ44" s="615"/>
      <c r="GR44" s="619"/>
      <c r="GS44" s="616"/>
      <c r="GT44" s="616"/>
      <c r="GU44" s="616"/>
      <c r="GV44" s="616"/>
      <c r="GW44" s="616"/>
      <c r="GX44" s="616"/>
      <c r="GY44" s="59"/>
      <c r="GZ44" s="620"/>
      <c r="HA44" s="615"/>
      <c r="HB44" s="615"/>
      <c r="HC44" s="619"/>
      <c r="HD44" s="616"/>
      <c r="HE44" s="616"/>
      <c r="HF44" s="616"/>
      <c r="HG44" s="616"/>
      <c r="HH44" s="616"/>
      <c r="HI44" s="616"/>
      <c r="HJ44" s="59"/>
      <c r="HK44" s="620"/>
      <c r="HL44" s="615"/>
      <c r="HM44" s="615"/>
      <c r="HN44" s="619"/>
      <c r="HO44" s="616"/>
      <c r="HP44" s="616"/>
      <c r="HQ44" s="616"/>
      <c r="HR44" s="616"/>
      <c r="HS44" s="616"/>
      <c r="HT44" s="616"/>
      <c r="HU44" s="59"/>
      <c r="HV44" s="620"/>
      <c r="HW44" s="615"/>
      <c r="HX44" s="615"/>
      <c r="HY44" s="619"/>
      <c r="HZ44" s="616"/>
      <c r="IA44" s="616"/>
      <c r="IB44" s="616"/>
      <c r="IC44" s="616"/>
      <c r="ID44" s="616"/>
      <c r="IE44" s="616"/>
      <c r="IF44" s="59"/>
      <c r="IG44" s="620"/>
      <c r="IH44" s="615"/>
      <c r="II44" s="615"/>
    </row>
    <row r="45" spans="1:243" x14ac:dyDescent="0.3">
      <c r="A45" s="617"/>
      <c r="B45" s="62"/>
      <c r="C45" s="62"/>
      <c r="D45" s="618"/>
      <c r="E45" s="618"/>
      <c r="F45" s="618"/>
      <c r="G45" s="618"/>
      <c r="H45" s="618"/>
      <c r="I45" s="618"/>
      <c r="J45" s="618"/>
      <c r="K45" s="618"/>
      <c r="L45" s="618"/>
      <c r="M45" s="618"/>
      <c r="N45" s="618"/>
      <c r="O45" s="618"/>
      <c r="P45" s="618"/>
      <c r="Q45" s="618"/>
      <c r="R45" s="618"/>
      <c r="S45" s="618"/>
      <c r="T45" s="616"/>
      <c r="U45" s="59"/>
      <c r="V45" s="620"/>
      <c r="W45" s="615"/>
      <c r="X45" s="954"/>
      <c r="Y45" s="954"/>
      <c r="Z45" s="955"/>
      <c r="AA45" s="616"/>
      <c r="AB45" s="616"/>
      <c r="AC45" s="616"/>
      <c r="AD45" s="616"/>
      <c r="AE45" s="59"/>
      <c r="AF45" s="620"/>
      <c r="AG45" s="615"/>
      <c r="AH45" s="615"/>
      <c r="AI45" s="619"/>
      <c r="AJ45" s="616"/>
      <c r="AK45" s="616"/>
      <c r="AL45" s="616"/>
      <c r="AM45" s="616"/>
      <c r="AN45" s="616"/>
      <c r="AO45" s="616"/>
      <c r="AP45" s="59"/>
      <c r="AQ45" s="620"/>
      <c r="AR45" s="615"/>
      <c r="AS45" s="615"/>
      <c r="AT45" s="619"/>
      <c r="AU45" s="616"/>
      <c r="AV45" s="616"/>
      <c r="AW45" s="616"/>
      <c r="AX45" s="616"/>
      <c r="AY45" s="616"/>
      <c r="AZ45" s="616"/>
      <c r="BA45" s="59"/>
      <c r="BB45" s="620"/>
      <c r="BC45" s="615"/>
      <c r="BD45" s="615"/>
      <c r="BE45" s="619"/>
      <c r="BF45" s="616"/>
      <c r="BG45" s="616"/>
      <c r="BH45" s="616"/>
      <c r="BI45" s="616"/>
      <c r="BJ45" s="616"/>
      <c r="BK45" s="616"/>
      <c r="BL45" s="59"/>
      <c r="BM45" s="620"/>
      <c r="BN45" s="615"/>
      <c r="BO45" s="615"/>
      <c r="BP45" s="619"/>
      <c r="BQ45" s="616"/>
      <c r="BR45" s="616"/>
      <c r="BS45" s="616"/>
      <c r="BT45" s="616"/>
      <c r="BU45" s="616"/>
      <c r="BV45" s="616"/>
      <c r="BW45" s="59"/>
      <c r="BX45" s="620"/>
      <c r="BY45" s="615"/>
      <c r="BZ45" s="615"/>
      <c r="CA45" s="619"/>
      <c r="CB45" s="616"/>
      <c r="CC45" s="616"/>
      <c r="CD45" s="616"/>
      <c r="CE45" s="616"/>
      <c r="CF45" s="616"/>
      <c r="CG45" s="616"/>
      <c r="CH45" s="59"/>
      <c r="CI45" s="620"/>
      <c r="CJ45" s="615"/>
      <c r="CK45" s="615"/>
      <c r="CL45" s="619"/>
      <c r="CM45" s="616"/>
      <c r="CN45" s="616"/>
      <c r="CO45" s="616"/>
      <c r="CP45" s="616"/>
      <c r="CQ45" s="616"/>
      <c r="CR45" s="616"/>
      <c r="CS45" s="59"/>
      <c r="CT45" s="620"/>
      <c r="CU45" s="615"/>
      <c r="CV45" s="615"/>
      <c r="CW45" s="619"/>
      <c r="CX45" s="616"/>
      <c r="CY45" s="616"/>
      <c r="CZ45" s="616"/>
      <c r="DA45" s="616"/>
      <c r="DB45" s="616"/>
      <c r="DC45" s="616"/>
      <c r="DD45" s="59"/>
      <c r="DE45" s="620"/>
      <c r="DF45" s="615"/>
      <c r="DG45" s="615"/>
      <c r="DH45" s="619"/>
      <c r="DI45" s="616"/>
      <c r="DJ45" s="616"/>
      <c r="DK45" s="616"/>
      <c r="DL45" s="616"/>
      <c r="DM45" s="616"/>
      <c r="DN45" s="616"/>
      <c r="DO45" s="59"/>
      <c r="DP45" s="620"/>
      <c r="DQ45" s="615"/>
      <c r="DR45" s="615"/>
      <c r="DS45" s="619"/>
      <c r="DT45" s="616"/>
      <c r="DU45" s="616"/>
      <c r="DV45" s="616"/>
      <c r="DW45" s="616"/>
      <c r="DX45" s="616"/>
      <c r="DY45" s="616"/>
      <c r="DZ45" s="59"/>
      <c r="EA45" s="620"/>
      <c r="EB45" s="615"/>
      <c r="EC45" s="615"/>
      <c r="ED45" s="619"/>
      <c r="EE45" s="616"/>
      <c r="EF45" s="616"/>
      <c r="EG45" s="616"/>
      <c r="EH45" s="616"/>
      <c r="EI45" s="616"/>
      <c r="EJ45" s="616"/>
      <c r="EK45" s="59"/>
      <c r="EL45" s="620"/>
      <c r="EM45" s="615"/>
      <c r="EN45" s="615"/>
      <c r="EO45" s="619"/>
      <c r="EP45" s="616"/>
      <c r="EQ45" s="616"/>
      <c r="ER45" s="616"/>
      <c r="ES45" s="616"/>
      <c r="ET45" s="616"/>
      <c r="EU45" s="616"/>
      <c r="EV45" s="59"/>
      <c r="EW45" s="620"/>
      <c r="EX45" s="615"/>
      <c r="EY45" s="615"/>
      <c r="EZ45" s="619"/>
      <c r="FA45" s="616"/>
      <c r="FB45" s="616"/>
      <c r="FC45" s="616"/>
      <c r="FD45" s="616"/>
      <c r="FE45" s="616"/>
      <c r="FF45" s="616"/>
      <c r="FG45" s="59"/>
      <c r="FH45" s="620"/>
      <c r="FI45" s="615"/>
      <c r="FJ45" s="615"/>
      <c r="FK45" s="619"/>
      <c r="FL45" s="616"/>
      <c r="FM45" s="616"/>
      <c r="FN45" s="616"/>
      <c r="FO45" s="616"/>
      <c r="FP45" s="616"/>
      <c r="FQ45" s="616"/>
      <c r="FR45" s="59"/>
      <c r="FS45" s="620"/>
      <c r="FT45" s="615"/>
      <c r="FU45" s="615"/>
      <c r="FV45" s="619"/>
      <c r="FW45" s="616"/>
      <c r="FX45" s="616"/>
      <c r="FY45" s="616"/>
      <c r="FZ45" s="616"/>
      <c r="GA45" s="616"/>
      <c r="GB45" s="616"/>
      <c r="GC45" s="59"/>
      <c r="GD45" s="620"/>
      <c r="GE45" s="615"/>
      <c r="GF45" s="615"/>
      <c r="GG45" s="619"/>
      <c r="GH45" s="616"/>
      <c r="GI45" s="616"/>
      <c r="GJ45" s="616"/>
      <c r="GK45" s="616"/>
      <c r="GL45" s="616"/>
      <c r="GM45" s="616"/>
      <c r="GN45" s="59"/>
      <c r="GO45" s="620"/>
      <c r="GP45" s="615"/>
      <c r="GQ45" s="615"/>
      <c r="GR45" s="619"/>
      <c r="GS45" s="616"/>
      <c r="GT45" s="616"/>
      <c r="GU45" s="616"/>
      <c r="GV45" s="616"/>
      <c r="GW45" s="616"/>
      <c r="GX45" s="616"/>
      <c r="GY45" s="59"/>
      <c r="GZ45" s="620"/>
      <c r="HA45" s="615"/>
      <c r="HB45" s="615"/>
      <c r="HC45" s="619"/>
      <c r="HD45" s="616"/>
      <c r="HE45" s="616"/>
      <c r="HF45" s="616"/>
      <c r="HG45" s="616"/>
      <c r="HH45" s="616"/>
      <c r="HI45" s="616"/>
      <c r="HJ45" s="59"/>
      <c r="HK45" s="620"/>
      <c r="HL45" s="615"/>
      <c r="HM45" s="615"/>
      <c r="HN45" s="619"/>
      <c r="HO45" s="616"/>
      <c r="HP45" s="616"/>
      <c r="HQ45" s="616"/>
      <c r="HR45" s="616"/>
      <c r="HS45" s="616"/>
      <c r="HT45" s="616"/>
      <c r="HU45" s="59"/>
      <c r="HV45" s="620"/>
      <c r="HW45" s="615"/>
      <c r="HX45" s="615"/>
      <c r="HY45" s="619"/>
      <c r="HZ45" s="616"/>
      <c r="IA45" s="616"/>
      <c r="IB45" s="616"/>
      <c r="IC45" s="616"/>
      <c r="ID45" s="616"/>
      <c r="IE45" s="616"/>
      <c r="IF45" s="59"/>
      <c r="IG45" s="620"/>
      <c r="IH45" s="615"/>
      <c r="II45" s="615"/>
    </row>
    <row r="46" spans="1:243" x14ac:dyDescent="0.3">
      <c r="A46" s="617"/>
      <c r="B46" s="56"/>
      <c r="C46" s="56"/>
      <c r="D46" s="618"/>
      <c r="E46" s="618"/>
      <c r="F46" s="618"/>
      <c r="G46" s="618"/>
      <c r="H46" s="618"/>
      <c r="I46" s="618"/>
      <c r="J46" s="618"/>
      <c r="K46" s="618"/>
      <c r="L46" s="618"/>
      <c r="M46" s="618"/>
      <c r="N46" s="618"/>
      <c r="O46" s="618"/>
      <c r="P46" s="618"/>
      <c r="Q46" s="618"/>
      <c r="R46" s="618"/>
      <c r="S46" s="618"/>
      <c r="T46" s="616"/>
      <c r="U46" s="59"/>
      <c r="V46" s="620"/>
      <c r="W46" s="615"/>
      <c r="X46" s="956"/>
      <c r="Y46" s="956"/>
      <c r="Z46" s="957"/>
      <c r="AA46" s="616"/>
      <c r="AB46" s="616"/>
      <c r="AC46" s="616"/>
      <c r="AD46" s="616"/>
      <c r="AE46" s="59"/>
      <c r="AF46" s="620"/>
      <c r="AG46" s="615"/>
      <c r="AH46" s="615"/>
      <c r="AI46" s="619"/>
      <c r="AJ46" s="616"/>
      <c r="AK46" s="616"/>
      <c r="AL46" s="616"/>
      <c r="AM46" s="616"/>
      <c r="AN46" s="616"/>
      <c r="AO46" s="616"/>
      <c r="AP46" s="59"/>
      <c r="AQ46" s="620"/>
      <c r="AR46" s="615"/>
      <c r="AS46" s="615"/>
      <c r="AT46" s="619"/>
      <c r="AU46" s="616"/>
      <c r="AV46" s="616"/>
      <c r="AW46" s="616"/>
      <c r="AX46" s="616"/>
      <c r="AY46" s="616"/>
      <c r="AZ46" s="616"/>
      <c r="BA46" s="59"/>
      <c r="BB46" s="620"/>
      <c r="BC46" s="615"/>
      <c r="BD46" s="615"/>
      <c r="BE46" s="619"/>
      <c r="BF46" s="616"/>
      <c r="BG46" s="616"/>
      <c r="BH46" s="616"/>
      <c r="BI46" s="616"/>
      <c r="BJ46" s="616"/>
      <c r="BK46" s="616"/>
      <c r="BL46" s="59"/>
      <c r="BM46" s="620"/>
      <c r="BN46" s="615"/>
      <c r="BO46" s="615"/>
      <c r="BP46" s="619"/>
      <c r="BQ46" s="616"/>
      <c r="BR46" s="616"/>
      <c r="BS46" s="616"/>
      <c r="BT46" s="616"/>
      <c r="BU46" s="616"/>
      <c r="BV46" s="616"/>
      <c r="BW46" s="59"/>
      <c r="BX46" s="620"/>
      <c r="BY46" s="615"/>
      <c r="BZ46" s="615"/>
      <c r="CA46" s="619"/>
      <c r="CB46" s="616"/>
      <c r="CC46" s="616"/>
      <c r="CD46" s="616"/>
      <c r="CE46" s="616"/>
      <c r="CF46" s="616"/>
      <c r="CG46" s="616"/>
      <c r="CH46" s="59"/>
      <c r="CI46" s="620"/>
      <c r="CJ46" s="615"/>
      <c r="CK46" s="615"/>
      <c r="CL46" s="619"/>
      <c r="CM46" s="616"/>
      <c r="CN46" s="616"/>
      <c r="CO46" s="616"/>
      <c r="CP46" s="616"/>
      <c r="CQ46" s="616"/>
      <c r="CR46" s="616"/>
      <c r="CS46" s="59"/>
      <c r="CT46" s="620"/>
      <c r="CU46" s="615"/>
      <c r="CV46" s="615"/>
      <c r="CW46" s="619"/>
      <c r="CX46" s="616"/>
      <c r="CY46" s="616"/>
      <c r="CZ46" s="616"/>
      <c r="DA46" s="616"/>
      <c r="DB46" s="616"/>
      <c r="DC46" s="616"/>
      <c r="DD46" s="59"/>
      <c r="DE46" s="620"/>
      <c r="DF46" s="615"/>
      <c r="DG46" s="615"/>
      <c r="DH46" s="619"/>
      <c r="DI46" s="616"/>
      <c r="DJ46" s="616"/>
      <c r="DK46" s="616"/>
      <c r="DL46" s="616"/>
      <c r="DM46" s="616"/>
      <c r="DN46" s="616"/>
      <c r="DO46" s="59"/>
      <c r="DP46" s="620"/>
      <c r="DQ46" s="615"/>
      <c r="DR46" s="615"/>
      <c r="DS46" s="619"/>
      <c r="DT46" s="616"/>
      <c r="DU46" s="616"/>
      <c r="DV46" s="616"/>
      <c r="DW46" s="616"/>
      <c r="DX46" s="616"/>
      <c r="DY46" s="616"/>
      <c r="DZ46" s="59"/>
      <c r="EA46" s="620"/>
      <c r="EB46" s="615"/>
      <c r="EC46" s="615"/>
      <c r="ED46" s="619"/>
      <c r="EE46" s="616"/>
      <c r="EF46" s="616"/>
      <c r="EG46" s="616"/>
      <c r="EH46" s="616"/>
      <c r="EI46" s="616"/>
      <c r="EJ46" s="616"/>
      <c r="EK46" s="59"/>
      <c r="EL46" s="620"/>
      <c r="EM46" s="615"/>
      <c r="EN46" s="615"/>
      <c r="EO46" s="619"/>
      <c r="EP46" s="616"/>
      <c r="EQ46" s="616"/>
      <c r="ER46" s="616"/>
      <c r="ES46" s="616"/>
      <c r="ET46" s="616"/>
      <c r="EU46" s="616"/>
      <c r="EV46" s="59"/>
      <c r="EW46" s="620"/>
      <c r="EX46" s="615"/>
      <c r="EY46" s="615"/>
      <c r="EZ46" s="619"/>
      <c r="FA46" s="616"/>
      <c r="FB46" s="616"/>
      <c r="FC46" s="616"/>
      <c r="FD46" s="616"/>
      <c r="FE46" s="616"/>
      <c r="FF46" s="616"/>
      <c r="FG46" s="59"/>
      <c r="FH46" s="620"/>
      <c r="FI46" s="615"/>
      <c r="FJ46" s="615"/>
      <c r="FK46" s="619"/>
      <c r="FL46" s="616"/>
      <c r="FM46" s="616"/>
      <c r="FN46" s="616"/>
      <c r="FO46" s="616"/>
      <c r="FP46" s="616"/>
      <c r="FQ46" s="616"/>
      <c r="FR46" s="59"/>
      <c r="FS46" s="620"/>
      <c r="FT46" s="615"/>
      <c r="FU46" s="615"/>
      <c r="FV46" s="619"/>
      <c r="FW46" s="616"/>
      <c r="FX46" s="616"/>
      <c r="FY46" s="616"/>
      <c r="FZ46" s="616"/>
      <c r="GA46" s="616"/>
      <c r="GB46" s="616"/>
      <c r="GC46" s="59"/>
      <c r="GD46" s="620"/>
      <c r="GE46" s="615"/>
      <c r="GF46" s="615"/>
      <c r="GG46" s="619"/>
      <c r="GH46" s="616"/>
      <c r="GI46" s="616"/>
      <c r="GJ46" s="616"/>
      <c r="GK46" s="616"/>
      <c r="GL46" s="616"/>
      <c r="GM46" s="616"/>
      <c r="GN46" s="59"/>
      <c r="GO46" s="620"/>
      <c r="GP46" s="615"/>
      <c r="GQ46" s="615"/>
      <c r="GR46" s="619"/>
      <c r="GS46" s="616"/>
      <c r="GT46" s="616"/>
      <c r="GU46" s="616"/>
      <c r="GV46" s="616"/>
      <c r="GW46" s="616"/>
      <c r="GX46" s="616"/>
      <c r="GY46" s="59"/>
      <c r="GZ46" s="620"/>
      <c r="HA46" s="615"/>
      <c r="HB46" s="615"/>
      <c r="HC46" s="619"/>
      <c r="HD46" s="616"/>
      <c r="HE46" s="616"/>
      <c r="HF46" s="616"/>
      <c r="HG46" s="616"/>
      <c r="HH46" s="616"/>
      <c r="HI46" s="616"/>
      <c r="HJ46" s="59"/>
      <c r="HK46" s="620"/>
      <c r="HL46" s="615"/>
      <c r="HM46" s="615"/>
      <c r="HN46" s="619"/>
      <c r="HO46" s="616"/>
      <c r="HP46" s="616"/>
      <c r="HQ46" s="616"/>
      <c r="HR46" s="616"/>
      <c r="HS46" s="616"/>
      <c r="HT46" s="616"/>
      <c r="HU46" s="59"/>
      <c r="HV46" s="620"/>
      <c r="HW46" s="615"/>
      <c r="HX46" s="615"/>
      <c r="HY46" s="619"/>
      <c r="HZ46" s="616"/>
      <c r="IA46" s="616"/>
      <c r="IB46" s="616"/>
      <c r="IC46" s="616"/>
      <c r="ID46" s="616"/>
      <c r="IE46" s="616"/>
      <c r="IF46" s="59"/>
      <c r="IG46" s="620"/>
      <c r="IH46" s="615"/>
      <c r="II46" s="615"/>
    </row>
    <row r="47" spans="1:243" x14ac:dyDescent="0.3">
      <c r="A47" s="617"/>
      <c r="B47" s="56"/>
      <c r="C47" s="56"/>
      <c r="D47" s="618"/>
      <c r="E47" s="618"/>
      <c r="F47" s="618"/>
      <c r="G47" s="618"/>
      <c r="H47" s="618"/>
      <c r="I47" s="618"/>
      <c r="J47" s="618"/>
      <c r="K47" s="618"/>
      <c r="L47" s="618"/>
      <c r="M47" s="618"/>
      <c r="N47" s="618"/>
      <c r="O47" s="618"/>
      <c r="P47" s="618"/>
      <c r="Q47" s="618"/>
      <c r="R47" s="618"/>
      <c r="S47" s="618"/>
      <c r="T47" s="616"/>
      <c r="U47" s="59"/>
      <c r="V47" s="620"/>
      <c r="W47" s="615"/>
      <c r="X47" s="956"/>
      <c r="Y47" s="956"/>
      <c r="Z47" s="957"/>
      <c r="AA47" s="616"/>
      <c r="AB47" s="616"/>
      <c r="AC47" s="616"/>
      <c r="AD47" s="616"/>
      <c r="AE47" s="59"/>
      <c r="AF47" s="620"/>
      <c r="AG47" s="615"/>
      <c r="AH47" s="615"/>
      <c r="AI47" s="619"/>
      <c r="AJ47" s="616"/>
      <c r="AK47" s="616"/>
      <c r="AL47" s="616"/>
      <c r="AM47" s="616"/>
      <c r="AN47" s="616"/>
      <c r="AO47" s="616"/>
      <c r="AP47" s="59"/>
      <c r="AQ47" s="620"/>
      <c r="AR47" s="615"/>
      <c r="AS47" s="615"/>
      <c r="AT47" s="619"/>
      <c r="AU47" s="616"/>
      <c r="AV47" s="616"/>
      <c r="AW47" s="616"/>
      <c r="AX47" s="616"/>
      <c r="AY47" s="616"/>
      <c r="AZ47" s="616"/>
      <c r="BA47" s="59"/>
      <c r="BB47" s="620"/>
      <c r="BC47" s="615"/>
      <c r="BD47" s="615"/>
      <c r="BE47" s="619"/>
      <c r="BF47" s="616"/>
      <c r="BG47" s="616"/>
      <c r="BH47" s="616"/>
      <c r="BI47" s="616"/>
      <c r="BJ47" s="616"/>
      <c r="BK47" s="616"/>
      <c r="BL47" s="59"/>
      <c r="BM47" s="620"/>
      <c r="BN47" s="615"/>
      <c r="BO47" s="615"/>
      <c r="BP47" s="619"/>
      <c r="BQ47" s="616"/>
      <c r="BR47" s="616"/>
      <c r="BS47" s="616"/>
      <c r="BT47" s="616"/>
      <c r="BU47" s="616"/>
      <c r="BV47" s="616"/>
      <c r="BW47" s="59"/>
      <c r="BX47" s="620"/>
      <c r="BY47" s="615"/>
      <c r="BZ47" s="615"/>
      <c r="CA47" s="619"/>
      <c r="CB47" s="616"/>
      <c r="CC47" s="616"/>
      <c r="CD47" s="616"/>
      <c r="CE47" s="616"/>
      <c r="CF47" s="616"/>
      <c r="CG47" s="616"/>
      <c r="CH47" s="59"/>
      <c r="CI47" s="620"/>
      <c r="CJ47" s="615"/>
      <c r="CK47" s="615"/>
      <c r="CL47" s="619"/>
      <c r="CM47" s="616"/>
      <c r="CN47" s="616"/>
      <c r="CO47" s="616"/>
      <c r="CP47" s="616"/>
      <c r="CQ47" s="616"/>
      <c r="CR47" s="616"/>
      <c r="CS47" s="59"/>
      <c r="CT47" s="620"/>
      <c r="CU47" s="615"/>
      <c r="CV47" s="615"/>
      <c r="CW47" s="619"/>
      <c r="CX47" s="616"/>
      <c r="CY47" s="616"/>
      <c r="CZ47" s="616"/>
      <c r="DA47" s="616"/>
      <c r="DB47" s="616"/>
      <c r="DC47" s="616"/>
      <c r="DD47" s="59"/>
      <c r="DE47" s="620"/>
      <c r="DF47" s="615"/>
      <c r="DG47" s="615"/>
      <c r="DH47" s="619"/>
      <c r="DI47" s="616"/>
      <c r="DJ47" s="616"/>
      <c r="DK47" s="616"/>
      <c r="DL47" s="616"/>
      <c r="DM47" s="616"/>
      <c r="DN47" s="616"/>
      <c r="DO47" s="59"/>
      <c r="DP47" s="620"/>
      <c r="DQ47" s="615"/>
      <c r="DR47" s="615"/>
      <c r="DS47" s="619"/>
      <c r="DT47" s="616"/>
      <c r="DU47" s="616"/>
      <c r="DV47" s="616"/>
      <c r="DW47" s="616"/>
      <c r="DX47" s="616"/>
      <c r="DY47" s="616"/>
      <c r="DZ47" s="59"/>
      <c r="EA47" s="620"/>
      <c r="EB47" s="615"/>
      <c r="EC47" s="615"/>
      <c r="ED47" s="619"/>
      <c r="EE47" s="616"/>
      <c r="EF47" s="616"/>
      <c r="EG47" s="616"/>
      <c r="EH47" s="616"/>
      <c r="EI47" s="616"/>
      <c r="EJ47" s="616"/>
      <c r="EK47" s="59"/>
      <c r="EL47" s="620"/>
      <c r="EM47" s="615"/>
      <c r="EN47" s="615"/>
      <c r="EO47" s="619"/>
      <c r="EP47" s="616"/>
      <c r="EQ47" s="616"/>
      <c r="ER47" s="616"/>
      <c r="ES47" s="616"/>
      <c r="ET47" s="616"/>
      <c r="EU47" s="616"/>
      <c r="EV47" s="59"/>
      <c r="EW47" s="620"/>
      <c r="EX47" s="615"/>
      <c r="EY47" s="615"/>
      <c r="EZ47" s="619"/>
      <c r="FA47" s="616"/>
      <c r="FB47" s="616"/>
      <c r="FC47" s="616"/>
      <c r="FD47" s="616"/>
      <c r="FE47" s="616"/>
      <c r="FF47" s="616"/>
      <c r="FG47" s="59"/>
      <c r="FH47" s="620"/>
      <c r="FI47" s="615"/>
      <c r="FJ47" s="615"/>
      <c r="FK47" s="619"/>
      <c r="FL47" s="616"/>
      <c r="FM47" s="616"/>
      <c r="FN47" s="616"/>
      <c r="FO47" s="616"/>
      <c r="FP47" s="616"/>
      <c r="FQ47" s="616"/>
      <c r="FR47" s="59"/>
      <c r="FS47" s="620"/>
      <c r="FT47" s="615"/>
      <c r="FU47" s="615"/>
      <c r="FV47" s="619"/>
      <c r="FW47" s="616"/>
      <c r="FX47" s="616"/>
      <c r="FY47" s="616"/>
      <c r="FZ47" s="616"/>
      <c r="GA47" s="616"/>
      <c r="GB47" s="616"/>
      <c r="GC47" s="59"/>
      <c r="GD47" s="620"/>
      <c r="GE47" s="615"/>
      <c r="GF47" s="615"/>
      <c r="GG47" s="619"/>
      <c r="GH47" s="616"/>
      <c r="GI47" s="616"/>
      <c r="GJ47" s="616"/>
      <c r="GK47" s="616"/>
      <c r="GL47" s="616"/>
      <c r="GM47" s="616"/>
      <c r="GN47" s="59"/>
      <c r="GO47" s="620"/>
      <c r="GP47" s="615"/>
      <c r="GQ47" s="615"/>
      <c r="GR47" s="619"/>
      <c r="GS47" s="616"/>
      <c r="GT47" s="616"/>
      <c r="GU47" s="616"/>
      <c r="GV47" s="616"/>
      <c r="GW47" s="616"/>
      <c r="GX47" s="616"/>
      <c r="GY47" s="59"/>
      <c r="GZ47" s="620"/>
      <c r="HA47" s="615"/>
      <c r="HB47" s="615"/>
      <c r="HC47" s="619"/>
      <c r="HD47" s="616"/>
      <c r="HE47" s="616"/>
      <c r="HF47" s="616"/>
      <c r="HG47" s="616"/>
      <c r="HH47" s="616"/>
      <c r="HI47" s="616"/>
      <c r="HJ47" s="59"/>
      <c r="HK47" s="620"/>
      <c r="HL47" s="615"/>
      <c r="HM47" s="615"/>
      <c r="HN47" s="619"/>
      <c r="HO47" s="616"/>
      <c r="HP47" s="616"/>
      <c r="HQ47" s="616"/>
      <c r="HR47" s="616"/>
      <c r="HS47" s="616"/>
      <c r="HT47" s="616"/>
      <c r="HU47" s="59"/>
      <c r="HV47" s="620"/>
      <c r="HW47" s="615"/>
      <c r="HX47" s="615"/>
      <c r="HY47" s="619"/>
      <c r="HZ47" s="616"/>
      <c r="IA47" s="616"/>
      <c r="IB47" s="616"/>
      <c r="IC47" s="616"/>
      <c r="ID47" s="616"/>
      <c r="IE47" s="616"/>
      <c r="IF47" s="59"/>
      <c r="IG47" s="620"/>
      <c r="IH47" s="615"/>
      <c r="II47" s="615"/>
    </row>
    <row r="48" spans="1:243" x14ac:dyDescent="0.3">
      <c r="A48" s="617"/>
      <c r="B48" s="56"/>
      <c r="C48" s="56"/>
      <c r="D48" s="618"/>
      <c r="E48" s="618"/>
      <c r="F48" s="618"/>
      <c r="G48" s="618"/>
      <c r="H48" s="618"/>
      <c r="I48" s="618"/>
      <c r="J48" s="618"/>
      <c r="K48" s="618"/>
      <c r="L48" s="618"/>
      <c r="M48" s="618"/>
      <c r="N48" s="618"/>
      <c r="O48" s="618"/>
      <c r="P48" s="618"/>
      <c r="Q48" s="618"/>
      <c r="R48" s="618"/>
      <c r="S48" s="618"/>
      <c r="T48" s="616"/>
      <c r="U48" s="59"/>
      <c r="V48" s="620"/>
      <c r="W48" s="615"/>
      <c r="X48" s="956"/>
      <c r="Y48" s="956"/>
      <c r="Z48" s="957"/>
      <c r="AA48" s="616"/>
      <c r="AB48" s="616"/>
      <c r="AC48" s="616"/>
      <c r="AD48" s="616"/>
      <c r="AE48" s="59"/>
      <c r="AF48" s="620"/>
      <c r="AG48" s="615"/>
      <c r="AH48" s="615"/>
      <c r="AI48" s="619"/>
      <c r="AJ48" s="616"/>
      <c r="AK48" s="616"/>
      <c r="AL48" s="616"/>
      <c r="AM48" s="616"/>
      <c r="AN48" s="616"/>
      <c r="AO48" s="616"/>
      <c r="AP48" s="59"/>
      <c r="AQ48" s="620"/>
      <c r="AR48" s="615"/>
      <c r="AS48" s="615"/>
      <c r="AT48" s="619"/>
      <c r="AU48" s="616"/>
      <c r="AV48" s="616"/>
      <c r="AW48" s="616"/>
      <c r="AX48" s="616"/>
      <c r="AY48" s="616"/>
      <c r="AZ48" s="616"/>
      <c r="BA48" s="59"/>
      <c r="BB48" s="620"/>
      <c r="BC48" s="615"/>
      <c r="BD48" s="615"/>
      <c r="BE48" s="619"/>
      <c r="BF48" s="616"/>
      <c r="BG48" s="616"/>
      <c r="BH48" s="616"/>
      <c r="BI48" s="616"/>
      <c r="BJ48" s="616"/>
      <c r="BK48" s="616"/>
      <c r="BL48" s="59"/>
      <c r="BM48" s="620"/>
      <c r="BN48" s="615"/>
      <c r="BO48" s="615"/>
      <c r="BP48" s="619"/>
      <c r="BQ48" s="616"/>
      <c r="BR48" s="616"/>
      <c r="BS48" s="616"/>
      <c r="BT48" s="616"/>
      <c r="BU48" s="616"/>
      <c r="BV48" s="616"/>
      <c r="BW48" s="59"/>
      <c r="BX48" s="620"/>
      <c r="BY48" s="615"/>
      <c r="BZ48" s="615"/>
      <c r="CA48" s="619"/>
      <c r="CB48" s="616"/>
      <c r="CC48" s="616"/>
      <c r="CD48" s="616"/>
      <c r="CE48" s="616"/>
      <c r="CF48" s="616"/>
      <c r="CG48" s="616"/>
      <c r="CH48" s="59"/>
      <c r="CI48" s="620"/>
      <c r="CJ48" s="615"/>
      <c r="CK48" s="615"/>
      <c r="CL48" s="619"/>
      <c r="CM48" s="616"/>
      <c r="CN48" s="616"/>
      <c r="CO48" s="616"/>
      <c r="CP48" s="616"/>
      <c r="CQ48" s="616"/>
      <c r="CR48" s="616"/>
      <c r="CS48" s="59"/>
      <c r="CT48" s="620"/>
      <c r="CU48" s="615"/>
      <c r="CV48" s="615"/>
      <c r="CW48" s="619"/>
      <c r="CX48" s="616"/>
      <c r="CY48" s="616"/>
      <c r="CZ48" s="616"/>
      <c r="DA48" s="616"/>
      <c r="DB48" s="616"/>
      <c r="DC48" s="616"/>
      <c r="DD48" s="59"/>
      <c r="DE48" s="620"/>
      <c r="DF48" s="615"/>
      <c r="DG48" s="615"/>
      <c r="DH48" s="619"/>
      <c r="DI48" s="616"/>
      <c r="DJ48" s="616"/>
      <c r="DK48" s="616"/>
      <c r="DL48" s="616"/>
      <c r="DM48" s="616"/>
      <c r="DN48" s="616"/>
      <c r="DO48" s="59"/>
      <c r="DP48" s="620"/>
      <c r="DQ48" s="615"/>
      <c r="DR48" s="615"/>
      <c r="DS48" s="619"/>
      <c r="DT48" s="616"/>
      <c r="DU48" s="616"/>
      <c r="DV48" s="616"/>
      <c r="DW48" s="616"/>
      <c r="DX48" s="616"/>
      <c r="DY48" s="616"/>
      <c r="DZ48" s="59"/>
      <c r="EA48" s="620"/>
      <c r="EB48" s="615"/>
      <c r="EC48" s="615"/>
      <c r="ED48" s="619"/>
      <c r="EE48" s="616"/>
      <c r="EF48" s="616"/>
      <c r="EG48" s="616"/>
      <c r="EH48" s="616"/>
      <c r="EI48" s="616"/>
      <c r="EJ48" s="616"/>
      <c r="EK48" s="59"/>
      <c r="EL48" s="620"/>
      <c r="EM48" s="615"/>
      <c r="EN48" s="615"/>
      <c r="EO48" s="619"/>
      <c r="EP48" s="616"/>
      <c r="EQ48" s="616"/>
      <c r="ER48" s="616"/>
      <c r="ES48" s="616"/>
      <c r="ET48" s="616"/>
      <c r="EU48" s="616"/>
      <c r="EV48" s="59"/>
      <c r="EW48" s="620"/>
      <c r="EX48" s="615"/>
      <c r="EY48" s="615"/>
      <c r="EZ48" s="619"/>
      <c r="FA48" s="616"/>
      <c r="FB48" s="616"/>
      <c r="FC48" s="616"/>
      <c r="FD48" s="616"/>
      <c r="FE48" s="616"/>
      <c r="FF48" s="616"/>
      <c r="FG48" s="59"/>
      <c r="FH48" s="620"/>
      <c r="FI48" s="615"/>
      <c r="FJ48" s="615"/>
      <c r="FK48" s="619"/>
      <c r="FL48" s="616"/>
      <c r="FM48" s="616"/>
      <c r="FN48" s="616"/>
      <c r="FO48" s="616"/>
      <c r="FP48" s="616"/>
      <c r="FQ48" s="616"/>
      <c r="FR48" s="59"/>
      <c r="FS48" s="620"/>
      <c r="FT48" s="615"/>
      <c r="FU48" s="615"/>
      <c r="FV48" s="619"/>
      <c r="FW48" s="616"/>
      <c r="FX48" s="616"/>
      <c r="FY48" s="616"/>
      <c r="FZ48" s="616"/>
      <c r="GA48" s="616"/>
      <c r="GB48" s="616"/>
      <c r="GC48" s="59"/>
      <c r="GD48" s="620"/>
      <c r="GE48" s="615"/>
      <c r="GF48" s="615"/>
      <c r="GG48" s="619"/>
      <c r="GH48" s="616"/>
      <c r="GI48" s="616"/>
      <c r="GJ48" s="616"/>
      <c r="GK48" s="616"/>
      <c r="GL48" s="616"/>
      <c r="GM48" s="616"/>
      <c r="GN48" s="59"/>
      <c r="GO48" s="620"/>
      <c r="GP48" s="615"/>
      <c r="GQ48" s="615"/>
      <c r="GR48" s="619"/>
      <c r="GS48" s="616"/>
      <c r="GT48" s="616"/>
      <c r="GU48" s="616"/>
      <c r="GV48" s="616"/>
      <c r="GW48" s="616"/>
      <c r="GX48" s="616"/>
      <c r="GY48" s="59"/>
      <c r="GZ48" s="620"/>
      <c r="HA48" s="615"/>
      <c r="HB48" s="615"/>
      <c r="HC48" s="619"/>
      <c r="HD48" s="616"/>
      <c r="HE48" s="616"/>
      <c r="HF48" s="616"/>
      <c r="HG48" s="616"/>
      <c r="HH48" s="616"/>
      <c r="HI48" s="616"/>
      <c r="HJ48" s="59"/>
      <c r="HK48" s="620"/>
      <c r="HL48" s="615"/>
      <c r="HM48" s="615"/>
      <c r="HN48" s="619"/>
      <c r="HO48" s="616"/>
      <c r="HP48" s="616"/>
      <c r="HQ48" s="616"/>
      <c r="HR48" s="616"/>
      <c r="HS48" s="616"/>
      <c r="HT48" s="616"/>
      <c r="HU48" s="59"/>
      <c r="HV48" s="620"/>
      <c r="HW48" s="615"/>
      <c r="HX48" s="615"/>
      <c r="HY48" s="619"/>
      <c r="HZ48" s="616"/>
      <c r="IA48" s="616"/>
      <c r="IB48" s="616"/>
      <c r="IC48" s="616"/>
      <c r="ID48" s="616"/>
      <c r="IE48" s="616"/>
      <c r="IF48" s="59"/>
      <c r="IG48" s="620"/>
      <c r="IH48" s="615"/>
      <c r="II48" s="615"/>
    </row>
    <row r="49" spans="1:243" x14ac:dyDescent="0.3">
      <c r="A49" s="617"/>
      <c r="B49" s="62"/>
      <c r="C49" s="62"/>
      <c r="D49" s="618"/>
      <c r="E49" s="618"/>
      <c r="F49" s="618"/>
      <c r="G49" s="618"/>
      <c r="H49" s="618"/>
      <c r="I49" s="618"/>
      <c r="J49" s="618"/>
      <c r="K49" s="618"/>
      <c r="L49" s="618"/>
      <c r="M49" s="618"/>
      <c r="N49" s="618"/>
      <c r="O49" s="618"/>
      <c r="P49" s="618"/>
      <c r="Q49" s="618"/>
      <c r="R49" s="618"/>
      <c r="S49" s="618"/>
      <c r="T49" s="616"/>
      <c r="U49" s="59"/>
      <c r="V49" s="620"/>
      <c r="W49" s="615"/>
      <c r="X49" s="956"/>
      <c r="Y49" s="956"/>
      <c r="Z49" s="957"/>
      <c r="AA49" s="616"/>
      <c r="AB49" s="616"/>
      <c r="AC49" s="616"/>
      <c r="AD49" s="616"/>
      <c r="AE49" s="59"/>
      <c r="AF49" s="620"/>
      <c r="AG49" s="615"/>
      <c r="AH49" s="615"/>
      <c r="AI49" s="619"/>
      <c r="AJ49" s="616"/>
      <c r="AK49" s="616"/>
      <c r="AL49" s="616"/>
      <c r="AM49" s="616"/>
      <c r="AN49" s="616"/>
      <c r="AO49" s="616"/>
      <c r="AP49" s="59"/>
      <c r="AQ49" s="620"/>
      <c r="AR49" s="615"/>
      <c r="AS49" s="615"/>
      <c r="AT49" s="619"/>
      <c r="AU49" s="616"/>
      <c r="AV49" s="616"/>
      <c r="AW49" s="616"/>
      <c r="AX49" s="616"/>
      <c r="AY49" s="616"/>
      <c r="AZ49" s="616"/>
      <c r="BA49" s="59"/>
      <c r="BB49" s="620"/>
      <c r="BC49" s="615"/>
      <c r="BD49" s="615"/>
      <c r="BE49" s="619"/>
      <c r="BF49" s="616"/>
      <c r="BG49" s="616"/>
      <c r="BH49" s="616"/>
      <c r="BI49" s="616"/>
      <c r="BJ49" s="616"/>
      <c r="BK49" s="616"/>
      <c r="BL49" s="59"/>
      <c r="BM49" s="620"/>
      <c r="BN49" s="615"/>
      <c r="BO49" s="615"/>
      <c r="BP49" s="619"/>
      <c r="BQ49" s="616"/>
      <c r="BR49" s="616"/>
      <c r="BS49" s="616"/>
      <c r="BT49" s="616"/>
      <c r="BU49" s="616"/>
      <c r="BV49" s="616"/>
      <c r="BW49" s="59"/>
      <c r="BX49" s="620"/>
      <c r="BY49" s="615"/>
      <c r="BZ49" s="615"/>
      <c r="CA49" s="619"/>
      <c r="CB49" s="616"/>
      <c r="CC49" s="616"/>
      <c r="CD49" s="616"/>
      <c r="CE49" s="616"/>
      <c r="CF49" s="616"/>
      <c r="CG49" s="616"/>
      <c r="CH49" s="59"/>
      <c r="CI49" s="620"/>
      <c r="CJ49" s="615"/>
      <c r="CK49" s="615"/>
      <c r="CL49" s="619"/>
      <c r="CM49" s="616"/>
      <c r="CN49" s="616"/>
      <c r="CO49" s="616"/>
      <c r="CP49" s="616"/>
      <c r="CQ49" s="616"/>
      <c r="CR49" s="616"/>
      <c r="CS49" s="59"/>
      <c r="CT49" s="620"/>
      <c r="CU49" s="615"/>
      <c r="CV49" s="615"/>
      <c r="CW49" s="619"/>
      <c r="CX49" s="616"/>
      <c r="CY49" s="616"/>
      <c r="CZ49" s="616"/>
      <c r="DA49" s="616"/>
      <c r="DB49" s="616"/>
      <c r="DC49" s="616"/>
      <c r="DD49" s="59"/>
      <c r="DE49" s="620"/>
      <c r="DF49" s="615"/>
      <c r="DG49" s="615"/>
      <c r="DH49" s="619"/>
      <c r="DI49" s="616"/>
      <c r="DJ49" s="616"/>
      <c r="DK49" s="616"/>
      <c r="DL49" s="616"/>
      <c r="DM49" s="616"/>
      <c r="DN49" s="616"/>
      <c r="DO49" s="59"/>
      <c r="DP49" s="620"/>
      <c r="DQ49" s="615"/>
      <c r="DR49" s="615"/>
      <c r="DS49" s="619"/>
      <c r="DT49" s="616"/>
      <c r="DU49" s="616"/>
      <c r="DV49" s="616"/>
      <c r="DW49" s="616"/>
      <c r="DX49" s="616"/>
      <c r="DY49" s="616"/>
      <c r="DZ49" s="59"/>
      <c r="EA49" s="620"/>
      <c r="EB49" s="615"/>
      <c r="EC49" s="615"/>
      <c r="ED49" s="619"/>
      <c r="EE49" s="616"/>
      <c r="EF49" s="616"/>
      <c r="EG49" s="616"/>
      <c r="EH49" s="616"/>
      <c r="EI49" s="616"/>
      <c r="EJ49" s="616"/>
      <c r="EK49" s="59"/>
      <c r="EL49" s="620"/>
      <c r="EM49" s="615"/>
      <c r="EN49" s="615"/>
      <c r="EO49" s="619"/>
      <c r="EP49" s="616"/>
      <c r="EQ49" s="616"/>
      <c r="ER49" s="616"/>
      <c r="ES49" s="616"/>
      <c r="ET49" s="616"/>
      <c r="EU49" s="616"/>
      <c r="EV49" s="59"/>
      <c r="EW49" s="620"/>
      <c r="EX49" s="615"/>
      <c r="EY49" s="615"/>
      <c r="EZ49" s="619"/>
      <c r="FA49" s="616"/>
      <c r="FB49" s="616"/>
      <c r="FC49" s="616"/>
      <c r="FD49" s="616"/>
      <c r="FE49" s="616"/>
      <c r="FF49" s="616"/>
      <c r="FG49" s="59"/>
      <c r="FH49" s="620"/>
      <c r="FI49" s="615"/>
      <c r="FJ49" s="615"/>
      <c r="FK49" s="619"/>
      <c r="FL49" s="616"/>
      <c r="FM49" s="616"/>
      <c r="FN49" s="616"/>
      <c r="FO49" s="616"/>
      <c r="FP49" s="616"/>
      <c r="FQ49" s="616"/>
      <c r="FR49" s="59"/>
      <c r="FS49" s="620"/>
      <c r="FT49" s="615"/>
      <c r="FU49" s="615"/>
      <c r="FV49" s="619"/>
      <c r="FW49" s="616"/>
      <c r="FX49" s="616"/>
      <c r="FY49" s="616"/>
      <c r="FZ49" s="616"/>
      <c r="GA49" s="616"/>
      <c r="GB49" s="616"/>
      <c r="GC49" s="59"/>
      <c r="GD49" s="620"/>
      <c r="GE49" s="615"/>
      <c r="GF49" s="615"/>
      <c r="GG49" s="619"/>
      <c r="GH49" s="616"/>
      <c r="GI49" s="616"/>
      <c r="GJ49" s="616"/>
      <c r="GK49" s="616"/>
      <c r="GL49" s="616"/>
      <c r="GM49" s="616"/>
      <c r="GN49" s="59"/>
      <c r="GO49" s="620"/>
      <c r="GP49" s="615"/>
      <c r="GQ49" s="615"/>
      <c r="GR49" s="619"/>
      <c r="GS49" s="616"/>
      <c r="GT49" s="616"/>
      <c r="GU49" s="616"/>
      <c r="GV49" s="616"/>
      <c r="GW49" s="616"/>
      <c r="GX49" s="616"/>
      <c r="GY49" s="59"/>
      <c r="GZ49" s="620"/>
      <c r="HA49" s="615"/>
      <c r="HB49" s="615"/>
      <c r="HC49" s="619"/>
      <c r="HD49" s="616"/>
      <c r="HE49" s="616"/>
      <c r="HF49" s="616"/>
      <c r="HG49" s="616"/>
      <c r="HH49" s="616"/>
      <c r="HI49" s="616"/>
      <c r="HJ49" s="59"/>
      <c r="HK49" s="620"/>
      <c r="HL49" s="615"/>
      <c r="HM49" s="615"/>
      <c r="HN49" s="619"/>
      <c r="HO49" s="616"/>
      <c r="HP49" s="616"/>
      <c r="HQ49" s="616"/>
      <c r="HR49" s="616"/>
      <c r="HS49" s="616"/>
      <c r="HT49" s="616"/>
      <c r="HU49" s="59"/>
      <c r="HV49" s="620"/>
      <c r="HW49" s="615"/>
      <c r="HX49" s="615"/>
      <c r="HY49" s="619"/>
      <c r="HZ49" s="616"/>
      <c r="IA49" s="616"/>
      <c r="IB49" s="616"/>
      <c r="IC49" s="616"/>
      <c r="ID49" s="616"/>
      <c r="IE49" s="616"/>
      <c r="IF49" s="59"/>
      <c r="IG49" s="620"/>
      <c r="IH49" s="615"/>
      <c r="II49" s="615"/>
    </row>
    <row r="50" spans="1:243" x14ac:dyDescent="0.3">
      <c r="A50" s="617"/>
      <c r="B50" s="62"/>
      <c r="C50" s="62"/>
      <c r="D50" s="618"/>
      <c r="E50" s="618"/>
      <c r="F50" s="618"/>
      <c r="G50" s="618"/>
      <c r="H50" s="618"/>
      <c r="I50" s="618"/>
      <c r="J50" s="618"/>
      <c r="K50" s="618"/>
      <c r="L50" s="618"/>
      <c r="M50" s="618"/>
      <c r="N50" s="618"/>
      <c r="O50" s="618"/>
      <c r="P50" s="618"/>
      <c r="Q50" s="618"/>
      <c r="R50" s="618"/>
      <c r="S50" s="618"/>
      <c r="T50" s="616"/>
      <c r="U50" s="59"/>
      <c r="V50" s="620"/>
      <c r="W50" s="615"/>
      <c r="X50" s="956"/>
      <c r="Y50" s="956"/>
      <c r="Z50" s="957"/>
      <c r="AA50" s="616"/>
      <c r="AB50" s="616"/>
      <c r="AC50" s="616"/>
      <c r="AD50" s="616"/>
      <c r="AE50" s="59"/>
      <c r="AF50" s="620"/>
      <c r="AG50" s="615"/>
      <c r="AH50" s="615"/>
      <c r="AI50" s="619"/>
      <c r="AJ50" s="616"/>
      <c r="AK50" s="616"/>
      <c r="AL50" s="616"/>
      <c r="AM50" s="616"/>
      <c r="AN50" s="616"/>
      <c r="AO50" s="616"/>
      <c r="AP50" s="59"/>
      <c r="AQ50" s="620"/>
      <c r="AR50" s="615"/>
      <c r="AS50" s="615"/>
      <c r="AT50" s="619"/>
      <c r="AU50" s="616"/>
      <c r="AV50" s="616"/>
      <c r="AW50" s="616"/>
      <c r="AX50" s="616"/>
      <c r="AY50" s="616"/>
      <c r="AZ50" s="616"/>
      <c r="BA50" s="59"/>
      <c r="BB50" s="620"/>
      <c r="BC50" s="615"/>
      <c r="BD50" s="615"/>
      <c r="BE50" s="619"/>
      <c r="BF50" s="616"/>
      <c r="BG50" s="616"/>
      <c r="BH50" s="616"/>
      <c r="BI50" s="616"/>
      <c r="BJ50" s="616"/>
      <c r="BK50" s="616"/>
      <c r="BL50" s="59"/>
      <c r="BM50" s="620"/>
      <c r="BN50" s="615"/>
      <c r="BO50" s="615"/>
      <c r="BP50" s="619"/>
      <c r="BQ50" s="616"/>
      <c r="BR50" s="616"/>
      <c r="BS50" s="616"/>
      <c r="BT50" s="616"/>
      <c r="BU50" s="616"/>
      <c r="BV50" s="616"/>
      <c r="BW50" s="59"/>
      <c r="BX50" s="620"/>
      <c r="BY50" s="615"/>
      <c r="BZ50" s="615"/>
      <c r="CA50" s="619"/>
      <c r="CB50" s="616"/>
      <c r="CC50" s="616"/>
      <c r="CD50" s="616"/>
      <c r="CE50" s="616"/>
      <c r="CF50" s="616"/>
      <c r="CG50" s="616"/>
      <c r="CH50" s="59"/>
      <c r="CI50" s="620"/>
      <c r="CJ50" s="615"/>
      <c r="CK50" s="615"/>
      <c r="CL50" s="619"/>
      <c r="CM50" s="616"/>
      <c r="CN50" s="616"/>
      <c r="CO50" s="616"/>
      <c r="CP50" s="616"/>
      <c r="CQ50" s="616"/>
      <c r="CR50" s="616"/>
      <c r="CS50" s="59"/>
      <c r="CT50" s="620"/>
      <c r="CU50" s="615"/>
      <c r="CV50" s="615"/>
      <c r="CW50" s="619"/>
      <c r="CX50" s="616"/>
      <c r="CY50" s="616"/>
      <c r="CZ50" s="616"/>
      <c r="DA50" s="616"/>
      <c r="DB50" s="616"/>
      <c r="DC50" s="616"/>
      <c r="DD50" s="59"/>
      <c r="DE50" s="620"/>
      <c r="DF50" s="615"/>
      <c r="DG50" s="615"/>
      <c r="DH50" s="619"/>
      <c r="DI50" s="616"/>
      <c r="DJ50" s="616"/>
      <c r="DK50" s="616"/>
      <c r="DL50" s="616"/>
      <c r="DM50" s="616"/>
      <c r="DN50" s="616"/>
      <c r="DO50" s="59"/>
      <c r="DP50" s="620"/>
      <c r="DQ50" s="615"/>
      <c r="DR50" s="615"/>
      <c r="DS50" s="619"/>
      <c r="DT50" s="616"/>
      <c r="DU50" s="616"/>
      <c r="DV50" s="616"/>
      <c r="DW50" s="616"/>
      <c r="DX50" s="616"/>
      <c r="DY50" s="616"/>
      <c r="DZ50" s="59"/>
      <c r="EA50" s="620"/>
      <c r="EB50" s="615"/>
      <c r="EC50" s="615"/>
      <c r="ED50" s="619"/>
      <c r="EE50" s="616"/>
      <c r="EF50" s="616"/>
      <c r="EG50" s="616"/>
      <c r="EH50" s="616"/>
      <c r="EI50" s="616"/>
      <c r="EJ50" s="616"/>
      <c r="EK50" s="59"/>
      <c r="EL50" s="620"/>
      <c r="EM50" s="615"/>
      <c r="EN50" s="615"/>
      <c r="EO50" s="619"/>
      <c r="EP50" s="616"/>
      <c r="EQ50" s="616"/>
      <c r="ER50" s="616"/>
      <c r="ES50" s="616"/>
      <c r="ET50" s="616"/>
      <c r="EU50" s="616"/>
      <c r="EV50" s="59"/>
      <c r="EW50" s="620"/>
      <c r="EX50" s="615"/>
      <c r="EY50" s="615"/>
      <c r="EZ50" s="619"/>
      <c r="FA50" s="616"/>
      <c r="FB50" s="616"/>
      <c r="FC50" s="616"/>
      <c r="FD50" s="616"/>
      <c r="FE50" s="616"/>
      <c r="FF50" s="616"/>
      <c r="FG50" s="59"/>
      <c r="FH50" s="620"/>
      <c r="FI50" s="615"/>
      <c r="FJ50" s="615"/>
      <c r="FK50" s="619"/>
      <c r="FL50" s="616"/>
      <c r="FM50" s="616"/>
      <c r="FN50" s="616"/>
      <c r="FO50" s="616"/>
      <c r="FP50" s="616"/>
      <c r="FQ50" s="616"/>
      <c r="FR50" s="59"/>
      <c r="FS50" s="620"/>
      <c r="FT50" s="615"/>
      <c r="FU50" s="615"/>
      <c r="FV50" s="619"/>
      <c r="FW50" s="616"/>
      <c r="FX50" s="616"/>
      <c r="FY50" s="616"/>
      <c r="FZ50" s="616"/>
      <c r="GA50" s="616"/>
      <c r="GB50" s="616"/>
      <c r="GC50" s="59"/>
      <c r="GD50" s="620"/>
      <c r="GE50" s="615"/>
      <c r="GF50" s="615"/>
      <c r="GG50" s="619"/>
      <c r="GH50" s="616"/>
      <c r="GI50" s="616"/>
      <c r="GJ50" s="616"/>
      <c r="GK50" s="616"/>
      <c r="GL50" s="616"/>
      <c r="GM50" s="616"/>
      <c r="GN50" s="59"/>
      <c r="GO50" s="620"/>
      <c r="GP50" s="615"/>
      <c r="GQ50" s="615"/>
      <c r="GR50" s="619"/>
      <c r="GS50" s="616"/>
      <c r="GT50" s="616"/>
      <c r="GU50" s="616"/>
      <c r="GV50" s="616"/>
      <c r="GW50" s="616"/>
      <c r="GX50" s="616"/>
      <c r="GY50" s="59"/>
      <c r="GZ50" s="620"/>
      <c r="HA50" s="615"/>
      <c r="HB50" s="615"/>
      <c r="HC50" s="619"/>
      <c r="HD50" s="616"/>
      <c r="HE50" s="616"/>
      <c r="HF50" s="616"/>
      <c r="HG50" s="616"/>
      <c r="HH50" s="616"/>
      <c r="HI50" s="616"/>
      <c r="HJ50" s="59"/>
      <c r="HK50" s="620"/>
      <c r="HL50" s="615"/>
      <c r="HM50" s="615"/>
      <c r="HN50" s="619"/>
      <c r="HO50" s="616"/>
      <c r="HP50" s="616"/>
      <c r="HQ50" s="616"/>
      <c r="HR50" s="616"/>
      <c r="HS50" s="616"/>
      <c r="HT50" s="616"/>
      <c r="HU50" s="59"/>
      <c r="HV50" s="620"/>
      <c r="HW50" s="615"/>
      <c r="HX50" s="615"/>
      <c r="HY50" s="619"/>
      <c r="HZ50" s="616"/>
      <c r="IA50" s="616"/>
      <c r="IB50" s="616"/>
      <c r="IC50" s="616"/>
      <c r="ID50" s="616"/>
      <c r="IE50" s="616"/>
      <c r="IF50" s="59"/>
      <c r="IG50" s="620"/>
      <c r="IH50" s="615"/>
      <c r="II50" s="615"/>
    </row>
    <row r="51" spans="1:243" x14ac:dyDescent="0.3">
      <c r="A51" s="617"/>
      <c r="B51" s="56"/>
      <c r="C51" s="56"/>
      <c r="D51" s="618"/>
      <c r="E51" s="618"/>
      <c r="F51" s="618"/>
      <c r="G51" s="618"/>
      <c r="H51" s="618"/>
      <c r="I51" s="618"/>
      <c r="J51" s="618"/>
      <c r="K51" s="618"/>
      <c r="L51" s="618"/>
      <c r="M51" s="618"/>
      <c r="N51" s="618"/>
      <c r="O51" s="618"/>
      <c r="P51" s="618"/>
      <c r="Q51" s="618"/>
      <c r="R51" s="618"/>
      <c r="S51" s="618"/>
      <c r="T51" s="616"/>
      <c r="U51" s="59"/>
      <c r="V51" s="620"/>
      <c r="W51" s="615"/>
      <c r="X51" s="954"/>
      <c r="Y51" s="954"/>
      <c r="Z51" s="955"/>
      <c r="AA51" s="616"/>
      <c r="AB51" s="616"/>
      <c r="AC51" s="616"/>
      <c r="AD51" s="616"/>
      <c r="AE51" s="59"/>
      <c r="AF51" s="620"/>
      <c r="AG51" s="615"/>
      <c r="AH51" s="615"/>
      <c r="AI51" s="619"/>
      <c r="AJ51" s="616"/>
      <c r="AK51" s="616"/>
      <c r="AL51" s="616"/>
      <c r="AM51" s="616"/>
      <c r="AN51" s="616"/>
      <c r="AO51" s="616"/>
      <c r="AP51" s="59"/>
      <c r="AQ51" s="620"/>
      <c r="AR51" s="615"/>
      <c r="AS51" s="615"/>
      <c r="AT51" s="619"/>
      <c r="AU51" s="616"/>
      <c r="AV51" s="616"/>
      <c r="AW51" s="616"/>
      <c r="AX51" s="616"/>
      <c r="AY51" s="616"/>
      <c r="AZ51" s="616"/>
      <c r="BA51" s="59"/>
      <c r="BB51" s="620"/>
      <c r="BC51" s="615"/>
      <c r="BD51" s="615"/>
      <c r="BE51" s="619"/>
      <c r="BF51" s="616"/>
      <c r="BG51" s="616"/>
      <c r="BH51" s="616"/>
      <c r="BI51" s="616"/>
      <c r="BJ51" s="616"/>
      <c r="BK51" s="616"/>
      <c r="BL51" s="59"/>
      <c r="BM51" s="620"/>
      <c r="BN51" s="615"/>
      <c r="BO51" s="615"/>
      <c r="BP51" s="619"/>
      <c r="BQ51" s="616"/>
      <c r="BR51" s="616"/>
      <c r="BS51" s="616"/>
      <c r="BT51" s="616"/>
      <c r="BU51" s="616"/>
      <c r="BV51" s="616"/>
      <c r="BW51" s="59"/>
      <c r="BX51" s="620"/>
      <c r="BY51" s="615"/>
      <c r="BZ51" s="615"/>
      <c r="CA51" s="619"/>
      <c r="CB51" s="616"/>
      <c r="CC51" s="616"/>
      <c r="CD51" s="616"/>
      <c r="CE51" s="616"/>
      <c r="CF51" s="616"/>
      <c r="CG51" s="616"/>
      <c r="CH51" s="59"/>
      <c r="CI51" s="620"/>
      <c r="CJ51" s="615"/>
      <c r="CK51" s="615"/>
      <c r="CL51" s="619"/>
      <c r="CM51" s="616"/>
      <c r="CN51" s="616"/>
      <c r="CO51" s="616"/>
      <c r="CP51" s="616"/>
      <c r="CQ51" s="616"/>
      <c r="CR51" s="616"/>
      <c r="CS51" s="59"/>
      <c r="CT51" s="620"/>
      <c r="CU51" s="615"/>
      <c r="CV51" s="615"/>
      <c r="CW51" s="619"/>
      <c r="CX51" s="616"/>
      <c r="CY51" s="616"/>
      <c r="CZ51" s="616"/>
      <c r="DA51" s="616"/>
      <c r="DB51" s="616"/>
      <c r="DC51" s="616"/>
      <c r="DD51" s="59"/>
      <c r="DE51" s="620"/>
      <c r="DF51" s="615"/>
      <c r="DG51" s="615"/>
      <c r="DH51" s="619"/>
      <c r="DI51" s="616"/>
      <c r="DJ51" s="616"/>
      <c r="DK51" s="616"/>
      <c r="DL51" s="616"/>
      <c r="DM51" s="616"/>
      <c r="DN51" s="616"/>
      <c r="DO51" s="59"/>
      <c r="DP51" s="620"/>
      <c r="DQ51" s="615"/>
      <c r="DR51" s="615"/>
      <c r="DS51" s="619"/>
      <c r="DT51" s="616"/>
      <c r="DU51" s="616"/>
      <c r="DV51" s="616"/>
      <c r="DW51" s="616"/>
      <c r="DX51" s="616"/>
      <c r="DY51" s="616"/>
      <c r="DZ51" s="59"/>
      <c r="EA51" s="620"/>
      <c r="EB51" s="615"/>
      <c r="EC51" s="615"/>
      <c r="ED51" s="619"/>
      <c r="EE51" s="616"/>
      <c r="EF51" s="616"/>
      <c r="EG51" s="616"/>
      <c r="EH51" s="616"/>
      <c r="EI51" s="616"/>
      <c r="EJ51" s="616"/>
      <c r="EK51" s="59"/>
      <c r="EL51" s="620"/>
      <c r="EM51" s="615"/>
      <c r="EN51" s="615"/>
      <c r="EO51" s="619"/>
      <c r="EP51" s="616"/>
      <c r="EQ51" s="616"/>
      <c r="ER51" s="616"/>
      <c r="ES51" s="616"/>
      <c r="ET51" s="616"/>
      <c r="EU51" s="616"/>
      <c r="EV51" s="59"/>
      <c r="EW51" s="620"/>
      <c r="EX51" s="615"/>
      <c r="EY51" s="615"/>
      <c r="EZ51" s="619"/>
      <c r="FA51" s="616"/>
      <c r="FB51" s="616"/>
      <c r="FC51" s="616"/>
      <c r="FD51" s="616"/>
      <c r="FE51" s="616"/>
      <c r="FF51" s="616"/>
      <c r="FG51" s="59"/>
      <c r="FH51" s="620"/>
      <c r="FI51" s="615"/>
      <c r="FJ51" s="615"/>
      <c r="FK51" s="619"/>
      <c r="FL51" s="616"/>
      <c r="FM51" s="616"/>
      <c r="FN51" s="616"/>
      <c r="FO51" s="616"/>
      <c r="FP51" s="616"/>
      <c r="FQ51" s="616"/>
      <c r="FR51" s="59"/>
      <c r="FS51" s="620"/>
      <c r="FT51" s="615"/>
      <c r="FU51" s="615"/>
      <c r="FV51" s="619"/>
      <c r="FW51" s="616"/>
      <c r="FX51" s="616"/>
      <c r="FY51" s="616"/>
      <c r="FZ51" s="616"/>
      <c r="GA51" s="616"/>
      <c r="GB51" s="616"/>
      <c r="GC51" s="59"/>
      <c r="GD51" s="620"/>
      <c r="GE51" s="615"/>
      <c r="GF51" s="615"/>
      <c r="GG51" s="619"/>
      <c r="GH51" s="616"/>
      <c r="GI51" s="616"/>
      <c r="GJ51" s="616"/>
      <c r="GK51" s="616"/>
      <c r="GL51" s="616"/>
      <c r="GM51" s="616"/>
      <c r="GN51" s="59"/>
      <c r="GO51" s="620"/>
      <c r="GP51" s="615"/>
      <c r="GQ51" s="615"/>
      <c r="GR51" s="619"/>
      <c r="GS51" s="616"/>
      <c r="GT51" s="616"/>
      <c r="GU51" s="616"/>
      <c r="GV51" s="616"/>
      <c r="GW51" s="616"/>
      <c r="GX51" s="616"/>
      <c r="GY51" s="59"/>
      <c r="GZ51" s="620"/>
      <c r="HA51" s="615"/>
      <c r="HB51" s="615"/>
      <c r="HC51" s="619"/>
      <c r="HD51" s="616"/>
      <c r="HE51" s="616"/>
      <c r="HF51" s="616"/>
      <c r="HG51" s="616"/>
      <c r="HH51" s="616"/>
      <c r="HI51" s="616"/>
      <c r="HJ51" s="59"/>
      <c r="HK51" s="620"/>
      <c r="HL51" s="615"/>
      <c r="HM51" s="615"/>
      <c r="HN51" s="619"/>
      <c r="HO51" s="616"/>
      <c r="HP51" s="616"/>
      <c r="HQ51" s="616"/>
      <c r="HR51" s="616"/>
      <c r="HS51" s="616"/>
      <c r="HT51" s="616"/>
      <c r="HU51" s="59"/>
      <c r="HV51" s="620"/>
      <c r="HW51" s="615"/>
      <c r="HX51" s="615"/>
      <c r="HY51" s="619"/>
      <c r="HZ51" s="616"/>
      <c r="IA51" s="616"/>
      <c r="IB51" s="616"/>
      <c r="IC51" s="616"/>
      <c r="ID51" s="616"/>
      <c r="IE51" s="616"/>
      <c r="IF51" s="59"/>
      <c r="IG51" s="620"/>
      <c r="IH51" s="615"/>
      <c r="II51" s="615"/>
    </row>
    <row r="52" spans="1:243" x14ac:dyDescent="0.3">
      <c r="A52" s="973"/>
      <c r="B52" s="66"/>
      <c r="C52" s="66"/>
      <c r="D52" s="974"/>
      <c r="E52" s="974"/>
      <c r="F52" s="974"/>
      <c r="G52" s="974"/>
      <c r="H52" s="974"/>
      <c r="I52" s="974"/>
      <c r="J52" s="974"/>
      <c r="K52" s="974"/>
      <c r="L52" s="974"/>
      <c r="M52" s="974"/>
      <c r="N52" s="974"/>
      <c r="O52" s="974"/>
      <c r="P52" s="974"/>
      <c r="Q52" s="974"/>
      <c r="R52" s="974"/>
      <c r="S52" s="974"/>
      <c r="T52" s="616"/>
      <c r="U52" s="59"/>
      <c r="V52" s="620"/>
      <c r="W52" s="615"/>
      <c r="X52" s="956"/>
      <c r="Y52" s="956"/>
      <c r="Z52" s="957"/>
      <c r="AA52" s="616"/>
      <c r="AB52" s="616"/>
      <c r="AC52" s="616"/>
      <c r="AD52" s="616"/>
      <c r="AE52" s="59"/>
      <c r="AF52" s="620"/>
      <c r="AG52" s="615"/>
      <c r="AH52" s="615"/>
      <c r="AI52" s="619"/>
      <c r="AJ52" s="616"/>
      <c r="AK52" s="616"/>
      <c r="AL52" s="616"/>
      <c r="AM52" s="616"/>
      <c r="AN52" s="616"/>
      <c r="AO52" s="616"/>
      <c r="AP52" s="59"/>
      <c r="AQ52" s="620"/>
      <c r="AR52" s="615"/>
      <c r="AS52" s="615"/>
      <c r="AT52" s="619"/>
      <c r="AU52" s="616"/>
      <c r="AV52" s="616"/>
      <c r="AW52" s="616"/>
      <c r="AX52" s="616"/>
      <c r="AY52" s="616"/>
      <c r="AZ52" s="616"/>
      <c r="BA52" s="59"/>
      <c r="BB52" s="620"/>
      <c r="BC52" s="615"/>
      <c r="BD52" s="615"/>
      <c r="BE52" s="619"/>
      <c r="BF52" s="616"/>
      <c r="BG52" s="616"/>
      <c r="BH52" s="616"/>
      <c r="BI52" s="616"/>
      <c r="BJ52" s="616"/>
      <c r="BK52" s="616"/>
      <c r="BL52" s="59"/>
      <c r="BM52" s="620"/>
      <c r="BN52" s="615"/>
      <c r="BO52" s="615"/>
      <c r="BP52" s="619"/>
      <c r="BQ52" s="616"/>
      <c r="BR52" s="616"/>
      <c r="BS52" s="616"/>
      <c r="BT52" s="616"/>
      <c r="BU52" s="616"/>
      <c r="BV52" s="616"/>
      <c r="BW52" s="59"/>
      <c r="BX52" s="620"/>
      <c r="BY52" s="615"/>
      <c r="BZ52" s="615"/>
      <c r="CA52" s="619"/>
      <c r="CB52" s="616"/>
      <c r="CC52" s="616"/>
      <c r="CD52" s="616"/>
      <c r="CE52" s="616"/>
      <c r="CF52" s="616"/>
      <c r="CG52" s="616"/>
      <c r="CH52" s="59"/>
      <c r="CI52" s="620"/>
      <c r="CJ52" s="615"/>
      <c r="CK52" s="615"/>
      <c r="CL52" s="619"/>
      <c r="CM52" s="616"/>
      <c r="CN52" s="616"/>
      <c r="CO52" s="616"/>
      <c r="CP52" s="616"/>
      <c r="CQ52" s="616"/>
      <c r="CR52" s="616"/>
      <c r="CS52" s="59"/>
      <c r="CT52" s="620"/>
      <c r="CU52" s="615"/>
      <c r="CV52" s="615"/>
      <c r="CW52" s="619"/>
      <c r="CX52" s="616"/>
      <c r="CY52" s="616"/>
      <c r="CZ52" s="616"/>
      <c r="DA52" s="616"/>
      <c r="DB52" s="616"/>
      <c r="DC52" s="616"/>
      <c r="DD52" s="59"/>
      <c r="DE52" s="620"/>
      <c r="DF52" s="615"/>
      <c r="DG52" s="615"/>
      <c r="DH52" s="619"/>
      <c r="DI52" s="616"/>
      <c r="DJ52" s="616"/>
      <c r="DK52" s="616"/>
      <c r="DL52" s="616"/>
      <c r="DM52" s="616"/>
      <c r="DN52" s="616"/>
      <c r="DO52" s="59"/>
      <c r="DP52" s="620"/>
      <c r="DQ52" s="615"/>
      <c r="DR52" s="615"/>
      <c r="DS52" s="619"/>
      <c r="DT52" s="616"/>
      <c r="DU52" s="616"/>
      <c r="DV52" s="616"/>
      <c r="DW52" s="616"/>
      <c r="DX52" s="616"/>
      <c r="DY52" s="616"/>
      <c r="DZ52" s="59"/>
      <c r="EA52" s="620"/>
      <c r="EB52" s="615"/>
      <c r="EC52" s="615"/>
      <c r="ED52" s="619"/>
      <c r="EE52" s="616"/>
      <c r="EF52" s="616"/>
      <c r="EG52" s="616"/>
      <c r="EH52" s="616"/>
      <c r="EI52" s="616"/>
      <c r="EJ52" s="616"/>
      <c r="EK52" s="59"/>
      <c r="EL52" s="620"/>
      <c r="EM52" s="615"/>
      <c r="EN52" s="615"/>
      <c r="EO52" s="619"/>
      <c r="EP52" s="616"/>
      <c r="EQ52" s="616"/>
      <c r="ER52" s="616"/>
      <c r="ES52" s="616"/>
      <c r="ET52" s="616"/>
      <c r="EU52" s="616"/>
      <c r="EV52" s="59"/>
      <c r="EW52" s="620"/>
      <c r="EX52" s="615"/>
      <c r="EY52" s="615"/>
      <c r="EZ52" s="619"/>
      <c r="FA52" s="616"/>
      <c r="FB52" s="616"/>
      <c r="FC52" s="616"/>
      <c r="FD52" s="616"/>
      <c r="FE52" s="616"/>
      <c r="FF52" s="616"/>
      <c r="FG52" s="59"/>
      <c r="FH52" s="620"/>
      <c r="FI52" s="615"/>
      <c r="FJ52" s="615"/>
      <c r="FK52" s="619"/>
      <c r="FL52" s="616"/>
      <c r="FM52" s="616"/>
      <c r="FN52" s="616"/>
      <c r="FO52" s="616"/>
      <c r="FP52" s="616"/>
      <c r="FQ52" s="616"/>
      <c r="FR52" s="59"/>
      <c r="FS52" s="620"/>
      <c r="FT52" s="615"/>
      <c r="FU52" s="615"/>
      <c r="FV52" s="619"/>
      <c r="FW52" s="616"/>
      <c r="FX52" s="616"/>
      <c r="FY52" s="616"/>
      <c r="FZ52" s="616"/>
      <c r="GA52" s="616"/>
      <c r="GB52" s="616"/>
      <c r="GC52" s="59"/>
      <c r="GD52" s="620"/>
      <c r="GE52" s="615"/>
      <c r="GF52" s="615"/>
      <c r="GG52" s="619"/>
      <c r="GH52" s="616"/>
      <c r="GI52" s="616"/>
      <c r="GJ52" s="616"/>
      <c r="GK52" s="616"/>
      <c r="GL52" s="616"/>
      <c r="GM52" s="616"/>
      <c r="GN52" s="59"/>
      <c r="GO52" s="620"/>
      <c r="GP52" s="615"/>
      <c r="GQ52" s="615"/>
      <c r="GR52" s="619"/>
      <c r="GS52" s="616"/>
      <c r="GT52" s="616"/>
      <c r="GU52" s="616"/>
      <c r="GV52" s="616"/>
      <c r="GW52" s="616"/>
      <c r="GX52" s="616"/>
      <c r="GY52" s="59"/>
      <c r="GZ52" s="620"/>
      <c r="HA52" s="615"/>
      <c r="HB52" s="615"/>
      <c r="HC52" s="619"/>
      <c r="HD52" s="616"/>
      <c r="HE52" s="616"/>
      <c r="HF52" s="616"/>
      <c r="HG52" s="616"/>
      <c r="HH52" s="616"/>
      <c r="HI52" s="616"/>
      <c r="HJ52" s="59"/>
      <c r="HK52" s="620"/>
      <c r="HL52" s="615"/>
      <c r="HM52" s="615"/>
      <c r="HN52" s="619"/>
      <c r="HO52" s="616"/>
      <c r="HP52" s="616"/>
      <c r="HQ52" s="616"/>
      <c r="HR52" s="616"/>
      <c r="HS52" s="616"/>
      <c r="HT52" s="616"/>
      <c r="HU52" s="59"/>
      <c r="HV52" s="620"/>
      <c r="HW52" s="615"/>
      <c r="HX52" s="615"/>
      <c r="HY52" s="619"/>
      <c r="HZ52" s="616"/>
      <c r="IA52" s="616"/>
      <c r="IB52" s="616"/>
      <c r="IC52" s="616"/>
      <c r="ID52" s="616"/>
      <c r="IE52" s="616"/>
      <c r="IF52" s="59"/>
      <c r="IG52" s="620"/>
      <c r="IH52" s="615"/>
      <c r="II52" s="615"/>
    </row>
    <row r="53" spans="1:243" x14ac:dyDescent="0.3">
      <c r="A53" s="973"/>
      <c r="B53" s="66"/>
      <c r="C53" s="66"/>
      <c r="D53" s="974"/>
      <c r="E53" s="974"/>
      <c r="F53" s="974"/>
      <c r="G53" s="974"/>
      <c r="H53" s="974"/>
      <c r="I53" s="974"/>
      <c r="J53" s="974"/>
      <c r="K53" s="974"/>
      <c r="L53" s="974"/>
      <c r="M53" s="974"/>
      <c r="N53" s="974"/>
      <c r="O53" s="974"/>
      <c r="P53" s="974"/>
      <c r="Q53" s="974"/>
      <c r="R53" s="974"/>
      <c r="S53" s="974"/>
      <c r="T53" s="616"/>
      <c r="U53" s="59"/>
      <c r="V53" s="620"/>
      <c r="W53" s="615"/>
      <c r="X53" s="956"/>
      <c r="Y53" s="956"/>
      <c r="Z53" s="957"/>
      <c r="AA53" s="616"/>
      <c r="AB53" s="616"/>
      <c r="AC53" s="616"/>
      <c r="AD53" s="616"/>
      <c r="AE53" s="59"/>
      <c r="AF53" s="620"/>
      <c r="AG53" s="615"/>
      <c r="AH53" s="615"/>
      <c r="AI53" s="619"/>
      <c r="AJ53" s="616"/>
      <c r="AK53" s="616"/>
      <c r="AL53" s="616"/>
      <c r="AM53" s="616"/>
      <c r="AN53" s="616"/>
      <c r="AO53" s="616"/>
      <c r="AP53" s="59"/>
      <c r="AQ53" s="620"/>
      <c r="AR53" s="615"/>
      <c r="AS53" s="615"/>
      <c r="AT53" s="619"/>
      <c r="AU53" s="616"/>
      <c r="AV53" s="616"/>
      <c r="AW53" s="616"/>
      <c r="AX53" s="616"/>
      <c r="AY53" s="616"/>
      <c r="AZ53" s="616"/>
      <c r="BA53" s="59"/>
      <c r="BB53" s="620"/>
      <c r="BC53" s="615"/>
      <c r="BD53" s="615"/>
      <c r="BE53" s="619"/>
      <c r="BF53" s="616"/>
      <c r="BG53" s="616"/>
      <c r="BH53" s="616"/>
      <c r="BI53" s="616"/>
      <c r="BJ53" s="616"/>
      <c r="BK53" s="616"/>
      <c r="BL53" s="59"/>
      <c r="BM53" s="620"/>
      <c r="BN53" s="615"/>
      <c r="BO53" s="615"/>
      <c r="BP53" s="619"/>
      <c r="BQ53" s="616"/>
      <c r="BR53" s="616"/>
      <c r="BS53" s="616"/>
      <c r="BT53" s="616"/>
      <c r="BU53" s="616"/>
      <c r="BV53" s="616"/>
      <c r="BW53" s="59"/>
      <c r="BX53" s="620"/>
      <c r="BY53" s="615"/>
      <c r="BZ53" s="615"/>
      <c r="CA53" s="619"/>
      <c r="CB53" s="616"/>
      <c r="CC53" s="616"/>
      <c r="CD53" s="616"/>
      <c r="CE53" s="616"/>
      <c r="CF53" s="616"/>
      <c r="CG53" s="616"/>
      <c r="CH53" s="59"/>
      <c r="CI53" s="620"/>
      <c r="CJ53" s="615"/>
      <c r="CK53" s="615"/>
      <c r="CL53" s="619"/>
      <c r="CM53" s="616"/>
      <c r="CN53" s="616"/>
      <c r="CO53" s="616"/>
      <c r="CP53" s="616"/>
      <c r="CQ53" s="616"/>
      <c r="CR53" s="616"/>
      <c r="CS53" s="59"/>
      <c r="CT53" s="620"/>
      <c r="CU53" s="615"/>
      <c r="CV53" s="615"/>
      <c r="CW53" s="619"/>
      <c r="CX53" s="616"/>
      <c r="CY53" s="616"/>
      <c r="CZ53" s="616"/>
      <c r="DA53" s="616"/>
      <c r="DB53" s="616"/>
      <c r="DC53" s="616"/>
      <c r="DD53" s="59"/>
      <c r="DE53" s="620"/>
      <c r="DF53" s="615"/>
      <c r="DG53" s="615"/>
      <c r="DH53" s="619"/>
      <c r="DI53" s="616"/>
      <c r="DJ53" s="616"/>
      <c r="DK53" s="616"/>
      <c r="DL53" s="616"/>
      <c r="DM53" s="616"/>
      <c r="DN53" s="616"/>
      <c r="DO53" s="59"/>
      <c r="DP53" s="620"/>
      <c r="DQ53" s="615"/>
      <c r="DR53" s="615"/>
      <c r="DS53" s="619"/>
      <c r="DT53" s="616"/>
      <c r="DU53" s="616"/>
      <c r="DV53" s="616"/>
      <c r="DW53" s="616"/>
      <c r="DX53" s="616"/>
      <c r="DY53" s="616"/>
      <c r="DZ53" s="59"/>
      <c r="EA53" s="620"/>
      <c r="EB53" s="615"/>
      <c r="EC53" s="615"/>
      <c r="ED53" s="619"/>
      <c r="EE53" s="616"/>
      <c r="EF53" s="616"/>
      <c r="EG53" s="616"/>
      <c r="EH53" s="616"/>
      <c r="EI53" s="616"/>
      <c r="EJ53" s="616"/>
      <c r="EK53" s="59"/>
      <c r="EL53" s="620"/>
      <c r="EM53" s="615"/>
      <c r="EN53" s="615"/>
      <c r="EO53" s="619"/>
      <c r="EP53" s="616"/>
      <c r="EQ53" s="616"/>
      <c r="ER53" s="616"/>
      <c r="ES53" s="616"/>
      <c r="ET53" s="616"/>
      <c r="EU53" s="616"/>
      <c r="EV53" s="59"/>
      <c r="EW53" s="620"/>
      <c r="EX53" s="615"/>
      <c r="EY53" s="615"/>
      <c r="EZ53" s="619"/>
      <c r="FA53" s="616"/>
      <c r="FB53" s="616"/>
      <c r="FC53" s="616"/>
      <c r="FD53" s="616"/>
      <c r="FE53" s="616"/>
      <c r="FF53" s="616"/>
      <c r="FG53" s="59"/>
      <c r="FH53" s="620"/>
      <c r="FI53" s="615"/>
      <c r="FJ53" s="615"/>
      <c r="FK53" s="619"/>
      <c r="FL53" s="616"/>
      <c r="FM53" s="616"/>
      <c r="FN53" s="616"/>
      <c r="FO53" s="616"/>
      <c r="FP53" s="616"/>
      <c r="FQ53" s="616"/>
      <c r="FR53" s="59"/>
      <c r="FS53" s="620"/>
      <c r="FT53" s="615"/>
      <c r="FU53" s="615"/>
      <c r="FV53" s="619"/>
      <c r="FW53" s="616"/>
      <c r="FX53" s="616"/>
      <c r="FY53" s="616"/>
      <c r="FZ53" s="616"/>
      <c r="GA53" s="616"/>
      <c r="GB53" s="616"/>
      <c r="GC53" s="59"/>
      <c r="GD53" s="620"/>
      <c r="GE53" s="615"/>
      <c r="GF53" s="615"/>
      <c r="GG53" s="619"/>
      <c r="GH53" s="616"/>
      <c r="GI53" s="616"/>
      <c r="GJ53" s="616"/>
      <c r="GK53" s="616"/>
      <c r="GL53" s="616"/>
      <c r="GM53" s="616"/>
      <c r="GN53" s="59"/>
      <c r="GO53" s="620"/>
      <c r="GP53" s="615"/>
      <c r="GQ53" s="615"/>
      <c r="GR53" s="619"/>
      <c r="GS53" s="616"/>
      <c r="GT53" s="616"/>
      <c r="GU53" s="616"/>
      <c r="GV53" s="616"/>
      <c r="GW53" s="616"/>
      <c r="GX53" s="616"/>
      <c r="GY53" s="59"/>
      <c r="GZ53" s="620"/>
      <c r="HA53" s="615"/>
      <c r="HB53" s="615"/>
      <c r="HC53" s="619"/>
      <c r="HD53" s="616"/>
      <c r="HE53" s="616"/>
      <c r="HF53" s="616"/>
      <c r="HG53" s="616"/>
      <c r="HH53" s="616"/>
      <c r="HI53" s="616"/>
      <c r="HJ53" s="59"/>
      <c r="HK53" s="620"/>
      <c r="HL53" s="615"/>
      <c r="HM53" s="615"/>
      <c r="HN53" s="619"/>
      <c r="HO53" s="616"/>
      <c r="HP53" s="616"/>
      <c r="HQ53" s="616"/>
      <c r="HR53" s="616"/>
      <c r="HS53" s="616"/>
      <c r="HT53" s="616"/>
      <c r="HU53" s="59"/>
      <c r="HV53" s="620"/>
      <c r="HW53" s="615"/>
      <c r="HX53" s="615"/>
      <c r="HY53" s="619"/>
      <c r="HZ53" s="616"/>
      <c r="IA53" s="616"/>
      <c r="IB53" s="616"/>
      <c r="IC53" s="616"/>
      <c r="ID53" s="616"/>
      <c r="IE53" s="616"/>
      <c r="IF53" s="59"/>
      <c r="IG53" s="620"/>
      <c r="IH53" s="615"/>
      <c r="II53" s="615"/>
    </row>
    <row r="54" spans="1:243" x14ac:dyDescent="0.3">
      <c r="A54" s="973"/>
      <c r="B54" s="66"/>
      <c r="C54" s="66"/>
      <c r="D54" s="974"/>
      <c r="E54" s="974"/>
      <c r="F54" s="974"/>
      <c r="G54" s="974"/>
      <c r="H54" s="974"/>
      <c r="I54" s="974"/>
      <c r="J54" s="974"/>
      <c r="K54" s="974"/>
      <c r="L54" s="974"/>
      <c r="M54" s="974"/>
      <c r="N54" s="974"/>
      <c r="O54" s="974"/>
      <c r="P54" s="974"/>
      <c r="Q54" s="974"/>
      <c r="R54" s="974"/>
      <c r="S54" s="974"/>
      <c r="T54" s="616"/>
      <c r="U54" s="59"/>
      <c r="V54" s="620"/>
      <c r="W54" s="615"/>
      <c r="X54" s="956"/>
      <c r="Y54" s="956"/>
      <c r="Z54" s="957"/>
      <c r="AA54" s="616"/>
      <c r="AB54" s="616"/>
      <c r="AC54" s="616"/>
      <c r="AD54" s="616"/>
      <c r="AE54" s="59"/>
      <c r="AF54" s="620"/>
      <c r="AG54" s="615"/>
      <c r="AH54" s="615"/>
      <c r="AI54" s="619"/>
      <c r="AJ54" s="616"/>
      <c r="AK54" s="616"/>
      <c r="AL54" s="616"/>
      <c r="AM54" s="616"/>
      <c r="AN54" s="616"/>
      <c r="AO54" s="616"/>
      <c r="AP54" s="59"/>
      <c r="AQ54" s="620"/>
      <c r="AR54" s="615"/>
      <c r="AS54" s="615"/>
      <c r="AT54" s="619"/>
      <c r="AU54" s="616"/>
      <c r="AV54" s="616"/>
      <c r="AW54" s="616"/>
      <c r="AX54" s="616"/>
      <c r="AY54" s="616"/>
      <c r="AZ54" s="616"/>
      <c r="BA54" s="59"/>
      <c r="BB54" s="620"/>
      <c r="BC54" s="615"/>
      <c r="BD54" s="615"/>
      <c r="BE54" s="619"/>
      <c r="BF54" s="616"/>
      <c r="BG54" s="616"/>
      <c r="BH54" s="616"/>
      <c r="BI54" s="616"/>
      <c r="BJ54" s="616"/>
      <c r="BK54" s="616"/>
      <c r="BL54" s="59"/>
      <c r="BM54" s="620"/>
      <c r="BN54" s="615"/>
      <c r="BO54" s="615"/>
      <c r="BP54" s="619"/>
      <c r="BQ54" s="616"/>
      <c r="BR54" s="616"/>
      <c r="BS54" s="616"/>
      <c r="BT54" s="616"/>
      <c r="BU54" s="616"/>
      <c r="BV54" s="616"/>
      <c r="BW54" s="59"/>
      <c r="BX54" s="620"/>
      <c r="BY54" s="615"/>
      <c r="BZ54" s="615"/>
      <c r="CA54" s="619"/>
      <c r="CB54" s="616"/>
      <c r="CC54" s="616"/>
      <c r="CD54" s="616"/>
      <c r="CE54" s="616"/>
      <c r="CF54" s="616"/>
      <c r="CG54" s="616"/>
      <c r="CH54" s="59"/>
      <c r="CI54" s="620"/>
      <c r="CJ54" s="615"/>
      <c r="CK54" s="615"/>
      <c r="CL54" s="619"/>
      <c r="CM54" s="616"/>
      <c r="CN54" s="616"/>
      <c r="CO54" s="616"/>
      <c r="CP54" s="616"/>
      <c r="CQ54" s="616"/>
      <c r="CR54" s="616"/>
      <c r="CS54" s="59"/>
      <c r="CT54" s="620"/>
      <c r="CU54" s="615"/>
      <c r="CV54" s="615"/>
      <c r="CW54" s="619"/>
      <c r="CX54" s="616"/>
      <c r="CY54" s="616"/>
      <c r="CZ54" s="616"/>
      <c r="DA54" s="616"/>
      <c r="DB54" s="616"/>
      <c r="DC54" s="616"/>
      <c r="DD54" s="59"/>
      <c r="DE54" s="620"/>
      <c r="DF54" s="615"/>
      <c r="DG54" s="615"/>
      <c r="DH54" s="619"/>
      <c r="DI54" s="616"/>
      <c r="DJ54" s="616"/>
      <c r="DK54" s="616"/>
      <c r="DL54" s="616"/>
      <c r="DM54" s="616"/>
      <c r="DN54" s="616"/>
      <c r="DO54" s="59"/>
      <c r="DP54" s="620"/>
      <c r="DQ54" s="615"/>
      <c r="DR54" s="615"/>
      <c r="DS54" s="619"/>
      <c r="DT54" s="616"/>
      <c r="DU54" s="616"/>
      <c r="DV54" s="616"/>
      <c r="DW54" s="616"/>
      <c r="DX54" s="616"/>
      <c r="DY54" s="616"/>
      <c r="DZ54" s="59"/>
      <c r="EA54" s="620"/>
      <c r="EB54" s="615"/>
      <c r="EC54" s="615"/>
      <c r="ED54" s="619"/>
      <c r="EE54" s="616"/>
      <c r="EF54" s="616"/>
      <c r="EG54" s="616"/>
      <c r="EH54" s="616"/>
      <c r="EI54" s="616"/>
      <c r="EJ54" s="616"/>
      <c r="EK54" s="59"/>
      <c r="EL54" s="620"/>
      <c r="EM54" s="615"/>
      <c r="EN54" s="615"/>
      <c r="EO54" s="619"/>
      <c r="EP54" s="616"/>
      <c r="EQ54" s="616"/>
      <c r="ER54" s="616"/>
      <c r="ES54" s="616"/>
      <c r="ET54" s="616"/>
      <c r="EU54" s="616"/>
      <c r="EV54" s="59"/>
      <c r="EW54" s="620"/>
      <c r="EX54" s="615"/>
      <c r="EY54" s="615"/>
      <c r="EZ54" s="619"/>
      <c r="FA54" s="616"/>
      <c r="FB54" s="616"/>
      <c r="FC54" s="616"/>
      <c r="FD54" s="616"/>
      <c r="FE54" s="616"/>
      <c r="FF54" s="616"/>
      <c r="FG54" s="59"/>
      <c r="FH54" s="620"/>
      <c r="FI54" s="615"/>
      <c r="FJ54" s="615"/>
      <c r="FK54" s="619"/>
      <c r="FL54" s="616"/>
      <c r="FM54" s="616"/>
      <c r="FN54" s="616"/>
      <c r="FO54" s="616"/>
      <c r="FP54" s="616"/>
      <c r="FQ54" s="616"/>
      <c r="FR54" s="59"/>
      <c r="FS54" s="620"/>
      <c r="FT54" s="615"/>
      <c r="FU54" s="615"/>
      <c r="FV54" s="619"/>
      <c r="FW54" s="616"/>
      <c r="FX54" s="616"/>
      <c r="FY54" s="616"/>
      <c r="FZ54" s="616"/>
      <c r="GA54" s="616"/>
      <c r="GB54" s="616"/>
      <c r="GC54" s="59"/>
      <c r="GD54" s="620"/>
      <c r="GE54" s="615"/>
      <c r="GF54" s="615"/>
      <c r="GG54" s="619"/>
      <c r="GH54" s="616"/>
      <c r="GI54" s="616"/>
      <c r="GJ54" s="616"/>
      <c r="GK54" s="616"/>
      <c r="GL54" s="616"/>
      <c r="GM54" s="616"/>
      <c r="GN54" s="59"/>
      <c r="GO54" s="620"/>
      <c r="GP54" s="615"/>
      <c r="GQ54" s="615"/>
      <c r="GR54" s="619"/>
      <c r="GS54" s="616"/>
      <c r="GT54" s="616"/>
      <c r="GU54" s="616"/>
      <c r="GV54" s="616"/>
      <c r="GW54" s="616"/>
      <c r="GX54" s="616"/>
      <c r="GY54" s="59"/>
      <c r="GZ54" s="620"/>
      <c r="HA54" s="615"/>
      <c r="HB54" s="615"/>
      <c r="HC54" s="619"/>
      <c r="HD54" s="616"/>
      <c r="HE54" s="616"/>
      <c r="HF54" s="616"/>
      <c r="HG54" s="616"/>
      <c r="HH54" s="616"/>
      <c r="HI54" s="616"/>
      <c r="HJ54" s="59"/>
      <c r="HK54" s="620"/>
      <c r="HL54" s="615"/>
      <c r="HM54" s="615"/>
      <c r="HN54" s="619"/>
      <c r="HO54" s="616"/>
      <c r="HP54" s="616"/>
      <c r="HQ54" s="616"/>
      <c r="HR54" s="616"/>
      <c r="HS54" s="616"/>
      <c r="HT54" s="616"/>
      <c r="HU54" s="59"/>
      <c r="HV54" s="620"/>
      <c r="HW54" s="615"/>
      <c r="HX54" s="615"/>
      <c r="HY54" s="619"/>
      <c r="HZ54" s="616"/>
      <c r="IA54" s="616"/>
      <c r="IB54" s="616"/>
      <c r="IC54" s="616"/>
      <c r="ID54" s="616"/>
      <c r="IE54" s="616"/>
      <c r="IF54" s="59"/>
      <c r="IG54" s="620"/>
      <c r="IH54" s="615"/>
      <c r="II54" s="615"/>
    </row>
    <row r="55" spans="1:243" x14ac:dyDescent="0.3">
      <c r="A55" s="973"/>
      <c r="B55" s="69"/>
      <c r="C55" s="69"/>
      <c r="D55" s="974"/>
      <c r="E55" s="974"/>
      <c r="F55" s="974"/>
      <c r="G55" s="974"/>
      <c r="H55" s="974"/>
      <c r="I55" s="974"/>
      <c r="J55" s="974"/>
      <c r="K55" s="974"/>
      <c r="L55" s="974"/>
      <c r="M55" s="974"/>
      <c r="N55" s="974"/>
      <c r="O55" s="974"/>
      <c r="P55" s="974"/>
      <c r="Q55" s="974"/>
      <c r="R55" s="974"/>
      <c r="S55" s="974"/>
      <c r="T55" s="616"/>
      <c r="U55" s="59"/>
      <c r="V55" s="620"/>
      <c r="W55" s="615"/>
      <c r="X55" s="956"/>
      <c r="Y55" s="956"/>
      <c r="Z55" s="957"/>
      <c r="AA55" s="616"/>
      <c r="AB55" s="616"/>
      <c r="AC55" s="616"/>
      <c r="AD55" s="616"/>
      <c r="AE55" s="59"/>
      <c r="AF55" s="620"/>
      <c r="AG55" s="615"/>
      <c r="AH55" s="615"/>
      <c r="AI55" s="619"/>
      <c r="AJ55" s="616"/>
      <c r="AK55" s="616"/>
      <c r="AL55" s="616"/>
      <c r="AM55" s="616"/>
      <c r="AN55" s="616"/>
      <c r="AO55" s="616"/>
      <c r="AP55" s="59"/>
      <c r="AQ55" s="620"/>
      <c r="AR55" s="615"/>
      <c r="AS55" s="615"/>
      <c r="AT55" s="619"/>
      <c r="AU55" s="616"/>
      <c r="AV55" s="616"/>
      <c r="AW55" s="616"/>
      <c r="AX55" s="616"/>
      <c r="AY55" s="616"/>
      <c r="AZ55" s="616"/>
      <c r="BA55" s="59"/>
      <c r="BB55" s="620"/>
      <c r="BC55" s="615"/>
      <c r="BD55" s="615"/>
      <c r="BE55" s="619"/>
      <c r="BF55" s="616"/>
      <c r="BG55" s="616"/>
      <c r="BH55" s="616"/>
      <c r="BI55" s="616"/>
      <c r="BJ55" s="616"/>
      <c r="BK55" s="616"/>
      <c r="BL55" s="59"/>
      <c r="BM55" s="620"/>
      <c r="BN55" s="615"/>
      <c r="BO55" s="615"/>
      <c r="BP55" s="619"/>
      <c r="BQ55" s="616"/>
      <c r="BR55" s="616"/>
      <c r="BS55" s="616"/>
      <c r="BT55" s="616"/>
      <c r="BU55" s="616"/>
      <c r="BV55" s="616"/>
      <c r="BW55" s="59"/>
      <c r="BX55" s="620"/>
      <c r="BY55" s="615"/>
      <c r="BZ55" s="615"/>
      <c r="CA55" s="619"/>
      <c r="CB55" s="616"/>
      <c r="CC55" s="616"/>
      <c r="CD55" s="616"/>
      <c r="CE55" s="616"/>
      <c r="CF55" s="616"/>
      <c r="CG55" s="616"/>
      <c r="CH55" s="59"/>
      <c r="CI55" s="620"/>
      <c r="CJ55" s="615"/>
      <c r="CK55" s="615"/>
      <c r="CL55" s="619"/>
      <c r="CM55" s="616"/>
      <c r="CN55" s="616"/>
      <c r="CO55" s="616"/>
      <c r="CP55" s="616"/>
      <c r="CQ55" s="616"/>
      <c r="CR55" s="616"/>
      <c r="CS55" s="59"/>
      <c r="CT55" s="620"/>
      <c r="CU55" s="615"/>
      <c r="CV55" s="615"/>
      <c r="CW55" s="619"/>
      <c r="CX55" s="616"/>
      <c r="CY55" s="616"/>
      <c r="CZ55" s="616"/>
      <c r="DA55" s="616"/>
      <c r="DB55" s="616"/>
      <c r="DC55" s="616"/>
      <c r="DD55" s="59"/>
      <c r="DE55" s="620"/>
      <c r="DF55" s="615"/>
      <c r="DG55" s="615"/>
      <c r="DH55" s="619"/>
      <c r="DI55" s="616"/>
      <c r="DJ55" s="616"/>
      <c r="DK55" s="616"/>
      <c r="DL55" s="616"/>
      <c r="DM55" s="616"/>
      <c r="DN55" s="616"/>
      <c r="DO55" s="59"/>
      <c r="DP55" s="620"/>
      <c r="DQ55" s="615"/>
      <c r="DR55" s="615"/>
      <c r="DS55" s="619"/>
      <c r="DT55" s="616"/>
      <c r="DU55" s="616"/>
      <c r="DV55" s="616"/>
      <c r="DW55" s="616"/>
      <c r="DX55" s="616"/>
      <c r="DY55" s="616"/>
      <c r="DZ55" s="59"/>
      <c r="EA55" s="620"/>
      <c r="EB55" s="615"/>
      <c r="EC55" s="615"/>
      <c r="ED55" s="619"/>
      <c r="EE55" s="616"/>
      <c r="EF55" s="616"/>
      <c r="EG55" s="616"/>
      <c r="EH55" s="616"/>
      <c r="EI55" s="616"/>
      <c r="EJ55" s="616"/>
      <c r="EK55" s="59"/>
      <c r="EL55" s="620"/>
      <c r="EM55" s="615"/>
      <c r="EN55" s="615"/>
      <c r="EO55" s="619"/>
      <c r="EP55" s="616"/>
      <c r="EQ55" s="616"/>
      <c r="ER55" s="616"/>
      <c r="ES55" s="616"/>
      <c r="ET55" s="616"/>
      <c r="EU55" s="616"/>
      <c r="EV55" s="59"/>
      <c r="EW55" s="620"/>
      <c r="EX55" s="615"/>
      <c r="EY55" s="615"/>
      <c r="EZ55" s="619"/>
      <c r="FA55" s="616"/>
      <c r="FB55" s="616"/>
      <c r="FC55" s="616"/>
      <c r="FD55" s="616"/>
      <c r="FE55" s="616"/>
      <c r="FF55" s="616"/>
      <c r="FG55" s="59"/>
      <c r="FH55" s="620"/>
      <c r="FI55" s="615"/>
      <c r="FJ55" s="615"/>
      <c r="FK55" s="619"/>
      <c r="FL55" s="616"/>
      <c r="FM55" s="616"/>
      <c r="FN55" s="616"/>
      <c r="FO55" s="616"/>
      <c r="FP55" s="616"/>
      <c r="FQ55" s="616"/>
      <c r="FR55" s="59"/>
      <c r="FS55" s="620"/>
      <c r="FT55" s="615"/>
      <c r="FU55" s="615"/>
      <c r="FV55" s="619"/>
      <c r="FW55" s="616"/>
      <c r="FX55" s="616"/>
      <c r="FY55" s="616"/>
      <c r="FZ55" s="616"/>
      <c r="GA55" s="616"/>
      <c r="GB55" s="616"/>
      <c r="GC55" s="59"/>
      <c r="GD55" s="620"/>
      <c r="GE55" s="615"/>
      <c r="GF55" s="615"/>
      <c r="GG55" s="619"/>
      <c r="GH55" s="616"/>
      <c r="GI55" s="616"/>
      <c r="GJ55" s="616"/>
      <c r="GK55" s="616"/>
      <c r="GL55" s="616"/>
      <c r="GM55" s="616"/>
      <c r="GN55" s="59"/>
      <c r="GO55" s="620"/>
      <c r="GP55" s="615"/>
      <c r="GQ55" s="615"/>
      <c r="GR55" s="619"/>
      <c r="GS55" s="616"/>
      <c r="GT55" s="616"/>
      <c r="GU55" s="616"/>
      <c r="GV55" s="616"/>
      <c r="GW55" s="616"/>
      <c r="GX55" s="616"/>
      <c r="GY55" s="59"/>
      <c r="GZ55" s="620"/>
      <c r="HA55" s="615"/>
      <c r="HB55" s="615"/>
      <c r="HC55" s="619"/>
      <c r="HD55" s="616"/>
      <c r="HE55" s="616"/>
      <c r="HF55" s="616"/>
      <c r="HG55" s="616"/>
      <c r="HH55" s="616"/>
      <c r="HI55" s="616"/>
      <c r="HJ55" s="59"/>
      <c r="HK55" s="620"/>
      <c r="HL55" s="615"/>
      <c r="HM55" s="615"/>
      <c r="HN55" s="619"/>
      <c r="HO55" s="616"/>
      <c r="HP55" s="616"/>
      <c r="HQ55" s="616"/>
      <c r="HR55" s="616"/>
      <c r="HS55" s="616"/>
      <c r="HT55" s="616"/>
      <c r="HU55" s="59"/>
      <c r="HV55" s="620"/>
      <c r="HW55" s="615"/>
      <c r="HX55" s="615"/>
      <c r="HY55" s="619"/>
      <c r="HZ55" s="616"/>
      <c r="IA55" s="616"/>
      <c r="IB55" s="616"/>
      <c r="IC55" s="616"/>
      <c r="ID55" s="616"/>
      <c r="IE55" s="616"/>
      <c r="IF55" s="59"/>
      <c r="IG55" s="620"/>
      <c r="IH55" s="615"/>
      <c r="II55" s="615"/>
    </row>
    <row r="56" spans="1:243" x14ac:dyDescent="0.3">
      <c r="A56" s="973"/>
      <c r="B56" s="69"/>
      <c r="C56" s="69"/>
      <c r="D56" s="974"/>
      <c r="E56" s="974"/>
      <c r="F56" s="974"/>
      <c r="G56" s="974"/>
      <c r="H56" s="974"/>
      <c r="I56" s="974"/>
      <c r="J56" s="974"/>
      <c r="K56" s="974"/>
      <c r="L56" s="974"/>
      <c r="M56" s="974"/>
      <c r="N56" s="974"/>
      <c r="O56" s="974"/>
      <c r="P56" s="974"/>
      <c r="Q56" s="974"/>
      <c r="R56" s="974"/>
      <c r="S56" s="974"/>
      <c r="T56" s="616"/>
      <c r="U56" s="59"/>
      <c r="V56" s="620"/>
      <c r="W56" s="615"/>
      <c r="X56" s="956"/>
      <c r="Y56" s="956"/>
      <c r="Z56" s="957"/>
      <c r="AA56" s="616"/>
      <c r="AB56" s="616"/>
      <c r="AC56" s="616"/>
      <c r="AD56" s="616"/>
      <c r="AE56" s="59"/>
      <c r="AF56" s="620"/>
      <c r="AG56" s="615"/>
      <c r="AH56" s="615"/>
      <c r="AI56" s="619"/>
      <c r="AJ56" s="616"/>
      <c r="AK56" s="616"/>
      <c r="AL56" s="616"/>
      <c r="AM56" s="616"/>
      <c r="AN56" s="616"/>
      <c r="AO56" s="616"/>
      <c r="AP56" s="59"/>
      <c r="AQ56" s="620"/>
      <c r="AR56" s="615"/>
      <c r="AS56" s="615"/>
      <c r="AT56" s="619"/>
      <c r="AU56" s="616"/>
      <c r="AV56" s="616"/>
      <c r="AW56" s="616"/>
      <c r="AX56" s="616"/>
      <c r="AY56" s="616"/>
      <c r="AZ56" s="616"/>
      <c r="BA56" s="59"/>
      <c r="BB56" s="620"/>
      <c r="BC56" s="615"/>
      <c r="BD56" s="615"/>
      <c r="BE56" s="619"/>
      <c r="BF56" s="616"/>
      <c r="BG56" s="616"/>
      <c r="BH56" s="616"/>
      <c r="BI56" s="616"/>
      <c r="BJ56" s="616"/>
      <c r="BK56" s="616"/>
      <c r="BL56" s="59"/>
      <c r="BM56" s="620"/>
      <c r="BN56" s="615"/>
      <c r="BO56" s="615"/>
      <c r="BP56" s="619"/>
      <c r="BQ56" s="616"/>
      <c r="BR56" s="616"/>
      <c r="BS56" s="616"/>
      <c r="BT56" s="616"/>
      <c r="BU56" s="616"/>
      <c r="BV56" s="616"/>
      <c r="BW56" s="59"/>
      <c r="BX56" s="620"/>
      <c r="BY56" s="615"/>
      <c r="BZ56" s="615"/>
      <c r="CA56" s="619"/>
      <c r="CB56" s="616"/>
      <c r="CC56" s="616"/>
      <c r="CD56" s="616"/>
      <c r="CE56" s="616"/>
      <c r="CF56" s="616"/>
      <c r="CG56" s="616"/>
      <c r="CH56" s="59"/>
      <c r="CI56" s="620"/>
      <c r="CJ56" s="615"/>
      <c r="CK56" s="615"/>
      <c r="CL56" s="619"/>
      <c r="CM56" s="616"/>
      <c r="CN56" s="616"/>
      <c r="CO56" s="616"/>
      <c r="CP56" s="616"/>
      <c r="CQ56" s="616"/>
      <c r="CR56" s="616"/>
      <c r="CS56" s="59"/>
      <c r="CT56" s="620"/>
      <c r="CU56" s="615"/>
      <c r="CV56" s="615"/>
      <c r="CW56" s="619"/>
      <c r="CX56" s="616"/>
      <c r="CY56" s="616"/>
      <c r="CZ56" s="616"/>
      <c r="DA56" s="616"/>
      <c r="DB56" s="616"/>
      <c r="DC56" s="616"/>
      <c r="DD56" s="59"/>
      <c r="DE56" s="620"/>
      <c r="DF56" s="615"/>
      <c r="DG56" s="615"/>
      <c r="DH56" s="619"/>
      <c r="DI56" s="616"/>
      <c r="DJ56" s="616"/>
      <c r="DK56" s="616"/>
      <c r="DL56" s="616"/>
      <c r="DM56" s="616"/>
      <c r="DN56" s="616"/>
      <c r="DO56" s="59"/>
      <c r="DP56" s="620"/>
      <c r="DQ56" s="615"/>
      <c r="DR56" s="615"/>
      <c r="DS56" s="619"/>
      <c r="DT56" s="616"/>
      <c r="DU56" s="616"/>
      <c r="DV56" s="616"/>
      <c r="DW56" s="616"/>
      <c r="DX56" s="616"/>
      <c r="DY56" s="616"/>
      <c r="DZ56" s="59"/>
      <c r="EA56" s="620"/>
      <c r="EB56" s="615"/>
      <c r="EC56" s="615"/>
      <c r="ED56" s="619"/>
      <c r="EE56" s="616"/>
      <c r="EF56" s="616"/>
      <c r="EG56" s="616"/>
      <c r="EH56" s="616"/>
      <c r="EI56" s="616"/>
      <c r="EJ56" s="616"/>
      <c r="EK56" s="59"/>
      <c r="EL56" s="620"/>
      <c r="EM56" s="615"/>
      <c r="EN56" s="615"/>
      <c r="EO56" s="619"/>
      <c r="EP56" s="616"/>
      <c r="EQ56" s="616"/>
      <c r="ER56" s="616"/>
      <c r="ES56" s="616"/>
      <c r="ET56" s="616"/>
      <c r="EU56" s="616"/>
      <c r="EV56" s="59"/>
      <c r="EW56" s="620"/>
      <c r="EX56" s="615"/>
      <c r="EY56" s="615"/>
      <c r="EZ56" s="619"/>
      <c r="FA56" s="616"/>
      <c r="FB56" s="616"/>
      <c r="FC56" s="616"/>
      <c r="FD56" s="616"/>
      <c r="FE56" s="616"/>
      <c r="FF56" s="616"/>
      <c r="FG56" s="59"/>
      <c r="FH56" s="620"/>
      <c r="FI56" s="615"/>
      <c r="FJ56" s="615"/>
      <c r="FK56" s="619"/>
      <c r="FL56" s="616"/>
      <c r="FM56" s="616"/>
      <c r="FN56" s="616"/>
      <c r="FO56" s="616"/>
      <c r="FP56" s="616"/>
      <c r="FQ56" s="616"/>
      <c r="FR56" s="59"/>
      <c r="FS56" s="620"/>
      <c r="FT56" s="615"/>
      <c r="FU56" s="615"/>
      <c r="FV56" s="619"/>
      <c r="FW56" s="616"/>
      <c r="FX56" s="616"/>
      <c r="FY56" s="616"/>
      <c r="FZ56" s="616"/>
      <c r="GA56" s="616"/>
      <c r="GB56" s="616"/>
      <c r="GC56" s="59"/>
      <c r="GD56" s="620"/>
      <c r="GE56" s="615"/>
      <c r="GF56" s="615"/>
      <c r="GG56" s="619"/>
      <c r="GH56" s="616"/>
      <c r="GI56" s="616"/>
      <c r="GJ56" s="616"/>
      <c r="GK56" s="616"/>
      <c r="GL56" s="616"/>
      <c r="GM56" s="616"/>
      <c r="GN56" s="59"/>
      <c r="GO56" s="620"/>
      <c r="GP56" s="615"/>
      <c r="GQ56" s="615"/>
      <c r="GR56" s="619"/>
      <c r="GS56" s="616"/>
      <c r="GT56" s="616"/>
      <c r="GU56" s="616"/>
      <c r="GV56" s="616"/>
      <c r="GW56" s="616"/>
      <c r="GX56" s="616"/>
      <c r="GY56" s="59"/>
      <c r="GZ56" s="620"/>
      <c r="HA56" s="615"/>
      <c r="HB56" s="615"/>
      <c r="HC56" s="619"/>
      <c r="HD56" s="616"/>
      <c r="HE56" s="616"/>
      <c r="HF56" s="616"/>
      <c r="HG56" s="616"/>
      <c r="HH56" s="616"/>
      <c r="HI56" s="616"/>
      <c r="HJ56" s="59"/>
      <c r="HK56" s="620"/>
      <c r="HL56" s="615"/>
      <c r="HM56" s="615"/>
      <c r="HN56" s="619"/>
      <c r="HO56" s="616"/>
      <c r="HP56" s="616"/>
      <c r="HQ56" s="616"/>
      <c r="HR56" s="616"/>
      <c r="HS56" s="616"/>
      <c r="HT56" s="616"/>
      <c r="HU56" s="59"/>
      <c r="HV56" s="620"/>
      <c r="HW56" s="615"/>
      <c r="HX56" s="615"/>
      <c r="HY56" s="619"/>
      <c r="HZ56" s="616"/>
      <c r="IA56" s="616"/>
      <c r="IB56" s="616"/>
      <c r="IC56" s="616"/>
      <c r="ID56" s="616"/>
      <c r="IE56" s="616"/>
      <c r="IF56" s="59"/>
      <c r="IG56" s="620"/>
      <c r="IH56" s="615"/>
      <c r="II56" s="615"/>
    </row>
    <row r="57" spans="1:243" x14ac:dyDescent="0.3">
      <c r="A57" s="973"/>
      <c r="B57" s="66"/>
      <c r="C57" s="66"/>
      <c r="D57" s="974"/>
      <c r="E57" s="974"/>
      <c r="F57" s="974"/>
      <c r="G57" s="974"/>
      <c r="H57" s="974"/>
      <c r="I57" s="974"/>
      <c r="J57" s="974"/>
      <c r="K57" s="974"/>
      <c r="L57" s="974"/>
      <c r="M57" s="974"/>
      <c r="N57" s="974"/>
      <c r="O57" s="974"/>
      <c r="P57" s="974"/>
      <c r="Q57" s="974"/>
      <c r="R57" s="974"/>
      <c r="S57" s="974"/>
      <c r="T57" s="616"/>
      <c r="U57" s="59"/>
      <c r="V57" s="620"/>
      <c r="W57" s="615"/>
      <c r="X57" s="954"/>
      <c r="Y57" s="954"/>
      <c r="Z57" s="955"/>
      <c r="AA57" s="616"/>
      <c r="AB57" s="616"/>
      <c r="AC57" s="616"/>
      <c r="AD57" s="616"/>
      <c r="AE57" s="59"/>
      <c r="AF57" s="620"/>
      <c r="AG57" s="615"/>
      <c r="AH57" s="615"/>
      <c r="AI57" s="619"/>
      <c r="AJ57" s="616"/>
      <c r="AK57" s="616"/>
      <c r="AL57" s="616"/>
      <c r="AM57" s="616"/>
      <c r="AN57" s="616"/>
      <c r="AO57" s="616"/>
      <c r="AP57" s="59"/>
      <c r="AQ57" s="620"/>
      <c r="AR57" s="615"/>
      <c r="AS57" s="615"/>
      <c r="AT57" s="619"/>
      <c r="AU57" s="616"/>
      <c r="AV57" s="616"/>
      <c r="AW57" s="616"/>
      <c r="AX57" s="616"/>
      <c r="AY57" s="616"/>
      <c r="AZ57" s="616"/>
      <c r="BA57" s="59"/>
      <c r="BB57" s="620"/>
      <c r="BC57" s="615"/>
      <c r="BD57" s="615"/>
      <c r="BE57" s="619"/>
      <c r="BF57" s="616"/>
      <c r="BG57" s="616"/>
      <c r="BH57" s="616"/>
      <c r="BI57" s="616"/>
      <c r="BJ57" s="616"/>
      <c r="BK57" s="616"/>
      <c r="BL57" s="59"/>
      <c r="BM57" s="620"/>
      <c r="BN57" s="615"/>
      <c r="BO57" s="615"/>
      <c r="BP57" s="619"/>
      <c r="BQ57" s="616"/>
      <c r="BR57" s="616"/>
      <c r="BS57" s="616"/>
      <c r="BT57" s="616"/>
      <c r="BU57" s="616"/>
      <c r="BV57" s="616"/>
      <c r="BW57" s="59"/>
      <c r="BX57" s="620"/>
      <c r="BY57" s="615"/>
      <c r="BZ57" s="615"/>
      <c r="CA57" s="619"/>
      <c r="CB57" s="616"/>
      <c r="CC57" s="616"/>
      <c r="CD57" s="616"/>
      <c r="CE57" s="616"/>
      <c r="CF57" s="616"/>
      <c r="CG57" s="616"/>
      <c r="CH57" s="59"/>
      <c r="CI57" s="620"/>
      <c r="CJ57" s="615"/>
      <c r="CK57" s="615"/>
      <c r="CL57" s="619"/>
      <c r="CM57" s="616"/>
      <c r="CN57" s="616"/>
      <c r="CO57" s="616"/>
      <c r="CP57" s="616"/>
      <c r="CQ57" s="616"/>
      <c r="CR57" s="616"/>
      <c r="CS57" s="59"/>
      <c r="CT57" s="620"/>
      <c r="CU57" s="615"/>
      <c r="CV57" s="615"/>
      <c r="CW57" s="619"/>
      <c r="CX57" s="616"/>
      <c r="CY57" s="616"/>
      <c r="CZ57" s="616"/>
      <c r="DA57" s="616"/>
      <c r="DB57" s="616"/>
      <c r="DC57" s="616"/>
      <c r="DD57" s="59"/>
      <c r="DE57" s="620"/>
      <c r="DF57" s="615"/>
      <c r="DG57" s="615"/>
      <c r="DH57" s="619"/>
      <c r="DI57" s="616"/>
      <c r="DJ57" s="616"/>
      <c r="DK57" s="616"/>
      <c r="DL57" s="616"/>
      <c r="DM57" s="616"/>
      <c r="DN57" s="616"/>
      <c r="DO57" s="59"/>
      <c r="DP57" s="620"/>
      <c r="DQ57" s="615"/>
      <c r="DR57" s="615"/>
      <c r="DS57" s="619"/>
      <c r="DT57" s="616"/>
      <c r="DU57" s="616"/>
      <c r="DV57" s="616"/>
      <c r="DW57" s="616"/>
      <c r="DX57" s="616"/>
      <c r="DY57" s="616"/>
      <c r="DZ57" s="59"/>
      <c r="EA57" s="620"/>
      <c r="EB57" s="615"/>
      <c r="EC57" s="615"/>
      <c r="ED57" s="619"/>
      <c r="EE57" s="616"/>
      <c r="EF57" s="616"/>
      <c r="EG57" s="616"/>
      <c r="EH57" s="616"/>
      <c r="EI57" s="616"/>
      <c r="EJ57" s="616"/>
      <c r="EK57" s="59"/>
      <c r="EL57" s="620"/>
      <c r="EM57" s="615"/>
      <c r="EN57" s="615"/>
      <c r="EO57" s="619"/>
      <c r="EP57" s="616"/>
      <c r="EQ57" s="616"/>
      <c r="ER57" s="616"/>
      <c r="ES57" s="616"/>
      <c r="ET57" s="616"/>
      <c r="EU57" s="616"/>
      <c r="EV57" s="59"/>
      <c r="EW57" s="620"/>
      <c r="EX57" s="615"/>
      <c r="EY57" s="615"/>
      <c r="EZ57" s="619"/>
      <c r="FA57" s="616"/>
      <c r="FB57" s="616"/>
      <c r="FC57" s="616"/>
      <c r="FD57" s="616"/>
      <c r="FE57" s="616"/>
      <c r="FF57" s="616"/>
      <c r="FG57" s="59"/>
      <c r="FH57" s="620"/>
      <c r="FI57" s="615"/>
      <c r="FJ57" s="615"/>
      <c r="FK57" s="619"/>
      <c r="FL57" s="616"/>
      <c r="FM57" s="616"/>
      <c r="FN57" s="616"/>
      <c r="FO57" s="616"/>
      <c r="FP57" s="616"/>
      <c r="FQ57" s="616"/>
      <c r="FR57" s="59"/>
      <c r="FS57" s="620"/>
      <c r="FT57" s="615"/>
      <c r="FU57" s="615"/>
      <c r="FV57" s="619"/>
      <c r="FW57" s="616"/>
      <c r="FX57" s="616"/>
      <c r="FY57" s="616"/>
      <c r="FZ57" s="616"/>
      <c r="GA57" s="616"/>
      <c r="GB57" s="616"/>
      <c r="GC57" s="59"/>
      <c r="GD57" s="620"/>
      <c r="GE57" s="615"/>
      <c r="GF57" s="615"/>
      <c r="GG57" s="619"/>
      <c r="GH57" s="616"/>
      <c r="GI57" s="616"/>
      <c r="GJ57" s="616"/>
      <c r="GK57" s="616"/>
      <c r="GL57" s="616"/>
      <c r="GM57" s="616"/>
      <c r="GN57" s="59"/>
      <c r="GO57" s="620"/>
      <c r="GP57" s="615"/>
      <c r="GQ57" s="615"/>
      <c r="GR57" s="619"/>
      <c r="GS57" s="616"/>
      <c r="GT57" s="616"/>
      <c r="GU57" s="616"/>
      <c r="GV57" s="616"/>
      <c r="GW57" s="616"/>
      <c r="GX57" s="616"/>
      <c r="GY57" s="59"/>
      <c r="GZ57" s="620"/>
      <c r="HA57" s="615"/>
      <c r="HB57" s="615"/>
      <c r="HC57" s="619"/>
      <c r="HD57" s="616"/>
      <c r="HE57" s="616"/>
      <c r="HF57" s="616"/>
      <c r="HG57" s="616"/>
      <c r="HH57" s="616"/>
      <c r="HI57" s="616"/>
      <c r="HJ57" s="59"/>
      <c r="HK57" s="620"/>
      <c r="HL57" s="615"/>
      <c r="HM57" s="615"/>
      <c r="HN57" s="619"/>
      <c r="HO57" s="616"/>
      <c r="HP57" s="616"/>
      <c r="HQ57" s="616"/>
      <c r="HR57" s="616"/>
      <c r="HS57" s="616"/>
      <c r="HT57" s="616"/>
      <c r="HU57" s="59"/>
      <c r="HV57" s="620"/>
      <c r="HW57" s="615"/>
      <c r="HX57" s="615"/>
      <c r="HY57" s="619"/>
      <c r="HZ57" s="616"/>
      <c r="IA57" s="616"/>
      <c r="IB57" s="616"/>
      <c r="IC57" s="616"/>
      <c r="ID57" s="616"/>
      <c r="IE57" s="616"/>
      <c r="IF57" s="59"/>
      <c r="IG57" s="620"/>
      <c r="IH57" s="615"/>
      <c r="II57" s="615"/>
    </row>
    <row r="58" spans="1:243" x14ac:dyDescent="0.3">
      <c r="A58" s="973"/>
      <c r="B58" s="66"/>
      <c r="C58" s="66"/>
      <c r="D58" s="974"/>
      <c r="E58" s="974"/>
      <c r="F58" s="974"/>
      <c r="G58" s="974"/>
      <c r="H58" s="974"/>
      <c r="I58" s="974"/>
      <c r="J58" s="974"/>
      <c r="K58" s="974"/>
      <c r="L58" s="974"/>
      <c r="M58" s="974"/>
      <c r="N58" s="974"/>
      <c r="O58" s="974"/>
      <c r="P58" s="974"/>
      <c r="Q58" s="974"/>
      <c r="R58" s="974"/>
      <c r="S58" s="974"/>
      <c r="T58" s="616"/>
      <c r="U58" s="59"/>
      <c r="V58" s="620"/>
      <c r="W58" s="615"/>
      <c r="X58" s="956"/>
      <c r="Y58" s="956"/>
      <c r="Z58" s="957"/>
      <c r="AA58" s="616"/>
      <c r="AB58" s="616"/>
      <c r="AC58" s="616"/>
      <c r="AD58" s="616"/>
      <c r="AE58" s="59"/>
      <c r="AF58" s="620"/>
      <c r="AG58" s="615"/>
      <c r="AH58" s="615"/>
      <c r="AI58" s="619"/>
      <c r="AJ58" s="616"/>
      <c r="AK58" s="616"/>
      <c r="AL58" s="616"/>
      <c r="AM58" s="616"/>
      <c r="AN58" s="616"/>
      <c r="AO58" s="616"/>
      <c r="AP58" s="59"/>
      <c r="AQ58" s="620"/>
      <c r="AR58" s="615"/>
      <c r="AS58" s="615"/>
      <c r="AT58" s="619"/>
      <c r="AU58" s="616"/>
      <c r="AV58" s="616"/>
      <c r="AW58" s="616"/>
      <c r="AX58" s="616"/>
      <c r="AY58" s="616"/>
      <c r="AZ58" s="616"/>
      <c r="BA58" s="59"/>
      <c r="BB58" s="620"/>
      <c r="BC58" s="615"/>
      <c r="BD58" s="615"/>
      <c r="BE58" s="619"/>
      <c r="BF58" s="616"/>
      <c r="BG58" s="616"/>
      <c r="BH58" s="616"/>
      <c r="BI58" s="616"/>
      <c r="BJ58" s="616"/>
      <c r="BK58" s="616"/>
      <c r="BL58" s="59"/>
      <c r="BM58" s="620"/>
      <c r="BN58" s="615"/>
      <c r="BO58" s="615"/>
      <c r="BP58" s="619"/>
      <c r="BQ58" s="616"/>
      <c r="BR58" s="616"/>
      <c r="BS58" s="616"/>
      <c r="BT58" s="616"/>
      <c r="BU58" s="616"/>
      <c r="BV58" s="616"/>
      <c r="BW58" s="59"/>
      <c r="BX58" s="620"/>
      <c r="BY58" s="615"/>
      <c r="BZ58" s="615"/>
      <c r="CA58" s="619"/>
      <c r="CB58" s="616"/>
      <c r="CC58" s="616"/>
      <c r="CD58" s="616"/>
      <c r="CE58" s="616"/>
      <c r="CF58" s="616"/>
      <c r="CG58" s="616"/>
      <c r="CH58" s="59"/>
      <c r="CI58" s="620"/>
      <c r="CJ58" s="615"/>
      <c r="CK58" s="615"/>
      <c r="CL58" s="619"/>
      <c r="CM58" s="616"/>
      <c r="CN58" s="616"/>
      <c r="CO58" s="616"/>
      <c r="CP58" s="616"/>
      <c r="CQ58" s="616"/>
      <c r="CR58" s="616"/>
      <c r="CS58" s="59"/>
      <c r="CT58" s="620"/>
      <c r="CU58" s="615"/>
      <c r="CV58" s="615"/>
      <c r="CW58" s="619"/>
      <c r="CX58" s="616"/>
      <c r="CY58" s="616"/>
      <c r="CZ58" s="616"/>
      <c r="DA58" s="616"/>
      <c r="DB58" s="616"/>
      <c r="DC58" s="616"/>
      <c r="DD58" s="59"/>
      <c r="DE58" s="620"/>
      <c r="DF58" s="615"/>
      <c r="DG58" s="615"/>
      <c r="DH58" s="619"/>
      <c r="DI58" s="616"/>
      <c r="DJ58" s="616"/>
      <c r="DK58" s="616"/>
      <c r="DL58" s="616"/>
      <c r="DM58" s="616"/>
      <c r="DN58" s="616"/>
      <c r="DO58" s="59"/>
      <c r="DP58" s="620"/>
      <c r="DQ58" s="615"/>
      <c r="DR58" s="615"/>
      <c r="DS58" s="619"/>
      <c r="DT58" s="616"/>
      <c r="DU58" s="616"/>
      <c r="DV58" s="616"/>
      <c r="DW58" s="616"/>
      <c r="DX58" s="616"/>
      <c r="DY58" s="616"/>
      <c r="DZ58" s="59"/>
      <c r="EA58" s="620"/>
      <c r="EB58" s="615"/>
      <c r="EC58" s="615"/>
      <c r="ED58" s="619"/>
      <c r="EE58" s="616"/>
      <c r="EF58" s="616"/>
      <c r="EG58" s="616"/>
      <c r="EH58" s="616"/>
      <c r="EI58" s="616"/>
      <c r="EJ58" s="616"/>
      <c r="EK58" s="59"/>
      <c r="EL58" s="620"/>
      <c r="EM58" s="615"/>
      <c r="EN58" s="615"/>
      <c r="EO58" s="619"/>
      <c r="EP58" s="616"/>
      <c r="EQ58" s="616"/>
      <c r="ER58" s="616"/>
      <c r="ES58" s="616"/>
      <c r="ET58" s="616"/>
      <c r="EU58" s="616"/>
      <c r="EV58" s="59"/>
      <c r="EW58" s="620"/>
      <c r="EX58" s="615"/>
      <c r="EY58" s="615"/>
      <c r="EZ58" s="619"/>
      <c r="FA58" s="616"/>
      <c r="FB58" s="616"/>
      <c r="FC58" s="616"/>
      <c r="FD58" s="616"/>
      <c r="FE58" s="616"/>
      <c r="FF58" s="616"/>
      <c r="FG58" s="59"/>
      <c r="FH58" s="620"/>
      <c r="FI58" s="615"/>
      <c r="FJ58" s="615"/>
      <c r="FK58" s="619"/>
      <c r="FL58" s="616"/>
      <c r="FM58" s="616"/>
      <c r="FN58" s="616"/>
      <c r="FO58" s="616"/>
      <c r="FP58" s="616"/>
      <c r="FQ58" s="616"/>
      <c r="FR58" s="59"/>
      <c r="FS58" s="620"/>
      <c r="FT58" s="615"/>
      <c r="FU58" s="615"/>
      <c r="FV58" s="619"/>
      <c r="FW58" s="616"/>
      <c r="FX58" s="616"/>
      <c r="FY58" s="616"/>
      <c r="FZ58" s="616"/>
      <c r="GA58" s="616"/>
      <c r="GB58" s="616"/>
      <c r="GC58" s="59"/>
      <c r="GD58" s="620"/>
      <c r="GE58" s="615"/>
      <c r="GF58" s="615"/>
      <c r="GG58" s="619"/>
      <c r="GH58" s="616"/>
      <c r="GI58" s="616"/>
      <c r="GJ58" s="616"/>
      <c r="GK58" s="616"/>
      <c r="GL58" s="616"/>
      <c r="GM58" s="616"/>
      <c r="GN58" s="59"/>
      <c r="GO58" s="620"/>
      <c r="GP58" s="615"/>
      <c r="GQ58" s="615"/>
      <c r="GR58" s="619"/>
      <c r="GS58" s="616"/>
      <c r="GT58" s="616"/>
      <c r="GU58" s="616"/>
      <c r="GV58" s="616"/>
      <c r="GW58" s="616"/>
      <c r="GX58" s="616"/>
      <c r="GY58" s="59"/>
      <c r="GZ58" s="620"/>
      <c r="HA58" s="615"/>
      <c r="HB58" s="615"/>
      <c r="HC58" s="619"/>
      <c r="HD58" s="616"/>
      <c r="HE58" s="616"/>
      <c r="HF58" s="616"/>
      <c r="HG58" s="616"/>
      <c r="HH58" s="616"/>
      <c r="HI58" s="616"/>
      <c r="HJ58" s="59"/>
      <c r="HK58" s="620"/>
      <c r="HL58" s="615"/>
      <c r="HM58" s="615"/>
      <c r="HN58" s="619"/>
      <c r="HO58" s="616"/>
      <c r="HP58" s="616"/>
      <c r="HQ58" s="616"/>
      <c r="HR58" s="616"/>
      <c r="HS58" s="616"/>
      <c r="HT58" s="616"/>
      <c r="HU58" s="59"/>
      <c r="HV58" s="620"/>
      <c r="HW58" s="615"/>
      <c r="HX58" s="615"/>
      <c r="HY58" s="619"/>
      <c r="HZ58" s="616"/>
      <c r="IA58" s="616"/>
      <c r="IB58" s="616"/>
      <c r="IC58" s="616"/>
      <c r="ID58" s="616"/>
      <c r="IE58" s="616"/>
      <c r="IF58" s="59"/>
      <c r="IG58" s="620"/>
      <c r="IH58" s="615"/>
      <c r="II58" s="615"/>
    </row>
    <row r="59" spans="1:243" x14ac:dyDescent="0.3">
      <c r="A59" s="973"/>
      <c r="B59" s="66"/>
      <c r="C59" s="66"/>
      <c r="D59" s="974"/>
      <c r="E59" s="974"/>
      <c r="F59" s="974"/>
      <c r="G59" s="974"/>
      <c r="H59" s="974"/>
      <c r="I59" s="974"/>
      <c r="J59" s="974"/>
      <c r="K59" s="974"/>
      <c r="L59" s="974"/>
      <c r="M59" s="974"/>
      <c r="N59" s="974"/>
      <c r="O59" s="974"/>
      <c r="P59" s="974"/>
      <c r="Q59" s="974"/>
      <c r="R59" s="974"/>
      <c r="S59" s="974"/>
      <c r="T59" s="616"/>
      <c r="U59" s="59"/>
      <c r="V59" s="620"/>
      <c r="W59" s="615"/>
      <c r="X59" s="975"/>
      <c r="Y59" s="975"/>
      <c r="Z59" s="976"/>
      <c r="AA59" s="616"/>
      <c r="AB59" s="616"/>
      <c r="AC59" s="616"/>
      <c r="AD59" s="616"/>
      <c r="AE59" s="59"/>
      <c r="AF59" s="620"/>
      <c r="AG59" s="615"/>
      <c r="AH59" s="615"/>
      <c r="AI59" s="619"/>
      <c r="AJ59" s="616"/>
      <c r="AK59" s="616"/>
      <c r="AL59" s="616"/>
      <c r="AM59" s="616"/>
      <c r="AN59" s="616"/>
      <c r="AO59" s="616"/>
      <c r="AP59" s="59"/>
      <c r="AQ59" s="620"/>
      <c r="AR59" s="615"/>
      <c r="AS59" s="615"/>
      <c r="AT59" s="619"/>
      <c r="AU59" s="616"/>
      <c r="AV59" s="616"/>
      <c r="AW59" s="616"/>
      <c r="AX59" s="616"/>
      <c r="AY59" s="616"/>
      <c r="AZ59" s="616"/>
      <c r="BA59" s="59"/>
      <c r="BB59" s="620"/>
      <c r="BC59" s="615"/>
      <c r="BD59" s="615"/>
      <c r="BE59" s="619"/>
      <c r="BF59" s="616"/>
      <c r="BG59" s="616"/>
      <c r="BH59" s="616"/>
      <c r="BI59" s="616"/>
      <c r="BJ59" s="616"/>
      <c r="BK59" s="616"/>
      <c r="BL59" s="59"/>
      <c r="BM59" s="620"/>
      <c r="BN59" s="615"/>
      <c r="BO59" s="615"/>
      <c r="BP59" s="619"/>
      <c r="BQ59" s="616"/>
      <c r="BR59" s="616"/>
      <c r="BS59" s="616"/>
      <c r="BT59" s="616"/>
      <c r="BU59" s="616"/>
      <c r="BV59" s="616"/>
      <c r="BW59" s="59"/>
      <c r="BX59" s="620"/>
      <c r="BY59" s="615"/>
      <c r="BZ59" s="615"/>
      <c r="CA59" s="619"/>
      <c r="CB59" s="616"/>
      <c r="CC59" s="616"/>
      <c r="CD59" s="616"/>
      <c r="CE59" s="616"/>
      <c r="CF59" s="616"/>
      <c r="CG59" s="616"/>
      <c r="CH59" s="59"/>
      <c r="CI59" s="620"/>
      <c r="CJ59" s="615"/>
      <c r="CK59" s="615"/>
      <c r="CL59" s="619"/>
      <c r="CM59" s="616"/>
      <c r="CN59" s="616"/>
      <c r="CO59" s="616"/>
      <c r="CP59" s="616"/>
      <c r="CQ59" s="616"/>
      <c r="CR59" s="616"/>
      <c r="CS59" s="59"/>
      <c r="CT59" s="620"/>
      <c r="CU59" s="615"/>
      <c r="CV59" s="615"/>
      <c r="CW59" s="619"/>
      <c r="CX59" s="616"/>
      <c r="CY59" s="616"/>
      <c r="CZ59" s="616"/>
      <c r="DA59" s="616"/>
      <c r="DB59" s="616"/>
      <c r="DC59" s="616"/>
      <c r="DD59" s="59"/>
      <c r="DE59" s="620"/>
      <c r="DF59" s="615"/>
      <c r="DG59" s="615"/>
      <c r="DH59" s="619"/>
      <c r="DI59" s="616"/>
      <c r="DJ59" s="616"/>
      <c r="DK59" s="616"/>
      <c r="DL59" s="616"/>
      <c r="DM59" s="616"/>
      <c r="DN59" s="616"/>
      <c r="DO59" s="59"/>
      <c r="DP59" s="620"/>
      <c r="DQ59" s="615"/>
      <c r="DR59" s="615"/>
      <c r="DS59" s="619"/>
      <c r="DT59" s="616"/>
      <c r="DU59" s="616"/>
      <c r="DV59" s="616"/>
      <c r="DW59" s="616"/>
      <c r="DX59" s="616"/>
      <c r="DY59" s="616"/>
      <c r="DZ59" s="59"/>
      <c r="EA59" s="620"/>
      <c r="EB59" s="615"/>
      <c r="EC59" s="615"/>
      <c r="ED59" s="619"/>
      <c r="EE59" s="616"/>
      <c r="EF59" s="616"/>
      <c r="EG59" s="616"/>
      <c r="EH59" s="616"/>
      <c r="EI59" s="616"/>
      <c r="EJ59" s="616"/>
      <c r="EK59" s="59"/>
      <c r="EL59" s="620"/>
      <c r="EM59" s="615"/>
      <c r="EN59" s="615"/>
      <c r="EO59" s="619"/>
      <c r="EP59" s="616"/>
      <c r="EQ59" s="616"/>
      <c r="ER59" s="616"/>
      <c r="ES59" s="616"/>
      <c r="ET59" s="616"/>
      <c r="EU59" s="616"/>
      <c r="EV59" s="59"/>
      <c r="EW59" s="620"/>
      <c r="EX59" s="615"/>
      <c r="EY59" s="615"/>
      <c r="EZ59" s="619"/>
      <c r="FA59" s="616"/>
      <c r="FB59" s="616"/>
      <c r="FC59" s="616"/>
      <c r="FD59" s="616"/>
      <c r="FE59" s="616"/>
      <c r="FF59" s="616"/>
      <c r="FG59" s="59"/>
      <c r="FH59" s="620"/>
      <c r="FI59" s="615"/>
      <c r="FJ59" s="615"/>
      <c r="FK59" s="619"/>
      <c r="FL59" s="616"/>
      <c r="FM59" s="616"/>
      <c r="FN59" s="616"/>
      <c r="FO59" s="616"/>
      <c r="FP59" s="616"/>
      <c r="FQ59" s="616"/>
      <c r="FR59" s="59"/>
      <c r="FS59" s="620"/>
      <c r="FT59" s="615"/>
      <c r="FU59" s="615"/>
      <c r="FV59" s="619"/>
      <c r="FW59" s="616"/>
      <c r="FX59" s="616"/>
      <c r="FY59" s="616"/>
      <c r="FZ59" s="616"/>
      <c r="GA59" s="616"/>
      <c r="GB59" s="616"/>
      <c r="GC59" s="59"/>
      <c r="GD59" s="620"/>
      <c r="GE59" s="615"/>
      <c r="GF59" s="615"/>
      <c r="GG59" s="619"/>
      <c r="GH59" s="616"/>
      <c r="GI59" s="616"/>
      <c r="GJ59" s="616"/>
      <c r="GK59" s="616"/>
      <c r="GL59" s="616"/>
      <c r="GM59" s="616"/>
      <c r="GN59" s="59"/>
      <c r="GO59" s="620"/>
      <c r="GP59" s="615"/>
      <c r="GQ59" s="615"/>
      <c r="GR59" s="619"/>
      <c r="GS59" s="616"/>
      <c r="GT59" s="616"/>
      <c r="GU59" s="616"/>
      <c r="GV59" s="616"/>
      <c r="GW59" s="616"/>
      <c r="GX59" s="616"/>
      <c r="GY59" s="59"/>
      <c r="GZ59" s="620"/>
      <c r="HA59" s="615"/>
      <c r="HB59" s="615"/>
      <c r="HC59" s="619"/>
      <c r="HD59" s="616"/>
      <c r="HE59" s="616"/>
      <c r="HF59" s="616"/>
      <c r="HG59" s="616"/>
      <c r="HH59" s="616"/>
      <c r="HI59" s="616"/>
      <c r="HJ59" s="59"/>
      <c r="HK59" s="620"/>
      <c r="HL59" s="615"/>
      <c r="HM59" s="615"/>
      <c r="HN59" s="619"/>
      <c r="HO59" s="616"/>
      <c r="HP59" s="616"/>
      <c r="HQ59" s="616"/>
      <c r="HR59" s="616"/>
      <c r="HS59" s="616"/>
      <c r="HT59" s="616"/>
      <c r="HU59" s="59"/>
      <c r="HV59" s="620"/>
      <c r="HW59" s="615"/>
      <c r="HX59" s="615"/>
      <c r="HY59" s="619"/>
      <c r="HZ59" s="616"/>
      <c r="IA59" s="616"/>
      <c r="IB59" s="616"/>
      <c r="IC59" s="616"/>
      <c r="ID59" s="616"/>
      <c r="IE59" s="616"/>
      <c r="IF59" s="59"/>
      <c r="IG59" s="620"/>
      <c r="IH59" s="615"/>
      <c r="II59" s="615"/>
    </row>
    <row r="60" spans="1:243" x14ac:dyDescent="0.3">
      <c r="A60" s="973"/>
      <c r="B60" s="69"/>
      <c r="C60" s="69"/>
      <c r="D60" s="974"/>
      <c r="E60" s="974"/>
      <c r="F60" s="974"/>
      <c r="G60" s="974"/>
      <c r="H60" s="974"/>
      <c r="I60" s="974"/>
      <c r="J60" s="974"/>
      <c r="K60" s="974"/>
      <c r="L60" s="974"/>
      <c r="M60" s="974"/>
      <c r="N60" s="974"/>
      <c r="O60" s="974"/>
      <c r="P60" s="974"/>
      <c r="Q60" s="974"/>
      <c r="R60" s="974"/>
      <c r="S60" s="974"/>
      <c r="T60" s="616"/>
      <c r="U60" s="59"/>
      <c r="V60" s="620"/>
      <c r="W60" s="615"/>
      <c r="X60" s="954"/>
      <c r="Y60" s="954"/>
      <c r="Z60" s="955"/>
      <c r="AA60" s="616"/>
      <c r="AB60" s="616"/>
      <c r="AC60" s="616"/>
      <c r="AD60" s="616"/>
      <c r="AE60" s="59"/>
      <c r="AF60" s="620"/>
      <c r="AG60" s="615"/>
      <c r="AH60" s="615"/>
      <c r="AI60" s="619"/>
      <c r="AJ60" s="616"/>
      <c r="AK60" s="616"/>
      <c r="AL60" s="616"/>
      <c r="AM60" s="616"/>
      <c r="AN60" s="616"/>
      <c r="AO60" s="616"/>
      <c r="AP60" s="59"/>
      <c r="AQ60" s="620"/>
      <c r="AR60" s="615"/>
      <c r="AS60" s="615"/>
      <c r="AT60" s="619"/>
      <c r="AU60" s="616"/>
      <c r="AV60" s="616"/>
      <c r="AW60" s="616"/>
      <c r="AX60" s="616"/>
      <c r="AY60" s="616"/>
      <c r="AZ60" s="616"/>
      <c r="BA60" s="59"/>
      <c r="BB60" s="620"/>
      <c r="BC60" s="615"/>
      <c r="BD60" s="615"/>
      <c r="BE60" s="619"/>
      <c r="BF60" s="616"/>
      <c r="BG60" s="616"/>
      <c r="BH60" s="616"/>
      <c r="BI60" s="616"/>
      <c r="BJ60" s="616"/>
      <c r="BK60" s="616"/>
      <c r="BL60" s="59"/>
      <c r="BM60" s="620"/>
      <c r="BN60" s="615"/>
      <c r="BO60" s="615"/>
      <c r="BP60" s="619"/>
      <c r="BQ60" s="616"/>
      <c r="BR60" s="616"/>
      <c r="BS60" s="616"/>
      <c r="BT60" s="616"/>
      <c r="BU60" s="616"/>
      <c r="BV60" s="616"/>
      <c r="BW60" s="59"/>
      <c r="BX60" s="620"/>
      <c r="BY60" s="615"/>
      <c r="BZ60" s="615"/>
      <c r="CA60" s="619"/>
      <c r="CB60" s="616"/>
      <c r="CC60" s="616"/>
      <c r="CD60" s="616"/>
      <c r="CE60" s="616"/>
      <c r="CF60" s="616"/>
      <c r="CG60" s="616"/>
      <c r="CH60" s="59"/>
      <c r="CI60" s="620"/>
      <c r="CJ60" s="615"/>
      <c r="CK60" s="615"/>
      <c r="CL60" s="619"/>
      <c r="CM60" s="616"/>
      <c r="CN60" s="616"/>
      <c r="CO60" s="616"/>
      <c r="CP60" s="616"/>
      <c r="CQ60" s="616"/>
      <c r="CR60" s="616"/>
      <c r="CS60" s="59"/>
      <c r="CT60" s="620"/>
      <c r="CU60" s="615"/>
      <c r="CV60" s="615"/>
      <c r="CW60" s="619"/>
      <c r="CX60" s="616"/>
      <c r="CY60" s="616"/>
      <c r="CZ60" s="616"/>
      <c r="DA60" s="616"/>
      <c r="DB60" s="616"/>
      <c r="DC60" s="616"/>
      <c r="DD60" s="59"/>
      <c r="DE60" s="620"/>
      <c r="DF60" s="615"/>
      <c r="DG60" s="615"/>
      <c r="DH60" s="619"/>
      <c r="DI60" s="616"/>
      <c r="DJ60" s="616"/>
      <c r="DK60" s="616"/>
      <c r="DL60" s="616"/>
      <c r="DM60" s="616"/>
      <c r="DN60" s="616"/>
      <c r="DO60" s="59"/>
      <c r="DP60" s="620"/>
      <c r="DQ60" s="615"/>
      <c r="DR60" s="615"/>
      <c r="DS60" s="619"/>
      <c r="DT60" s="616"/>
      <c r="DU60" s="616"/>
      <c r="DV60" s="616"/>
      <c r="DW60" s="616"/>
      <c r="DX60" s="616"/>
      <c r="DY60" s="616"/>
      <c r="DZ60" s="59"/>
      <c r="EA60" s="620"/>
      <c r="EB60" s="615"/>
      <c r="EC60" s="615"/>
      <c r="ED60" s="619"/>
      <c r="EE60" s="616"/>
      <c r="EF60" s="616"/>
      <c r="EG60" s="616"/>
      <c r="EH60" s="616"/>
      <c r="EI60" s="616"/>
      <c r="EJ60" s="616"/>
      <c r="EK60" s="59"/>
      <c r="EL60" s="620"/>
      <c r="EM60" s="615"/>
      <c r="EN60" s="615"/>
      <c r="EO60" s="619"/>
      <c r="EP60" s="616"/>
      <c r="EQ60" s="616"/>
      <c r="ER60" s="616"/>
      <c r="ES60" s="616"/>
      <c r="ET60" s="616"/>
      <c r="EU60" s="616"/>
      <c r="EV60" s="59"/>
      <c r="EW60" s="620"/>
      <c r="EX60" s="615"/>
      <c r="EY60" s="615"/>
      <c r="EZ60" s="619"/>
      <c r="FA60" s="616"/>
      <c r="FB60" s="616"/>
      <c r="FC60" s="616"/>
      <c r="FD60" s="616"/>
      <c r="FE60" s="616"/>
      <c r="FF60" s="616"/>
      <c r="FG60" s="59"/>
      <c r="FH60" s="620"/>
      <c r="FI60" s="615"/>
      <c r="FJ60" s="615"/>
      <c r="FK60" s="619"/>
      <c r="FL60" s="616"/>
      <c r="FM60" s="616"/>
      <c r="FN60" s="616"/>
      <c r="FO60" s="616"/>
      <c r="FP60" s="616"/>
      <c r="FQ60" s="616"/>
      <c r="FR60" s="59"/>
      <c r="FS60" s="620"/>
      <c r="FT60" s="615"/>
      <c r="FU60" s="615"/>
      <c r="FV60" s="619"/>
      <c r="FW60" s="616"/>
      <c r="FX60" s="616"/>
      <c r="FY60" s="616"/>
      <c r="FZ60" s="616"/>
      <c r="GA60" s="616"/>
      <c r="GB60" s="616"/>
      <c r="GC60" s="59"/>
      <c r="GD60" s="620"/>
      <c r="GE60" s="615"/>
      <c r="GF60" s="615"/>
      <c r="GG60" s="619"/>
      <c r="GH60" s="616"/>
      <c r="GI60" s="616"/>
      <c r="GJ60" s="616"/>
      <c r="GK60" s="616"/>
      <c r="GL60" s="616"/>
      <c r="GM60" s="616"/>
      <c r="GN60" s="59"/>
      <c r="GO60" s="620"/>
      <c r="GP60" s="615"/>
      <c r="GQ60" s="615"/>
      <c r="GR60" s="619"/>
      <c r="GS60" s="616"/>
      <c r="GT60" s="616"/>
      <c r="GU60" s="616"/>
      <c r="GV60" s="616"/>
      <c r="GW60" s="616"/>
      <c r="GX60" s="616"/>
      <c r="GY60" s="59"/>
      <c r="GZ60" s="620"/>
      <c r="HA60" s="615"/>
      <c r="HB60" s="615"/>
      <c r="HC60" s="619"/>
      <c r="HD60" s="616"/>
      <c r="HE60" s="616"/>
      <c r="HF60" s="616"/>
      <c r="HG60" s="616"/>
      <c r="HH60" s="616"/>
      <c r="HI60" s="616"/>
      <c r="HJ60" s="59"/>
      <c r="HK60" s="620"/>
      <c r="HL60" s="615"/>
      <c r="HM60" s="615"/>
      <c r="HN60" s="619"/>
      <c r="HO60" s="616"/>
      <c r="HP60" s="616"/>
      <c r="HQ60" s="616"/>
      <c r="HR60" s="616"/>
      <c r="HS60" s="616"/>
      <c r="HT60" s="616"/>
      <c r="HU60" s="59"/>
      <c r="HV60" s="620"/>
      <c r="HW60" s="615"/>
      <c r="HX60" s="615"/>
      <c r="HY60" s="619"/>
      <c r="HZ60" s="616"/>
      <c r="IA60" s="616"/>
      <c r="IB60" s="616"/>
      <c r="IC60" s="616"/>
      <c r="ID60" s="616"/>
      <c r="IE60" s="616"/>
      <c r="IF60" s="59"/>
      <c r="IG60" s="620"/>
      <c r="IH60" s="615"/>
      <c r="II60" s="615"/>
    </row>
    <row r="61" spans="1:243" x14ac:dyDescent="0.3">
      <c r="A61" s="973"/>
      <c r="B61" s="69"/>
      <c r="C61" s="69"/>
      <c r="D61" s="974"/>
      <c r="E61" s="974"/>
      <c r="F61" s="974"/>
      <c r="G61" s="974"/>
      <c r="H61" s="974"/>
      <c r="I61" s="974"/>
      <c r="J61" s="974"/>
      <c r="K61" s="974"/>
      <c r="L61" s="974"/>
      <c r="M61" s="974"/>
      <c r="N61" s="974"/>
      <c r="O61" s="974"/>
      <c r="P61" s="974"/>
      <c r="Q61" s="974"/>
      <c r="R61" s="974"/>
      <c r="S61" s="974"/>
      <c r="T61" s="616"/>
      <c r="U61" s="59"/>
      <c r="V61" s="620"/>
      <c r="W61" s="615"/>
      <c r="X61" s="977"/>
      <c r="Y61" s="977"/>
      <c r="Z61" s="976"/>
      <c r="AA61" s="616"/>
      <c r="AB61" s="616"/>
      <c r="AC61" s="616"/>
      <c r="AD61" s="616"/>
      <c r="AE61" s="59"/>
      <c r="AF61" s="620"/>
      <c r="AG61" s="615"/>
      <c r="AH61" s="615"/>
      <c r="AI61" s="619"/>
      <c r="AJ61" s="616"/>
      <c r="AK61" s="616"/>
      <c r="AL61" s="616"/>
      <c r="AM61" s="616"/>
      <c r="AN61" s="616"/>
      <c r="AO61" s="616"/>
      <c r="AP61" s="59"/>
      <c r="AQ61" s="620"/>
      <c r="AR61" s="615"/>
      <c r="AS61" s="615"/>
      <c r="AT61" s="619"/>
      <c r="AU61" s="616"/>
      <c r="AV61" s="616"/>
      <c r="AW61" s="616"/>
      <c r="AX61" s="616"/>
      <c r="AY61" s="616"/>
      <c r="AZ61" s="616"/>
      <c r="BA61" s="59"/>
      <c r="BB61" s="620"/>
      <c r="BC61" s="615"/>
      <c r="BD61" s="615"/>
      <c r="BE61" s="619"/>
      <c r="BF61" s="616"/>
      <c r="BG61" s="616"/>
      <c r="BH61" s="616"/>
      <c r="BI61" s="616"/>
      <c r="BJ61" s="616"/>
      <c r="BK61" s="616"/>
      <c r="BL61" s="59"/>
      <c r="BM61" s="620"/>
      <c r="BN61" s="615"/>
      <c r="BO61" s="615"/>
      <c r="BP61" s="619"/>
      <c r="BQ61" s="616"/>
      <c r="BR61" s="616"/>
      <c r="BS61" s="616"/>
      <c r="BT61" s="616"/>
      <c r="BU61" s="616"/>
      <c r="BV61" s="616"/>
      <c r="BW61" s="59"/>
      <c r="BX61" s="620"/>
      <c r="BY61" s="615"/>
      <c r="BZ61" s="615"/>
      <c r="CA61" s="619"/>
      <c r="CB61" s="616"/>
      <c r="CC61" s="616"/>
      <c r="CD61" s="616"/>
      <c r="CE61" s="616"/>
      <c r="CF61" s="616"/>
      <c r="CG61" s="616"/>
      <c r="CH61" s="59"/>
      <c r="CI61" s="620"/>
      <c r="CJ61" s="615"/>
      <c r="CK61" s="615"/>
      <c r="CL61" s="619"/>
      <c r="CM61" s="616"/>
      <c r="CN61" s="616"/>
      <c r="CO61" s="616"/>
      <c r="CP61" s="616"/>
      <c r="CQ61" s="616"/>
      <c r="CR61" s="616"/>
      <c r="CS61" s="59"/>
      <c r="CT61" s="620"/>
      <c r="CU61" s="615"/>
      <c r="CV61" s="615"/>
      <c r="CW61" s="619"/>
      <c r="CX61" s="616"/>
      <c r="CY61" s="616"/>
      <c r="CZ61" s="616"/>
      <c r="DA61" s="616"/>
      <c r="DB61" s="616"/>
      <c r="DC61" s="616"/>
      <c r="DD61" s="59"/>
      <c r="DE61" s="620"/>
      <c r="DF61" s="615"/>
      <c r="DG61" s="615"/>
      <c r="DH61" s="619"/>
      <c r="DI61" s="616"/>
      <c r="DJ61" s="616"/>
      <c r="DK61" s="616"/>
      <c r="DL61" s="616"/>
      <c r="DM61" s="616"/>
      <c r="DN61" s="616"/>
      <c r="DO61" s="59"/>
      <c r="DP61" s="620"/>
      <c r="DQ61" s="615"/>
      <c r="DR61" s="615"/>
      <c r="DS61" s="619"/>
      <c r="DT61" s="616"/>
      <c r="DU61" s="616"/>
      <c r="DV61" s="616"/>
      <c r="DW61" s="616"/>
      <c r="DX61" s="616"/>
      <c r="DY61" s="616"/>
      <c r="DZ61" s="59"/>
      <c r="EA61" s="620"/>
      <c r="EB61" s="615"/>
      <c r="EC61" s="615"/>
      <c r="ED61" s="619"/>
      <c r="EE61" s="616"/>
      <c r="EF61" s="616"/>
      <c r="EG61" s="616"/>
      <c r="EH61" s="616"/>
      <c r="EI61" s="616"/>
      <c r="EJ61" s="616"/>
      <c r="EK61" s="59"/>
      <c r="EL61" s="620"/>
      <c r="EM61" s="615"/>
      <c r="EN61" s="615"/>
      <c r="EO61" s="619"/>
      <c r="EP61" s="616"/>
      <c r="EQ61" s="616"/>
      <c r="ER61" s="616"/>
      <c r="ES61" s="616"/>
      <c r="ET61" s="616"/>
      <c r="EU61" s="616"/>
      <c r="EV61" s="59"/>
      <c r="EW61" s="620"/>
      <c r="EX61" s="615"/>
      <c r="EY61" s="615"/>
      <c r="EZ61" s="619"/>
      <c r="FA61" s="616"/>
      <c r="FB61" s="616"/>
      <c r="FC61" s="616"/>
      <c r="FD61" s="616"/>
      <c r="FE61" s="616"/>
      <c r="FF61" s="616"/>
      <c r="FG61" s="59"/>
      <c r="FH61" s="620"/>
      <c r="FI61" s="615"/>
      <c r="FJ61" s="615"/>
      <c r="FK61" s="619"/>
      <c r="FL61" s="616"/>
      <c r="FM61" s="616"/>
      <c r="FN61" s="616"/>
      <c r="FO61" s="616"/>
      <c r="FP61" s="616"/>
      <c r="FQ61" s="616"/>
      <c r="FR61" s="59"/>
      <c r="FS61" s="620"/>
      <c r="FT61" s="615"/>
      <c r="FU61" s="615"/>
      <c r="FV61" s="619"/>
      <c r="FW61" s="616"/>
      <c r="FX61" s="616"/>
      <c r="FY61" s="616"/>
      <c r="FZ61" s="616"/>
      <c r="GA61" s="616"/>
      <c r="GB61" s="616"/>
      <c r="GC61" s="59"/>
      <c r="GD61" s="620"/>
      <c r="GE61" s="615"/>
      <c r="GF61" s="615"/>
      <c r="GG61" s="619"/>
      <c r="GH61" s="616"/>
      <c r="GI61" s="616"/>
      <c r="GJ61" s="616"/>
      <c r="GK61" s="616"/>
      <c r="GL61" s="616"/>
      <c r="GM61" s="616"/>
      <c r="GN61" s="59"/>
      <c r="GO61" s="620"/>
      <c r="GP61" s="615"/>
      <c r="GQ61" s="615"/>
      <c r="GR61" s="619"/>
      <c r="GS61" s="616"/>
      <c r="GT61" s="616"/>
      <c r="GU61" s="616"/>
      <c r="GV61" s="616"/>
      <c r="GW61" s="616"/>
      <c r="GX61" s="616"/>
      <c r="GY61" s="59"/>
      <c r="GZ61" s="620"/>
      <c r="HA61" s="615"/>
      <c r="HB61" s="615"/>
      <c r="HC61" s="619"/>
      <c r="HD61" s="616"/>
      <c r="HE61" s="616"/>
      <c r="HF61" s="616"/>
      <c r="HG61" s="616"/>
      <c r="HH61" s="616"/>
      <c r="HI61" s="616"/>
      <c r="HJ61" s="59"/>
      <c r="HK61" s="620"/>
      <c r="HL61" s="615"/>
      <c r="HM61" s="615"/>
      <c r="HN61" s="619"/>
      <c r="HO61" s="616"/>
      <c r="HP61" s="616"/>
      <c r="HQ61" s="616"/>
      <c r="HR61" s="616"/>
      <c r="HS61" s="616"/>
      <c r="HT61" s="616"/>
      <c r="HU61" s="59"/>
      <c r="HV61" s="620"/>
      <c r="HW61" s="615"/>
      <c r="HX61" s="615"/>
      <c r="HY61" s="619"/>
      <c r="HZ61" s="616"/>
      <c r="IA61" s="616"/>
      <c r="IB61" s="616"/>
      <c r="IC61" s="616"/>
      <c r="ID61" s="616"/>
      <c r="IE61" s="616"/>
      <c r="IF61" s="59"/>
      <c r="IG61" s="620"/>
      <c r="IH61" s="615"/>
      <c r="II61" s="615"/>
    </row>
    <row r="62" spans="1:243" x14ac:dyDescent="0.3">
      <c r="A62" s="973"/>
      <c r="B62" s="66"/>
      <c r="C62" s="66"/>
      <c r="D62" s="974"/>
      <c r="E62" s="974"/>
      <c r="F62" s="974"/>
      <c r="G62" s="974"/>
      <c r="H62" s="974"/>
      <c r="I62" s="974"/>
      <c r="J62" s="974"/>
      <c r="K62" s="974"/>
      <c r="L62" s="974"/>
      <c r="M62" s="974"/>
      <c r="N62" s="974"/>
      <c r="O62" s="974"/>
      <c r="P62" s="974"/>
      <c r="Q62" s="974"/>
      <c r="R62" s="974"/>
      <c r="S62" s="974"/>
      <c r="T62" s="616"/>
      <c r="U62" s="59"/>
      <c r="V62" s="620"/>
      <c r="W62" s="615"/>
      <c r="X62" s="956"/>
      <c r="Y62" s="956"/>
      <c r="Z62" s="957"/>
      <c r="AA62" s="616"/>
      <c r="AB62" s="616"/>
      <c r="AC62" s="616"/>
      <c r="AD62" s="616"/>
      <c r="AE62" s="59"/>
      <c r="AF62" s="620"/>
      <c r="AG62" s="615"/>
      <c r="AH62" s="615"/>
      <c r="AI62" s="619"/>
      <c r="AJ62" s="616"/>
      <c r="AK62" s="616"/>
      <c r="AL62" s="616"/>
      <c r="AM62" s="616"/>
      <c r="AN62" s="616"/>
      <c r="AO62" s="616"/>
      <c r="AP62" s="59"/>
      <c r="AQ62" s="620"/>
      <c r="AR62" s="615"/>
      <c r="AS62" s="615"/>
      <c r="AT62" s="619"/>
      <c r="AU62" s="616"/>
      <c r="AV62" s="616"/>
      <c r="AW62" s="616"/>
      <c r="AX62" s="616"/>
      <c r="AY62" s="616"/>
      <c r="AZ62" s="616"/>
      <c r="BA62" s="59"/>
      <c r="BB62" s="620"/>
      <c r="BC62" s="615"/>
      <c r="BD62" s="615"/>
      <c r="BE62" s="619"/>
      <c r="BF62" s="616"/>
      <c r="BG62" s="616"/>
      <c r="BH62" s="616"/>
      <c r="BI62" s="616"/>
      <c r="BJ62" s="616"/>
      <c r="BK62" s="616"/>
      <c r="BL62" s="59"/>
      <c r="BM62" s="620"/>
      <c r="BN62" s="615"/>
      <c r="BO62" s="615"/>
      <c r="BP62" s="619"/>
      <c r="BQ62" s="616"/>
      <c r="BR62" s="616"/>
      <c r="BS62" s="616"/>
      <c r="BT62" s="616"/>
      <c r="BU62" s="616"/>
      <c r="BV62" s="616"/>
      <c r="BW62" s="59"/>
      <c r="BX62" s="620"/>
      <c r="BY62" s="615"/>
      <c r="BZ62" s="615"/>
      <c r="CA62" s="619"/>
      <c r="CB62" s="616"/>
      <c r="CC62" s="616"/>
      <c r="CD62" s="616"/>
      <c r="CE62" s="616"/>
      <c r="CF62" s="616"/>
      <c r="CG62" s="616"/>
      <c r="CH62" s="59"/>
      <c r="CI62" s="620"/>
      <c r="CJ62" s="615"/>
      <c r="CK62" s="615"/>
      <c r="CL62" s="619"/>
      <c r="CM62" s="616"/>
      <c r="CN62" s="616"/>
      <c r="CO62" s="616"/>
      <c r="CP62" s="616"/>
      <c r="CQ62" s="616"/>
      <c r="CR62" s="616"/>
      <c r="CS62" s="59"/>
      <c r="CT62" s="620"/>
      <c r="CU62" s="615"/>
      <c r="CV62" s="615"/>
      <c r="CW62" s="619"/>
      <c r="CX62" s="616"/>
      <c r="CY62" s="616"/>
      <c r="CZ62" s="616"/>
      <c r="DA62" s="616"/>
      <c r="DB62" s="616"/>
      <c r="DC62" s="616"/>
      <c r="DD62" s="59"/>
      <c r="DE62" s="620"/>
      <c r="DF62" s="615"/>
      <c r="DG62" s="615"/>
      <c r="DH62" s="619"/>
      <c r="DI62" s="616"/>
      <c r="DJ62" s="616"/>
      <c r="DK62" s="616"/>
      <c r="DL62" s="616"/>
      <c r="DM62" s="616"/>
      <c r="DN62" s="616"/>
      <c r="DO62" s="59"/>
      <c r="DP62" s="620"/>
      <c r="DQ62" s="615"/>
      <c r="DR62" s="615"/>
      <c r="DS62" s="619"/>
      <c r="DT62" s="616"/>
      <c r="DU62" s="616"/>
      <c r="DV62" s="616"/>
      <c r="DW62" s="616"/>
      <c r="DX62" s="616"/>
      <c r="DY62" s="616"/>
      <c r="DZ62" s="59"/>
      <c r="EA62" s="620"/>
      <c r="EB62" s="615"/>
      <c r="EC62" s="615"/>
      <c r="ED62" s="619"/>
      <c r="EE62" s="616"/>
      <c r="EF62" s="616"/>
      <c r="EG62" s="616"/>
      <c r="EH62" s="616"/>
      <c r="EI62" s="616"/>
      <c r="EJ62" s="616"/>
      <c r="EK62" s="59"/>
      <c r="EL62" s="620"/>
      <c r="EM62" s="615"/>
      <c r="EN62" s="615"/>
      <c r="EO62" s="619"/>
      <c r="EP62" s="616"/>
      <c r="EQ62" s="616"/>
      <c r="ER62" s="616"/>
      <c r="ES62" s="616"/>
      <c r="ET62" s="616"/>
      <c r="EU62" s="616"/>
      <c r="EV62" s="59"/>
      <c r="EW62" s="620"/>
      <c r="EX62" s="615"/>
      <c r="EY62" s="615"/>
      <c r="EZ62" s="619"/>
      <c r="FA62" s="616"/>
      <c r="FB62" s="616"/>
      <c r="FC62" s="616"/>
      <c r="FD62" s="616"/>
      <c r="FE62" s="616"/>
      <c r="FF62" s="616"/>
      <c r="FG62" s="59"/>
      <c r="FH62" s="620"/>
      <c r="FI62" s="615"/>
      <c r="FJ62" s="615"/>
      <c r="FK62" s="619"/>
      <c r="FL62" s="616"/>
      <c r="FM62" s="616"/>
      <c r="FN62" s="616"/>
      <c r="FO62" s="616"/>
      <c r="FP62" s="616"/>
      <c r="FQ62" s="616"/>
      <c r="FR62" s="59"/>
      <c r="FS62" s="620"/>
      <c r="FT62" s="615"/>
      <c r="FU62" s="615"/>
      <c r="FV62" s="619"/>
      <c r="FW62" s="616"/>
      <c r="FX62" s="616"/>
      <c r="FY62" s="616"/>
      <c r="FZ62" s="616"/>
      <c r="GA62" s="616"/>
      <c r="GB62" s="616"/>
      <c r="GC62" s="59"/>
      <c r="GD62" s="620"/>
      <c r="GE62" s="615"/>
      <c r="GF62" s="615"/>
      <c r="GG62" s="619"/>
      <c r="GH62" s="616"/>
      <c r="GI62" s="616"/>
      <c r="GJ62" s="616"/>
      <c r="GK62" s="616"/>
      <c r="GL62" s="616"/>
      <c r="GM62" s="616"/>
      <c r="GN62" s="59"/>
      <c r="GO62" s="620"/>
      <c r="GP62" s="615"/>
      <c r="GQ62" s="615"/>
      <c r="GR62" s="619"/>
      <c r="GS62" s="616"/>
      <c r="GT62" s="616"/>
      <c r="GU62" s="616"/>
      <c r="GV62" s="616"/>
      <c r="GW62" s="616"/>
      <c r="GX62" s="616"/>
      <c r="GY62" s="59"/>
      <c r="GZ62" s="620"/>
      <c r="HA62" s="615"/>
      <c r="HB62" s="615"/>
      <c r="HC62" s="619"/>
      <c r="HD62" s="616"/>
      <c r="HE62" s="616"/>
      <c r="HF62" s="616"/>
      <c r="HG62" s="616"/>
      <c r="HH62" s="616"/>
      <c r="HI62" s="616"/>
      <c r="HJ62" s="59"/>
      <c r="HK62" s="620"/>
      <c r="HL62" s="615"/>
      <c r="HM62" s="615"/>
      <c r="HN62" s="619"/>
      <c r="HO62" s="616"/>
      <c r="HP62" s="616"/>
      <c r="HQ62" s="616"/>
      <c r="HR62" s="616"/>
      <c r="HS62" s="616"/>
      <c r="HT62" s="616"/>
      <c r="HU62" s="59"/>
      <c r="HV62" s="620"/>
      <c r="HW62" s="615"/>
      <c r="HX62" s="615"/>
      <c r="HY62" s="619"/>
      <c r="HZ62" s="616"/>
      <c r="IA62" s="616"/>
      <c r="IB62" s="616"/>
      <c r="IC62" s="616"/>
      <c r="ID62" s="616"/>
      <c r="IE62" s="616"/>
      <c r="IF62" s="59"/>
      <c r="IG62" s="620"/>
      <c r="IH62" s="615"/>
      <c r="II62" s="615"/>
    </row>
    <row r="63" spans="1:243" x14ac:dyDescent="0.3">
      <c r="A63" s="973"/>
      <c r="B63" s="66"/>
      <c r="C63" s="66"/>
      <c r="D63" s="974"/>
      <c r="E63" s="974"/>
      <c r="F63" s="974"/>
      <c r="G63" s="974"/>
      <c r="H63" s="974"/>
      <c r="I63" s="974"/>
      <c r="J63" s="974"/>
      <c r="K63" s="974"/>
      <c r="L63" s="974"/>
      <c r="M63" s="974"/>
      <c r="N63" s="974"/>
      <c r="O63" s="974"/>
      <c r="P63" s="974"/>
      <c r="Q63" s="974"/>
      <c r="R63" s="974"/>
      <c r="S63" s="974"/>
      <c r="T63" s="616"/>
      <c r="U63" s="59"/>
      <c r="V63" s="620"/>
      <c r="W63" s="615"/>
      <c r="X63" s="956"/>
      <c r="Y63" s="956"/>
      <c r="Z63" s="957"/>
      <c r="AA63" s="616"/>
      <c r="AB63" s="616"/>
      <c r="AC63" s="616"/>
      <c r="AD63" s="616"/>
      <c r="AE63" s="59"/>
      <c r="AF63" s="620"/>
      <c r="AG63" s="615"/>
      <c r="AH63" s="615"/>
      <c r="AI63" s="619"/>
      <c r="AJ63" s="616"/>
      <c r="AK63" s="616"/>
      <c r="AL63" s="616"/>
      <c r="AM63" s="616"/>
      <c r="AN63" s="616"/>
      <c r="AO63" s="616"/>
      <c r="AP63" s="59"/>
      <c r="AQ63" s="620"/>
      <c r="AR63" s="615"/>
      <c r="AS63" s="615"/>
      <c r="AT63" s="619"/>
      <c r="AU63" s="616"/>
      <c r="AV63" s="616"/>
      <c r="AW63" s="616"/>
      <c r="AX63" s="616"/>
      <c r="AY63" s="616"/>
      <c r="AZ63" s="616"/>
      <c r="BA63" s="59"/>
      <c r="BB63" s="620"/>
      <c r="BC63" s="615"/>
      <c r="BD63" s="615"/>
      <c r="BE63" s="619"/>
      <c r="BF63" s="616"/>
      <c r="BG63" s="616"/>
      <c r="BH63" s="616"/>
      <c r="BI63" s="616"/>
      <c r="BJ63" s="616"/>
      <c r="BK63" s="616"/>
      <c r="BL63" s="59"/>
      <c r="BM63" s="620"/>
      <c r="BN63" s="615"/>
      <c r="BO63" s="615"/>
      <c r="BP63" s="619"/>
      <c r="BQ63" s="616"/>
      <c r="BR63" s="616"/>
      <c r="BS63" s="616"/>
      <c r="BT63" s="616"/>
      <c r="BU63" s="616"/>
      <c r="BV63" s="616"/>
      <c r="BW63" s="59"/>
      <c r="BX63" s="620"/>
      <c r="BY63" s="615"/>
      <c r="BZ63" s="615"/>
      <c r="CA63" s="619"/>
      <c r="CB63" s="616"/>
      <c r="CC63" s="616"/>
      <c r="CD63" s="616"/>
      <c r="CE63" s="616"/>
      <c r="CF63" s="616"/>
      <c r="CG63" s="616"/>
      <c r="CH63" s="59"/>
      <c r="CI63" s="620"/>
      <c r="CJ63" s="615"/>
      <c r="CK63" s="615"/>
      <c r="CL63" s="619"/>
      <c r="CM63" s="616"/>
      <c r="CN63" s="616"/>
      <c r="CO63" s="616"/>
      <c r="CP63" s="616"/>
      <c r="CQ63" s="616"/>
      <c r="CR63" s="616"/>
      <c r="CS63" s="59"/>
      <c r="CT63" s="620"/>
      <c r="CU63" s="615"/>
      <c r="CV63" s="615"/>
      <c r="CW63" s="619"/>
      <c r="CX63" s="616"/>
      <c r="CY63" s="616"/>
      <c r="CZ63" s="616"/>
      <c r="DA63" s="616"/>
      <c r="DB63" s="616"/>
      <c r="DC63" s="616"/>
      <c r="DD63" s="59"/>
      <c r="DE63" s="620"/>
      <c r="DF63" s="615"/>
      <c r="DG63" s="615"/>
      <c r="DH63" s="619"/>
      <c r="DI63" s="616"/>
      <c r="DJ63" s="616"/>
      <c r="DK63" s="616"/>
      <c r="DL63" s="616"/>
      <c r="DM63" s="616"/>
      <c r="DN63" s="616"/>
      <c r="DO63" s="59"/>
      <c r="DP63" s="620"/>
      <c r="DQ63" s="615"/>
      <c r="DR63" s="615"/>
      <c r="DS63" s="619"/>
      <c r="DT63" s="616"/>
      <c r="DU63" s="616"/>
      <c r="DV63" s="616"/>
      <c r="DW63" s="616"/>
      <c r="DX63" s="616"/>
      <c r="DY63" s="616"/>
      <c r="DZ63" s="59"/>
      <c r="EA63" s="620"/>
      <c r="EB63" s="615"/>
      <c r="EC63" s="615"/>
      <c r="ED63" s="619"/>
      <c r="EE63" s="616"/>
      <c r="EF63" s="616"/>
      <c r="EG63" s="616"/>
      <c r="EH63" s="616"/>
      <c r="EI63" s="616"/>
      <c r="EJ63" s="616"/>
      <c r="EK63" s="59"/>
      <c r="EL63" s="620"/>
      <c r="EM63" s="615"/>
      <c r="EN63" s="615"/>
      <c r="EO63" s="619"/>
      <c r="EP63" s="616"/>
      <c r="EQ63" s="616"/>
      <c r="ER63" s="616"/>
      <c r="ES63" s="616"/>
      <c r="ET63" s="616"/>
      <c r="EU63" s="616"/>
      <c r="EV63" s="59"/>
      <c r="EW63" s="620"/>
      <c r="EX63" s="615"/>
      <c r="EY63" s="615"/>
      <c r="EZ63" s="619"/>
      <c r="FA63" s="616"/>
      <c r="FB63" s="616"/>
      <c r="FC63" s="616"/>
      <c r="FD63" s="616"/>
      <c r="FE63" s="616"/>
      <c r="FF63" s="616"/>
      <c r="FG63" s="59"/>
      <c r="FH63" s="620"/>
      <c r="FI63" s="615"/>
      <c r="FJ63" s="615"/>
      <c r="FK63" s="619"/>
      <c r="FL63" s="616"/>
      <c r="FM63" s="616"/>
      <c r="FN63" s="616"/>
      <c r="FO63" s="616"/>
      <c r="FP63" s="616"/>
      <c r="FQ63" s="616"/>
      <c r="FR63" s="59"/>
      <c r="FS63" s="620"/>
      <c r="FT63" s="615"/>
      <c r="FU63" s="615"/>
      <c r="FV63" s="619"/>
      <c r="FW63" s="616"/>
      <c r="FX63" s="616"/>
      <c r="FY63" s="616"/>
      <c r="FZ63" s="616"/>
      <c r="GA63" s="616"/>
      <c r="GB63" s="616"/>
      <c r="GC63" s="59"/>
      <c r="GD63" s="620"/>
      <c r="GE63" s="615"/>
      <c r="GF63" s="615"/>
      <c r="GG63" s="619"/>
      <c r="GH63" s="616"/>
      <c r="GI63" s="616"/>
      <c r="GJ63" s="616"/>
      <c r="GK63" s="616"/>
      <c r="GL63" s="616"/>
      <c r="GM63" s="616"/>
      <c r="GN63" s="59"/>
      <c r="GO63" s="620"/>
      <c r="GP63" s="615"/>
      <c r="GQ63" s="615"/>
      <c r="GR63" s="619"/>
      <c r="GS63" s="616"/>
      <c r="GT63" s="616"/>
      <c r="GU63" s="616"/>
      <c r="GV63" s="616"/>
      <c r="GW63" s="616"/>
      <c r="GX63" s="616"/>
      <c r="GY63" s="59"/>
      <c r="GZ63" s="620"/>
      <c r="HA63" s="615"/>
      <c r="HB63" s="615"/>
      <c r="HC63" s="619"/>
      <c r="HD63" s="616"/>
      <c r="HE63" s="616"/>
      <c r="HF63" s="616"/>
      <c r="HG63" s="616"/>
      <c r="HH63" s="616"/>
      <c r="HI63" s="616"/>
      <c r="HJ63" s="59"/>
      <c r="HK63" s="620"/>
      <c r="HL63" s="615"/>
      <c r="HM63" s="615"/>
      <c r="HN63" s="619"/>
      <c r="HO63" s="616"/>
      <c r="HP63" s="616"/>
      <c r="HQ63" s="616"/>
      <c r="HR63" s="616"/>
      <c r="HS63" s="616"/>
      <c r="HT63" s="616"/>
      <c r="HU63" s="59"/>
      <c r="HV63" s="620"/>
      <c r="HW63" s="615"/>
      <c r="HX63" s="615"/>
      <c r="HY63" s="619"/>
      <c r="HZ63" s="616"/>
      <c r="IA63" s="616"/>
      <c r="IB63" s="616"/>
      <c r="IC63" s="616"/>
      <c r="ID63" s="616"/>
      <c r="IE63" s="616"/>
      <c r="IF63" s="59"/>
      <c r="IG63" s="620"/>
      <c r="IH63" s="615"/>
      <c r="II63" s="615"/>
    </row>
    <row r="64" spans="1:243" x14ac:dyDescent="0.3">
      <c r="A64" s="973"/>
      <c r="B64" s="66"/>
      <c r="C64" s="66"/>
      <c r="D64" s="974"/>
      <c r="E64" s="974"/>
      <c r="F64" s="974"/>
      <c r="G64" s="974"/>
      <c r="H64" s="974"/>
      <c r="I64" s="974"/>
      <c r="J64" s="974"/>
      <c r="K64" s="974"/>
      <c r="L64" s="974"/>
      <c r="M64" s="974"/>
      <c r="N64" s="974"/>
      <c r="O64" s="974"/>
      <c r="P64" s="974"/>
      <c r="Q64" s="974"/>
      <c r="R64" s="974"/>
      <c r="S64" s="974"/>
      <c r="T64" s="616"/>
      <c r="U64" s="59"/>
      <c r="V64" s="620"/>
      <c r="W64" s="615"/>
      <c r="X64" s="956"/>
      <c r="Y64" s="956"/>
      <c r="Z64" s="957"/>
      <c r="AA64" s="616"/>
      <c r="AB64" s="616"/>
      <c r="AC64" s="616"/>
      <c r="AD64" s="616"/>
      <c r="AE64" s="59"/>
      <c r="AF64" s="620"/>
      <c r="AG64" s="615"/>
      <c r="AH64" s="615"/>
      <c r="AI64" s="619"/>
      <c r="AJ64" s="616"/>
      <c r="AK64" s="616"/>
      <c r="AL64" s="616"/>
      <c r="AM64" s="616"/>
      <c r="AN64" s="616"/>
      <c r="AO64" s="616"/>
      <c r="AP64" s="59"/>
      <c r="AQ64" s="620"/>
      <c r="AR64" s="615"/>
      <c r="AS64" s="615"/>
      <c r="AT64" s="619"/>
      <c r="AU64" s="616"/>
      <c r="AV64" s="616"/>
      <c r="AW64" s="616"/>
      <c r="AX64" s="616"/>
      <c r="AY64" s="616"/>
      <c r="AZ64" s="616"/>
      <c r="BA64" s="59"/>
      <c r="BB64" s="620"/>
      <c r="BC64" s="615"/>
      <c r="BD64" s="615"/>
      <c r="BE64" s="619"/>
      <c r="BF64" s="616"/>
      <c r="BG64" s="616"/>
      <c r="BH64" s="616"/>
      <c r="BI64" s="616"/>
      <c r="BJ64" s="616"/>
      <c r="BK64" s="616"/>
      <c r="BL64" s="59"/>
      <c r="BM64" s="620"/>
      <c r="BN64" s="615"/>
      <c r="BO64" s="615"/>
      <c r="BP64" s="619"/>
      <c r="BQ64" s="616"/>
      <c r="BR64" s="616"/>
      <c r="BS64" s="616"/>
      <c r="BT64" s="616"/>
      <c r="BU64" s="616"/>
      <c r="BV64" s="616"/>
      <c r="BW64" s="59"/>
      <c r="BX64" s="620"/>
      <c r="BY64" s="615"/>
      <c r="BZ64" s="615"/>
      <c r="CA64" s="619"/>
      <c r="CB64" s="616"/>
      <c r="CC64" s="616"/>
      <c r="CD64" s="616"/>
      <c r="CE64" s="616"/>
      <c r="CF64" s="616"/>
      <c r="CG64" s="616"/>
      <c r="CH64" s="59"/>
      <c r="CI64" s="620"/>
      <c r="CJ64" s="615"/>
      <c r="CK64" s="615"/>
      <c r="CL64" s="619"/>
      <c r="CM64" s="616"/>
      <c r="CN64" s="616"/>
      <c r="CO64" s="616"/>
      <c r="CP64" s="616"/>
      <c r="CQ64" s="616"/>
      <c r="CR64" s="616"/>
      <c r="CS64" s="59"/>
      <c r="CT64" s="620"/>
      <c r="CU64" s="615"/>
      <c r="CV64" s="615"/>
      <c r="CW64" s="619"/>
      <c r="CX64" s="616"/>
      <c r="CY64" s="616"/>
      <c r="CZ64" s="616"/>
      <c r="DA64" s="616"/>
      <c r="DB64" s="616"/>
      <c r="DC64" s="616"/>
      <c r="DD64" s="59"/>
      <c r="DE64" s="620"/>
      <c r="DF64" s="615"/>
      <c r="DG64" s="615"/>
      <c r="DH64" s="619"/>
      <c r="DI64" s="616"/>
      <c r="DJ64" s="616"/>
      <c r="DK64" s="616"/>
      <c r="DL64" s="616"/>
      <c r="DM64" s="616"/>
      <c r="DN64" s="616"/>
      <c r="DO64" s="59"/>
      <c r="DP64" s="620"/>
      <c r="DQ64" s="615"/>
      <c r="DR64" s="615"/>
      <c r="DS64" s="619"/>
      <c r="DT64" s="616"/>
      <c r="DU64" s="616"/>
      <c r="DV64" s="616"/>
      <c r="DW64" s="616"/>
      <c r="DX64" s="616"/>
      <c r="DY64" s="616"/>
      <c r="DZ64" s="59"/>
      <c r="EA64" s="620"/>
      <c r="EB64" s="615"/>
      <c r="EC64" s="615"/>
      <c r="ED64" s="619"/>
      <c r="EE64" s="616"/>
      <c r="EF64" s="616"/>
      <c r="EG64" s="616"/>
      <c r="EH64" s="616"/>
      <c r="EI64" s="616"/>
      <c r="EJ64" s="616"/>
      <c r="EK64" s="59"/>
      <c r="EL64" s="620"/>
      <c r="EM64" s="615"/>
      <c r="EN64" s="615"/>
      <c r="EO64" s="619"/>
      <c r="EP64" s="616"/>
      <c r="EQ64" s="616"/>
      <c r="ER64" s="616"/>
      <c r="ES64" s="616"/>
      <c r="ET64" s="616"/>
      <c r="EU64" s="616"/>
      <c r="EV64" s="59"/>
      <c r="EW64" s="620"/>
      <c r="EX64" s="615"/>
      <c r="EY64" s="615"/>
      <c r="EZ64" s="619"/>
      <c r="FA64" s="616"/>
      <c r="FB64" s="616"/>
      <c r="FC64" s="616"/>
      <c r="FD64" s="616"/>
      <c r="FE64" s="616"/>
      <c r="FF64" s="616"/>
      <c r="FG64" s="59"/>
      <c r="FH64" s="620"/>
      <c r="FI64" s="615"/>
      <c r="FJ64" s="615"/>
      <c r="FK64" s="619"/>
      <c r="FL64" s="616"/>
      <c r="FM64" s="616"/>
      <c r="FN64" s="616"/>
      <c r="FO64" s="616"/>
      <c r="FP64" s="616"/>
      <c r="FQ64" s="616"/>
      <c r="FR64" s="59"/>
      <c r="FS64" s="620"/>
      <c r="FT64" s="615"/>
      <c r="FU64" s="615"/>
      <c r="FV64" s="619"/>
      <c r="FW64" s="616"/>
      <c r="FX64" s="616"/>
      <c r="FY64" s="616"/>
      <c r="FZ64" s="616"/>
      <c r="GA64" s="616"/>
      <c r="GB64" s="616"/>
      <c r="GC64" s="59"/>
      <c r="GD64" s="620"/>
      <c r="GE64" s="615"/>
      <c r="GF64" s="615"/>
      <c r="GG64" s="619"/>
      <c r="GH64" s="616"/>
      <c r="GI64" s="616"/>
      <c r="GJ64" s="616"/>
      <c r="GK64" s="616"/>
      <c r="GL64" s="616"/>
      <c r="GM64" s="616"/>
      <c r="GN64" s="59"/>
      <c r="GO64" s="620"/>
      <c r="GP64" s="615"/>
      <c r="GQ64" s="615"/>
      <c r="GR64" s="619"/>
      <c r="GS64" s="616"/>
      <c r="GT64" s="616"/>
      <c r="GU64" s="616"/>
      <c r="GV64" s="616"/>
      <c r="GW64" s="616"/>
      <c r="GX64" s="616"/>
      <c r="GY64" s="59"/>
      <c r="GZ64" s="620"/>
      <c r="HA64" s="615"/>
      <c r="HB64" s="615"/>
      <c r="HC64" s="619"/>
      <c r="HD64" s="616"/>
      <c r="HE64" s="616"/>
      <c r="HF64" s="616"/>
      <c r="HG64" s="616"/>
      <c r="HH64" s="616"/>
      <c r="HI64" s="616"/>
      <c r="HJ64" s="59"/>
      <c r="HK64" s="620"/>
      <c r="HL64" s="615"/>
      <c r="HM64" s="615"/>
      <c r="HN64" s="619"/>
      <c r="HO64" s="616"/>
      <c r="HP64" s="616"/>
      <c r="HQ64" s="616"/>
      <c r="HR64" s="616"/>
      <c r="HS64" s="616"/>
      <c r="HT64" s="616"/>
      <c r="HU64" s="59"/>
      <c r="HV64" s="620"/>
      <c r="HW64" s="615"/>
      <c r="HX64" s="615"/>
      <c r="HY64" s="619"/>
      <c r="HZ64" s="616"/>
      <c r="IA64" s="616"/>
      <c r="IB64" s="616"/>
      <c r="IC64" s="616"/>
      <c r="ID64" s="616"/>
      <c r="IE64" s="616"/>
      <c r="IF64" s="59"/>
      <c r="IG64" s="620"/>
      <c r="IH64" s="615"/>
      <c r="II64" s="615"/>
    </row>
    <row r="65" spans="1:243" x14ac:dyDescent="0.3">
      <c r="A65" s="973"/>
      <c r="B65" s="69"/>
      <c r="C65" s="69"/>
      <c r="D65" s="974"/>
      <c r="E65" s="974"/>
      <c r="F65" s="974"/>
      <c r="G65" s="974"/>
      <c r="H65" s="974"/>
      <c r="I65" s="974"/>
      <c r="J65" s="974"/>
      <c r="K65" s="974"/>
      <c r="L65" s="974"/>
      <c r="M65" s="974"/>
      <c r="N65" s="974"/>
      <c r="O65" s="974"/>
      <c r="P65" s="974"/>
      <c r="Q65" s="974"/>
      <c r="R65" s="974"/>
      <c r="S65" s="974"/>
      <c r="T65" s="616"/>
      <c r="U65" s="59"/>
      <c r="V65" s="620"/>
      <c r="W65" s="615"/>
      <c r="X65" s="956"/>
      <c r="Y65" s="956"/>
      <c r="Z65" s="957"/>
      <c r="AA65" s="616"/>
      <c r="AB65" s="616"/>
      <c r="AC65" s="616"/>
      <c r="AD65" s="616"/>
      <c r="AE65" s="59"/>
      <c r="AF65" s="620"/>
      <c r="AG65" s="615"/>
      <c r="AH65" s="615"/>
      <c r="AI65" s="619"/>
      <c r="AJ65" s="616"/>
      <c r="AK65" s="616"/>
      <c r="AL65" s="616"/>
      <c r="AM65" s="616"/>
      <c r="AN65" s="616"/>
      <c r="AO65" s="616"/>
      <c r="AP65" s="59"/>
      <c r="AQ65" s="620"/>
      <c r="AR65" s="615"/>
      <c r="AS65" s="615"/>
      <c r="AT65" s="619"/>
      <c r="AU65" s="616"/>
      <c r="AV65" s="616"/>
      <c r="AW65" s="616"/>
      <c r="AX65" s="616"/>
      <c r="AY65" s="616"/>
      <c r="AZ65" s="616"/>
      <c r="BA65" s="59"/>
      <c r="BB65" s="620"/>
      <c r="BC65" s="615"/>
      <c r="BD65" s="615"/>
      <c r="BE65" s="619"/>
      <c r="BF65" s="616"/>
      <c r="BG65" s="616"/>
      <c r="BH65" s="616"/>
      <c r="BI65" s="616"/>
      <c r="BJ65" s="616"/>
      <c r="BK65" s="616"/>
      <c r="BL65" s="59"/>
      <c r="BM65" s="620"/>
      <c r="BN65" s="615"/>
      <c r="BO65" s="615"/>
      <c r="BP65" s="619"/>
      <c r="BQ65" s="616"/>
      <c r="BR65" s="616"/>
      <c r="BS65" s="616"/>
      <c r="BT65" s="616"/>
      <c r="BU65" s="616"/>
      <c r="BV65" s="616"/>
      <c r="BW65" s="59"/>
      <c r="BX65" s="620"/>
      <c r="BY65" s="615"/>
      <c r="BZ65" s="615"/>
      <c r="CA65" s="619"/>
      <c r="CB65" s="616"/>
      <c r="CC65" s="616"/>
      <c r="CD65" s="616"/>
      <c r="CE65" s="616"/>
      <c r="CF65" s="616"/>
      <c r="CG65" s="616"/>
      <c r="CH65" s="59"/>
      <c r="CI65" s="620"/>
      <c r="CJ65" s="615"/>
      <c r="CK65" s="615"/>
      <c r="CL65" s="619"/>
      <c r="CM65" s="616"/>
      <c r="CN65" s="616"/>
      <c r="CO65" s="616"/>
      <c r="CP65" s="616"/>
      <c r="CQ65" s="616"/>
      <c r="CR65" s="616"/>
      <c r="CS65" s="59"/>
      <c r="CT65" s="620"/>
      <c r="CU65" s="615"/>
      <c r="CV65" s="615"/>
      <c r="CW65" s="619"/>
      <c r="CX65" s="616"/>
      <c r="CY65" s="616"/>
      <c r="CZ65" s="616"/>
      <c r="DA65" s="616"/>
      <c r="DB65" s="616"/>
      <c r="DC65" s="616"/>
      <c r="DD65" s="59"/>
      <c r="DE65" s="620"/>
      <c r="DF65" s="615"/>
      <c r="DG65" s="615"/>
      <c r="DH65" s="619"/>
      <c r="DI65" s="616"/>
      <c r="DJ65" s="616"/>
      <c r="DK65" s="616"/>
      <c r="DL65" s="616"/>
      <c r="DM65" s="616"/>
      <c r="DN65" s="616"/>
      <c r="DO65" s="59"/>
      <c r="DP65" s="620"/>
      <c r="DQ65" s="615"/>
      <c r="DR65" s="615"/>
      <c r="DS65" s="619"/>
      <c r="DT65" s="616"/>
      <c r="DU65" s="616"/>
      <c r="DV65" s="616"/>
      <c r="DW65" s="616"/>
      <c r="DX65" s="616"/>
      <c r="DY65" s="616"/>
      <c r="DZ65" s="59"/>
      <c r="EA65" s="620"/>
      <c r="EB65" s="615"/>
      <c r="EC65" s="615"/>
      <c r="ED65" s="619"/>
      <c r="EE65" s="616"/>
      <c r="EF65" s="616"/>
      <c r="EG65" s="616"/>
      <c r="EH65" s="616"/>
      <c r="EI65" s="616"/>
      <c r="EJ65" s="616"/>
      <c r="EK65" s="59"/>
      <c r="EL65" s="620"/>
      <c r="EM65" s="615"/>
      <c r="EN65" s="615"/>
      <c r="EO65" s="619"/>
      <c r="EP65" s="616"/>
      <c r="EQ65" s="616"/>
      <c r="ER65" s="616"/>
      <c r="ES65" s="616"/>
      <c r="ET65" s="616"/>
      <c r="EU65" s="616"/>
      <c r="EV65" s="59"/>
      <c r="EW65" s="620"/>
      <c r="EX65" s="615"/>
      <c r="EY65" s="615"/>
      <c r="EZ65" s="619"/>
      <c r="FA65" s="616"/>
      <c r="FB65" s="616"/>
      <c r="FC65" s="616"/>
      <c r="FD65" s="616"/>
      <c r="FE65" s="616"/>
      <c r="FF65" s="616"/>
      <c r="FG65" s="59"/>
      <c r="FH65" s="620"/>
      <c r="FI65" s="615"/>
      <c r="FJ65" s="615"/>
      <c r="FK65" s="619"/>
      <c r="FL65" s="616"/>
      <c r="FM65" s="616"/>
      <c r="FN65" s="616"/>
      <c r="FO65" s="616"/>
      <c r="FP65" s="616"/>
      <c r="FQ65" s="616"/>
      <c r="FR65" s="59"/>
      <c r="FS65" s="620"/>
      <c r="FT65" s="615"/>
      <c r="FU65" s="615"/>
      <c r="FV65" s="619"/>
      <c r="FW65" s="616"/>
      <c r="FX65" s="616"/>
      <c r="FY65" s="616"/>
      <c r="FZ65" s="616"/>
      <c r="GA65" s="616"/>
      <c r="GB65" s="616"/>
      <c r="GC65" s="59"/>
      <c r="GD65" s="620"/>
      <c r="GE65" s="615"/>
      <c r="GF65" s="615"/>
      <c r="GG65" s="619"/>
      <c r="GH65" s="616"/>
      <c r="GI65" s="616"/>
      <c r="GJ65" s="616"/>
      <c r="GK65" s="616"/>
      <c r="GL65" s="616"/>
      <c r="GM65" s="616"/>
      <c r="GN65" s="59"/>
      <c r="GO65" s="620"/>
      <c r="GP65" s="615"/>
      <c r="GQ65" s="615"/>
      <c r="GR65" s="619"/>
      <c r="GS65" s="616"/>
      <c r="GT65" s="616"/>
      <c r="GU65" s="616"/>
      <c r="GV65" s="616"/>
      <c r="GW65" s="616"/>
      <c r="GX65" s="616"/>
      <c r="GY65" s="59"/>
      <c r="GZ65" s="620"/>
      <c r="HA65" s="615"/>
      <c r="HB65" s="615"/>
      <c r="HC65" s="619"/>
      <c r="HD65" s="616"/>
      <c r="HE65" s="616"/>
      <c r="HF65" s="616"/>
      <c r="HG65" s="616"/>
      <c r="HH65" s="616"/>
      <c r="HI65" s="616"/>
      <c r="HJ65" s="59"/>
      <c r="HK65" s="620"/>
      <c r="HL65" s="615"/>
      <c r="HM65" s="615"/>
      <c r="HN65" s="619"/>
      <c r="HO65" s="616"/>
      <c r="HP65" s="616"/>
      <c r="HQ65" s="616"/>
      <c r="HR65" s="616"/>
      <c r="HS65" s="616"/>
      <c r="HT65" s="616"/>
      <c r="HU65" s="59"/>
      <c r="HV65" s="620"/>
      <c r="HW65" s="615"/>
      <c r="HX65" s="615"/>
      <c r="HY65" s="619"/>
      <c r="HZ65" s="616"/>
      <c r="IA65" s="616"/>
      <c r="IB65" s="616"/>
      <c r="IC65" s="616"/>
      <c r="ID65" s="616"/>
      <c r="IE65" s="616"/>
      <c r="IF65" s="59"/>
      <c r="IG65" s="620"/>
      <c r="IH65" s="615"/>
      <c r="II65" s="615"/>
    </row>
    <row r="66" spans="1:243" x14ac:dyDescent="0.3">
      <c r="A66" s="973"/>
      <c r="B66" s="66"/>
      <c r="C66" s="66"/>
      <c r="D66" s="974"/>
      <c r="E66" s="974"/>
      <c r="F66" s="974"/>
      <c r="G66" s="974"/>
      <c r="H66" s="974"/>
      <c r="I66" s="974"/>
      <c r="J66" s="974"/>
      <c r="K66" s="974"/>
      <c r="L66" s="974"/>
      <c r="M66" s="974"/>
      <c r="N66" s="974"/>
      <c r="O66" s="974"/>
      <c r="P66" s="974"/>
      <c r="Q66" s="974"/>
      <c r="R66" s="974"/>
      <c r="S66" s="974"/>
      <c r="T66" s="616"/>
      <c r="U66" s="59"/>
      <c r="V66" s="620"/>
      <c r="W66" s="615"/>
      <c r="X66" s="956"/>
      <c r="Y66" s="956"/>
      <c r="Z66" s="957"/>
      <c r="AA66" s="616"/>
      <c r="AB66" s="616"/>
      <c r="AC66" s="616"/>
      <c r="AD66" s="616"/>
      <c r="AE66" s="59"/>
      <c r="AF66" s="620"/>
      <c r="AG66" s="615"/>
      <c r="AH66" s="615"/>
      <c r="AI66" s="619"/>
      <c r="AJ66" s="616"/>
      <c r="AK66" s="616"/>
      <c r="AL66" s="616"/>
      <c r="AM66" s="616"/>
      <c r="AN66" s="616"/>
      <c r="AO66" s="616"/>
      <c r="AP66" s="59"/>
      <c r="AQ66" s="620"/>
      <c r="AR66" s="615"/>
      <c r="AS66" s="615"/>
      <c r="AT66" s="619"/>
      <c r="AU66" s="616"/>
      <c r="AV66" s="616"/>
      <c r="AW66" s="616"/>
      <c r="AX66" s="616"/>
      <c r="AY66" s="616"/>
      <c r="AZ66" s="616"/>
      <c r="BA66" s="59"/>
      <c r="BB66" s="620"/>
      <c r="BC66" s="615"/>
      <c r="BD66" s="615"/>
      <c r="BE66" s="619"/>
      <c r="BF66" s="616"/>
      <c r="BG66" s="616"/>
      <c r="BH66" s="616"/>
      <c r="BI66" s="616"/>
      <c r="BJ66" s="616"/>
      <c r="BK66" s="616"/>
      <c r="BL66" s="59"/>
      <c r="BM66" s="620"/>
      <c r="BN66" s="615"/>
      <c r="BO66" s="615"/>
      <c r="BP66" s="619"/>
      <c r="BQ66" s="616"/>
      <c r="BR66" s="616"/>
      <c r="BS66" s="616"/>
      <c r="BT66" s="616"/>
      <c r="BU66" s="616"/>
      <c r="BV66" s="616"/>
      <c r="BW66" s="59"/>
      <c r="BX66" s="620"/>
      <c r="BY66" s="615"/>
      <c r="BZ66" s="615"/>
      <c r="CA66" s="619"/>
      <c r="CB66" s="616"/>
      <c r="CC66" s="616"/>
      <c r="CD66" s="616"/>
      <c r="CE66" s="616"/>
      <c r="CF66" s="616"/>
      <c r="CG66" s="616"/>
      <c r="CH66" s="59"/>
      <c r="CI66" s="620"/>
      <c r="CJ66" s="615"/>
      <c r="CK66" s="615"/>
      <c r="CL66" s="619"/>
      <c r="CM66" s="616"/>
      <c r="CN66" s="616"/>
      <c r="CO66" s="616"/>
      <c r="CP66" s="616"/>
      <c r="CQ66" s="616"/>
      <c r="CR66" s="616"/>
      <c r="CS66" s="59"/>
      <c r="CT66" s="620"/>
      <c r="CU66" s="615"/>
      <c r="CV66" s="615"/>
      <c r="CW66" s="619"/>
      <c r="CX66" s="616"/>
      <c r="CY66" s="616"/>
      <c r="CZ66" s="616"/>
      <c r="DA66" s="616"/>
      <c r="DB66" s="616"/>
      <c r="DC66" s="616"/>
      <c r="DD66" s="59"/>
      <c r="DE66" s="620"/>
      <c r="DF66" s="615"/>
      <c r="DG66" s="615"/>
      <c r="DH66" s="619"/>
      <c r="DI66" s="616"/>
      <c r="DJ66" s="616"/>
      <c r="DK66" s="616"/>
      <c r="DL66" s="616"/>
      <c r="DM66" s="616"/>
      <c r="DN66" s="616"/>
      <c r="DO66" s="59"/>
      <c r="DP66" s="620"/>
      <c r="DQ66" s="615"/>
      <c r="DR66" s="615"/>
      <c r="DS66" s="619"/>
      <c r="DT66" s="616"/>
      <c r="DU66" s="616"/>
      <c r="DV66" s="616"/>
      <c r="DW66" s="616"/>
      <c r="DX66" s="616"/>
      <c r="DY66" s="616"/>
      <c r="DZ66" s="59"/>
      <c r="EA66" s="620"/>
      <c r="EB66" s="615"/>
      <c r="EC66" s="615"/>
      <c r="ED66" s="619"/>
      <c r="EE66" s="616"/>
      <c r="EF66" s="616"/>
      <c r="EG66" s="616"/>
      <c r="EH66" s="616"/>
      <c r="EI66" s="616"/>
      <c r="EJ66" s="616"/>
      <c r="EK66" s="59"/>
      <c r="EL66" s="620"/>
      <c r="EM66" s="615"/>
      <c r="EN66" s="615"/>
      <c r="EO66" s="619"/>
      <c r="EP66" s="616"/>
      <c r="EQ66" s="616"/>
      <c r="ER66" s="616"/>
      <c r="ES66" s="616"/>
      <c r="ET66" s="616"/>
      <c r="EU66" s="616"/>
      <c r="EV66" s="59"/>
      <c r="EW66" s="620"/>
      <c r="EX66" s="615"/>
      <c r="EY66" s="615"/>
      <c r="EZ66" s="619"/>
      <c r="FA66" s="616"/>
      <c r="FB66" s="616"/>
      <c r="FC66" s="616"/>
      <c r="FD66" s="616"/>
      <c r="FE66" s="616"/>
      <c r="FF66" s="616"/>
      <c r="FG66" s="59"/>
      <c r="FH66" s="620"/>
      <c r="FI66" s="615"/>
      <c r="FJ66" s="615"/>
      <c r="FK66" s="619"/>
      <c r="FL66" s="616"/>
      <c r="FM66" s="616"/>
      <c r="FN66" s="616"/>
      <c r="FO66" s="616"/>
      <c r="FP66" s="616"/>
      <c r="FQ66" s="616"/>
      <c r="FR66" s="59"/>
      <c r="FS66" s="620"/>
      <c r="FT66" s="615"/>
      <c r="FU66" s="615"/>
      <c r="FV66" s="619"/>
      <c r="FW66" s="616"/>
      <c r="FX66" s="616"/>
      <c r="FY66" s="616"/>
      <c r="FZ66" s="616"/>
      <c r="GA66" s="616"/>
      <c r="GB66" s="616"/>
      <c r="GC66" s="59"/>
      <c r="GD66" s="620"/>
      <c r="GE66" s="615"/>
      <c r="GF66" s="615"/>
      <c r="GG66" s="619"/>
      <c r="GH66" s="616"/>
      <c r="GI66" s="616"/>
      <c r="GJ66" s="616"/>
      <c r="GK66" s="616"/>
      <c r="GL66" s="616"/>
      <c r="GM66" s="616"/>
      <c r="GN66" s="59"/>
      <c r="GO66" s="620"/>
      <c r="GP66" s="615"/>
      <c r="GQ66" s="615"/>
      <c r="GR66" s="619"/>
      <c r="GS66" s="616"/>
      <c r="GT66" s="616"/>
      <c r="GU66" s="616"/>
      <c r="GV66" s="616"/>
      <c r="GW66" s="616"/>
      <c r="GX66" s="616"/>
      <c r="GY66" s="59"/>
      <c r="GZ66" s="620"/>
      <c r="HA66" s="615"/>
      <c r="HB66" s="615"/>
      <c r="HC66" s="619"/>
      <c r="HD66" s="616"/>
      <c r="HE66" s="616"/>
      <c r="HF66" s="616"/>
      <c r="HG66" s="616"/>
      <c r="HH66" s="616"/>
      <c r="HI66" s="616"/>
      <c r="HJ66" s="59"/>
      <c r="HK66" s="620"/>
      <c r="HL66" s="615"/>
      <c r="HM66" s="615"/>
      <c r="HN66" s="619"/>
      <c r="HO66" s="616"/>
      <c r="HP66" s="616"/>
      <c r="HQ66" s="616"/>
      <c r="HR66" s="616"/>
      <c r="HS66" s="616"/>
      <c r="HT66" s="616"/>
      <c r="HU66" s="59"/>
      <c r="HV66" s="620"/>
      <c r="HW66" s="615"/>
      <c r="HX66" s="615"/>
      <c r="HY66" s="619"/>
      <c r="HZ66" s="616"/>
      <c r="IA66" s="616"/>
      <c r="IB66" s="616"/>
      <c r="IC66" s="616"/>
      <c r="ID66" s="616"/>
      <c r="IE66" s="616"/>
      <c r="IF66" s="59"/>
      <c r="IG66" s="620"/>
      <c r="IH66" s="615"/>
      <c r="II66" s="615"/>
    </row>
    <row r="67" spans="1:243" x14ac:dyDescent="0.3">
      <c r="A67" s="973"/>
      <c r="B67" s="66"/>
      <c r="C67" s="66"/>
      <c r="D67" s="974"/>
      <c r="E67" s="974"/>
      <c r="F67" s="974"/>
      <c r="G67" s="974"/>
      <c r="H67" s="974"/>
      <c r="I67" s="974"/>
      <c r="J67" s="974"/>
      <c r="K67" s="974"/>
      <c r="L67" s="974"/>
      <c r="M67" s="974"/>
      <c r="N67" s="974"/>
      <c r="O67" s="974"/>
      <c r="P67" s="974"/>
      <c r="Q67" s="974"/>
      <c r="R67" s="974"/>
      <c r="S67" s="974"/>
      <c r="T67" s="616"/>
      <c r="U67" s="59"/>
      <c r="V67" s="620"/>
      <c r="W67" s="615"/>
      <c r="X67" s="954"/>
      <c r="Y67" s="954"/>
      <c r="Z67" s="955"/>
      <c r="AA67" s="616"/>
      <c r="AB67" s="616"/>
      <c r="AC67" s="616"/>
      <c r="AD67" s="616"/>
      <c r="AE67" s="59"/>
      <c r="AF67" s="620"/>
      <c r="AG67" s="615"/>
      <c r="AH67" s="615"/>
      <c r="AI67" s="619"/>
      <c r="AJ67" s="616"/>
      <c r="AK67" s="616"/>
      <c r="AL67" s="616"/>
      <c r="AM67" s="616"/>
      <c r="AN67" s="616"/>
      <c r="AO67" s="616"/>
      <c r="AP67" s="59"/>
      <c r="AQ67" s="620"/>
      <c r="AR67" s="615"/>
      <c r="AS67" s="615"/>
      <c r="AT67" s="619"/>
      <c r="AU67" s="616"/>
      <c r="AV67" s="616"/>
      <c r="AW67" s="616"/>
      <c r="AX67" s="616"/>
      <c r="AY67" s="616"/>
      <c r="AZ67" s="616"/>
      <c r="BA67" s="59"/>
      <c r="BB67" s="620"/>
      <c r="BC67" s="615"/>
      <c r="BD67" s="615"/>
      <c r="BE67" s="619"/>
      <c r="BF67" s="616"/>
      <c r="BG67" s="616"/>
      <c r="BH67" s="616"/>
      <c r="BI67" s="616"/>
      <c r="BJ67" s="616"/>
      <c r="BK67" s="616"/>
      <c r="BL67" s="59"/>
      <c r="BM67" s="620"/>
      <c r="BN67" s="615"/>
      <c r="BO67" s="615"/>
      <c r="BP67" s="619"/>
      <c r="BQ67" s="616"/>
      <c r="BR67" s="616"/>
      <c r="BS67" s="616"/>
      <c r="BT67" s="616"/>
      <c r="BU67" s="616"/>
      <c r="BV67" s="616"/>
      <c r="BW67" s="59"/>
      <c r="BX67" s="620"/>
      <c r="BY67" s="615"/>
      <c r="BZ67" s="615"/>
      <c r="CA67" s="619"/>
      <c r="CB67" s="616"/>
      <c r="CC67" s="616"/>
      <c r="CD67" s="616"/>
      <c r="CE67" s="616"/>
      <c r="CF67" s="616"/>
      <c r="CG67" s="616"/>
      <c r="CH67" s="59"/>
      <c r="CI67" s="620"/>
      <c r="CJ67" s="615"/>
      <c r="CK67" s="615"/>
      <c r="CL67" s="619"/>
      <c r="CM67" s="616"/>
      <c r="CN67" s="616"/>
      <c r="CO67" s="616"/>
      <c r="CP67" s="616"/>
      <c r="CQ67" s="616"/>
      <c r="CR67" s="616"/>
      <c r="CS67" s="59"/>
      <c r="CT67" s="620"/>
      <c r="CU67" s="615"/>
      <c r="CV67" s="615"/>
      <c r="CW67" s="619"/>
      <c r="CX67" s="616"/>
      <c r="CY67" s="616"/>
      <c r="CZ67" s="616"/>
      <c r="DA67" s="616"/>
      <c r="DB67" s="616"/>
      <c r="DC67" s="616"/>
      <c r="DD67" s="59"/>
      <c r="DE67" s="620"/>
      <c r="DF67" s="615"/>
      <c r="DG67" s="615"/>
      <c r="DH67" s="619"/>
      <c r="DI67" s="616"/>
      <c r="DJ67" s="616"/>
      <c r="DK67" s="616"/>
      <c r="DL67" s="616"/>
      <c r="DM67" s="616"/>
      <c r="DN67" s="616"/>
      <c r="DO67" s="59"/>
      <c r="DP67" s="620"/>
      <c r="DQ67" s="615"/>
      <c r="DR67" s="615"/>
      <c r="DS67" s="619"/>
      <c r="DT67" s="616"/>
      <c r="DU67" s="616"/>
      <c r="DV67" s="616"/>
      <c r="DW67" s="616"/>
      <c r="DX67" s="616"/>
      <c r="DY67" s="616"/>
      <c r="DZ67" s="59"/>
      <c r="EA67" s="620"/>
      <c r="EB67" s="615"/>
      <c r="EC67" s="615"/>
      <c r="ED67" s="619"/>
      <c r="EE67" s="616"/>
      <c r="EF67" s="616"/>
      <c r="EG67" s="616"/>
      <c r="EH67" s="616"/>
      <c r="EI67" s="616"/>
      <c r="EJ67" s="616"/>
      <c r="EK67" s="59"/>
      <c r="EL67" s="620"/>
      <c r="EM67" s="615"/>
      <c r="EN67" s="615"/>
      <c r="EO67" s="619"/>
      <c r="EP67" s="616"/>
      <c r="EQ67" s="616"/>
      <c r="ER67" s="616"/>
      <c r="ES67" s="616"/>
      <c r="ET67" s="616"/>
      <c r="EU67" s="616"/>
      <c r="EV67" s="59"/>
      <c r="EW67" s="620"/>
      <c r="EX67" s="615"/>
      <c r="EY67" s="615"/>
      <c r="EZ67" s="619"/>
      <c r="FA67" s="616"/>
      <c r="FB67" s="616"/>
      <c r="FC67" s="616"/>
      <c r="FD67" s="616"/>
      <c r="FE67" s="616"/>
      <c r="FF67" s="616"/>
      <c r="FG67" s="59"/>
      <c r="FH67" s="620"/>
      <c r="FI67" s="615"/>
      <c r="FJ67" s="615"/>
      <c r="FK67" s="619"/>
      <c r="FL67" s="616"/>
      <c r="FM67" s="616"/>
      <c r="FN67" s="616"/>
      <c r="FO67" s="616"/>
      <c r="FP67" s="616"/>
      <c r="FQ67" s="616"/>
      <c r="FR67" s="59"/>
      <c r="FS67" s="620"/>
      <c r="FT67" s="615"/>
      <c r="FU67" s="615"/>
      <c r="FV67" s="619"/>
      <c r="FW67" s="616"/>
      <c r="FX67" s="616"/>
      <c r="FY67" s="616"/>
      <c r="FZ67" s="616"/>
      <c r="GA67" s="616"/>
      <c r="GB67" s="616"/>
      <c r="GC67" s="59"/>
      <c r="GD67" s="620"/>
      <c r="GE67" s="615"/>
      <c r="GF67" s="615"/>
      <c r="GG67" s="619"/>
      <c r="GH67" s="616"/>
      <c r="GI67" s="616"/>
      <c r="GJ67" s="616"/>
      <c r="GK67" s="616"/>
      <c r="GL67" s="616"/>
      <c r="GM67" s="616"/>
      <c r="GN67" s="59"/>
      <c r="GO67" s="620"/>
      <c r="GP67" s="615"/>
      <c r="GQ67" s="615"/>
      <c r="GR67" s="619"/>
      <c r="GS67" s="616"/>
      <c r="GT67" s="616"/>
      <c r="GU67" s="616"/>
      <c r="GV67" s="616"/>
      <c r="GW67" s="616"/>
      <c r="GX67" s="616"/>
      <c r="GY67" s="59"/>
      <c r="GZ67" s="620"/>
      <c r="HA67" s="615"/>
      <c r="HB67" s="615"/>
      <c r="HC67" s="619"/>
      <c r="HD67" s="616"/>
      <c r="HE67" s="616"/>
      <c r="HF67" s="616"/>
      <c r="HG67" s="616"/>
      <c r="HH67" s="616"/>
      <c r="HI67" s="616"/>
      <c r="HJ67" s="59"/>
      <c r="HK67" s="620"/>
      <c r="HL67" s="615"/>
      <c r="HM67" s="615"/>
      <c r="HN67" s="619"/>
      <c r="HO67" s="616"/>
      <c r="HP67" s="616"/>
      <c r="HQ67" s="616"/>
      <c r="HR67" s="616"/>
      <c r="HS67" s="616"/>
      <c r="HT67" s="616"/>
      <c r="HU67" s="59"/>
      <c r="HV67" s="620"/>
      <c r="HW67" s="615"/>
      <c r="HX67" s="615"/>
      <c r="HY67" s="619"/>
      <c r="HZ67" s="616"/>
      <c r="IA67" s="616"/>
      <c r="IB67" s="616"/>
      <c r="IC67" s="616"/>
      <c r="ID67" s="616"/>
      <c r="IE67" s="616"/>
      <c r="IF67" s="59"/>
      <c r="IG67" s="620"/>
      <c r="IH67" s="615"/>
      <c r="II67" s="615"/>
    </row>
    <row r="68" spans="1:243" x14ac:dyDescent="0.3">
      <c r="A68" s="973"/>
      <c r="B68" s="66"/>
      <c r="C68" s="66"/>
      <c r="D68" s="974"/>
      <c r="E68" s="974"/>
      <c r="F68" s="974"/>
      <c r="G68" s="974"/>
      <c r="H68" s="974"/>
      <c r="I68" s="974"/>
      <c r="J68" s="974"/>
      <c r="K68" s="974"/>
      <c r="L68" s="974"/>
      <c r="M68" s="974"/>
      <c r="N68" s="974"/>
      <c r="O68" s="974"/>
      <c r="P68" s="974"/>
      <c r="Q68" s="974"/>
      <c r="R68" s="974"/>
      <c r="S68" s="974"/>
      <c r="T68" s="616"/>
      <c r="U68" s="59"/>
      <c r="V68" s="620"/>
      <c r="W68" s="615"/>
      <c r="X68" s="956"/>
      <c r="Y68" s="956"/>
      <c r="Z68" s="957"/>
      <c r="AA68" s="616"/>
      <c r="AB68" s="616"/>
      <c r="AC68" s="616"/>
      <c r="AD68" s="616"/>
      <c r="AE68" s="59"/>
      <c r="AF68" s="620"/>
      <c r="AG68" s="615"/>
      <c r="AH68" s="615"/>
      <c r="AI68" s="619"/>
      <c r="AJ68" s="616"/>
      <c r="AK68" s="616"/>
      <c r="AL68" s="616"/>
      <c r="AM68" s="616"/>
      <c r="AN68" s="616"/>
      <c r="AO68" s="616"/>
      <c r="AP68" s="59"/>
      <c r="AQ68" s="620"/>
      <c r="AR68" s="615"/>
      <c r="AS68" s="615"/>
      <c r="AT68" s="619"/>
      <c r="AU68" s="616"/>
      <c r="AV68" s="616"/>
      <c r="AW68" s="616"/>
      <c r="AX68" s="616"/>
      <c r="AY68" s="616"/>
      <c r="AZ68" s="616"/>
      <c r="BA68" s="59"/>
      <c r="BB68" s="620"/>
      <c r="BC68" s="615"/>
      <c r="BD68" s="615"/>
      <c r="BE68" s="619"/>
      <c r="BF68" s="616"/>
      <c r="BG68" s="616"/>
      <c r="BH68" s="616"/>
      <c r="BI68" s="616"/>
      <c r="BJ68" s="616"/>
      <c r="BK68" s="616"/>
      <c r="BL68" s="59"/>
      <c r="BM68" s="620"/>
      <c r="BN68" s="615"/>
      <c r="BO68" s="615"/>
      <c r="BP68" s="619"/>
      <c r="BQ68" s="616"/>
      <c r="BR68" s="616"/>
      <c r="BS68" s="616"/>
      <c r="BT68" s="616"/>
      <c r="BU68" s="616"/>
      <c r="BV68" s="616"/>
      <c r="BW68" s="59"/>
      <c r="BX68" s="620"/>
      <c r="BY68" s="615"/>
      <c r="BZ68" s="615"/>
      <c r="CA68" s="619"/>
      <c r="CB68" s="616"/>
      <c r="CC68" s="616"/>
      <c r="CD68" s="616"/>
      <c r="CE68" s="616"/>
      <c r="CF68" s="616"/>
      <c r="CG68" s="616"/>
      <c r="CH68" s="59"/>
      <c r="CI68" s="620"/>
      <c r="CJ68" s="615"/>
      <c r="CK68" s="615"/>
      <c r="CL68" s="619"/>
      <c r="CM68" s="616"/>
      <c r="CN68" s="616"/>
      <c r="CO68" s="616"/>
      <c r="CP68" s="616"/>
      <c r="CQ68" s="616"/>
      <c r="CR68" s="616"/>
      <c r="CS68" s="59"/>
      <c r="CT68" s="620"/>
      <c r="CU68" s="615"/>
      <c r="CV68" s="615"/>
      <c r="CW68" s="619"/>
      <c r="CX68" s="616"/>
      <c r="CY68" s="616"/>
      <c r="CZ68" s="616"/>
      <c r="DA68" s="616"/>
      <c r="DB68" s="616"/>
      <c r="DC68" s="616"/>
      <c r="DD68" s="59"/>
      <c r="DE68" s="620"/>
      <c r="DF68" s="615"/>
      <c r="DG68" s="615"/>
      <c r="DH68" s="619"/>
      <c r="DI68" s="616"/>
      <c r="DJ68" s="616"/>
      <c r="DK68" s="616"/>
      <c r="DL68" s="616"/>
      <c r="DM68" s="616"/>
      <c r="DN68" s="616"/>
      <c r="DO68" s="59"/>
      <c r="DP68" s="620"/>
      <c r="DQ68" s="615"/>
      <c r="DR68" s="615"/>
      <c r="DS68" s="619"/>
      <c r="DT68" s="616"/>
      <c r="DU68" s="616"/>
      <c r="DV68" s="616"/>
      <c r="DW68" s="616"/>
      <c r="DX68" s="616"/>
      <c r="DY68" s="616"/>
      <c r="DZ68" s="59"/>
      <c r="EA68" s="620"/>
      <c r="EB68" s="615"/>
      <c r="EC68" s="615"/>
      <c r="ED68" s="619"/>
      <c r="EE68" s="616"/>
      <c r="EF68" s="616"/>
      <c r="EG68" s="616"/>
      <c r="EH68" s="616"/>
      <c r="EI68" s="616"/>
      <c r="EJ68" s="616"/>
      <c r="EK68" s="59"/>
      <c r="EL68" s="620"/>
      <c r="EM68" s="615"/>
      <c r="EN68" s="615"/>
      <c r="EO68" s="619"/>
      <c r="EP68" s="616"/>
      <c r="EQ68" s="616"/>
      <c r="ER68" s="616"/>
      <c r="ES68" s="616"/>
      <c r="ET68" s="616"/>
      <c r="EU68" s="616"/>
      <c r="EV68" s="59"/>
      <c r="EW68" s="620"/>
      <c r="EX68" s="615"/>
      <c r="EY68" s="615"/>
      <c r="EZ68" s="619"/>
      <c r="FA68" s="616"/>
      <c r="FB68" s="616"/>
      <c r="FC68" s="616"/>
      <c r="FD68" s="616"/>
      <c r="FE68" s="616"/>
      <c r="FF68" s="616"/>
      <c r="FG68" s="59"/>
      <c r="FH68" s="620"/>
      <c r="FI68" s="615"/>
      <c r="FJ68" s="615"/>
      <c r="FK68" s="619"/>
      <c r="FL68" s="616"/>
      <c r="FM68" s="616"/>
      <c r="FN68" s="616"/>
      <c r="FO68" s="616"/>
      <c r="FP68" s="616"/>
      <c r="FQ68" s="616"/>
      <c r="FR68" s="59"/>
      <c r="FS68" s="620"/>
      <c r="FT68" s="615"/>
      <c r="FU68" s="615"/>
      <c r="FV68" s="619"/>
      <c r="FW68" s="616"/>
      <c r="FX68" s="616"/>
      <c r="FY68" s="616"/>
      <c r="FZ68" s="616"/>
      <c r="GA68" s="616"/>
      <c r="GB68" s="616"/>
      <c r="GC68" s="59"/>
      <c r="GD68" s="620"/>
      <c r="GE68" s="615"/>
      <c r="GF68" s="615"/>
      <c r="GG68" s="619"/>
      <c r="GH68" s="616"/>
      <c r="GI68" s="616"/>
      <c r="GJ68" s="616"/>
      <c r="GK68" s="616"/>
      <c r="GL68" s="616"/>
      <c r="GM68" s="616"/>
      <c r="GN68" s="59"/>
      <c r="GO68" s="620"/>
      <c r="GP68" s="615"/>
      <c r="GQ68" s="615"/>
      <c r="GR68" s="619"/>
      <c r="GS68" s="616"/>
      <c r="GT68" s="616"/>
      <c r="GU68" s="616"/>
      <c r="GV68" s="616"/>
      <c r="GW68" s="616"/>
      <c r="GX68" s="616"/>
      <c r="GY68" s="59"/>
      <c r="GZ68" s="620"/>
      <c r="HA68" s="615"/>
      <c r="HB68" s="615"/>
      <c r="HC68" s="619"/>
      <c r="HD68" s="616"/>
      <c r="HE68" s="616"/>
      <c r="HF68" s="616"/>
      <c r="HG68" s="616"/>
      <c r="HH68" s="616"/>
      <c r="HI68" s="616"/>
      <c r="HJ68" s="59"/>
      <c r="HK68" s="620"/>
      <c r="HL68" s="615"/>
      <c r="HM68" s="615"/>
      <c r="HN68" s="619"/>
      <c r="HO68" s="616"/>
      <c r="HP68" s="616"/>
      <c r="HQ68" s="616"/>
      <c r="HR68" s="616"/>
      <c r="HS68" s="616"/>
      <c r="HT68" s="616"/>
      <c r="HU68" s="59"/>
      <c r="HV68" s="620"/>
      <c r="HW68" s="615"/>
      <c r="HX68" s="615"/>
      <c r="HY68" s="619"/>
      <c r="HZ68" s="616"/>
      <c r="IA68" s="616"/>
      <c r="IB68" s="616"/>
      <c r="IC68" s="616"/>
      <c r="ID68" s="616"/>
      <c r="IE68" s="616"/>
      <c r="IF68" s="59"/>
      <c r="IG68" s="620"/>
      <c r="IH68" s="615"/>
      <c r="II68" s="615"/>
    </row>
    <row r="69" spans="1:243" x14ac:dyDescent="0.3">
      <c r="A69" s="973"/>
      <c r="B69" s="66"/>
      <c r="C69" s="66"/>
      <c r="D69" s="974"/>
      <c r="E69" s="974"/>
      <c r="F69" s="974"/>
      <c r="G69" s="974"/>
      <c r="H69" s="974"/>
      <c r="I69" s="974"/>
      <c r="J69" s="974"/>
      <c r="K69" s="974"/>
      <c r="L69" s="974"/>
      <c r="M69" s="974"/>
      <c r="N69" s="974"/>
      <c r="O69" s="974"/>
      <c r="P69" s="974"/>
      <c r="Q69" s="974"/>
      <c r="R69" s="974"/>
      <c r="S69" s="974"/>
      <c r="T69" s="616"/>
      <c r="U69" s="59"/>
      <c r="V69" s="620"/>
      <c r="W69" s="615"/>
      <c r="X69" s="975"/>
      <c r="Y69" s="975"/>
      <c r="Z69" s="976"/>
      <c r="AA69" s="616"/>
      <c r="AB69" s="616"/>
      <c r="AC69" s="616"/>
      <c r="AD69" s="616"/>
      <c r="AE69" s="59"/>
      <c r="AF69" s="620"/>
      <c r="AG69" s="615"/>
      <c r="AH69" s="615"/>
      <c r="AI69" s="619"/>
      <c r="AJ69" s="616"/>
      <c r="AK69" s="616"/>
      <c r="AL69" s="616"/>
      <c r="AM69" s="616"/>
      <c r="AN69" s="616"/>
      <c r="AO69" s="616"/>
      <c r="AP69" s="59"/>
      <c r="AQ69" s="620"/>
      <c r="AR69" s="615"/>
      <c r="AS69" s="615"/>
      <c r="AT69" s="619"/>
      <c r="AU69" s="616"/>
      <c r="AV69" s="616"/>
      <c r="AW69" s="616"/>
      <c r="AX69" s="616"/>
      <c r="AY69" s="616"/>
      <c r="AZ69" s="616"/>
      <c r="BA69" s="59"/>
      <c r="BB69" s="620"/>
      <c r="BC69" s="615"/>
      <c r="BD69" s="615"/>
      <c r="BE69" s="619"/>
      <c r="BF69" s="616"/>
      <c r="BG69" s="616"/>
      <c r="BH69" s="616"/>
      <c r="BI69" s="616"/>
      <c r="BJ69" s="616"/>
      <c r="BK69" s="616"/>
      <c r="BL69" s="59"/>
      <c r="BM69" s="620"/>
      <c r="BN69" s="615"/>
      <c r="BO69" s="615"/>
      <c r="BP69" s="619"/>
      <c r="BQ69" s="616"/>
      <c r="BR69" s="616"/>
      <c r="BS69" s="616"/>
      <c r="BT69" s="616"/>
      <c r="BU69" s="616"/>
      <c r="BV69" s="616"/>
      <c r="BW69" s="59"/>
      <c r="BX69" s="620"/>
      <c r="BY69" s="615"/>
      <c r="BZ69" s="615"/>
      <c r="CA69" s="619"/>
      <c r="CB69" s="616"/>
      <c r="CC69" s="616"/>
      <c r="CD69" s="616"/>
      <c r="CE69" s="616"/>
      <c r="CF69" s="616"/>
      <c r="CG69" s="616"/>
      <c r="CH69" s="59"/>
      <c r="CI69" s="620"/>
      <c r="CJ69" s="615"/>
      <c r="CK69" s="615"/>
      <c r="CL69" s="619"/>
      <c r="CM69" s="616"/>
      <c r="CN69" s="616"/>
      <c r="CO69" s="616"/>
      <c r="CP69" s="616"/>
      <c r="CQ69" s="616"/>
      <c r="CR69" s="616"/>
      <c r="CS69" s="59"/>
      <c r="CT69" s="620"/>
      <c r="CU69" s="615"/>
      <c r="CV69" s="615"/>
      <c r="CW69" s="619"/>
      <c r="CX69" s="616"/>
      <c r="CY69" s="616"/>
      <c r="CZ69" s="616"/>
      <c r="DA69" s="616"/>
      <c r="DB69" s="616"/>
      <c r="DC69" s="616"/>
      <c r="DD69" s="59"/>
      <c r="DE69" s="620"/>
      <c r="DF69" s="615"/>
      <c r="DG69" s="615"/>
      <c r="DH69" s="619"/>
      <c r="DI69" s="616"/>
      <c r="DJ69" s="616"/>
      <c r="DK69" s="616"/>
      <c r="DL69" s="616"/>
      <c r="DM69" s="616"/>
      <c r="DN69" s="616"/>
      <c r="DO69" s="59"/>
      <c r="DP69" s="620"/>
      <c r="DQ69" s="615"/>
      <c r="DR69" s="615"/>
      <c r="DS69" s="619"/>
      <c r="DT69" s="616"/>
      <c r="DU69" s="616"/>
      <c r="DV69" s="616"/>
      <c r="DW69" s="616"/>
      <c r="DX69" s="616"/>
      <c r="DY69" s="616"/>
      <c r="DZ69" s="59"/>
      <c r="EA69" s="620"/>
      <c r="EB69" s="615"/>
      <c r="EC69" s="615"/>
      <c r="ED69" s="619"/>
      <c r="EE69" s="616"/>
      <c r="EF69" s="616"/>
      <c r="EG69" s="616"/>
      <c r="EH69" s="616"/>
      <c r="EI69" s="616"/>
      <c r="EJ69" s="616"/>
      <c r="EK69" s="59"/>
      <c r="EL69" s="620"/>
      <c r="EM69" s="615"/>
      <c r="EN69" s="615"/>
      <c r="EO69" s="619"/>
      <c r="EP69" s="616"/>
      <c r="EQ69" s="616"/>
      <c r="ER69" s="616"/>
      <c r="ES69" s="616"/>
      <c r="ET69" s="616"/>
      <c r="EU69" s="616"/>
      <c r="EV69" s="59"/>
      <c r="EW69" s="620"/>
      <c r="EX69" s="615"/>
      <c r="EY69" s="615"/>
      <c r="EZ69" s="619"/>
      <c r="FA69" s="616"/>
      <c r="FB69" s="616"/>
      <c r="FC69" s="616"/>
      <c r="FD69" s="616"/>
      <c r="FE69" s="616"/>
      <c r="FF69" s="616"/>
      <c r="FG69" s="59"/>
      <c r="FH69" s="620"/>
      <c r="FI69" s="615"/>
      <c r="FJ69" s="615"/>
      <c r="FK69" s="619"/>
      <c r="FL69" s="616"/>
      <c r="FM69" s="616"/>
      <c r="FN69" s="616"/>
      <c r="FO69" s="616"/>
      <c r="FP69" s="616"/>
      <c r="FQ69" s="616"/>
      <c r="FR69" s="59"/>
      <c r="FS69" s="620"/>
      <c r="FT69" s="615"/>
      <c r="FU69" s="615"/>
      <c r="FV69" s="619"/>
      <c r="FW69" s="616"/>
      <c r="FX69" s="616"/>
      <c r="FY69" s="616"/>
      <c r="FZ69" s="616"/>
      <c r="GA69" s="616"/>
      <c r="GB69" s="616"/>
      <c r="GC69" s="59"/>
      <c r="GD69" s="620"/>
      <c r="GE69" s="615"/>
      <c r="GF69" s="615"/>
      <c r="GG69" s="619"/>
      <c r="GH69" s="616"/>
      <c r="GI69" s="616"/>
      <c r="GJ69" s="616"/>
      <c r="GK69" s="616"/>
      <c r="GL69" s="616"/>
      <c r="GM69" s="616"/>
      <c r="GN69" s="59"/>
      <c r="GO69" s="620"/>
      <c r="GP69" s="615"/>
      <c r="GQ69" s="615"/>
      <c r="GR69" s="619"/>
      <c r="GS69" s="616"/>
      <c r="GT69" s="616"/>
      <c r="GU69" s="616"/>
      <c r="GV69" s="616"/>
      <c r="GW69" s="616"/>
      <c r="GX69" s="616"/>
      <c r="GY69" s="59"/>
      <c r="GZ69" s="620"/>
      <c r="HA69" s="615"/>
      <c r="HB69" s="615"/>
      <c r="HC69" s="619"/>
      <c r="HD69" s="616"/>
      <c r="HE69" s="616"/>
      <c r="HF69" s="616"/>
      <c r="HG69" s="616"/>
      <c r="HH69" s="616"/>
      <c r="HI69" s="616"/>
      <c r="HJ69" s="59"/>
      <c r="HK69" s="620"/>
      <c r="HL69" s="615"/>
      <c r="HM69" s="615"/>
      <c r="HN69" s="619"/>
      <c r="HO69" s="616"/>
      <c r="HP69" s="616"/>
      <c r="HQ69" s="616"/>
      <c r="HR69" s="616"/>
      <c r="HS69" s="616"/>
      <c r="HT69" s="616"/>
      <c r="HU69" s="59"/>
      <c r="HV69" s="620"/>
      <c r="HW69" s="615"/>
      <c r="HX69" s="615"/>
      <c r="HY69" s="619"/>
      <c r="HZ69" s="616"/>
      <c r="IA69" s="616"/>
      <c r="IB69" s="616"/>
      <c r="IC69" s="616"/>
      <c r="ID69" s="616"/>
      <c r="IE69" s="616"/>
      <c r="IF69" s="59"/>
      <c r="IG69" s="620"/>
      <c r="IH69" s="615"/>
      <c r="II69" s="615"/>
    </row>
    <row r="70" spans="1:243" x14ac:dyDescent="0.3">
      <c r="A70" s="973"/>
      <c r="B70" s="66"/>
      <c r="C70" s="66"/>
      <c r="D70" s="974"/>
      <c r="E70" s="974"/>
      <c r="F70" s="974"/>
      <c r="G70" s="974"/>
      <c r="H70" s="974"/>
      <c r="I70" s="974"/>
      <c r="J70" s="974"/>
      <c r="K70" s="974"/>
      <c r="L70" s="974"/>
      <c r="M70" s="974"/>
      <c r="N70" s="974"/>
      <c r="O70" s="974"/>
      <c r="P70" s="974"/>
      <c r="Q70" s="974"/>
      <c r="R70" s="974"/>
      <c r="S70" s="974"/>
      <c r="T70" s="616"/>
      <c r="U70" s="59"/>
      <c r="V70" s="620"/>
      <c r="W70" s="615"/>
      <c r="X70" s="954"/>
      <c r="Y70" s="954"/>
      <c r="Z70" s="955"/>
      <c r="AA70" s="616"/>
      <c r="AB70" s="616"/>
      <c r="AC70" s="616"/>
      <c r="AD70" s="616"/>
      <c r="AE70" s="59"/>
      <c r="AF70" s="620"/>
      <c r="AG70" s="615"/>
      <c r="AH70" s="615"/>
      <c r="AI70" s="619"/>
      <c r="AJ70" s="616"/>
      <c r="AK70" s="616"/>
      <c r="AL70" s="616"/>
      <c r="AM70" s="616"/>
      <c r="AN70" s="616"/>
      <c r="AO70" s="616"/>
      <c r="AP70" s="59"/>
      <c r="AQ70" s="620"/>
      <c r="AR70" s="615"/>
      <c r="AS70" s="615"/>
      <c r="AT70" s="619"/>
      <c r="AU70" s="616"/>
      <c r="AV70" s="616"/>
      <c r="AW70" s="616"/>
      <c r="AX70" s="616"/>
      <c r="AY70" s="616"/>
      <c r="AZ70" s="616"/>
      <c r="BA70" s="59"/>
      <c r="BB70" s="620"/>
      <c r="BC70" s="615"/>
      <c r="BD70" s="615"/>
      <c r="BE70" s="619"/>
      <c r="BF70" s="616"/>
      <c r="BG70" s="616"/>
      <c r="BH70" s="616"/>
      <c r="BI70" s="616"/>
      <c r="BJ70" s="616"/>
      <c r="BK70" s="616"/>
      <c r="BL70" s="59"/>
      <c r="BM70" s="620"/>
      <c r="BN70" s="615"/>
      <c r="BO70" s="615"/>
      <c r="BP70" s="619"/>
      <c r="BQ70" s="616"/>
      <c r="BR70" s="616"/>
      <c r="BS70" s="616"/>
      <c r="BT70" s="616"/>
      <c r="BU70" s="616"/>
      <c r="BV70" s="616"/>
      <c r="BW70" s="59"/>
      <c r="BX70" s="620"/>
      <c r="BY70" s="615"/>
      <c r="BZ70" s="615"/>
      <c r="CA70" s="619"/>
      <c r="CB70" s="616"/>
      <c r="CC70" s="616"/>
      <c r="CD70" s="616"/>
      <c r="CE70" s="616"/>
      <c r="CF70" s="616"/>
      <c r="CG70" s="616"/>
      <c r="CH70" s="59"/>
      <c r="CI70" s="620"/>
      <c r="CJ70" s="615"/>
      <c r="CK70" s="615"/>
      <c r="CL70" s="619"/>
      <c r="CM70" s="616"/>
      <c r="CN70" s="616"/>
      <c r="CO70" s="616"/>
      <c r="CP70" s="616"/>
      <c r="CQ70" s="616"/>
      <c r="CR70" s="616"/>
      <c r="CS70" s="59"/>
      <c r="CT70" s="620"/>
      <c r="CU70" s="615"/>
      <c r="CV70" s="615"/>
      <c r="CW70" s="619"/>
      <c r="CX70" s="616"/>
      <c r="CY70" s="616"/>
      <c r="CZ70" s="616"/>
      <c r="DA70" s="616"/>
      <c r="DB70" s="616"/>
      <c r="DC70" s="616"/>
      <c r="DD70" s="59"/>
      <c r="DE70" s="620"/>
      <c r="DF70" s="615"/>
      <c r="DG70" s="615"/>
      <c r="DH70" s="619"/>
      <c r="DI70" s="616"/>
      <c r="DJ70" s="616"/>
      <c r="DK70" s="616"/>
      <c r="DL70" s="616"/>
      <c r="DM70" s="616"/>
      <c r="DN70" s="616"/>
      <c r="DO70" s="59"/>
      <c r="DP70" s="620"/>
      <c r="DQ70" s="615"/>
      <c r="DR70" s="615"/>
      <c r="DS70" s="619"/>
      <c r="DT70" s="616"/>
      <c r="DU70" s="616"/>
      <c r="DV70" s="616"/>
      <c r="DW70" s="616"/>
      <c r="DX70" s="616"/>
      <c r="DY70" s="616"/>
      <c r="DZ70" s="59"/>
      <c r="EA70" s="620"/>
      <c r="EB70" s="615"/>
      <c r="EC70" s="615"/>
      <c r="ED70" s="619"/>
      <c r="EE70" s="616"/>
      <c r="EF70" s="616"/>
      <c r="EG70" s="616"/>
      <c r="EH70" s="616"/>
      <c r="EI70" s="616"/>
      <c r="EJ70" s="616"/>
      <c r="EK70" s="59"/>
      <c r="EL70" s="620"/>
      <c r="EM70" s="615"/>
      <c r="EN70" s="615"/>
      <c r="EO70" s="619"/>
      <c r="EP70" s="616"/>
      <c r="EQ70" s="616"/>
      <c r="ER70" s="616"/>
      <c r="ES70" s="616"/>
      <c r="ET70" s="616"/>
      <c r="EU70" s="616"/>
      <c r="EV70" s="59"/>
      <c r="EW70" s="620"/>
      <c r="EX70" s="615"/>
      <c r="EY70" s="615"/>
      <c r="EZ70" s="619"/>
      <c r="FA70" s="616"/>
      <c r="FB70" s="616"/>
      <c r="FC70" s="616"/>
      <c r="FD70" s="616"/>
      <c r="FE70" s="616"/>
      <c r="FF70" s="616"/>
      <c r="FG70" s="59"/>
      <c r="FH70" s="620"/>
      <c r="FI70" s="615"/>
      <c r="FJ70" s="615"/>
      <c r="FK70" s="619"/>
      <c r="FL70" s="616"/>
      <c r="FM70" s="616"/>
      <c r="FN70" s="616"/>
      <c r="FO70" s="616"/>
      <c r="FP70" s="616"/>
      <c r="FQ70" s="616"/>
      <c r="FR70" s="59"/>
      <c r="FS70" s="620"/>
      <c r="FT70" s="615"/>
      <c r="FU70" s="615"/>
      <c r="FV70" s="619"/>
      <c r="FW70" s="616"/>
      <c r="FX70" s="616"/>
      <c r="FY70" s="616"/>
      <c r="FZ70" s="616"/>
      <c r="GA70" s="616"/>
      <c r="GB70" s="616"/>
      <c r="GC70" s="59"/>
      <c r="GD70" s="620"/>
      <c r="GE70" s="615"/>
      <c r="GF70" s="615"/>
      <c r="GG70" s="619"/>
      <c r="GH70" s="616"/>
      <c r="GI70" s="616"/>
      <c r="GJ70" s="616"/>
      <c r="GK70" s="616"/>
      <c r="GL70" s="616"/>
      <c r="GM70" s="616"/>
      <c r="GN70" s="59"/>
      <c r="GO70" s="620"/>
      <c r="GP70" s="615"/>
      <c r="GQ70" s="615"/>
      <c r="GR70" s="619"/>
      <c r="GS70" s="616"/>
      <c r="GT70" s="616"/>
      <c r="GU70" s="616"/>
      <c r="GV70" s="616"/>
      <c r="GW70" s="616"/>
      <c r="GX70" s="616"/>
      <c r="GY70" s="59"/>
      <c r="GZ70" s="620"/>
      <c r="HA70" s="615"/>
      <c r="HB70" s="615"/>
      <c r="HC70" s="619"/>
      <c r="HD70" s="616"/>
      <c r="HE70" s="616"/>
      <c r="HF70" s="616"/>
      <c r="HG70" s="616"/>
      <c r="HH70" s="616"/>
      <c r="HI70" s="616"/>
      <c r="HJ70" s="59"/>
      <c r="HK70" s="620"/>
      <c r="HL70" s="615"/>
      <c r="HM70" s="615"/>
      <c r="HN70" s="619"/>
      <c r="HO70" s="616"/>
      <c r="HP70" s="616"/>
      <c r="HQ70" s="616"/>
      <c r="HR70" s="616"/>
      <c r="HS70" s="616"/>
      <c r="HT70" s="616"/>
      <c r="HU70" s="59"/>
      <c r="HV70" s="620"/>
      <c r="HW70" s="615"/>
      <c r="HX70" s="615"/>
      <c r="HY70" s="619"/>
      <c r="HZ70" s="616"/>
      <c r="IA70" s="616"/>
      <c r="IB70" s="616"/>
      <c r="IC70" s="616"/>
      <c r="ID70" s="616"/>
      <c r="IE70" s="616"/>
      <c r="IF70" s="59"/>
      <c r="IG70" s="620"/>
      <c r="IH70" s="615"/>
      <c r="II70" s="615"/>
    </row>
    <row r="71" spans="1:243" x14ac:dyDescent="0.3">
      <c r="A71" s="973"/>
      <c r="B71" s="66"/>
      <c r="C71" s="66"/>
      <c r="D71" s="974"/>
      <c r="E71" s="974"/>
      <c r="F71" s="974"/>
      <c r="G71" s="974"/>
      <c r="H71" s="974"/>
      <c r="I71" s="974"/>
      <c r="J71" s="974"/>
      <c r="K71" s="974"/>
      <c r="L71" s="974"/>
      <c r="M71" s="974"/>
      <c r="N71" s="974"/>
      <c r="O71" s="974"/>
      <c r="P71" s="974"/>
      <c r="Q71" s="974"/>
      <c r="R71" s="974"/>
      <c r="S71" s="974"/>
      <c r="T71" s="616"/>
      <c r="U71" s="59"/>
      <c r="V71" s="620"/>
      <c r="W71" s="615"/>
      <c r="X71" s="977"/>
      <c r="Y71" s="977"/>
      <c r="Z71" s="976"/>
      <c r="AA71" s="616"/>
      <c r="AB71" s="616"/>
      <c r="AC71" s="616"/>
      <c r="AD71" s="616"/>
      <c r="AE71" s="59"/>
      <c r="AF71" s="620"/>
      <c r="AG71" s="615"/>
      <c r="AH71" s="615"/>
      <c r="AI71" s="619"/>
      <c r="AJ71" s="616"/>
      <c r="AK71" s="616"/>
      <c r="AL71" s="616"/>
      <c r="AM71" s="616"/>
      <c r="AN71" s="616"/>
      <c r="AO71" s="616"/>
      <c r="AP71" s="59"/>
      <c r="AQ71" s="620"/>
      <c r="AR71" s="615"/>
      <c r="AS71" s="615"/>
      <c r="AT71" s="619"/>
      <c r="AU71" s="616"/>
      <c r="AV71" s="616"/>
      <c r="AW71" s="616"/>
      <c r="AX71" s="616"/>
      <c r="AY71" s="616"/>
      <c r="AZ71" s="616"/>
      <c r="BA71" s="59"/>
      <c r="BB71" s="620"/>
      <c r="BC71" s="615"/>
      <c r="BD71" s="615"/>
      <c r="BE71" s="619"/>
      <c r="BF71" s="616"/>
      <c r="BG71" s="616"/>
      <c r="BH71" s="616"/>
      <c r="BI71" s="616"/>
      <c r="BJ71" s="616"/>
      <c r="BK71" s="616"/>
      <c r="BL71" s="59"/>
      <c r="BM71" s="620"/>
      <c r="BN71" s="615"/>
      <c r="BO71" s="615"/>
      <c r="BP71" s="619"/>
      <c r="BQ71" s="616"/>
      <c r="BR71" s="616"/>
      <c r="BS71" s="616"/>
      <c r="BT71" s="616"/>
      <c r="BU71" s="616"/>
      <c r="BV71" s="616"/>
      <c r="BW71" s="59"/>
      <c r="BX71" s="620"/>
      <c r="BY71" s="615"/>
      <c r="BZ71" s="615"/>
      <c r="CA71" s="619"/>
      <c r="CB71" s="616"/>
      <c r="CC71" s="616"/>
      <c r="CD71" s="616"/>
      <c r="CE71" s="616"/>
      <c r="CF71" s="616"/>
      <c r="CG71" s="616"/>
      <c r="CH71" s="59"/>
      <c r="CI71" s="620"/>
      <c r="CJ71" s="615"/>
      <c r="CK71" s="615"/>
      <c r="CL71" s="619"/>
      <c r="CM71" s="616"/>
      <c r="CN71" s="616"/>
      <c r="CO71" s="616"/>
      <c r="CP71" s="616"/>
      <c r="CQ71" s="616"/>
      <c r="CR71" s="616"/>
      <c r="CS71" s="59"/>
      <c r="CT71" s="620"/>
      <c r="CU71" s="615"/>
      <c r="CV71" s="615"/>
      <c r="CW71" s="619"/>
      <c r="CX71" s="616"/>
      <c r="CY71" s="616"/>
      <c r="CZ71" s="616"/>
      <c r="DA71" s="616"/>
      <c r="DB71" s="616"/>
      <c r="DC71" s="616"/>
      <c r="DD71" s="59"/>
      <c r="DE71" s="620"/>
      <c r="DF71" s="615"/>
      <c r="DG71" s="615"/>
      <c r="DH71" s="619"/>
      <c r="DI71" s="616"/>
      <c r="DJ71" s="616"/>
      <c r="DK71" s="616"/>
      <c r="DL71" s="616"/>
      <c r="DM71" s="616"/>
      <c r="DN71" s="616"/>
      <c r="DO71" s="59"/>
      <c r="DP71" s="620"/>
      <c r="DQ71" s="615"/>
      <c r="DR71" s="615"/>
      <c r="DS71" s="619"/>
      <c r="DT71" s="616"/>
      <c r="DU71" s="616"/>
      <c r="DV71" s="616"/>
      <c r="DW71" s="616"/>
      <c r="DX71" s="616"/>
      <c r="DY71" s="616"/>
      <c r="DZ71" s="59"/>
      <c r="EA71" s="620"/>
      <c r="EB71" s="615"/>
      <c r="EC71" s="615"/>
      <c r="ED71" s="619"/>
      <c r="EE71" s="616"/>
      <c r="EF71" s="616"/>
      <c r="EG71" s="616"/>
      <c r="EH71" s="616"/>
      <c r="EI71" s="616"/>
      <c r="EJ71" s="616"/>
      <c r="EK71" s="59"/>
      <c r="EL71" s="620"/>
      <c r="EM71" s="615"/>
      <c r="EN71" s="615"/>
      <c r="EO71" s="619"/>
      <c r="EP71" s="616"/>
      <c r="EQ71" s="616"/>
      <c r="ER71" s="616"/>
      <c r="ES71" s="616"/>
      <c r="ET71" s="616"/>
      <c r="EU71" s="616"/>
      <c r="EV71" s="59"/>
      <c r="EW71" s="620"/>
      <c r="EX71" s="615"/>
      <c r="EY71" s="615"/>
      <c r="EZ71" s="619"/>
      <c r="FA71" s="616"/>
      <c r="FB71" s="616"/>
      <c r="FC71" s="616"/>
      <c r="FD71" s="616"/>
      <c r="FE71" s="616"/>
      <c r="FF71" s="616"/>
      <c r="FG71" s="59"/>
      <c r="FH71" s="620"/>
      <c r="FI71" s="615"/>
      <c r="FJ71" s="615"/>
      <c r="FK71" s="619"/>
      <c r="FL71" s="616"/>
      <c r="FM71" s="616"/>
      <c r="FN71" s="616"/>
      <c r="FO71" s="616"/>
      <c r="FP71" s="616"/>
      <c r="FQ71" s="616"/>
      <c r="FR71" s="59"/>
      <c r="FS71" s="620"/>
      <c r="FT71" s="615"/>
      <c r="FU71" s="615"/>
      <c r="FV71" s="619"/>
      <c r="FW71" s="616"/>
      <c r="FX71" s="616"/>
      <c r="FY71" s="616"/>
      <c r="FZ71" s="616"/>
      <c r="GA71" s="616"/>
      <c r="GB71" s="616"/>
      <c r="GC71" s="59"/>
      <c r="GD71" s="620"/>
      <c r="GE71" s="615"/>
      <c r="GF71" s="615"/>
      <c r="GG71" s="619"/>
      <c r="GH71" s="616"/>
      <c r="GI71" s="616"/>
      <c r="GJ71" s="616"/>
      <c r="GK71" s="616"/>
      <c r="GL71" s="616"/>
      <c r="GM71" s="616"/>
      <c r="GN71" s="59"/>
      <c r="GO71" s="620"/>
      <c r="GP71" s="615"/>
      <c r="GQ71" s="615"/>
      <c r="GR71" s="619"/>
      <c r="GS71" s="616"/>
      <c r="GT71" s="616"/>
      <c r="GU71" s="616"/>
      <c r="GV71" s="616"/>
      <c r="GW71" s="616"/>
      <c r="GX71" s="616"/>
      <c r="GY71" s="59"/>
      <c r="GZ71" s="620"/>
      <c r="HA71" s="615"/>
      <c r="HB71" s="615"/>
      <c r="HC71" s="619"/>
      <c r="HD71" s="616"/>
      <c r="HE71" s="616"/>
      <c r="HF71" s="616"/>
      <c r="HG71" s="616"/>
      <c r="HH71" s="616"/>
      <c r="HI71" s="616"/>
      <c r="HJ71" s="59"/>
      <c r="HK71" s="620"/>
      <c r="HL71" s="615"/>
      <c r="HM71" s="615"/>
      <c r="HN71" s="619"/>
      <c r="HO71" s="616"/>
      <c r="HP71" s="616"/>
      <c r="HQ71" s="616"/>
      <c r="HR71" s="616"/>
      <c r="HS71" s="616"/>
      <c r="HT71" s="616"/>
      <c r="HU71" s="59"/>
      <c r="HV71" s="620"/>
      <c r="HW71" s="615"/>
      <c r="HX71" s="615"/>
      <c r="HY71" s="619"/>
      <c r="HZ71" s="616"/>
      <c r="IA71" s="616"/>
      <c r="IB71" s="616"/>
      <c r="IC71" s="616"/>
      <c r="ID71" s="616"/>
      <c r="IE71" s="616"/>
      <c r="IF71" s="59"/>
      <c r="IG71" s="620"/>
      <c r="IH71" s="615"/>
      <c r="II71" s="615"/>
    </row>
    <row r="72" spans="1:243" x14ac:dyDescent="0.3">
      <c r="A72" s="973"/>
      <c r="B72" s="69"/>
      <c r="C72" s="69"/>
      <c r="D72" s="974"/>
      <c r="E72" s="974"/>
      <c r="F72" s="974"/>
      <c r="G72" s="974"/>
      <c r="H72" s="974"/>
      <c r="I72" s="974"/>
      <c r="J72" s="974"/>
      <c r="K72" s="974"/>
      <c r="L72" s="974"/>
      <c r="M72" s="974"/>
      <c r="N72" s="974"/>
      <c r="O72" s="974"/>
      <c r="P72" s="974"/>
      <c r="Q72" s="974"/>
      <c r="R72" s="974"/>
      <c r="S72" s="974"/>
      <c r="T72" s="616"/>
      <c r="U72" s="59"/>
      <c r="V72" s="620"/>
      <c r="W72" s="615"/>
      <c r="X72" s="956"/>
      <c r="Y72" s="956"/>
      <c r="Z72" s="957"/>
      <c r="AA72" s="616"/>
      <c r="AB72" s="616"/>
      <c r="AC72" s="616"/>
      <c r="AD72" s="616"/>
      <c r="AE72" s="59"/>
      <c r="AF72" s="620"/>
      <c r="AG72" s="615"/>
      <c r="AH72" s="615"/>
      <c r="AI72" s="619"/>
      <c r="AJ72" s="616"/>
      <c r="AK72" s="616"/>
      <c r="AL72" s="616"/>
      <c r="AM72" s="616"/>
      <c r="AN72" s="616"/>
      <c r="AO72" s="616"/>
      <c r="AP72" s="59"/>
      <c r="AQ72" s="620"/>
      <c r="AR72" s="615"/>
      <c r="AS72" s="615"/>
      <c r="AT72" s="619"/>
      <c r="AU72" s="616"/>
      <c r="AV72" s="616"/>
      <c r="AW72" s="616"/>
      <c r="AX72" s="616"/>
      <c r="AY72" s="616"/>
      <c r="AZ72" s="616"/>
      <c r="BA72" s="59"/>
      <c r="BB72" s="620"/>
      <c r="BC72" s="615"/>
      <c r="BD72" s="615"/>
      <c r="BE72" s="619"/>
      <c r="BF72" s="616"/>
      <c r="BG72" s="616"/>
      <c r="BH72" s="616"/>
      <c r="BI72" s="616"/>
      <c r="BJ72" s="616"/>
      <c r="BK72" s="616"/>
      <c r="BL72" s="59"/>
      <c r="BM72" s="620"/>
      <c r="BN72" s="615"/>
      <c r="BO72" s="615"/>
      <c r="BP72" s="619"/>
      <c r="BQ72" s="616"/>
      <c r="BR72" s="616"/>
      <c r="BS72" s="616"/>
      <c r="BT72" s="616"/>
      <c r="BU72" s="616"/>
      <c r="BV72" s="616"/>
      <c r="BW72" s="59"/>
      <c r="BX72" s="620"/>
      <c r="BY72" s="615"/>
      <c r="BZ72" s="615"/>
      <c r="CA72" s="619"/>
      <c r="CB72" s="616"/>
      <c r="CC72" s="616"/>
      <c r="CD72" s="616"/>
      <c r="CE72" s="616"/>
      <c r="CF72" s="616"/>
      <c r="CG72" s="616"/>
      <c r="CH72" s="59"/>
      <c r="CI72" s="620"/>
      <c r="CJ72" s="615"/>
      <c r="CK72" s="615"/>
      <c r="CL72" s="619"/>
      <c r="CM72" s="616"/>
      <c r="CN72" s="616"/>
      <c r="CO72" s="616"/>
      <c r="CP72" s="616"/>
      <c r="CQ72" s="616"/>
      <c r="CR72" s="616"/>
      <c r="CS72" s="59"/>
      <c r="CT72" s="620"/>
      <c r="CU72" s="615"/>
      <c r="CV72" s="615"/>
      <c r="CW72" s="619"/>
      <c r="CX72" s="616"/>
      <c r="CY72" s="616"/>
      <c r="CZ72" s="616"/>
      <c r="DA72" s="616"/>
      <c r="DB72" s="616"/>
      <c r="DC72" s="616"/>
      <c r="DD72" s="59"/>
      <c r="DE72" s="620"/>
      <c r="DF72" s="615"/>
      <c r="DG72" s="615"/>
      <c r="DH72" s="619"/>
      <c r="DI72" s="616"/>
      <c r="DJ72" s="616"/>
      <c r="DK72" s="616"/>
      <c r="DL72" s="616"/>
      <c r="DM72" s="616"/>
      <c r="DN72" s="616"/>
      <c r="DO72" s="59"/>
      <c r="DP72" s="620"/>
      <c r="DQ72" s="615"/>
      <c r="DR72" s="615"/>
      <c r="DS72" s="619"/>
      <c r="DT72" s="616"/>
      <c r="DU72" s="616"/>
      <c r="DV72" s="616"/>
      <c r="DW72" s="616"/>
      <c r="DX72" s="616"/>
      <c r="DY72" s="616"/>
      <c r="DZ72" s="59"/>
      <c r="EA72" s="620"/>
      <c r="EB72" s="615"/>
      <c r="EC72" s="615"/>
      <c r="ED72" s="619"/>
      <c r="EE72" s="616"/>
      <c r="EF72" s="616"/>
      <c r="EG72" s="616"/>
      <c r="EH72" s="616"/>
      <c r="EI72" s="616"/>
      <c r="EJ72" s="616"/>
      <c r="EK72" s="59"/>
      <c r="EL72" s="620"/>
      <c r="EM72" s="615"/>
      <c r="EN72" s="615"/>
      <c r="EO72" s="619"/>
      <c r="EP72" s="616"/>
      <c r="EQ72" s="616"/>
      <c r="ER72" s="616"/>
      <c r="ES72" s="616"/>
      <c r="ET72" s="616"/>
      <c r="EU72" s="616"/>
      <c r="EV72" s="59"/>
      <c r="EW72" s="620"/>
      <c r="EX72" s="615"/>
      <c r="EY72" s="615"/>
      <c r="EZ72" s="619"/>
      <c r="FA72" s="616"/>
      <c r="FB72" s="616"/>
      <c r="FC72" s="616"/>
      <c r="FD72" s="616"/>
      <c r="FE72" s="616"/>
      <c r="FF72" s="616"/>
      <c r="FG72" s="59"/>
      <c r="FH72" s="620"/>
      <c r="FI72" s="615"/>
      <c r="FJ72" s="615"/>
      <c r="FK72" s="619"/>
      <c r="FL72" s="616"/>
      <c r="FM72" s="616"/>
      <c r="FN72" s="616"/>
      <c r="FO72" s="616"/>
      <c r="FP72" s="616"/>
      <c r="FQ72" s="616"/>
      <c r="FR72" s="59"/>
      <c r="FS72" s="620"/>
      <c r="FT72" s="615"/>
      <c r="FU72" s="615"/>
      <c r="FV72" s="619"/>
      <c r="FW72" s="616"/>
      <c r="FX72" s="616"/>
      <c r="FY72" s="616"/>
      <c r="FZ72" s="616"/>
      <c r="GA72" s="616"/>
      <c r="GB72" s="616"/>
      <c r="GC72" s="59"/>
      <c r="GD72" s="620"/>
      <c r="GE72" s="615"/>
      <c r="GF72" s="615"/>
      <c r="GG72" s="619"/>
      <c r="GH72" s="616"/>
      <c r="GI72" s="616"/>
      <c r="GJ72" s="616"/>
      <c r="GK72" s="616"/>
      <c r="GL72" s="616"/>
      <c r="GM72" s="616"/>
      <c r="GN72" s="59"/>
      <c r="GO72" s="620"/>
      <c r="GP72" s="615"/>
      <c r="GQ72" s="615"/>
      <c r="GR72" s="619"/>
      <c r="GS72" s="616"/>
      <c r="GT72" s="616"/>
      <c r="GU72" s="616"/>
      <c r="GV72" s="616"/>
      <c r="GW72" s="616"/>
      <c r="GX72" s="616"/>
      <c r="GY72" s="59"/>
      <c r="GZ72" s="620"/>
      <c r="HA72" s="615"/>
      <c r="HB72" s="615"/>
      <c r="HC72" s="619"/>
      <c r="HD72" s="616"/>
      <c r="HE72" s="616"/>
      <c r="HF72" s="616"/>
      <c r="HG72" s="616"/>
      <c r="HH72" s="616"/>
      <c r="HI72" s="616"/>
      <c r="HJ72" s="59"/>
      <c r="HK72" s="620"/>
      <c r="HL72" s="615"/>
      <c r="HM72" s="615"/>
      <c r="HN72" s="619"/>
      <c r="HO72" s="616"/>
      <c r="HP72" s="616"/>
      <c r="HQ72" s="616"/>
      <c r="HR72" s="616"/>
      <c r="HS72" s="616"/>
      <c r="HT72" s="616"/>
      <c r="HU72" s="59"/>
      <c r="HV72" s="620"/>
      <c r="HW72" s="615"/>
      <c r="HX72" s="615"/>
      <c r="HY72" s="619"/>
      <c r="HZ72" s="616"/>
      <c r="IA72" s="616"/>
      <c r="IB72" s="616"/>
      <c r="IC72" s="616"/>
      <c r="ID72" s="616"/>
      <c r="IE72" s="616"/>
      <c r="IF72" s="59"/>
      <c r="IG72" s="620"/>
      <c r="IH72" s="615"/>
      <c r="II72" s="615"/>
    </row>
    <row r="73" spans="1:243" x14ac:dyDescent="0.3">
      <c r="A73" s="973"/>
      <c r="B73" s="66"/>
      <c r="C73" s="66"/>
      <c r="D73" s="974"/>
      <c r="E73" s="974"/>
      <c r="F73" s="974"/>
      <c r="G73" s="974"/>
      <c r="H73" s="974"/>
      <c r="I73" s="974"/>
      <c r="J73" s="974"/>
      <c r="K73" s="974"/>
      <c r="L73" s="974"/>
      <c r="M73" s="974"/>
      <c r="N73" s="974"/>
      <c r="O73" s="974"/>
      <c r="P73" s="974"/>
      <c r="Q73" s="974"/>
      <c r="R73" s="974"/>
      <c r="S73" s="974"/>
      <c r="T73" s="616"/>
      <c r="U73" s="59"/>
      <c r="V73" s="620"/>
      <c r="W73" s="615"/>
      <c r="X73" s="956"/>
      <c r="Y73" s="956"/>
      <c r="Z73" s="957"/>
      <c r="AA73" s="616"/>
      <c r="AB73" s="616"/>
      <c r="AC73" s="616"/>
      <c r="AD73" s="616"/>
      <c r="AE73" s="59"/>
      <c r="AF73" s="620"/>
      <c r="AG73" s="615"/>
      <c r="AH73" s="615"/>
      <c r="AI73" s="619"/>
      <c r="AJ73" s="616"/>
      <c r="AK73" s="616"/>
      <c r="AL73" s="616"/>
      <c r="AM73" s="616"/>
      <c r="AN73" s="616"/>
      <c r="AO73" s="616"/>
      <c r="AP73" s="59"/>
      <c r="AQ73" s="620"/>
      <c r="AR73" s="615"/>
      <c r="AS73" s="615"/>
      <c r="AT73" s="619"/>
      <c r="AU73" s="616"/>
      <c r="AV73" s="616"/>
      <c r="AW73" s="616"/>
      <c r="AX73" s="616"/>
      <c r="AY73" s="616"/>
      <c r="AZ73" s="616"/>
      <c r="BA73" s="59"/>
      <c r="BB73" s="620"/>
      <c r="BC73" s="615"/>
      <c r="BD73" s="615"/>
      <c r="BE73" s="619"/>
      <c r="BF73" s="616"/>
      <c r="BG73" s="616"/>
      <c r="BH73" s="616"/>
      <c r="BI73" s="616"/>
      <c r="BJ73" s="616"/>
      <c r="BK73" s="616"/>
      <c r="BL73" s="59"/>
      <c r="BM73" s="620"/>
      <c r="BN73" s="615"/>
      <c r="BO73" s="615"/>
      <c r="BP73" s="619"/>
      <c r="BQ73" s="616"/>
      <c r="BR73" s="616"/>
      <c r="BS73" s="616"/>
      <c r="BT73" s="616"/>
      <c r="BU73" s="616"/>
      <c r="BV73" s="616"/>
      <c r="BW73" s="59"/>
      <c r="BX73" s="620"/>
      <c r="BY73" s="615"/>
      <c r="BZ73" s="615"/>
      <c r="CA73" s="619"/>
      <c r="CB73" s="616"/>
      <c r="CC73" s="616"/>
      <c r="CD73" s="616"/>
      <c r="CE73" s="616"/>
      <c r="CF73" s="616"/>
      <c r="CG73" s="616"/>
      <c r="CH73" s="59"/>
      <c r="CI73" s="620"/>
      <c r="CJ73" s="615"/>
      <c r="CK73" s="615"/>
      <c r="CL73" s="619"/>
      <c r="CM73" s="616"/>
      <c r="CN73" s="616"/>
      <c r="CO73" s="616"/>
      <c r="CP73" s="616"/>
      <c r="CQ73" s="616"/>
      <c r="CR73" s="616"/>
      <c r="CS73" s="59"/>
      <c r="CT73" s="620"/>
      <c r="CU73" s="615"/>
      <c r="CV73" s="615"/>
      <c r="CW73" s="619"/>
      <c r="CX73" s="616"/>
      <c r="CY73" s="616"/>
      <c r="CZ73" s="616"/>
      <c r="DA73" s="616"/>
      <c r="DB73" s="616"/>
      <c r="DC73" s="616"/>
      <c r="DD73" s="59"/>
      <c r="DE73" s="620"/>
      <c r="DF73" s="615"/>
      <c r="DG73" s="615"/>
      <c r="DH73" s="619"/>
      <c r="DI73" s="616"/>
      <c r="DJ73" s="616"/>
      <c r="DK73" s="616"/>
      <c r="DL73" s="616"/>
      <c r="DM73" s="616"/>
      <c r="DN73" s="616"/>
      <c r="DO73" s="59"/>
      <c r="DP73" s="620"/>
      <c r="DQ73" s="615"/>
      <c r="DR73" s="615"/>
      <c r="DS73" s="619"/>
      <c r="DT73" s="616"/>
      <c r="DU73" s="616"/>
      <c r="DV73" s="616"/>
      <c r="DW73" s="616"/>
      <c r="DX73" s="616"/>
      <c r="DY73" s="616"/>
      <c r="DZ73" s="59"/>
      <c r="EA73" s="620"/>
      <c r="EB73" s="615"/>
      <c r="EC73" s="615"/>
      <c r="ED73" s="619"/>
      <c r="EE73" s="616"/>
      <c r="EF73" s="616"/>
      <c r="EG73" s="616"/>
      <c r="EH73" s="616"/>
      <c r="EI73" s="616"/>
      <c r="EJ73" s="616"/>
      <c r="EK73" s="59"/>
      <c r="EL73" s="620"/>
      <c r="EM73" s="615"/>
      <c r="EN73" s="615"/>
      <c r="EO73" s="619"/>
      <c r="EP73" s="616"/>
      <c r="EQ73" s="616"/>
      <c r="ER73" s="616"/>
      <c r="ES73" s="616"/>
      <c r="ET73" s="616"/>
      <c r="EU73" s="616"/>
      <c r="EV73" s="59"/>
      <c r="EW73" s="620"/>
      <c r="EX73" s="615"/>
      <c r="EY73" s="615"/>
      <c r="EZ73" s="619"/>
      <c r="FA73" s="616"/>
      <c r="FB73" s="616"/>
      <c r="FC73" s="616"/>
      <c r="FD73" s="616"/>
      <c r="FE73" s="616"/>
      <c r="FF73" s="616"/>
      <c r="FG73" s="59"/>
      <c r="FH73" s="620"/>
      <c r="FI73" s="615"/>
      <c r="FJ73" s="615"/>
      <c r="FK73" s="619"/>
      <c r="FL73" s="616"/>
      <c r="FM73" s="616"/>
      <c r="FN73" s="616"/>
      <c r="FO73" s="616"/>
      <c r="FP73" s="616"/>
      <c r="FQ73" s="616"/>
      <c r="FR73" s="59"/>
      <c r="FS73" s="620"/>
      <c r="FT73" s="615"/>
      <c r="FU73" s="615"/>
      <c r="FV73" s="619"/>
      <c r="FW73" s="616"/>
      <c r="FX73" s="616"/>
      <c r="FY73" s="616"/>
      <c r="FZ73" s="616"/>
      <c r="GA73" s="616"/>
      <c r="GB73" s="616"/>
      <c r="GC73" s="59"/>
      <c r="GD73" s="620"/>
      <c r="GE73" s="615"/>
      <c r="GF73" s="615"/>
      <c r="GG73" s="619"/>
      <c r="GH73" s="616"/>
      <c r="GI73" s="616"/>
      <c r="GJ73" s="616"/>
      <c r="GK73" s="616"/>
      <c r="GL73" s="616"/>
      <c r="GM73" s="616"/>
      <c r="GN73" s="59"/>
      <c r="GO73" s="620"/>
      <c r="GP73" s="615"/>
      <c r="GQ73" s="615"/>
      <c r="GR73" s="619"/>
      <c r="GS73" s="616"/>
      <c r="GT73" s="616"/>
      <c r="GU73" s="616"/>
      <c r="GV73" s="616"/>
      <c r="GW73" s="616"/>
      <c r="GX73" s="616"/>
      <c r="GY73" s="59"/>
      <c r="GZ73" s="620"/>
      <c r="HA73" s="615"/>
      <c r="HB73" s="615"/>
      <c r="HC73" s="619"/>
      <c r="HD73" s="616"/>
      <c r="HE73" s="616"/>
      <c r="HF73" s="616"/>
      <c r="HG73" s="616"/>
      <c r="HH73" s="616"/>
      <c r="HI73" s="616"/>
      <c r="HJ73" s="59"/>
      <c r="HK73" s="620"/>
      <c r="HL73" s="615"/>
      <c r="HM73" s="615"/>
      <c r="HN73" s="619"/>
      <c r="HO73" s="616"/>
      <c r="HP73" s="616"/>
      <c r="HQ73" s="616"/>
      <c r="HR73" s="616"/>
      <c r="HS73" s="616"/>
      <c r="HT73" s="616"/>
      <c r="HU73" s="59"/>
      <c r="HV73" s="620"/>
      <c r="HW73" s="615"/>
      <c r="HX73" s="615"/>
      <c r="HY73" s="619"/>
      <c r="HZ73" s="616"/>
      <c r="IA73" s="616"/>
      <c r="IB73" s="616"/>
      <c r="IC73" s="616"/>
      <c r="ID73" s="616"/>
      <c r="IE73" s="616"/>
      <c r="IF73" s="59"/>
      <c r="IG73" s="620"/>
      <c r="IH73" s="615"/>
      <c r="II73" s="615"/>
    </row>
    <row r="74" spans="1:243" x14ac:dyDescent="0.3">
      <c r="A74" s="973"/>
      <c r="B74" s="66"/>
      <c r="C74" s="66"/>
      <c r="D74" s="974"/>
      <c r="E74" s="974"/>
      <c r="F74" s="974"/>
      <c r="G74" s="974"/>
      <c r="H74" s="974"/>
      <c r="I74" s="974"/>
      <c r="J74" s="974"/>
      <c r="K74" s="974"/>
      <c r="L74" s="974"/>
      <c r="M74" s="974"/>
      <c r="N74" s="974"/>
      <c r="O74" s="974"/>
      <c r="P74" s="974"/>
      <c r="Q74" s="974"/>
      <c r="R74" s="974"/>
      <c r="S74" s="974"/>
      <c r="T74" s="616"/>
      <c r="U74" s="59"/>
      <c r="V74" s="620"/>
      <c r="W74" s="615"/>
      <c r="X74" s="956"/>
      <c r="Y74" s="956"/>
      <c r="Z74" s="957"/>
      <c r="AA74" s="616"/>
      <c r="AB74" s="616"/>
      <c r="AC74" s="616"/>
      <c r="AD74" s="616"/>
      <c r="AE74" s="59"/>
      <c r="AF74" s="620"/>
      <c r="AG74" s="615"/>
      <c r="AH74" s="615"/>
      <c r="AI74" s="619"/>
      <c r="AJ74" s="616"/>
      <c r="AK74" s="616"/>
      <c r="AL74" s="616"/>
      <c r="AM74" s="616"/>
      <c r="AN74" s="616"/>
      <c r="AO74" s="616"/>
      <c r="AP74" s="59"/>
      <c r="AQ74" s="620"/>
      <c r="AR74" s="615"/>
      <c r="AS74" s="615"/>
      <c r="AT74" s="619"/>
      <c r="AU74" s="616"/>
      <c r="AV74" s="616"/>
      <c r="AW74" s="616"/>
      <c r="AX74" s="616"/>
      <c r="AY74" s="616"/>
      <c r="AZ74" s="616"/>
      <c r="BA74" s="59"/>
      <c r="BB74" s="620"/>
      <c r="BC74" s="615"/>
      <c r="BD74" s="615"/>
      <c r="BE74" s="619"/>
      <c r="BF74" s="616"/>
      <c r="BG74" s="616"/>
      <c r="BH74" s="616"/>
      <c r="BI74" s="616"/>
      <c r="BJ74" s="616"/>
      <c r="BK74" s="616"/>
      <c r="BL74" s="59"/>
      <c r="BM74" s="620"/>
      <c r="BN74" s="615"/>
      <c r="BO74" s="615"/>
      <c r="BP74" s="619"/>
      <c r="BQ74" s="616"/>
      <c r="BR74" s="616"/>
      <c r="BS74" s="616"/>
      <c r="BT74" s="616"/>
      <c r="BU74" s="616"/>
      <c r="BV74" s="616"/>
      <c r="BW74" s="59"/>
      <c r="BX74" s="620"/>
      <c r="BY74" s="615"/>
      <c r="BZ74" s="615"/>
      <c r="CA74" s="619"/>
      <c r="CB74" s="616"/>
      <c r="CC74" s="616"/>
      <c r="CD74" s="616"/>
      <c r="CE74" s="616"/>
      <c r="CF74" s="616"/>
      <c r="CG74" s="616"/>
      <c r="CH74" s="59"/>
      <c r="CI74" s="620"/>
      <c r="CJ74" s="615"/>
      <c r="CK74" s="615"/>
      <c r="CL74" s="619"/>
      <c r="CM74" s="616"/>
      <c r="CN74" s="616"/>
      <c r="CO74" s="616"/>
      <c r="CP74" s="616"/>
      <c r="CQ74" s="616"/>
      <c r="CR74" s="616"/>
      <c r="CS74" s="59"/>
      <c r="CT74" s="620"/>
      <c r="CU74" s="615"/>
      <c r="CV74" s="615"/>
      <c r="CW74" s="619"/>
      <c r="CX74" s="616"/>
      <c r="CY74" s="616"/>
      <c r="CZ74" s="616"/>
      <c r="DA74" s="616"/>
      <c r="DB74" s="616"/>
      <c r="DC74" s="616"/>
      <c r="DD74" s="59"/>
      <c r="DE74" s="620"/>
      <c r="DF74" s="615"/>
      <c r="DG74" s="615"/>
      <c r="DH74" s="619"/>
      <c r="DI74" s="616"/>
      <c r="DJ74" s="616"/>
      <c r="DK74" s="616"/>
      <c r="DL74" s="616"/>
      <c r="DM74" s="616"/>
      <c r="DN74" s="616"/>
      <c r="DO74" s="59"/>
      <c r="DP74" s="620"/>
      <c r="DQ74" s="615"/>
      <c r="DR74" s="615"/>
      <c r="DS74" s="619"/>
      <c r="DT74" s="616"/>
      <c r="DU74" s="616"/>
      <c r="DV74" s="616"/>
      <c r="DW74" s="616"/>
      <c r="DX74" s="616"/>
      <c r="DY74" s="616"/>
      <c r="DZ74" s="59"/>
      <c r="EA74" s="620"/>
      <c r="EB74" s="615"/>
      <c r="EC74" s="615"/>
      <c r="ED74" s="619"/>
      <c r="EE74" s="616"/>
      <c r="EF74" s="616"/>
      <c r="EG74" s="616"/>
      <c r="EH74" s="616"/>
      <c r="EI74" s="616"/>
      <c r="EJ74" s="616"/>
      <c r="EK74" s="59"/>
      <c r="EL74" s="620"/>
      <c r="EM74" s="615"/>
      <c r="EN74" s="615"/>
      <c r="EO74" s="619"/>
      <c r="EP74" s="616"/>
      <c r="EQ74" s="616"/>
      <c r="ER74" s="616"/>
      <c r="ES74" s="616"/>
      <c r="ET74" s="616"/>
      <c r="EU74" s="616"/>
      <c r="EV74" s="59"/>
      <c r="EW74" s="620"/>
      <c r="EX74" s="615"/>
      <c r="EY74" s="615"/>
      <c r="EZ74" s="619"/>
      <c r="FA74" s="616"/>
      <c r="FB74" s="616"/>
      <c r="FC74" s="616"/>
      <c r="FD74" s="616"/>
      <c r="FE74" s="616"/>
      <c r="FF74" s="616"/>
      <c r="FG74" s="59"/>
      <c r="FH74" s="620"/>
      <c r="FI74" s="615"/>
      <c r="FJ74" s="615"/>
      <c r="FK74" s="619"/>
      <c r="FL74" s="616"/>
      <c r="FM74" s="616"/>
      <c r="FN74" s="616"/>
      <c r="FO74" s="616"/>
      <c r="FP74" s="616"/>
      <c r="FQ74" s="616"/>
      <c r="FR74" s="59"/>
      <c r="FS74" s="620"/>
      <c r="FT74" s="615"/>
      <c r="FU74" s="615"/>
      <c r="FV74" s="619"/>
      <c r="FW74" s="616"/>
      <c r="FX74" s="616"/>
      <c r="FY74" s="616"/>
      <c r="FZ74" s="616"/>
      <c r="GA74" s="616"/>
      <c r="GB74" s="616"/>
      <c r="GC74" s="59"/>
      <c r="GD74" s="620"/>
      <c r="GE74" s="615"/>
      <c r="GF74" s="615"/>
      <c r="GG74" s="619"/>
      <c r="GH74" s="616"/>
      <c r="GI74" s="616"/>
      <c r="GJ74" s="616"/>
      <c r="GK74" s="616"/>
      <c r="GL74" s="616"/>
      <c r="GM74" s="616"/>
      <c r="GN74" s="59"/>
      <c r="GO74" s="620"/>
      <c r="GP74" s="615"/>
      <c r="GQ74" s="615"/>
      <c r="GR74" s="619"/>
      <c r="GS74" s="616"/>
      <c r="GT74" s="616"/>
      <c r="GU74" s="616"/>
      <c r="GV74" s="616"/>
      <c r="GW74" s="616"/>
      <c r="GX74" s="616"/>
      <c r="GY74" s="59"/>
      <c r="GZ74" s="620"/>
      <c r="HA74" s="615"/>
      <c r="HB74" s="615"/>
      <c r="HC74" s="619"/>
      <c r="HD74" s="616"/>
      <c r="HE74" s="616"/>
      <c r="HF74" s="616"/>
      <c r="HG74" s="616"/>
      <c r="HH74" s="616"/>
      <c r="HI74" s="616"/>
      <c r="HJ74" s="59"/>
      <c r="HK74" s="620"/>
      <c r="HL74" s="615"/>
      <c r="HM74" s="615"/>
      <c r="HN74" s="619"/>
      <c r="HO74" s="616"/>
      <c r="HP74" s="616"/>
      <c r="HQ74" s="616"/>
      <c r="HR74" s="616"/>
      <c r="HS74" s="616"/>
      <c r="HT74" s="616"/>
      <c r="HU74" s="59"/>
      <c r="HV74" s="620"/>
      <c r="HW74" s="615"/>
      <c r="HX74" s="615"/>
      <c r="HY74" s="619"/>
      <c r="HZ74" s="616"/>
      <c r="IA74" s="616"/>
      <c r="IB74" s="616"/>
      <c r="IC74" s="616"/>
      <c r="ID74" s="616"/>
      <c r="IE74" s="616"/>
      <c r="IF74" s="59"/>
      <c r="IG74" s="620"/>
      <c r="IH74" s="615"/>
      <c r="II74" s="615"/>
    </row>
    <row r="75" spans="1:243" x14ac:dyDescent="0.3">
      <c r="A75" s="973"/>
      <c r="B75" s="66"/>
      <c r="C75" s="66"/>
      <c r="D75" s="974"/>
      <c r="E75" s="974"/>
      <c r="F75" s="974"/>
      <c r="G75" s="974"/>
      <c r="H75" s="974"/>
      <c r="I75" s="974"/>
      <c r="J75" s="974"/>
      <c r="K75" s="974"/>
      <c r="L75" s="974"/>
      <c r="M75" s="974"/>
      <c r="N75" s="974"/>
      <c r="O75" s="974"/>
      <c r="P75" s="974"/>
      <c r="Q75" s="974"/>
      <c r="R75" s="974"/>
      <c r="S75" s="974"/>
      <c r="T75" s="616"/>
      <c r="U75" s="59"/>
      <c r="V75" s="620"/>
      <c r="W75" s="615"/>
      <c r="X75" s="956"/>
      <c r="Y75" s="956"/>
      <c r="Z75" s="957"/>
      <c r="AA75" s="616"/>
      <c r="AB75" s="616"/>
      <c r="AC75" s="616"/>
      <c r="AD75" s="616"/>
      <c r="AE75" s="59"/>
      <c r="AF75" s="620"/>
      <c r="AG75" s="615"/>
      <c r="AH75" s="615"/>
      <c r="AI75" s="619"/>
      <c r="AJ75" s="616"/>
      <c r="AK75" s="616"/>
      <c r="AL75" s="616"/>
      <c r="AM75" s="616"/>
      <c r="AN75" s="616"/>
      <c r="AO75" s="616"/>
      <c r="AP75" s="59"/>
      <c r="AQ75" s="620"/>
      <c r="AR75" s="615"/>
      <c r="AS75" s="615"/>
      <c r="AT75" s="619"/>
      <c r="AU75" s="616"/>
      <c r="AV75" s="616"/>
      <c r="AW75" s="616"/>
      <c r="AX75" s="616"/>
      <c r="AY75" s="616"/>
      <c r="AZ75" s="616"/>
      <c r="BA75" s="59"/>
      <c r="BB75" s="620"/>
      <c r="BC75" s="615"/>
      <c r="BD75" s="615"/>
      <c r="BE75" s="619"/>
      <c r="BF75" s="616"/>
      <c r="BG75" s="616"/>
      <c r="BH75" s="616"/>
      <c r="BI75" s="616"/>
      <c r="BJ75" s="616"/>
      <c r="BK75" s="616"/>
      <c r="BL75" s="59"/>
      <c r="BM75" s="620"/>
      <c r="BN75" s="615"/>
      <c r="BO75" s="615"/>
      <c r="BP75" s="619"/>
      <c r="BQ75" s="616"/>
      <c r="BR75" s="616"/>
      <c r="BS75" s="616"/>
      <c r="BT75" s="616"/>
      <c r="BU75" s="616"/>
      <c r="BV75" s="616"/>
      <c r="BW75" s="59"/>
      <c r="BX75" s="620"/>
      <c r="BY75" s="615"/>
      <c r="BZ75" s="615"/>
      <c r="CA75" s="619"/>
      <c r="CB75" s="616"/>
      <c r="CC75" s="616"/>
      <c r="CD75" s="616"/>
      <c r="CE75" s="616"/>
      <c r="CF75" s="616"/>
      <c r="CG75" s="616"/>
      <c r="CH75" s="59"/>
      <c r="CI75" s="620"/>
      <c r="CJ75" s="615"/>
      <c r="CK75" s="615"/>
      <c r="CL75" s="619"/>
      <c r="CM75" s="616"/>
      <c r="CN75" s="616"/>
      <c r="CO75" s="616"/>
      <c r="CP75" s="616"/>
      <c r="CQ75" s="616"/>
      <c r="CR75" s="616"/>
      <c r="CS75" s="59"/>
      <c r="CT75" s="620"/>
      <c r="CU75" s="615"/>
      <c r="CV75" s="615"/>
      <c r="CW75" s="619"/>
      <c r="CX75" s="616"/>
      <c r="CY75" s="616"/>
      <c r="CZ75" s="616"/>
      <c r="DA75" s="616"/>
      <c r="DB75" s="616"/>
      <c r="DC75" s="616"/>
      <c r="DD75" s="59"/>
      <c r="DE75" s="620"/>
      <c r="DF75" s="615"/>
      <c r="DG75" s="615"/>
      <c r="DH75" s="619"/>
      <c r="DI75" s="616"/>
      <c r="DJ75" s="616"/>
      <c r="DK75" s="616"/>
      <c r="DL75" s="616"/>
      <c r="DM75" s="616"/>
      <c r="DN75" s="616"/>
      <c r="DO75" s="59"/>
      <c r="DP75" s="620"/>
      <c r="DQ75" s="615"/>
      <c r="DR75" s="615"/>
      <c r="DS75" s="619"/>
      <c r="DT75" s="616"/>
      <c r="DU75" s="616"/>
      <c r="DV75" s="616"/>
      <c r="DW75" s="616"/>
      <c r="DX75" s="616"/>
      <c r="DY75" s="616"/>
      <c r="DZ75" s="59"/>
      <c r="EA75" s="620"/>
      <c r="EB75" s="615"/>
      <c r="EC75" s="615"/>
      <c r="ED75" s="619"/>
      <c r="EE75" s="616"/>
      <c r="EF75" s="616"/>
      <c r="EG75" s="616"/>
      <c r="EH75" s="616"/>
      <c r="EI75" s="616"/>
      <c r="EJ75" s="616"/>
      <c r="EK75" s="59"/>
      <c r="EL75" s="620"/>
      <c r="EM75" s="615"/>
      <c r="EN75" s="615"/>
      <c r="EO75" s="619"/>
      <c r="EP75" s="616"/>
      <c r="EQ75" s="616"/>
      <c r="ER75" s="616"/>
      <c r="ES75" s="616"/>
      <c r="ET75" s="616"/>
      <c r="EU75" s="616"/>
      <c r="EV75" s="59"/>
      <c r="EW75" s="620"/>
      <c r="EX75" s="615"/>
      <c r="EY75" s="615"/>
      <c r="EZ75" s="619"/>
      <c r="FA75" s="616"/>
      <c r="FB75" s="616"/>
      <c r="FC75" s="616"/>
      <c r="FD75" s="616"/>
      <c r="FE75" s="616"/>
      <c r="FF75" s="616"/>
      <c r="FG75" s="59"/>
      <c r="FH75" s="620"/>
      <c r="FI75" s="615"/>
      <c r="FJ75" s="615"/>
      <c r="FK75" s="619"/>
      <c r="FL75" s="616"/>
      <c r="FM75" s="616"/>
      <c r="FN75" s="616"/>
      <c r="FO75" s="616"/>
      <c r="FP75" s="616"/>
      <c r="FQ75" s="616"/>
      <c r="FR75" s="59"/>
      <c r="FS75" s="620"/>
      <c r="FT75" s="615"/>
      <c r="FU75" s="615"/>
      <c r="FV75" s="619"/>
      <c r="FW75" s="616"/>
      <c r="FX75" s="616"/>
      <c r="FY75" s="616"/>
      <c r="FZ75" s="616"/>
      <c r="GA75" s="616"/>
      <c r="GB75" s="616"/>
      <c r="GC75" s="59"/>
      <c r="GD75" s="620"/>
      <c r="GE75" s="615"/>
      <c r="GF75" s="615"/>
      <c r="GG75" s="619"/>
      <c r="GH75" s="616"/>
      <c r="GI75" s="616"/>
      <c r="GJ75" s="616"/>
      <c r="GK75" s="616"/>
      <c r="GL75" s="616"/>
      <c r="GM75" s="616"/>
      <c r="GN75" s="59"/>
      <c r="GO75" s="620"/>
      <c r="GP75" s="615"/>
      <c r="GQ75" s="615"/>
      <c r="GR75" s="619"/>
      <c r="GS75" s="616"/>
      <c r="GT75" s="616"/>
      <c r="GU75" s="616"/>
      <c r="GV75" s="616"/>
      <c r="GW75" s="616"/>
      <c r="GX75" s="616"/>
      <c r="GY75" s="59"/>
      <c r="GZ75" s="620"/>
      <c r="HA75" s="615"/>
      <c r="HB75" s="615"/>
      <c r="HC75" s="619"/>
      <c r="HD75" s="616"/>
      <c r="HE75" s="616"/>
      <c r="HF75" s="616"/>
      <c r="HG75" s="616"/>
      <c r="HH75" s="616"/>
      <c r="HI75" s="616"/>
      <c r="HJ75" s="59"/>
      <c r="HK75" s="620"/>
      <c r="HL75" s="615"/>
      <c r="HM75" s="615"/>
      <c r="HN75" s="619"/>
      <c r="HO75" s="616"/>
      <c r="HP75" s="616"/>
      <c r="HQ75" s="616"/>
      <c r="HR75" s="616"/>
      <c r="HS75" s="616"/>
      <c r="HT75" s="616"/>
      <c r="HU75" s="59"/>
      <c r="HV75" s="620"/>
      <c r="HW75" s="615"/>
      <c r="HX75" s="615"/>
      <c r="HY75" s="619"/>
      <c r="HZ75" s="616"/>
      <c r="IA75" s="616"/>
      <c r="IB75" s="616"/>
      <c r="IC75" s="616"/>
      <c r="ID75" s="616"/>
      <c r="IE75" s="616"/>
      <c r="IF75" s="59"/>
      <c r="IG75" s="620"/>
      <c r="IH75" s="615"/>
      <c r="II75" s="615"/>
    </row>
    <row r="76" spans="1:243" x14ac:dyDescent="0.3">
      <c r="A76" s="973"/>
      <c r="B76" s="66"/>
      <c r="C76" s="66"/>
      <c r="D76" s="974"/>
      <c r="E76" s="974"/>
      <c r="F76" s="974"/>
      <c r="G76" s="974"/>
      <c r="H76" s="974"/>
      <c r="I76" s="974"/>
      <c r="J76" s="974"/>
      <c r="K76" s="974"/>
      <c r="L76" s="974"/>
      <c r="M76" s="974"/>
      <c r="N76" s="974"/>
      <c r="O76" s="974"/>
      <c r="P76" s="974"/>
      <c r="Q76" s="974"/>
      <c r="R76" s="974"/>
      <c r="S76" s="974"/>
      <c r="T76" s="616"/>
      <c r="U76" s="59"/>
      <c r="V76" s="620"/>
      <c r="W76" s="615"/>
      <c r="X76" s="956"/>
      <c r="Y76" s="956"/>
      <c r="Z76" s="957"/>
      <c r="AA76" s="616"/>
      <c r="AB76" s="616"/>
      <c r="AC76" s="616"/>
      <c r="AD76" s="616"/>
      <c r="AE76" s="59"/>
      <c r="AF76" s="620"/>
      <c r="AG76" s="615"/>
      <c r="AH76" s="615"/>
      <c r="AI76" s="619"/>
      <c r="AJ76" s="616"/>
      <c r="AK76" s="616"/>
      <c r="AL76" s="616"/>
      <c r="AM76" s="616"/>
      <c r="AN76" s="616"/>
      <c r="AO76" s="616"/>
      <c r="AP76" s="59"/>
      <c r="AQ76" s="620"/>
      <c r="AR76" s="615"/>
      <c r="AS76" s="615"/>
      <c r="AT76" s="619"/>
      <c r="AU76" s="616"/>
      <c r="AV76" s="616"/>
      <c r="AW76" s="616"/>
      <c r="AX76" s="616"/>
      <c r="AY76" s="616"/>
      <c r="AZ76" s="616"/>
      <c r="BA76" s="59"/>
      <c r="BB76" s="620"/>
      <c r="BC76" s="615"/>
      <c r="BD76" s="615"/>
      <c r="BE76" s="619"/>
      <c r="BF76" s="616"/>
      <c r="BG76" s="616"/>
      <c r="BH76" s="616"/>
      <c r="BI76" s="616"/>
      <c r="BJ76" s="616"/>
      <c r="BK76" s="616"/>
      <c r="BL76" s="59"/>
      <c r="BM76" s="620"/>
      <c r="BN76" s="615"/>
      <c r="BO76" s="615"/>
      <c r="BP76" s="619"/>
      <c r="BQ76" s="616"/>
      <c r="BR76" s="616"/>
      <c r="BS76" s="616"/>
      <c r="BT76" s="616"/>
      <c r="BU76" s="616"/>
      <c r="BV76" s="616"/>
      <c r="BW76" s="59"/>
      <c r="BX76" s="620"/>
      <c r="BY76" s="615"/>
      <c r="BZ76" s="615"/>
      <c r="CA76" s="619"/>
      <c r="CB76" s="616"/>
      <c r="CC76" s="616"/>
      <c r="CD76" s="616"/>
      <c r="CE76" s="616"/>
      <c r="CF76" s="616"/>
      <c r="CG76" s="616"/>
      <c r="CH76" s="59"/>
      <c r="CI76" s="620"/>
      <c r="CJ76" s="615"/>
      <c r="CK76" s="615"/>
      <c r="CL76" s="619"/>
      <c r="CM76" s="616"/>
      <c r="CN76" s="616"/>
      <c r="CO76" s="616"/>
      <c r="CP76" s="616"/>
      <c r="CQ76" s="616"/>
      <c r="CR76" s="616"/>
      <c r="CS76" s="59"/>
      <c r="CT76" s="620"/>
      <c r="CU76" s="615"/>
      <c r="CV76" s="615"/>
      <c r="CW76" s="619"/>
      <c r="CX76" s="616"/>
      <c r="CY76" s="616"/>
      <c r="CZ76" s="616"/>
      <c r="DA76" s="616"/>
      <c r="DB76" s="616"/>
      <c r="DC76" s="616"/>
      <c r="DD76" s="59"/>
      <c r="DE76" s="620"/>
      <c r="DF76" s="615"/>
      <c r="DG76" s="615"/>
      <c r="DH76" s="619"/>
      <c r="DI76" s="616"/>
      <c r="DJ76" s="616"/>
      <c r="DK76" s="616"/>
      <c r="DL76" s="616"/>
      <c r="DM76" s="616"/>
      <c r="DN76" s="616"/>
      <c r="DO76" s="59"/>
      <c r="DP76" s="620"/>
      <c r="DQ76" s="615"/>
      <c r="DR76" s="615"/>
      <c r="DS76" s="619"/>
      <c r="DT76" s="616"/>
      <c r="DU76" s="616"/>
      <c r="DV76" s="616"/>
      <c r="DW76" s="616"/>
      <c r="DX76" s="616"/>
      <c r="DY76" s="616"/>
      <c r="DZ76" s="59"/>
      <c r="EA76" s="620"/>
      <c r="EB76" s="615"/>
      <c r="EC76" s="615"/>
      <c r="ED76" s="619"/>
      <c r="EE76" s="616"/>
      <c r="EF76" s="616"/>
      <c r="EG76" s="616"/>
      <c r="EH76" s="616"/>
      <c r="EI76" s="616"/>
      <c r="EJ76" s="616"/>
      <c r="EK76" s="59"/>
      <c r="EL76" s="620"/>
      <c r="EM76" s="615"/>
      <c r="EN76" s="615"/>
      <c r="EO76" s="619"/>
      <c r="EP76" s="616"/>
      <c r="EQ76" s="616"/>
      <c r="ER76" s="616"/>
      <c r="ES76" s="616"/>
      <c r="ET76" s="616"/>
      <c r="EU76" s="616"/>
      <c r="EV76" s="59"/>
      <c r="EW76" s="620"/>
      <c r="EX76" s="615"/>
      <c r="EY76" s="615"/>
      <c r="EZ76" s="619"/>
      <c r="FA76" s="616"/>
      <c r="FB76" s="616"/>
      <c r="FC76" s="616"/>
      <c r="FD76" s="616"/>
      <c r="FE76" s="616"/>
      <c r="FF76" s="616"/>
      <c r="FG76" s="59"/>
      <c r="FH76" s="620"/>
      <c r="FI76" s="615"/>
      <c r="FJ76" s="615"/>
      <c r="FK76" s="619"/>
      <c r="FL76" s="616"/>
      <c r="FM76" s="616"/>
      <c r="FN76" s="616"/>
      <c r="FO76" s="616"/>
      <c r="FP76" s="616"/>
      <c r="FQ76" s="616"/>
      <c r="FR76" s="59"/>
      <c r="FS76" s="620"/>
      <c r="FT76" s="615"/>
      <c r="FU76" s="615"/>
      <c r="FV76" s="619"/>
      <c r="FW76" s="616"/>
      <c r="FX76" s="616"/>
      <c r="FY76" s="616"/>
      <c r="FZ76" s="616"/>
      <c r="GA76" s="616"/>
      <c r="GB76" s="616"/>
      <c r="GC76" s="59"/>
      <c r="GD76" s="620"/>
      <c r="GE76" s="615"/>
      <c r="GF76" s="615"/>
      <c r="GG76" s="619"/>
      <c r="GH76" s="616"/>
      <c r="GI76" s="616"/>
      <c r="GJ76" s="616"/>
      <c r="GK76" s="616"/>
      <c r="GL76" s="616"/>
      <c r="GM76" s="616"/>
      <c r="GN76" s="59"/>
      <c r="GO76" s="620"/>
      <c r="GP76" s="615"/>
      <c r="GQ76" s="615"/>
      <c r="GR76" s="619"/>
      <c r="GS76" s="616"/>
      <c r="GT76" s="616"/>
      <c r="GU76" s="616"/>
      <c r="GV76" s="616"/>
      <c r="GW76" s="616"/>
      <c r="GX76" s="616"/>
      <c r="GY76" s="59"/>
      <c r="GZ76" s="620"/>
      <c r="HA76" s="615"/>
      <c r="HB76" s="615"/>
      <c r="HC76" s="619"/>
      <c r="HD76" s="616"/>
      <c r="HE76" s="616"/>
      <c r="HF76" s="616"/>
      <c r="HG76" s="616"/>
      <c r="HH76" s="616"/>
      <c r="HI76" s="616"/>
      <c r="HJ76" s="59"/>
      <c r="HK76" s="620"/>
      <c r="HL76" s="615"/>
      <c r="HM76" s="615"/>
      <c r="HN76" s="619"/>
      <c r="HO76" s="616"/>
      <c r="HP76" s="616"/>
      <c r="HQ76" s="616"/>
      <c r="HR76" s="616"/>
      <c r="HS76" s="616"/>
      <c r="HT76" s="616"/>
      <c r="HU76" s="59"/>
      <c r="HV76" s="620"/>
      <c r="HW76" s="615"/>
      <c r="HX76" s="615"/>
      <c r="HY76" s="619"/>
      <c r="HZ76" s="616"/>
      <c r="IA76" s="616"/>
      <c r="IB76" s="616"/>
      <c r="IC76" s="616"/>
      <c r="ID76" s="616"/>
      <c r="IE76" s="616"/>
      <c r="IF76" s="59"/>
      <c r="IG76" s="620"/>
      <c r="IH76" s="615"/>
      <c r="II76" s="615"/>
    </row>
    <row r="77" spans="1:243" x14ac:dyDescent="0.3">
      <c r="A77" s="973"/>
      <c r="B77" s="66"/>
      <c r="C77" s="66"/>
      <c r="D77" s="974"/>
      <c r="E77" s="974"/>
      <c r="F77" s="974"/>
      <c r="G77" s="974"/>
      <c r="H77" s="974"/>
      <c r="I77" s="974"/>
      <c r="J77" s="974"/>
      <c r="K77" s="974"/>
      <c r="L77" s="974"/>
      <c r="M77" s="974"/>
      <c r="N77" s="974"/>
      <c r="O77" s="974"/>
      <c r="P77" s="974"/>
      <c r="Q77" s="974"/>
      <c r="R77" s="974"/>
      <c r="S77" s="974"/>
      <c r="T77" s="616"/>
      <c r="U77" s="59"/>
      <c r="V77" s="620"/>
      <c r="W77" s="615"/>
      <c r="X77" s="954"/>
      <c r="Y77" s="954"/>
      <c r="Z77" s="955"/>
      <c r="AA77" s="616"/>
      <c r="AB77" s="616"/>
      <c r="AC77" s="616"/>
      <c r="AD77" s="616"/>
      <c r="AE77" s="59"/>
      <c r="AF77" s="620"/>
      <c r="AG77" s="615"/>
      <c r="AH77" s="615"/>
      <c r="AI77" s="619"/>
      <c r="AJ77" s="616"/>
      <c r="AK77" s="616"/>
      <c r="AL77" s="616"/>
      <c r="AM77" s="616"/>
      <c r="AN77" s="616"/>
      <c r="AO77" s="616"/>
      <c r="AP77" s="59"/>
      <c r="AQ77" s="620"/>
      <c r="AR77" s="615"/>
      <c r="AS77" s="615"/>
      <c r="AT77" s="619"/>
      <c r="AU77" s="616"/>
      <c r="AV77" s="616"/>
      <c r="AW77" s="616"/>
      <c r="AX77" s="616"/>
      <c r="AY77" s="616"/>
      <c r="AZ77" s="616"/>
      <c r="BA77" s="59"/>
      <c r="BB77" s="620"/>
      <c r="BC77" s="615"/>
      <c r="BD77" s="615"/>
      <c r="BE77" s="619"/>
      <c r="BF77" s="616"/>
      <c r="BG77" s="616"/>
      <c r="BH77" s="616"/>
      <c r="BI77" s="616"/>
      <c r="BJ77" s="616"/>
      <c r="BK77" s="616"/>
      <c r="BL77" s="59"/>
      <c r="BM77" s="620"/>
      <c r="BN77" s="615"/>
      <c r="BO77" s="615"/>
      <c r="BP77" s="619"/>
      <c r="BQ77" s="616"/>
      <c r="BR77" s="616"/>
      <c r="BS77" s="616"/>
      <c r="BT77" s="616"/>
      <c r="BU77" s="616"/>
      <c r="BV77" s="616"/>
      <c r="BW77" s="59"/>
      <c r="BX77" s="620"/>
      <c r="BY77" s="615"/>
      <c r="BZ77" s="615"/>
      <c r="CA77" s="619"/>
      <c r="CB77" s="616"/>
      <c r="CC77" s="616"/>
      <c r="CD77" s="616"/>
      <c r="CE77" s="616"/>
      <c r="CF77" s="616"/>
      <c r="CG77" s="616"/>
      <c r="CH77" s="59"/>
      <c r="CI77" s="620"/>
      <c r="CJ77" s="615"/>
      <c r="CK77" s="615"/>
      <c r="CL77" s="619"/>
      <c r="CM77" s="616"/>
      <c r="CN77" s="616"/>
      <c r="CO77" s="616"/>
      <c r="CP77" s="616"/>
      <c r="CQ77" s="616"/>
      <c r="CR77" s="616"/>
      <c r="CS77" s="59"/>
      <c r="CT77" s="620"/>
      <c r="CU77" s="615"/>
      <c r="CV77" s="615"/>
      <c r="CW77" s="619"/>
      <c r="CX77" s="616"/>
      <c r="CY77" s="616"/>
      <c r="CZ77" s="616"/>
      <c r="DA77" s="616"/>
      <c r="DB77" s="616"/>
      <c r="DC77" s="616"/>
      <c r="DD77" s="59"/>
      <c r="DE77" s="620"/>
      <c r="DF77" s="615"/>
      <c r="DG77" s="615"/>
      <c r="DH77" s="619"/>
      <c r="DI77" s="616"/>
      <c r="DJ77" s="616"/>
      <c r="DK77" s="616"/>
      <c r="DL77" s="616"/>
      <c r="DM77" s="616"/>
      <c r="DN77" s="616"/>
      <c r="DO77" s="59"/>
      <c r="DP77" s="620"/>
      <c r="DQ77" s="615"/>
      <c r="DR77" s="615"/>
      <c r="DS77" s="619"/>
      <c r="DT77" s="616"/>
      <c r="DU77" s="616"/>
      <c r="DV77" s="616"/>
      <c r="DW77" s="616"/>
      <c r="DX77" s="616"/>
      <c r="DY77" s="616"/>
      <c r="DZ77" s="59"/>
      <c r="EA77" s="620"/>
      <c r="EB77" s="615"/>
      <c r="EC77" s="615"/>
      <c r="ED77" s="619"/>
      <c r="EE77" s="616"/>
      <c r="EF77" s="616"/>
      <c r="EG77" s="616"/>
      <c r="EH77" s="616"/>
      <c r="EI77" s="616"/>
      <c r="EJ77" s="616"/>
      <c r="EK77" s="59"/>
      <c r="EL77" s="620"/>
      <c r="EM77" s="615"/>
      <c r="EN77" s="615"/>
      <c r="EO77" s="619"/>
      <c r="EP77" s="616"/>
      <c r="EQ77" s="616"/>
      <c r="ER77" s="616"/>
      <c r="ES77" s="616"/>
      <c r="ET77" s="616"/>
      <c r="EU77" s="616"/>
      <c r="EV77" s="59"/>
      <c r="EW77" s="620"/>
      <c r="EX77" s="615"/>
      <c r="EY77" s="615"/>
      <c r="EZ77" s="619"/>
      <c r="FA77" s="616"/>
      <c r="FB77" s="616"/>
      <c r="FC77" s="616"/>
      <c r="FD77" s="616"/>
      <c r="FE77" s="616"/>
      <c r="FF77" s="616"/>
      <c r="FG77" s="59"/>
      <c r="FH77" s="620"/>
      <c r="FI77" s="615"/>
      <c r="FJ77" s="615"/>
      <c r="FK77" s="619"/>
      <c r="FL77" s="616"/>
      <c r="FM77" s="616"/>
      <c r="FN77" s="616"/>
      <c r="FO77" s="616"/>
      <c r="FP77" s="616"/>
      <c r="FQ77" s="616"/>
      <c r="FR77" s="59"/>
      <c r="FS77" s="620"/>
      <c r="FT77" s="615"/>
      <c r="FU77" s="615"/>
      <c r="FV77" s="619"/>
      <c r="FW77" s="616"/>
      <c r="FX77" s="616"/>
      <c r="FY77" s="616"/>
      <c r="FZ77" s="616"/>
      <c r="GA77" s="616"/>
      <c r="GB77" s="616"/>
      <c r="GC77" s="59"/>
      <c r="GD77" s="620"/>
      <c r="GE77" s="615"/>
      <c r="GF77" s="615"/>
      <c r="GG77" s="619"/>
      <c r="GH77" s="616"/>
      <c r="GI77" s="616"/>
      <c r="GJ77" s="616"/>
      <c r="GK77" s="616"/>
      <c r="GL77" s="616"/>
      <c r="GM77" s="616"/>
      <c r="GN77" s="59"/>
      <c r="GO77" s="620"/>
      <c r="GP77" s="615"/>
      <c r="GQ77" s="615"/>
      <c r="GR77" s="619"/>
      <c r="GS77" s="616"/>
      <c r="GT77" s="616"/>
      <c r="GU77" s="616"/>
      <c r="GV77" s="616"/>
      <c r="GW77" s="616"/>
      <c r="GX77" s="616"/>
      <c r="GY77" s="59"/>
      <c r="GZ77" s="620"/>
      <c r="HA77" s="615"/>
      <c r="HB77" s="615"/>
      <c r="HC77" s="619"/>
      <c r="HD77" s="616"/>
      <c r="HE77" s="616"/>
      <c r="HF77" s="616"/>
      <c r="HG77" s="616"/>
      <c r="HH77" s="616"/>
      <c r="HI77" s="616"/>
      <c r="HJ77" s="59"/>
      <c r="HK77" s="620"/>
      <c r="HL77" s="615"/>
      <c r="HM77" s="615"/>
      <c r="HN77" s="619"/>
      <c r="HO77" s="616"/>
      <c r="HP77" s="616"/>
      <c r="HQ77" s="616"/>
      <c r="HR77" s="616"/>
      <c r="HS77" s="616"/>
      <c r="HT77" s="616"/>
      <c r="HU77" s="59"/>
      <c r="HV77" s="620"/>
      <c r="HW77" s="615"/>
      <c r="HX77" s="615"/>
      <c r="HY77" s="619"/>
      <c r="HZ77" s="616"/>
      <c r="IA77" s="616"/>
      <c r="IB77" s="616"/>
      <c r="IC77" s="616"/>
      <c r="ID77" s="616"/>
      <c r="IE77" s="616"/>
      <c r="IF77" s="59"/>
      <c r="IG77" s="620"/>
      <c r="IH77" s="615"/>
      <c r="II77" s="615"/>
    </row>
    <row r="78" spans="1:243" x14ac:dyDescent="0.3">
      <c r="A78" s="973"/>
      <c r="B78" s="66"/>
      <c r="C78" s="66"/>
      <c r="D78" s="974"/>
      <c r="E78" s="974"/>
      <c r="F78" s="974"/>
      <c r="G78" s="974"/>
      <c r="H78" s="974"/>
      <c r="I78" s="974"/>
      <c r="J78" s="974"/>
      <c r="K78" s="974"/>
      <c r="L78" s="974"/>
      <c r="M78" s="974"/>
      <c r="N78" s="974"/>
      <c r="O78" s="974"/>
      <c r="P78" s="974"/>
      <c r="Q78" s="974"/>
      <c r="R78" s="974"/>
      <c r="S78" s="974"/>
      <c r="T78" s="616"/>
      <c r="U78" s="59"/>
      <c r="V78" s="620"/>
      <c r="W78" s="615"/>
      <c r="X78" s="956"/>
      <c r="Y78" s="956"/>
      <c r="Z78" s="957"/>
      <c r="AA78" s="616"/>
      <c r="AB78" s="616"/>
      <c r="AC78" s="616"/>
      <c r="AD78" s="616"/>
      <c r="AE78" s="59"/>
      <c r="AF78" s="620"/>
      <c r="AG78" s="615"/>
      <c r="AH78" s="615"/>
      <c r="AI78" s="619"/>
      <c r="AJ78" s="616"/>
      <c r="AK78" s="616"/>
      <c r="AL78" s="616"/>
      <c r="AM78" s="616"/>
      <c r="AN78" s="616"/>
      <c r="AO78" s="616"/>
      <c r="AP78" s="59"/>
      <c r="AQ78" s="620"/>
      <c r="AR78" s="615"/>
      <c r="AS78" s="615"/>
      <c r="AT78" s="619"/>
      <c r="AU78" s="616"/>
      <c r="AV78" s="616"/>
      <c r="AW78" s="616"/>
      <c r="AX78" s="616"/>
      <c r="AY78" s="616"/>
      <c r="AZ78" s="616"/>
      <c r="BA78" s="59"/>
      <c r="BB78" s="620"/>
      <c r="BC78" s="615"/>
      <c r="BD78" s="615"/>
      <c r="BE78" s="619"/>
      <c r="BF78" s="616"/>
      <c r="BG78" s="616"/>
      <c r="BH78" s="616"/>
      <c r="BI78" s="616"/>
      <c r="BJ78" s="616"/>
      <c r="BK78" s="616"/>
      <c r="BL78" s="59"/>
      <c r="BM78" s="620"/>
      <c r="BN78" s="615"/>
      <c r="BO78" s="615"/>
      <c r="BP78" s="619"/>
      <c r="BQ78" s="616"/>
      <c r="BR78" s="616"/>
      <c r="BS78" s="616"/>
      <c r="BT78" s="616"/>
      <c r="BU78" s="616"/>
      <c r="BV78" s="616"/>
      <c r="BW78" s="59"/>
      <c r="BX78" s="620"/>
      <c r="BY78" s="615"/>
      <c r="BZ78" s="615"/>
      <c r="CA78" s="619"/>
      <c r="CB78" s="616"/>
      <c r="CC78" s="616"/>
      <c r="CD78" s="616"/>
      <c r="CE78" s="616"/>
      <c r="CF78" s="616"/>
      <c r="CG78" s="616"/>
      <c r="CH78" s="59"/>
      <c r="CI78" s="620"/>
      <c r="CJ78" s="615"/>
      <c r="CK78" s="615"/>
      <c r="CL78" s="619"/>
      <c r="CM78" s="616"/>
      <c r="CN78" s="616"/>
      <c r="CO78" s="616"/>
      <c r="CP78" s="616"/>
      <c r="CQ78" s="616"/>
      <c r="CR78" s="616"/>
      <c r="CS78" s="59"/>
      <c r="CT78" s="620"/>
      <c r="CU78" s="615"/>
      <c r="CV78" s="615"/>
      <c r="CW78" s="619"/>
      <c r="CX78" s="616"/>
      <c r="CY78" s="616"/>
      <c r="CZ78" s="616"/>
      <c r="DA78" s="616"/>
      <c r="DB78" s="616"/>
      <c r="DC78" s="616"/>
      <c r="DD78" s="59"/>
      <c r="DE78" s="620"/>
      <c r="DF78" s="615"/>
      <c r="DG78" s="615"/>
      <c r="DH78" s="619"/>
      <c r="DI78" s="616"/>
      <c r="DJ78" s="616"/>
      <c r="DK78" s="616"/>
      <c r="DL78" s="616"/>
      <c r="DM78" s="616"/>
      <c r="DN78" s="616"/>
      <c r="DO78" s="59"/>
      <c r="DP78" s="620"/>
      <c r="DQ78" s="615"/>
      <c r="DR78" s="615"/>
      <c r="DS78" s="619"/>
      <c r="DT78" s="616"/>
      <c r="DU78" s="616"/>
      <c r="DV78" s="616"/>
      <c r="DW78" s="616"/>
      <c r="DX78" s="616"/>
      <c r="DY78" s="616"/>
      <c r="DZ78" s="59"/>
      <c r="EA78" s="620"/>
      <c r="EB78" s="615"/>
      <c r="EC78" s="615"/>
      <c r="ED78" s="619"/>
      <c r="EE78" s="616"/>
      <c r="EF78" s="616"/>
      <c r="EG78" s="616"/>
      <c r="EH78" s="616"/>
      <c r="EI78" s="616"/>
      <c r="EJ78" s="616"/>
      <c r="EK78" s="59"/>
      <c r="EL78" s="620"/>
      <c r="EM78" s="615"/>
      <c r="EN78" s="615"/>
      <c r="EO78" s="619"/>
      <c r="EP78" s="616"/>
      <c r="EQ78" s="616"/>
      <c r="ER78" s="616"/>
      <c r="ES78" s="616"/>
      <c r="ET78" s="616"/>
      <c r="EU78" s="616"/>
      <c r="EV78" s="59"/>
      <c r="EW78" s="620"/>
      <c r="EX78" s="615"/>
      <c r="EY78" s="615"/>
      <c r="EZ78" s="619"/>
      <c r="FA78" s="616"/>
      <c r="FB78" s="616"/>
      <c r="FC78" s="616"/>
      <c r="FD78" s="616"/>
      <c r="FE78" s="616"/>
      <c r="FF78" s="616"/>
      <c r="FG78" s="59"/>
      <c r="FH78" s="620"/>
      <c r="FI78" s="615"/>
      <c r="FJ78" s="615"/>
      <c r="FK78" s="619"/>
      <c r="FL78" s="616"/>
      <c r="FM78" s="616"/>
      <c r="FN78" s="616"/>
      <c r="FO78" s="616"/>
      <c r="FP78" s="616"/>
      <c r="FQ78" s="616"/>
      <c r="FR78" s="59"/>
      <c r="FS78" s="620"/>
      <c r="FT78" s="615"/>
      <c r="FU78" s="615"/>
      <c r="FV78" s="619"/>
      <c r="FW78" s="616"/>
      <c r="FX78" s="616"/>
      <c r="FY78" s="616"/>
      <c r="FZ78" s="616"/>
      <c r="GA78" s="616"/>
      <c r="GB78" s="616"/>
      <c r="GC78" s="59"/>
      <c r="GD78" s="620"/>
      <c r="GE78" s="615"/>
      <c r="GF78" s="615"/>
      <c r="GG78" s="619"/>
      <c r="GH78" s="616"/>
      <c r="GI78" s="616"/>
      <c r="GJ78" s="616"/>
      <c r="GK78" s="616"/>
      <c r="GL78" s="616"/>
      <c r="GM78" s="616"/>
      <c r="GN78" s="59"/>
      <c r="GO78" s="620"/>
      <c r="GP78" s="615"/>
      <c r="GQ78" s="615"/>
      <c r="GR78" s="619"/>
      <c r="GS78" s="616"/>
      <c r="GT78" s="616"/>
      <c r="GU78" s="616"/>
      <c r="GV78" s="616"/>
      <c r="GW78" s="616"/>
      <c r="GX78" s="616"/>
      <c r="GY78" s="59"/>
      <c r="GZ78" s="620"/>
      <c r="HA78" s="615"/>
      <c r="HB78" s="615"/>
      <c r="HC78" s="619"/>
      <c r="HD78" s="616"/>
      <c r="HE78" s="616"/>
      <c r="HF78" s="616"/>
      <c r="HG78" s="616"/>
      <c r="HH78" s="616"/>
      <c r="HI78" s="616"/>
      <c r="HJ78" s="59"/>
      <c r="HK78" s="620"/>
      <c r="HL78" s="615"/>
      <c r="HM78" s="615"/>
      <c r="HN78" s="619"/>
      <c r="HO78" s="616"/>
      <c r="HP78" s="616"/>
      <c r="HQ78" s="616"/>
      <c r="HR78" s="616"/>
      <c r="HS78" s="616"/>
      <c r="HT78" s="616"/>
      <c r="HU78" s="59"/>
      <c r="HV78" s="620"/>
      <c r="HW78" s="615"/>
      <c r="HX78" s="615"/>
      <c r="HY78" s="619"/>
      <c r="HZ78" s="616"/>
      <c r="IA78" s="616"/>
      <c r="IB78" s="616"/>
      <c r="IC78" s="616"/>
      <c r="ID78" s="616"/>
      <c r="IE78" s="616"/>
      <c r="IF78" s="59"/>
      <c r="IG78" s="620"/>
      <c r="IH78" s="615"/>
      <c r="II78" s="615"/>
    </row>
    <row r="79" spans="1:243" x14ac:dyDescent="0.3">
      <c r="A79" s="973"/>
      <c r="B79" s="66"/>
      <c r="C79" s="66"/>
      <c r="D79" s="974"/>
      <c r="E79" s="974"/>
      <c r="F79" s="974"/>
      <c r="G79" s="974"/>
      <c r="H79" s="974"/>
      <c r="I79" s="974"/>
      <c r="J79" s="974"/>
      <c r="K79" s="974"/>
      <c r="L79" s="974"/>
      <c r="M79" s="974"/>
      <c r="N79" s="974"/>
      <c r="O79" s="974"/>
      <c r="P79" s="974"/>
      <c r="Q79" s="974"/>
      <c r="R79" s="974"/>
      <c r="S79" s="974"/>
      <c r="T79" s="616"/>
      <c r="U79" s="59"/>
      <c r="V79" s="620"/>
      <c r="W79" s="615"/>
      <c r="X79" s="975"/>
      <c r="Y79" s="975"/>
      <c r="Z79" s="976"/>
      <c r="AA79" s="616"/>
      <c r="AB79" s="616"/>
      <c r="AC79" s="616"/>
      <c r="AD79" s="616"/>
      <c r="AE79" s="59"/>
      <c r="AF79" s="620"/>
      <c r="AG79" s="615"/>
      <c r="AH79" s="615"/>
      <c r="AI79" s="619"/>
      <c r="AJ79" s="616"/>
      <c r="AK79" s="616"/>
      <c r="AL79" s="616"/>
      <c r="AM79" s="616"/>
      <c r="AN79" s="616"/>
      <c r="AO79" s="616"/>
      <c r="AP79" s="59"/>
      <c r="AQ79" s="620"/>
      <c r="AR79" s="615"/>
      <c r="AS79" s="615"/>
      <c r="AT79" s="619"/>
      <c r="AU79" s="616"/>
      <c r="AV79" s="616"/>
      <c r="AW79" s="616"/>
      <c r="AX79" s="616"/>
      <c r="AY79" s="616"/>
      <c r="AZ79" s="616"/>
      <c r="BA79" s="59"/>
      <c r="BB79" s="620"/>
      <c r="BC79" s="615"/>
      <c r="BD79" s="615"/>
      <c r="BE79" s="619"/>
      <c r="BF79" s="616"/>
      <c r="BG79" s="616"/>
      <c r="BH79" s="616"/>
      <c r="BI79" s="616"/>
      <c r="BJ79" s="616"/>
      <c r="BK79" s="616"/>
      <c r="BL79" s="59"/>
      <c r="BM79" s="620"/>
      <c r="BN79" s="615"/>
      <c r="BO79" s="615"/>
      <c r="BP79" s="619"/>
      <c r="BQ79" s="616"/>
      <c r="BR79" s="616"/>
      <c r="BS79" s="616"/>
      <c r="BT79" s="616"/>
      <c r="BU79" s="616"/>
      <c r="BV79" s="616"/>
      <c r="BW79" s="59"/>
      <c r="BX79" s="620"/>
      <c r="BY79" s="615"/>
      <c r="BZ79" s="615"/>
      <c r="CA79" s="619"/>
      <c r="CB79" s="616"/>
      <c r="CC79" s="616"/>
      <c r="CD79" s="616"/>
      <c r="CE79" s="616"/>
      <c r="CF79" s="616"/>
      <c r="CG79" s="616"/>
      <c r="CH79" s="59"/>
      <c r="CI79" s="620"/>
      <c r="CJ79" s="615"/>
      <c r="CK79" s="615"/>
      <c r="CL79" s="619"/>
      <c r="CM79" s="616"/>
      <c r="CN79" s="616"/>
      <c r="CO79" s="616"/>
      <c r="CP79" s="616"/>
      <c r="CQ79" s="616"/>
      <c r="CR79" s="616"/>
      <c r="CS79" s="59"/>
      <c r="CT79" s="620"/>
      <c r="CU79" s="615"/>
      <c r="CV79" s="615"/>
      <c r="CW79" s="619"/>
      <c r="CX79" s="616"/>
      <c r="CY79" s="616"/>
      <c r="CZ79" s="616"/>
      <c r="DA79" s="616"/>
      <c r="DB79" s="616"/>
      <c r="DC79" s="616"/>
      <c r="DD79" s="59"/>
      <c r="DE79" s="620"/>
      <c r="DF79" s="615"/>
      <c r="DG79" s="615"/>
      <c r="DH79" s="619"/>
      <c r="DI79" s="616"/>
      <c r="DJ79" s="616"/>
      <c r="DK79" s="616"/>
      <c r="DL79" s="616"/>
      <c r="DM79" s="616"/>
      <c r="DN79" s="616"/>
      <c r="DO79" s="59"/>
      <c r="DP79" s="620"/>
      <c r="DQ79" s="615"/>
      <c r="DR79" s="615"/>
      <c r="DS79" s="619"/>
      <c r="DT79" s="616"/>
      <c r="DU79" s="616"/>
      <c r="DV79" s="616"/>
      <c r="DW79" s="616"/>
      <c r="DX79" s="616"/>
      <c r="DY79" s="616"/>
      <c r="DZ79" s="59"/>
      <c r="EA79" s="620"/>
      <c r="EB79" s="615"/>
      <c r="EC79" s="615"/>
      <c r="ED79" s="619"/>
      <c r="EE79" s="616"/>
      <c r="EF79" s="616"/>
      <c r="EG79" s="616"/>
      <c r="EH79" s="616"/>
      <c r="EI79" s="616"/>
      <c r="EJ79" s="616"/>
      <c r="EK79" s="59"/>
      <c r="EL79" s="620"/>
      <c r="EM79" s="615"/>
      <c r="EN79" s="615"/>
      <c r="EO79" s="619"/>
      <c r="EP79" s="616"/>
      <c r="EQ79" s="616"/>
      <c r="ER79" s="616"/>
      <c r="ES79" s="616"/>
      <c r="ET79" s="616"/>
      <c r="EU79" s="616"/>
      <c r="EV79" s="59"/>
      <c r="EW79" s="620"/>
      <c r="EX79" s="615"/>
      <c r="EY79" s="615"/>
      <c r="EZ79" s="619"/>
      <c r="FA79" s="616"/>
      <c r="FB79" s="616"/>
      <c r="FC79" s="616"/>
      <c r="FD79" s="616"/>
      <c r="FE79" s="616"/>
      <c r="FF79" s="616"/>
      <c r="FG79" s="59"/>
      <c r="FH79" s="620"/>
      <c r="FI79" s="615"/>
      <c r="FJ79" s="615"/>
      <c r="FK79" s="619"/>
      <c r="FL79" s="616"/>
      <c r="FM79" s="616"/>
      <c r="FN79" s="616"/>
      <c r="FO79" s="616"/>
      <c r="FP79" s="616"/>
      <c r="FQ79" s="616"/>
      <c r="FR79" s="59"/>
      <c r="FS79" s="620"/>
      <c r="FT79" s="615"/>
      <c r="FU79" s="615"/>
      <c r="FV79" s="619"/>
      <c r="FW79" s="616"/>
      <c r="FX79" s="616"/>
      <c r="FY79" s="616"/>
      <c r="FZ79" s="616"/>
      <c r="GA79" s="616"/>
      <c r="GB79" s="616"/>
      <c r="GC79" s="59"/>
      <c r="GD79" s="620"/>
      <c r="GE79" s="615"/>
      <c r="GF79" s="615"/>
      <c r="GG79" s="619"/>
      <c r="GH79" s="616"/>
      <c r="GI79" s="616"/>
      <c r="GJ79" s="616"/>
      <c r="GK79" s="616"/>
      <c r="GL79" s="616"/>
      <c r="GM79" s="616"/>
      <c r="GN79" s="59"/>
      <c r="GO79" s="620"/>
      <c r="GP79" s="615"/>
      <c r="GQ79" s="615"/>
      <c r="GR79" s="619"/>
      <c r="GS79" s="616"/>
      <c r="GT79" s="616"/>
      <c r="GU79" s="616"/>
      <c r="GV79" s="616"/>
      <c r="GW79" s="616"/>
      <c r="GX79" s="616"/>
      <c r="GY79" s="59"/>
      <c r="GZ79" s="620"/>
      <c r="HA79" s="615"/>
      <c r="HB79" s="615"/>
      <c r="HC79" s="619"/>
      <c r="HD79" s="616"/>
      <c r="HE79" s="616"/>
      <c r="HF79" s="616"/>
      <c r="HG79" s="616"/>
      <c r="HH79" s="616"/>
      <c r="HI79" s="616"/>
      <c r="HJ79" s="59"/>
      <c r="HK79" s="620"/>
      <c r="HL79" s="615"/>
      <c r="HM79" s="615"/>
      <c r="HN79" s="619"/>
      <c r="HO79" s="616"/>
      <c r="HP79" s="616"/>
      <c r="HQ79" s="616"/>
      <c r="HR79" s="616"/>
      <c r="HS79" s="616"/>
      <c r="HT79" s="616"/>
      <c r="HU79" s="59"/>
      <c r="HV79" s="620"/>
      <c r="HW79" s="615"/>
      <c r="HX79" s="615"/>
      <c r="HY79" s="619"/>
      <c r="HZ79" s="616"/>
      <c r="IA79" s="616"/>
      <c r="IB79" s="616"/>
      <c r="IC79" s="616"/>
      <c r="ID79" s="616"/>
      <c r="IE79" s="616"/>
      <c r="IF79" s="59"/>
      <c r="IG79" s="620"/>
      <c r="IH79" s="615"/>
      <c r="II79" s="615"/>
    </row>
    <row r="80" spans="1:243" x14ac:dyDescent="0.3">
      <c r="A80" s="973"/>
      <c r="B80" s="66"/>
      <c r="C80" s="66"/>
      <c r="D80" s="974"/>
      <c r="E80" s="974"/>
      <c r="F80" s="974"/>
      <c r="G80" s="974"/>
      <c r="H80" s="974"/>
      <c r="I80" s="974"/>
      <c r="J80" s="974"/>
      <c r="K80" s="974"/>
      <c r="L80" s="974"/>
      <c r="M80" s="974"/>
      <c r="N80" s="974"/>
      <c r="O80" s="974"/>
      <c r="P80" s="974"/>
      <c r="Q80" s="974"/>
      <c r="R80" s="974"/>
      <c r="S80" s="974"/>
      <c r="T80" s="939"/>
      <c r="U80" s="59"/>
      <c r="V80" s="620"/>
      <c r="W80" s="615"/>
      <c r="X80" s="914"/>
      <c r="Y80" s="914"/>
      <c r="Z80" s="957"/>
      <c r="AA80" s="616"/>
      <c r="AB80" s="616"/>
      <c r="AC80" s="616"/>
      <c r="AD80" s="616"/>
      <c r="AE80" s="59"/>
      <c r="AF80" s="620"/>
      <c r="AG80" s="615"/>
      <c r="AH80" s="615"/>
      <c r="AI80" s="619"/>
      <c r="AJ80" s="616"/>
      <c r="AK80" s="616"/>
      <c r="AL80" s="616"/>
      <c r="AM80" s="616"/>
      <c r="AN80" s="616"/>
      <c r="AO80" s="616"/>
      <c r="AP80" s="59"/>
      <c r="AQ80" s="620"/>
      <c r="AR80" s="615"/>
      <c r="AS80" s="615"/>
      <c r="AT80" s="619"/>
      <c r="AU80" s="616"/>
      <c r="AV80" s="616"/>
      <c r="AW80" s="616"/>
      <c r="AX80" s="616"/>
      <c r="AY80" s="616"/>
      <c r="AZ80" s="616"/>
      <c r="BA80" s="59"/>
      <c r="BB80" s="620"/>
      <c r="BC80" s="615"/>
      <c r="BD80" s="615"/>
      <c r="BE80" s="619"/>
      <c r="BF80" s="616"/>
      <c r="BG80" s="616"/>
      <c r="BH80" s="616"/>
      <c r="BI80" s="616"/>
      <c r="BJ80" s="616"/>
      <c r="BK80" s="616"/>
      <c r="BL80" s="59"/>
      <c r="BM80" s="620"/>
      <c r="BN80" s="615"/>
      <c r="BO80" s="615"/>
      <c r="BP80" s="619"/>
      <c r="BQ80" s="616"/>
      <c r="BR80" s="616"/>
      <c r="BS80" s="616"/>
      <c r="BT80" s="616"/>
      <c r="BU80" s="616"/>
      <c r="BV80" s="616"/>
      <c r="BW80" s="59"/>
      <c r="BX80" s="620"/>
      <c r="BY80" s="615"/>
      <c r="BZ80" s="615"/>
      <c r="CA80" s="619"/>
      <c r="CB80" s="616"/>
      <c r="CC80" s="616"/>
      <c r="CD80" s="616"/>
      <c r="CE80" s="616"/>
      <c r="CF80" s="616"/>
      <c r="CG80" s="616"/>
      <c r="CH80" s="59"/>
      <c r="CI80" s="620"/>
      <c r="CJ80" s="615"/>
      <c r="CK80" s="615"/>
      <c r="CL80" s="619"/>
      <c r="CM80" s="616"/>
      <c r="CN80" s="616"/>
      <c r="CO80" s="616"/>
      <c r="CP80" s="616"/>
      <c r="CQ80" s="616"/>
      <c r="CR80" s="616"/>
      <c r="CS80" s="59"/>
      <c r="CT80" s="620"/>
      <c r="CU80" s="615"/>
      <c r="CV80" s="615"/>
      <c r="CW80" s="619"/>
      <c r="CX80" s="616"/>
      <c r="CY80" s="616"/>
      <c r="CZ80" s="616"/>
      <c r="DA80" s="616"/>
      <c r="DB80" s="616"/>
      <c r="DC80" s="616"/>
      <c r="DD80" s="59"/>
      <c r="DE80" s="620"/>
      <c r="DF80" s="615"/>
      <c r="DG80" s="615"/>
      <c r="DH80" s="619"/>
      <c r="DI80" s="616"/>
      <c r="DJ80" s="616"/>
      <c r="DK80" s="616"/>
      <c r="DL80" s="616"/>
      <c r="DM80" s="616"/>
      <c r="DN80" s="616"/>
      <c r="DO80" s="59"/>
      <c r="DP80" s="620"/>
      <c r="DQ80" s="615"/>
      <c r="DR80" s="615"/>
      <c r="DS80" s="619"/>
      <c r="DT80" s="616"/>
      <c r="DU80" s="616"/>
      <c r="DV80" s="616"/>
      <c r="DW80" s="616"/>
      <c r="DX80" s="616"/>
      <c r="DY80" s="616"/>
      <c r="DZ80" s="59"/>
      <c r="EA80" s="620"/>
      <c r="EB80" s="615"/>
      <c r="EC80" s="615"/>
      <c r="ED80" s="619"/>
      <c r="EE80" s="616"/>
      <c r="EF80" s="616"/>
      <c r="EG80" s="616"/>
      <c r="EH80" s="616"/>
      <c r="EI80" s="616"/>
      <c r="EJ80" s="616"/>
      <c r="EK80" s="59"/>
      <c r="EL80" s="620"/>
      <c r="EM80" s="615"/>
      <c r="EN80" s="615"/>
      <c r="EO80" s="619"/>
      <c r="EP80" s="616"/>
      <c r="EQ80" s="616"/>
      <c r="ER80" s="616"/>
      <c r="ES80" s="616"/>
      <c r="ET80" s="616"/>
      <c r="EU80" s="616"/>
      <c r="EV80" s="59"/>
      <c r="EW80" s="620"/>
      <c r="EX80" s="615"/>
      <c r="EY80" s="615"/>
      <c r="EZ80" s="619"/>
      <c r="FA80" s="616"/>
      <c r="FB80" s="616"/>
      <c r="FC80" s="616"/>
      <c r="FD80" s="616"/>
      <c r="FE80" s="616"/>
      <c r="FF80" s="616"/>
      <c r="FG80" s="59"/>
      <c r="FH80" s="620"/>
      <c r="FI80" s="615"/>
      <c r="FJ80" s="615"/>
      <c r="FK80" s="619"/>
      <c r="FL80" s="616"/>
      <c r="FM80" s="616"/>
      <c r="FN80" s="616"/>
      <c r="FO80" s="616"/>
      <c r="FP80" s="616"/>
      <c r="FQ80" s="616"/>
      <c r="FR80" s="59"/>
      <c r="FS80" s="620"/>
      <c r="FT80" s="615"/>
      <c r="FU80" s="615"/>
      <c r="FV80" s="619"/>
      <c r="FW80" s="616"/>
      <c r="FX80" s="616"/>
      <c r="FY80" s="616"/>
      <c r="FZ80" s="616"/>
      <c r="GA80" s="616"/>
      <c r="GB80" s="616"/>
      <c r="GC80" s="59"/>
      <c r="GD80" s="620"/>
      <c r="GE80" s="615"/>
      <c r="GF80" s="615"/>
      <c r="GG80" s="619"/>
      <c r="GH80" s="616"/>
      <c r="GI80" s="616"/>
      <c r="GJ80" s="616"/>
      <c r="GK80" s="616"/>
      <c r="GL80" s="616"/>
      <c r="GM80" s="616"/>
      <c r="GN80" s="59"/>
      <c r="GO80" s="620"/>
      <c r="GP80" s="615"/>
      <c r="GQ80" s="615"/>
      <c r="GR80" s="619"/>
      <c r="GS80" s="616"/>
      <c r="GT80" s="616"/>
      <c r="GU80" s="616"/>
      <c r="GV80" s="616"/>
      <c r="GW80" s="616"/>
      <c r="GX80" s="616"/>
      <c r="GY80" s="59"/>
      <c r="GZ80" s="620"/>
      <c r="HA80" s="615"/>
      <c r="HB80" s="615"/>
      <c r="HC80" s="619"/>
      <c r="HD80" s="616"/>
      <c r="HE80" s="616"/>
      <c r="HF80" s="616"/>
      <c r="HG80" s="616"/>
      <c r="HH80" s="616"/>
      <c r="HI80" s="616"/>
      <c r="HJ80" s="59"/>
      <c r="HK80" s="620"/>
      <c r="HL80" s="615"/>
      <c r="HM80" s="615"/>
      <c r="HN80" s="619"/>
      <c r="HO80" s="616"/>
      <c r="HP80" s="616"/>
      <c r="HQ80" s="616"/>
      <c r="HR80" s="616"/>
      <c r="HS80" s="616"/>
      <c r="HT80" s="616"/>
      <c r="HU80" s="59"/>
      <c r="HV80" s="620"/>
      <c r="HW80" s="615"/>
      <c r="HX80" s="615"/>
      <c r="HY80" s="619"/>
      <c r="HZ80" s="616"/>
      <c r="IA80" s="616"/>
      <c r="IB80" s="616"/>
      <c r="IC80" s="616"/>
      <c r="ID80" s="616"/>
      <c r="IE80" s="616"/>
      <c r="IF80" s="59"/>
      <c r="IG80" s="620"/>
      <c r="IH80" s="615"/>
      <c r="II80" s="615"/>
    </row>
    <row r="81" spans="1:243" x14ac:dyDescent="0.3">
      <c r="A81" s="973"/>
      <c r="B81" s="66"/>
      <c r="C81" s="66"/>
      <c r="D81" s="974"/>
      <c r="E81" s="974"/>
      <c r="F81" s="974"/>
      <c r="G81" s="974"/>
      <c r="H81" s="974"/>
      <c r="I81" s="974"/>
      <c r="J81" s="974"/>
      <c r="K81" s="974"/>
      <c r="L81" s="974"/>
      <c r="M81" s="974"/>
      <c r="N81" s="974"/>
      <c r="O81" s="974"/>
      <c r="P81" s="974"/>
      <c r="Q81" s="974"/>
      <c r="R81" s="974"/>
      <c r="S81" s="974"/>
      <c r="T81" s="939"/>
      <c r="U81" s="59"/>
      <c r="V81" s="620"/>
      <c r="W81" s="615"/>
      <c r="X81" s="977"/>
      <c r="Y81" s="977"/>
      <c r="Z81" s="976"/>
      <c r="AA81" s="616"/>
      <c r="AB81" s="616"/>
      <c r="AC81" s="616"/>
      <c r="AD81" s="616"/>
      <c r="AE81" s="59"/>
      <c r="AF81" s="620"/>
      <c r="AG81" s="615"/>
      <c r="AH81" s="615"/>
      <c r="AI81" s="619"/>
      <c r="AJ81" s="616"/>
      <c r="AK81" s="616"/>
      <c r="AL81" s="616"/>
      <c r="AM81" s="616"/>
      <c r="AN81" s="616"/>
      <c r="AO81" s="616"/>
      <c r="AP81" s="59"/>
      <c r="AQ81" s="620"/>
      <c r="AR81" s="615"/>
      <c r="AS81" s="615"/>
      <c r="AT81" s="619"/>
      <c r="AU81" s="616"/>
      <c r="AV81" s="616"/>
      <c r="AW81" s="616"/>
      <c r="AX81" s="616"/>
      <c r="AY81" s="616"/>
      <c r="AZ81" s="616"/>
      <c r="BA81" s="59"/>
      <c r="BB81" s="620"/>
      <c r="BC81" s="615"/>
      <c r="BD81" s="615"/>
      <c r="BE81" s="619"/>
      <c r="BF81" s="616"/>
      <c r="BG81" s="616"/>
      <c r="BH81" s="616"/>
      <c r="BI81" s="616"/>
      <c r="BJ81" s="616"/>
      <c r="BK81" s="616"/>
      <c r="BL81" s="59"/>
      <c r="BM81" s="620"/>
      <c r="BN81" s="615"/>
      <c r="BO81" s="615"/>
      <c r="BP81" s="619"/>
      <c r="BQ81" s="616"/>
      <c r="BR81" s="616"/>
      <c r="BS81" s="616"/>
      <c r="BT81" s="616"/>
      <c r="BU81" s="616"/>
      <c r="BV81" s="616"/>
      <c r="BW81" s="59"/>
      <c r="BX81" s="620"/>
      <c r="BY81" s="615"/>
      <c r="BZ81" s="615"/>
      <c r="CA81" s="619"/>
      <c r="CB81" s="616"/>
      <c r="CC81" s="616"/>
      <c r="CD81" s="616"/>
      <c r="CE81" s="616"/>
      <c r="CF81" s="616"/>
      <c r="CG81" s="616"/>
      <c r="CH81" s="59"/>
      <c r="CI81" s="620"/>
      <c r="CJ81" s="615"/>
      <c r="CK81" s="615"/>
      <c r="CL81" s="619"/>
      <c r="CM81" s="616"/>
      <c r="CN81" s="616"/>
      <c r="CO81" s="616"/>
      <c r="CP81" s="616"/>
      <c r="CQ81" s="616"/>
      <c r="CR81" s="616"/>
      <c r="CS81" s="59"/>
      <c r="CT81" s="620"/>
      <c r="CU81" s="615"/>
      <c r="CV81" s="615"/>
      <c r="CW81" s="619"/>
      <c r="CX81" s="616"/>
      <c r="CY81" s="616"/>
      <c r="CZ81" s="616"/>
      <c r="DA81" s="616"/>
      <c r="DB81" s="616"/>
      <c r="DC81" s="616"/>
      <c r="DD81" s="59"/>
      <c r="DE81" s="620"/>
      <c r="DF81" s="615"/>
      <c r="DG81" s="615"/>
      <c r="DH81" s="619"/>
      <c r="DI81" s="616"/>
      <c r="DJ81" s="616"/>
      <c r="DK81" s="616"/>
      <c r="DL81" s="616"/>
      <c r="DM81" s="616"/>
      <c r="DN81" s="616"/>
      <c r="DO81" s="59"/>
      <c r="DP81" s="620"/>
      <c r="DQ81" s="615"/>
      <c r="DR81" s="615"/>
      <c r="DS81" s="619"/>
      <c r="DT81" s="616"/>
      <c r="DU81" s="616"/>
      <c r="DV81" s="616"/>
      <c r="DW81" s="616"/>
      <c r="DX81" s="616"/>
      <c r="DY81" s="616"/>
      <c r="DZ81" s="59"/>
      <c r="EA81" s="620"/>
      <c r="EB81" s="615"/>
      <c r="EC81" s="615"/>
      <c r="ED81" s="619"/>
      <c r="EE81" s="616"/>
      <c r="EF81" s="616"/>
      <c r="EG81" s="616"/>
      <c r="EH81" s="616"/>
      <c r="EI81" s="616"/>
      <c r="EJ81" s="616"/>
      <c r="EK81" s="59"/>
      <c r="EL81" s="620"/>
      <c r="EM81" s="615"/>
      <c r="EN81" s="615"/>
      <c r="EO81" s="619"/>
      <c r="EP81" s="616"/>
      <c r="EQ81" s="616"/>
      <c r="ER81" s="616"/>
      <c r="ES81" s="616"/>
      <c r="ET81" s="616"/>
      <c r="EU81" s="616"/>
      <c r="EV81" s="59"/>
      <c r="EW81" s="620"/>
      <c r="EX81" s="615"/>
      <c r="EY81" s="615"/>
      <c r="EZ81" s="619"/>
      <c r="FA81" s="616"/>
      <c r="FB81" s="616"/>
      <c r="FC81" s="616"/>
      <c r="FD81" s="616"/>
      <c r="FE81" s="616"/>
      <c r="FF81" s="616"/>
      <c r="FG81" s="59"/>
      <c r="FH81" s="620"/>
      <c r="FI81" s="615"/>
      <c r="FJ81" s="615"/>
      <c r="FK81" s="619"/>
      <c r="FL81" s="616"/>
      <c r="FM81" s="616"/>
      <c r="FN81" s="616"/>
      <c r="FO81" s="616"/>
      <c r="FP81" s="616"/>
      <c r="FQ81" s="616"/>
      <c r="FR81" s="59"/>
      <c r="FS81" s="620"/>
      <c r="FT81" s="615"/>
      <c r="FU81" s="615"/>
      <c r="FV81" s="619"/>
      <c r="FW81" s="616"/>
      <c r="FX81" s="616"/>
      <c r="FY81" s="616"/>
      <c r="FZ81" s="616"/>
      <c r="GA81" s="616"/>
      <c r="GB81" s="616"/>
      <c r="GC81" s="59"/>
      <c r="GD81" s="620"/>
      <c r="GE81" s="615"/>
      <c r="GF81" s="615"/>
      <c r="GG81" s="619"/>
      <c r="GH81" s="616"/>
      <c r="GI81" s="616"/>
      <c r="GJ81" s="616"/>
      <c r="GK81" s="616"/>
      <c r="GL81" s="616"/>
      <c r="GM81" s="616"/>
      <c r="GN81" s="59"/>
      <c r="GO81" s="620"/>
      <c r="GP81" s="615"/>
      <c r="GQ81" s="615"/>
      <c r="GR81" s="619"/>
      <c r="GS81" s="616"/>
      <c r="GT81" s="616"/>
      <c r="GU81" s="616"/>
      <c r="GV81" s="616"/>
      <c r="GW81" s="616"/>
      <c r="GX81" s="616"/>
      <c r="GY81" s="59"/>
      <c r="GZ81" s="620"/>
      <c r="HA81" s="615"/>
      <c r="HB81" s="615"/>
      <c r="HC81" s="619"/>
      <c r="HD81" s="616"/>
      <c r="HE81" s="616"/>
      <c r="HF81" s="616"/>
      <c r="HG81" s="616"/>
      <c r="HH81" s="616"/>
      <c r="HI81" s="616"/>
      <c r="HJ81" s="59"/>
      <c r="HK81" s="620"/>
      <c r="HL81" s="615"/>
      <c r="HM81" s="615"/>
      <c r="HN81" s="619"/>
      <c r="HO81" s="616"/>
      <c r="HP81" s="616"/>
      <c r="HQ81" s="616"/>
      <c r="HR81" s="616"/>
      <c r="HS81" s="616"/>
      <c r="HT81" s="616"/>
      <c r="HU81" s="59"/>
      <c r="HV81" s="620"/>
      <c r="HW81" s="615"/>
      <c r="HX81" s="615"/>
      <c r="HY81" s="619"/>
      <c r="HZ81" s="616"/>
      <c r="IA81" s="616"/>
      <c r="IB81" s="616"/>
      <c r="IC81" s="616"/>
      <c r="ID81" s="616"/>
      <c r="IE81" s="616"/>
      <c r="IF81" s="59"/>
      <c r="IG81" s="620"/>
      <c r="IH81" s="615"/>
      <c r="II81" s="615"/>
    </row>
    <row r="82" spans="1:243" x14ac:dyDescent="0.3">
      <c r="A82" s="973"/>
      <c r="B82" s="66"/>
      <c r="C82" s="66"/>
      <c r="D82" s="974"/>
      <c r="E82" s="974"/>
      <c r="F82" s="974"/>
      <c r="G82" s="974"/>
      <c r="H82" s="974"/>
      <c r="I82" s="974"/>
      <c r="J82" s="974"/>
      <c r="K82" s="974"/>
      <c r="L82" s="974"/>
      <c r="M82" s="974"/>
      <c r="N82" s="974"/>
      <c r="O82" s="974"/>
      <c r="P82" s="974"/>
      <c r="Q82" s="974"/>
      <c r="R82" s="974"/>
      <c r="S82" s="974"/>
      <c r="T82" s="939"/>
      <c r="U82" s="59"/>
      <c r="V82" s="620"/>
      <c r="W82" s="615"/>
      <c r="X82" s="956"/>
      <c r="Y82" s="956"/>
      <c r="Z82" s="957"/>
      <c r="AA82" s="616"/>
      <c r="AB82" s="616"/>
      <c r="AC82" s="616"/>
      <c r="AD82" s="616"/>
      <c r="AE82" s="59"/>
      <c r="AF82" s="620"/>
      <c r="AG82" s="615"/>
      <c r="AH82" s="615"/>
      <c r="AI82" s="619"/>
      <c r="AJ82" s="616"/>
      <c r="AK82" s="616"/>
      <c r="AL82" s="616"/>
      <c r="AM82" s="616"/>
      <c r="AN82" s="616"/>
      <c r="AO82" s="616"/>
      <c r="AP82" s="59"/>
      <c r="AQ82" s="620"/>
      <c r="AR82" s="615"/>
      <c r="AS82" s="615"/>
      <c r="AT82" s="619"/>
      <c r="AU82" s="616"/>
      <c r="AV82" s="616"/>
      <c r="AW82" s="616"/>
      <c r="AX82" s="616"/>
      <c r="AY82" s="616"/>
      <c r="AZ82" s="616"/>
      <c r="BA82" s="59"/>
      <c r="BB82" s="620"/>
      <c r="BC82" s="615"/>
      <c r="BD82" s="615"/>
      <c r="BE82" s="619"/>
      <c r="BF82" s="616"/>
      <c r="BG82" s="616"/>
      <c r="BH82" s="616"/>
      <c r="BI82" s="616"/>
      <c r="BJ82" s="616"/>
      <c r="BK82" s="616"/>
      <c r="BL82" s="59"/>
      <c r="BM82" s="620"/>
      <c r="BN82" s="615"/>
      <c r="BO82" s="615"/>
      <c r="BP82" s="619"/>
      <c r="BQ82" s="616"/>
      <c r="BR82" s="616"/>
      <c r="BS82" s="616"/>
      <c r="BT82" s="616"/>
      <c r="BU82" s="616"/>
      <c r="BV82" s="616"/>
      <c r="BW82" s="59"/>
      <c r="BX82" s="620"/>
      <c r="BY82" s="615"/>
      <c r="BZ82" s="615"/>
      <c r="CA82" s="619"/>
      <c r="CB82" s="616"/>
      <c r="CC82" s="616"/>
      <c r="CD82" s="616"/>
      <c r="CE82" s="616"/>
      <c r="CF82" s="616"/>
      <c r="CG82" s="616"/>
      <c r="CH82" s="59"/>
      <c r="CI82" s="620"/>
      <c r="CJ82" s="615"/>
      <c r="CK82" s="615"/>
      <c r="CL82" s="619"/>
      <c r="CM82" s="616"/>
      <c r="CN82" s="616"/>
      <c r="CO82" s="616"/>
      <c r="CP82" s="616"/>
      <c r="CQ82" s="616"/>
      <c r="CR82" s="616"/>
      <c r="CS82" s="59"/>
      <c r="CT82" s="620"/>
      <c r="CU82" s="615"/>
      <c r="CV82" s="615"/>
      <c r="CW82" s="619"/>
      <c r="CX82" s="616"/>
      <c r="CY82" s="616"/>
      <c r="CZ82" s="616"/>
      <c r="DA82" s="616"/>
      <c r="DB82" s="616"/>
      <c r="DC82" s="616"/>
      <c r="DD82" s="59"/>
      <c r="DE82" s="620"/>
      <c r="DF82" s="615"/>
      <c r="DG82" s="615"/>
      <c r="DH82" s="619"/>
      <c r="DI82" s="616"/>
      <c r="DJ82" s="616"/>
      <c r="DK82" s="616"/>
      <c r="DL82" s="616"/>
      <c r="DM82" s="616"/>
      <c r="DN82" s="616"/>
      <c r="DO82" s="59"/>
      <c r="DP82" s="620"/>
      <c r="DQ82" s="615"/>
      <c r="DR82" s="615"/>
      <c r="DS82" s="619"/>
      <c r="DT82" s="616"/>
      <c r="DU82" s="616"/>
      <c r="DV82" s="616"/>
      <c r="DW82" s="616"/>
      <c r="DX82" s="616"/>
      <c r="DY82" s="616"/>
      <c r="DZ82" s="59"/>
      <c r="EA82" s="620"/>
      <c r="EB82" s="615"/>
      <c r="EC82" s="615"/>
      <c r="ED82" s="619"/>
      <c r="EE82" s="616"/>
      <c r="EF82" s="616"/>
      <c r="EG82" s="616"/>
      <c r="EH82" s="616"/>
      <c r="EI82" s="616"/>
      <c r="EJ82" s="616"/>
      <c r="EK82" s="59"/>
      <c r="EL82" s="620"/>
      <c r="EM82" s="615"/>
      <c r="EN82" s="615"/>
      <c r="EO82" s="619"/>
      <c r="EP82" s="616"/>
      <c r="EQ82" s="616"/>
      <c r="ER82" s="616"/>
      <c r="ES82" s="616"/>
      <c r="ET82" s="616"/>
      <c r="EU82" s="616"/>
      <c r="EV82" s="59"/>
      <c r="EW82" s="620"/>
      <c r="EX82" s="615"/>
      <c r="EY82" s="615"/>
      <c r="EZ82" s="619"/>
      <c r="FA82" s="616"/>
      <c r="FB82" s="616"/>
      <c r="FC82" s="616"/>
      <c r="FD82" s="616"/>
      <c r="FE82" s="616"/>
      <c r="FF82" s="616"/>
      <c r="FG82" s="59"/>
      <c r="FH82" s="620"/>
      <c r="FI82" s="615"/>
      <c r="FJ82" s="615"/>
      <c r="FK82" s="619"/>
      <c r="FL82" s="616"/>
      <c r="FM82" s="616"/>
      <c r="FN82" s="616"/>
      <c r="FO82" s="616"/>
      <c r="FP82" s="616"/>
      <c r="FQ82" s="616"/>
      <c r="FR82" s="59"/>
      <c r="FS82" s="620"/>
      <c r="FT82" s="615"/>
      <c r="FU82" s="615"/>
      <c r="FV82" s="619"/>
      <c r="FW82" s="616"/>
      <c r="FX82" s="616"/>
      <c r="FY82" s="616"/>
      <c r="FZ82" s="616"/>
      <c r="GA82" s="616"/>
      <c r="GB82" s="616"/>
      <c r="GC82" s="59"/>
      <c r="GD82" s="620"/>
      <c r="GE82" s="615"/>
      <c r="GF82" s="615"/>
      <c r="GG82" s="619"/>
      <c r="GH82" s="616"/>
      <c r="GI82" s="616"/>
      <c r="GJ82" s="616"/>
      <c r="GK82" s="616"/>
      <c r="GL82" s="616"/>
      <c r="GM82" s="616"/>
      <c r="GN82" s="59"/>
      <c r="GO82" s="620"/>
      <c r="GP82" s="615"/>
      <c r="GQ82" s="615"/>
      <c r="GR82" s="619"/>
      <c r="GS82" s="616"/>
      <c r="GT82" s="616"/>
      <c r="GU82" s="616"/>
      <c r="GV82" s="616"/>
      <c r="GW82" s="616"/>
      <c r="GX82" s="616"/>
      <c r="GY82" s="59"/>
      <c r="GZ82" s="620"/>
      <c r="HA82" s="615"/>
      <c r="HB82" s="615"/>
      <c r="HC82" s="619"/>
      <c r="HD82" s="616"/>
      <c r="HE82" s="616"/>
      <c r="HF82" s="616"/>
      <c r="HG82" s="616"/>
      <c r="HH82" s="616"/>
      <c r="HI82" s="616"/>
      <c r="HJ82" s="59"/>
      <c r="HK82" s="620"/>
      <c r="HL82" s="615"/>
      <c r="HM82" s="615"/>
      <c r="HN82" s="619"/>
      <c r="HO82" s="616"/>
      <c r="HP82" s="616"/>
      <c r="HQ82" s="616"/>
      <c r="HR82" s="616"/>
      <c r="HS82" s="616"/>
      <c r="HT82" s="616"/>
      <c r="HU82" s="59"/>
      <c r="HV82" s="620"/>
      <c r="HW82" s="615"/>
      <c r="HX82" s="615"/>
      <c r="HY82" s="619"/>
      <c r="HZ82" s="616"/>
      <c r="IA82" s="616"/>
      <c r="IB82" s="616"/>
      <c r="IC82" s="616"/>
      <c r="ID82" s="616"/>
      <c r="IE82" s="616"/>
      <c r="IF82" s="59"/>
      <c r="IG82" s="620"/>
      <c r="IH82" s="615"/>
      <c r="II82" s="615"/>
    </row>
    <row r="83" spans="1:243" x14ac:dyDescent="0.3">
      <c r="A83" s="973"/>
      <c r="B83" s="66"/>
      <c r="C83" s="66"/>
      <c r="D83" s="974"/>
      <c r="E83" s="974"/>
      <c r="F83" s="974"/>
      <c r="G83" s="974"/>
      <c r="H83" s="974"/>
      <c r="I83" s="974"/>
      <c r="J83" s="974"/>
      <c r="K83" s="974"/>
      <c r="L83" s="974"/>
      <c r="M83" s="974"/>
      <c r="N83" s="974"/>
      <c r="O83" s="974"/>
      <c r="P83" s="974"/>
      <c r="Q83" s="974"/>
      <c r="R83" s="974"/>
      <c r="S83" s="974"/>
      <c r="T83" s="939"/>
      <c r="U83" s="59"/>
      <c r="V83" s="620"/>
      <c r="W83" s="615"/>
      <c r="X83" s="956"/>
      <c r="Y83" s="956"/>
      <c r="Z83" s="957"/>
      <c r="AA83" s="616"/>
      <c r="AB83" s="616"/>
      <c r="AC83" s="616"/>
      <c r="AD83" s="616"/>
      <c r="AE83" s="59"/>
      <c r="AF83" s="620"/>
      <c r="AG83" s="615"/>
      <c r="AH83" s="615"/>
      <c r="AI83" s="619"/>
      <c r="AJ83" s="616"/>
      <c r="AK83" s="616"/>
      <c r="AL83" s="616"/>
      <c r="AM83" s="616"/>
      <c r="AN83" s="616"/>
      <c r="AO83" s="616"/>
      <c r="AP83" s="59"/>
      <c r="AQ83" s="620"/>
      <c r="AR83" s="615"/>
      <c r="AS83" s="615"/>
      <c r="AT83" s="619"/>
      <c r="AU83" s="616"/>
      <c r="AV83" s="616"/>
      <c r="AW83" s="616"/>
      <c r="AX83" s="616"/>
      <c r="AY83" s="616"/>
      <c r="AZ83" s="616"/>
      <c r="BA83" s="59"/>
      <c r="BB83" s="620"/>
      <c r="BC83" s="615"/>
      <c r="BD83" s="615"/>
      <c r="BE83" s="619"/>
      <c r="BF83" s="616"/>
      <c r="BG83" s="616"/>
      <c r="BH83" s="616"/>
      <c r="BI83" s="616"/>
      <c r="BJ83" s="616"/>
      <c r="BK83" s="616"/>
      <c r="BL83" s="59"/>
      <c r="BM83" s="620"/>
      <c r="BN83" s="615"/>
      <c r="BO83" s="615"/>
      <c r="BP83" s="619"/>
      <c r="BQ83" s="616"/>
      <c r="BR83" s="616"/>
      <c r="BS83" s="616"/>
      <c r="BT83" s="616"/>
      <c r="BU83" s="616"/>
      <c r="BV83" s="616"/>
      <c r="BW83" s="59"/>
      <c r="BX83" s="620"/>
      <c r="BY83" s="615"/>
      <c r="BZ83" s="615"/>
      <c r="CA83" s="619"/>
      <c r="CB83" s="616"/>
      <c r="CC83" s="616"/>
      <c r="CD83" s="616"/>
      <c r="CE83" s="616"/>
      <c r="CF83" s="616"/>
      <c r="CG83" s="616"/>
      <c r="CH83" s="59"/>
      <c r="CI83" s="620"/>
      <c r="CJ83" s="615"/>
      <c r="CK83" s="615"/>
      <c r="CL83" s="619"/>
      <c r="CM83" s="616"/>
      <c r="CN83" s="616"/>
      <c r="CO83" s="616"/>
      <c r="CP83" s="616"/>
      <c r="CQ83" s="616"/>
      <c r="CR83" s="616"/>
      <c r="CS83" s="59"/>
      <c r="CT83" s="620"/>
      <c r="CU83" s="615"/>
      <c r="CV83" s="615"/>
      <c r="CW83" s="619"/>
      <c r="CX83" s="616"/>
      <c r="CY83" s="616"/>
      <c r="CZ83" s="616"/>
      <c r="DA83" s="616"/>
      <c r="DB83" s="616"/>
      <c r="DC83" s="616"/>
      <c r="DD83" s="59"/>
      <c r="DE83" s="620"/>
      <c r="DF83" s="615"/>
      <c r="DG83" s="615"/>
      <c r="DH83" s="619"/>
      <c r="DI83" s="616"/>
      <c r="DJ83" s="616"/>
      <c r="DK83" s="616"/>
      <c r="DL83" s="616"/>
      <c r="DM83" s="616"/>
      <c r="DN83" s="616"/>
      <c r="DO83" s="59"/>
      <c r="DP83" s="620"/>
      <c r="DQ83" s="615"/>
      <c r="DR83" s="615"/>
      <c r="DS83" s="619"/>
      <c r="DT83" s="616"/>
      <c r="DU83" s="616"/>
      <c r="DV83" s="616"/>
      <c r="DW83" s="616"/>
      <c r="DX83" s="616"/>
      <c r="DY83" s="616"/>
      <c r="DZ83" s="59"/>
      <c r="EA83" s="620"/>
      <c r="EB83" s="615"/>
      <c r="EC83" s="615"/>
      <c r="ED83" s="619"/>
      <c r="EE83" s="616"/>
      <c r="EF83" s="616"/>
      <c r="EG83" s="616"/>
      <c r="EH83" s="616"/>
      <c r="EI83" s="616"/>
      <c r="EJ83" s="616"/>
      <c r="EK83" s="59"/>
      <c r="EL83" s="620"/>
      <c r="EM83" s="615"/>
      <c r="EN83" s="615"/>
      <c r="EO83" s="619"/>
      <c r="EP83" s="616"/>
      <c r="EQ83" s="616"/>
      <c r="ER83" s="616"/>
      <c r="ES83" s="616"/>
      <c r="ET83" s="616"/>
      <c r="EU83" s="616"/>
      <c r="EV83" s="59"/>
      <c r="EW83" s="620"/>
      <c r="EX83" s="615"/>
      <c r="EY83" s="615"/>
      <c r="EZ83" s="619"/>
      <c r="FA83" s="616"/>
      <c r="FB83" s="616"/>
      <c r="FC83" s="616"/>
      <c r="FD83" s="616"/>
      <c r="FE83" s="616"/>
      <c r="FF83" s="616"/>
      <c r="FG83" s="59"/>
      <c r="FH83" s="620"/>
      <c r="FI83" s="615"/>
      <c r="FJ83" s="615"/>
      <c r="FK83" s="619"/>
      <c r="FL83" s="616"/>
      <c r="FM83" s="616"/>
      <c r="FN83" s="616"/>
      <c r="FO83" s="616"/>
      <c r="FP83" s="616"/>
      <c r="FQ83" s="616"/>
      <c r="FR83" s="59"/>
      <c r="FS83" s="620"/>
      <c r="FT83" s="615"/>
      <c r="FU83" s="615"/>
      <c r="FV83" s="619"/>
      <c r="FW83" s="616"/>
      <c r="FX83" s="616"/>
      <c r="FY83" s="616"/>
      <c r="FZ83" s="616"/>
      <c r="GA83" s="616"/>
      <c r="GB83" s="616"/>
      <c r="GC83" s="59"/>
      <c r="GD83" s="620"/>
      <c r="GE83" s="615"/>
      <c r="GF83" s="615"/>
      <c r="GG83" s="619"/>
      <c r="GH83" s="616"/>
      <c r="GI83" s="616"/>
      <c r="GJ83" s="616"/>
      <c r="GK83" s="616"/>
      <c r="GL83" s="616"/>
      <c r="GM83" s="616"/>
      <c r="GN83" s="59"/>
      <c r="GO83" s="620"/>
      <c r="GP83" s="615"/>
      <c r="GQ83" s="615"/>
      <c r="GR83" s="619"/>
      <c r="GS83" s="616"/>
      <c r="GT83" s="616"/>
      <c r="GU83" s="616"/>
      <c r="GV83" s="616"/>
      <c r="GW83" s="616"/>
      <c r="GX83" s="616"/>
      <c r="GY83" s="59"/>
      <c r="GZ83" s="620"/>
      <c r="HA83" s="615"/>
      <c r="HB83" s="615"/>
      <c r="HC83" s="619"/>
      <c r="HD83" s="616"/>
      <c r="HE83" s="616"/>
      <c r="HF83" s="616"/>
      <c r="HG83" s="616"/>
      <c r="HH83" s="616"/>
      <c r="HI83" s="616"/>
      <c r="HJ83" s="59"/>
      <c r="HK83" s="620"/>
      <c r="HL83" s="615"/>
      <c r="HM83" s="615"/>
      <c r="HN83" s="619"/>
      <c r="HO83" s="616"/>
      <c r="HP83" s="616"/>
      <c r="HQ83" s="616"/>
      <c r="HR83" s="616"/>
      <c r="HS83" s="616"/>
      <c r="HT83" s="616"/>
      <c r="HU83" s="59"/>
      <c r="HV83" s="620"/>
      <c r="HW83" s="615"/>
      <c r="HX83" s="615"/>
      <c r="HY83" s="619"/>
      <c r="HZ83" s="616"/>
      <c r="IA83" s="616"/>
      <c r="IB83" s="616"/>
      <c r="IC83" s="616"/>
      <c r="ID83" s="616"/>
      <c r="IE83" s="616"/>
      <c r="IF83" s="59"/>
      <c r="IG83" s="620"/>
      <c r="IH83" s="615"/>
      <c r="II83" s="615"/>
    </row>
    <row r="84" spans="1:243" x14ac:dyDescent="0.3">
      <c r="A84" s="973"/>
      <c r="B84" s="66"/>
      <c r="C84" s="66"/>
      <c r="D84" s="974"/>
      <c r="E84" s="974"/>
      <c r="F84" s="974"/>
      <c r="G84" s="974"/>
      <c r="H84" s="974"/>
      <c r="I84" s="974"/>
      <c r="J84" s="974"/>
      <c r="K84" s="974"/>
      <c r="L84" s="974"/>
      <c r="M84" s="974"/>
      <c r="N84" s="974"/>
      <c r="O84" s="974"/>
      <c r="P84" s="974"/>
      <c r="Q84" s="974"/>
      <c r="R84" s="974"/>
      <c r="S84" s="974"/>
      <c r="T84" s="616"/>
      <c r="U84" s="939"/>
      <c r="V84" s="939"/>
      <c r="W84" s="939"/>
      <c r="X84" s="956"/>
      <c r="Y84" s="956"/>
      <c r="Z84" s="957"/>
      <c r="AA84" s="939"/>
      <c r="AB84" s="939"/>
      <c r="AC84" s="939"/>
      <c r="AD84" s="939"/>
      <c r="AE84" s="939"/>
      <c r="AF84" s="939"/>
      <c r="AG84" s="939"/>
      <c r="AH84" s="939"/>
      <c r="AI84" s="939"/>
      <c r="AJ84" s="939"/>
      <c r="AK84" s="939"/>
      <c r="AL84" s="939"/>
      <c r="AM84" s="939"/>
      <c r="AN84" s="939"/>
      <c r="AO84" s="939"/>
      <c r="AP84" s="939"/>
      <c r="AQ84" s="939"/>
      <c r="AR84" s="939"/>
      <c r="AS84" s="939"/>
      <c r="AT84" s="939"/>
      <c r="AU84" s="939"/>
      <c r="AV84" s="939"/>
      <c r="AW84" s="939"/>
      <c r="AX84" s="939"/>
      <c r="AY84" s="939"/>
      <c r="AZ84" s="939"/>
      <c r="BA84" s="939"/>
      <c r="BB84" s="939"/>
      <c r="BC84" s="939"/>
      <c r="BD84" s="939"/>
      <c r="BE84" s="939"/>
      <c r="BF84" s="939"/>
      <c r="BG84" s="939"/>
      <c r="BH84" s="939"/>
      <c r="BI84" s="939"/>
      <c r="BJ84" s="939"/>
      <c r="BK84" s="939"/>
      <c r="BL84" s="939"/>
      <c r="BM84" s="939"/>
      <c r="BN84" s="939"/>
      <c r="BO84" s="939"/>
      <c r="BP84" s="939"/>
      <c r="BQ84" s="939"/>
      <c r="BR84" s="939"/>
      <c r="BS84" s="939"/>
      <c r="BT84" s="939"/>
      <c r="BU84" s="939"/>
      <c r="BV84" s="939"/>
      <c r="BW84" s="939"/>
      <c r="BX84" s="939"/>
      <c r="BY84" s="939"/>
      <c r="BZ84" s="939"/>
      <c r="CA84" s="939"/>
      <c r="CB84" s="939"/>
      <c r="CC84" s="939"/>
      <c r="CD84" s="939"/>
      <c r="CE84" s="939"/>
      <c r="CF84" s="939"/>
      <c r="CG84" s="939"/>
      <c r="CH84" s="939"/>
      <c r="CI84" s="939"/>
      <c r="CJ84" s="939"/>
      <c r="CK84" s="939"/>
      <c r="CL84" s="939"/>
      <c r="CM84" s="939"/>
      <c r="CN84" s="939"/>
      <c r="CO84" s="939"/>
      <c r="CP84" s="939"/>
      <c r="CQ84" s="939"/>
      <c r="CR84" s="939"/>
      <c r="CS84" s="939"/>
      <c r="CT84" s="939"/>
      <c r="CU84" s="939"/>
      <c r="CV84" s="939"/>
      <c r="CW84" s="939"/>
      <c r="CX84" s="939"/>
      <c r="CY84" s="939"/>
      <c r="CZ84" s="939"/>
      <c r="DA84" s="939"/>
      <c r="DB84" s="939"/>
      <c r="DC84" s="939"/>
      <c r="DD84" s="939"/>
      <c r="DE84" s="939"/>
      <c r="DF84" s="939"/>
      <c r="DG84" s="939"/>
      <c r="DH84" s="939"/>
      <c r="DI84" s="939"/>
      <c r="DJ84" s="939"/>
      <c r="DK84" s="939"/>
      <c r="DL84" s="939"/>
      <c r="DM84" s="939"/>
      <c r="DN84" s="939"/>
      <c r="DO84" s="939"/>
      <c r="DP84" s="939"/>
      <c r="DQ84" s="939"/>
      <c r="DR84" s="939"/>
      <c r="DS84" s="939"/>
      <c r="DT84" s="939"/>
      <c r="DU84" s="939"/>
      <c r="DV84" s="939"/>
      <c r="DW84" s="939"/>
      <c r="DX84" s="939"/>
      <c r="DY84" s="939"/>
      <c r="DZ84" s="939"/>
      <c r="EA84" s="939"/>
      <c r="EB84" s="939"/>
      <c r="EC84" s="939"/>
      <c r="ED84" s="939"/>
      <c r="EE84" s="939"/>
      <c r="EF84" s="939"/>
      <c r="EG84" s="939"/>
      <c r="EH84" s="939"/>
      <c r="EI84" s="939"/>
      <c r="EJ84" s="939"/>
      <c r="EK84" s="939"/>
      <c r="EL84" s="939"/>
      <c r="EM84" s="939"/>
      <c r="EN84" s="939"/>
      <c r="EO84" s="939"/>
      <c r="EP84" s="939"/>
      <c r="EQ84" s="939"/>
      <c r="ER84" s="939"/>
      <c r="ES84" s="939"/>
      <c r="ET84" s="939"/>
      <c r="EU84" s="939"/>
      <c r="EV84" s="939"/>
      <c r="EW84" s="939"/>
      <c r="EX84" s="939"/>
      <c r="EY84" s="939"/>
      <c r="EZ84" s="939"/>
      <c r="FA84" s="939"/>
      <c r="FB84" s="939"/>
      <c r="FC84" s="939"/>
      <c r="FD84" s="939"/>
      <c r="FE84" s="939"/>
      <c r="FF84" s="939"/>
      <c r="FG84" s="939"/>
      <c r="FH84" s="939"/>
      <c r="FI84" s="939"/>
      <c r="FJ84" s="939"/>
      <c r="FK84" s="939"/>
      <c r="FL84" s="939"/>
      <c r="FM84" s="939"/>
      <c r="FN84" s="939"/>
      <c r="FO84" s="939"/>
      <c r="FP84" s="939"/>
      <c r="FQ84" s="939"/>
      <c r="FR84" s="939"/>
      <c r="FS84" s="939"/>
      <c r="FT84" s="939"/>
      <c r="FU84" s="939"/>
      <c r="FV84" s="939"/>
      <c r="FW84" s="939"/>
      <c r="FX84" s="939"/>
      <c r="FY84" s="939"/>
      <c r="FZ84" s="939"/>
      <c r="GA84" s="939"/>
      <c r="GB84" s="939"/>
      <c r="GC84" s="939"/>
      <c r="GD84" s="939"/>
      <c r="GE84" s="939"/>
      <c r="GF84" s="939"/>
      <c r="GG84" s="939"/>
      <c r="GH84" s="939"/>
      <c r="GI84" s="939"/>
      <c r="GJ84" s="939"/>
      <c r="GK84" s="939"/>
      <c r="GL84" s="939"/>
      <c r="GM84" s="939"/>
      <c r="GN84" s="939"/>
      <c r="GO84" s="939"/>
      <c r="GP84" s="939"/>
      <c r="GQ84" s="939"/>
      <c r="GR84" s="939"/>
      <c r="GS84" s="939"/>
      <c r="GT84" s="939"/>
      <c r="GU84" s="939"/>
      <c r="GV84" s="939"/>
      <c r="GW84" s="939"/>
      <c r="GX84" s="939"/>
      <c r="GY84" s="939"/>
      <c r="GZ84" s="939"/>
      <c r="HA84" s="939"/>
      <c r="HB84" s="939"/>
      <c r="HC84" s="939"/>
      <c r="HD84" s="939"/>
      <c r="HE84" s="939"/>
      <c r="HF84" s="939"/>
      <c r="HG84" s="939"/>
      <c r="HH84" s="939"/>
      <c r="HI84" s="939"/>
      <c r="HJ84" s="939"/>
      <c r="HK84" s="939"/>
      <c r="HL84" s="939"/>
      <c r="HM84" s="939"/>
      <c r="HN84" s="939"/>
      <c r="HO84" s="939"/>
      <c r="HP84" s="939"/>
      <c r="HQ84" s="939"/>
      <c r="HR84" s="939"/>
      <c r="HS84" s="939"/>
      <c r="HT84" s="939"/>
      <c r="HU84" s="939"/>
      <c r="HV84" s="939"/>
      <c r="HW84" s="939"/>
      <c r="HX84" s="939"/>
      <c r="HY84" s="939"/>
      <c r="HZ84" s="939"/>
      <c r="IA84" s="939"/>
      <c r="IB84" s="939"/>
      <c r="IC84" s="939"/>
      <c r="ID84" s="939"/>
      <c r="IE84" s="939"/>
      <c r="IF84" s="939"/>
      <c r="IG84" s="939"/>
      <c r="IH84" s="939"/>
      <c r="II84" s="939"/>
    </row>
    <row r="85" spans="1:243" x14ac:dyDescent="0.3">
      <c r="A85" s="973"/>
      <c r="B85" s="66"/>
      <c r="C85" s="66"/>
      <c r="D85" s="974"/>
      <c r="E85" s="974"/>
      <c r="F85" s="974"/>
      <c r="G85" s="974"/>
      <c r="H85" s="974"/>
      <c r="I85" s="974"/>
      <c r="J85" s="974"/>
      <c r="K85" s="974"/>
      <c r="L85" s="974"/>
      <c r="M85" s="974"/>
      <c r="N85" s="974"/>
      <c r="O85" s="974"/>
      <c r="P85" s="974"/>
      <c r="Q85" s="974"/>
      <c r="R85" s="974"/>
      <c r="S85" s="974"/>
      <c r="T85" s="616"/>
      <c r="U85" s="939"/>
      <c r="V85" s="939"/>
      <c r="W85" s="939"/>
      <c r="X85" s="956"/>
      <c r="Y85" s="956"/>
      <c r="Z85" s="957"/>
      <c r="AA85" s="939"/>
      <c r="AB85" s="939"/>
      <c r="AC85" s="939"/>
      <c r="AD85" s="939"/>
      <c r="AE85" s="939"/>
      <c r="AF85" s="939"/>
      <c r="AG85" s="939"/>
      <c r="AH85" s="939"/>
      <c r="AI85" s="939"/>
      <c r="AJ85" s="939"/>
      <c r="AK85" s="939"/>
      <c r="AL85" s="939"/>
      <c r="AM85" s="939"/>
      <c r="AN85" s="939"/>
      <c r="AO85" s="939"/>
      <c r="AP85" s="939"/>
      <c r="AQ85" s="939"/>
      <c r="AR85" s="939"/>
      <c r="AS85" s="939"/>
      <c r="AT85" s="939"/>
      <c r="AU85" s="939"/>
      <c r="AV85" s="939"/>
      <c r="AW85" s="939"/>
      <c r="AX85" s="939"/>
      <c r="AY85" s="939"/>
      <c r="AZ85" s="939"/>
      <c r="BA85" s="939"/>
      <c r="BB85" s="939"/>
      <c r="BC85" s="939"/>
      <c r="BD85" s="939"/>
      <c r="BE85" s="939"/>
      <c r="BF85" s="939"/>
      <c r="BG85" s="939"/>
      <c r="BH85" s="939"/>
      <c r="BI85" s="939"/>
      <c r="BJ85" s="939"/>
      <c r="BK85" s="939"/>
      <c r="BL85" s="939"/>
      <c r="BM85" s="939"/>
      <c r="BN85" s="939"/>
      <c r="BO85" s="939"/>
      <c r="BP85" s="939"/>
      <c r="BQ85" s="939"/>
      <c r="BR85" s="939"/>
      <c r="BS85" s="939"/>
      <c r="BT85" s="939"/>
      <c r="BU85" s="939"/>
      <c r="BV85" s="939"/>
      <c r="BW85" s="939"/>
      <c r="BX85" s="939"/>
      <c r="BY85" s="939"/>
      <c r="BZ85" s="939"/>
      <c r="CA85" s="939"/>
      <c r="CB85" s="939"/>
      <c r="CC85" s="939"/>
      <c r="CD85" s="939"/>
      <c r="CE85" s="939"/>
      <c r="CF85" s="939"/>
      <c r="CG85" s="939"/>
      <c r="CH85" s="939"/>
      <c r="CI85" s="939"/>
      <c r="CJ85" s="939"/>
      <c r="CK85" s="939"/>
      <c r="CL85" s="939"/>
      <c r="CM85" s="939"/>
      <c r="CN85" s="939"/>
      <c r="CO85" s="939"/>
      <c r="CP85" s="939"/>
      <c r="CQ85" s="939"/>
      <c r="CR85" s="939"/>
      <c r="CS85" s="939"/>
      <c r="CT85" s="939"/>
      <c r="CU85" s="939"/>
      <c r="CV85" s="939"/>
      <c r="CW85" s="939"/>
      <c r="CX85" s="939"/>
      <c r="CY85" s="939"/>
      <c r="CZ85" s="939"/>
      <c r="DA85" s="939"/>
      <c r="DB85" s="939"/>
      <c r="DC85" s="939"/>
      <c r="DD85" s="939"/>
      <c r="DE85" s="939"/>
      <c r="DF85" s="939"/>
      <c r="DG85" s="939"/>
      <c r="DH85" s="939"/>
      <c r="DI85" s="939"/>
      <c r="DJ85" s="939"/>
      <c r="DK85" s="939"/>
      <c r="DL85" s="939"/>
      <c r="DM85" s="939"/>
      <c r="DN85" s="939"/>
      <c r="DO85" s="939"/>
      <c r="DP85" s="939"/>
      <c r="DQ85" s="939"/>
      <c r="DR85" s="939"/>
      <c r="DS85" s="939"/>
      <c r="DT85" s="939"/>
      <c r="DU85" s="939"/>
      <c r="DV85" s="939"/>
      <c r="DW85" s="939"/>
      <c r="DX85" s="939"/>
      <c r="DY85" s="939"/>
      <c r="DZ85" s="939"/>
      <c r="EA85" s="939"/>
      <c r="EB85" s="939"/>
      <c r="EC85" s="939"/>
      <c r="ED85" s="939"/>
      <c r="EE85" s="939"/>
      <c r="EF85" s="939"/>
      <c r="EG85" s="939"/>
      <c r="EH85" s="939"/>
      <c r="EI85" s="939"/>
      <c r="EJ85" s="939"/>
      <c r="EK85" s="939"/>
      <c r="EL85" s="939"/>
      <c r="EM85" s="939"/>
      <c r="EN85" s="939"/>
      <c r="EO85" s="939"/>
      <c r="EP85" s="939"/>
      <c r="EQ85" s="939"/>
      <c r="ER85" s="939"/>
      <c r="ES85" s="939"/>
      <c r="ET85" s="939"/>
      <c r="EU85" s="939"/>
      <c r="EV85" s="939"/>
      <c r="EW85" s="939"/>
      <c r="EX85" s="939"/>
      <c r="EY85" s="939"/>
      <c r="EZ85" s="939"/>
      <c r="FA85" s="939"/>
      <c r="FB85" s="939"/>
      <c r="FC85" s="939"/>
      <c r="FD85" s="939"/>
      <c r="FE85" s="939"/>
      <c r="FF85" s="939"/>
      <c r="FG85" s="939"/>
      <c r="FH85" s="939"/>
      <c r="FI85" s="939"/>
      <c r="FJ85" s="939"/>
      <c r="FK85" s="939"/>
      <c r="FL85" s="939"/>
      <c r="FM85" s="939"/>
      <c r="FN85" s="939"/>
      <c r="FO85" s="939"/>
      <c r="FP85" s="939"/>
      <c r="FQ85" s="939"/>
      <c r="FR85" s="939"/>
      <c r="FS85" s="939"/>
      <c r="FT85" s="939"/>
      <c r="FU85" s="939"/>
      <c r="FV85" s="939"/>
      <c r="FW85" s="939"/>
      <c r="FX85" s="939"/>
      <c r="FY85" s="939"/>
      <c r="FZ85" s="939"/>
      <c r="GA85" s="939"/>
      <c r="GB85" s="939"/>
      <c r="GC85" s="939"/>
      <c r="GD85" s="939"/>
      <c r="GE85" s="939"/>
      <c r="GF85" s="939"/>
      <c r="GG85" s="939"/>
      <c r="GH85" s="939"/>
      <c r="GI85" s="939"/>
      <c r="GJ85" s="939"/>
      <c r="GK85" s="939"/>
      <c r="GL85" s="939"/>
      <c r="GM85" s="939"/>
      <c r="GN85" s="939"/>
      <c r="GO85" s="939"/>
      <c r="GP85" s="939"/>
      <c r="GQ85" s="939"/>
      <c r="GR85" s="939"/>
      <c r="GS85" s="939"/>
      <c r="GT85" s="939"/>
      <c r="GU85" s="939"/>
      <c r="GV85" s="939"/>
      <c r="GW85" s="939"/>
      <c r="GX85" s="939"/>
      <c r="GY85" s="939"/>
      <c r="GZ85" s="939"/>
      <c r="HA85" s="939"/>
      <c r="HB85" s="939"/>
      <c r="HC85" s="939"/>
      <c r="HD85" s="939"/>
      <c r="HE85" s="939"/>
      <c r="HF85" s="939"/>
      <c r="HG85" s="939"/>
      <c r="HH85" s="939"/>
      <c r="HI85" s="939"/>
      <c r="HJ85" s="939"/>
      <c r="HK85" s="939"/>
      <c r="HL85" s="939"/>
      <c r="HM85" s="939"/>
      <c r="HN85" s="939"/>
      <c r="HO85" s="939"/>
      <c r="HP85" s="939"/>
      <c r="HQ85" s="939"/>
      <c r="HR85" s="939"/>
      <c r="HS85" s="939"/>
      <c r="HT85" s="939"/>
      <c r="HU85" s="939"/>
      <c r="HV85" s="939"/>
      <c r="HW85" s="939"/>
      <c r="HX85" s="939"/>
      <c r="HY85" s="939"/>
      <c r="HZ85" s="939"/>
      <c r="IA85" s="939"/>
      <c r="IB85" s="939"/>
      <c r="IC85" s="939"/>
      <c r="ID85" s="939"/>
      <c r="IE85" s="939"/>
      <c r="IF85" s="939"/>
      <c r="IG85" s="939"/>
      <c r="IH85" s="939"/>
      <c r="II85" s="939"/>
    </row>
    <row r="86" spans="1:243" x14ac:dyDescent="0.3">
      <c r="A86" s="973"/>
      <c r="B86" s="66"/>
      <c r="C86" s="66"/>
      <c r="D86" s="974"/>
      <c r="E86" s="974"/>
      <c r="F86" s="974"/>
      <c r="G86" s="974"/>
      <c r="H86" s="974"/>
      <c r="I86" s="974"/>
      <c r="J86" s="974"/>
      <c r="K86" s="974"/>
      <c r="L86" s="974"/>
      <c r="M86" s="974"/>
      <c r="N86" s="974"/>
      <c r="O86" s="974"/>
      <c r="P86" s="974"/>
      <c r="Q86" s="974"/>
      <c r="R86" s="974"/>
      <c r="S86" s="974"/>
      <c r="T86" s="616"/>
      <c r="U86" s="939"/>
      <c r="V86" s="939"/>
      <c r="W86" s="939"/>
      <c r="X86" s="956"/>
      <c r="Y86" s="956"/>
      <c r="Z86" s="957"/>
      <c r="AA86" s="939"/>
      <c r="AB86" s="939"/>
      <c r="AC86" s="939"/>
      <c r="AD86" s="939"/>
      <c r="AE86" s="939"/>
      <c r="AF86" s="939"/>
      <c r="AG86" s="939"/>
      <c r="AH86" s="939"/>
      <c r="AI86" s="939"/>
      <c r="AJ86" s="939"/>
      <c r="AK86" s="939"/>
      <c r="AL86" s="939"/>
      <c r="AM86" s="939"/>
      <c r="AN86" s="939"/>
      <c r="AO86" s="939"/>
      <c r="AP86" s="939"/>
      <c r="AQ86" s="939"/>
      <c r="AR86" s="939"/>
      <c r="AS86" s="939"/>
      <c r="AT86" s="939"/>
      <c r="AU86" s="939"/>
      <c r="AV86" s="939"/>
      <c r="AW86" s="939"/>
      <c r="AX86" s="939"/>
      <c r="AY86" s="939"/>
      <c r="AZ86" s="939"/>
      <c r="BA86" s="939"/>
      <c r="BB86" s="939"/>
      <c r="BC86" s="939"/>
      <c r="BD86" s="939"/>
      <c r="BE86" s="939"/>
      <c r="BF86" s="939"/>
      <c r="BG86" s="939"/>
      <c r="BH86" s="939"/>
      <c r="BI86" s="939"/>
      <c r="BJ86" s="939"/>
      <c r="BK86" s="939"/>
      <c r="BL86" s="939"/>
      <c r="BM86" s="939"/>
      <c r="BN86" s="939"/>
      <c r="BO86" s="939"/>
      <c r="BP86" s="939"/>
      <c r="BQ86" s="939"/>
      <c r="BR86" s="939"/>
      <c r="BS86" s="939"/>
      <c r="BT86" s="939"/>
      <c r="BU86" s="939"/>
      <c r="BV86" s="939"/>
      <c r="BW86" s="939"/>
      <c r="BX86" s="939"/>
      <c r="BY86" s="939"/>
      <c r="BZ86" s="939"/>
      <c r="CA86" s="939"/>
      <c r="CB86" s="939"/>
      <c r="CC86" s="939"/>
      <c r="CD86" s="939"/>
      <c r="CE86" s="939"/>
      <c r="CF86" s="939"/>
      <c r="CG86" s="939"/>
      <c r="CH86" s="939"/>
      <c r="CI86" s="939"/>
      <c r="CJ86" s="939"/>
      <c r="CK86" s="939"/>
      <c r="CL86" s="939"/>
      <c r="CM86" s="939"/>
      <c r="CN86" s="939"/>
      <c r="CO86" s="939"/>
      <c r="CP86" s="939"/>
      <c r="CQ86" s="939"/>
      <c r="CR86" s="939"/>
      <c r="CS86" s="939"/>
      <c r="CT86" s="939"/>
      <c r="CU86" s="939"/>
      <c r="CV86" s="939"/>
      <c r="CW86" s="939"/>
      <c r="CX86" s="939"/>
      <c r="CY86" s="939"/>
      <c r="CZ86" s="939"/>
      <c r="DA86" s="939"/>
      <c r="DB86" s="939"/>
      <c r="DC86" s="939"/>
      <c r="DD86" s="939"/>
      <c r="DE86" s="939"/>
      <c r="DF86" s="939"/>
      <c r="DG86" s="939"/>
      <c r="DH86" s="939"/>
      <c r="DI86" s="939"/>
      <c r="DJ86" s="939"/>
      <c r="DK86" s="939"/>
      <c r="DL86" s="939"/>
      <c r="DM86" s="939"/>
      <c r="DN86" s="939"/>
      <c r="DO86" s="939"/>
      <c r="DP86" s="939"/>
      <c r="DQ86" s="939"/>
      <c r="DR86" s="939"/>
      <c r="DS86" s="939"/>
      <c r="DT86" s="939"/>
      <c r="DU86" s="939"/>
      <c r="DV86" s="939"/>
      <c r="DW86" s="939"/>
      <c r="DX86" s="939"/>
      <c r="DY86" s="939"/>
      <c r="DZ86" s="939"/>
      <c r="EA86" s="939"/>
      <c r="EB86" s="939"/>
      <c r="EC86" s="939"/>
      <c r="ED86" s="939"/>
      <c r="EE86" s="939"/>
      <c r="EF86" s="939"/>
      <c r="EG86" s="939"/>
      <c r="EH86" s="939"/>
      <c r="EI86" s="939"/>
      <c r="EJ86" s="939"/>
      <c r="EK86" s="939"/>
      <c r="EL86" s="939"/>
      <c r="EM86" s="939"/>
      <c r="EN86" s="939"/>
      <c r="EO86" s="939"/>
      <c r="EP86" s="939"/>
      <c r="EQ86" s="939"/>
      <c r="ER86" s="939"/>
      <c r="ES86" s="939"/>
      <c r="ET86" s="939"/>
      <c r="EU86" s="939"/>
      <c r="EV86" s="939"/>
      <c r="EW86" s="939"/>
      <c r="EX86" s="939"/>
      <c r="EY86" s="939"/>
      <c r="EZ86" s="939"/>
      <c r="FA86" s="939"/>
      <c r="FB86" s="939"/>
      <c r="FC86" s="939"/>
      <c r="FD86" s="939"/>
      <c r="FE86" s="939"/>
      <c r="FF86" s="939"/>
      <c r="FG86" s="939"/>
      <c r="FH86" s="939"/>
      <c r="FI86" s="939"/>
      <c r="FJ86" s="939"/>
      <c r="FK86" s="939"/>
      <c r="FL86" s="939"/>
      <c r="FM86" s="939"/>
      <c r="FN86" s="939"/>
      <c r="FO86" s="939"/>
      <c r="FP86" s="939"/>
      <c r="FQ86" s="939"/>
      <c r="FR86" s="939"/>
      <c r="FS86" s="939"/>
      <c r="FT86" s="939"/>
      <c r="FU86" s="939"/>
      <c r="FV86" s="939"/>
      <c r="FW86" s="939"/>
      <c r="FX86" s="939"/>
      <c r="FY86" s="939"/>
      <c r="FZ86" s="939"/>
      <c r="GA86" s="939"/>
      <c r="GB86" s="939"/>
      <c r="GC86" s="939"/>
      <c r="GD86" s="939"/>
      <c r="GE86" s="939"/>
      <c r="GF86" s="939"/>
      <c r="GG86" s="939"/>
      <c r="GH86" s="939"/>
      <c r="GI86" s="939"/>
      <c r="GJ86" s="939"/>
      <c r="GK86" s="939"/>
      <c r="GL86" s="939"/>
      <c r="GM86" s="939"/>
      <c r="GN86" s="939"/>
      <c r="GO86" s="939"/>
      <c r="GP86" s="939"/>
      <c r="GQ86" s="939"/>
      <c r="GR86" s="939"/>
      <c r="GS86" s="939"/>
      <c r="GT86" s="939"/>
      <c r="GU86" s="939"/>
      <c r="GV86" s="939"/>
      <c r="GW86" s="939"/>
      <c r="GX86" s="939"/>
      <c r="GY86" s="939"/>
      <c r="GZ86" s="939"/>
      <c r="HA86" s="939"/>
      <c r="HB86" s="939"/>
      <c r="HC86" s="939"/>
      <c r="HD86" s="939"/>
      <c r="HE86" s="939"/>
      <c r="HF86" s="939"/>
      <c r="HG86" s="939"/>
      <c r="HH86" s="939"/>
      <c r="HI86" s="939"/>
      <c r="HJ86" s="939"/>
      <c r="HK86" s="939"/>
      <c r="HL86" s="939"/>
      <c r="HM86" s="939"/>
      <c r="HN86" s="939"/>
      <c r="HO86" s="939"/>
      <c r="HP86" s="939"/>
      <c r="HQ86" s="939"/>
      <c r="HR86" s="939"/>
      <c r="HS86" s="939"/>
      <c r="HT86" s="939"/>
      <c r="HU86" s="939"/>
      <c r="HV86" s="939"/>
      <c r="HW86" s="939"/>
      <c r="HX86" s="939"/>
      <c r="HY86" s="939"/>
      <c r="HZ86" s="939"/>
      <c r="IA86" s="939"/>
      <c r="IB86" s="939"/>
      <c r="IC86" s="939"/>
      <c r="ID86" s="939"/>
      <c r="IE86" s="939"/>
      <c r="IF86" s="939"/>
      <c r="IG86" s="939"/>
      <c r="IH86" s="939"/>
      <c r="II86" s="939"/>
    </row>
    <row r="87" spans="1:243" x14ac:dyDescent="0.3">
      <c r="A87" s="973"/>
      <c r="B87" s="66"/>
      <c r="C87" s="66"/>
      <c r="D87" s="974"/>
      <c r="E87" s="974"/>
      <c r="F87" s="974"/>
      <c r="G87" s="974"/>
      <c r="H87" s="974"/>
      <c r="I87" s="974"/>
      <c r="J87" s="974"/>
      <c r="K87" s="974"/>
      <c r="L87" s="974"/>
      <c r="M87" s="974"/>
      <c r="N87" s="974"/>
      <c r="O87" s="974"/>
      <c r="P87" s="974"/>
      <c r="Q87" s="974"/>
      <c r="R87" s="974"/>
      <c r="S87" s="974"/>
      <c r="T87" s="616"/>
      <c r="U87" s="939"/>
      <c r="V87" s="939"/>
      <c r="W87" s="939"/>
      <c r="X87" s="954"/>
      <c r="Y87" s="954"/>
      <c r="Z87" s="955"/>
      <c r="AA87" s="939"/>
      <c r="AB87" s="939"/>
      <c r="AC87" s="939"/>
      <c r="AD87" s="939"/>
      <c r="AE87" s="939"/>
      <c r="AF87" s="939"/>
      <c r="AG87" s="939"/>
      <c r="AH87" s="939"/>
      <c r="AI87" s="939"/>
      <c r="AJ87" s="939"/>
      <c r="AK87" s="939"/>
      <c r="AL87" s="939"/>
      <c r="AM87" s="939"/>
      <c r="AN87" s="939"/>
      <c r="AO87" s="939"/>
      <c r="AP87" s="939"/>
      <c r="AQ87" s="939"/>
      <c r="AR87" s="939"/>
      <c r="AS87" s="939"/>
      <c r="AT87" s="939"/>
      <c r="AU87" s="939"/>
      <c r="AV87" s="939"/>
      <c r="AW87" s="939"/>
      <c r="AX87" s="939"/>
      <c r="AY87" s="939"/>
      <c r="AZ87" s="939"/>
      <c r="BA87" s="939"/>
      <c r="BB87" s="939"/>
      <c r="BC87" s="939"/>
      <c r="BD87" s="939"/>
      <c r="BE87" s="939"/>
      <c r="BF87" s="939"/>
      <c r="BG87" s="939"/>
      <c r="BH87" s="939"/>
      <c r="BI87" s="939"/>
      <c r="BJ87" s="939"/>
      <c r="BK87" s="939"/>
      <c r="BL87" s="939"/>
      <c r="BM87" s="939"/>
      <c r="BN87" s="939"/>
      <c r="BO87" s="939"/>
      <c r="BP87" s="939"/>
      <c r="BQ87" s="939"/>
      <c r="BR87" s="939"/>
      <c r="BS87" s="939"/>
      <c r="BT87" s="939"/>
      <c r="BU87" s="939"/>
      <c r="BV87" s="939"/>
      <c r="BW87" s="939"/>
      <c r="BX87" s="939"/>
      <c r="BY87" s="939"/>
      <c r="BZ87" s="939"/>
      <c r="CA87" s="939"/>
      <c r="CB87" s="939"/>
      <c r="CC87" s="939"/>
      <c r="CD87" s="939"/>
      <c r="CE87" s="939"/>
      <c r="CF87" s="939"/>
      <c r="CG87" s="939"/>
      <c r="CH87" s="939"/>
      <c r="CI87" s="939"/>
      <c r="CJ87" s="939"/>
      <c r="CK87" s="939"/>
      <c r="CL87" s="939"/>
      <c r="CM87" s="939"/>
      <c r="CN87" s="939"/>
      <c r="CO87" s="939"/>
      <c r="CP87" s="939"/>
      <c r="CQ87" s="939"/>
      <c r="CR87" s="939"/>
      <c r="CS87" s="939"/>
      <c r="CT87" s="939"/>
      <c r="CU87" s="939"/>
      <c r="CV87" s="939"/>
      <c r="CW87" s="939"/>
      <c r="CX87" s="939"/>
      <c r="CY87" s="939"/>
      <c r="CZ87" s="939"/>
      <c r="DA87" s="939"/>
      <c r="DB87" s="939"/>
      <c r="DC87" s="939"/>
      <c r="DD87" s="939"/>
      <c r="DE87" s="939"/>
      <c r="DF87" s="939"/>
      <c r="DG87" s="939"/>
      <c r="DH87" s="939"/>
      <c r="DI87" s="939"/>
      <c r="DJ87" s="939"/>
      <c r="DK87" s="939"/>
      <c r="DL87" s="939"/>
      <c r="DM87" s="939"/>
      <c r="DN87" s="939"/>
      <c r="DO87" s="939"/>
      <c r="DP87" s="939"/>
      <c r="DQ87" s="939"/>
      <c r="DR87" s="939"/>
      <c r="DS87" s="939"/>
      <c r="DT87" s="939"/>
      <c r="DU87" s="939"/>
      <c r="DV87" s="939"/>
      <c r="DW87" s="939"/>
      <c r="DX87" s="939"/>
      <c r="DY87" s="939"/>
      <c r="DZ87" s="939"/>
      <c r="EA87" s="939"/>
      <c r="EB87" s="939"/>
      <c r="EC87" s="939"/>
      <c r="ED87" s="939"/>
      <c r="EE87" s="939"/>
      <c r="EF87" s="939"/>
      <c r="EG87" s="939"/>
      <c r="EH87" s="939"/>
      <c r="EI87" s="939"/>
      <c r="EJ87" s="939"/>
      <c r="EK87" s="939"/>
      <c r="EL87" s="939"/>
      <c r="EM87" s="939"/>
      <c r="EN87" s="939"/>
      <c r="EO87" s="939"/>
      <c r="EP87" s="939"/>
      <c r="EQ87" s="939"/>
      <c r="ER87" s="939"/>
      <c r="ES87" s="939"/>
      <c r="ET87" s="939"/>
      <c r="EU87" s="939"/>
      <c r="EV87" s="939"/>
      <c r="EW87" s="939"/>
      <c r="EX87" s="939"/>
      <c r="EY87" s="939"/>
      <c r="EZ87" s="939"/>
      <c r="FA87" s="939"/>
      <c r="FB87" s="939"/>
      <c r="FC87" s="939"/>
      <c r="FD87" s="939"/>
      <c r="FE87" s="939"/>
      <c r="FF87" s="939"/>
      <c r="FG87" s="939"/>
      <c r="FH87" s="939"/>
      <c r="FI87" s="939"/>
      <c r="FJ87" s="939"/>
      <c r="FK87" s="939"/>
      <c r="FL87" s="939"/>
      <c r="FM87" s="939"/>
      <c r="FN87" s="939"/>
      <c r="FO87" s="939"/>
      <c r="FP87" s="939"/>
      <c r="FQ87" s="939"/>
      <c r="FR87" s="939"/>
      <c r="FS87" s="939"/>
      <c r="FT87" s="939"/>
      <c r="FU87" s="939"/>
      <c r="FV87" s="939"/>
      <c r="FW87" s="939"/>
      <c r="FX87" s="939"/>
      <c r="FY87" s="939"/>
      <c r="FZ87" s="939"/>
      <c r="GA87" s="939"/>
      <c r="GB87" s="939"/>
      <c r="GC87" s="939"/>
      <c r="GD87" s="939"/>
      <c r="GE87" s="939"/>
      <c r="GF87" s="939"/>
      <c r="GG87" s="939"/>
      <c r="GH87" s="939"/>
      <c r="GI87" s="939"/>
      <c r="GJ87" s="939"/>
      <c r="GK87" s="939"/>
      <c r="GL87" s="939"/>
      <c r="GM87" s="939"/>
      <c r="GN87" s="939"/>
      <c r="GO87" s="939"/>
      <c r="GP87" s="939"/>
      <c r="GQ87" s="939"/>
      <c r="GR87" s="939"/>
      <c r="GS87" s="939"/>
      <c r="GT87" s="939"/>
      <c r="GU87" s="939"/>
      <c r="GV87" s="939"/>
      <c r="GW87" s="939"/>
      <c r="GX87" s="939"/>
      <c r="GY87" s="939"/>
      <c r="GZ87" s="939"/>
      <c r="HA87" s="939"/>
      <c r="HB87" s="939"/>
      <c r="HC87" s="939"/>
      <c r="HD87" s="939"/>
      <c r="HE87" s="939"/>
      <c r="HF87" s="939"/>
      <c r="HG87" s="939"/>
      <c r="HH87" s="939"/>
      <c r="HI87" s="939"/>
      <c r="HJ87" s="939"/>
      <c r="HK87" s="939"/>
      <c r="HL87" s="939"/>
      <c r="HM87" s="939"/>
      <c r="HN87" s="939"/>
      <c r="HO87" s="939"/>
      <c r="HP87" s="939"/>
      <c r="HQ87" s="939"/>
      <c r="HR87" s="939"/>
      <c r="HS87" s="939"/>
      <c r="HT87" s="939"/>
      <c r="HU87" s="939"/>
      <c r="HV87" s="939"/>
      <c r="HW87" s="939"/>
      <c r="HX87" s="939"/>
      <c r="HY87" s="939"/>
      <c r="HZ87" s="939"/>
      <c r="IA87" s="939"/>
      <c r="IB87" s="939"/>
      <c r="IC87" s="939"/>
      <c r="ID87" s="939"/>
      <c r="IE87" s="939"/>
      <c r="IF87" s="939"/>
      <c r="IG87" s="939"/>
      <c r="IH87" s="939"/>
      <c r="II87" s="939"/>
    </row>
    <row r="88" spans="1:243" x14ac:dyDescent="0.3">
      <c r="A88" s="973"/>
      <c r="B88" s="66"/>
      <c r="C88" s="66"/>
      <c r="D88" s="974"/>
      <c r="E88" s="974"/>
      <c r="F88" s="974"/>
      <c r="G88" s="974"/>
      <c r="H88" s="974"/>
      <c r="I88" s="974"/>
      <c r="J88" s="974"/>
      <c r="K88" s="974"/>
      <c r="L88" s="974"/>
      <c r="M88" s="974"/>
      <c r="N88" s="974"/>
      <c r="O88" s="974"/>
      <c r="P88" s="974"/>
      <c r="Q88" s="974"/>
      <c r="R88" s="974"/>
      <c r="S88" s="974"/>
      <c r="T88" s="616"/>
      <c r="U88" s="59"/>
      <c r="V88" s="620"/>
      <c r="W88" s="615"/>
      <c r="X88" s="956"/>
      <c r="Y88" s="956"/>
      <c r="Z88" s="957"/>
      <c r="AA88" s="616"/>
      <c r="AB88" s="616"/>
      <c r="AC88" s="616"/>
      <c r="AD88" s="616"/>
      <c r="AE88" s="59"/>
      <c r="AF88" s="620"/>
      <c r="AG88" s="615"/>
      <c r="AH88" s="615"/>
      <c r="AI88" s="619"/>
      <c r="AJ88" s="616"/>
      <c r="AK88" s="616"/>
      <c r="AL88" s="616"/>
      <c r="AM88" s="616"/>
      <c r="AN88" s="616"/>
      <c r="AO88" s="616"/>
      <c r="AP88" s="59"/>
      <c r="AQ88" s="620"/>
      <c r="AR88" s="615"/>
      <c r="AS88" s="615"/>
      <c r="AT88" s="619"/>
      <c r="AU88" s="616"/>
      <c r="AV88" s="616"/>
      <c r="AW88" s="616"/>
      <c r="AX88" s="616"/>
      <c r="AY88" s="616"/>
      <c r="AZ88" s="616"/>
      <c r="BA88" s="59"/>
      <c r="BB88" s="620"/>
      <c r="BC88" s="615"/>
      <c r="BD88" s="615"/>
      <c r="BE88" s="619"/>
      <c r="BF88" s="616"/>
      <c r="BG88" s="616"/>
      <c r="BH88" s="616"/>
      <c r="BI88" s="616"/>
      <c r="BJ88" s="616"/>
      <c r="BK88" s="616"/>
      <c r="BL88" s="59"/>
      <c r="BM88" s="620"/>
      <c r="BN88" s="615"/>
      <c r="BO88" s="615"/>
      <c r="BP88" s="619"/>
      <c r="BQ88" s="616"/>
      <c r="BR88" s="616"/>
      <c r="BS88" s="616"/>
      <c r="BT88" s="616"/>
      <c r="BU88" s="616"/>
      <c r="BV88" s="616"/>
      <c r="BW88" s="59"/>
      <c r="BX88" s="620"/>
      <c r="BY88" s="615"/>
      <c r="BZ88" s="615"/>
      <c r="CA88" s="619"/>
      <c r="CB88" s="616"/>
      <c r="CC88" s="616"/>
      <c r="CD88" s="616"/>
      <c r="CE88" s="616"/>
      <c r="CF88" s="616"/>
      <c r="CG88" s="616"/>
      <c r="CH88" s="59"/>
      <c r="CI88" s="620"/>
      <c r="CJ88" s="615"/>
      <c r="CK88" s="615"/>
      <c r="CL88" s="619"/>
      <c r="CM88" s="616"/>
      <c r="CN88" s="616"/>
      <c r="CO88" s="616"/>
      <c r="CP88" s="616"/>
      <c r="CQ88" s="616"/>
      <c r="CR88" s="616"/>
      <c r="CS88" s="59"/>
      <c r="CT88" s="620"/>
      <c r="CU88" s="615"/>
      <c r="CV88" s="615"/>
      <c r="CW88" s="619"/>
      <c r="CX88" s="616"/>
      <c r="CY88" s="616"/>
      <c r="CZ88" s="616"/>
      <c r="DA88" s="616"/>
      <c r="DB88" s="616"/>
      <c r="DC88" s="616"/>
      <c r="DD88" s="59"/>
      <c r="DE88" s="620"/>
      <c r="DF88" s="615"/>
      <c r="DG88" s="615"/>
      <c r="DH88" s="619"/>
      <c r="DI88" s="616"/>
      <c r="DJ88" s="616"/>
      <c r="DK88" s="616"/>
      <c r="DL88" s="616"/>
      <c r="DM88" s="616"/>
      <c r="DN88" s="616"/>
      <c r="DO88" s="59"/>
      <c r="DP88" s="620"/>
      <c r="DQ88" s="615"/>
      <c r="DR88" s="615"/>
      <c r="DS88" s="619"/>
      <c r="DT88" s="616"/>
      <c r="DU88" s="616"/>
      <c r="DV88" s="616"/>
      <c r="DW88" s="616"/>
      <c r="DX88" s="616"/>
      <c r="DY88" s="616"/>
      <c r="DZ88" s="59"/>
      <c r="EA88" s="620"/>
      <c r="EB88" s="615"/>
      <c r="EC88" s="615"/>
      <c r="ED88" s="619"/>
      <c r="EE88" s="616"/>
      <c r="EF88" s="616"/>
      <c r="EG88" s="616"/>
      <c r="EH88" s="616"/>
      <c r="EI88" s="616"/>
      <c r="EJ88" s="616"/>
      <c r="EK88" s="59"/>
      <c r="EL88" s="620"/>
      <c r="EM88" s="615"/>
      <c r="EN88" s="615"/>
      <c r="EO88" s="619"/>
      <c r="EP88" s="616"/>
      <c r="EQ88" s="616"/>
      <c r="ER88" s="616"/>
      <c r="ES88" s="616"/>
      <c r="ET88" s="616"/>
      <c r="EU88" s="616"/>
      <c r="EV88" s="59"/>
      <c r="EW88" s="620"/>
      <c r="EX88" s="615"/>
      <c r="EY88" s="615"/>
      <c r="EZ88" s="619"/>
      <c r="FA88" s="616"/>
      <c r="FB88" s="616"/>
      <c r="FC88" s="616"/>
      <c r="FD88" s="616"/>
      <c r="FE88" s="616"/>
      <c r="FF88" s="616"/>
      <c r="FG88" s="59"/>
      <c r="FH88" s="620"/>
      <c r="FI88" s="615"/>
      <c r="FJ88" s="615"/>
      <c r="FK88" s="619"/>
      <c r="FL88" s="616"/>
      <c r="FM88" s="616"/>
      <c r="FN88" s="616"/>
      <c r="FO88" s="616"/>
      <c r="FP88" s="616"/>
      <c r="FQ88" s="616"/>
      <c r="FR88" s="59"/>
      <c r="FS88" s="620"/>
      <c r="FT88" s="615"/>
      <c r="FU88" s="615"/>
      <c r="FV88" s="619"/>
      <c r="FW88" s="616"/>
      <c r="FX88" s="616"/>
      <c r="FY88" s="616"/>
      <c r="FZ88" s="616"/>
      <c r="GA88" s="616"/>
      <c r="GB88" s="616"/>
      <c r="GC88" s="59"/>
      <c r="GD88" s="620"/>
      <c r="GE88" s="615"/>
      <c r="GF88" s="615"/>
      <c r="GG88" s="619"/>
      <c r="GH88" s="616"/>
      <c r="GI88" s="616"/>
      <c r="GJ88" s="616"/>
      <c r="GK88" s="616"/>
      <c r="GL88" s="616"/>
      <c r="GM88" s="616"/>
      <c r="GN88" s="59"/>
      <c r="GO88" s="620"/>
      <c r="GP88" s="615"/>
      <c r="GQ88" s="615"/>
      <c r="GR88" s="619"/>
      <c r="GS88" s="616"/>
      <c r="GT88" s="616"/>
      <c r="GU88" s="616"/>
      <c r="GV88" s="616"/>
      <c r="GW88" s="616"/>
      <c r="GX88" s="616"/>
      <c r="GY88" s="59"/>
      <c r="GZ88" s="620"/>
      <c r="HA88" s="615"/>
      <c r="HB88" s="615"/>
      <c r="HC88" s="619"/>
      <c r="HD88" s="616"/>
      <c r="HE88" s="616"/>
      <c r="HF88" s="616"/>
      <c r="HG88" s="616"/>
      <c r="HH88" s="616"/>
      <c r="HI88" s="616"/>
      <c r="HJ88" s="59"/>
      <c r="HK88" s="620"/>
      <c r="HL88" s="615"/>
      <c r="HM88" s="615"/>
      <c r="HN88" s="619"/>
      <c r="HO88" s="616"/>
      <c r="HP88" s="616"/>
      <c r="HQ88" s="616"/>
      <c r="HR88" s="616"/>
      <c r="HS88" s="616"/>
      <c r="HT88" s="616"/>
      <c r="HU88" s="59"/>
      <c r="HV88" s="620"/>
      <c r="HW88" s="615"/>
      <c r="HX88" s="615"/>
      <c r="HY88" s="619"/>
      <c r="HZ88" s="616"/>
      <c r="IA88" s="616"/>
      <c r="IB88" s="616"/>
      <c r="IC88" s="616"/>
      <c r="ID88" s="616"/>
      <c r="IE88" s="616"/>
      <c r="IF88" s="59"/>
      <c r="IG88" s="620"/>
      <c r="IH88" s="615"/>
      <c r="II88" s="615"/>
    </row>
    <row r="89" spans="1:243" x14ac:dyDescent="0.3">
      <c r="A89" s="973"/>
      <c r="B89" s="66"/>
      <c r="C89" s="66"/>
      <c r="D89" s="974"/>
      <c r="E89" s="974"/>
      <c r="F89" s="974"/>
      <c r="G89" s="974"/>
      <c r="H89" s="974"/>
      <c r="I89" s="974"/>
      <c r="J89" s="974"/>
      <c r="K89" s="974"/>
      <c r="L89" s="974"/>
      <c r="M89" s="974"/>
      <c r="N89" s="974"/>
      <c r="O89" s="974"/>
      <c r="P89" s="974"/>
      <c r="Q89" s="974"/>
      <c r="R89" s="974"/>
      <c r="S89" s="974"/>
      <c r="T89" s="616"/>
      <c r="U89" s="59"/>
      <c r="V89" s="620"/>
      <c r="W89" s="615"/>
      <c r="X89" s="975"/>
      <c r="Y89" s="975"/>
      <c r="Z89" s="976"/>
      <c r="AA89" s="616"/>
      <c r="AB89" s="616"/>
      <c r="AC89" s="616"/>
      <c r="AD89" s="616"/>
      <c r="AE89" s="59"/>
      <c r="AF89" s="620"/>
      <c r="AG89" s="615"/>
      <c r="AH89" s="615"/>
      <c r="AI89" s="619"/>
      <c r="AJ89" s="616"/>
      <c r="AK89" s="616"/>
      <c r="AL89" s="616"/>
      <c r="AM89" s="616"/>
      <c r="AN89" s="616"/>
      <c r="AO89" s="616"/>
      <c r="AP89" s="59"/>
      <c r="AQ89" s="620"/>
      <c r="AR89" s="615"/>
      <c r="AS89" s="615"/>
      <c r="AT89" s="619"/>
      <c r="AU89" s="616"/>
      <c r="AV89" s="616"/>
      <c r="AW89" s="616"/>
      <c r="AX89" s="616"/>
      <c r="AY89" s="616"/>
      <c r="AZ89" s="616"/>
      <c r="BA89" s="59"/>
      <c r="BB89" s="620"/>
      <c r="BC89" s="615"/>
      <c r="BD89" s="615"/>
      <c r="BE89" s="619"/>
      <c r="BF89" s="616"/>
      <c r="BG89" s="616"/>
      <c r="BH89" s="616"/>
      <c r="BI89" s="616"/>
      <c r="BJ89" s="616"/>
      <c r="BK89" s="616"/>
      <c r="BL89" s="59"/>
      <c r="BM89" s="620"/>
      <c r="BN89" s="615"/>
      <c r="BO89" s="615"/>
      <c r="BP89" s="619"/>
      <c r="BQ89" s="616"/>
      <c r="BR89" s="616"/>
      <c r="BS89" s="616"/>
      <c r="BT89" s="616"/>
      <c r="BU89" s="616"/>
      <c r="BV89" s="616"/>
      <c r="BW89" s="59"/>
      <c r="BX89" s="620"/>
      <c r="BY89" s="615"/>
      <c r="BZ89" s="615"/>
      <c r="CA89" s="619"/>
      <c r="CB89" s="616"/>
      <c r="CC89" s="616"/>
      <c r="CD89" s="616"/>
      <c r="CE89" s="616"/>
      <c r="CF89" s="616"/>
      <c r="CG89" s="616"/>
      <c r="CH89" s="59"/>
      <c r="CI89" s="620"/>
      <c r="CJ89" s="615"/>
      <c r="CK89" s="615"/>
      <c r="CL89" s="619"/>
      <c r="CM89" s="616"/>
      <c r="CN89" s="616"/>
      <c r="CO89" s="616"/>
      <c r="CP89" s="616"/>
      <c r="CQ89" s="616"/>
      <c r="CR89" s="616"/>
      <c r="CS89" s="59"/>
      <c r="CT89" s="620"/>
      <c r="CU89" s="615"/>
      <c r="CV89" s="615"/>
      <c r="CW89" s="619"/>
      <c r="CX89" s="616"/>
      <c r="CY89" s="616"/>
      <c r="CZ89" s="616"/>
      <c r="DA89" s="616"/>
      <c r="DB89" s="616"/>
      <c r="DC89" s="616"/>
      <c r="DD89" s="59"/>
      <c r="DE89" s="620"/>
      <c r="DF89" s="615"/>
      <c r="DG89" s="615"/>
      <c r="DH89" s="619"/>
      <c r="DI89" s="616"/>
      <c r="DJ89" s="616"/>
      <c r="DK89" s="616"/>
      <c r="DL89" s="616"/>
      <c r="DM89" s="616"/>
      <c r="DN89" s="616"/>
      <c r="DO89" s="59"/>
      <c r="DP89" s="620"/>
      <c r="DQ89" s="615"/>
      <c r="DR89" s="615"/>
      <c r="DS89" s="619"/>
      <c r="DT89" s="616"/>
      <c r="DU89" s="616"/>
      <c r="DV89" s="616"/>
      <c r="DW89" s="616"/>
      <c r="DX89" s="616"/>
      <c r="DY89" s="616"/>
      <c r="DZ89" s="59"/>
      <c r="EA89" s="620"/>
      <c r="EB89" s="615"/>
      <c r="EC89" s="615"/>
      <c r="ED89" s="619"/>
      <c r="EE89" s="616"/>
      <c r="EF89" s="616"/>
      <c r="EG89" s="616"/>
      <c r="EH89" s="616"/>
      <c r="EI89" s="616"/>
      <c r="EJ89" s="616"/>
      <c r="EK89" s="59"/>
      <c r="EL89" s="620"/>
      <c r="EM89" s="615"/>
      <c r="EN89" s="615"/>
      <c r="EO89" s="619"/>
      <c r="EP89" s="616"/>
      <c r="EQ89" s="616"/>
      <c r="ER89" s="616"/>
      <c r="ES89" s="616"/>
      <c r="ET89" s="616"/>
      <c r="EU89" s="616"/>
      <c r="EV89" s="59"/>
      <c r="EW89" s="620"/>
      <c r="EX89" s="615"/>
      <c r="EY89" s="615"/>
      <c r="EZ89" s="619"/>
      <c r="FA89" s="616"/>
      <c r="FB89" s="616"/>
      <c r="FC89" s="616"/>
      <c r="FD89" s="616"/>
      <c r="FE89" s="616"/>
      <c r="FF89" s="616"/>
      <c r="FG89" s="59"/>
      <c r="FH89" s="620"/>
      <c r="FI89" s="615"/>
      <c r="FJ89" s="615"/>
      <c r="FK89" s="619"/>
      <c r="FL89" s="616"/>
      <c r="FM89" s="616"/>
      <c r="FN89" s="616"/>
      <c r="FO89" s="616"/>
      <c r="FP89" s="616"/>
      <c r="FQ89" s="616"/>
      <c r="FR89" s="59"/>
      <c r="FS89" s="620"/>
      <c r="FT89" s="615"/>
      <c r="FU89" s="615"/>
      <c r="FV89" s="619"/>
      <c r="FW89" s="616"/>
      <c r="FX89" s="616"/>
      <c r="FY89" s="616"/>
      <c r="FZ89" s="616"/>
      <c r="GA89" s="616"/>
      <c r="GB89" s="616"/>
      <c r="GC89" s="59"/>
      <c r="GD89" s="620"/>
      <c r="GE89" s="615"/>
      <c r="GF89" s="615"/>
      <c r="GG89" s="619"/>
      <c r="GH89" s="616"/>
      <c r="GI89" s="616"/>
      <c r="GJ89" s="616"/>
      <c r="GK89" s="616"/>
      <c r="GL89" s="616"/>
      <c r="GM89" s="616"/>
      <c r="GN89" s="59"/>
      <c r="GO89" s="620"/>
      <c r="GP89" s="615"/>
      <c r="GQ89" s="615"/>
      <c r="GR89" s="619"/>
      <c r="GS89" s="616"/>
      <c r="GT89" s="616"/>
      <c r="GU89" s="616"/>
      <c r="GV89" s="616"/>
      <c r="GW89" s="616"/>
      <c r="GX89" s="616"/>
      <c r="GY89" s="59"/>
      <c r="GZ89" s="620"/>
      <c r="HA89" s="615"/>
      <c r="HB89" s="615"/>
      <c r="HC89" s="619"/>
      <c r="HD89" s="616"/>
      <c r="HE89" s="616"/>
      <c r="HF89" s="616"/>
      <c r="HG89" s="616"/>
      <c r="HH89" s="616"/>
      <c r="HI89" s="616"/>
      <c r="HJ89" s="59"/>
      <c r="HK89" s="620"/>
      <c r="HL89" s="615"/>
      <c r="HM89" s="615"/>
      <c r="HN89" s="619"/>
      <c r="HO89" s="616"/>
      <c r="HP89" s="616"/>
      <c r="HQ89" s="616"/>
      <c r="HR89" s="616"/>
      <c r="HS89" s="616"/>
      <c r="HT89" s="616"/>
      <c r="HU89" s="59"/>
      <c r="HV89" s="620"/>
      <c r="HW89" s="615"/>
      <c r="HX89" s="615"/>
      <c r="HY89" s="619"/>
      <c r="HZ89" s="616"/>
      <c r="IA89" s="616"/>
      <c r="IB89" s="616"/>
      <c r="IC89" s="616"/>
      <c r="ID89" s="616"/>
      <c r="IE89" s="616"/>
      <c r="IF89" s="59"/>
      <c r="IG89" s="620"/>
      <c r="IH89" s="615"/>
      <c r="II89" s="615"/>
    </row>
    <row r="90" spans="1:243" x14ac:dyDescent="0.3">
      <c r="A90" s="973"/>
      <c r="B90" s="66"/>
      <c r="C90" s="66"/>
      <c r="D90" s="974"/>
      <c r="E90" s="974"/>
      <c r="F90" s="974"/>
      <c r="G90" s="974"/>
      <c r="H90" s="974"/>
      <c r="I90" s="974"/>
      <c r="J90" s="974"/>
      <c r="K90" s="974"/>
      <c r="L90" s="974"/>
      <c r="M90" s="974"/>
      <c r="N90" s="974"/>
      <c r="O90" s="974"/>
      <c r="P90" s="974"/>
      <c r="Q90" s="974"/>
      <c r="R90" s="974"/>
      <c r="S90" s="974"/>
      <c r="T90" s="616"/>
      <c r="U90" s="59"/>
      <c r="V90" s="620"/>
      <c r="W90" s="615"/>
      <c r="X90" s="914"/>
      <c r="Y90" s="914"/>
      <c r="Z90" s="957"/>
      <c r="AA90" s="616"/>
      <c r="AB90" s="616"/>
      <c r="AC90" s="616"/>
      <c r="AD90" s="616"/>
      <c r="AE90" s="59"/>
      <c r="AF90" s="620"/>
      <c r="AG90" s="615"/>
      <c r="AH90" s="615"/>
      <c r="AI90" s="619"/>
      <c r="AJ90" s="616"/>
      <c r="AK90" s="616"/>
      <c r="AL90" s="616"/>
      <c r="AM90" s="616"/>
      <c r="AN90" s="616"/>
      <c r="AO90" s="616"/>
      <c r="AP90" s="59"/>
      <c r="AQ90" s="620"/>
      <c r="AR90" s="615"/>
      <c r="AS90" s="615"/>
      <c r="AT90" s="619"/>
      <c r="AU90" s="616"/>
      <c r="AV90" s="616"/>
      <c r="AW90" s="616"/>
      <c r="AX90" s="616"/>
      <c r="AY90" s="616"/>
      <c r="AZ90" s="616"/>
      <c r="BA90" s="59"/>
      <c r="BB90" s="620"/>
      <c r="BC90" s="615"/>
      <c r="BD90" s="615"/>
      <c r="BE90" s="619"/>
      <c r="BF90" s="616"/>
      <c r="BG90" s="616"/>
      <c r="BH90" s="616"/>
      <c r="BI90" s="616"/>
      <c r="BJ90" s="616"/>
      <c r="BK90" s="616"/>
      <c r="BL90" s="59"/>
      <c r="BM90" s="620"/>
      <c r="BN90" s="615"/>
      <c r="BO90" s="615"/>
      <c r="BP90" s="619"/>
      <c r="BQ90" s="616"/>
      <c r="BR90" s="616"/>
      <c r="BS90" s="616"/>
      <c r="BT90" s="616"/>
      <c r="BU90" s="616"/>
      <c r="BV90" s="616"/>
      <c r="BW90" s="59"/>
      <c r="BX90" s="620"/>
      <c r="BY90" s="615"/>
      <c r="BZ90" s="615"/>
      <c r="CA90" s="619"/>
      <c r="CB90" s="616"/>
      <c r="CC90" s="616"/>
      <c r="CD90" s="616"/>
      <c r="CE90" s="616"/>
      <c r="CF90" s="616"/>
      <c r="CG90" s="616"/>
      <c r="CH90" s="59"/>
      <c r="CI90" s="620"/>
      <c r="CJ90" s="615"/>
      <c r="CK90" s="615"/>
      <c r="CL90" s="619"/>
      <c r="CM90" s="616"/>
      <c r="CN90" s="616"/>
      <c r="CO90" s="616"/>
      <c r="CP90" s="616"/>
      <c r="CQ90" s="616"/>
      <c r="CR90" s="616"/>
      <c r="CS90" s="59"/>
      <c r="CT90" s="620"/>
      <c r="CU90" s="615"/>
      <c r="CV90" s="615"/>
      <c r="CW90" s="619"/>
      <c r="CX90" s="616"/>
      <c r="CY90" s="616"/>
      <c r="CZ90" s="616"/>
      <c r="DA90" s="616"/>
      <c r="DB90" s="616"/>
      <c r="DC90" s="616"/>
      <c r="DD90" s="59"/>
      <c r="DE90" s="620"/>
      <c r="DF90" s="615"/>
      <c r="DG90" s="615"/>
      <c r="DH90" s="619"/>
      <c r="DI90" s="616"/>
      <c r="DJ90" s="616"/>
      <c r="DK90" s="616"/>
      <c r="DL90" s="616"/>
      <c r="DM90" s="616"/>
      <c r="DN90" s="616"/>
      <c r="DO90" s="59"/>
      <c r="DP90" s="620"/>
      <c r="DQ90" s="615"/>
      <c r="DR90" s="615"/>
      <c r="DS90" s="619"/>
      <c r="DT90" s="616"/>
      <c r="DU90" s="616"/>
      <c r="DV90" s="616"/>
      <c r="DW90" s="616"/>
      <c r="DX90" s="616"/>
      <c r="DY90" s="616"/>
      <c r="DZ90" s="59"/>
      <c r="EA90" s="620"/>
      <c r="EB90" s="615"/>
      <c r="EC90" s="615"/>
      <c r="ED90" s="619"/>
      <c r="EE90" s="616"/>
      <c r="EF90" s="616"/>
      <c r="EG90" s="616"/>
      <c r="EH90" s="616"/>
      <c r="EI90" s="616"/>
      <c r="EJ90" s="616"/>
      <c r="EK90" s="59"/>
      <c r="EL90" s="620"/>
      <c r="EM90" s="615"/>
      <c r="EN90" s="615"/>
      <c r="EO90" s="619"/>
      <c r="EP90" s="616"/>
      <c r="EQ90" s="616"/>
      <c r="ER90" s="616"/>
      <c r="ES90" s="616"/>
      <c r="ET90" s="616"/>
      <c r="EU90" s="616"/>
      <c r="EV90" s="59"/>
      <c r="EW90" s="620"/>
      <c r="EX90" s="615"/>
      <c r="EY90" s="615"/>
      <c r="EZ90" s="619"/>
      <c r="FA90" s="616"/>
      <c r="FB90" s="616"/>
      <c r="FC90" s="616"/>
      <c r="FD90" s="616"/>
      <c r="FE90" s="616"/>
      <c r="FF90" s="616"/>
      <c r="FG90" s="59"/>
      <c r="FH90" s="620"/>
      <c r="FI90" s="615"/>
      <c r="FJ90" s="615"/>
      <c r="FK90" s="619"/>
      <c r="FL90" s="616"/>
      <c r="FM90" s="616"/>
      <c r="FN90" s="616"/>
      <c r="FO90" s="616"/>
      <c r="FP90" s="616"/>
      <c r="FQ90" s="616"/>
      <c r="FR90" s="59"/>
      <c r="FS90" s="620"/>
      <c r="FT90" s="615"/>
      <c r="FU90" s="615"/>
      <c r="FV90" s="619"/>
      <c r="FW90" s="616"/>
      <c r="FX90" s="616"/>
      <c r="FY90" s="616"/>
      <c r="FZ90" s="616"/>
      <c r="GA90" s="616"/>
      <c r="GB90" s="616"/>
      <c r="GC90" s="59"/>
      <c r="GD90" s="620"/>
      <c r="GE90" s="615"/>
      <c r="GF90" s="615"/>
      <c r="GG90" s="619"/>
      <c r="GH90" s="616"/>
      <c r="GI90" s="616"/>
      <c r="GJ90" s="616"/>
      <c r="GK90" s="616"/>
      <c r="GL90" s="616"/>
      <c r="GM90" s="616"/>
      <c r="GN90" s="59"/>
      <c r="GO90" s="620"/>
      <c r="GP90" s="615"/>
      <c r="GQ90" s="615"/>
      <c r="GR90" s="619"/>
      <c r="GS90" s="616"/>
      <c r="GT90" s="616"/>
      <c r="GU90" s="616"/>
      <c r="GV90" s="616"/>
      <c r="GW90" s="616"/>
      <c r="GX90" s="616"/>
      <c r="GY90" s="59"/>
      <c r="GZ90" s="620"/>
      <c r="HA90" s="615"/>
      <c r="HB90" s="615"/>
      <c r="HC90" s="619"/>
      <c r="HD90" s="616"/>
      <c r="HE90" s="616"/>
      <c r="HF90" s="616"/>
      <c r="HG90" s="616"/>
      <c r="HH90" s="616"/>
      <c r="HI90" s="616"/>
      <c r="HJ90" s="59"/>
      <c r="HK90" s="620"/>
      <c r="HL90" s="615"/>
      <c r="HM90" s="615"/>
      <c r="HN90" s="619"/>
      <c r="HO90" s="616"/>
      <c r="HP90" s="616"/>
      <c r="HQ90" s="616"/>
      <c r="HR90" s="616"/>
      <c r="HS90" s="616"/>
      <c r="HT90" s="616"/>
      <c r="HU90" s="59"/>
      <c r="HV90" s="620"/>
      <c r="HW90" s="615"/>
      <c r="HX90" s="615"/>
      <c r="HY90" s="619"/>
      <c r="HZ90" s="616"/>
      <c r="IA90" s="616"/>
      <c r="IB90" s="616"/>
      <c r="IC90" s="616"/>
      <c r="ID90" s="616"/>
      <c r="IE90" s="616"/>
      <c r="IF90" s="59"/>
      <c r="IG90" s="620"/>
      <c r="IH90" s="615"/>
      <c r="II90" s="615"/>
    </row>
    <row r="91" spans="1:243" x14ac:dyDescent="0.3">
      <c r="A91" s="973"/>
      <c r="B91" s="66"/>
      <c r="C91" s="66"/>
      <c r="D91" s="974"/>
      <c r="E91" s="974"/>
      <c r="F91" s="974"/>
      <c r="G91" s="974"/>
      <c r="H91" s="974"/>
      <c r="I91" s="974"/>
      <c r="J91" s="974"/>
      <c r="K91" s="974"/>
      <c r="L91" s="974"/>
      <c r="M91" s="974"/>
      <c r="N91" s="974"/>
      <c r="O91" s="974"/>
      <c r="P91" s="974"/>
      <c r="Q91" s="974"/>
      <c r="R91" s="974"/>
      <c r="S91" s="974"/>
      <c r="T91" s="616"/>
      <c r="U91" s="59"/>
      <c r="V91" s="620"/>
      <c r="W91" s="615"/>
      <c r="X91" s="977"/>
      <c r="Y91" s="977"/>
      <c r="Z91" s="976"/>
      <c r="AA91" s="616"/>
      <c r="AB91" s="616"/>
      <c r="AC91" s="616"/>
      <c r="AD91" s="616"/>
      <c r="AE91" s="59"/>
      <c r="AF91" s="620"/>
      <c r="AG91" s="615"/>
      <c r="AH91" s="615"/>
      <c r="AI91" s="619"/>
      <c r="AJ91" s="616"/>
      <c r="AK91" s="616"/>
      <c r="AL91" s="616"/>
      <c r="AM91" s="616"/>
      <c r="AN91" s="616"/>
      <c r="AO91" s="616"/>
      <c r="AP91" s="59"/>
      <c r="AQ91" s="620"/>
      <c r="AR91" s="615"/>
      <c r="AS91" s="615"/>
      <c r="AT91" s="619"/>
      <c r="AU91" s="616"/>
      <c r="AV91" s="616"/>
      <c r="AW91" s="616"/>
      <c r="AX91" s="616"/>
      <c r="AY91" s="616"/>
      <c r="AZ91" s="616"/>
      <c r="BA91" s="59"/>
      <c r="BB91" s="620"/>
      <c r="BC91" s="615"/>
      <c r="BD91" s="615"/>
      <c r="BE91" s="619"/>
      <c r="BF91" s="616"/>
      <c r="BG91" s="616"/>
      <c r="BH91" s="616"/>
      <c r="BI91" s="616"/>
      <c r="BJ91" s="616"/>
      <c r="BK91" s="616"/>
      <c r="BL91" s="59"/>
      <c r="BM91" s="620"/>
      <c r="BN91" s="615"/>
      <c r="BO91" s="615"/>
      <c r="BP91" s="619"/>
      <c r="BQ91" s="616"/>
      <c r="BR91" s="616"/>
      <c r="BS91" s="616"/>
      <c r="BT91" s="616"/>
      <c r="BU91" s="616"/>
      <c r="BV91" s="616"/>
      <c r="BW91" s="59"/>
      <c r="BX91" s="620"/>
      <c r="BY91" s="615"/>
      <c r="BZ91" s="615"/>
      <c r="CA91" s="619"/>
      <c r="CB91" s="616"/>
      <c r="CC91" s="616"/>
      <c r="CD91" s="616"/>
      <c r="CE91" s="616"/>
      <c r="CF91" s="616"/>
      <c r="CG91" s="616"/>
      <c r="CH91" s="59"/>
      <c r="CI91" s="620"/>
      <c r="CJ91" s="615"/>
      <c r="CK91" s="615"/>
      <c r="CL91" s="619"/>
      <c r="CM91" s="616"/>
      <c r="CN91" s="616"/>
      <c r="CO91" s="616"/>
      <c r="CP91" s="616"/>
      <c r="CQ91" s="616"/>
      <c r="CR91" s="616"/>
      <c r="CS91" s="59"/>
      <c r="CT91" s="620"/>
      <c r="CU91" s="615"/>
      <c r="CV91" s="615"/>
      <c r="CW91" s="619"/>
      <c r="CX91" s="616"/>
      <c r="CY91" s="616"/>
      <c r="CZ91" s="616"/>
      <c r="DA91" s="616"/>
      <c r="DB91" s="616"/>
      <c r="DC91" s="616"/>
      <c r="DD91" s="59"/>
      <c r="DE91" s="620"/>
      <c r="DF91" s="615"/>
      <c r="DG91" s="615"/>
      <c r="DH91" s="619"/>
      <c r="DI91" s="616"/>
      <c r="DJ91" s="616"/>
      <c r="DK91" s="616"/>
      <c r="DL91" s="616"/>
      <c r="DM91" s="616"/>
      <c r="DN91" s="616"/>
      <c r="DO91" s="59"/>
      <c r="DP91" s="620"/>
      <c r="DQ91" s="615"/>
      <c r="DR91" s="615"/>
      <c r="DS91" s="619"/>
      <c r="DT91" s="616"/>
      <c r="DU91" s="616"/>
      <c r="DV91" s="616"/>
      <c r="DW91" s="616"/>
      <c r="DX91" s="616"/>
      <c r="DY91" s="616"/>
      <c r="DZ91" s="59"/>
      <c r="EA91" s="620"/>
      <c r="EB91" s="615"/>
      <c r="EC91" s="615"/>
      <c r="ED91" s="619"/>
      <c r="EE91" s="616"/>
      <c r="EF91" s="616"/>
      <c r="EG91" s="616"/>
      <c r="EH91" s="616"/>
      <c r="EI91" s="616"/>
      <c r="EJ91" s="616"/>
      <c r="EK91" s="59"/>
      <c r="EL91" s="620"/>
      <c r="EM91" s="615"/>
      <c r="EN91" s="615"/>
      <c r="EO91" s="619"/>
      <c r="EP91" s="616"/>
      <c r="EQ91" s="616"/>
      <c r="ER91" s="616"/>
      <c r="ES91" s="616"/>
      <c r="ET91" s="616"/>
      <c r="EU91" s="616"/>
      <c r="EV91" s="59"/>
      <c r="EW91" s="620"/>
      <c r="EX91" s="615"/>
      <c r="EY91" s="615"/>
      <c r="EZ91" s="619"/>
      <c r="FA91" s="616"/>
      <c r="FB91" s="616"/>
      <c r="FC91" s="616"/>
      <c r="FD91" s="616"/>
      <c r="FE91" s="616"/>
      <c r="FF91" s="616"/>
      <c r="FG91" s="59"/>
      <c r="FH91" s="620"/>
      <c r="FI91" s="615"/>
      <c r="FJ91" s="615"/>
      <c r="FK91" s="619"/>
      <c r="FL91" s="616"/>
      <c r="FM91" s="616"/>
      <c r="FN91" s="616"/>
      <c r="FO91" s="616"/>
      <c r="FP91" s="616"/>
      <c r="FQ91" s="616"/>
      <c r="FR91" s="59"/>
      <c r="FS91" s="620"/>
      <c r="FT91" s="615"/>
      <c r="FU91" s="615"/>
      <c r="FV91" s="619"/>
      <c r="FW91" s="616"/>
      <c r="FX91" s="616"/>
      <c r="FY91" s="616"/>
      <c r="FZ91" s="616"/>
      <c r="GA91" s="616"/>
      <c r="GB91" s="616"/>
      <c r="GC91" s="59"/>
      <c r="GD91" s="620"/>
      <c r="GE91" s="615"/>
      <c r="GF91" s="615"/>
      <c r="GG91" s="619"/>
      <c r="GH91" s="616"/>
      <c r="GI91" s="616"/>
      <c r="GJ91" s="616"/>
      <c r="GK91" s="616"/>
      <c r="GL91" s="616"/>
      <c r="GM91" s="616"/>
      <c r="GN91" s="59"/>
      <c r="GO91" s="620"/>
      <c r="GP91" s="615"/>
      <c r="GQ91" s="615"/>
      <c r="GR91" s="619"/>
      <c r="GS91" s="616"/>
      <c r="GT91" s="616"/>
      <c r="GU91" s="616"/>
      <c r="GV91" s="616"/>
      <c r="GW91" s="616"/>
      <c r="GX91" s="616"/>
      <c r="GY91" s="59"/>
      <c r="GZ91" s="620"/>
      <c r="HA91" s="615"/>
      <c r="HB91" s="615"/>
      <c r="HC91" s="619"/>
      <c r="HD91" s="616"/>
      <c r="HE91" s="616"/>
      <c r="HF91" s="616"/>
      <c r="HG91" s="616"/>
      <c r="HH91" s="616"/>
      <c r="HI91" s="616"/>
      <c r="HJ91" s="59"/>
      <c r="HK91" s="620"/>
      <c r="HL91" s="615"/>
      <c r="HM91" s="615"/>
      <c r="HN91" s="619"/>
      <c r="HO91" s="616"/>
      <c r="HP91" s="616"/>
      <c r="HQ91" s="616"/>
      <c r="HR91" s="616"/>
      <c r="HS91" s="616"/>
      <c r="HT91" s="616"/>
      <c r="HU91" s="59"/>
      <c r="HV91" s="620"/>
      <c r="HW91" s="615"/>
      <c r="HX91" s="615"/>
      <c r="HY91" s="619"/>
      <c r="HZ91" s="616"/>
      <c r="IA91" s="616"/>
      <c r="IB91" s="616"/>
      <c r="IC91" s="616"/>
      <c r="ID91" s="616"/>
      <c r="IE91" s="616"/>
      <c r="IF91" s="59"/>
      <c r="IG91" s="620"/>
      <c r="IH91" s="615"/>
      <c r="II91" s="615"/>
    </row>
    <row r="92" spans="1:243" x14ac:dyDescent="0.3">
      <c r="A92" s="973"/>
      <c r="B92" s="70"/>
      <c r="C92" s="70"/>
      <c r="D92" s="978"/>
      <c r="E92" s="978"/>
      <c r="F92" s="978"/>
      <c r="G92" s="978"/>
      <c r="H92" s="978"/>
      <c r="I92" s="978"/>
      <c r="J92" s="978"/>
      <c r="K92" s="978"/>
      <c r="L92" s="978"/>
      <c r="M92" s="978"/>
      <c r="N92" s="978"/>
      <c r="O92" s="978"/>
      <c r="P92" s="978"/>
      <c r="Q92" s="978"/>
      <c r="R92" s="978"/>
      <c r="S92" s="978"/>
      <c r="T92" s="616"/>
      <c r="U92" s="59"/>
      <c r="V92" s="620"/>
      <c r="W92" s="615"/>
      <c r="X92" s="956"/>
      <c r="Y92" s="956"/>
      <c r="Z92" s="957"/>
      <c r="AA92" s="616"/>
      <c r="AB92" s="616"/>
      <c r="AC92" s="616"/>
      <c r="AD92" s="616"/>
      <c r="AE92" s="59"/>
      <c r="AF92" s="620"/>
      <c r="AG92" s="615"/>
      <c r="AH92" s="615"/>
      <c r="AI92" s="619"/>
      <c r="AJ92" s="616"/>
      <c r="AK92" s="616"/>
      <c r="AL92" s="616"/>
      <c r="AM92" s="616"/>
      <c r="AN92" s="616"/>
      <c r="AO92" s="616"/>
      <c r="AP92" s="59"/>
      <c r="AQ92" s="620"/>
      <c r="AR92" s="615"/>
      <c r="AS92" s="615"/>
      <c r="AT92" s="619"/>
      <c r="AU92" s="616"/>
      <c r="AV92" s="616"/>
      <c r="AW92" s="616"/>
      <c r="AX92" s="616"/>
      <c r="AY92" s="616"/>
      <c r="AZ92" s="616"/>
      <c r="BA92" s="59"/>
      <c r="BB92" s="620"/>
      <c r="BC92" s="615"/>
      <c r="BD92" s="615"/>
      <c r="BE92" s="619"/>
      <c r="BF92" s="616"/>
      <c r="BG92" s="616"/>
      <c r="BH92" s="616"/>
      <c r="BI92" s="616"/>
      <c r="BJ92" s="616"/>
      <c r="BK92" s="616"/>
      <c r="BL92" s="59"/>
      <c r="BM92" s="620"/>
      <c r="BN92" s="615"/>
      <c r="BO92" s="615"/>
      <c r="BP92" s="619"/>
      <c r="BQ92" s="616"/>
      <c r="BR92" s="616"/>
      <c r="BS92" s="616"/>
      <c r="BT92" s="616"/>
      <c r="BU92" s="616"/>
      <c r="BV92" s="616"/>
      <c r="BW92" s="59"/>
      <c r="BX92" s="620"/>
      <c r="BY92" s="615"/>
      <c r="BZ92" s="615"/>
      <c r="CA92" s="619"/>
      <c r="CB92" s="616"/>
      <c r="CC92" s="616"/>
      <c r="CD92" s="616"/>
      <c r="CE92" s="616"/>
      <c r="CF92" s="616"/>
      <c r="CG92" s="616"/>
      <c r="CH92" s="59"/>
      <c r="CI92" s="620"/>
      <c r="CJ92" s="615"/>
      <c r="CK92" s="615"/>
      <c r="CL92" s="619"/>
      <c r="CM92" s="616"/>
      <c r="CN92" s="616"/>
      <c r="CO92" s="616"/>
      <c r="CP92" s="616"/>
      <c r="CQ92" s="616"/>
      <c r="CR92" s="616"/>
      <c r="CS92" s="59"/>
      <c r="CT92" s="620"/>
      <c r="CU92" s="615"/>
      <c r="CV92" s="615"/>
      <c r="CW92" s="619"/>
      <c r="CX92" s="616"/>
      <c r="CY92" s="616"/>
      <c r="CZ92" s="616"/>
      <c r="DA92" s="616"/>
      <c r="DB92" s="616"/>
      <c r="DC92" s="616"/>
      <c r="DD92" s="59"/>
      <c r="DE92" s="620"/>
      <c r="DF92" s="615"/>
      <c r="DG92" s="615"/>
      <c r="DH92" s="619"/>
      <c r="DI92" s="616"/>
      <c r="DJ92" s="616"/>
      <c r="DK92" s="616"/>
      <c r="DL92" s="616"/>
      <c r="DM92" s="616"/>
      <c r="DN92" s="616"/>
      <c r="DO92" s="59"/>
      <c r="DP92" s="620"/>
      <c r="DQ92" s="615"/>
      <c r="DR92" s="615"/>
      <c r="DS92" s="619"/>
      <c r="DT92" s="616"/>
      <c r="DU92" s="616"/>
      <c r="DV92" s="616"/>
      <c r="DW92" s="616"/>
      <c r="DX92" s="616"/>
      <c r="DY92" s="616"/>
      <c r="DZ92" s="59"/>
      <c r="EA92" s="620"/>
      <c r="EB92" s="615"/>
      <c r="EC92" s="615"/>
      <c r="ED92" s="619"/>
      <c r="EE92" s="616"/>
      <c r="EF92" s="616"/>
      <c r="EG92" s="616"/>
      <c r="EH92" s="616"/>
      <c r="EI92" s="616"/>
      <c r="EJ92" s="616"/>
      <c r="EK92" s="59"/>
      <c r="EL92" s="620"/>
      <c r="EM92" s="615"/>
      <c r="EN92" s="615"/>
      <c r="EO92" s="619"/>
      <c r="EP92" s="616"/>
      <c r="EQ92" s="616"/>
      <c r="ER92" s="616"/>
      <c r="ES92" s="616"/>
      <c r="ET92" s="616"/>
      <c r="EU92" s="616"/>
      <c r="EV92" s="59"/>
      <c r="EW92" s="620"/>
      <c r="EX92" s="615"/>
      <c r="EY92" s="615"/>
      <c r="EZ92" s="619"/>
      <c r="FA92" s="616"/>
      <c r="FB92" s="616"/>
      <c r="FC92" s="616"/>
      <c r="FD92" s="616"/>
      <c r="FE92" s="616"/>
      <c r="FF92" s="616"/>
      <c r="FG92" s="59"/>
      <c r="FH92" s="620"/>
      <c r="FI92" s="615"/>
      <c r="FJ92" s="615"/>
      <c r="FK92" s="619"/>
      <c r="FL92" s="616"/>
      <c r="FM92" s="616"/>
      <c r="FN92" s="616"/>
      <c r="FO92" s="616"/>
      <c r="FP92" s="616"/>
      <c r="FQ92" s="616"/>
      <c r="FR92" s="59"/>
      <c r="FS92" s="620"/>
      <c r="FT92" s="615"/>
      <c r="FU92" s="615"/>
      <c r="FV92" s="619"/>
      <c r="FW92" s="616"/>
      <c r="FX92" s="616"/>
      <c r="FY92" s="616"/>
      <c r="FZ92" s="616"/>
      <c r="GA92" s="616"/>
      <c r="GB92" s="616"/>
      <c r="GC92" s="59"/>
      <c r="GD92" s="620"/>
      <c r="GE92" s="615"/>
      <c r="GF92" s="615"/>
      <c r="GG92" s="619"/>
      <c r="GH92" s="616"/>
      <c r="GI92" s="616"/>
      <c r="GJ92" s="616"/>
      <c r="GK92" s="616"/>
      <c r="GL92" s="616"/>
      <c r="GM92" s="616"/>
      <c r="GN92" s="59"/>
      <c r="GO92" s="620"/>
      <c r="GP92" s="615"/>
      <c r="GQ92" s="615"/>
      <c r="GR92" s="619"/>
      <c r="GS92" s="616"/>
      <c r="GT92" s="616"/>
      <c r="GU92" s="616"/>
      <c r="GV92" s="616"/>
      <c r="GW92" s="616"/>
      <c r="GX92" s="616"/>
      <c r="GY92" s="59"/>
      <c r="GZ92" s="620"/>
      <c r="HA92" s="615"/>
      <c r="HB92" s="615"/>
      <c r="HC92" s="619"/>
      <c r="HD92" s="616"/>
      <c r="HE92" s="616"/>
      <c r="HF92" s="616"/>
      <c r="HG92" s="616"/>
      <c r="HH92" s="616"/>
      <c r="HI92" s="616"/>
      <c r="HJ92" s="59"/>
      <c r="HK92" s="620"/>
      <c r="HL92" s="615"/>
      <c r="HM92" s="615"/>
      <c r="HN92" s="619"/>
      <c r="HO92" s="616"/>
      <c r="HP92" s="616"/>
      <c r="HQ92" s="616"/>
      <c r="HR92" s="616"/>
      <c r="HS92" s="616"/>
      <c r="HT92" s="616"/>
      <c r="HU92" s="59"/>
      <c r="HV92" s="620"/>
      <c r="HW92" s="615"/>
      <c r="HX92" s="615"/>
      <c r="HY92" s="619"/>
      <c r="HZ92" s="616"/>
      <c r="IA92" s="616"/>
      <c r="IB92" s="616"/>
      <c r="IC92" s="616"/>
      <c r="ID92" s="616"/>
      <c r="IE92" s="616"/>
      <c r="IF92" s="59"/>
      <c r="IG92" s="620"/>
      <c r="IH92" s="615"/>
      <c r="II92" s="615"/>
    </row>
    <row r="93" spans="1:243" x14ac:dyDescent="0.3">
      <c r="A93" s="979"/>
      <c r="B93" s="980"/>
      <c r="C93" s="980"/>
      <c r="D93" s="981"/>
      <c r="E93" s="981"/>
      <c r="F93" s="981"/>
      <c r="G93" s="981"/>
      <c r="H93" s="981"/>
      <c r="I93" s="981"/>
      <c r="J93" s="981"/>
      <c r="K93" s="981"/>
      <c r="L93" s="981"/>
      <c r="M93" s="981"/>
      <c r="N93" s="981"/>
      <c r="O93" s="981"/>
      <c r="P93" s="981"/>
      <c r="Q93" s="981"/>
      <c r="R93" s="981"/>
      <c r="S93" s="981"/>
      <c r="T93" s="939"/>
      <c r="U93" s="59"/>
      <c r="V93" s="620"/>
      <c r="W93" s="615"/>
      <c r="X93" s="956"/>
      <c r="Y93" s="956"/>
      <c r="Z93" s="957"/>
      <c r="AA93" s="616"/>
      <c r="AB93" s="616"/>
      <c r="AC93" s="616"/>
      <c r="AD93" s="616"/>
      <c r="AE93" s="59"/>
      <c r="AF93" s="620"/>
      <c r="AG93" s="615"/>
      <c r="AH93" s="615"/>
      <c r="AI93" s="619"/>
      <c r="AJ93" s="616"/>
      <c r="AK93" s="616"/>
      <c r="AL93" s="616"/>
      <c r="AM93" s="616"/>
      <c r="AN93" s="616"/>
      <c r="AO93" s="616"/>
      <c r="AP93" s="59"/>
      <c r="AQ93" s="620"/>
      <c r="AR93" s="615"/>
      <c r="AS93" s="615"/>
      <c r="AT93" s="619"/>
      <c r="AU93" s="616"/>
      <c r="AV93" s="616"/>
      <c r="AW93" s="616"/>
      <c r="AX93" s="616"/>
      <c r="AY93" s="616"/>
      <c r="AZ93" s="616"/>
      <c r="BA93" s="59"/>
      <c r="BB93" s="620"/>
      <c r="BC93" s="615"/>
      <c r="BD93" s="615"/>
      <c r="BE93" s="619"/>
      <c r="BF93" s="616"/>
      <c r="BG93" s="616"/>
      <c r="BH93" s="616"/>
      <c r="BI93" s="616"/>
      <c r="BJ93" s="616"/>
      <c r="BK93" s="616"/>
      <c r="BL93" s="59"/>
      <c r="BM93" s="620"/>
      <c r="BN93" s="615"/>
      <c r="BO93" s="615"/>
      <c r="BP93" s="619"/>
      <c r="BQ93" s="616"/>
      <c r="BR93" s="616"/>
      <c r="BS93" s="616"/>
      <c r="BT93" s="616"/>
      <c r="BU93" s="616"/>
      <c r="BV93" s="616"/>
      <c r="BW93" s="59"/>
      <c r="BX93" s="620"/>
      <c r="BY93" s="615"/>
      <c r="BZ93" s="615"/>
      <c r="CA93" s="619"/>
      <c r="CB93" s="616"/>
      <c r="CC93" s="616"/>
      <c r="CD93" s="616"/>
      <c r="CE93" s="616"/>
      <c r="CF93" s="616"/>
      <c r="CG93" s="616"/>
      <c r="CH93" s="59"/>
      <c r="CI93" s="620"/>
      <c r="CJ93" s="615"/>
      <c r="CK93" s="615"/>
      <c r="CL93" s="619"/>
      <c r="CM93" s="616"/>
      <c r="CN93" s="616"/>
      <c r="CO93" s="616"/>
      <c r="CP93" s="616"/>
      <c r="CQ93" s="616"/>
      <c r="CR93" s="616"/>
      <c r="CS93" s="59"/>
      <c r="CT93" s="620"/>
      <c r="CU93" s="615"/>
      <c r="CV93" s="615"/>
      <c r="CW93" s="619"/>
      <c r="CX93" s="616"/>
      <c r="CY93" s="616"/>
      <c r="CZ93" s="616"/>
      <c r="DA93" s="616"/>
      <c r="DB93" s="616"/>
      <c r="DC93" s="616"/>
      <c r="DD93" s="59"/>
      <c r="DE93" s="620"/>
      <c r="DF93" s="615"/>
      <c r="DG93" s="615"/>
      <c r="DH93" s="619"/>
      <c r="DI93" s="616"/>
      <c r="DJ93" s="616"/>
      <c r="DK93" s="616"/>
      <c r="DL93" s="616"/>
      <c r="DM93" s="616"/>
      <c r="DN93" s="616"/>
      <c r="DO93" s="59"/>
      <c r="DP93" s="620"/>
      <c r="DQ93" s="615"/>
      <c r="DR93" s="615"/>
      <c r="DS93" s="619"/>
      <c r="DT93" s="616"/>
      <c r="DU93" s="616"/>
      <c r="DV93" s="616"/>
      <c r="DW93" s="616"/>
      <c r="DX93" s="616"/>
      <c r="DY93" s="616"/>
      <c r="DZ93" s="59"/>
      <c r="EA93" s="620"/>
      <c r="EB93" s="615"/>
      <c r="EC93" s="615"/>
      <c r="ED93" s="619"/>
      <c r="EE93" s="616"/>
      <c r="EF93" s="616"/>
      <c r="EG93" s="616"/>
      <c r="EH93" s="616"/>
      <c r="EI93" s="616"/>
      <c r="EJ93" s="616"/>
      <c r="EK93" s="59"/>
      <c r="EL93" s="620"/>
      <c r="EM93" s="615"/>
      <c r="EN93" s="615"/>
      <c r="EO93" s="619"/>
      <c r="EP93" s="616"/>
      <c r="EQ93" s="616"/>
      <c r="ER93" s="616"/>
      <c r="ES93" s="616"/>
      <c r="ET93" s="616"/>
      <c r="EU93" s="616"/>
      <c r="EV93" s="59"/>
      <c r="EW93" s="620"/>
      <c r="EX93" s="615"/>
      <c r="EY93" s="615"/>
      <c r="EZ93" s="619"/>
      <c r="FA93" s="616"/>
      <c r="FB93" s="616"/>
      <c r="FC93" s="616"/>
      <c r="FD93" s="616"/>
      <c r="FE93" s="616"/>
      <c r="FF93" s="616"/>
      <c r="FG93" s="59"/>
      <c r="FH93" s="620"/>
      <c r="FI93" s="615"/>
      <c r="FJ93" s="615"/>
      <c r="FK93" s="619"/>
      <c r="FL93" s="616"/>
      <c r="FM93" s="616"/>
      <c r="FN93" s="616"/>
      <c r="FO93" s="616"/>
      <c r="FP93" s="616"/>
      <c r="FQ93" s="616"/>
      <c r="FR93" s="59"/>
      <c r="FS93" s="620"/>
      <c r="FT93" s="615"/>
      <c r="FU93" s="615"/>
      <c r="FV93" s="619"/>
      <c r="FW93" s="616"/>
      <c r="FX93" s="616"/>
      <c r="FY93" s="616"/>
      <c r="FZ93" s="616"/>
      <c r="GA93" s="616"/>
      <c r="GB93" s="616"/>
      <c r="GC93" s="59"/>
      <c r="GD93" s="620"/>
      <c r="GE93" s="615"/>
      <c r="GF93" s="615"/>
      <c r="GG93" s="619"/>
      <c r="GH93" s="616"/>
      <c r="GI93" s="616"/>
      <c r="GJ93" s="616"/>
      <c r="GK93" s="616"/>
      <c r="GL93" s="616"/>
      <c r="GM93" s="616"/>
      <c r="GN93" s="59"/>
      <c r="GO93" s="620"/>
      <c r="GP93" s="615"/>
      <c r="GQ93" s="615"/>
      <c r="GR93" s="619"/>
      <c r="GS93" s="616"/>
      <c r="GT93" s="616"/>
      <c r="GU93" s="616"/>
      <c r="GV93" s="616"/>
      <c r="GW93" s="616"/>
      <c r="GX93" s="616"/>
      <c r="GY93" s="59"/>
      <c r="GZ93" s="620"/>
      <c r="HA93" s="615"/>
      <c r="HB93" s="615"/>
      <c r="HC93" s="619"/>
      <c r="HD93" s="616"/>
      <c r="HE93" s="616"/>
      <c r="HF93" s="616"/>
      <c r="HG93" s="616"/>
      <c r="HH93" s="616"/>
      <c r="HI93" s="616"/>
      <c r="HJ93" s="59"/>
      <c r="HK93" s="620"/>
      <c r="HL93" s="615"/>
      <c r="HM93" s="615"/>
      <c r="HN93" s="619"/>
      <c r="HO93" s="616"/>
      <c r="HP93" s="616"/>
      <c r="HQ93" s="616"/>
      <c r="HR93" s="616"/>
      <c r="HS93" s="616"/>
      <c r="HT93" s="616"/>
      <c r="HU93" s="59"/>
      <c r="HV93" s="620"/>
      <c r="HW93" s="615"/>
      <c r="HX93" s="615"/>
      <c r="HY93" s="619"/>
      <c r="HZ93" s="616"/>
      <c r="IA93" s="616"/>
      <c r="IB93" s="616"/>
      <c r="IC93" s="616"/>
      <c r="ID93" s="616"/>
      <c r="IE93" s="616"/>
      <c r="IF93" s="59"/>
      <c r="IG93" s="620"/>
      <c r="IH93" s="615"/>
      <c r="II93" s="615"/>
    </row>
    <row r="94" spans="1:243" x14ac:dyDescent="0.3">
      <c r="A94" s="939"/>
      <c r="B94" s="615"/>
      <c r="C94" s="615"/>
      <c r="D94" s="620"/>
      <c r="E94" s="620"/>
      <c r="F94" s="620"/>
      <c r="G94" s="620"/>
      <c r="H94" s="620"/>
      <c r="I94" s="620"/>
      <c r="J94" s="620"/>
      <c r="K94" s="620"/>
      <c r="L94" s="620"/>
      <c r="M94" s="620"/>
      <c r="N94" s="620"/>
      <c r="O94" s="620"/>
      <c r="P94" s="620"/>
      <c r="Q94" s="620"/>
      <c r="R94" s="620"/>
      <c r="S94" s="620"/>
      <c r="T94" s="939"/>
      <c r="U94" s="59"/>
      <c r="V94" s="620"/>
      <c r="W94" s="615"/>
      <c r="X94" s="956"/>
      <c r="Y94" s="956"/>
      <c r="Z94" s="957"/>
      <c r="AA94" s="616"/>
      <c r="AB94" s="616"/>
      <c r="AC94" s="616"/>
      <c r="AD94" s="616"/>
      <c r="AE94" s="59"/>
      <c r="AF94" s="620"/>
      <c r="AG94" s="615"/>
      <c r="AH94" s="615"/>
      <c r="AI94" s="619"/>
      <c r="AJ94" s="616"/>
      <c r="AK94" s="616"/>
      <c r="AL94" s="616"/>
      <c r="AM94" s="616"/>
      <c r="AN94" s="616"/>
      <c r="AO94" s="616"/>
      <c r="AP94" s="59"/>
      <c r="AQ94" s="620"/>
      <c r="AR94" s="615"/>
      <c r="AS94" s="615"/>
      <c r="AT94" s="619"/>
      <c r="AU94" s="616"/>
      <c r="AV94" s="616"/>
      <c r="AW94" s="616"/>
      <c r="AX94" s="616"/>
      <c r="AY94" s="616"/>
      <c r="AZ94" s="616"/>
      <c r="BA94" s="59"/>
      <c r="BB94" s="620"/>
      <c r="BC94" s="615"/>
      <c r="BD94" s="615"/>
      <c r="BE94" s="619"/>
      <c r="BF94" s="616"/>
      <c r="BG94" s="616"/>
      <c r="BH94" s="616"/>
      <c r="BI94" s="616"/>
      <c r="BJ94" s="616"/>
      <c r="BK94" s="616"/>
      <c r="BL94" s="59"/>
      <c r="BM94" s="620"/>
      <c r="BN94" s="615"/>
      <c r="BO94" s="615"/>
      <c r="BP94" s="619"/>
      <c r="BQ94" s="616"/>
      <c r="BR94" s="616"/>
      <c r="BS94" s="616"/>
      <c r="BT94" s="616"/>
      <c r="BU94" s="616"/>
      <c r="BV94" s="616"/>
      <c r="BW94" s="59"/>
      <c r="BX94" s="620"/>
      <c r="BY94" s="615"/>
      <c r="BZ94" s="615"/>
      <c r="CA94" s="619"/>
      <c r="CB94" s="616"/>
      <c r="CC94" s="616"/>
      <c r="CD94" s="616"/>
      <c r="CE94" s="616"/>
      <c r="CF94" s="616"/>
      <c r="CG94" s="616"/>
      <c r="CH94" s="59"/>
      <c r="CI94" s="620"/>
      <c r="CJ94" s="615"/>
      <c r="CK94" s="615"/>
      <c r="CL94" s="619"/>
      <c r="CM94" s="616"/>
      <c r="CN94" s="616"/>
      <c r="CO94" s="616"/>
      <c r="CP94" s="616"/>
      <c r="CQ94" s="616"/>
      <c r="CR94" s="616"/>
      <c r="CS94" s="59"/>
      <c r="CT94" s="620"/>
      <c r="CU94" s="615"/>
      <c r="CV94" s="615"/>
      <c r="CW94" s="619"/>
      <c r="CX94" s="616"/>
      <c r="CY94" s="616"/>
      <c r="CZ94" s="616"/>
      <c r="DA94" s="616"/>
      <c r="DB94" s="616"/>
      <c r="DC94" s="616"/>
      <c r="DD94" s="59"/>
      <c r="DE94" s="620"/>
      <c r="DF94" s="615"/>
      <c r="DG94" s="615"/>
      <c r="DH94" s="619"/>
      <c r="DI94" s="616"/>
      <c r="DJ94" s="616"/>
      <c r="DK94" s="616"/>
      <c r="DL94" s="616"/>
      <c r="DM94" s="616"/>
      <c r="DN94" s="616"/>
      <c r="DO94" s="59"/>
      <c r="DP94" s="620"/>
      <c r="DQ94" s="615"/>
      <c r="DR94" s="615"/>
      <c r="DS94" s="619"/>
      <c r="DT94" s="616"/>
      <c r="DU94" s="616"/>
      <c r="DV94" s="616"/>
      <c r="DW94" s="616"/>
      <c r="DX94" s="616"/>
      <c r="DY94" s="616"/>
      <c r="DZ94" s="59"/>
      <c r="EA94" s="620"/>
      <c r="EB94" s="615"/>
      <c r="EC94" s="615"/>
      <c r="ED94" s="619"/>
      <c r="EE94" s="616"/>
      <c r="EF94" s="616"/>
      <c r="EG94" s="616"/>
      <c r="EH94" s="616"/>
      <c r="EI94" s="616"/>
      <c r="EJ94" s="616"/>
      <c r="EK94" s="59"/>
      <c r="EL94" s="620"/>
      <c r="EM94" s="615"/>
      <c r="EN94" s="615"/>
      <c r="EO94" s="619"/>
      <c r="EP94" s="616"/>
      <c r="EQ94" s="616"/>
      <c r="ER94" s="616"/>
      <c r="ES94" s="616"/>
      <c r="ET94" s="616"/>
      <c r="EU94" s="616"/>
      <c r="EV94" s="59"/>
      <c r="EW94" s="620"/>
      <c r="EX94" s="615"/>
      <c r="EY94" s="615"/>
      <c r="EZ94" s="619"/>
      <c r="FA94" s="616"/>
      <c r="FB94" s="616"/>
      <c r="FC94" s="616"/>
      <c r="FD94" s="616"/>
      <c r="FE94" s="616"/>
      <c r="FF94" s="616"/>
      <c r="FG94" s="59"/>
      <c r="FH94" s="620"/>
      <c r="FI94" s="615"/>
      <c r="FJ94" s="615"/>
      <c r="FK94" s="619"/>
      <c r="FL94" s="616"/>
      <c r="FM94" s="616"/>
      <c r="FN94" s="616"/>
      <c r="FO94" s="616"/>
      <c r="FP94" s="616"/>
      <c r="FQ94" s="616"/>
      <c r="FR94" s="59"/>
      <c r="FS94" s="620"/>
      <c r="FT94" s="615"/>
      <c r="FU94" s="615"/>
      <c r="FV94" s="619"/>
      <c r="FW94" s="616"/>
      <c r="FX94" s="616"/>
      <c r="FY94" s="616"/>
      <c r="FZ94" s="616"/>
      <c r="GA94" s="616"/>
      <c r="GB94" s="616"/>
      <c r="GC94" s="59"/>
      <c r="GD94" s="620"/>
      <c r="GE94" s="615"/>
      <c r="GF94" s="615"/>
      <c r="GG94" s="619"/>
      <c r="GH94" s="616"/>
      <c r="GI94" s="616"/>
      <c r="GJ94" s="616"/>
      <c r="GK94" s="616"/>
      <c r="GL94" s="616"/>
      <c r="GM94" s="616"/>
      <c r="GN94" s="59"/>
      <c r="GO94" s="620"/>
      <c r="GP94" s="615"/>
      <c r="GQ94" s="615"/>
      <c r="GR94" s="619"/>
      <c r="GS94" s="616"/>
      <c r="GT94" s="616"/>
      <c r="GU94" s="616"/>
      <c r="GV94" s="616"/>
      <c r="GW94" s="616"/>
      <c r="GX94" s="616"/>
      <c r="GY94" s="59"/>
      <c r="GZ94" s="620"/>
      <c r="HA94" s="615"/>
      <c r="HB94" s="615"/>
      <c r="HC94" s="619"/>
      <c r="HD94" s="616"/>
      <c r="HE94" s="616"/>
      <c r="HF94" s="616"/>
      <c r="HG94" s="616"/>
      <c r="HH94" s="616"/>
      <c r="HI94" s="616"/>
      <c r="HJ94" s="59"/>
      <c r="HK94" s="620"/>
      <c r="HL94" s="615"/>
      <c r="HM94" s="615"/>
      <c r="HN94" s="619"/>
      <c r="HO94" s="616"/>
      <c r="HP94" s="616"/>
      <c r="HQ94" s="616"/>
      <c r="HR94" s="616"/>
      <c r="HS94" s="616"/>
      <c r="HT94" s="616"/>
      <c r="HU94" s="59"/>
      <c r="HV94" s="620"/>
      <c r="HW94" s="615"/>
      <c r="HX94" s="615"/>
      <c r="HY94" s="619"/>
      <c r="HZ94" s="616"/>
      <c r="IA94" s="616"/>
      <c r="IB94" s="616"/>
      <c r="IC94" s="616"/>
      <c r="ID94" s="616"/>
      <c r="IE94" s="616"/>
      <c r="IF94" s="59"/>
      <c r="IG94" s="620"/>
      <c r="IH94" s="615"/>
      <c r="II94" s="615"/>
    </row>
    <row r="95" spans="1:243" x14ac:dyDescent="0.3">
      <c r="A95" s="939"/>
      <c r="B95" s="939"/>
      <c r="C95" s="939"/>
      <c r="D95" s="939"/>
      <c r="E95" s="939"/>
      <c r="F95" s="939"/>
      <c r="G95" s="939"/>
      <c r="H95" s="939"/>
      <c r="I95" s="939"/>
      <c r="J95" s="939"/>
      <c r="K95" s="939"/>
      <c r="L95" s="939"/>
      <c r="M95" s="939"/>
      <c r="N95" s="939"/>
      <c r="O95" s="939"/>
      <c r="P95" s="939"/>
      <c r="Q95" s="939"/>
      <c r="R95" s="939"/>
      <c r="S95" s="939"/>
      <c r="T95" s="939"/>
      <c r="U95" s="59"/>
      <c r="V95" s="620"/>
      <c r="W95" s="615"/>
      <c r="X95" s="956"/>
      <c r="Y95" s="956"/>
      <c r="Z95" s="957"/>
      <c r="AA95" s="616"/>
      <c r="AB95" s="616"/>
      <c r="AC95" s="616"/>
      <c r="AD95" s="616"/>
      <c r="AE95" s="59"/>
      <c r="AF95" s="620"/>
      <c r="AG95" s="615"/>
      <c r="AH95" s="615"/>
      <c r="AI95" s="619"/>
      <c r="AJ95" s="616"/>
      <c r="AK95" s="616"/>
      <c r="AL95" s="616"/>
      <c r="AM95" s="616"/>
      <c r="AN95" s="616"/>
      <c r="AO95" s="616"/>
      <c r="AP95" s="59"/>
      <c r="AQ95" s="620"/>
      <c r="AR95" s="615"/>
      <c r="AS95" s="615"/>
      <c r="AT95" s="619"/>
      <c r="AU95" s="616"/>
      <c r="AV95" s="616"/>
      <c r="AW95" s="616"/>
      <c r="AX95" s="616"/>
      <c r="AY95" s="616"/>
      <c r="AZ95" s="616"/>
      <c r="BA95" s="59"/>
      <c r="BB95" s="620"/>
      <c r="BC95" s="615"/>
      <c r="BD95" s="615"/>
      <c r="BE95" s="619"/>
      <c r="BF95" s="616"/>
      <c r="BG95" s="616"/>
      <c r="BH95" s="616"/>
      <c r="BI95" s="616"/>
      <c r="BJ95" s="616"/>
      <c r="BK95" s="616"/>
      <c r="BL95" s="59"/>
      <c r="BM95" s="620"/>
      <c r="BN95" s="615"/>
      <c r="BO95" s="615"/>
      <c r="BP95" s="619"/>
      <c r="BQ95" s="616"/>
      <c r="BR95" s="616"/>
      <c r="BS95" s="616"/>
      <c r="BT95" s="616"/>
      <c r="BU95" s="616"/>
      <c r="BV95" s="616"/>
      <c r="BW95" s="59"/>
      <c r="BX95" s="620"/>
      <c r="BY95" s="615"/>
      <c r="BZ95" s="615"/>
      <c r="CA95" s="619"/>
      <c r="CB95" s="616"/>
      <c r="CC95" s="616"/>
      <c r="CD95" s="616"/>
      <c r="CE95" s="616"/>
      <c r="CF95" s="616"/>
      <c r="CG95" s="616"/>
      <c r="CH95" s="59"/>
      <c r="CI95" s="620"/>
      <c r="CJ95" s="615"/>
      <c r="CK95" s="615"/>
      <c r="CL95" s="619"/>
      <c r="CM95" s="616"/>
      <c r="CN95" s="616"/>
      <c r="CO95" s="616"/>
      <c r="CP95" s="616"/>
      <c r="CQ95" s="616"/>
      <c r="CR95" s="616"/>
      <c r="CS95" s="59"/>
      <c r="CT95" s="620"/>
      <c r="CU95" s="615"/>
      <c r="CV95" s="615"/>
      <c r="CW95" s="619"/>
      <c r="CX95" s="616"/>
      <c r="CY95" s="616"/>
      <c r="CZ95" s="616"/>
      <c r="DA95" s="616"/>
      <c r="DB95" s="616"/>
      <c r="DC95" s="616"/>
      <c r="DD95" s="59"/>
      <c r="DE95" s="620"/>
      <c r="DF95" s="615"/>
      <c r="DG95" s="615"/>
      <c r="DH95" s="619"/>
      <c r="DI95" s="616"/>
      <c r="DJ95" s="616"/>
      <c r="DK95" s="616"/>
      <c r="DL95" s="616"/>
      <c r="DM95" s="616"/>
      <c r="DN95" s="616"/>
      <c r="DO95" s="59"/>
      <c r="DP95" s="620"/>
      <c r="DQ95" s="615"/>
      <c r="DR95" s="615"/>
      <c r="DS95" s="619"/>
      <c r="DT95" s="616"/>
      <c r="DU95" s="616"/>
      <c r="DV95" s="616"/>
      <c r="DW95" s="616"/>
      <c r="DX95" s="616"/>
      <c r="DY95" s="616"/>
      <c r="DZ95" s="59"/>
      <c r="EA95" s="620"/>
      <c r="EB95" s="615"/>
      <c r="EC95" s="615"/>
      <c r="ED95" s="619"/>
      <c r="EE95" s="616"/>
      <c r="EF95" s="616"/>
      <c r="EG95" s="616"/>
      <c r="EH95" s="616"/>
      <c r="EI95" s="616"/>
      <c r="EJ95" s="616"/>
      <c r="EK95" s="59"/>
      <c r="EL95" s="620"/>
      <c r="EM95" s="615"/>
      <c r="EN95" s="615"/>
      <c r="EO95" s="619"/>
      <c r="EP95" s="616"/>
      <c r="EQ95" s="616"/>
      <c r="ER95" s="616"/>
      <c r="ES95" s="616"/>
      <c r="ET95" s="616"/>
      <c r="EU95" s="616"/>
      <c r="EV95" s="59"/>
      <c r="EW95" s="620"/>
      <c r="EX95" s="615"/>
      <c r="EY95" s="615"/>
      <c r="EZ95" s="619"/>
      <c r="FA95" s="616"/>
      <c r="FB95" s="616"/>
      <c r="FC95" s="616"/>
      <c r="FD95" s="616"/>
      <c r="FE95" s="616"/>
      <c r="FF95" s="616"/>
      <c r="FG95" s="59"/>
      <c r="FH95" s="620"/>
      <c r="FI95" s="615"/>
      <c r="FJ95" s="615"/>
      <c r="FK95" s="619"/>
      <c r="FL95" s="616"/>
      <c r="FM95" s="616"/>
      <c r="FN95" s="616"/>
      <c r="FO95" s="616"/>
      <c r="FP95" s="616"/>
      <c r="FQ95" s="616"/>
      <c r="FR95" s="59"/>
      <c r="FS95" s="620"/>
      <c r="FT95" s="615"/>
      <c r="FU95" s="615"/>
      <c r="FV95" s="619"/>
      <c r="FW95" s="616"/>
      <c r="FX95" s="616"/>
      <c r="FY95" s="616"/>
      <c r="FZ95" s="616"/>
      <c r="GA95" s="616"/>
      <c r="GB95" s="616"/>
      <c r="GC95" s="59"/>
      <c r="GD95" s="620"/>
      <c r="GE95" s="615"/>
      <c r="GF95" s="615"/>
      <c r="GG95" s="619"/>
      <c r="GH95" s="616"/>
      <c r="GI95" s="616"/>
      <c r="GJ95" s="616"/>
      <c r="GK95" s="616"/>
      <c r="GL95" s="616"/>
      <c r="GM95" s="616"/>
      <c r="GN95" s="59"/>
      <c r="GO95" s="620"/>
      <c r="GP95" s="615"/>
      <c r="GQ95" s="615"/>
      <c r="GR95" s="619"/>
      <c r="GS95" s="616"/>
      <c r="GT95" s="616"/>
      <c r="GU95" s="616"/>
      <c r="GV95" s="616"/>
      <c r="GW95" s="616"/>
      <c r="GX95" s="616"/>
      <c r="GY95" s="59"/>
      <c r="GZ95" s="620"/>
      <c r="HA95" s="615"/>
      <c r="HB95" s="615"/>
      <c r="HC95" s="619"/>
      <c r="HD95" s="616"/>
      <c r="HE95" s="616"/>
      <c r="HF95" s="616"/>
      <c r="HG95" s="616"/>
      <c r="HH95" s="616"/>
      <c r="HI95" s="616"/>
      <c r="HJ95" s="59"/>
      <c r="HK95" s="620"/>
      <c r="HL95" s="615"/>
      <c r="HM95" s="615"/>
      <c r="HN95" s="619"/>
      <c r="HO95" s="616"/>
      <c r="HP95" s="616"/>
      <c r="HQ95" s="616"/>
      <c r="HR95" s="616"/>
      <c r="HS95" s="616"/>
      <c r="HT95" s="616"/>
      <c r="HU95" s="59"/>
      <c r="HV95" s="620"/>
      <c r="HW95" s="615"/>
      <c r="HX95" s="615"/>
      <c r="HY95" s="619"/>
      <c r="HZ95" s="616"/>
      <c r="IA95" s="616"/>
      <c r="IB95" s="616"/>
      <c r="IC95" s="616"/>
      <c r="ID95" s="616"/>
      <c r="IE95" s="616"/>
      <c r="IF95" s="59"/>
      <c r="IG95" s="620"/>
      <c r="IH95" s="615"/>
      <c r="II95" s="615"/>
    </row>
    <row r="96" spans="1:243" x14ac:dyDescent="0.3">
      <c r="A96" s="939"/>
      <c r="B96" s="939"/>
      <c r="C96" s="939"/>
      <c r="D96" s="939"/>
      <c r="E96" s="939"/>
      <c r="F96" s="939"/>
      <c r="G96" s="939"/>
      <c r="H96" s="939"/>
      <c r="I96" s="939"/>
      <c r="J96" s="939"/>
      <c r="K96" s="939"/>
      <c r="L96" s="939"/>
      <c r="M96" s="939"/>
      <c r="N96" s="939"/>
      <c r="O96" s="939"/>
      <c r="P96" s="939"/>
      <c r="Q96" s="939"/>
      <c r="R96" s="939"/>
      <c r="S96" s="939"/>
      <c r="T96" s="939"/>
      <c r="U96" s="59"/>
      <c r="V96" s="620"/>
      <c r="W96" s="615"/>
      <c r="X96" s="956"/>
      <c r="Y96" s="956"/>
      <c r="Z96" s="957"/>
      <c r="AA96" s="616"/>
      <c r="AB96" s="616"/>
      <c r="AC96" s="616"/>
      <c r="AD96" s="616"/>
      <c r="AE96" s="59"/>
      <c r="AF96" s="620"/>
      <c r="AG96" s="615"/>
      <c r="AH96" s="615"/>
      <c r="AI96" s="619"/>
      <c r="AJ96" s="616"/>
      <c r="AK96" s="616"/>
      <c r="AL96" s="616"/>
      <c r="AM96" s="616"/>
      <c r="AN96" s="616"/>
      <c r="AO96" s="616"/>
      <c r="AP96" s="59"/>
      <c r="AQ96" s="620"/>
      <c r="AR96" s="615"/>
      <c r="AS96" s="615"/>
      <c r="AT96" s="619"/>
      <c r="AU96" s="616"/>
      <c r="AV96" s="616"/>
      <c r="AW96" s="616"/>
      <c r="AX96" s="616"/>
      <c r="AY96" s="616"/>
      <c r="AZ96" s="616"/>
      <c r="BA96" s="59"/>
      <c r="BB96" s="620"/>
      <c r="BC96" s="615"/>
      <c r="BD96" s="615"/>
      <c r="BE96" s="619"/>
      <c r="BF96" s="616"/>
      <c r="BG96" s="616"/>
      <c r="BH96" s="616"/>
      <c r="BI96" s="616"/>
      <c r="BJ96" s="616"/>
      <c r="BK96" s="616"/>
      <c r="BL96" s="59"/>
      <c r="BM96" s="620"/>
      <c r="BN96" s="615"/>
      <c r="BO96" s="615"/>
      <c r="BP96" s="619"/>
      <c r="BQ96" s="616"/>
      <c r="BR96" s="616"/>
      <c r="BS96" s="616"/>
      <c r="BT96" s="616"/>
      <c r="BU96" s="616"/>
      <c r="BV96" s="616"/>
      <c r="BW96" s="59"/>
      <c r="BX96" s="620"/>
      <c r="BY96" s="615"/>
      <c r="BZ96" s="615"/>
      <c r="CA96" s="619"/>
      <c r="CB96" s="616"/>
      <c r="CC96" s="616"/>
      <c r="CD96" s="616"/>
      <c r="CE96" s="616"/>
      <c r="CF96" s="616"/>
      <c r="CG96" s="616"/>
      <c r="CH96" s="59"/>
      <c r="CI96" s="620"/>
      <c r="CJ96" s="615"/>
      <c r="CK96" s="615"/>
      <c r="CL96" s="619"/>
      <c r="CM96" s="616"/>
      <c r="CN96" s="616"/>
      <c r="CO96" s="616"/>
      <c r="CP96" s="616"/>
      <c r="CQ96" s="616"/>
      <c r="CR96" s="616"/>
      <c r="CS96" s="59"/>
      <c r="CT96" s="620"/>
      <c r="CU96" s="615"/>
      <c r="CV96" s="615"/>
      <c r="CW96" s="619"/>
      <c r="CX96" s="616"/>
      <c r="CY96" s="616"/>
      <c r="CZ96" s="616"/>
      <c r="DA96" s="616"/>
      <c r="DB96" s="616"/>
      <c r="DC96" s="616"/>
      <c r="DD96" s="59"/>
      <c r="DE96" s="620"/>
      <c r="DF96" s="615"/>
      <c r="DG96" s="615"/>
      <c r="DH96" s="619"/>
      <c r="DI96" s="616"/>
      <c r="DJ96" s="616"/>
      <c r="DK96" s="616"/>
      <c r="DL96" s="616"/>
      <c r="DM96" s="616"/>
      <c r="DN96" s="616"/>
      <c r="DO96" s="59"/>
      <c r="DP96" s="620"/>
      <c r="DQ96" s="615"/>
      <c r="DR96" s="615"/>
      <c r="DS96" s="619"/>
      <c r="DT96" s="616"/>
      <c r="DU96" s="616"/>
      <c r="DV96" s="616"/>
      <c r="DW96" s="616"/>
      <c r="DX96" s="616"/>
      <c r="DY96" s="616"/>
      <c r="DZ96" s="59"/>
      <c r="EA96" s="620"/>
      <c r="EB96" s="615"/>
      <c r="EC96" s="615"/>
      <c r="ED96" s="619"/>
      <c r="EE96" s="616"/>
      <c r="EF96" s="616"/>
      <c r="EG96" s="616"/>
      <c r="EH96" s="616"/>
      <c r="EI96" s="616"/>
      <c r="EJ96" s="616"/>
      <c r="EK96" s="59"/>
      <c r="EL96" s="620"/>
      <c r="EM96" s="615"/>
      <c r="EN96" s="615"/>
      <c r="EO96" s="619"/>
      <c r="EP96" s="616"/>
      <c r="EQ96" s="616"/>
      <c r="ER96" s="616"/>
      <c r="ES96" s="616"/>
      <c r="ET96" s="616"/>
      <c r="EU96" s="616"/>
      <c r="EV96" s="59"/>
      <c r="EW96" s="620"/>
      <c r="EX96" s="615"/>
      <c r="EY96" s="615"/>
      <c r="EZ96" s="619"/>
      <c r="FA96" s="616"/>
      <c r="FB96" s="616"/>
      <c r="FC96" s="616"/>
      <c r="FD96" s="616"/>
      <c r="FE96" s="616"/>
      <c r="FF96" s="616"/>
      <c r="FG96" s="59"/>
      <c r="FH96" s="620"/>
      <c r="FI96" s="615"/>
      <c r="FJ96" s="615"/>
      <c r="FK96" s="619"/>
      <c r="FL96" s="616"/>
      <c r="FM96" s="616"/>
      <c r="FN96" s="616"/>
      <c r="FO96" s="616"/>
      <c r="FP96" s="616"/>
      <c r="FQ96" s="616"/>
      <c r="FR96" s="59"/>
      <c r="FS96" s="620"/>
      <c r="FT96" s="615"/>
      <c r="FU96" s="615"/>
      <c r="FV96" s="619"/>
      <c r="FW96" s="616"/>
      <c r="FX96" s="616"/>
      <c r="FY96" s="616"/>
      <c r="FZ96" s="616"/>
      <c r="GA96" s="616"/>
      <c r="GB96" s="616"/>
      <c r="GC96" s="59"/>
      <c r="GD96" s="620"/>
      <c r="GE96" s="615"/>
      <c r="GF96" s="615"/>
      <c r="GG96" s="619"/>
      <c r="GH96" s="616"/>
      <c r="GI96" s="616"/>
      <c r="GJ96" s="616"/>
      <c r="GK96" s="616"/>
      <c r="GL96" s="616"/>
      <c r="GM96" s="616"/>
      <c r="GN96" s="59"/>
      <c r="GO96" s="620"/>
      <c r="GP96" s="615"/>
      <c r="GQ96" s="615"/>
      <c r="GR96" s="619"/>
      <c r="GS96" s="616"/>
      <c r="GT96" s="616"/>
      <c r="GU96" s="616"/>
      <c r="GV96" s="616"/>
      <c r="GW96" s="616"/>
      <c r="GX96" s="616"/>
      <c r="GY96" s="59"/>
      <c r="GZ96" s="620"/>
      <c r="HA96" s="615"/>
      <c r="HB96" s="615"/>
      <c r="HC96" s="619"/>
      <c r="HD96" s="616"/>
      <c r="HE96" s="616"/>
      <c r="HF96" s="616"/>
      <c r="HG96" s="616"/>
      <c r="HH96" s="616"/>
      <c r="HI96" s="616"/>
      <c r="HJ96" s="59"/>
      <c r="HK96" s="620"/>
      <c r="HL96" s="615"/>
      <c r="HM96" s="615"/>
      <c r="HN96" s="619"/>
      <c r="HO96" s="616"/>
      <c r="HP96" s="616"/>
      <c r="HQ96" s="616"/>
      <c r="HR96" s="616"/>
      <c r="HS96" s="616"/>
      <c r="HT96" s="616"/>
      <c r="HU96" s="59"/>
      <c r="HV96" s="620"/>
      <c r="HW96" s="615"/>
      <c r="HX96" s="615"/>
      <c r="HY96" s="619"/>
      <c r="HZ96" s="616"/>
      <c r="IA96" s="616"/>
      <c r="IB96" s="616"/>
      <c r="IC96" s="616"/>
      <c r="ID96" s="616"/>
      <c r="IE96" s="616"/>
      <c r="IF96" s="59"/>
      <c r="IG96" s="620"/>
      <c r="IH96" s="615"/>
      <c r="II96" s="615"/>
    </row>
    <row r="97" spans="2:243" ht="13.5" x14ac:dyDescent="0.25">
      <c r="X97" s="954"/>
      <c r="Y97" s="954"/>
      <c r="Z97" s="955"/>
    </row>
    <row r="98" spans="2:243" x14ac:dyDescent="0.3">
      <c r="X98" s="956"/>
      <c r="Y98" s="956"/>
      <c r="Z98" s="957"/>
    </row>
    <row r="99" spans="2:243" x14ac:dyDescent="0.3">
      <c r="X99" s="956"/>
      <c r="Y99" s="956"/>
      <c r="Z99" s="957"/>
    </row>
    <row r="100" spans="2:243" x14ac:dyDescent="0.3">
      <c r="X100" s="956"/>
      <c r="Y100" s="956"/>
      <c r="Z100" s="957"/>
    </row>
    <row r="101" spans="2:243" x14ac:dyDescent="0.3">
      <c r="X101" s="956"/>
      <c r="Y101" s="956"/>
      <c r="Z101" s="957"/>
    </row>
    <row r="102" spans="2:243" x14ac:dyDescent="0.3">
      <c r="X102" s="956"/>
      <c r="Y102" s="956"/>
      <c r="Z102" s="957"/>
    </row>
    <row r="103" spans="2:243" x14ac:dyDescent="0.3">
      <c r="B103" s="982"/>
      <c r="C103" s="982"/>
      <c r="D103" s="983"/>
      <c r="E103" s="983"/>
      <c r="F103" s="983"/>
      <c r="G103" s="983"/>
      <c r="H103" s="983"/>
      <c r="I103" s="983"/>
      <c r="J103" s="983"/>
      <c r="K103" s="983"/>
      <c r="L103" s="983"/>
      <c r="M103" s="983"/>
      <c r="N103" s="983"/>
      <c r="O103" s="983"/>
      <c r="P103" s="983"/>
      <c r="Q103" s="983"/>
      <c r="R103" s="983"/>
      <c r="S103" s="983"/>
      <c r="T103" s="982"/>
      <c r="U103" s="982"/>
      <c r="V103" s="982"/>
      <c r="W103" s="982"/>
      <c r="X103" s="954"/>
      <c r="Y103" s="954"/>
      <c r="Z103" s="955"/>
      <c r="AA103" s="982"/>
      <c r="AB103" s="982"/>
      <c r="AC103" s="982"/>
      <c r="AD103" s="982"/>
      <c r="AE103" s="982"/>
      <c r="AF103" s="982"/>
      <c r="AG103" s="982"/>
      <c r="AH103" s="982"/>
      <c r="AI103" s="982"/>
      <c r="AJ103" s="982"/>
      <c r="AK103" s="982"/>
      <c r="AL103" s="982"/>
      <c r="AM103" s="982"/>
      <c r="AN103" s="982"/>
      <c r="AO103" s="982"/>
      <c r="AP103" s="982"/>
      <c r="AQ103" s="982"/>
      <c r="AR103" s="982"/>
      <c r="AS103" s="982"/>
      <c r="AT103" s="982"/>
      <c r="AU103" s="982"/>
      <c r="AV103" s="982"/>
      <c r="AW103" s="982"/>
      <c r="AX103" s="982"/>
      <c r="AY103" s="982"/>
      <c r="AZ103" s="982"/>
      <c r="BA103" s="982"/>
      <c r="BB103" s="982"/>
      <c r="BC103" s="982"/>
      <c r="BD103" s="982"/>
      <c r="BE103" s="982"/>
      <c r="BF103" s="982"/>
      <c r="BG103" s="982"/>
      <c r="BH103" s="982"/>
      <c r="BI103" s="982"/>
      <c r="BJ103" s="982"/>
      <c r="BK103" s="982"/>
      <c r="BL103" s="982"/>
      <c r="BM103" s="982"/>
      <c r="BN103" s="982"/>
      <c r="BO103" s="982"/>
      <c r="BP103" s="982"/>
      <c r="BQ103" s="982"/>
      <c r="BR103" s="982"/>
      <c r="BS103" s="982"/>
      <c r="BT103" s="982"/>
      <c r="BU103" s="982"/>
      <c r="BV103" s="982"/>
      <c r="BW103" s="982"/>
      <c r="BX103" s="982"/>
      <c r="BY103" s="982"/>
      <c r="BZ103" s="982"/>
      <c r="CA103" s="982"/>
      <c r="CB103" s="982"/>
      <c r="CC103" s="982"/>
      <c r="CD103" s="982"/>
      <c r="CE103" s="982"/>
      <c r="CF103" s="982"/>
      <c r="CG103" s="982"/>
      <c r="CH103" s="982"/>
      <c r="CI103" s="982"/>
      <c r="CJ103" s="982"/>
      <c r="CK103" s="982"/>
      <c r="CL103" s="982"/>
      <c r="CM103" s="982"/>
      <c r="CN103" s="982"/>
      <c r="CO103" s="982"/>
      <c r="CP103" s="982"/>
      <c r="CQ103" s="982"/>
      <c r="CR103" s="982"/>
      <c r="CS103" s="982"/>
      <c r="CT103" s="982"/>
      <c r="CU103" s="982"/>
      <c r="CV103" s="982"/>
      <c r="CW103" s="982"/>
      <c r="CX103" s="982"/>
      <c r="CY103" s="982"/>
      <c r="CZ103" s="982"/>
      <c r="DA103" s="982"/>
      <c r="DB103" s="982"/>
      <c r="DC103" s="982"/>
      <c r="DD103" s="982"/>
      <c r="DE103" s="982"/>
      <c r="DF103" s="982"/>
      <c r="DG103" s="982"/>
      <c r="DH103" s="982"/>
      <c r="DI103" s="982"/>
      <c r="DJ103" s="982"/>
      <c r="DK103" s="982"/>
      <c r="DL103" s="982"/>
      <c r="DM103" s="982"/>
      <c r="DN103" s="982"/>
      <c r="DO103" s="982"/>
      <c r="DP103" s="982"/>
      <c r="DQ103" s="982"/>
      <c r="DR103" s="982"/>
      <c r="DS103" s="982"/>
      <c r="DT103" s="982"/>
      <c r="DU103" s="982"/>
      <c r="DV103" s="982"/>
      <c r="DW103" s="982"/>
      <c r="DX103" s="982"/>
      <c r="DY103" s="982"/>
      <c r="DZ103" s="982"/>
      <c r="EA103" s="982"/>
      <c r="EB103" s="982"/>
      <c r="EC103" s="982"/>
      <c r="ED103" s="982"/>
      <c r="EE103" s="982"/>
      <c r="EF103" s="982"/>
      <c r="EG103" s="982"/>
      <c r="EH103" s="982"/>
      <c r="EI103" s="982"/>
      <c r="EJ103" s="982"/>
      <c r="EK103" s="982"/>
      <c r="EL103" s="982"/>
      <c r="EM103" s="982"/>
      <c r="EN103" s="982"/>
      <c r="EO103" s="982"/>
      <c r="EP103" s="982"/>
      <c r="EQ103" s="982"/>
      <c r="ER103" s="982"/>
      <c r="ES103" s="982"/>
      <c r="ET103" s="982"/>
      <c r="EU103" s="982"/>
      <c r="EV103" s="982"/>
      <c r="EW103" s="982"/>
      <c r="EX103" s="982"/>
      <c r="EY103" s="982"/>
      <c r="EZ103" s="982"/>
      <c r="FA103" s="982"/>
      <c r="FB103" s="982"/>
      <c r="FC103" s="982"/>
      <c r="FD103" s="982"/>
      <c r="FE103" s="982"/>
      <c r="FF103" s="982"/>
      <c r="FG103" s="982"/>
      <c r="FH103" s="982"/>
      <c r="FI103" s="982"/>
      <c r="FJ103" s="982"/>
      <c r="FK103" s="982"/>
      <c r="FL103" s="982"/>
      <c r="FM103" s="982"/>
      <c r="FN103" s="982"/>
      <c r="FO103" s="982"/>
      <c r="FP103" s="982"/>
      <c r="FQ103" s="982"/>
      <c r="FR103" s="982"/>
      <c r="FS103" s="982"/>
      <c r="FT103" s="982"/>
      <c r="FU103" s="982"/>
      <c r="FV103" s="982"/>
      <c r="FW103" s="982"/>
      <c r="FX103" s="982"/>
      <c r="FY103" s="982"/>
      <c r="FZ103" s="982"/>
      <c r="GA103" s="982"/>
      <c r="GB103" s="982"/>
      <c r="GC103" s="982"/>
      <c r="GD103" s="982"/>
      <c r="GE103" s="982"/>
      <c r="GF103" s="982"/>
      <c r="GG103" s="982"/>
      <c r="GH103" s="982"/>
      <c r="GI103" s="982"/>
      <c r="GJ103" s="982"/>
      <c r="GK103" s="982"/>
      <c r="GL103" s="982"/>
      <c r="GM103" s="982"/>
      <c r="GN103" s="982"/>
      <c r="GO103" s="982"/>
      <c r="GP103" s="982"/>
      <c r="GQ103" s="982"/>
      <c r="GR103" s="982"/>
      <c r="GS103" s="982"/>
      <c r="GT103" s="982"/>
      <c r="GU103" s="982"/>
      <c r="GV103" s="982"/>
      <c r="GW103" s="982"/>
      <c r="GX103" s="982"/>
      <c r="GY103" s="982"/>
      <c r="GZ103" s="982"/>
      <c r="HA103" s="982"/>
      <c r="HB103" s="982"/>
      <c r="HC103" s="982"/>
      <c r="HD103" s="982"/>
      <c r="HE103" s="982"/>
      <c r="HF103" s="982"/>
      <c r="HG103" s="982"/>
      <c r="HH103" s="982"/>
      <c r="HI103" s="982"/>
      <c r="HJ103" s="982"/>
      <c r="HK103" s="982"/>
      <c r="HL103" s="982"/>
      <c r="HM103" s="982"/>
      <c r="HN103" s="982"/>
      <c r="HO103" s="982"/>
      <c r="HP103" s="982"/>
      <c r="HQ103" s="982"/>
      <c r="HR103" s="982"/>
      <c r="HS103" s="982"/>
      <c r="HT103" s="982"/>
      <c r="HU103" s="982"/>
      <c r="HV103" s="982"/>
      <c r="HW103" s="982"/>
      <c r="HX103" s="982"/>
      <c r="HY103" s="982"/>
      <c r="HZ103" s="982"/>
      <c r="IA103" s="982"/>
      <c r="IB103" s="982"/>
      <c r="IC103" s="982"/>
      <c r="ID103" s="982"/>
      <c r="IE103" s="982"/>
      <c r="IF103" s="982"/>
      <c r="IG103" s="982"/>
      <c r="IH103" s="982"/>
      <c r="II103" s="982"/>
    </row>
    <row r="104" spans="2:243" x14ac:dyDescent="0.3">
      <c r="B104" s="982"/>
      <c r="C104" s="982"/>
      <c r="D104" s="983"/>
      <c r="E104" s="983"/>
      <c r="F104" s="983"/>
      <c r="G104" s="983"/>
      <c r="H104" s="983"/>
      <c r="I104" s="983"/>
      <c r="J104" s="983"/>
      <c r="K104" s="983"/>
      <c r="L104" s="983"/>
      <c r="M104" s="983"/>
      <c r="N104" s="983"/>
      <c r="O104" s="983"/>
      <c r="P104" s="983"/>
      <c r="Q104" s="983"/>
      <c r="R104" s="983"/>
      <c r="S104" s="983"/>
      <c r="T104" s="982"/>
      <c r="U104" s="982"/>
      <c r="V104" s="982"/>
      <c r="W104" s="982"/>
      <c r="X104" s="956"/>
      <c r="Y104" s="956"/>
      <c r="Z104" s="957"/>
      <c r="AA104" s="982"/>
      <c r="AB104" s="982"/>
      <c r="AC104" s="982"/>
      <c r="AD104" s="982"/>
      <c r="AE104" s="982"/>
      <c r="AF104" s="982"/>
      <c r="AG104" s="982"/>
      <c r="AH104" s="982"/>
      <c r="AI104" s="982"/>
      <c r="AJ104" s="982"/>
      <c r="AK104" s="982"/>
      <c r="AL104" s="982"/>
      <c r="AM104" s="982"/>
      <c r="AN104" s="982"/>
      <c r="AO104" s="982"/>
      <c r="AP104" s="982"/>
      <c r="AQ104" s="982"/>
      <c r="AR104" s="982"/>
      <c r="AS104" s="982"/>
      <c r="AT104" s="982"/>
      <c r="AU104" s="982"/>
      <c r="AV104" s="982"/>
      <c r="AW104" s="982"/>
      <c r="AX104" s="982"/>
      <c r="AY104" s="982"/>
      <c r="AZ104" s="982"/>
      <c r="BA104" s="982"/>
      <c r="BB104" s="982"/>
      <c r="BC104" s="982"/>
      <c r="BD104" s="982"/>
      <c r="BE104" s="982"/>
      <c r="BF104" s="982"/>
      <c r="BG104" s="982"/>
      <c r="BH104" s="982"/>
      <c r="BI104" s="982"/>
      <c r="BJ104" s="982"/>
      <c r="BK104" s="982"/>
      <c r="BL104" s="982"/>
      <c r="BM104" s="982"/>
      <c r="BN104" s="982"/>
      <c r="BO104" s="982"/>
      <c r="BP104" s="982"/>
      <c r="BQ104" s="982"/>
      <c r="BR104" s="982"/>
      <c r="BS104" s="982"/>
      <c r="BT104" s="982"/>
      <c r="BU104" s="982"/>
      <c r="BV104" s="982"/>
      <c r="BW104" s="982"/>
      <c r="BX104" s="982"/>
      <c r="BY104" s="982"/>
      <c r="BZ104" s="982"/>
      <c r="CA104" s="982"/>
      <c r="CB104" s="982"/>
      <c r="CC104" s="982"/>
      <c r="CD104" s="982"/>
      <c r="CE104" s="982"/>
      <c r="CF104" s="982"/>
      <c r="CG104" s="982"/>
      <c r="CH104" s="982"/>
      <c r="CI104" s="982"/>
      <c r="CJ104" s="982"/>
      <c r="CK104" s="982"/>
      <c r="CL104" s="982"/>
      <c r="CM104" s="982"/>
      <c r="CN104" s="982"/>
      <c r="CO104" s="982"/>
      <c r="CP104" s="982"/>
      <c r="CQ104" s="982"/>
      <c r="CR104" s="982"/>
      <c r="CS104" s="982"/>
      <c r="CT104" s="982"/>
      <c r="CU104" s="982"/>
      <c r="CV104" s="982"/>
      <c r="CW104" s="982"/>
      <c r="CX104" s="982"/>
      <c r="CY104" s="982"/>
      <c r="CZ104" s="982"/>
      <c r="DA104" s="982"/>
      <c r="DB104" s="982"/>
      <c r="DC104" s="982"/>
      <c r="DD104" s="982"/>
      <c r="DE104" s="982"/>
      <c r="DF104" s="982"/>
      <c r="DG104" s="982"/>
      <c r="DH104" s="982"/>
      <c r="DI104" s="982"/>
      <c r="DJ104" s="982"/>
      <c r="DK104" s="982"/>
      <c r="DL104" s="982"/>
      <c r="DM104" s="982"/>
      <c r="DN104" s="982"/>
      <c r="DO104" s="982"/>
      <c r="DP104" s="982"/>
      <c r="DQ104" s="982"/>
      <c r="DR104" s="982"/>
      <c r="DS104" s="982"/>
      <c r="DT104" s="982"/>
      <c r="DU104" s="982"/>
      <c r="DV104" s="982"/>
      <c r="DW104" s="982"/>
      <c r="DX104" s="982"/>
      <c r="DY104" s="982"/>
      <c r="DZ104" s="982"/>
      <c r="EA104" s="982"/>
      <c r="EB104" s="982"/>
      <c r="EC104" s="982"/>
      <c r="ED104" s="982"/>
      <c r="EE104" s="982"/>
      <c r="EF104" s="982"/>
      <c r="EG104" s="982"/>
      <c r="EH104" s="982"/>
      <c r="EI104" s="982"/>
      <c r="EJ104" s="982"/>
      <c r="EK104" s="982"/>
      <c r="EL104" s="982"/>
      <c r="EM104" s="982"/>
      <c r="EN104" s="982"/>
      <c r="EO104" s="982"/>
      <c r="EP104" s="982"/>
      <c r="EQ104" s="982"/>
      <c r="ER104" s="982"/>
      <c r="ES104" s="982"/>
      <c r="ET104" s="982"/>
      <c r="EU104" s="982"/>
      <c r="EV104" s="982"/>
      <c r="EW104" s="982"/>
      <c r="EX104" s="982"/>
      <c r="EY104" s="982"/>
      <c r="EZ104" s="982"/>
      <c r="FA104" s="982"/>
      <c r="FB104" s="982"/>
      <c r="FC104" s="982"/>
      <c r="FD104" s="982"/>
      <c r="FE104" s="982"/>
      <c r="FF104" s="982"/>
      <c r="FG104" s="982"/>
      <c r="FH104" s="982"/>
      <c r="FI104" s="982"/>
      <c r="FJ104" s="982"/>
      <c r="FK104" s="982"/>
      <c r="FL104" s="982"/>
      <c r="FM104" s="982"/>
      <c r="FN104" s="982"/>
      <c r="FO104" s="982"/>
      <c r="FP104" s="982"/>
      <c r="FQ104" s="982"/>
      <c r="FR104" s="982"/>
      <c r="FS104" s="982"/>
      <c r="FT104" s="982"/>
      <c r="FU104" s="982"/>
      <c r="FV104" s="982"/>
      <c r="FW104" s="982"/>
      <c r="FX104" s="982"/>
      <c r="FY104" s="982"/>
      <c r="FZ104" s="982"/>
      <c r="GA104" s="982"/>
      <c r="GB104" s="982"/>
      <c r="GC104" s="982"/>
      <c r="GD104" s="982"/>
      <c r="GE104" s="982"/>
      <c r="GF104" s="982"/>
      <c r="GG104" s="982"/>
      <c r="GH104" s="982"/>
      <c r="GI104" s="982"/>
      <c r="GJ104" s="982"/>
      <c r="GK104" s="982"/>
      <c r="GL104" s="982"/>
      <c r="GM104" s="982"/>
      <c r="GN104" s="982"/>
      <c r="GO104" s="982"/>
      <c r="GP104" s="982"/>
      <c r="GQ104" s="982"/>
      <c r="GR104" s="982"/>
      <c r="GS104" s="982"/>
      <c r="GT104" s="982"/>
      <c r="GU104" s="982"/>
      <c r="GV104" s="982"/>
      <c r="GW104" s="982"/>
      <c r="GX104" s="982"/>
      <c r="GY104" s="982"/>
      <c r="GZ104" s="982"/>
      <c r="HA104" s="982"/>
      <c r="HB104" s="982"/>
      <c r="HC104" s="982"/>
      <c r="HD104" s="982"/>
      <c r="HE104" s="982"/>
      <c r="HF104" s="982"/>
      <c r="HG104" s="982"/>
      <c r="HH104" s="982"/>
      <c r="HI104" s="982"/>
      <c r="HJ104" s="982"/>
      <c r="HK104" s="982"/>
      <c r="HL104" s="982"/>
      <c r="HM104" s="982"/>
      <c r="HN104" s="982"/>
      <c r="HO104" s="982"/>
      <c r="HP104" s="982"/>
      <c r="HQ104" s="982"/>
      <c r="HR104" s="982"/>
      <c r="HS104" s="982"/>
      <c r="HT104" s="982"/>
      <c r="HU104" s="982"/>
      <c r="HV104" s="982"/>
      <c r="HW104" s="982"/>
      <c r="HX104" s="982"/>
      <c r="HY104" s="982"/>
      <c r="HZ104" s="982"/>
      <c r="IA104" s="982"/>
      <c r="IB104" s="982"/>
      <c r="IC104" s="982"/>
      <c r="ID104" s="982"/>
      <c r="IE104" s="982"/>
      <c r="IF104" s="982"/>
      <c r="IG104" s="982"/>
      <c r="IH104" s="982"/>
      <c r="II104" s="982"/>
    </row>
    <row r="105" spans="2:243" x14ac:dyDescent="0.3">
      <c r="B105" s="982"/>
      <c r="C105" s="982"/>
      <c r="D105" s="983"/>
      <c r="E105" s="983"/>
      <c r="F105" s="983"/>
      <c r="G105" s="983"/>
      <c r="H105" s="983"/>
      <c r="I105" s="983"/>
      <c r="J105" s="983"/>
      <c r="K105" s="983"/>
      <c r="L105" s="983"/>
      <c r="M105" s="983"/>
      <c r="N105" s="983"/>
      <c r="O105" s="983"/>
      <c r="P105" s="983"/>
      <c r="Q105" s="983"/>
      <c r="R105" s="983"/>
      <c r="S105" s="983"/>
      <c r="T105" s="982"/>
      <c r="U105" s="982"/>
      <c r="V105" s="982"/>
      <c r="W105" s="982"/>
      <c r="X105" s="956"/>
      <c r="Y105" s="956"/>
      <c r="Z105" s="957"/>
      <c r="AA105" s="982"/>
      <c r="AB105" s="982"/>
      <c r="AC105" s="982"/>
      <c r="AD105" s="982"/>
      <c r="AE105" s="982"/>
      <c r="AF105" s="982"/>
      <c r="AG105" s="982"/>
      <c r="AH105" s="982"/>
      <c r="AI105" s="982"/>
      <c r="AJ105" s="982"/>
      <c r="AK105" s="982"/>
      <c r="AL105" s="982"/>
      <c r="AM105" s="982"/>
      <c r="AN105" s="982"/>
      <c r="AO105" s="982"/>
      <c r="AP105" s="982"/>
      <c r="AQ105" s="982"/>
      <c r="AR105" s="982"/>
      <c r="AS105" s="982"/>
      <c r="AT105" s="982"/>
      <c r="AU105" s="982"/>
      <c r="AV105" s="982"/>
      <c r="AW105" s="982"/>
      <c r="AX105" s="982"/>
      <c r="AY105" s="982"/>
      <c r="AZ105" s="982"/>
      <c r="BA105" s="982"/>
      <c r="BB105" s="982"/>
      <c r="BC105" s="982"/>
      <c r="BD105" s="982"/>
      <c r="BE105" s="982"/>
      <c r="BF105" s="982"/>
      <c r="BG105" s="982"/>
      <c r="BH105" s="982"/>
      <c r="BI105" s="982"/>
      <c r="BJ105" s="982"/>
      <c r="BK105" s="982"/>
      <c r="BL105" s="982"/>
      <c r="BM105" s="982"/>
      <c r="BN105" s="982"/>
      <c r="BO105" s="982"/>
      <c r="BP105" s="982"/>
      <c r="BQ105" s="982"/>
      <c r="BR105" s="982"/>
      <c r="BS105" s="982"/>
      <c r="BT105" s="982"/>
      <c r="BU105" s="982"/>
      <c r="BV105" s="982"/>
      <c r="BW105" s="982"/>
      <c r="BX105" s="982"/>
      <c r="BY105" s="982"/>
      <c r="BZ105" s="982"/>
      <c r="CA105" s="982"/>
      <c r="CB105" s="982"/>
      <c r="CC105" s="982"/>
      <c r="CD105" s="982"/>
      <c r="CE105" s="982"/>
      <c r="CF105" s="982"/>
      <c r="CG105" s="982"/>
      <c r="CH105" s="982"/>
      <c r="CI105" s="982"/>
      <c r="CJ105" s="982"/>
      <c r="CK105" s="982"/>
      <c r="CL105" s="982"/>
      <c r="CM105" s="982"/>
      <c r="CN105" s="982"/>
      <c r="CO105" s="982"/>
      <c r="CP105" s="982"/>
      <c r="CQ105" s="982"/>
      <c r="CR105" s="982"/>
      <c r="CS105" s="982"/>
      <c r="CT105" s="982"/>
      <c r="CU105" s="982"/>
      <c r="CV105" s="982"/>
      <c r="CW105" s="982"/>
      <c r="CX105" s="982"/>
      <c r="CY105" s="982"/>
      <c r="CZ105" s="982"/>
      <c r="DA105" s="982"/>
      <c r="DB105" s="982"/>
      <c r="DC105" s="982"/>
      <c r="DD105" s="982"/>
      <c r="DE105" s="982"/>
      <c r="DF105" s="982"/>
      <c r="DG105" s="982"/>
      <c r="DH105" s="982"/>
      <c r="DI105" s="982"/>
      <c r="DJ105" s="982"/>
      <c r="DK105" s="982"/>
      <c r="DL105" s="982"/>
      <c r="DM105" s="982"/>
      <c r="DN105" s="982"/>
      <c r="DO105" s="982"/>
      <c r="DP105" s="982"/>
      <c r="DQ105" s="982"/>
      <c r="DR105" s="982"/>
      <c r="DS105" s="982"/>
      <c r="DT105" s="982"/>
      <c r="DU105" s="982"/>
      <c r="DV105" s="982"/>
      <c r="DW105" s="982"/>
      <c r="DX105" s="982"/>
      <c r="DY105" s="982"/>
      <c r="DZ105" s="982"/>
      <c r="EA105" s="982"/>
      <c r="EB105" s="982"/>
      <c r="EC105" s="982"/>
      <c r="ED105" s="982"/>
      <c r="EE105" s="982"/>
      <c r="EF105" s="982"/>
      <c r="EG105" s="982"/>
      <c r="EH105" s="982"/>
      <c r="EI105" s="982"/>
      <c r="EJ105" s="982"/>
      <c r="EK105" s="982"/>
      <c r="EL105" s="982"/>
      <c r="EM105" s="982"/>
      <c r="EN105" s="982"/>
      <c r="EO105" s="982"/>
      <c r="EP105" s="982"/>
      <c r="EQ105" s="982"/>
      <c r="ER105" s="982"/>
      <c r="ES105" s="982"/>
      <c r="ET105" s="982"/>
      <c r="EU105" s="982"/>
      <c r="EV105" s="982"/>
      <c r="EW105" s="982"/>
      <c r="EX105" s="982"/>
      <c r="EY105" s="982"/>
      <c r="EZ105" s="982"/>
      <c r="FA105" s="982"/>
      <c r="FB105" s="982"/>
      <c r="FC105" s="982"/>
      <c r="FD105" s="982"/>
      <c r="FE105" s="982"/>
      <c r="FF105" s="982"/>
      <c r="FG105" s="982"/>
      <c r="FH105" s="982"/>
      <c r="FI105" s="982"/>
      <c r="FJ105" s="982"/>
      <c r="FK105" s="982"/>
      <c r="FL105" s="982"/>
      <c r="FM105" s="982"/>
      <c r="FN105" s="982"/>
      <c r="FO105" s="982"/>
      <c r="FP105" s="982"/>
      <c r="FQ105" s="982"/>
      <c r="FR105" s="982"/>
      <c r="FS105" s="982"/>
      <c r="FT105" s="982"/>
      <c r="FU105" s="982"/>
      <c r="FV105" s="982"/>
      <c r="FW105" s="982"/>
      <c r="FX105" s="982"/>
      <c r="FY105" s="982"/>
      <c r="FZ105" s="982"/>
      <c r="GA105" s="982"/>
      <c r="GB105" s="982"/>
      <c r="GC105" s="982"/>
      <c r="GD105" s="982"/>
      <c r="GE105" s="982"/>
      <c r="GF105" s="982"/>
      <c r="GG105" s="982"/>
      <c r="GH105" s="982"/>
      <c r="GI105" s="982"/>
      <c r="GJ105" s="982"/>
      <c r="GK105" s="982"/>
      <c r="GL105" s="982"/>
      <c r="GM105" s="982"/>
      <c r="GN105" s="982"/>
      <c r="GO105" s="982"/>
      <c r="GP105" s="982"/>
      <c r="GQ105" s="982"/>
      <c r="GR105" s="982"/>
      <c r="GS105" s="982"/>
      <c r="GT105" s="982"/>
      <c r="GU105" s="982"/>
      <c r="GV105" s="982"/>
      <c r="GW105" s="982"/>
      <c r="GX105" s="982"/>
      <c r="GY105" s="982"/>
      <c r="GZ105" s="982"/>
      <c r="HA105" s="982"/>
      <c r="HB105" s="982"/>
      <c r="HC105" s="982"/>
      <c r="HD105" s="982"/>
      <c r="HE105" s="982"/>
      <c r="HF105" s="982"/>
      <c r="HG105" s="982"/>
      <c r="HH105" s="982"/>
      <c r="HI105" s="982"/>
      <c r="HJ105" s="982"/>
      <c r="HK105" s="982"/>
      <c r="HL105" s="982"/>
      <c r="HM105" s="982"/>
      <c r="HN105" s="982"/>
      <c r="HO105" s="982"/>
      <c r="HP105" s="982"/>
      <c r="HQ105" s="982"/>
      <c r="HR105" s="982"/>
      <c r="HS105" s="982"/>
      <c r="HT105" s="982"/>
      <c r="HU105" s="982"/>
      <c r="HV105" s="982"/>
      <c r="HW105" s="982"/>
      <c r="HX105" s="982"/>
      <c r="HY105" s="982"/>
      <c r="HZ105" s="982"/>
      <c r="IA105" s="982"/>
      <c r="IB105" s="982"/>
      <c r="IC105" s="982"/>
      <c r="ID105" s="982"/>
      <c r="IE105" s="982"/>
      <c r="IF105" s="982"/>
      <c r="IG105" s="982"/>
      <c r="IH105" s="982"/>
      <c r="II105" s="982"/>
    </row>
    <row r="106" spans="2:243" x14ac:dyDescent="0.3">
      <c r="B106" s="982"/>
      <c r="C106" s="982"/>
      <c r="D106" s="983"/>
      <c r="E106" s="983"/>
      <c r="F106" s="983"/>
      <c r="G106" s="983"/>
      <c r="H106" s="983"/>
      <c r="I106" s="983"/>
      <c r="J106" s="983"/>
      <c r="K106" s="983"/>
      <c r="L106" s="983"/>
      <c r="M106" s="983"/>
      <c r="N106" s="983"/>
      <c r="O106" s="983"/>
      <c r="P106" s="983"/>
      <c r="Q106" s="983"/>
      <c r="R106" s="983"/>
      <c r="S106" s="983"/>
      <c r="T106" s="982"/>
      <c r="U106" s="982"/>
      <c r="V106" s="982"/>
      <c r="W106" s="982"/>
      <c r="X106" s="956"/>
      <c r="Y106" s="956"/>
      <c r="Z106" s="957"/>
      <c r="AA106" s="982"/>
      <c r="AB106" s="982"/>
      <c r="AC106" s="982"/>
      <c r="AD106" s="982"/>
      <c r="AE106" s="982"/>
      <c r="AF106" s="982"/>
      <c r="AG106" s="982"/>
      <c r="AH106" s="982"/>
      <c r="AI106" s="982"/>
      <c r="AJ106" s="982"/>
      <c r="AK106" s="982"/>
      <c r="AL106" s="982"/>
      <c r="AM106" s="982"/>
      <c r="AN106" s="982"/>
      <c r="AO106" s="982"/>
      <c r="AP106" s="982"/>
      <c r="AQ106" s="982"/>
      <c r="AR106" s="982"/>
      <c r="AS106" s="982"/>
      <c r="AT106" s="982"/>
      <c r="AU106" s="982"/>
      <c r="AV106" s="982"/>
      <c r="AW106" s="982"/>
      <c r="AX106" s="982"/>
      <c r="AY106" s="982"/>
      <c r="AZ106" s="982"/>
      <c r="BA106" s="982"/>
      <c r="BB106" s="982"/>
      <c r="BC106" s="982"/>
      <c r="BD106" s="982"/>
      <c r="BE106" s="982"/>
      <c r="BF106" s="982"/>
      <c r="BG106" s="982"/>
      <c r="BH106" s="982"/>
      <c r="BI106" s="982"/>
      <c r="BJ106" s="982"/>
      <c r="BK106" s="982"/>
      <c r="BL106" s="982"/>
      <c r="BM106" s="982"/>
      <c r="BN106" s="982"/>
      <c r="BO106" s="982"/>
      <c r="BP106" s="982"/>
      <c r="BQ106" s="982"/>
      <c r="BR106" s="982"/>
      <c r="BS106" s="982"/>
      <c r="BT106" s="982"/>
      <c r="BU106" s="982"/>
      <c r="BV106" s="982"/>
      <c r="BW106" s="982"/>
      <c r="BX106" s="982"/>
      <c r="BY106" s="982"/>
      <c r="BZ106" s="982"/>
      <c r="CA106" s="982"/>
      <c r="CB106" s="982"/>
      <c r="CC106" s="982"/>
      <c r="CD106" s="982"/>
      <c r="CE106" s="982"/>
      <c r="CF106" s="982"/>
      <c r="CG106" s="982"/>
      <c r="CH106" s="982"/>
      <c r="CI106" s="982"/>
      <c r="CJ106" s="982"/>
      <c r="CK106" s="982"/>
      <c r="CL106" s="982"/>
      <c r="CM106" s="982"/>
      <c r="CN106" s="982"/>
      <c r="CO106" s="982"/>
      <c r="CP106" s="982"/>
      <c r="CQ106" s="982"/>
      <c r="CR106" s="982"/>
      <c r="CS106" s="982"/>
      <c r="CT106" s="982"/>
      <c r="CU106" s="982"/>
      <c r="CV106" s="982"/>
      <c r="CW106" s="982"/>
      <c r="CX106" s="982"/>
      <c r="CY106" s="982"/>
      <c r="CZ106" s="982"/>
      <c r="DA106" s="982"/>
      <c r="DB106" s="982"/>
      <c r="DC106" s="982"/>
      <c r="DD106" s="982"/>
      <c r="DE106" s="982"/>
      <c r="DF106" s="982"/>
      <c r="DG106" s="982"/>
      <c r="DH106" s="982"/>
      <c r="DI106" s="982"/>
      <c r="DJ106" s="982"/>
      <c r="DK106" s="982"/>
      <c r="DL106" s="982"/>
      <c r="DM106" s="982"/>
      <c r="DN106" s="982"/>
      <c r="DO106" s="982"/>
      <c r="DP106" s="982"/>
      <c r="DQ106" s="982"/>
      <c r="DR106" s="982"/>
      <c r="DS106" s="982"/>
      <c r="DT106" s="982"/>
      <c r="DU106" s="982"/>
      <c r="DV106" s="982"/>
      <c r="DW106" s="982"/>
      <c r="DX106" s="982"/>
      <c r="DY106" s="982"/>
      <c r="DZ106" s="982"/>
      <c r="EA106" s="982"/>
      <c r="EB106" s="982"/>
      <c r="EC106" s="982"/>
      <c r="ED106" s="982"/>
      <c r="EE106" s="982"/>
      <c r="EF106" s="982"/>
      <c r="EG106" s="982"/>
      <c r="EH106" s="982"/>
      <c r="EI106" s="982"/>
      <c r="EJ106" s="982"/>
      <c r="EK106" s="982"/>
      <c r="EL106" s="982"/>
      <c r="EM106" s="982"/>
      <c r="EN106" s="982"/>
      <c r="EO106" s="982"/>
      <c r="EP106" s="982"/>
      <c r="EQ106" s="982"/>
      <c r="ER106" s="982"/>
      <c r="ES106" s="982"/>
      <c r="ET106" s="982"/>
      <c r="EU106" s="982"/>
      <c r="EV106" s="982"/>
      <c r="EW106" s="982"/>
      <c r="EX106" s="982"/>
      <c r="EY106" s="982"/>
      <c r="EZ106" s="982"/>
      <c r="FA106" s="982"/>
      <c r="FB106" s="982"/>
      <c r="FC106" s="982"/>
      <c r="FD106" s="982"/>
      <c r="FE106" s="982"/>
      <c r="FF106" s="982"/>
      <c r="FG106" s="982"/>
      <c r="FH106" s="982"/>
      <c r="FI106" s="982"/>
      <c r="FJ106" s="982"/>
      <c r="FK106" s="982"/>
      <c r="FL106" s="982"/>
      <c r="FM106" s="982"/>
      <c r="FN106" s="982"/>
      <c r="FO106" s="982"/>
      <c r="FP106" s="982"/>
      <c r="FQ106" s="982"/>
      <c r="FR106" s="982"/>
      <c r="FS106" s="982"/>
      <c r="FT106" s="982"/>
      <c r="FU106" s="982"/>
      <c r="FV106" s="982"/>
      <c r="FW106" s="982"/>
      <c r="FX106" s="982"/>
      <c r="FY106" s="982"/>
      <c r="FZ106" s="982"/>
      <c r="GA106" s="982"/>
      <c r="GB106" s="982"/>
      <c r="GC106" s="982"/>
      <c r="GD106" s="982"/>
      <c r="GE106" s="982"/>
      <c r="GF106" s="982"/>
      <c r="GG106" s="982"/>
      <c r="GH106" s="982"/>
      <c r="GI106" s="982"/>
      <c r="GJ106" s="982"/>
      <c r="GK106" s="982"/>
      <c r="GL106" s="982"/>
      <c r="GM106" s="982"/>
      <c r="GN106" s="982"/>
      <c r="GO106" s="982"/>
      <c r="GP106" s="982"/>
      <c r="GQ106" s="982"/>
      <c r="GR106" s="982"/>
      <c r="GS106" s="982"/>
      <c r="GT106" s="982"/>
      <c r="GU106" s="982"/>
      <c r="GV106" s="982"/>
      <c r="GW106" s="982"/>
      <c r="GX106" s="982"/>
      <c r="GY106" s="982"/>
      <c r="GZ106" s="982"/>
      <c r="HA106" s="982"/>
      <c r="HB106" s="982"/>
      <c r="HC106" s="982"/>
      <c r="HD106" s="982"/>
      <c r="HE106" s="982"/>
      <c r="HF106" s="982"/>
      <c r="HG106" s="982"/>
      <c r="HH106" s="982"/>
      <c r="HI106" s="982"/>
      <c r="HJ106" s="982"/>
      <c r="HK106" s="982"/>
      <c r="HL106" s="982"/>
      <c r="HM106" s="982"/>
      <c r="HN106" s="982"/>
      <c r="HO106" s="982"/>
      <c r="HP106" s="982"/>
      <c r="HQ106" s="982"/>
      <c r="HR106" s="982"/>
      <c r="HS106" s="982"/>
      <c r="HT106" s="982"/>
      <c r="HU106" s="982"/>
      <c r="HV106" s="982"/>
      <c r="HW106" s="982"/>
      <c r="HX106" s="982"/>
      <c r="HY106" s="982"/>
      <c r="HZ106" s="982"/>
      <c r="IA106" s="982"/>
      <c r="IB106" s="982"/>
      <c r="IC106" s="982"/>
      <c r="ID106" s="982"/>
      <c r="IE106" s="982"/>
      <c r="IF106" s="982"/>
      <c r="IG106" s="982"/>
      <c r="IH106" s="982"/>
      <c r="II106" s="982"/>
    </row>
    <row r="107" spans="2:243" x14ac:dyDescent="0.3">
      <c r="B107" s="982"/>
      <c r="C107" s="982"/>
      <c r="D107" s="983"/>
      <c r="E107" s="983"/>
      <c r="F107" s="983"/>
      <c r="G107" s="983"/>
      <c r="H107" s="983"/>
      <c r="I107" s="983"/>
      <c r="J107" s="983"/>
      <c r="K107" s="983"/>
      <c r="L107" s="983"/>
      <c r="M107" s="983"/>
      <c r="N107" s="983"/>
      <c r="O107" s="983"/>
      <c r="P107" s="983"/>
      <c r="Q107" s="983"/>
      <c r="R107" s="983"/>
      <c r="S107" s="983"/>
      <c r="T107" s="982"/>
      <c r="U107" s="982"/>
      <c r="V107" s="982"/>
      <c r="W107" s="982"/>
      <c r="X107" s="956"/>
      <c r="Y107" s="956"/>
      <c r="Z107" s="957"/>
      <c r="AA107" s="982"/>
      <c r="AB107" s="982"/>
      <c r="AC107" s="982"/>
      <c r="AD107" s="982"/>
      <c r="AE107" s="982"/>
      <c r="AF107" s="982"/>
      <c r="AG107" s="982"/>
      <c r="AH107" s="982"/>
      <c r="AI107" s="982"/>
      <c r="AJ107" s="982"/>
      <c r="AK107" s="982"/>
      <c r="AL107" s="982"/>
      <c r="AM107" s="982"/>
      <c r="AN107" s="982"/>
      <c r="AO107" s="982"/>
      <c r="AP107" s="982"/>
      <c r="AQ107" s="982"/>
      <c r="AR107" s="982"/>
      <c r="AS107" s="982"/>
      <c r="AT107" s="982"/>
      <c r="AU107" s="982"/>
      <c r="AV107" s="982"/>
      <c r="AW107" s="982"/>
      <c r="AX107" s="982"/>
      <c r="AY107" s="982"/>
      <c r="AZ107" s="982"/>
      <c r="BA107" s="982"/>
      <c r="BB107" s="982"/>
      <c r="BC107" s="982"/>
      <c r="BD107" s="982"/>
      <c r="BE107" s="982"/>
      <c r="BF107" s="982"/>
      <c r="BG107" s="982"/>
      <c r="BH107" s="982"/>
      <c r="BI107" s="982"/>
      <c r="BJ107" s="982"/>
      <c r="BK107" s="982"/>
      <c r="BL107" s="982"/>
      <c r="BM107" s="982"/>
      <c r="BN107" s="982"/>
      <c r="BO107" s="982"/>
      <c r="BP107" s="982"/>
      <c r="BQ107" s="982"/>
      <c r="BR107" s="982"/>
      <c r="BS107" s="982"/>
      <c r="BT107" s="982"/>
      <c r="BU107" s="982"/>
      <c r="BV107" s="982"/>
      <c r="BW107" s="982"/>
      <c r="BX107" s="982"/>
      <c r="BY107" s="982"/>
      <c r="BZ107" s="982"/>
      <c r="CA107" s="982"/>
      <c r="CB107" s="982"/>
      <c r="CC107" s="982"/>
      <c r="CD107" s="982"/>
      <c r="CE107" s="982"/>
      <c r="CF107" s="982"/>
      <c r="CG107" s="982"/>
      <c r="CH107" s="982"/>
      <c r="CI107" s="982"/>
      <c r="CJ107" s="982"/>
      <c r="CK107" s="982"/>
      <c r="CL107" s="982"/>
      <c r="CM107" s="982"/>
      <c r="CN107" s="982"/>
      <c r="CO107" s="982"/>
      <c r="CP107" s="982"/>
      <c r="CQ107" s="982"/>
      <c r="CR107" s="982"/>
      <c r="CS107" s="982"/>
      <c r="CT107" s="982"/>
      <c r="CU107" s="982"/>
      <c r="CV107" s="982"/>
      <c r="CW107" s="982"/>
      <c r="CX107" s="982"/>
      <c r="CY107" s="982"/>
      <c r="CZ107" s="982"/>
      <c r="DA107" s="982"/>
      <c r="DB107" s="982"/>
      <c r="DC107" s="982"/>
      <c r="DD107" s="982"/>
      <c r="DE107" s="982"/>
      <c r="DF107" s="982"/>
      <c r="DG107" s="982"/>
      <c r="DH107" s="982"/>
      <c r="DI107" s="982"/>
      <c r="DJ107" s="982"/>
      <c r="DK107" s="982"/>
      <c r="DL107" s="982"/>
      <c r="DM107" s="982"/>
      <c r="DN107" s="982"/>
      <c r="DO107" s="982"/>
      <c r="DP107" s="982"/>
      <c r="DQ107" s="982"/>
      <c r="DR107" s="982"/>
      <c r="DS107" s="982"/>
      <c r="DT107" s="982"/>
      <c r="DU107" s="982"/>
      <c r="DV107" s="982"/>
      <c r="DW107" s="982"/>
      <c r="DX107" s="982"/>
      <c r="DY107" s="982"/>
      <c r="DZ107" s="982"/>
      <c r="EA107" s="982"/>
      <c r="EB107" s="982"/>
      <c r="EC107" s="982"/>
      <c r="ED107" s="982"/>
      <c r="EE107" s="982"/>
      <c r="EF107" s="982"/>
      <c r="EG107" s="982"/>
      <c r="EH107" s="982"/>
      <c r="EI107" s="982"/>
      <c r="EJ107" s="982"/>
      <c r="EK107" s="982"/>
      <c r="EL107" s="982"/>
      <c r="EM107" s="982"/>
      <c r="EN107" s="982"/>
      <c r="EO107" s="982"/>
      <c r="EP107" s="982"/>
      <c r="EQ107" s="982"/>
      <c r="ER107" s="982"/>
      <c r="ES107" s="982"/>
      <c r="ET107" s="982"/>
      <c r="EU107" s="982"/>
      <c r="EV107" s="982"/>
      <c r="EW107" s="982"/>
      <c r="EX107" s="982"/>
      <c r="EY107" s="982"/>
      <c r="EZ107" s="982"/>
      <c r="FA107" s="982"/>
      <c r="FB107" s="982"/>
      <c r="FC107" s="982"/>
      <c r="FD107" s="982"/>
      <c r="FE107" s="982"/>
      <c r="FF107" s="982"/>
      <c r="FG107" s="982"/>
      <c r="FH107" s="982"/>
      <c r="FI107" s="982"/>
      <c r="FJ107" s="982"/>
      <c r="FK107" s="982"/>
      <c r="FL107" s="982"/>
      <c r="FM107" s="982"/>
      <c r="FN107" s="982"/>
      <c r="FO107" s="982"/>
      <c r="FP107" s="982"/>
      <c r="FQ107" s="982"/>
      <c r="FR107" s="982"/>
      <c r="FS107" s="982"/>
      <c r="FT107" s="982"/>
      <c r="FU107" s="982"/>
      <c r="FV107" s="982"/>
      <c r="FW107" s="982"/>
      <c r="FX107" s="982"/>
      <c r="FY107" s="982"/>
      <c r="FZ107" s="982"/>
      <c r="GA107" s="982"/>
      <c r="GB107" s="982"/>
      <c r="GC107" s="982"/>
      <c r="GD107" s="982"/>
      <c r="GE107" s="982"/>
      <c r="GF107" s="982"/>
      <c r="GG107" s="982"/>
      <c r="GH107" s="982"/>
      <c r="GI107" s="982"/>
      <c r="GJ107" s="982"/>
      <c r="GK107" s="982"/>
      <c r="GL107" s="982"/>
      <c r="GM107" s="982"/>
      <c r="GN107" s="982"/>
      <c r="GO107" s="982"/>
      <c r="GP107" s="982"/>
      <c r="GQ107" s="982"/>
      <c r="GR107" s="982"/>
      <c r="GS107" s="982"/>
      <c r="GT107" s="982"/>
      <c r="GU107" s="982"/>
      <c r="GV107" s="982"/>
      <c r="GW107" s="982"/>
      <c r="GX107" s="982"/>
      <c r="GY107" s="982"/>
      <c r="GZ107" s="982"/>
      <c r="HA107" s="982"/>
      <c r="HB107" s="982"/>
      <c r="HC107" s="982"/>
      <c r="HD107" s="982"/>
      <c r="HE107" s="982"/>
      <c r="HF107" s="982"/>
      <c r="HG107" s="982"/>
      <c r="HH107" s="982"/>
      <c r="HI107" s="982"/>
      <c r="HJ107" s="982"/>
      <c r="HK107" s="982"/>
      <c r="HL107" s="982"/>
      <c r="HM107" s="982"/>
      <c r="HN107" s="982"/>
      <c r="HO107" s="982"/>
      <c r="HP107" s="982"/>
      <c r="HQ107" s="982"/>
      <c r="HR107" s="982"/>
      <c r="HS107" s="982"/>
      <c r="HT107" s="982"/>
      <c r="HU107" s="982"/>
      <c r="HV107" s="982"/>
      <c r="HW107" s="982"/>
      <c r="HX107" s="982"/>
      <c r="HY107" s="982"/>
      <c r="HZ107" s="982"/>
      <c r="IA107" s="982"/>
      <c r="IB107" s="982"/>
      <c r="IC107" s="982"/>
      <c r="ID107" s="982"/>
      <c r="IE107" s="982"/>
      <c r="IF107" s="982"/>
      <c r="IG107" s="982"/>
      <c r="IH107" s="982"/>
      <c r="II107" s="982"/>
    </row>
    <row r="108" spans="2:243" x14ac:dyDescent="0.3">
      <c r="B108" s="982"/>
      <c r="C108" s="982"/>
      <c r="D108" s="983"/>
      <c r="E108" s="983"/>
      <c r="F108" s="983"/>
      <c r="G108" s="983"/>
      <c r="H108" s="983"/>
      <c r="I108" s="983"/>
      <c r="J108" s="983"/>
      <c r="K108" s="983"/>
      <c r="L108" s="983"/>
      <c r="M108" s="983"/>
      <c r="N108" s="983"/>
      <c r="O108" s="983"/>
      <c r="P108" s="983"/>
      <c r="Q108" s="983"/>
      <c r="R108" s="983"/>
      <c r="S108" s="983"/>
      <c r="T108" s="982"/>
      <c r="U108" s="982"/>
      <c r="V108" s="982"/>
      <c r="W108" s="982"/>
      <c r="X108" s="956"/>
      <c r="Y108" s="956"/>
      <c r="Z108" s="957"/>
      <c r="AA108" s="982"/>
      <c r="AB108" s="982"/>
      <c r="AC108" s="982"/>
      <c r="AD108" s="982"/>
      <c r="AE108" s="982"/>
      <c r="AF108" s="982"/>
      <c r="AG108" s="982"/>
      <c r="AH108" s="982"/>
      <c r="AI108" s="982"/>
      <c r="AJ108" s="982"/>
      <c r="AK108" s="982"/>
      <c r="AL108" s="982"/>
      <c r="AM108" s="982"/>
      <c r="AN108" s="982"/>
      <c r="AO108" s="982"/>
      <c r="AP108" s="982"/>
      <c r="AQ108" s="982"/>
      <c r="AR108" s="982"/>
      <c r="AS108" s="982"/>
      <c r="AT108" s="982"/>
      <c r="AU108" s="982"/>
      <c r="AV108" s="982"/>
      <c r="AW108" s="982"/>
      <c r="AX108" s="982"/>
      <c r="AY108" s="982"/>
      <c r="AZ108" s="982"/>
      <c r="BA108" s="982"/>
      <c r="BB108" s="982"/>
      <c r="BC108" s="982"/>
      <c r="BD108" s="982"/>
      <c r="BE108" s="982"/>
      <c r="BF108" s="982"/>
      <c r="BG108" s="982"/>
      <c r="BH108" s="982"/>
      <c r="BI108" s="982"/>
      <c r="BJ108" s="982"/>
      <c r="BK108" s="982"/>
      <c r="BL108" s="982"/>
      <c r="BM108" s="982"/>
      <c r="BN108" s="982"/>
      <c r="BO108" s="982"/>
      <c r="BP108" s="982"/>
      <c r="BQ108" s="982"/>
      <c r="BR108" s="982"/>
      <c r="BS108" s="982"/>
      <c r="BT108" s="982"/>
      <c r="BU108" s="982"/>
      <c r="BV108" s="982"/>
      <c r="BW108" s="982"/>
      <c r="BX108" s="982"/>
      <c r="BY108" s="982"/>
      <c r="BZ108" s="982"/>
      <c r="CA108" s="982"/>
      <c r="CB108" s="982"/>
      <c r="CC108" s="982"/>
      <c r="CD108" s="982"/>
      <c r="CE108" s="982"/>
      <c r="CF108" s="982"/>
      <c r="CG108" s="982"/>
      <c r="CH108" s="982"/>
      <c r="CI108" s="982"/>
      <c r="CJ108" s="982"/>
      <c r="CK108" s="982"/>
      <c r="CL108" s="982"/>
      <c r="CM108" s="982"/>
      <c r="CN108" s="982"/>
      <c r="CO108" s="982"/>
      <c r="CP108" s="982"/>
      <c r="CQ108" s="982"/>
      <c r="CR108" s="982"/>
      <c r="CS108" s="982"/>
      <c r="CT108" s="982"/>
      <c r="CU108" s="982"/>
      <c r="CV108" s="982"/>
      <c r="CW108" s="982"/>
      <c r="CX108" s="982"/>
      <c r="CY108" s="982"/>
      <c r="CZ108" s="982"/>
      <c r="DA108" s="982"/>
      <c r="DB108" s="982"/>
      <c r="DC108" s="982"/>
      <c r="DD108" s="982"/>
      <c r="DE108" s="982"/>
      <c r="DF108" s="982"/>
      <c r="DG108" s="982"/>
      <c r="DH108" s="982"/>
      <c r="DI108" s="982"/>
      <c r="DJ108" s="982"/>
      <c r="DK108" s="982"/>
      <c r="DL108" s="982"/>
      <c r="DM108" s="982"/>
      <c r="DN108" s="982"/>
      <c r="DO108" s="982"/>
      <c r="DP108" s="982"/>
      <c r="DQ108" s="982"/>
      <c r="DR108" s="982"/>
      <c r="DS108" s="982"/>
      <c r="DT108" s="982"/>
      <c r="DU108" s="982"/>
      <c r="DV108" s="982"/>
      <c r="DW108" s="982"/>
      <c r="DX108" s="982"/>
      <c r="DY108" s="982"/>
      <c r="DZ108" s="982"/>
      <c r="EA108" s="982"/>
      <c r="EB108" s="982"/>
      <c r="EC108" s="982"/>
      <c r="ED108" s="982"/>
      <c r="EE108" s="982"/>
      <c r="EF108" s="982"/>
      <c r="EG108" s="982"/>
      <c r="EH108" s="982"/>
      <c r="EI108" s="982"/>
      <c r="EJ108" s="982"/>
      <c r="EK108" s="982"/>
      <c r="EL108" s="982"/>
      <c r="EM108" s="982"/>
      <c r="EN108" s="982"/>
      <c r="EO108" s="982"/>
      <c r="EP108" s="982"/>
      <c r="EQ108" s="982"/>
      <c r="ER108" s="982"/>
      <c r="ES108" s="982"/>
      <c r="ET108" s="982"/>
      <c r="EU108" s="982"/>
      <c r="EV108" s="982"/>
      <c r="EW108" s="982"/>
      <c r="EX108" s="982"/>
      <c r="EY108" s="982"/>
      <c r="EZ108" s="982"/>
      <c r="FA108" s="982"/>
      <c r="FB108" s="982"/>
      <c r="FC108" s="982"/>
      <c r="FD108" s="982"/>
      <c r="FE108" s="982"/>
      <c r="FF108" s="982"/>
      <c r="FG108" s="982"/>
      <c r="FH108" s="982"/>
      <c r="FI108" s="982"/>
      <c r="FJ108" s="982"/>
      <c r="FK108" s="982"/>
      <c r="FL108" s="982"/>
      <c r="FM108" s="982"/>
      <c r="FN108" s="982"/>
      <c r="FO108" s="982"/>
      <c r="FP108" s="982"/>
      <c r="FQ108" s="982"/>
      <c r="FR108" s="982"/>
      <c r="FS108" s="982"/>
      <c r="FT108" s="982"/>
      <c r="FU108" s="982"/>
      <c r="FV108" s="982"/>
      <c r="FW108" s="982"/>
      <c r="FX108" s="982"/>
      <c r="FY108" s="982"/>
      <c r="FZ108" s="982"/>
      <c r="GA108" s="982"/>
      <c r="GB108" s="982"/>
      <c r="GC108" s="982"/>
      <c r="GD108" s="982"/>
      <c r="GE108" s="982"/>
      <c r="GF108" s="982"/>
      <c r="GG108" s="982"/>
      <c r="GH108" s="982"/>
      <c r="GI108" s="982"/>
      <c r="GJ108" s="982"/>
      <c r="GK108" s="982"/>
      <c r="GL108" s="982"/>
      <c r="GM108" s="982"/>
      <c r="GN108" s="982"/>
      <c r="GO108" s="982"/>
      <c r="GP108" s="982"/>
      <c r="GQ108" s="982"/>
      <c r="GR108" s="982"/>
      <c r="GS108" s="982"/>
      <c r="GT108" s="982"/>
      <c r="GU108" s="982"/>
      <c r="GV108" s="982"/>
      <c r="GW108" s="982"/>
      <c r="GX108" s="982"/>
      <c r="GY108" s="982"/>
      <c r="GZ108" s="982"/>
      <c r="HA108" s="982"/>
      <c r="HB108" s="982"/>
      <c r="HC108" s="982"/>
      <c r="HD108" s="982"/>
      <c r="HE108" s="982"/>
      <c r="HF108" s="982"/>
      <c r="HG108" s="982"/>
      <c r="HH108" s="982"/>
      <c r="HI108" s="982"/>
      <c r="HJ108" s="982"/>
      <c r="HK108" s="982"/>
      <c r="HL108" s="982"/>
      <c r="HM108" s="982"/>
      <c r="HN108" s="982"/>
      <c r="HO108" s="982"/>
      <c r="HP108" s="982"/>
      <c r="HQ108" s="982"/>
      <c r="HR108" s="982"/>
      <c r="HS108" s="982"/>
      <c r="HT108" s="982"/>
      <c r="HU108" s="982"/>
      <c r="HV108" s="982"/>
      <c r="HW108" s="982"/>
      <c r="HX108" s="982"/>
      <c r="HY108" s="982"/>
      <c r="HZ108" s="982"/>
      <c r="IA108" s="982"/>
      <c r="IB108" s="982"/>
      <c r="IC108" s="982"/>
      <c r="ID108" s="982"/>
      <c r="IE108" s="982"/>
      <c r="IF108" s="982"/>
      <c r="IG108" s="982"/>
      <c r="IH108" s="982"/>
      <c r="II108" s="982"/>
    </row>
    <row r="109" spans="2:243" x14ac:dyDescent="0.3">
      <c r="B109" s="982"/>
      <c r="C109" s="982"/>
      <c r="D109" s="983"/>
      <c r="E109" s="983"/>
      <c r="F109" s="983"/>
      <c r="G109" s="983"/>
      <c r="H109" s="983"/>
      <c r="I109" s="983"/>
      <c r="J109" s="983"/>
      <c r="K109" s="983"/>
      <c r="L109" s="983"/>
      <c r="M109" s="983"/>
      <c r="N109" s="983"/>
      <c r="O109" s="983"/>
      <c r="P109" s="983"/>
      <c r="Q109" s="983"/>
      <c r="R109" s="983"/>
      <c r="S109" s="983"/>
      <c r="T109" s="982"/>
      <c r="U109" s="982"/>
      <c r="V109" s="982"/>
      <c r="W109" s="982"/>
      <c r="X109" s="954"/>
      <c r="Y109" s="954"/>
      <c r="Z109" s="955"/>
      <c r="AA109" s="982"/>
      <c r="AB109" s="982"/>
      <c r="AC109" s="982"/>
      <c r="AD109" s="982"/>
      <c r="AE109" s="982"/>
      <c r="AF109" s="982"/>
      <c r="AG109" s="982"/>
      <c r="AH109" s="982"/>
      <c r="AI109" s="982"/>
      <c r="AJ109" s="982"/>
      <c r="AK109" s="982"/>
      <c r="AL109" s="982"/>
      <c r="AM109" s="982"/>
      <c r="AN109" s="982"/>
      <c r="AO109" s="982"/>
      <c r="AP109" s="982"/>
      <c r="AQ109" s="982"/>
      <c r="AR109" s="982"/>
      <c r="AS109" s="982"/>
      <c r="AT109" s="982"/>
      <c r="AU109" s="982"/>
      <c r="AV109" s="982"/>
      <c r="AW109" s="982"/>
      <c r="AX109" s="982"/>
      <c r="AY109" s="982"/>
      <c r="AZ109" s="982"/>
      <c r="BA109" s="982"/>
      <c r="BB109" s="982"/>
      <c r="BC109" s="982"/>
      <c r="BD109" s="982"/>
      <c r="BE109" s="982"/>
      <c r="BF109" s="982"/>
      <c r="BG109" s="982"/>
      <c r="BH109" s="982"/>
      <c r="BI109" s="982"/>
      <c r="BJ109" s="982"/>
      <c r="BK109" s="982"/>
      <c r="BL109" s="982"/>
      <c r="BM109" s="982"/>
      <c r="BN109" s="982"/>
      <c r="BO109" s="982"/>
      <c r="BP109" s="982"/>
      <c r="BQ109" s="982"/>
      <c r="BR109" s="982"/>
      <c r="BS109" s="982"/>
      <c r="BT109" s="982"/>
      <c r="BU109" s="982"/>
      <c r="BV109" s="982"/>
      <c r="BW109" s="982"/>
      <c r="BX109" s="982"/>
      <c r="BY109" s="982"/>
      <c r="BZ109" s="982"/>
      <c r="CA109" s="982"/>
      <c r="CB109" s="982"/>
      <c r="CC109" s="982"/>
      <c r="CD109" s="982"/>
      <c r="CE109" s="982"/>
      <c r="CF109" s="982"/>
      <c r="CG109" s="982"/>
      <c r="CH109" s="982"/>
      <c r="CI109" s="982"/>
      <c r="CJ109" s="982"/>
      <c r="CK109" s="982"/>
      <c r="CL109" s="982"/>
      <c r="CM109" s="982"/>
      <c r="CN109" s="982"/>
      <c r="CO109" s="982"/>
      <c r="CP109" s="982"/>
      <c r="CQ109" s="982"/>
      <c r="CR109" s="982"/>
      <c r="CS109" s="982"/>
      <c r="CT109" s="982"/>
      <c r="CU109" s="982"/>
      <c r="CV109" s="982"/>
      <c r="CW109" s="982"/>
      <c r="CX109" s="982"/>
      <c r="CY109" s="982"/>
      <c r="CZ109" s="982"/>
      <c r="DA109" s="982"/>
      <c r="DB109" s="982"/>
      <c r="DC109" s="982"/>
      <c r="DD109" s="982"/>
      <c r="DE109" s="982"/>
      <c r="DF109" s="982"/>
      <c r="DG109" s="982"/>
      <c r="DH109" s="982"/>
      <c r="DI109" s="982"/>
      <c r="DJ109" s="982"/>
      <c r="DK109" s="982"/>
      <c r="DL109" s="982"/>
      <c r="DM109" s="982"/>
      <c r="DN109" s="982"/>
      <c r="DO109" s="982"/>
      <c r="DP109" s="982"/>
      <c r="DQ109" s="982"/>
      <c r="DR109" s="982"/>
      <c r="DS109" s="982"/>
      <c r="DT109" s="982"/>
      <c r="DU109" s="982"/>
      <c r="DV109" s="982"/>
      <c r="DW109" s="982"/>
      <c r="DX109" s="982"/>
      <c r="DY109" s="982"/>
      <c r="DZ109" s="982"/>
      <c r="EA109" s="982"/>
      <c r="EB109" s="982"/>
      <c r="EC109" s="982"/>
      <c r="ED109" s="982"/>
      <c r="EE109" s="982"/>
      <c r="EF109" s="982"/>
      <c r="EG109" s="982"/>
      <c r="EH109" s="982"/>
      <c r="EI109" s="982"/>
      <c r="EJ109" s="982"/>
      <c r="EK109" s="982"/>
      <c r="EL109" s="982"/>
      <c r="EM109" s="982"/>
      <c r="EN109" s="982"/>
      <c r="EO109" s="982"/>
      <c r="EP109" s="982"/>
      <c r="EQ109" s="982"/>
      <c r="ER109" s="982"/>
      <c r="ES109" s="982"/>
      <c r="ET109" s="982"/>
      <c r="EU109" s="982"/>
      <c r="EV109" s="982"/>
      <c r="EW109" s="982"/>
      <c r="EX109" s="982"/>
      <c r="EY109" s="982"/>
      <c r="EZ109" s="982"/>
      <c r="FA109" s="982"/>
      <c r="FB109" s="982"/>
      <c r="FC109" s="982"/>
      <c r="FD109" s="982"/>
      <c r="FE109" s="982"/>
      <c r="FF109" s="982"/>
      <c r="FG109" s="982"/>
      <c r="FH109" s="982"/>
      <c r="FI109" s="982"/>
      <c r="FJ109" s="982"/>
      <c r="FK109" s="982"/>
      <c r="FL109" s="982"/>
      <c r="FM109" s="982"/>
      <c r="FN109" s="982"/>
      <c r="FO109" s="982"/>
      <c r="FP109" s="982"/>
      <c r="FQ109" s="982"/>
      <c r="FR109" s="982"/>
      <c r="FS109" s="982"/>
      <c r="FT109" s="982"/>
      <c r="FU109" s="982"/>
      <c r="FV109" s="982"/>
      <c r="FW109" s="982"/>
      <c r="FX109" s="982"/>
      <c r="FY109" s="982"/>
      <c r="FZ109" s="982"/>
      <c r="GA109" s="982"/>
      <c r="GB109" s="982"/>
      <c r="GC109" s="982"/>
      <c r="GD109" s="982"/>
      <c r="GE109" s="982"/>
      <c r="GF109" s="982"/>
      <c r="GG109" s="982"/>
      <c r="GH109" s="982"/>
      <c r="GI109" s="982"/>
      <c r="GJ109" s="982"/>
      <c r="GK109" s="982"/>
      <c r="GL109" s="982"/>
      <c r="GM109" s="982"/>
      <c r="GN109" s="982"/>
      <c r="GO109" s="982"/>
      <c r="GP109" s="982"/>
      <c r="GQ109" s="982"/>
      <c r="GR109" s="982"/>
      <c r="GS109" s="982"/>
      <c r="GT109" s="982"/>
      <c r="GU109" s="982"/>
      <c r="GV109" s="982"/>
      <c r="GW109" s="982"/>
      <c r="GX109" s="982"/>
      <c r="GY109" s="982"/>
      <c r="GZ109" s="982"/>
      <c r="HA109" s="982"/>
      <c r="HB109" s="982"/>
      <c r="HC109" s="982"/>
      <c r="HD109" s="982"/>
      <c r="HE109" s="982"/>
      <c r="HF109" s="982"/>
      <c r="HG109" s="982"/>
      <c r="HH109" s="982"/>
      <c r="HI109" s="982"/>
      <c r="HJ109" s="982"/>
      <c r="HK109" s="982"/>
      <c r="HL109" s="982"/>
      <c r="HM109" s="982"/>
      <c r="HN109" s="982"/>
      <c r="HO109" s="982"/>
      <c r="HP109" s="982"/>
      <c r="HQ109" s="982"/>
      <c r="HR109" s="982"/>
      <c r="HS109" s="982"/>
      <c r="HT109" s="982"/>
      <c r="HU109" s="982"/>
      <c r="HV109" s="982"/>
      <c r="HW109" s="982"/>
      <c r="HX109" s="982"/>
      <c r="HY109" s="982"/>
      <c r="HZ109" s="982"/>
      <c r="IA109" s="982"/>
      <c r="IB109" s="982"/>
      <c r="IC109" s="982"/>
      <c r="ID109" s="982"/>
      <c r="IE109" s="982"/>
      <c r="IF109" s="982"/>
      <c r="IG109" s="982"/>
      <c r="IH109" s="982"/>
      <c r="II109" s="982"/>
    </row>
    <row r="110" spans="2:243" x14ac:dyDescent="0.3">
      <c r="B110" s="982"/>
      <c r="C110" s="982"/>
      <c r="D110" s="983"/>
      <c r="E110" s="983"/>
      <c r="F110" s="983"/>
      <c r="G110" s="983"/>
      <c r="H110" s="983"/>
      <c r="I110" s="983"/>
      <c r="J110" s="983"/>
      <c r="K110" s="983"/>
      <c r="L110" s="983"/>
      <c r="M110" s="983"/>
      <c r="N110" s="983"/>
      <c r="O110" s="983"/>
      <c r="P110" s="983"/>
      <c r="Q110" s="983"/>
      <c r="R110" s="983"/>
      <c r="S110" s="983"/>
      <c r="T110" s="982"/>
      <c r="U110" s="982"/>
      <c r="V110" s="982"/>
      <c r="W110" s="982"/>
      <c r="X110" s="956"/>
      <c r="Y110" s="956"/>
      <c r="Z110" s="957"/>
      <c r="AA110" s="982"/>
      <c r="AB110" s="982"/>
      <c r="AC110" s="982"/>
      <c r="AD110" s="982"/>
      <c r="AE110" s="982"/>
      <c r="AF110" s="982"/>
      <c r="AG110" s="982"/>
      <c r="AH110" s="982"/>
      <c r="AI110" s="982"/>
      <c r="AJ110" s="982"/>
      <c r="AK110" s="982"/>
      <c r="AL110" s="982"/>
      <c r="AM110" s="982"/>
      <c r="AN110" s="982"/>
      <c r="AO110" s="982"/>
      <c r="AP110" s="982"/>
      <c r="AQ110" s="982"/>
      <c r="AR110" s="982"/>
      <c r="AS110" s="982"/>
      <c r="AT110" s="982"/>
      <c r="AU110" s="982"/>
      <c r="AV110" s="982"/>
      <c r="AW110" s="982"/>
      <c r="AX110" s="982"/>
      <c r="AY110" s="982"/>
      <c r="AZ110" s="982"/>
      <c r="BA110" s="982"/>
      <c r="BB110" s="982"/>
      <c r="BC110" s="982"/>
      <c r="BD110" s="982"/>
      <c r="BE110" s="982"/>
      <c r="BF110" s="982"/>
      <c r="BG110" s="982"/>
      <c r="BH110" s="982"/>
      <c r="BI110" s="982"/>
      <c r="BJ110" s="982"/>
      <c r="BK110" s="982"/>
      <c r="BL110" s="982"/>
      <c r="BM110" s="982"/>
      <c r="BN110" s="982"/>
      <c r="BO110" s="982"/>
      <c r="BP110" s="982"/>
      <c r="BQ110" s="982"/>
      <c r="BR110" s="982"/>
      <c r="BS110" s="982"/>
      <c r="BT110" s="982"/>
      <c r="BU110" s="982"/>
      <c r="BV110" s="982"/>
      <c r="BW110" s="982"/>
      <c r="BX110" s="982"/>
      <c r="BY110" s="982"/>
      <c r="BZ110" s="982"/>
      <c r="CA110" s="982"/>
      <c r="CB110" s="982"/>
      <c r="CC110" s="982"/>
      <c r="CD110" s="982"/>
      <c r="CE110" s="982"/>
      <c r="CF110" s="982"/>
      <c r="CG110" s="982"/>
      <c r="CH110" s="982"/>
      <c r="CI110" s="982"/>
      <c r="CJ110" s="982"/>
      <c r="CK110" s="982"/>
      <c r="CL110" s="982"/>
      <c r="CM110" s="982"/>
      <c r="CN110" s="982"/>
      <c r="CO110" s="982"/>
      <c r="CP110" s="982"/>
      <c r="CQ110" s="982"/>
      <c r="CR110" s="982"/>
      <c r="CS110" s="982"/>
      <c r="CT110" s="982"/>
      <c r="CU110" s="982"/>
      <c r="CV110" s="982"/>
      <c r="CW110" s="982"/>
      <c r="CX110" s="982"/>
      <c r="CY110" s="982"/>
      <c r="CZ110" s="982"/>
      <c r="DA110" s="982"/>
      <c r="DB110" s="982"/>
      <c r="DC110" s="982"/>
      <c r="DD110" s="982"/>
      <c r="DE110" s="982"/>
      <c r="DF110" s="982"/>
      <c r="DG110" s="982"/>
      <c r="DH110" s="982"/>
      <c r="DI110" s="982"/>
      <c r="DJ110" s="982"/>
      <c r="DK110" s="982"/>
      <c r="DL110" s="982"/>
      <c r="DM110" s="982"/>
      <c r="DN110" s="982"/>
      <c r="DO110" s="982"/>
      <c r="DP110" s="982"/>
      <c r="DQ110" s="982"/>
      <c r="DR110" s="982"/>
      <c r="DS110" s="982"/>
      <c r="DT110" s="982"/>
      <c r="DU110" s="982"/>
      <c r="DV110" s="982"/>
      <c r="DW110" s="982"/>
      <c r="DX110" s="982"/>
      <c r="DY110" s="982"/>
      <c r="DZ110" s="982"/>
      <c r="EA110" s="982"/>
      <c r="EB110" s="982"/>
      <c r="EC110" s="982"/>
      <c r="ED110" s="982"/>
      <c r="EE110" s="982"/>
      <c r="EF110" s="982"/>
      <c r="EG110" s="982"/>
      <c r="EH110" s="982"/>
      <c r="EI110" s="982"/>
      <c r="EJ110" s="982"/>
      <c r="EK110" s="982"/>
      <c r="EL110" s="982"/>
      <c r="EM110" s="982"/>
      <c r="EN110" s="982"/>
      <c r="EO110" s="982"/>
      <c r="EP110" s="982"/>
      <c r="EQ110" s="982"/>
      <c r="ER110" s="982"/>
      <c r="ES110" s="982"/>
      <c r="ET110" s="982"/>
      <c r="EU110" s="982"/>
      <c r="EV110" s="982"/>
      <c r="EW110" s="982"/>
      <c r="EX110" s="982"/>
      <c r="EY110" s="982"/>
      <c r="EZ110" s="982"/>
      <c r="FA110" s="982"/>
      <c r="FB110" s="982"/>
      <c r="FC110" s="982"/>
      <c r="FD110" s="982"/>
      <c r="FE110" s="982"/>
      <c r="FF110" s="982"/>
      <c r="FG110" s="982"/>
      <c r="FH110" s="982"/>
      <c r="FI110" s="982"/>
      <c r="FJ110" s="982"/>
      <c r="FK110" s="982"/>
      <c r="FL110" s="982"/>
      <c r="FM110" s="982"/>
      <c r="FN110" s="982"/>
      <c r="FO110" s="982"/>
      <c r="FP110" s="982"/>
      <c r="FQ110" s="982"/>
      <c r="FR110" s="982"/>
      <c r="FS110" s="982"/>
      <c r="FT110" s="982"/>
      <c r="FU110" s="982"/>
      <c r="FV110" s="982"/>
      <c r="FW110" s="982"/>
      <c r="FX110" s="982"/>
      <c r="FY110" s="982"/>
      <c r="FZ110" s="982"/>
      <c r="GA110" s="982"/>
      <c r="GB110" s="982"/>
      <c r="GC110" s="982"/>
      <c r="GD110" s="982"/>
      <c r="GE110" s="982"/>
      <c r="GF110" s="982"/>
      <c r="GG110" s="982"/>
      <c r="GH110" s="982"/>
      <c r="GI110" s="982"/>
      <c r="GJ110" s="982"/>
      <c r="GK110" s="982"/>
      <c r="GL110" s="982"/>
      <c r="GM110" s="982"/>
      <c r="GN110" s="982"/>
      <c r="GO110" s="982"/>
      <c r="GP110" s="982"/>
      <c r="GQ110" s="982"/>
      <c r="GR110" s="982"/>
      <c r="GS110" s="982"/>
      <c r="GT110" s="982"/>
      <c r="GU110" s="982"/>
      <c r="GV110" s="982"/>
      <c r="GW110" s="982"/>
      <c r="GX110" s="982"/>
      <c r="GY110" s="982"/>
      <c r="GZ110" s="982"/>
      <c r="HA110" s="982"/>
      <c r="HB110" s="982"/>
      <c r="HC110" s="982"/>
      <c r="HD110" s="982"/>
      <c r="HE110" s="982"/>
      <c r="HF110" s="982"/>
      <c r="HG110" s="982"/>
      <c r="HH110" s="982"/>
      <c r="HI110" s="982"/>
      <c r="HJ110" s="982"/>
      <c r="HK110" s="982"/>
      <c r="HL110" s="982"/>
      <c r="HM110" s="982"/>
      <c r="HN110" s="982"/>
      <c r="HO110" s="982"/>
      <c r="HP110" s="982"/>
      <c r="HQ110" s="982"/>
      <c r="HR110" s="982"/>
      <c r="HS110" s="982"/>
      <c r="HT110" s="982"/>
      <c r="HU110" s="982"/>
      <c r="HV110" s="982"/>
      <c r="HW110" s="982"/>
      <c r="HX110" s="982"/>
      <c r="HY110" s="982"/>
      <c r="HZ110" s="982"/>
      <c r="IA110" s="982"/>
      <c r="IB110" s="982"/>
      <c r="IC110" s="982"/>
      <c r="ID110" s="982"/>
      <c r="IE110" s="982"/>
      <c r="IF110" s="982"/>
      <c r="IG110" s="982"/>
      <c r="IH110" s="982"/>
      <c r="II110" s="982"/>
    </row>
    <row r="111" spans="2:243" x14ac:dyDescent="0.3">
      <c r="B111" s="982"/>
      <c r="C111" s="982"/>
      <c r="D111" s="983"/>
      <c r="E111" s="983"/>
      <c r="F111" s="983"/>
      <c r="G111" s="983"/>
      <c r="H111" s="983"/>
      <c r="I111" s="983"/>
      <c r="J111" s="983"/>
      <c r="K111" s="983"/>
      <c r="L111" s="983"/>
      <c r="M111" s="983"/>
      <c r="N111" s="983"/>
      <c r="O111" s="983"/>
      <c r="P111" s="983"/>
      <c r="Q111" s="983"/>
      <c r="R111" s="983"/>
      <c r="S111" s="983"/>
      <c r="T111" s="982"/>
      <c r="U111" s="982"/>
      <c r="V111" s="982"/>
      <c r="W111" s="982"/>
      <c r="X111" s="956"/>
      <c r="Y111" s="956"/>
      <c r="Z111" s="957"/>
      <c r="AA111" s="982"/>
      <c r="AB111" s="982"/>
      <c r="AC111" s="982"/>
      <c r="AD111" s="982"/>
      <c r="AE111" s="982"/>
      <c r="AF111" s="982"/>
      <c r="AG111" s="982"/>
      <c r="AH111" s="982"/>
      <c r="AI111" s="982"/>
      <c r="AJ111" s="982"/>
      <c r="AK111" s="982"/>
      <c r="AL111" s="982"/>
      <c r="AM111" s="982"/>
      <c r="AN111" s="982"/>
      <c r="AO111" s="982"/>
      <c r="AP111" s="982"/>
      <c r="AQ111" s="982"/>
      <c r="AR111" s="982"/>
      <c r="AS111" s="982"/>
      <c r="AT111" s="982"/>
      <c r="AU111" s="982"/>
      <c r="AV111" s="982"/>
      <c r="AW111" s="982"/>
      <c r="AX111" s="982"/>
      <c r="AY111" s="982"/>
      <c r="AZ111" s="982"/>
      <c r="BA111" s="982"/>
      <c r="BB111" s="982"/>
      <c r="BC111" s="982"/>
      <c r="BD111" s="982"/>
      <c r="BE111" s="982"/>
      <c r="BF111" s="982"/>
      <c r="BG111" s="982"/>
      <c r="BH111" s="982"/>
      <c r="BI111" s="982"/>
      <c r="BJ111" s="982"/>
      <c r="BK111" s="982"/>
      <c r="BL111" s="982"/>
      <c r="BM111" s="982"/>
      <c r="BN111" s="982"/>
      <c r="BO111" s="982"/>
      <c r="BP111" s="982"/>
      <c r="BQ111" s="982"/>
      <c r="BR111" s="982"/>
      <c r="BS111" s="982"/>
      <c r="BT111" s="982"/>
      <c r="BU111" s="982"/>
      <c r="BV111" s="982"/>
      <c r="BW111" s="982"/>
      <c r="BX111" s="982"/>
      <c r="BY111" s="982"/>
      <c r="BZ111" s="982"/>
      <c r="CA111" s="982"/>
      <c r="CB111" s="982"/>
      <c r="CC111" s="982"/>
      <c r="CD111" s="982"/>
      <c r="CE111" s="982"/>
      <c r="CF111" s="982"/>
      <c r="CG111" s="982"/>
      <c r="CH111" s="982"/>
      <c r="CI111" s="982"/>
      <c r="CJ111" s="982"/>
      <c r="CK111" s="982"/>
      <c r="CL111" s="982"/>
      <c r="CM111" s="982"/>
      <c r="CN111" s="982"/>
      <c r="CO111" s="982"/>
      <c r="CP111" s="982"/>
      <c r="CQ111" s="982"/>
      <c r="CR111" s="982"/>
      <c r="CS111" s="982"/>
      <c r="CT111" s="982"/>
      <c r="CU111" s="982"/>
      <c r="CV111" s="982"/>
      <c r="CW111" s="982"/>
      <c r="CX111" s="982"/>
      <c r="CY111" s="982"/>
      <c r="CZ111" s="982"/>
      <c r="DA111" s="982"/>
      <c r="DB111" s="982"/>
      <c r="DC111" s="982"/>
      <c r="DD111" s="982"/>
      <c r="DE111" s="982"/>
      <c r="DF111" s="982"/>
      <c r="DG111" s="982"/>
      <c r="DH111" s="982"/>
      <c r="DI111" s="982"/>
      <c r="DJ111" s="982"/>
      <c r="DK111" s="982"/>
      <c r="DL111" s="982"/>
      <c r="DM111" s="982"/>
      <c r="DN111" s="982"/>
      <c r="DO111" s="982"/>
      <c r="DP111" s="982"/>
      <c r="DQ111" s="982"/>
      <c r="DR111" s="982"/>
      <c r="DS111" s="982"/>
      <c r="DT111" s="982"/>
      <c r="DU111" s="982"/>
      <c r="DV111" s="982"/>
      <c r="DW111" s="982"/>
      <c r="DX111" s="982"/>
      <c r="DY111" s="982"/>
      <c r="DZ111" s="982"/>
      <c r="EA111" s="982"/>
      <c r="EB111" s="982"/>
      <c r="EC111" s="982"/>
      <c r="ED111" s="982"/>
      <c r="EE111" s="982"/>
      <c r="EF111" s="982"/>
      <c r="EG111" s="982"/>
      <c r="EH111" s="982"/>
      <c r="EI111" s="982"/>
      <c r="EJ111" s="982"/>
      <c r="EK111" s="982"/>
      <c r="EL111" s="982"/>
      <c r="EM111" s="982"/>
      <c r="EN111" s="982"/>
      <c r="EO111" s="982"/>
      <c r="EP111" s="982"/>
      <c r="EQ111" s="982"/>
      <c r="ER111" s="982"/>
      <c r="ES111" s="982"/>
      <c r="ET111" s="982"/>
      <c r="EU111" s="982"/>
      <c r="EV111" s="982"/>
      <c r="EW111" s="982"/>
      <c r="EX111" s="982"/>
      <c r="EY111" s="982"/>
      <c r="EZ111" s="982"/>
      <c r="FA111" s="982"/>
      <c r="FB111" s="982"/>
      <c r="FC111" s="982"/>
      <c r="FD111" s="982"/>
      <c r="FE111" s="982"/>
      <c r="FF111" s="982"/>
      <c r="FG111" s="982"/>
      <c r="FH111" s="982"/>
      <c r="FI111" s="982"/>
      <c r="FJ111" s="982"/>
      <c r="FK111" s="982"/>
      <c r="FL111" s="982"/>
      <c r="FM111" s="982"/>
      <c r="FN111" s="982"/>
      <c r="FO111" s="982"/>
      <c r="FP111" s="982"/>
      <c r="FQ111" s="982"/>
      <c r="FR111" s="982"/>
      <c r="FS111" s="982"/>
      <c r="FT111" s="982"/>
      <c r="FU111" s="982"/>
      <c r="FV111" s="982"/>
      <c r="FW111" s="982"/>
      <c r="FX111" s="982"/>
      <c r="FY111" s="982"/>
      <c r="FZ111" s="982"/>
      <c r="GA111" s="982"/>
      <c r="GB111" s="982"/>
      <c r="GC111" s="982"/>
      <c r="GD111" s="982"/>
      <c r="GE111" s="982"/>
      <c r="GF111" s="982"/>
      <c r="GG111" s="982"/>
      <c r="GH111" s="982"/>
      <c r="GI111" s="982"/>
      <c r="GJ111" s="982"/>
      <c r="GK111" s="982"/>
      <c r="GL111" s="982"/>
      <c r="GM111" s="982"/>
      <c r="GN111" s="982"/>
      <c r="GO111" s="982"/>
      <c r="GP111" s="982"/>
      <c r="GQ111" s="982"/>
      <c r="GR111" s="982"/>
      <c r="GS111" s="982"/>
      <c r="GT111" s="982"/>
      <c r="GU111" s="982"/>
      <c r="GV111" s="982"/>
      <c r="GW111" s="982"/>
      <c r="GX111" s="982"/>
      <c r="GY111" s="982"/>
      <c r="GZ111" s="982"/>
      <c r="HA111" s="982"/>
      <c r="HB111" s="982"/>
      <c r="HC111" s="982"/>
      <c r="HD111" s="982"/>
      <c r="HE111" s="982"/>
      <c r="HF111" s="982"/>
      <c r="HG111" s="982"/>
      <c r="HH111" s="982"/>
      <c r="HI111" s="982"/>
      <c r="HJ111" s="982"/>
      <c r="HK111" s="982"/>
      <c r="HL111" s="982"/>
      <c r="HM111" s="982"/>
      <c r="HN111" s="982"/>
      <c r="HO111" s="982"/>
      <c r="HP111" s="982"/>
      <c r="HQ111" s="982"/>
      <c r="HR111" s="982"/>
      <c r="HS111" s="982"/>
      <c r="HT111" s="982"/>
      <c r="HU111" s="982"/>
      <c r="HV111" s="982"/>
      <c r="HW111" s="982"/>
      <c r="HX111" s="982"/>
      <c r="HY111" s="982"/>
      <c r="HZ111" s="982"/>
      <c r="IA111" s="982"/>
      <c r="IB111" s="982"/>
      <c r="IC111" s="982"/>
      <c r="ID111" s="982"/>
      <c r="IE111" s="982"/>
      <c r="IF111" s="982"/>
      <c r="IG111" s="982"/>
      <c r="IH111" s="982"/>
      <c r="II111" s="982"/>
    </row>
    <row r="112" spans="2:243" x14ac:dyDescent="0.3">
      <c r="B112" s="982"/>
      <c r="C112" s="982"/>
      <c r="D112" s="983"/>
      <c r="E112" s="983"/>
      <c r="F112" s="983"/>
      <c r="G112" s="983"/>
      <c r="H112" s="983"/>
      <c r="I112" s="983"/>
      <c r="J112" s="983"/>
      <c r="K112" s="983"/>
      <c r="L112" s="983"/>
      <c r="M112" s="983"/>
      <c r="N112" s="983"/>
      <c r="O112" s="983"/>
      <c r="P112" s="983"/>
      <c r="Q112" s="983"/>
      <c r="R112" s="983"/>
      <c r="S112" s="983"/>
      <c r="T112" s="982"/>
      <c r="U112" s="982"/>
      <c r="V112" s="982"/>
      <c r="W112" s="982"/>
      <c r="X112" s="956"/>
      <c r="Y112" s="956"/>
      <c r="Z112" s="957"/>
      <c r="AA112" s="982"/>
      <c r="AB112" s="982"/>
      <c r="AC112" s="982"/>
      <c r="AD112" s="982"/>
      <c r="AE112" s="982"/>
      <c r="AF112" s="982"/>
      <c r="AG112" s="982"/>
      <c r="AH112" s="982"/>
      <c r="AI112" s="982"/>
      <c r="AJ112" s="982"/>
      <c r="AK112" s="982"/>
      <c r="AL112" s="982"/>
      <c r="AM112" s="982"/>
      <c r="AN112" s="982"/>
      <c r="AO112" s="982"/>
      <c r="AP112" s="982"/>
      <c r="AQ112" s="982"/>
      <c r="AR112" s="982"/>
      <c r="AS112" s="982"/>
      <c r="AT112" s="982"/>
      <c r="AU112" s="982"/>
      <c r="AV112" s="982"/>
      <c r="AW112" s="982"/>
      <c r="AX112" s="982"/>
      <c r="AY112" s="982"/>
      <c r="AZ112" s="982"/>
      <c r="BA112" s="982"/>
      <c r="BB112" s="982"/>
      <c r="BC112" s="982"/>
      <c r="BD112" s="982"/>
      <c r="BE112" s="982"/>
      <c r="BF112" s="982"/>
      <c r="BG112" s="982"/>
      <c r="BH112" s="982"/>
      <c r="BI112" s="982"/>
      <c r="BJ112" s="982"/>
      <c r="BK112" s="982"/>
      <c r="BL112" s="982"/>
      <c r="BM112" s="982"/>
      <c r="BN112" s="982"/>
      <c r="BO112" s="982"/>
      <c r="BP112" s="982"/>
      <c r="BQ112" s="982"/>
      <c r="BR112" s="982"/>
      <c r="BS112" s="982"/>
      <c r="BT112" s="982"/>
      <c r="BU112" s="982"/>
      <c r="BV112" s="982"/>
      <c r="BW112" s="982"/>
      <c r="BX112" s="982"/>
      <c r="BY112" s="982"/>
      <c r="BZ112" s="982"/>
      <c r="CA112" s="982"/>
      <c r="CB112" s="982"/>
      <c r="CC112" s="982"/>
      <c r="CD112" s="982"/>
      <c r="CE112" s="982"/>
      <c r="CF112" s="982"/>
      <c r="CG112" s="982"/>
      <c r="CH112" s="982"/>
      <c r="CI112" s="982"/>
      <c r="CJ112" s="982"/>
      <c r="CK112" s="982"/>
      <c r="CL112" s="982"/>
      <c r="CM112" s="982"/>
      <c r="CN112" s="982"/>
      <c r="CO112" s="982"/>
      <c r="CP112" s="982"/>
      <c r="CQ112" s="982"/>
      <c r="CR112" s="982"/>
      <c r="CS112" s="982"/>
      <c r="CT112" s="982"/>
      <c r="CU112" s="982"/>
      <c r="CV112" s="982"/>
      <c r="CW112" s="982"/>
      <c r="CX112" s="982"/>
      <c r="CY112" s="982"/>
      <c r="CZ112" s="982"/>
      <c r="DA112" s="982"/>
      <c r="DB112" s="982"/>
      <c r="DC112" s="982"/>
      <c r="DD112" s="982"/>
      <c r="DE112" s="982"/>
      <c r="DF112" s="982"/>
      <c r="DG112" s="982"/>
      <c r="DH112" s="982"/>
      <c r="DI112" s="982"/>
      <c r="DJ112" s="982"/>
      <c r="DK112" s="982"/>
      <c r="DL112" s="982"/>
      <c r="DM112" s="982"/>
      <c r="DN112" s="982"/>
      <c r="DO112" s="982"/>
      <c r="DP112" s="982"/>
      <c r="DQ112" s="982"/>
      <c r="DR112" s="982"/>
      <c r="DS112" s="982"/>
      <c r="DT112" s="982"/>
      <c r="DU112" s="982"/>
      <c r="DV112" s="982"/>
      <c r="DW112" s="982"/>
      <c r="DX112" s="982"/>
      <c r="DY112" s="982"/>
      <c r="DZ112" s="982"/>
      <c r="EA112" s="982"/>
      <c r="EB112" s="982"/>
      <c r="EC112" s="982"/>
      <c r="ED112" s="982"/>
      <c r="EE112" s="982"/>
      <c r="EF112" s="982"/>
      <c r="EG112" s="982"/>
      <c r="EH112" s="982"/>
      <c r="EI112" s="982"/>
      <c r="EJ112" s="982"/>
      <c r="EK112" s="982"/>
      <c r="EL112" s="982"/>
      <c r="EM112" s="982"/>
      <c r="EN112" s="982"/>
      <c r="EO112" s="982"/>
      <c r="EP112" s="982"/>
      <c r="EQ112" s="982"/>
      <c r="ER112" s="982"/>
      <c r="ES112" s="982"/>
      <c r="ET112" s="982"/>
      <c r="EU112" s="982"/>
      <c r="EV112" s="982"/>
      <c r="EW112" s="982"/>
      <c r="EX112" s="982"/>
      <c r="EY112" s="982"/>
      <c r="EZ112" s="982"/>
      <c r="FA112" s="982"/>
      <c r="FB112" s="982"/>
      <c r="FC112" s="982"/>
      <c r="FD112" s="982"/>
      <c r="FE112" s="982"/>
      <c r="FF112" s="982"/>
      <c r="FG112" s="982"/>
      <c r="FH112" s="982"/>
      <c r="FI112" s="982"/>
      <c r="FJ112" s="982"/>
      <c r="FK112" s="982"/>
      <c r="FL112" s="982"/>
      <c r="FM112" s="982"/>
      <c r="FN112" s="982"/>
      <c r="FO112" s="982"/>
      <c r="FP112" s="982"/>
      <c r="FQ112" s="982"/>
      <c r="FR112" s="982"/>
      <c r="FS112" s="982"/>
      <c r="FT112" s="982"/>
      <c r="FU112" s="982"/>
      <c r="FV112" s="982"/>
      <c r="FW112" s="982"/>
      <c r="FX112" s="982"/>
      <c r="FY112" s="982"/>
      <c r="FZ112" s="982"/>
      <c r="GA112" s="982"/>
      <c r="GB112" s="982"/>
      <c r="GC112" s="982"/>
      <c r="GD112" s="982"/>
      <c r="GE112" s="982"/>
      <c r="GF112" s="982"/>
      <c r="GG112" s="982"/>
      <c r="GH112" s="982"/>
      <c r="GI112" s="982"/>
      <c r="GJ112" s="982"/>
      <c r="GK112" s="982"/>
      <c r="GL112" s="982"/>
      <c r="GM112" s="982"/>
      <c r="GN112" s="982"/>
      <c r="GO112" s="982"/>
      <c r="GP112" s="982"/>
      <c r="GQ112" s="982"/>
      <c r="GR112" s="982"/>
      <c r="GS112" s="982"/>
      <c r="GT112" s="982"/>
      <c r="GU112" s="982"/>
      <c r="GV112" s="982"/>
      <c r="GW112" s="982"/>
      <c r="GX112" s="982"/>
      <c r="GY112" s="982"/>
      <c r="GZ112" s="982"/>
      <c r="HA112" s="982"/>
      <c r="HB112" s="982"/>
      <c r="HC112" s="982"/>
      <c r="HD112" s="982"/>
      <c r="HE112" s="982"/>
      <c r="HF112" s="982"/>
      <c r="HG112" s="982"/>
      <c r="HH112" s="982"/>
      <c r="HI112" s="982"/>
      <c r="HJ112" s="982"/>
      <c r="HK112" s="982"/>
      <c r="HL112" s="982"/>
      <c r="HM112" s="982"/>
      <c r="HN112" s="982"/>
      <c r="HO112" s="982"/>
      <c r="HP112" s="982"/>
      <c r="HQ112" s="982"/>
      <c r="HR112" s="982"/>
      <c r="HS112" s="982"/>
      <c r="HT112" s="982"/>
      <c r="HU112" s="982"/>
      <c r="HV112" s="982"/>
      <c r="HW112" s="982"/>
      <c r="HX112" s="982"/>
      <c r="HY112" s="982"/>
      <c r="HZ112" s="982"/>
      <c r="IA112" s="982"/>
      <c r="IB112" s="982"/>
      <c r="IC112" s="982"/>
      <c r="ID112" s="982"/>
      <c r="IE112" s="982"/>
      <c r="IF112" s="982"/>
      <c r="IG112" s="982"/>
      <c r="IH112" s="982"/>
      <c r="II112" s="982"/>
    </row>
    <row r="113" spans="1:243" x14ac:dyDescent="0.3">
      <c r="A113" s="984"/>
      <c r="B113" s="982"/>
      <c r="C113" s="982"/>
      <c r="D113" s="983"/>
      <c r="E113" s="983"/>
      <c r="F113" s="983"/>
      <c r="G113" s="983"/>
      <c r="H113" s="983"/>
      <c r="I113" s="983"/>
      <c r="J113" s="983"/>
      <c r="K113" s="983"/>
      <c r="L113" s="983"/>
      <c r="M113" s="983"/>
      <c r="N113" s="983"/>
      <c r="O113" s="983"/>
      <c r="P113" s="983"/>
      <c r="Q113" s="983"/>
      <c r="R113" s="983"/>
      <c r="S113" s="983"/>
      <c r="T113" s="982"/>
      <c r="U113" s="982"/>
      <c r="V113" s="982"/>
      <c r="W113" s="982"/>
      <c r="X113" s="956"/>
      <c r="Y113" s="956"/>
      <c r="Z113" s="957"/>
      <c r="AA113" s="982"/>
      <c r="AB113" s="982"/>
      <c r="AC113" s="982"/>
      <c r="AD113" s="982"/>
      <c r="AE113" s="982"/>
      <c r="AF113" s="982"/>
      <c r="AG113" s="982"/>
      <c r="AH113" s="982"/>
      <c r="AI113" s="982"/>
      <c r="AJ113" s="982"/>
      <c r="AK113" s="982"/>
      <c r="AL113" s="982"/>
      <c r="AM113" s="982"/>
      <c r="AN113" s="982"/>
      <c r="AO113" s="982"/>
      <c r="AP113" s="982"/>
      <c r="AQ113" s="982"/>
      <c r="AR113" s="982"/>
      <c r="AS113" s="982"/>
      <c r="AT113" s="982"/>
      <c r="AU113" s="982"/>
      <c r="AV113" s="982"/>
      <c r="AW113" s="982"/>
      <c r="AX113" s="982"/>
      <c r="AY113" s="982"/>
      <c r="AZ113" s="982"/>
      <c r="BA113" s="982"/>
      <c r="BB113" s="982"/>
      <c r="BC113" s="982"/>
      <c r="BD113" s="982"/>
      <c r="BE113" s="982"/>
      <c r="BF113" s="982"/>
      <c r="BG113" s="982"/>
      <c r="BH113" s="982"/>
      <c r="BI113" s="982"/>
      <c r="BJ113" s="982"/>
      <c r="BK113" s="982"/>
      <c r="BL113" s="982"/>
      <c r="BM113" s="982"/>
      <c r="BN113" s="982"/>
      <c r="BO113" s="982"/>
      <c r="BP113" s="982"/>
      <c r="BQ113" s="982"/>
      <c r="BR113" s="982"/>
      <c r="BS113" s="982"/>
      <c r="BT113" s="982"/>
      <c r="BU113" s="982"/>
      <c r="BV113" s="982"/>
      <c r="BW113" s="982"/>
      <c r="BX113" s="982"/>
      <c r="BY113" s="982"/>
      <c r="BZ113" s="982"/>
      <c r="CA113" s="982"/>
      <c r="CB113" s="982"/>
      <c r="CC113" s="982"/>
      <c r="CD113" s="982"/>
      <c r="CE113" s="982"/>
      <c r="CF113" s="982"/>
      <c r="CG113" s="982"/>
      <c r="CH113" s="982"/>
      <c r="CI113" s="982"/>
      <c r="CJ113" s="982"/>
      <c r="CK113" s="982"/>
      <c r="CL113" s="982"/>
      <c r="CM113" s="982"/>
      <c r="CN113" s="982"/>
      <c r="CO113" s="982"/>
      <c r="CP113" s="982"/>
      <c r="CQ113" s="982"/>
      <c r="CR113" s="982"/>
      <c r="CS113" s="982"/>
      <c r="CT113" s="982"/>
      <c r="CU113" s="982"/>
      <c r="CV113" s="982"/>
      <c r="CW113" s="982"/>
      <c r="CX113" s="982"/>
      <c r="CY113" s="982"/>
      <c r="CZ113" s="982"/>
      <c r="DA113" s="982"/>
      <c r="DB113" s="982"/>
      <c r="DC113" s="982"/>
      <c r="DD113" s="982"/>
      <c r="DE113" s="982"/>
      <c r="DF113" s="982"/>
      <c r="DG113" s="982"/>
      <c r="DH113" s="982"/>
      <c r="DI113" s="982"/>
      <c r="DJ113" s="982"/>
      <c r="DK113" s="982"/>
      <c r="DL113" s="982"/>
      <c r="DM113" s="982"/>
      <c r="DN113" s="982"/>
      <c r="DO113" s="982"/>
      <c r="DP113" s="982"/>
      <c r="DQ113" s="982"/>
      <c r="DR113" s="982"/>
      <c r="DS113" s="982"/>
      <c r="DT113" s="982"/>
      <c r="DU113" s="982"/>
      <c r="DV113" s="982"/>
      <c r="DW113" s="982"/>
      <c r="DX113" s="982"/>
      <c r="DY113" s="982"/>
      <c r="DZ113" s="982"/>
      <c r="EA113" s="982"/>
      <c r="EB113" s="982"/>
      <c r="EC113" s="982"/>
      <c r="ED113" s="982"/>
      <c r="EE113" s="982"/>
      <c r="EF113" s="982"/>
      <c r="EG113" s="982"/>
      <c r="EH113" s="982"/>
      <c r="EI113" s="982"/>
      <c r="EJ113" s="982"/>
      <c r="EK113" s="982"/>
      <c r="EL113" s="982"/>
      <c r="EM113" s="982"/>
      <c r="EN113" s="982"/>
      <c r="EO113" s="982"/>
      <c r="EP113" s="982"/>
      <c r="EQ113" s="982"/>
      <c r="ER113" s="982"/>
      <c r="ES113" s="982"/>
      <c r="ET113" s="982"/>
      <c r="EU113" s="982"/>
      <c r="EV113" s="982"/>
      <c r="EW113" s="982"/>
      <c r="EX113" s="982"/>
      <c r="EY113" s="982"/>
      <c r="EZ113" s="982"/>
      <c r="FA113" s="982"/>
      <c r="FB113" s="982"/>
      <c r="FC113" s="982"/>
      <c r="FD113" s="982"/>
      <c r="FE113" s="982"/>
      <c r="FF113" s="982"/>
      <c r="FG113" s="982"/>
      <c r="FH113" s="982"/>
      <c r="FI113" s="982"/>
      <c r="FJ113" s="982"/>
      <c r="FK113" s="982"/>
      <c r="FL113" s="982"/>
      <c r="FM113" s="982"/>
      <c r="FN113" s="982"/>
      <c r="FO113" s="982"/>
      <c r="FP113" s="982"/>
      <c r="FQ113" s="982"/>
      <c r="FR113" s="982"/>
      <c r="FS113" s="982"/>
      <c r="FT113" s="982"/>
      <c r="FU113" s="982"/>
      <c r="FV113" s="982"/>
      <c r="FW113" s="982"/>
      <c r="FX113" s="982"/>
      <c r="FY113" s="982"/>
      <c r="FZ113" s="982"/>
      <c r="GA113" s="982"/>
      <c r="GB113" s="982"/>
      <c r="GC113" s="982"/>
      <c r="GD113" s="982"/>
      <c r="GE113" s="982"/>
      <c r="GF113" s="982"/>
      <c r="GG113" s="982"/>
      <c r="GH113" s="982"/>
      <c r="GI113" s="982"/>
      <c r="GJ113" s="982"/>
      <c r="GK113" s="982"/>
      <c r="GL113" s="982"/>
      <c r="GM113" s="982"/>
      <c r="GN113" s="982"/>
      <c r="GO113" s="982"/>
      <c r="GP113" s="982"/>
      <c r="GQ113" s="982"/>
      <c r="GR113" s="982"/>
      <c r="GS113" s="982"/>
      <c r="GT113" s="982"/>
      <c r="GU113" s="982"/>
      <c r="GV113" s="982"/>
      <c r="GW113" s="982"/>
      <c r="GX113" s="982"/>
      <c r="GY113" s="982"/>
      <c r="GZ113" s="982"/>
      <c r="HA113" s="982"/>
      <c r="HB113" s="982"/>
      <c r="HC113" s="982"/>
      <c r="HD113" s="982"/>
      <c r="HE113" s="982"/>
      <c r="HF113" s="982"/>
      <c r="HG113" s="982"/>
      <c r="HH113" s="982"/>
      <c r="HI113" s="982"/>
      <c r="HJ113" s="982"/>
      <c r="HK113" s="982"/>
      <c r="HL113" s="982"/>
      <c r="HM113" s="982"/>
      <c r="HN113" s="982"/>
      <c r="HO113" s="982"/>
      <c r="HP113" s="982"/>
      <c r="HQ113" s="982"/>
      <c r="HR113" s="982"/>
      <c r="HS113" s="982"/>
      <c r="HT113" s="982"/>
      <c r="HU113" s="982"/>
      <c r="HV113" s="982"/>
      <c r="HW113" s="982"/>
      <c r="HX113" s="982"/>
      <c r="HY113" s="982"/>
      <c r="HZ113" s="982"/>
      <c r="IA113" s="982"/>
      <c r="IB113" s="982"/>
      <c r="IC113" s="982"/>
      <c r="ID113" s="982"/>
      <c r="IE113" s="982"/>
      <c r="IF113" s="982"/>
      <c r="IG113" s="982"/>
      <c r="IH113" s="982"/>
      <c r="II113" s="982"/>
    </row>
    <row r="114" spans="1:243" x14ac:dyDescent="0.3">
      <c r="A114" s="984"/>
      <c r="B114" s="982"/>
      <c r="C114" s="982"/>
      <c r="D114" s="983"/>
      <c r="E114" s="983"/>
      <c r="F114" s="983"/>
      <c r="G114" s="983"/>
      <c r="H114" s="983"/>
      <c r="I114" s="983"/>
      <c r="J114" s="983"/>
      <c r="K114" s="983"/>
      <c r="L114" s="983"/>
      <c r="M114" s="983"/>
      <c r="N114" s="983"/>
      <c r="O114" s="983"/>
      <c r="P114" s="983"/>
      <c r="Q114" s="983"/>
      <c r="R114" s="983"/>
      <c r="S114" s="983"/>
      <c r="T114" s="982"/>
      <c r="U114" s="982"/>
      <c r="V114" s="982"/>
      <c r="W114" s="982"/>
      <c r="X114" s="956"/>
      <c r="Y114" s="956"/>
      <c r="Z114" s="957"/>
      <c r="AA114" s="982"/>
      <c r="AB114" s="982"/>
      <c r="AC114" s="982"/>
      <c r="AD114" s="982"/>
      <c r="AE114" s="982"/>
      <c r="AF114" s="982"/>
      <c r="AG114" s="982"/>
      <c r="AH114" s="982"/>
      <c r="AI114" s="982"/>
      <c r="AJ114" s="982"/>
      <c r="AK114" s="982"/>
      <c r="AL114" s="982"/>
      <c r="AM114" s="982"/>
      <c r="AN114" s="982"/>
      <c r="AO114" s="982"/>
      <c r="AP114" s="982"/>
      <c r="AQ114" s="982"/>
      <c r="AR114" s="982"/>
      <c r="AS114" s="982"/>
      <c r="AT114" s="982"/>
      <c r="AU114" s="982"/>
      <c r="AV114" s="982"/>
      <c r="AW114" s="982"/>
      <c r="AX114" s="982"/>
      <c r="AY114" s="982"/>
      <c r="AZ114" s="982"/>
      <c r="BA114" s="982"/>
      <c r="BB114" s="982"/>
      <c r="BC114" s="982"/>
      <c r="BD114" s="982"/>
      <c r="BE114" s="982"/>
      <c r="BF114" s="982"/>
      <c r="BG114" s="982"/>
      <c r="BH114" s="982"/>
      <c r="BI114" s="982"/>
      <c r="BJ114" s="982"/>
      <c r="BK114" s="982"/>
      <c r="BL114" s="982"/>
      <c r="BM114" s="982"/>
      <c r="BN114" s="982"/>
      <c r="BO114" s="982"/>
      <c r="BP114" s="982"/>
      <c r="BQ114" s="982"/>
      <c r="BR114" s="982"/>
      <c r="BS114" s="982"/>
      <c r="BT114" s="982"/>
      <c r="BU114" s="982"/>
      <c r="BV114" s="982"/>
      <c r="BW114" s="982"/>
      <c r="BX114" s="982"/>
      <c r="BY114" s="982"/>
      <c r="BZ114" s="982"/>
      <c r="CA114" s="982"/>
      <c r="CB114" s="982"/>
      <c r="CC114" s="982"/>
      <c r="CD114" s="982"/>
      <c r="CE114" s="982"/>
      <c r="CF114" s="982"/>
      <c r="CG114" s="982"/>
      <c r="CH114" s="982"/>
      <c r="CI114" s="982"/>
      <c r="CJ114" s="982"/>
      <c r="CK114" s="982"/>
      <c r="CL114" s="982"/>
      <c r="CM114" s="982"/>
      <c r="CN114" s="982"/>
      <c r="CO114" s="982"/>
      <c r="CP114" s="982"/>
      <c r="CQ114" s="982"/>
      <c r="CR114" s="982"/>
      <c r="CS114" s="982"/>
      <c r="CT114" s="982"/>
      <c r="CU114" s="982"/>
      <c r="CV114" s="982"/>
      <c r="CW114" s="982"/>
      <c r="CX114" s="982"/>
      <c r="CY114" s="982"/>
      <c r="CZ114" s="982"/>
      <c r="DA114" s="982"/>
      <c r="DB114" s="982"/>
      <c r="DC114" s="982"/>
      <c r="DD114" s="982"/>
      <c r="DE114" s="982"/>
      <c r="DF114" s="982"/>
      <c r="DG114" s="982"/>
      <c r="DH114" s="982"/>
      <c r="DI114" s="982"/>
      <c r="DJ114" s="982"/>
      <c r="DK114" s="982"/>
      <c r="DL114" s="982"/>
      <c r="DM114" s="982"/>
      <c r="DN114" s="982"/>
      <c r="DO114" s="982"/>
      <c r="DP114" s="982"/>
      <c r="DQ114" s="982"/>
      <c r="DR114" s="982"/>
      <c r="DS114" s="982"/>
      <c r="DT114" s="982"/>
      <c r="DU114" s="982"/>
      <c r="DV114" s="982"/>
      <c r="DW114" s="982"/>
      <c r="DX114" s="982"/>
      <c r="DY114" s="982"/>
      <c r="DZ114" s="982"/>
      <c r="EA114" s="982"/>
      <c r="EB114" s="982"/>
      <c r="EC114" s="982"/>
      <c r="ED114" s="982"/>
      <c r="EE114" s="982"/>
      <c r="EF114" s="982"/>
      <c r="EG114" s="982"/>
      <c r="EH114" s="982"/>
      <c r="EI114" s="982"/>
      <c r="EJ114" s="982"/>
      <c r="EK114" s="982"/>
      <c r="EL114" s="982"/>
      <c r="EM114" s="982"/>
      <c r="EN114" s="982"/>
      <c r="EO114" s="982"/>
      <c r="EP114" s="982"/>
      <c r="EQ114" s="982"/>
      <c r="ER114" s="982"/>
      <c r="ES114" s="982"/>
      <c r="ET114" s="982"/>
      <c r="EU114" s="982"/>
      <c r="EV114" s="982"/>
      <c r="EW114" s="982"/>
      <c r="EX114" s="982"/>
      <c r="EY114" s="982"/>
      <c r="EZ114" s="982"/>
      <c r="FA114" s="982"/>
      <c r="FB114" s="982"/>
      <c r="FC114" s="982"/>
      <c r="FD114" s="982"/>
      <c r="FE114" s="982"/>
      <c r="FF114" s="982"/>
      <c r="FG114" s="982"/>
      <c r="FH114" s="982"/>
      <c r="FI114" s="982"/>
      <c r="FJ114" s="982"/>
      <c r="FK114" s="982"/>
      <c r="FL114" s="982"/>
      <c r="FM114" s="982"/>
      <c r="FN114" s="982"/>
      <c r="FO114" s="982"/>
      <c r="FP114" s="982"/>
      <c r="FQ114" s="982"/>
      <c r="FR114" s="982"/>
      <c r="FS114" s="982"/>
      <c r="FT114" s="982"/>
      <c r="FU114" s="982"/>
      <c r="FV114" s="982"/>
      <c r="FW114" s="982"/>
      <c r="FX114" s="982"/>
      <c r="FY114" s="982"/>
      <c r="FZ114" s="982"/>
      <c r="GA114" s="982"/>
      <c r="GB114" s="982"/>
      <c r="GC114" s="982"/>
      <c r="GD114" s="982"/>
      <c r="GE114" s="982"/>
      <c r="GF114" s="982"/>
      <c r="GG114" s="982"/>
      <c r="GH114" s="982"/>
      <c r="GI114" s="982"/>
      <c r="GJ114" s="982"/>
      <c r="GK114" s="982"/>
      <c r="GL114" s="982"/>
      <c r="GM114" s="982"/>
      <c r="GN114" s="982"/>
      <c r="GO114" s="982"/>
      <c r="GP114" s="982"/>
      <c r="GQ114" s="982"/>
      <c r="GR114" s="982"/>
      <c r="GS114" s="982"/>
      <c r="GT114" s="982"/>
      <c r="GU114" s="982"/>
      <c r="GV114" s="982"/>
      <c r="GW114" s="982"/>
      <c r="GX114" s="982"/>
      <c r="GY114" s="982"/>
      <c r="GZ114" s="982"/>
      <c r="HA114" s="982"/>
      <c r="HB114" s="982"/>
      <c r="HC114" s="982"/>
      <c r="HD114" s="982"/>
      <c r="HE114" s="982"/>
      <c r="HF114" s="982"/>
      <c r="HG114" s="982"/>
      <c r="HH114" s="982"/>
      <c r="HI114" s="982"/>
      <c r="HJ114" s="982"/>
      <c r="HK114" s="982"/>
      <c r="HL114" s="982"/>
      <c r="HM114" s="982"/>
      <c r="HN114" s="982"/>
      <c r="HO114" s="982"/>
      <c r="HP114" s="982"/>
      <c r="HQ114" s="982"/>
      <c r="HR114" s="982"/>
      <c r="HS114" s="982"/>
      <c r="HT114" s="982"/>
      <c r="HU114" s="982"/>
      <c r="HV114" s="982"/>
      <c r="HW114" s="982"/>
      <c r="HX114" s="982"/>
      <c r="HY114" s="982"/>
      <c r="HZ114" s="982"/>
      <c r="IA114" s="982"/>
      <c r="IB114" s="982"/>
      <c r="IC114" s="982"/>
      <c r="ID114" s="982"/>
      <c r="IE114" s="982"/>
      <c r="IF114" s="982"/>
      <c r="IG114" s="982"/>
      <c r="IH114" s="982"/>
      <c r="II114" s="982"/>
    </row>
    <row r="115" spans="1:243" x14ac:dyDescent="0.3">
      <c r="A115" s="984"/>
      <c r="B115" s="982"/>
      <c r="C115" s="982"/>
      <c r="D115" s="983"/>
      <c r="E115" s="983"/>
      <c r="F115" s="983"/>
      <c r="G115" s="983"/>
      <c r="H115" s="983"/>
      <c r="I115" s="983"/>
      <c r="J115" s="983"/>
      <c r="K115" s="983"/>
      <c r="L115" s="983"/>
      <c r="M115" s="983"/>
      <c r="N115" s="983"/>
      <c r="O115" s="983"/>
      <c r="P115" s="983"/>
      <c r="Q115" s="983"/>
      <c r="R115" s="983"/>
      <c r="S115" s="983"/>
      <c r="T115" s="982"/>
      <c r="U115" s="982"/>
      <c r="V115" s="982"/>
      <c r="W115" s="982"/>
      <c r="X115" s="954"/>
      <c r="Y115" s="954"/>
      <c r="Z115" s="955"/>
      <c r="AA115" s="982"/>
      <c r="AB115" s="982"/>
      <c r="AC115" s="982"/>
      <c r="AD115" s="982"/>
      <c r="AE115" s="982"/>
      <c r="AF115" s="982"/>
      <c r="AG115" s="982"/>
      <c r="AH115" s="982"/>
      <c r="AI115" s="982"/>
      <c r="AJ115" s="982"/>
      <c r="AK115" s="982"/>
      <c r="AL115" s="982"/>
      <c r="AM115" s="982"/>
      <c r="AN115" s="982"/>
      <c r="AO115" s="982"/>
      <c r="AP115" s="982"/>
      <c r="AQ115" s="982"/>
      <c r="AR115" s="982"/>
      <c r="AS115" s="982"/>
      <c r="AT115" s="982"/>
      <c r="AU115" s="982"/>
      <c r="AV115" s="982"/>
      <c r="AW115" s="982"/>
      <c r="AX115" s="982"/>
      <c r="AY115" s="982"/>
      <c r="AZ115" s="982"/>
      <c r="BA115" s="982"/>
      <c r="BB115" s="982"/>
      <c r="BC115" s="982"/>
      <c r="BD115" s="982"/>
      <c r="BE115" s="982"/>
      <c r="BF115" s="982"/>
      <c r="BG115" s="982"/>
      <c r="BH115" s="982"/>
      <c r="BI115" s="982"/>
      <c r="BJ115" s="982"/>
      <c r="BK115" s="982"/>
      <c r="BL115" s="982"/>
      <c r="BM115" s="982"/>
      <c r="BN115" s="982"/>
      <c r="BO115" s="982"/>
      <c r="BP115" s="982"/>
      <c r="BQ115" s="982"/>
      <c r="BR115" s="982"/>
      <c r="BS115" s="982"/>
      <c r="BT115" s="982"/>
      <c r="BU115" s="982"/>
      <c r="BV115" s="982"/>
      <c r="BW115" s="982"/>
      <c r="BX115" s="982"/>
      <c r="BY115" s="982"/>
      <c r="BZ115" s="982"/>
      <c r="CA115" s="982"/>
      <c r="CB115" s="982"/>
      <c r="CC115" s="982"/>
      <c r="CD115" s="982"/>
      <c r="CE115" s="982"/>
      <c r="CF115" s="982"/>
      <c r="CG115" s="982"/>
      <c r="CH115" s="982"/>
      <c r="CI115" s="982"/>
      <c r="CJ115" s="982"/>
      <c r="CK115" s="982"/>
      <c r="CL115" s="982"/>
      <c r="CM115" s="982"/>
      <c r="CN115" s="982"/>
      <c r="CO115" s="982"/>
      <c r="CP115" s="982"/>
      <c r="CQ115" s="982"/>
      <c r="CR115" s="982"/>
      <c r="CS115" s="982"/>
      <c r="CT115" s="982"/>
      <c r="CU115" s="982"/>
      <c r="CV115" s="982"/>
      <c r="CW115" s="982"/>
      <c r="CX115" s="982"/>
      <c r="CY115" s="982"/>
      <c r="CZ115" s="982"/>
      <c r="DA115" s="982"/>
      <c r="DB115" s="982"/>
      <c r="DC115" s="982"/>
      <c r="DD115" s="982"/>
      <c r="DE115" s="982"/>
      <c r="DF115" s="982"/>
      <c r="DG115" s="982"/>
      <c r="DH115" s="982"/>
      <c r="DI115" s="982"/>
      <c r="DJ115" s="982"/>
      <c r="DK115" s="982"/>
      <c r="DL115" s="982"/>
      <c r="DM115" s="982"/>
      <c r="DN115" s="982"/>
      <c r="DO115" s="982"/>
      <c r="DP115" s="982"/>
      <c r="DQ115" s="982"/>
      <c r="DR115" s="982"/>
      <c r="DS115" s="982"/>
      <c r="DT115" s="982"/>
      <c r="DU115" s="982"/>
      <c r="DV115" s="982"/>
      <c r="DW115" s="982"/>
      <c r="DX115" s="982"/>
      <c r="DY115" s="982"/>
      <c r="DZ115" s="982"/>
      <c r="EA115" s="982"/>
      <c r="EB115" s="982"/>
      <c r="EC115" s="982"/>
      <c r="ED115" s="982"/>
      <c r="EE115" s="982"/>
      <c r="EF115" s="982"/>
      <c r="EG115" s="982"/>
      <c r="EH115" s="982"/>
      <c r="EI115" s="982"/>
      <c r="EJ115" s="982"/>
      <c r="EK115" s="982"/>
      <c r="EL115" s="982"/>
      <c r="EM115" s="982"/>
      <c r="EN115" s="982"/>
      <c r="EO115" s="982"/>
      <c r="EP115" s="982"/>
      <c r="EQ115" s="982"/>
      <c r="ER115" s="982"/>
      <c r="ES115" s="982"/>
      <c r="ET115" s="982"/>
      <c r="EU115" s="982"/>
      <c r="EV115" s="982"/>
      <c r="EW115" s="982"/>
      <c r="EX115" s="982"/>
      <c r="EY115" s="982"/>
      <c r="EZ115" s="982"/>
      <c r="FA115" s="982"/>
      <c r="FB115" s="982"/>
      <c r="FC115" s="982"/>
      <c r="FD115" s="982"/>
      <c r="FE115" s="982"/>
      <c r="FF115" s="982"/>
      <c r="FG115" s="982"/>
      <c r="FH115" s="982"/>
      <c r="FI115" s="982"/>
      <c r="FJ115" s="982"/>
      <c r="FK115" s="982"/>
      <c r="FL115" s="982"/>
      <c r="FM115" s="982"/>
      <c r="FN115" s="982"/>
      <c r="FO115" s="982"/>
      <c r="FP115" s="982"/>
      <c r="FQ115" s="982"/>
      <c r="FR115" s="982"/>
      <c r="FS115" s="982"/>
      <c r="FT115" s="982"/>
      <c r="FU115" s="982"/>
      <c r="FV115" s="982"/>
      <c r="FW115" s="982"/>
      <c r="FX115" s="982"/>
      <c r="FY115" s="982"/>
      <c r="FZ115" s="982"/>
      <c r="GA115" s="982"/>
      <c r="GB115" s="982"/>
      <c r="GC115" s="982"/>
      <c r="GD115" s="982"/>
      <c r="GE115" s="982"/>
      <c r="GF115" s="982"/>
      <c r="GG115" s="982"/>
      <c r="GH115" s="982"/>
      <c r="GI115" s="982"/>
      <c r="GJ115" s="982"/>
      <c r="GK115" s="982"/>
      <c r="GL115" s="982"/>
      <c r="GM115" s="982"/>
      <c r="GN115" s="982"/>
      <c r="GO115" s="982"/>
      <c r="GP115" s="982"/>
      <c r="GQ115" s="982"/>
      <c r="GR115" s="982"/>
      <c r="GS115" s="982"/>
      <c r="GT115" s="982"/>
      <c r="GU115" s="982"/>
      <c r="GV115" s="982"/>
      <c r="GW115" s="982"/>
      <c r="GX115" s="982"/>
      <c r="GY115" s="982"/>
      <c r="GZ115" s="982"/>
      <c r="HA115" s="982"/>
      <c r="HB115" s="982"/>
      <c r="HC115" s="982"/>
      <c r="HD115" s="982"/>
      <c r="HE115" s="982"/>
      <c r="HF115" s="982"/>
      <c r="HG115" s="982"/>
      <c r="HH115" s="982"/>
      <c r="HI115" s="982"/>
      <c r="HJ115" s="982"/>
      <c r="HK115" s="982"/>
      <c r="HL115" s="982"/>
      <c r="HM115" s="982"/>
      <c r="HN115" s="982"/>
      <c r="HO115" s="982"/>
      <c r="HP115" s="982"/>
      <c r="HQ115" s="982"/>
      <c r="HR115" s="982"/>
      <c r="HS115" s="982"/>
      <c r="HT115" s="982"/>
      <c r="HU115" s="982"/>
      <c r="HV115" s="982"/>
      <c r="HW115" s="982"/>
      <c r="HX115" s="982"/>
      <c r="HY115" s="982"/>
      <c r="HZ115" s="982"/>
      <c r="IA115" s="982"/>
      <c r="IB115" s="982"/>
      <c r="IC115" s="982"/>
      <c r="ID115" s="982"/>
      <c r="IE115" s="982"/>
      <c r="IF115" s="982"/>
      <c r="IG115" s="982"/>
      <c r="IH115" s="982"/>
      <c r="II115" s="982"/>
    </row>
    <row r="116" spans="1:243" x14ac:dyDescent="0.3">
      <c r="A116" s="984"/>
      <c r="B116" s="982"/>
      <c r="C116" s="982"/>
      <c r="D116" s="983"/>
      <c r="E116" s="983"/>
      <c r="F116" s="983"/>
      <c r="G116" s="983"/>
      <c r="H116" s="983"/>
      <c r="I116" s="983"/>
      <c r="J116" s="983"/>
      <c r="K116" s="983"/>
      <c r="L116" s="983"/>
      <c r="M116" s="983"/>
      <c r="N116" s="983"/>
      <c r="O116" s="983"/>
      <c r="P116" s="983"/>
      <c r="Q116" s="983"/>
      <c r="R116" s="983"/>
      <c r="S116" s="983"/>
      <c r="T116" s="982"/>
      <c r="U116" s="982"/>
      <c r="V116" s="982"/>
      <c r="W116" s="982"/>
      <c r="X116" s="956"/>
      <c r="Y116" s="956"/>
      <c r="Z116" s="957"/>
      <c r="AA116" s="982"/>
      <c r="AB116" s="982"/>
      <c r="AC116" s="982"/>
      <c r="AD116" s="982"/>
      <c r="AE116" s="982"/>
      <c r="AF116" s="982"/>
      <c r="AG116" s="982"/>
      <c r="AH116" s="982"/>
      <c r="AI116" s="982"/>
      <c r="AJ116" s="982"/>
      <c r="AK116" s="982"/>
      <c r="AL116" s="982"/>
      <c r="AM116" s="982"/>
      <c r="AN116" s="982"/>
      <c r="AO116" s="982"/>
      <c r="AP116" s="982"/>
      <c r="AQ116" s="982"/>
      <c r="AR116" s="982"/>
      <c r="AS116" s="982"/>
      <c r="AT116" s="982"/>
      <c r="AU116" s="982"/>
      <c r="AV116" s="982"/>
      <c r="AW116" s="982"/>
      <c r="AX116" s="982"/>
      <c r="AY116" s="982"/>
      <c r="AZ116" s="982"/>
      <c r="BA116" s="982"/>
      <c r="BB116" s="982"/>
      <c r="BC116" s="982"/>
      <c r="BD116" s="982"/>
      <c r="BE116" s="982"/>
      <c r="BF116" s="982"/>
      <c r="BG116" s="982"/>
      <c r="BH116" s="982"/>
      <c r="BI116" s="982"/>
      <c r="BJ116" s="982"/>
      <c r="BK116" s="982"/>
      <c r="BL116" s="982"/>
      <c r="BM116" s="982"/>
      <c r="BN116" s="982"/>
      <c r="BO116" s="982"/>
      <c r="BP116" s="982"/>
      <c r="BQ116" s="982"/>
      <c r="BR116" s="982"/>
      <c r="BS116" s="982"/>
      <c r="BT116" s="982"/>
      <c r="BU116" s="982"/>
      <c r="BV116" s="982"/>
      <c r="BW116" s="982"/>
      <c r="BX116" s="982"/>
      <c r="BY116" s="982"/>
      <c r="BZ116" s="982"/>
      <c r="CA116" s="982"/>
      <c r="CB116" s="982"/>
      <c r="CC116" s="982"/>
      <c r="CD116" s="982"/>
      <c r="CE116" s="982"/>
      <c r="CF116" s="982"/>
      <c r="CG116" s="982"/>
      <c r="CH116" s="982"/>
      <c r="CI116" s="982"/>
      <c r="CJ116" s="982"/>
      <c r="CK116" s="982"/>
      <c r="CL116" s="982"/>
      <c r="CM116" s="982"/>
      <c r="CN116" s="982"/>
      <c r="CO116" s="982"/>
      <c r="CP116" s="982"/>
      <c r="CQ116" s="982"/>
      <c r="CR116" s="982"/>
      <c r="CS116" s="982"/>
      <c r="CT116" s="982"/>
      <c r="CU116" s="982"/>
      <c r="CV116" s="982"/>
      <c r="CW116" s="982"/>
      <c r="CX116" s="982"/>
      <c r="CY116" s="982"/>
      <c r="CZ116" s="982"/>
      <c r="DA116" s="982"/>
      <c r="DB116" s="982"/>
      <c r="DC116" s="982"/>
      <c r="DD116" s="982"/>
      <c r="DE116" s="982"/>
      <c r="DF116" s="982"/>
      <c r="DG116" s="982"/>
      <c r="DH116" s="982"/>
      <c r="DI116" s="982"/>
      <c r="DJ116" s="982"/>
      <c r="DK116" s="982"/>
      <c r="DL116" s="982"/>
      <c r="DM116" s="982"/>
      <c r="DN116" s="982"/>
      <c r="DO116" s="982"/>
      <c r="DP116" s="982"/>
      <c r="DQ116" s="982"/>
      <c r="DR116" s="982"/>
      <c r="DS116" s="982"/>
      <c r="DT116" s="982"/>
      <c r="DU116" s="982"/>
      <c r="DV116" s="982"/>
      <c r="DW116" s="982"/>
      <c r="DX116" s="982"/>
      <c r="DY116" s="982"/>
      <c r="DZ116" s="982"/>
      <c r="EA116" s="982"/>
      <c r="EB116" s="982"/>
      <c r="EC116" s="982"/>
      <c r="ED116" s="982"/>
      <c r="EE116" s="982"/>
      <c r="EF116" s="982"/>
      <c r="EG116" s="982"/>
      <c r="EH116" s="982"/>
      <c r="EI116" s="982"/>
      <c r="EJ116" s="982"/>
      <c r="EK116" s="982"/>
      <c r="EL116" s="982"/>
      <c r="EM116" s="982"/>
      <c r="EN116" s="982"/>
      <c r="EO116" s="982"/>
      <c r="EP116" s="982"/>
      <c r="EQ116" s="982"/>
      <c r="ER116" s="982"/>
      <c r="ES116" s="982"/>
      <c r="ET116" s="982"/>
      <c r="EU116" s="982"/>
      <c r="EV116" s="982"/>
      <c r="EW116" s="982"/>
      <c r="EX116" s="982"/>
      <c r="EY116" s="982"/>
      <c r="EZ116" s="982"/>
      <c r="FA116" s="982"/>
      <c r="FB116" s="982"/>
      <c r="FC116" s="982"/>
      <c r="FD116" s="982"/>
      <c r="FE116" s="982"/>
      <c r="FF116" s="982"/>
      <c r="FG116" s="982"/>
      <c r="FH116" s="982"/>
      <c r="FI116" s="982"/>
      <c r="FJ116" s="982"/>
      <c r="FK116" s="982"/>
      <c r="FL116" s="982"/>
      <c r="FM116" s="982"/>
      <c r="FN116" s="982"/>
      <c r="FO116" s="982"/>
      <c r="FP116" s="982"/>
      <c r="FQ116" s="982"/>
      <c r="FR116" s="982"/>
      <c r="FS116" s="982"/>
      <c r="FT116" s="982"/>
      <c r="FU116" s="982"/>
      <c r="FV116" s="982"/>
      <c r="FW116" s="982"/>
      <c r="FX116" s="982"/>
      <c r="FY116" s="982"/>
      <c r="FZ116" s="982"/>
      <c r="GA116" s="982"/>
      <c r="GB116" s="982"/>
      <c r="GC116" s="982"/>
      <c r="GD116" s="982"/>
      <c r="GE116" s="982"/>
      <c r="GF116" s="982"/>
      <c r="GG116" s="982"/>
      <c r="GH116" s="982"/>
      <c r="GI116" s="982"/>
      <c r="GJ116" s="982"/>
      <c r="GK116" s="982"/>
      <c r="GL116" s="982"/>
      <c r="GM116" s="982"/>
      <c r="GN116" s="982"/>
      <c r="GO116" s="982"/>
      <c r="GP116" s="982"/>
      <c r="GQ116" s="982"/>
      <c r="GR116" s="982"/>
      <c r="GS116" s="982"/>
      <c r="GT116" s="982"/>
      <c r="GU116" s="982"/>
      <c r="GV116" s="982"/>
      <c r="GW116" s="982"/>
      <c r="GX116" s="982"/>
      <c r="GY116" s="982"/>
      <c r="GZ116" s="982"/>
      <c r="HA116" s="982"/>
      <c r="HB116" s="982"/>
      <c r="HC116" s="982"/>
      <c r="HD116" s="982"/>
      <c r="HE116" s="982"/>
      <c r="HF116" s="982"/>
      <c r="HG116" s="982"/>
      <c r="HH116" s="982"/>
      <c r="HI116" s="982"/>
      <c r="HJ116" s="982"/>
      <c r="HK116" s="982"/>
      <c r="HL116" s="982"/>
      <c r="HM116" s="982"/>
      <c r="HN116" s="982"/>
      <c r="HO116" s="982"/>
      <c r="HP116" s="982"/>
      <c r="HQ116" s="982"/>
      <c r="HR116" s="982"/>
      <c r="HS116" s="982"/>
      <c r="HT116" s="982"/>
      <c r="HU116" s="982"/>
      <c r="HV116" s="982"/>
      <c r="HW116" s="982"/>
      <c r="HX116" s="982"/>
      <c r="HY116" s="982"/>
      <c r="HZ116" s="982"/>
      <c r="IA116" s="982"/>
      <c r="IB116" s="982"/>
      <c r="IC116" s="982"/>
      <c r="ID116" s="982"/>
      <c r="IE116" s="982"/>
      <c r="IF116" s="982"/>
      <c r="IG116" s="982"/>
      <c r="IH116" s="982"/>
      <c r="II116" s="982"/>
    </row>
    <row r="117" spans="1:243" x14ac:dyDescent="0.3">
      <c r="A117" s="984"/>
      <c r="B117" s="982"/>
      <c r="C117" s="982"/>
      <c r="D117" s="983"/>
      <c r="E117" s="983"/>
      <c r="F117" s="983"/>
      <c r="G117" s="983"/>
      <c r="H117" s="983"/>
      <c r="I117" s="983"/>
      <c r="J117" s="983"/>
      <c r="K117" s="983"/>
      <c r="L117" s="983"/>
      <c r="M117" s="983"/>
      <c r="N117" s="983"/>
      <c r="O117" s="983"/>
      <c r="P117" s="983"/>
      <c r="Q117" s="983"/>
      <c r="R117" s="983"/>
      <c r="S117" s="983"/>
      <c r="T117" s="982"/>
      <c r="U117" s="982"/>
      <c r="V117" s="982"/>
      <c r="W117" s="982"/>
      <c r="X117" s="975"/>
      <c r="Y117" s="975"/>
      <c r="Z117" s="976"/>
      <c r="AA117" s="982"/>
      <c r="AB117" s="982"/>
      <c r="AC117" s="982"/>
      <c r="AD117" s="982"/>
      <c r="AE117" s="982"/>
      <c r="AF117" s="982"/>
      <c r="AG117" s="982"/>
      <c r="AH117" s="982"/>
      <c r="AI117" s="982"/>
      <c r="AJ117" s="982"/>
      <c r="AK117" s="982"/>
      <c r="AL117" s="982"/>
      <c r="AM117" s="982"/>
      <c r="AN117" s="982"/>
      <c r="AO117" s="982"/>
      <c r="AP117" s="982"/>
      <c r="AQ117" s="982"/>
      <c r="AR117" s="982"/>
      <c r="AS117" s="982"/>
      <c r="AT117" s="982"/>
      <c r="AU117" s="982"/>
      <c r="AV117" s="982"/>
      <c r="AW117" s="982"/>
      <c r="AX117" s="982"/>
      <c r="AY117" s="982"/>
      <c r="AZ117" s="982"/>
      <c r="BA117" s="982"/>
      <c r="BB117" s="982"/>
      <c r="BC117" s="982"/>
      <c r="BD117" s="982"/>
      <c r="BE117" s="982"/>
      <c r="BF117" s="982"/>
      <c r="BG117" s="982"/>
      <c r="BH117" s="982"/>
      <c r="BI117" s="982"/>
      <c r="BJ117" s="982"/>
      <c r="BK117" s="982"/>
      <c r="BL117" s="982"/>
      <c r="BM117" s="982"/>
      <c r="BN117" s="982"/>
      <c r="BO117" s="982"/>
      <c r="BP117" s="982"/>
      <c r="BQ117" s="982"/>
      <c r="BR117" s="982"/>
      <c r="BS117" s="982"/>
      <c r="BT117" s="982"/>
      <c r="BU117" s="982"/>
      <c r="BV117" s="982"/>
      <c r="BW117" s="982"/>
      <c r="BX117" s="982"/>
      <c r="BY117" s="982"/>
      <c r="BZ117" s="982"/>
      <c r="CA117" s="982"/>
      <c r="CB117" s="982"/>
      <c r="CC117" s="982"/>
      <c r="CD117" s="982"/>
      <c r="CE117" s="982"/>
      <c r="CF117" s="982"/>
      <c r="CG117" s="982"/>
      <c r="CH117" s="982"/>
      <c r="CI117" s="982"/>
      <c r="CJ117" s="982"/>
      <c r="CK117" s="982"/>
      <c r="CL117" s="982"/>
      <c r="CM117" s="982"/>
      <c r="CN117" s="982"/>
      <c r="CO117" s="982"/>
      <c r="CP117" s="982"/>
      <c r="CQ117" s="982"/>
      <c r="CR117" s="982"/>
      <c r="CS117" s="982"/>
      <c r="CT117" s="982"/>
      <c r="CU117" s="982"/>
      <c r="CV117" s="982"/>
      <c r="CW117" s="982"/>
      <c r="CX117" s="982"/>
      <c r="CY117" s="982"/>
      <c r="CZ117" s="982"/>
      <c r="DA117" s="982"/>
      <c r="DB117" s="982"/>
      <c r="DC117" s="982"/>
      <c r="DD117" s="982"/>
      <c r="DE117" s="982"/>
      <c r="DF117" s="982"/>
      <c r="DG117" s="982"/>
      <c r="DH117" s="982"/>
      <c r="DI117" s="982"/>
      <c r="DJ117" s="982"/>
      <c r="DK117" s="982"/>
      <c r="DL117" s="982"/>
      <c r="DM117" s="982"/>
      <c r="DN117" s="982"/>
      <c r="DO117" s="982"/>
      <c r="DP117" s="982"/>
      <c r="DQ117" s="982"/>
      <c r="DR117" s="982"/>
      <c r="DS117" s="982"/>
      <c r="DT117" s="982"/>
      <c r="DU117" s="982"/>
      <c r="DV117" s="982"/>
      <c r="DW117" s="982"/>
      <c r="DX117" s="982"/>
      <c r="DY117" s="982"/>
      <c r="DZ117" s="982"/>
      <c r="EA117" s="982"/>
      <c r="EB117" s="982"/>
      <c r="EC117" s="982"/>
      <c r="ED117" s="982"/>
      <c r="EE117" s="982"/>
      <c r="EF117" s="982"/>
      <c r="EG117" s="982"/>
      <c r="EH117" s="982"/>
      <c r="EI117" s="982"/>
      <c r="EJ117" s="982"/>
      <c r="EK117" s="982"/>
      <c r="EL117" s="982"/>
      <c r="EM117" s="982"/>
      <c r="EN117" s="982"/>
      <c r="EO117" s="982"/>
      <c r="EP117" s="982"/>
      <c r="EQ117" s="982"/>
      <c r="ER117" s="982"/>
      <c r="ES117" s="982"/>
      <c r="ET117" s="982"/>
      <c r="EU117" s="982"/>
      <c r="EV117" s="982"/>
      <c r="EW117" s="982"/>
      <c r="EX117" s="982"/>
      <c r="EY117" s="982"/>
      <c r="EZ117" s="982"/>
      <c r="FA117" s="982"/>
      <c r="FB117" s="982"/>
      <c r="FC117" s="982"/>
      <c r="FD117" s="982"/>
      <c r="FE117" s="982"/>
      <c r="FF117" s="982"/>
      <c r="FG117" s="982"/>
      <c r="FH117" s="982"/>
      <c r="FI117" s="982"/>
      <c r="FJ117" s="982"/>
      <c r="FK117" s="982"/>
      <c r="FL117" s="982"/>
      <c r="FM117" s="982"/>
      <c r="FN117" s="982"/>
      <c r="FO117" s="982"/>
      <c r="FP117" s="982"/>
      <c r="FQ117" s="982"/>
      <c r="FR117" s="982"/>
      <c r="FS117" s="982"/>
      <c r="FT117" s="982"/>
      <c r="FU117" s="982"/>
      <c r="FV117" s="982"/>
      <c r="FW117" s="982"/>
      <c r="FX117" s="982"/>
      <c r="FY117" s="982"/>
      <c r="FZ117" s="982"/>
      <c r="GA117" s="982"/>
      <c r="GB117" s="982"/>
      <c r="GC117" s="982"/>
      <c r="GD117" s="982"/>
      <c r="GE117" s="982"/>
      <c r="GF117" s="982"/>
      <c r="GG117" s="982"/>
      <c r="GH117" s="982"/>
      <c r="GI117" s="982"/>
      <c r="GJ117" s="982"/>
      <c r="GK117" s="982"/>
      <c r="GL117" s="982"/>
      <c r="GM117" s="982"/>
      <c r="GN117" s="982"/>
      <c r="GO117" s="982"/>
      <c r="GP117" s="982"/>
      <c r="GQ117" s="982"/>
      <c r="GR117" s="982"/>
      <c r="GS117" s="982"/>
      <c r="GT117" s="982"/>
      <c r="GU117" s="982"/>
      <c r="GV117" s="982"/>
      <c r="GW117" s="982"/>
      <c r="GX117" s="982"/>
      <c r="GY117" s="982"/>
      <c r="GZ117" s="982"/>
      <c r="HA117" s="982"/>
      <c r="HB117" s="982"/>
      <c r="HC117" s="982"/>
      <c r="HD117" s="982"/>
      <c r="HE117" s="982"/>
      <c r="HF117" s="982"/>
      <c r="HG117" s="982"/>
      <c r="HH117" s="982"/>
      <c r="HI117" s="982"/>
      <c r="HJ117" s="982"/>
      <c r="HK117" s="982"/>
      <c r="HL117" s="982"/>
      <c r="HM117" s="982"/>
      <c r="HN117" s="982"/>
      <c r="HO117" s="982"/>
      <c r="HP117" s="982"/>
      <c r="HQ117" s="982"/>
      <c r="HR117" s="982"/>
      <c r="HS117" s="982"/>
      <c r="HT117" s="982"/>
      <c r="HU117" s="982"/>
      <c r="HV117" s="982"/>
      <c r="HW117" s="982"/>
      <c r="HX117" s="982"/>
      <c r="HY117" s="982"/>
      <c r="HZ117" s="982"/>
      <c r="IA117" s="982"/>
      <c r="IB117" s="982"/>
      <c r="IC117" s="982"/>
      <c r="ID117" s="982"/>
      <c r="IE117" s="982"/>
      <c r="IF117" s="982"/>
      <c r="IG117" s="982"/>
      <c r="IH117" s="982"/>
      <c r="II117" s="982"/>
    </row>
    <row r="118" spans="1:243" x14ac:dyDescent="0.3">
      <c r="A118" s="984"/>
      <c r="B118" s="982"/>
      <c r="C118" s="982"/>
      <c r="D118" s="983"/>
      <c r="E118" s="983"/>
      <c r="F118" s="983"/>
      <c r="G118" s="983"/>
      <c r="H118" s="983"/>
      <c r="I118" s="983"/>
      <c r="J118" s="983"/>
      <c r="K118" s="983"/>
      <c r="L118" s="983"/>
      <c r="M118" s="983"/>
      <c r="N118" s="983"/>
      <c r="O118" s="983"/>
      <c r="P118" s="983"/>
      <c r="Q118" s="983"/>
      <c r="R118" s="983"/>
      <c r="S118" s="983"/>
      <c r="T118" s="982"/>
      <c r="U118" s="982"/>
      <c r="V118" s="982"/>
      <c r="W118" s="982"/>
      <c r="X118" s="914"/>
      <c r="Y118" s="914"/>
      <c r="Z118" s="957"/>
      <c r="AA118" s="982"/>
      <c r="AB118" s="982"/>
      <c r="AC118" s="982"/>
      <c r="AD118" s="982"/>
      <c r="AE118" s="982"/>
      <c r="AF118" s="982"/>
      <c r="AG118" s="982"/>
      <c r="AH118" s="982"/>
      <c r="AI118" s="982"/>
      <c r="AJ118" s="982"/>
      <c r="AK118" s="982"/>
      <c r="AL118" s="982"/>
      <c r="AM118" s="982"/>
      <c r="AN118" s="982"/>
      <c r="AO118" s="982"/>
      <c r="AP118" s="982"/>
      <c r="AQ118" s="982"/>
      <c r="AR118" s="982"/>
      <c r="AS118" s="982"/>
      <c r="AT118" s="982"/>
      <c r="AU118" s="982"/>
      <c r="AV118" s="982"/>
      <c r="AW118" s="982"/>
      <c r="AX118" s="982"/>
      <c r="AY118" s="982"/>
      <c r="AZ118" s="982"/>
      <c r="BA118" s="982"/>
      <c r="BB118" s="982"/>
      <c r="BC118" s="982"/>
      <c r="BD118" s="982"/>
      <c r="BE118" s="982"/>
      <c r="BF118" s="982"/>
      <c r="BG118" s="982"/>
      <c r="BH118" s="982"/>
      <c r="BI118" s="982"/>
      <c r="BJ118" s="982"/>
      <c r="BK118" s="982"/>
      <c r="BL118" s="982"/>
      <c r="BM118" s="982"/>
      <c r="BN118" s="982"/>
      <c r="BO118" s="982"/>
      <c r="BP118" s="982"/>
      <c r="BQ118" s="982"/>
      <c r="BR118" s="982"/>
      <c r="BS118" s="982"/>
      <c r="BT118" s="982"/>
      <c r="BU118" s="982"/>
      <c r="BV118" s="982"/>
      <c r="BW118" s="982"/>
      <c r="BX118" s="982"/>
      <c r="BY118" s="982"/>
      <c r="BZ118" s="982"/>
      <c r="CA118" s="982"/>
      <c r="CB118" s="982"/>
      <c r="CC118" s="982"/>
      <c r="CD118" s="982"/>
      <c r="CE118" s="982"/>
      <c r="CF118" s="982"/>
      <c r="CG118" s="982"/>
      <c r="CH118" s="982"/>
      <c r="CI118" s="982"/>
      <c r="CJ118" s="982"/>
      <c r="CK118" s="982"/>
      <c r="CL118" s="982"/>
      <c r="CM118" s="982"/>
      <c r="CN118" s="982"/>
      <c r="CO118" s="982"/>
      <c r="CP118" s="982"/>
      <c r="CQ118" s="982"/>
      <c r="CR118" s="982"/>
      <c r="CS118" s="982"/>
      <c r="CT118" s="982"/>
      <c r="CU118" s="982"/>
      <c r="CV118" s="982"/>
      <c r="CW118" s="982"/>
      <c r="CX118" s="982"/>
      <c r="CY118" s="982"/>
      <c r="CZ118" s="982"/>
      <c r="DA118" s="982"/>
      <c r="DB118" s="982"/>
      <c r="DC118" s="982"/>
      <c r="DD118" s="982"/>
      <c r="DE118" s="982"/>
      <c r="DF118" s="982"/>
      <c r="DG118" s="982"/>
      <c r="DH118" s="982"/>
      <c r="DI118" s="982"/>
      <c r="DJ118" s="982"/>
      <c r="DK118" s="982"/>
      <c r="DL118" s="982"/>
      <c r="DM118" s="982"/>
      <c r="DN118" s="982"/>
      <c r="DO118" s="982"/>
      <c r="DP118" s="982"/>
      <c r="DQ118" s="982"/>
      <c r="DR118" s="982"/>
      <c r="DS118" s="982"/>
      <c r="DT118" s="982"/>
      <c r="DU118" s="982"/>
      <c r="DV118" s="982"/>
      <c r="DW118" s="982"/>
      <c r="DX118" s="982"/>
      <c r="DY118" s="982"/>
      <c r="DZ118" s="982"/>
      <c r="EA118" s="982"/>
      <c r="EB118" s="982"/>
      <c r="EC118" s="982"/>
      <c r="ED118" s="982"/>
      <c r="EE118" s="982"/>
      <c r="EF118" s="982"/>
      <c r="EG118" s="982"/>
      <c r="EH118" s="982"/>
      <c r="EI118" s="982"/>
      <c r="EJ118" s="982"/>
      <c r="EK118" s="982"/>
      <c r="EL118" s="982"/>
      <c r="EM118" s="982"/>
      <c r="EN118" s="982"/>
      <c r="EO118" s="982"/>
      <c r="EP118" s="982"/>
      <c r="EQ118" s="982"/>
      <c r="ER118" s="982"/>
      <c r="ES118" s="982"/>
      <c r="ET118" s="982"/>
      <c r="EU118" s="982"/>
      <c r="EV118" s="982"/>
      <c r="EW118" s="982"/>
      <c r="EX118" s="982"/>
      <c r="EY118" s="982"/>
      <c r="EZ118" s="982"/>
      <c r="FA118" s="982"/>
      <c r="FB118" s="982"/>
      <c r="FC118" s="982"/>
      <c r="FD118" s="982"/>
      <c r="FE118" s="982"/>
      <c r="FF118" s="982"/>
      <c r="FG118" s="982"/>
      <c r="FH118" s="982"/>
      <c r="FI118" s="982"/>
      <c r="FJ118" s="982"/>
      <c r="FK118" s="982"/>
      <c r="FL118" s="982"/>
      <c r="FM118" s="982"/>
      <c r="FN118" s="982"/>
      <c r="FO118" s="982"/>
      <c r="FP118" s="982"/>
      <c r="FQ118" s="982"/>
      <c r="FR118" s="982"/>
      <c r="FS118" s="982"/>
      <c r="FT118" s="982"/>
      <c r="FU118" s="982"/>
      <c r="FV118" s="982"/>
      <c r="FW118" s="982"/>
      <c r="FX118" s="982"/>
      <c r="FY118" s="982"/>
      <c r="FZ118" s="982"/>
      <c r="GA118" s="982"/>
      <c r="GB118" s="982"/>
      <c r="GC118" s="982"/>
      <c r="GD118" s="982"/>
      <c r="GE118" s="982"/>
      <c r="GF118" s="982"/>
      <c r="GG118" s="982"/>
      <c r="GH118" s="982"/>
      <c r="GI118" s="982"/>
      <c r="GJ118" s="982"/>
      <c r="GK118" s="982"/>
      <c r="GL118" s="982"/>
      <c r="GM118" s="982"/>
      <c r="GN118" s="982"/>
      <c r="GO118" s="982"/>
      <c r="GP118" s="982"/>
      <c r="GQ118" s="982"/>
      <c r="GR118" s="982"/>
      <c r="GS118" s="982"/>
      <c r="GT118" s="982"/>
      <c r="GU118" s="982"/>
      <c r="GV118" s="982"/>
      <c r="GW118" s="982"/>
      <c r="GX118" s="982"/>
      <c r="GY118" s="982"/>
      <c r="GZ118" s="982"/>
      <c r="HA118" s="982"/>
      <c r="HB118" s="982"/>
      <c r="HC118" s="982"/>
      <c r="HD118" s="982"/>
      <c r="HE118" s="982"/>
      <c r="HF118" s="982"/>
      <c r="HG118" s="982"/>
      <c r="HH118" s="982"/>
      <c r="HI118" s="982"/>
      <c r="HJ118" s="982"/>
      <c r="HK118" s="982"/>
      <c r="HL118" s="982"/>
      <c r="HM118" s="982"/>
      <c r="HN118" s="982"/>
      <c r="HO118" s="982"/>
      <c r="HP118" s="982"/>
      <c r="HQ118" s="982"/>
      <c r="HR118" s="982"/>
      <c r="HS118" s="982"/>
      <c r="HT118" s="982"/>
      <c r="HU118" s="982"/>
      <c r="HV118" s="982"/>
      <c r="HW118" s="982"/>
      <c r="HX118" s="982"/>
      <c r="HY118" s="982"/>
      <c r="HZ118" s="982"/>
      <c r="IA118" s="982"/>
      <c r="IB118" s="982"/>
      <c r="IC118" s="982"/>
      <c r="ID118" s="982"/>
      <c r="IE118" s="982"/>
      <c r="IF118" s="982"/>
      <c r="IG118" s="982"/>
      <c r="IH118" s="982"/>
      <c r="II118" s="982"/>
    </row>
    <row r="119" spans="1:243" x14ac:dyDescent="0.3">
      <c r="A119" s="984"/>
      <c r="B119" s="982"/>
      <c r="C119" s="982"/>
      <c r="D119" s="983"/>
      <c r="E119" s="983"/>
      <c r="F119" s="983"/>
      <c r="G119" s="983"/>
      <c r="H119" s="983"/>
      <c r="I119" s="983"/>
      <c r="J119" s="983"/>
      <c r="K119" s="983"/>
      <c r="L119" s="983"/>
      <c r="M119" s="983"/>
      <c r="N119" s="983"/>
      <c r="O119" s="983"/>
      <c r="P119" s="983"/>
      <c r="Q119" s="983"/>
      <c r="R119" s="983"/>
      <c r="S119" s="983"/>
      <c r="T119" s="982"/>
      <c r="U119" s="982"/>
      <c r="V119" s="982"/>
      <c r="W119" s="982"/>
      <c r="X119" s="977"/>
      <c r="Y119" s="977"/>
      <c r="Z119" s="976"/>
      <c r="AA119" s="982"/>
      <c r="AB119" s="982"/>
      <c r="AC119" s="982"/>
      <c r="AD119" s="982"/>
      <c r="AE119" s="982"/>
      <c r="AF119" s="982"/>
      <c r="AG119" s="982"/>
      <c r="AH119" s="982"/>
      <c r="AI119" s="982"/>
      <c r="AJ119" s="982"/>
      <c r="AK119" s="982"/>
      <c r="AL119" s="982"/>
      <c r="AM119" s="982"/>
      <c r="AN119" s="982"/>
      <c r="AO119" s="982"/>
      <c r="AP119" s="982"/>
      <c r="AQ119" s="982"/>
      <c r="AR119" s="982"/>
      <c r="AS119" s="982"/>
      <c r="AT119" s="982"/>
      <c r="AU119" s="982"/>
      <c r="AV119" s="982"/>
      <c r="AW119" s="982"/>
      <c r="AX119" s="982"/>
      <c r="AY119" s="982"/>
      <c r="AZ119" s="982"/>
      <c r="BA119" s="982"/>
      <c r="BB119" s="982"/>
      <c r="BC119" s="982"/>
      <c r="BD119" s="982"/>
      <c r="BE119" s="982"/>
      <c r="BF119" s="982"/>
      <c r="BG119" s="982"/>
      <c r="BH119" s="982"/>
      <c r="BI119" s="982"/>
      <c r="BJ119" s="982"/>
      <c r="BK119" s="982"/>
      <c r="BL119" s="982"/>
      <c r="BM119" s="982"/>
      <c r="BN119" s="982"/>
      <c r="BO119" s="982"/>
      <c r="BP119" s="982"/>
      <c r="BQ119" s="982"/>
      <c r="BR119" s="982"/>
      <c r="BS119" s="982"/>
      <c r="BT119" s="982"/>
      <c r="BU119" s="982"/>
      <c r="BV119" s="982"/>
      <c r="BW119" s="982"/>
      <c r="BX119" s="982"/>
      <c r="BY119" s="982"/>
      <c r="BZ119" s="982"/>
      <c r="CA119" s="982"/>
      <c r="CB119" s="982"/>
      <c r="CC119" s="982"/>
      <c r="CD119" s="982"/>
      <c r="CE119" s="982"/>
      <c r="CF119" s="982"/>
      <c r="CG119" s="982"/>
      <c r="CH119" s="982"/>
      <c r="CI119" s="982"/>
      <c r="CJ119" s="982"/>
      <c r="CK119" s="982"/>
      <c r="CL119" s="982"/>
      <c r="CM119" s="982"/>
      <c r="CN119" s="982"/>
      <c r="CO119" s="982"/>
      <c r="CP119" s="982"/>
      <c r="CQ119" s="982"/>
      <c r="CR119" s="982"/>
      <c r="CS119" s="982"/>
      <c r="CT119" s="982"/>
      <c r="CU119" s="982"/>
      <c r="CV119" s="982"/>
      <c r="CW119" s="982"/>
      <c r="CX119" s="982"/>
      <c r="CY119" s="982"/>
      <c r="CZ119" s="982"/>
      <c r="DA119" s="982"/>
      <c r="DB119" s="982"/>
      <c r="DC119" s="982"/>
      <c r="DD119" s="982"/>
      <c r="DE119" s="982"/>
      <c r="DF119" s="982"/>
      <c r="DG119" s="982"/>
      <c r="DH119" s="982"/>
      <c r="DI119" s="982"/>
      <c r="DJ119" s="982"/>
      <c r="DK119" s="982"/>
      <c r="DL119" s="982"/>
      <c r="DM119" s="982"/>
      <c r="DN119" s="982"/>
      <c r="DO119" s="982"/>
      <c r="DP119" s="982"/>
      <c r="DQ119" s="982"/>
      <c r="DR119" s="982"/>
      <c r="DS119" s="982"/>
      <c r="DT119" s="982"/>
      <c r="DU119" s="982"/>
      <c r="DV119" s="982"/>
      <c r="DW119" s="982"/>
      <c r="DX119" s="982"/>
      <c r="DY119" s="982"/>
      <c r="DZ119" s="982"/>
      <c r="EA119" s="982"/>
      <c r="EB119" s="982"/>
      <c r="EC119" s="982"/>
      <c r="ED119" s="982"/>
      <c r="EE119" s="982"/>
      <c r="EF119" s="982"/>
      <c r="EG119" s="982"/>
      <c r="EH119" s="982"/>
      <c r="EI119" s="982"/>
      <c r="EJ119" s="982"/>
      <c r="EK119" s="982"/>
      <c r="EL119" s="982"/>
      <c r="EM119" s="982"/>
      <c r="EN119" s="982"/>
      <c r="EO119" s="982"/>
      <c r="EP119" s="982"/>
      <c r="EQ119" s="982"/>
      <c r="ER119" s="982"/>
      <c r="ES119" s="982"/>
      <c r="ET119" s="982"/>
      <c r="EU119" s="982"/>
      <c r="EV119" s="982"/>
      <c r="EW119" s="982"/>
      <c r="EX119" s="982"/>
      <c r="EY119" s="982"/>
      <c r="EZ119" s="982"/>
      <c r="FA119" s="982"/>
      <c r="FB119" s="982"/>
      <c r="FC119" s="982"/>
      <c r="FD119" s="982"/>
      <c r="FE119" s="982"/>
      <c r="FF119" s="982"/>
      <c r="FG119" s="982"/>
      <c r="FH119" s="982"/>
      <c r="FI119" s="982"/>
      <c r="FJ119" s="982"/>
      <c r="FK119" s="982"/>
      <c r="FL119" s="982"/>
      <c r="FM119" s="982"/>
      <c r="FN119" s="982"/>
      <c r="FO119" s="982"/>
      <c r="FP119" s="982"/>
      <c r="FQ119" s="982"/>
      <c r="FR119" s="982"/>
      <c r="FS119" s="982"/>
      <c r="FT119" s="982"/>
      <c r="FU119" s="982"/>
      <c r="FV119" s="982"/>
      <c r="FW119" s="982"/>
      <c r="FX119" s="982"/>
      <c r="FY119" s="982"/>
      <c r="FZ119" s="982"/>
      <c r="GA119" s="982"/>
      <c r="GB119" s="982"/>
      <c r="GC119" s="982"/>
      <c r="GD119" s="982"/>
      <c r="GE119" s="982"/>
      <c r="GF119" s="982"/>
      <c r="GG119" s="982"/>
      <c r="GH119" s="982"/>
      <c r="GI119" s="982"/>
      <c r="GJ119" s="982"/>
      <c r="GK119" s="982"/>
      <c r="GL119" s="982"/>
      <c r="GM119" s="982"/>
      <c r="GN119" s="982"/>
      <c r="GO119" s="982"/>
      <c r="GP119" s="982"/>
      <c r="GQ119" s="982"/>
      <c r="GR119" s="982"/>
      <c r="GS119" s="982"/>
      <c r="GT119" s="982"/>
      <c r="GU119" s="982"/>
      <c r="GV119" s="982"/>
      <c r="GW119" s="982"/>
      <c r="GX119" s="982"/>
      <c r="GY119" s="982"/>
      <c r="GZ119" s="982"/>
      <c r="HA119" s="982"/>
      <c r="HB119" s="982"/>
      <c r="HC119" s="982"/>
      <c r="HD119" s="982"/>
      <c r="HE119" s="982"/>
      <c r="HF119" s="982"/>
      <c r="HG119" s="982"/>
      <c r="HH119" s="982"/>
      <c r="HI119" s="982"/>
      <c r="HJ119" s="982"/>
      <c r="HK119" s="982"/>
      <c r="HL119" s="982"/>
      <c r="HM119" s="982"/>
      <c r="HN119" s="982"/>
      <c r="HO119" s="982"/>
      <c r="HP119" s="982"/>
      <c r="HQ119" s="982"/>
      <c r="HR119" s="982"/>
      <c r="HS119" s="982"/>
      <c r="HT119" s="982"/>
      <c r="HU119" s="982"/>
      <c r="HV119" s="982"/>
      <c r="HW119" s="982"/>
      <c r="HX119" s="982"/>
      <c r="HY119" s="982"/>
      <c r="HZ119" s="982"/>
      <c r="IA119" s="982"/>
      <c r="IB119" s="982"/>
      <c r="IC119" s="982"/>
      <c r="ID119" s="982"/>
      <c r="IE119" s="982"/>
      <c r="IF119" s="982"/>
      <c r="IG119" s="982"/>
      <c r="IH119" s="982"/>
      <c r="II119" s="982"/>
    </row>
    <row r="120" spans="1:243" x14ac:dyDescent="0.3">
      <c r="A120" s="984"/>
      <c r="B120" s="982"/>
      <c r="C120" s="982"/>
      <c r="D120" s="983"/>
      <c r="E120" s="983"/>
      <c r="F120" s="983"/>
      <c r="G120" s="983"/>
      <c r="H120" s="983"/>
      <c r="I120" s="983"/>
      <c r="J120" s="983"/>
      <c r="K120" s="983"/>
      <c r="L120" s="983"/>
      <c r="M120" s="983"/>
      <c r="N120" s="983"/>
      <c r="O120" s="983"/>
      <c r="P120" s="983"/>
      <c r="Q120" s="983"/>
      <c r="R120" s="983"/>
      <c r="S120" s="983"/>
      <c r="T120" s="982"/>
      <c r="U120" s="982"/>
      <c r="V120" s="982"/>
      <c r="W120" s="982"/>
      <c r="X120" s="956"/>
      <c r="Y120" s="956"/>
      <c r="Z120" s="957"/>
      <c r="AA120" s="982"/>
      <c r="AB120" s="982"/>
      <c r="AC120" s="982"/>
      <c r="AD120" s="982"/>
      <c r="AE120" s="982"/>
      <c r="AF120" s="982"/>
      <c r="AG120" s="982"/>
      <c r="AH120" s="982"/>
      <c r="AI120" s="982"/>
      <c r="AJ120" s="982"/>
      <c r="AK120" s="982"/>
      <c r="AL120" s="982"/>
      <c r="AM120" s="982"/>
      <c r="AN120" s="982"/>
      <c r="AO120" s="982"/>
      <c r="AP120" s="982"/>
      <c r="AQ120" s="982"/>
      <c r="AR120" s="982"/>
      <c r="AS120" s="982"/>
      <c r="AT120" s="982"/>
      <c r="AU120" s="982"/>
      <c r="AV120" s="982"/>
      <c r="AW120" s="982"/>
      <c r="AX120" s="982"/>
      <c r="AY120" s="982"/>
      <c r="AZ120" s="982"/>
      <c r="BA120" s="982"/>
      <c r="BB120" s="982"/>
      <c r="BC120" s="982"/>
      <c r="BD120" s="982"/>
      <c r="BE120" s="982"/>
      <c r="BF120" s="982"/>
      <c r="BG120" s="982"/>
      <c r="BH120" s="982"/>
      <c r="BI120" s="982"/>
      <c r="BJ120" s="982"/>
      <c r="BK120" s="982"/>
      <c r="BL120" s="982"/>
      <c r="BM120" s="982"/>
      <c r="BN120" s="982"/>
      <c r="BO120" s="982"/>
      <c r="BP120" s="982"/>
      <c r="BQ120" s="982"/>
      <c r="BR120" s="982"/>
      <c r="BS120" s="982"/>
      <c r="BT120" s="982"/>
      <c r="BU120" s="982"/>
      <c r="BV120" s="982"/>
      <c r="BW120" s="982"/>
      <c r="BX120" s="982"/>
      <c r="BY120" s="982"/>
      <c r="BZ120" s="982"/>
      <c r="CA120" s="982"/>
      <c r="CB120" s="982"/>
      <c r="CC120" s="982"/>
      <c r="CD120" s="982"/>
      <c r="CE120" s="982"/>
      <c r="CF120" s="982"/>
      <c r="CG120" s="982"/>
      <c r="CH120" s="982"/>
      <c r="CI120" s="982"/>
      <c r="CJ120" s="982"/>
      <c r="CK120" s="982"/>
      <c r="CL120" s="982"/>
      <c r="CM120" s="982"/>
      <c r="CN120" s="982"/>
      <c r="CO120" s="982"/>
      <c r="CP120" s="982"/>
      <c r="CQ120" s="982"/>
      <c r="CR120" s="982"/>
      <c r="CS120" s="982"/>
      <c r="CT120" s="982"/>
      <c r="CU120" s="982"/>
      <c r="CV120" s="982"/>
      <c r="CW120" s="982"/>
      <c r="CX120" s="982"/>
      <c r="CY120" s="982"/>
      <c r="CZ120" s="982"/>
      <c r="DA120" s="982"/>
      <c r="DB120" s="982"/>
      <c r="DC120" s="982"/>
      <c r="DD120" s="982"/>
      <c r="DE120" s="982"/>
      <c r="DF120" s="982"/>
      <c r="DG120" s="982"/>
      <c r="DH120" s="982"/>
      <c r="DI120" s="982"/>
      <c r="DJ120" s="982"/>
      <c r="DK120" s="982"/>
      <c r="DL120" s="982"/>
      <c r="DM120" s="982"/>
      <c r="DN120" s="982"/>
      <c r="DO120" s="982"/>
      <c r="DP120" s="982"/>
      <c r="DQ120" s="982"/>
      <c r="DR120" s="982"/>
      <c r="DS120" s="982"/>
      <c r="DT120" s="982"/>
      <c r="DU120" s="982"/>
      <c r="DV120" s="982"/>
      <c r="DW120" s="982"/>
      <c r="DX120" s="982"/>
      <c r="DY120" s="982"/>
      <c r="DZ120" s="982"/>
      <c r="EA120" s="982"/>
      <c r="EB120" s="982"/>
      <c r="EC120" s="982"/>
      <c r="ED120" s="982"/>
      <c r="EE120" s="982"/>
      <c r="EF120" s="982"/>
      <c r="EG120" s="982"/>
      <c r="EH120" s="982"/>
      <c r="EI120" s="982"/>
      <c r="EJ120" s="982"/>
      <c r="EK120" s="982"/>
      <c r="EL120" s="982"/>
      <c r="EM120" s="982"/>
      <c r="EN120" s="982"/>
      <c r="EO120" s="982"/>
      <c r="EP120" s="982"/>
      <c r="EQ120" s="982"/>
      <c r="ER120" s="982"/>
      <c r="ES120" s="982"/>
      <c r="ET120" s="982"/>
      <c r="EU120" s="982"/>
      <c r="EV120" s="982"/>
      <c r="EW120" s="982"/>
      <c r="EX120" s="982"/>
      <c r="EY120" s="982"/>
      <c r="EZ120" s="982"/>
      <c r="FA120" s="982"/>
      <c r="FB120" s="982"/>
      <c r="FC120" s="982"/>
      <c r="FD120" s="982"/>
      <c r="FE120" s="982"/>
      <c r="FF120" s="982"/>
      <c r="FG120" s="982"/>
      <c r="FH120" s="982"/>
      <c r="FI120" s="982"/>
      <c r="FJ120" s="982"/>
      <c r="FK120" s="982"/>
      <c r="FL120" s="982"/>
      <c r="FM120" s="982"/>
      <c r="FN120" s="982"/>
      <c r="FO120" s="982"/>
      <c r="FP120" s="982"/>
      <c r="FQ120" s="982"/>
      <c r="FR120" s="982"/>
      <c r="FS120" s="982"/>
      <c r="FT120" s="982"/>
      <c r="FU120" s="982"/>
      <c r="FV120" s="982"/>
      <c r="FW120" s="982"/>
      <c r="FX120" s="982"/>
      <c r="FY120" s="982"/>
      <c r="FZ120" s="982"/>
      <c r="GA120" s="982"/>
      <c r="GB120" s="982"/>
      <c r="GC120" s="982"/>
      <c r="GD120" s="982"/>
      <c r="GE120" s="982"/>
      <c r="GF120" s="982"/>
      <c r="GG120" s="982"/>
      <c r="GH120" s="982"/>
      <c r="GI120" s="982"/>
      <c r="GJ120" s="982"/>
      <c r="GK120" s="982"/>
      <c r="GL120" s="982"/>
      <c r="GM120" s="982"/>
      <c r="GN120" s="982"/>
      <c r="GO120" s="982"/>
      <c r="GP120" s="982"/>
      <c r="GQ120" s="982"/>
      <c r="GR120" s="982"/>
      <c r="GS120" s="982"/>
      <c r="GT120" s="982"/>
      <c r="GU120" s="982"/>
      <c r="GV120" s="982"/>
      <c r="GW120" s="982"/>
      <c r="GX120" s="982"/>
      <c r="GY120" s="982"/>
      <c r="GZ120" s="982"/>
      <c r="HA120" s="982"/>
      <c r="HB120" s="982"/>
      <c r="HC120" s="982"/>
      <c r="HD120" s="982"/>
      <c r="HE120" s="982"/>
      <c r="HF120" s="982"/>
      <c r="HG120" s="982"/>
      <c r="HH120" s="982"/>
      <c r="HI120" s="982"/>
      <c r="HJ120" s="982"/>
      <c r="HK120" s="982"/>
      <c r="HL120" s="982"/>
      <c r="HM120" s="982"/>
      <c r="HN120" s="982"/>
      <c r="HO120" s="982"/>
      <c r="HP120" s="982"/>
      <c r="HQ120" s="982"/>
      <c r="HR120" s="982"/>
      <c r="HS120" s="982"/>
      <c r="HT120" s="982"/>
      <c r="HU120" s="982"/>
      <c r="HV120" s="982"/>
      <c r="HW120" s="982"/>
      <c r="HX120" s="982"/>
      <c r="HY120" s="982"/>
      <c r="HZ120" s="982"/>
      <c r="IA120" s="982"/>
      <c r="IB120" s="982"/>
      <c r="IC120" s="982"/>
      <c r="ID120" s="982"/>
      <c r="IE120" s="982"/>
      <c r="IF120" s="982"/>
      <c r="IG120" s="982"/>
      <c r="IH120" s="982"/>
      <c r="II120" s="982"/>
    </row>
    <row r="121" spans="1:243" x14ac:dyDescent="0.3">
      <c r="A121" s="984"/>
      <c r="B121" s="982"/>
      <c r="C121" s="982"/>
      <c r="D121" s="983"/>
      <c r="E121" s="983"/>
      <c r="F121" s="983"/>
      <c r="G121" s="983"/>
      <c r="H121" s="983"/>
      <c r="I121" s="983"/>
      <c r="J121" s="983"/>
      <c r="K121" s="983"/>
      <c r="L121" s="983"/>
      <c r="M121" s="983"/>
      <c r="N121" s="983"/>
      <c r="O121" s="983"/>
      <c r="P121" s="983"/>
      <c r="Q121" s="983"/>
      <c r="R121" s="983"/>
      <c r="S121" s="983"/>
      <c r="T121" s="982"/>
      <c r="U121" s="982"/>
      <c r="V121" s="982"/>
      <c r="W121" s="982"/>
      <c r="X121" s="956"/>
      <c r="Y121" s="956"/>
      <c r="Z121" s="957"/>
      <c r="AA121" s="982"/>
      <c r="AB121" s="982"/>
      <c r="AC121" s="982"/>
      <c r="AD121" s="982"/>
      <c r="AE121" s="982"/>
      <c r="AF121" s="982"/>
      <c r="AG121" s="982"/>
      <c r="AH121" s="982"/>
      <c r="AI121" s="982"/>
      <c r="AJ121" s="982"/>
      <c r="AK121" s="982"/>
      <c r="AL121" s="982"/>
      <c r="AM121" s="982"/>
      <c r="AN121" s="982"/>
      <c r="AO121" s="982"/>
      <c r="AP121" s="982"/>
      <c r="AQ121" s="982"/>
      <c r="AR121" s="982"/>
      <c r="AS121" s="982"/>
      <c r="AT121" s="982"/>
      <c r="AU121" s="982"/>
      <c r="AV121" s="982"/>
      <c r="AW121" s="982"/>
      <c r="AX121" s="982"/>
      <c r="AY121" s="982"/>
      <c r="AZ121" s="982"/>
      <c r="BA121" s="982"/>
      <c r="BB121" s="982"/>
      <c r="BC121" s="982"/>
      <c r="BD121" s="982"/>
      <c r="BE121" s="982"/>
      <c r="BF121" s="982"/>
      <c r="BG121" s="982"/>
      <c r="BH121" s="982"/>
      <c r="BI121" s="982"/>
      <c r="BJ121" s="982"/>
      <c r="BK121" s="982"/>
      <c r="BL121" s="982"/>
      <c r="BM121" s="982"/>
      <c r="BN121" s="982"/>
      <c r="BO121" s="982"/>
      <c r="BP121" s="982"/>
      <c r="BQ121" s="982"/>
      <c r="BR121" s="982"/>
      <c r="BS121" s="982"/>
      <c r="BT121" s="982"/>
      <c r="BU121" s="982"/>
      <c r="BV121" s="982"/>
      <c r="BW121" s="982"/>
      <c r="BX121" s="982"/>
      <c r="BY121" s="982"/>
      <c r="BZ121" s="982"/>
      <c r="CA121" s="982"/>
      <c r="CB121" s="982"/>
      <c r="CC121" s="982"/>
      <c r="CD121" s="982"/>
      <c r="CE121" s="982"/>
      <c r="CF121" s="982"/>
      <c r="CG121" s="982"/>
      <c r="CH121" s="982"/>
      <c r="CI121" s="982"/>
      <c r="CJ121" s="982"/>
      <c r="CK121" s="982"/>
      <c r="CL121" s="982"/>
      <c r="CM121" s="982"/>
      <c r="CN121" s="982"/>
      <c r="CO121" s="982"/>
      <c r="CP121" s="982"/>
      <c r="CQ121" s="982"/>
      <c r="CR121" s="982"/>
      <c r="CS121" s="982"/>
      <c r="CT121" s="982"/>
      <c r="CU121" s="982"/>
      <c r="CV121" s="982"/>
      <c r="CW121" s="982"/>
      <c r="CX121" s="982"/>
      <c r="CY121" s="982"/>
      <c r="CZ121" s="982"/>
      <c r="DA121" s="982"/>
      <c r="DB121" s="982"/>
      <c r="DC121" s="982"/>
      <c r="DD121" s="982"/>
      <c r="DE121" s="982"/>
      <c r="DF121" s="982"/>
      <c r="DG121" s="982"/>
      <c r="DH121" s="982"/>
      <c r="DI121" s="982"/>
      <c r="DJ121" s="982"/>
      <c r="DK121" s="982"/>
      <c r="DL121" s="982"/>
      <c r="DM121" s="982"/>
      <c r="DN121" s="982"/>
      <c r="DO121" s="982"/>
      <c r="DP121" s="982"/>
      <c r="DQ121" s="982"/>
      <c r="DR121" s="982"/>
      <c r="DS121" s="982"/>
      <c r="DT121" s="982"/>
      <c r="DU121" s="982"/>
      <c r="DV121" s="982"/>
      <c r="DW121" s="982"/>
      <c r="DX121" s="982"/>
      <c r="DY121" s="982"/>
      <c r="DZ121" s="982"/>
      <c r="EA121" s="982"/>
      <c r="EB121" s="982"/>
      <c r="EC121" s="982"/>
      <c r="ED121" s="982"/>
      <c r="EE121" s="982"/>
      <c r="EF121" s="982"/>
      <c r="EG121" s="982"/>
      <c r="EH121" s="982"/>
      <c r="EI121" s="982"/>
      <c r="EJ121" s="982"/>
      <c r="EK121" s="982"/>
      <c r="EL121" s="982"/>
      <c r="EM121" s="982"/>
      <c r="EN121" s="982"/>
      <c r="EO121" s="982"/>
      <c r="EP121" s="982"/>
      <c r="EQ121" s="982"/>
      <c r="ER121" s="982"/>
      <c r="ES121" s="982"/>
      <c r="ET121" s="982"/>
      <c r="EU121" s="982"/>
      <c r="EV121" s="982"/>
      <c r="EW121" s="982"/>
      <c r="EX121" s="982"/>
      <c r="EY121" s="982"/>
      <c r="EZ121" s="982"/>
      <c r="FA121" s="982"/>
      <c r="FB121" s="982"/>
      <c r="FC121" s="982"/>
      <c r="FD121" s="982"/>
      <c r="FE121" s="982"/>
      <c r="FF121" s="982"/>
      <c r="FG121" s="982"/>
      <c r="FH121" s="982"/>
      <c r="FI121" s="982"/>
      <c r="FJ121" s="982"/>
      <c r="FK121" s="982"/>
      <c r="FL121" s="982"/>
      <c r="FM121" s="982"/>
      <c r="FN121" s="982"/>
      <c r="FO121" s="982"/>
      <c r="FP121" s="982"/>
      <c r="FQ121" s="982"/>
      <c r="FR121" s="982"/>
      <c r="FS121" s="982"/>
      <c r="FT121" s="982"/>
      <c r="FU121" s="982"/>
      <c r="FV121" s="982"/>
      <c r="FW121" s="982"/>
      <c r="FX121" s="982"/>
      <c r="FY121" s="982"/>
      <c r="FZ121" s="982"/>
      <c r="GA121" s="982"/>
      <c r="GB121" s="982"/>
      <c r="GC121" s="982"/>
      <c r="GD121" s="982"/>
      <c r="GE121" s="982"/>
      <c r="GF121" s="982"/>
      <c r="GG121" s="982"/>
      <c r="GH121" s="982"/>
      <c r="GI121" s="982"/>
      <c r="GJ121" s="982"/>
      <c r="GK121" s="982"/>
      <c r="GL121" s="982"/>
      <c r="GM121" s="982"/>
      <c r="GN121" s="982"/>
      <c r="GO121" s="982"/>
      <c r="GP121" s="982"/>
      <c r="GQ121" s="982"/>
      <c r="GR121" s="982"/>
      <c r="GS121" s="982"/>
      <c r="GT121" s="982"/>
      <c r="GU121" s="982"/>
      <c r="GV121" s="982"/>
      <c r="GW121" s="982"/>
      <c r="GX121" s="982"/>
      <c r="GY121" s="982"/>
      <c r="GZ121" s="982"/>
      <c r="HA121" s="982"/>
      <c r="HB121" s="982"/>
      <c r="HC121" s="982"/>
      <c r="HD121" s="982"/>
      <c r="HE121" s="982"/>
      <c r="HF121" s="982"/>
      <c r="HG121" s="982"/>
      <c r="HH121" s="982"/>
      <c r="HI121" s="982"/>
      <c r="HJ121" s="982"/>
      <c r="HK121" s="982"/>
      <c r="HL121" s="982"/>
      <c r="HM121" s="982"/>
      <c r="HN121" s="982"/>
      <c r="HO121" s="982"/>
      <c r="HP121" s="982"/>
      <c r="HQ121" s="982"/>
      <c r="HR121" s="982"/>
      <c r="HS121" s="982"/>
      <c r="HT121" s="982"/>
      <c r="HU121" s="982"/>
      <c r="HV121" s="982"/>
      <c r="HW121" s="982"/>
      <c r="HX121" s="982"/>
      <c r="HY121" s="982"/>
      <c r="HZ121" s="982"/>
      <c r="IA121" s="982"/>
      <c r="IB121" s="982"/>
      <c r="IC121" s="982"/>
      <c r="ID121" s="982"/>
      <c r="IE121" s="982"/>
      <c r="IF121" s="982"/>
      <c r="IG121" s="982"/>
      <c r="IH121" s="982"/>
      <c r="II121" s="982"/>
    </row>
    <row r="122" spans="1:243" x14ac:dyDescent="0.3">
      <c r="A122" s="984"/>
      <c r="B122" s="982"/>
      <c r="C122" s="982"/>
      <c r="D122" s="983"/>
      <c r="E122" s="983"/>
      <c r="F122" s="983"/>
      <c r="G122" s="983"/>
      <c r="H122" s="983"/>
      <c r="I122" s="983"/>
      <c r="J122" s="983"/>
      <c r="K122" s="983"/>
      <c r="L122" s="983"/>
      <c r="M122" s="983"/>
      <c r="N122" s="983"/>
      <c r="O122" s="983"/>
      <c r="P122" s="983"/>
      <c r="Q122" s="983"/>
      <c r="R122" s="983"/>
      <c r="S122" s="983"/>
      <c r="T122" s="982"/>
      <c r="U122" s="982"/>
      <c r="V122" s="982"/>
      <c r="W122" s="982"/>
      <c r="X122" s="956"/>
      <c r="Y122" s="956"/>
      <c r="Z122" s="957"/>
      <c r="AA122" s="982"/>
      <c r="AB122" s="982"/>
      <c r="AC122" s="982"/>
      <c r="AD122" s="982"/>
      <c r="AE122" s="982"/>
      <c r="AF122" s="982"/>
      <c r="AG122" s="982"/>
      <c r="AH122" s="982"/>
      <c r="AI122" s="982"/>
      <c r="AJ122" s="982"/>
      <c r="AK122" s="982"/>
      <c r="AL122" s="982"/>
      <c r="AM122" s="982"/>
      <c r="AN122" s="982"/>
      <c r="AO122" s="982"/>
      <c r="AP122" s="982"/>
      <c r="AQ122" s="982"/>
      <c r="AR122" s="982"/>
      <c r="AS122" s="982"/>
      <c r="AT122" s="982"/>
      <c r="AU122" s="982"/>
      <c r="AV122" s="982"/>
      <c r="AW122" s="982"/>
      <c r="AX122" s="982"/>
      <c r="AY122" s="982"/>
      <c r="AZ122" s="982"/>
      <c r="BA122" s="982"/>
      <c r="BB122" s="982"/>
      <c r="BC122" s="982"/>
      <c r="BD122" s="982"/>
      <c r="BE122" s="982"/>
      <c r="BF122" s="982"/>
      <c r="BG122" s="982"/>
      <c r="BH122" s="982"/>
      <c r="BI122" s="982"/>
      <c r="BJ122" s="982"/>
      <c r="BK122" s="982"/>
      <c r="BL122" s="982"/>
      <c r="BM122" s="982"/>
      <c r="BN122" s="982"/>
      <c r="BO122" s="982"/>
      <c r="BP122" s="982"/>
      <c r="BQ122" s="982"/>
      <c r="BR122" s="982"/>
      <c r="BS122" s="982"/>
      <c r="BT122" s="982"/>
      <c r="BU122" s="982"/>
      <c r="BV122" s="982"/>
      <c r="BW122" s="982"/>
      <c r="BX122" s="982"/>
      <c r="BY122" s="982"/>
      <c r="BZ122" s="982"/>
      <c r="CA122" s="982"/>
      <c r="CB122" s="982"/>
      <c r="CC122" s="982"/>
      <c r="CD122" s="982"/>
      <c r="CE122" s="982"/>
      <c r="CF122" s="982"/>
      <c r="CG122" s="982"/>
      <c r="CH122" s="982"/>
      <c r="CI122" s="982"/>
      <c r="CJ122" s="982"/>
      <c r="CK122" s="982"/>
      <c r="CL122" s="982"/>
      <c r="CM122" s="982"/>
      <c r="CN122" s="982"/>
      <c r="CO122" s="982"/>
      <c r="CP122" s="982"/>
      <c r="CQ122" s="982"/>
      <c r="CR122" s="982"/>
      <c r="CS122" s="982"/>
      <c r="CT122" s="982"/>
      <c r="CU122" s="982"/>
      <c r="CV122" s="982"/>
      <c r="CW122" s="982"/>
      <c r="CX122" s="982"/>
      <c r="CY122" s="982"/>
      <c r="CZ122" s="982"/>
      <c r="DA122" s="982"/>
      <c r="DB122" s="982"/>
      <c r="DC122" s="982"/>
      <c r="DD122" s="982"/>
      <c r="DE122" s="982"/>
      <c r="DF122" s="982"/>
      <c r="DG122" s="982"/>
      <c r="DH122" s="982"/>
      <c r="DI122" s="982"/>
      <c r="DJ122" s="982"/>
      <c r="DK122" s="982"/>
      <c r="DL122" s="982"/>
      <c r="DM122" s="982"/>
      <c r="DN122" s="982"/>
      <c r="DO122" s="982"/>
      <c r="DP122" s="982"/>
      <c r="DQ122" s="982"/>
      <c r="DR122" s="982"/>
      <c r="DS122" s="982"/>
      <c r="DT122" s="982"/>
      <c r="DU122" s="982"/>
      <c r="DV122" s="982"/>
      <c r="DW122" s="982"/>
      <c r="DX122" s="982"/>
      <c r="DY122" s="982"/>
      <c r="DZ122" s="982"/>
      <c r="EA122" s="982"/>
      <c r="EB122" s="982"/>
      <c r="EC122" s="982"/>
      <c r="ED122" s="982"/>
      <c r="EE122" s="982"/>
      <c r="EF122" s="982"/>
      <c r="EG122" s="982"/>
      <c r="EH122" s="982"/>
      <c r="EI122" s="982"/>
      <c r="EJ122" s="982"/>
      <c r="EK122" s="982"/>
      <c r="EL122" s="982"/>
      <c r="EM122" s="982"/>
      <c r="EN122" s="982"/>
      <c r="EO122" s="982"/>
      <c r="EP122" s="982"/>
      <c r="EQ122" s="982"/>
      <c r="ER122" s="982"/>
      <c r="ES122" s="982"/>
      <c r="ET122" s="982"/>
      <c r="EU122" s="982"/>
      <c r="EV122" s="982"/>
      <c r="EW122" s="982"/>
      <c r="EX122" s="982"/>
      <c r="EY122" s="982"/>
      <c r="EZ122" s="982"/>
      <c r="FA122" s="982"/>
      <c r="FB122" s="982"/>
      <c r="FC122" s="982"/>
      <c r="FD122" s="982"/>
      <c r="FE122" s="982"/>
      <c r="FF122" s="982"/>
      <c r="FG122" s="982"/>
      <c r="FH122" s="982"/>
      <c r="FI122" s="982"/>
      <c r="FJ122" s="982"/>
      <c r="FK122" s="982"/>
      <c r="FL122" s="982"/>
      <c r="FM122" s="982"/>
      <c r="FN122" s="982"/>
      <c r="FO122" s="982"/>
      <c r="FP122" s="982"/>
      <c r="FQ122" s="982"/>
      <c r="FR122" s="982"/>
      <c r="FS122" s="982"/>
      <c r="FT122" s="982"/>
      <c r="FU122" s="982"/>
      <c r="FV122" s="982"/>
      <c r="FW122" s="982"/>
      <c r="FX122" s="982"/>
      <c r="FY122" s="982"/>
      <c r="FZ122" s="982"/>
      <c r="GA122" s="982"/>
      <c r="GB122" s="982"/>
      <c r="GC122" s="982"/>
      <c r="GD122" s="982"/>
      <c r="GE122" s="982"/>
      <c r="GF122" s="982"/>
      <c r="GG122" s="982"/>
      <c r="GH122" s="982"/>
      <c r="GI122" s="982"/>
      <c r="GJ122" s="982"/>
      <c r="GK122" s="982"/>
      <c r="GL122" s="982"/>
      <c r="GM122" s="982"/>
      <c r="GN122" s="982"/>
      <c r="GO122" s="982"/>
      <c r="GP122" s="982"/>
      <c r="GQ122" s="982"/>
      <c r="GR122" s="982"/>
      <c r="GS122" s="982"/>
      <c r="GT122" s="982"/>
      <c r="GU122" s="982"/>
      <c r="GV122" s="982"/>
      <c r="GW122" s="982"/>
      <c r="GX122" s="982"/>
      <c r="GY122" s="982"/>
      <c r="GZ122" s="982"/>
      <c r="HA122" s="982"/>
      <c r="HB122" s="982"/>
      <c r="HC122" s="982"/>
      <c r="HD122" s="982"/>
      <c r="HE122" s="982"/>
      <c r="HF122" s="982"/>
      <c r="HG122" s="982"/>
      <c r="HH122" s="982"/>
      <c r="HI122" s="982"/>
      <c r="HJ122" s="982"/>
      <c r="HK122" s="982"/>
      <c r="HL122" s="982"/>
      <c r="HM122" s="982"/>
      <c r="HN122" s="982"/>
      <c r="HO122" s="982"/>
      <c r="HP122" s="982"/>
      <c r="HQ122" s="982"/>
      <c r="HR122" s="982"/>
      <c r="HS122" s="982"/>
      <c r="HT122" s="982"/>
      <c r="HU122" s="982"/>
      <c r="HV122" s="982"/>
      <c r="HW122" s="982"/>
      <c r="HX122" s="982"/>
      <c r="HY122" s="982"/>
      <c r="HZ122" s="982"/>
      <c r="IA122" s="982"/>
      <c r="IB122" s="982"/>
      <c r="IC122" s="982"/>
      <c r="ID122" s="982"/>
      <c r="IE122" s="982"/>
      <c r="IF122" s="982"/>
      <c r="IG122" s="982"/>
      <c r="IH122" s="982"/>
      <c r="II122" s="982"/>
    </row>
    <row r="123" spans="1:243" x14ac:dyDescent="0.3">
      <c r="A123" s="984"/>
      <c r="B123" s="982"/>
      <c r="C123" s="982"/>
      <c r="D123" s="983"/>
      <c r="E123" s="983"/>
      <c r="F123" s="983"/>
      <c r="G123" s="983"/>
      <c r="H123" s="983"/>
      <c r="I123" s="983"/>
      <c r="J123" s="983"/>
      <c r="K123" s="983"/>
      <c r="L123" s="983"/>
      <c r="M123" s="983"/>
      <c r="N123" s="983"/>
      <c r="O123" s="983"/>
      <c r="P123" s="983"/>
      <c r="Q123" s="983"/>
      <c r="R123" s="983"/>
      <c r="S123" s="983"/>
      <c r="T123" s="982"/>
      <c r="U123" s="982"/>
      <c r="V123" s="982"/>
      <c r="W123" s="982"/>
      <c r="X123" s="956"/>
      <c r="Y123" s="956"/>
      <c r="Z123" s="957"/>
      <c r="AA123" s="982"/>
      <c r="AB123" s="982"/>
      <c r="AC123" s="982"/>
      <c r="AD123" s="982"/>
      <c r="AE123" s="982"/>
      <c r="AF123" s="982"/>
      <c r="AG123" s="982"/>
      <c r="AH123" s="982"/>
      <c r="AI123" s="982"/>
      <c r="AJ123" s="982"/>
      <c r="AK123" s="982"/>
      <c r="AL123" s="982"/>
      <c r="AM123" s="982"/>
      <c r="AN123" s="982"/>
      <c r="AO123" s="982"/>
      <c r="AP123" s="982"/>
      <c r="AQ123" s="982"/>
      <c r="AR123" s="982"/>
      <c r="AS123" s="982"/>
      <c r="AT123" s="982"/>
      <c r="AU123" s="982"/>
      <c r="AV123" s="982"/>
      <c r="AW123" s="982"/>
      <c r="AX123" s="982"/>
      <c r="AY123" s="982"/>
      <c r="AZ123" s="982"/>
      <c r="BA123" s="982"/>
      <c r="BB123" s="982"/>
      <c r="BC123" s="982"/>
      <c r="BD123" s="982"/>
      <c r="BE123" s="982"/>
      <c r="BF123" s="982"/>
      <c r="BG123" s="982"/>
      <c r="BH123" s="982"/>
      <c r="BI123" s="982"/>
      <c r="BJ123" s="982"/>
      <c r="BK123" s="982"/>
      <c r="BL123" s="982"/>
      <c r="BM123" s="982"/>
      <c r="BN123" s="982"/>
      <c r="BO123" s="982"/>
      <c r="BP123" s="982"/>
      <c r="BQ123" s="982"/>
      <c r="BR123" s="982"/>
      <c r="BS123" s="982"/>
      <c r="BT123" s="982"/>
      <c r="BU123" s="982"/>
      <c r="BV123" s="982"/>
      <c r="BW123" s="982"/>
      <c r="BX123" s="982"/>
      <c r="BY123" s="982"/>
      <c r="BZ123" s="982"/>
      <c r="CA123" s="982"/>
      <c r="CB123" s="982"/>
      <c r="CC123" s="982"/>
      <c r="CD123" s="982"/>
      <c r="CE123" s="982"/>
      <c r="CF123" s="982"/>
      <c r="CG123" s="982"/>
      <c r="CH123" s="982"/>
      <c r="CI123" s="982"/>
      <c r="CJ123" s="982"/>
      <c r="CK123" s="982"/>
      <c r="CL123" s="982"/>
      <c r="CM123" s="982"/>
      <c r="CN123" s="982"/>
      <c r="CO123" s="982"/>
      <c r="CP123" s="982"/>
      <c r="CQ123" s="982"/>
      <c r="CR123" s="982"/>
      <c r="CS123" s="982"/>
      <c r="CT123" s="982"/>
      <c r="CU123" s="982"/>
      <c r="CV123" s="982"/>
      <c r="CW123" s="982"/>
      <c r="CX123" s="982"/>
      <c r="CY123" s="982"/>
      <c r="CZ123" s="982"/>
      <c r="DA123" s="982"/>
      <c r="DB123" s="982"/>
      <c r="DC123" s="982"/>
      <c r="DD123" s="982"/>
      <c r="DE123" s="982"/>
      <c r="DF123" s="982"/>
      <c r="DG123" s="982"/>
      <c r="DH123" s="982"/>
      <c r="DI123" s="982"/>
      <c r="DJ123" s="982"/>
      <c r="DK123" s="982"/>
      <c r="DL123" s="982"/>
      <c r="DM123" s="982"/>
      <c r="DN123" s="982"/>
      <c r="DO123" s="982"/>
      <c r="DP123" s="982"/>
      <c r="DQ123" s="982"/>
      <c r="DR123" s="982"/>
      <c r="DS123" s="982"/>
      <c r="DT123" s="982"/>
      <c r="DU123" s="982"/>
      <c r="DV123" s="982"/>
      <c r="DW123" s="982"/>
      <c r="DX123" s="982"/>
      <c r="DY123" s="982"/>
      <c r="DZ123" s="982"/>
      <c r="EA123" s="982"/>
      <c r="EB123" s="982"/>
      <c r="EC123" s="982"/>
      <c r="ED123" s="982"/>
      <c r="EE123" s="982"/>
      <c r="EF123" s="982"/>
      <c r="EG123" s="982"/>
      <c r="EH123" s="982"/>
      <c r="EI123" s="982"/>
      <c r="EJ123" s="982"/>
      <c r="EK123" s="982"/>
      <c r="EL123" s="982"/>
      <c r="EM123" s="982"/>
      <c r="EN123" s="982"/>
      <c r="EO123" s="982"/>
      <c r="EP123" s="982"/>
      <c r="EQ123" s="982"/>
      <c r="ER123" s="982"/>
      <c r="ES123" s="982"/>
      <c r="ET123" s="982"/>
      <c r="EU123" s="982"/>
      <c r="EV123" s="982"/>
      <c r="EW123" s="982"/>
      <c r="EX123" s="982"/>
      <c r="EY123" s="982"/>
      <c r="EZ123" s="982"/>
      <c r="FA123" s="982"/>
      <c r="FB123" s="982"/>
      <c r="FC123" s="982"/>
      <c r="FD123" s="982"/>
      <c r="FE123" s="982"/>
      <c r="FF123" s="982"/>
      <c r="FG123" s="982"/>
      <c r="FH123" s="982"/>
      <c r="FI123" s="982"/>
      <c r="FJ123" s="982"/>
      <c r="FK123" s="982"/>
      <c r="FL123" s="982"/>
      <c r="FM123" s="982"/>
      <c r="FN123" s="982"/>
      <c r="FO123" s="982"/>
      <c r="FP123" s="982"/>
      <c r="FQ123" s="982"/>
      <c r="FR123" s="982"/>
      <c r="FS123" s="982"/>
      <c r="FT123" s="982"/>
      <c r="FU123" s="982"/>
      <c r="FV123" s="982"/>
      <c r="FW123" s="982"/>
      <c r="FX123" s="982"/>
      <c r="FY123" s="982"/>
      <c r="FZ123" s="982"/>
      <c r="GA123" s="982"/>
      <c r="GB123" s="982"/>
      <c r="GC123" s="982"/>
      <c r="GD123" s="982"/>
      <c r="GE123" s="982"/>
      <c r="GF123" s="982"/>
      <c r="GG123" s="982"/>
      <c r="GH123" s="982"/>
      <c r="GI123" s="982"/>
      <c r="GJ123" s="982"/>
      <c r="GK123" s="982"/>
      <c r="GL123" s="982"/>
      <c r="GM123" s="982"/>
      <c r="GN123" s="982"/>
      <c r="GO123" s="982"/>
      <c r="GP123" s="982"/>
      <c r="GQ123" s="982"/>
      <c r="GR123" s="982"/>
      <c r="GS123" s="982"/>
      <c r="GT123" s="982"/>
      <c r="GU123" s="982"/>
      <c r="GV123" s="982"/>
      <c r="GW123" s="982"/>
      <c r="GX123" s="982"/>
      <c r="GY123" s="982"/>
      <c r="GZ123" s="982"/>
      <c r="HA123" s="982"/>
      <c r="HB123" s="982"/>
      <c r="HC123" s="982"/>
      <c r="HD123" s="982"/>
      <c r="HE123" s="982"/>
      <c r="HF123" s="982"/>
      <c r="HG123" s="982"/>
      <c r="HH123" s="982"/>
      <c r="HI123" s="982"/>
      <c r="HJ123" s="982"/>
      <c r="HK123" s="982"/>
      <c r="HL123" s="982"/>
      <c r="HM123" s="982"/>
      <c r="HN123" s="982"/>
      <c r="HO123" s="982"/>
      <c r="HP123" s="982"/>
      <c r="HQ123" s="982"/>
      <c r="HR123" s="982"/>
      <c r="HS123" s="982"/>
      <c r="HT123" s="982"/>
      <c r="HU123" s="982"/>
      <c r="HV123" s="982"/>
      <c r="HW123" s="982"/>
      <c r="HX123" s="982"/>
      <c r="HY123" s="982"/>
      <c r="HZ123" s="982"/>
      <c r="IA123" s="982"/>
      <c r="IB123" s="982"/>
      <c r="IC123" s="982"/>
      <c r="ID123" s="982"/>
      <c r="IE123" s="982"/>
      <c r="IF123" s="982"/>
      <c r="IG123" s="982"/>
      <c r="IH123" s="982"/>
      <c r="II123" s="982"/>
    </row>
    <row r="124" spans="1:243" x14ac:dyDescent="0.3">
      <c r="A124" s="984"/>
      <c r="B124" s="982"/>
      <c r="C124" s="982"/>
      <c r="D124" s="983"/>
      <c r="E124" s="983"/>
      <c r="F124" s="983"/>
      <c r="G124" s="983"/>
      <c r="H124" s="983"/>
      <c r="I124" s="983"/>
      <c r="J124" s="983"/>
      <c r="K124" s="983"/>
      <c r="L124" s="983"/>
      <c r="M124" s="983"/>
      <c r="N124" s="983"/>
      <c r="O124" s="983"/>
      <c r="P124" s="983"/>
      <c r="Q124" s="983"/>
      <c r="R124" s="983"/>
      <c r="S124" s="983"/>
      <c r="T124" s="982"/>
      <c r="U124" s="982"/>
      <c r="V124" s="982"/>
      <c r="W124" s="982"/>
      <c r="X124" s="956"/>
      <c r="Y124" s="956"/>
      <c r="Z124" s="957"/>
      <c r="AA124" s="982"/>
      <c r="AB124" s="982"/>
      <c r="AC124" s="982"/>
      <c r="AD124" s="982"/>
      <c r="AE124" s="982"/>
      <c r="AF124" s="982"/>
      <c r="AG124" s="982"/>
      <c r="AH124" s="982"/>
      <c r="AI124" s="982"/>
      <c r="AJ124" s="982"/>
      <c r="AK124" s="982"/>
      <c r="AL124" s="982"/>
      <c r="AM124" s="982"/>
      <c r="AN124" s="982"/>
      <c r="AO124" s="982"/>
      <c r="AP124" s="982"/>
      <c r="AQ124" s="982"/>
      <c r="AR124" s="982"/>
      <c r="AS124" s="982"/>
      <c r="AT124" s="982"/>
      <c r="AU124" s="982"/>
      <c r="AV124" s="982"/>
      <c r="AW124" s="982"/>
      <c r="AX124" s="982"/>
      <c r="AY124" s="982"/>
      <c r="AZ124" s="982"/>
      <c r="BA124" s="982"/>
      <c r="BB124" s="982"/>
      <c r="BC124" s="982"/>
      <c r="BD124" s="982"/>
      <c r="BE124" s="982"/>
      <c r="BF124" s="982"/>
      <c r="BG124" s="982"/>
      <c r="BH124" s="982"/>
      <c r="BI124" s="982"/>
      <c r="BJ124" s="982"/>
      <c r="BK124" s="982"/>
      <c r="BL124" s="982"/>
      <c r="BM124" s="982"/>
      <c r="BN124" s="982"/>
      <c r="BO124" s="982"/>
      <c r="BP124" s="982"/>
      <c r="BQ124" s="982"/>
      <c r="BR124" s="982"/>
      <c r="BS124" s="982"/>
      <c r="BT124" s="982"/>
      <c r="BU124" s="982"/>
      <c r="BV124" s="982"/>
      <c r="BW124" s="982"/>
      <c r="BX124" s="982"/>
      <c r="BY124" s="982"/>
      <c r="BZ124" s="982"/>
      <c r="CA124" s="982"/>
      <c r="CB124" s="982"/>
      <c r="CC124" s="982"/>
      <c r="CD124" s="982"/>
      <c r="CE124" s="982"/>
      <c r="CF124" s="982"/>
      <c r="CG124" s="982"/>
      <c r="CH124" s="982"/>
      <c r="CI124" s="982"/>
      <c r="CJ124" s="982"/>
      <c r="CK124" s="982"/>
      <c r="CL124" s="982"/>
      <c r="CM124" s="982"/>
      <c r="CN124" s="982"/>
      <c r="CO124" s="982"/>
      <c r="CP124" s="982"/>
      <c r="CQ124" s="982"/>
      <c r="CR124" s="982"/>
      <c r="CS124" s="982"/>
      <c r="CT124" s="982"/>
      <c r="CU124" s="982"/>
      <c r="CV124" s="982"/>
      <c r="CW124" s="982"/>
      <c r="CX124" s="982"/>
      <c r="CY124" s="982"/>
      <c r="CZ124" s="982"/>
      <c r="DA124" s="982"/>
      <c r="DB124" s="982"/>
      <c r="DC124" s="982"/>
      <c r="DD124" s="982"/>
      <c r="DE124" s="982"/>
      <c r="DF124" s="982"/>
      <c r="DG124" s="982"/>
      <c r="DH124" s="982"/>
      <c r="DI124" s="982"/>
      <c r="DJ124" s="982"/>
      <c r="DK124" s="982"/>
      <c r="DL124" s="982"/>
      <c r="DM124" s="982"/>
      <c r="DN124" s="982"/>
      <c r="DO124" s="982"/>
      <c r="DP124" s="982"/>
      <c r="DQ124" s="982"/>
      <c r="DR124" s="982"/>
      <c r="DS124" s="982"/>
      <c r="DT124" s="982"/>
      <c r="DU124" s="982"/>
      <c r="DV124" s="982"/>
      <c r="DW124" s="982"/>
      <c r="DX124" s="982"/>
      <c r="DY124" s="982"/>
      <c r="DZ124" s="982"/>
      <c r="EA124" s="982"/>
      <c r="EB124" s="982"/>
      <c r="EC124" s="982"/>
      <c r="ED124" s="982"/>
      <c r="EE124" s="982"/>
      <c r="EF124" s="982"/>
      <c r="EG124" s="982"/>
      <c r="EH124" s="982"/>
      <c r="EI124" s="982"/>
      <c r="EJ124" s="982"/>
      <c r="EK124" s="982"/>
      <c r="EL124" s="982"/>
      <c r="EM124" s="982"/>
      <c r="EN124" s="982"/>
      <c r="EO124" s="982"/>
      <c r="EP124" s="982"/>
      <c r="EQ124" s="982"/>
      <c r="ER124" s="982"/>
      <c r="ES124" s="982"/>
      <c r="ET124" s="982"/>
      <c r="EU124" s="982"/>
      <c r="EV124" s="982"/>
      <c r="EW124" s="982"/>
      <c r="EX124" s="982"/>
      <c r="EY124" s="982"/>
      <c r="EZ124" s="982"/>
      <c r="FA124" s="982"/>
      <c r="FB124" s="982"/>
      <c r="FC124" s="982"/>
      <c r="FD124" s="982"/>
      <c r="FE124" s="982"/>
      <c r="FF124" s="982"/>
      <c r="FG124" s="982"/>
      <c r="FH124" s="982"/>
      <c r="FI124" s="982"/>
      <c r="FJ124" s="982"/>
      <c r="FK124" s="982"/>
      <c r="FL124" s="982"/>
      <c r="FM124" s="982"/>
      <c r="FN124" s="982"/>
      <c r="FO124" s="982"/>
      <c r="FP124" s="982"/>
      <c r="FQ124" s="982"/>
      <c r="FR124" s="982"/>
      <c r="FS124" s="982"/>
      <c r="FT124" s="982"/>
      <c r="FU124" s="982"/>
      <c r="FV124" s="982"/>
      <c r="FW124" s="982"/>
      <c r="FX124" s="982"/>
      <c r="FY124" s="982"/>
      <c r="FZ124" s="982"/>
      <c r="GA124" s="982"/>
      <c r="GB124" s="982"/>
      <c r="GC124" s="982"/>
      <c r="GD124" s="982"/>
      <c r="GE124" s="982"/>
      <c r="GF124" s="982"/>
      <c r="GG124" s="982"/>
      <c r="GH124" s="982"/>
      <c r="GI124" s="982"/>
      <c r="GJ124" s="982"/>
      <c r="GK124" s="982"/>
      <c r="GL124" s="982"/>
      <c r="GM124" s="982"/>
      <c r="GN124" s="982"/>
      <c r="GO124" s="982"/>
      <c r="GP124" s="982"/>
      <c r="GQ124" s="982"/>
      <c r="GR124" s="982"/>
      <c r="GS124" s="982"/>
      <c r="GT124" s="982"/>
      <c r="GU124" s="982"/>
      <c r="GV124" s="982"/>
      <c r="GW124" s="982"/>
      <c r="GX124" s="982"/>
      <c r="GY124" s="982"/>
      <c r="GZ124" s="982"/>
      <c r="HA124" s="982"/>
      <c r="HB124" s="982"/>
      <c r="HC124" s="982"/>
      <c r="HD124" s="982"/>
      <c r="HE124" s="982"/>
      <c r="HF124" s="982"/>
      <c r="HG124" s="982"/>
      <c r="HH124" s="982"/>
      <c r="HI124" s="982"/>
      <c r="HJ124" s="982"/>
      <c r="HK124" s="982"/>
      <c r="HL124" s="982"/>
      <c r="HM124" s="982"/>
      <c r="HN124" s="982"/>
      <c r="HO124" s="982"/>
      <c r="HP124" s="982"/>
      <c r="HQ124" s="982"/>
      <c r="HR124" s="982"/>
      <c r="HS124" s="982"/>
      <c r="HT124" s="982"/>
      <c r="HU124" s="982"/>
      <c r="HV124" s="982"/>
      <c r="HW124" s="982"/>
      <c r="HX124" s="982"/>
      <c r="HY124" s="982"/>
      <c r="HZ124" s="982"/>
      <c r="IA124" s="982"/>
      <c r="IB124" s="982"/>
      <c r="IC124" s="982"/>
      <c r="ID124" s="982"/>
      <c r="IE124" s="982"/>
      <c r="IF124" s="982"/>
      <c r="IG124" s="982"/>
      <c r="IH124" s="982"/>
      <c r="II124" s="982"/>
    </row>
    <row r="125" spans="1:243" x14ac:dyDescent="0.3">
      <c r="A125" s="984"/>
      <c r="B125" s="982"/>
      <c r="C125" s="982"/>
      <c r="D125" s="983"/>
      <c r="E125" s="983"/>
      <c r="F125" s="983"/>
      <c r="G125" s="983"/>
      <c r="H125" s="983"/>
      <c r="I125" s="983"/>
      <c r="J125" s="983"/>
      <c r="K125" s="983"/>
      <c r="L125" s="983"/>
      <c r="M125" s="983"/>
      <c r="N125" s="983"/>
      <c r="O125" s="983"/>
      <c r="P125" s="983"/>
      <c r="Q125" s="983"/>
      <c r="R125" s="983"/>
      <c r="S125" s="983"/>
      <c r="T125" s="982"/>
      <c r="U125" s="982"/>
      <c r="V125" s="982"/>
      <c r="W125" s="982"/>
      <c r="X125" s="954"/>
      <c r="Y125" s="954"/>
      <c r="Z125" s="955"/>
      <c r="AA125" s="982"/>
      <c r="AB125" s="982"/>
      <c r="AC125" s="982"/>
      <c r="AD125" s="982"/>
      <c r="AE125" s="982"/>
      <c r="AF125" s="982"/>
      <c r="AG125" s="982"/>
      <c r="AH125" s="982"/>
      <c r="AI125" s="982"/>
      <c r="AJ125" s="982"/>
      <c r="AK125" s="982"/>
      <c r="AL125" s="982"/>
      <c r="AM125" s="982"/>
      <c r="AN125" s="982"/>
      <c r="AO125" s="982"/>
      <c r="AP125" s="982"/>
      <c r="AQ125" s="982"/>
      <c r="AR125" s="982"/>
      <c r="AS125" s="982"/>
      <c r="AT125" s="982"/>
      <c r="AU125" s="982"/>
      <c r="AV125" s="982"/>
      <c r="AW125" s="982"/>
      <c r="AX125" s="982"/>
      <c r="AY125" s="982"/>
      <c r="AZ125" s="982"/>
      <c r="BA125" s="982"/>
      <c r="BB125" s="982"/>
      <c r="BC125" s="982"/>
      <c r="BD125" s="982"/>
      <c r="BE125" s="982"/>
      <c r="BF125" s="982"/>
      <c r="BG125" s="982"/>
      <c r="BH125" s="982"/>
      <c r="BI125" s="982"/>
      <c r="BJ125" s="982"/>
      <c r="BK125" s="982"/>
      <c r="BL125" s="982"/>
      <c r="BM125" s="982"/>
      <c r="BN125" s="982"/>
      <c r="BO125" s="982"/>
      <c r="BP125" s="982"/>
      <c r="BQ125" s="982"/>
      <c r="BR125" s="982"/>
      <c r="BS125" s="982"/>
      <c r="BT125" s="982"/>
      <c r="BU125" s="982"/>
      <c r="BV125" s="982"/>
      <c r="BW125" s="982"/>
      <c r="BX125" s="982"/>
      <c r="BY125" s="982"/>
      <c r="BZ125" s="982"/>
      <c r="CA125" s="982"/>
      <c r="CB125" s="982"/>
      <c r="CC125" s="982"/>
      <c r="CD125" s="982"/>
      <c r="CE125" s="982"/>
      <c r="CF125" s="982"/>
      <c r="CG125" s="982"/>
      <c r="CH125" s="982"/>
      <c r="CI125" s="982"/>
      <c r="CJ125" s="982"/>
      <c r="CK125" s="982"/>
      <c r="CL125" s="982"/>
      <c r="CM125" s="982"/>
      <c r="CN125" s="982"/>
      <c r="CO125" s="982"/>
      <c r="CP125" s="982"/>
      <c r="CQ125" s="982"/>
      <c r="CR125" s="982"/>
      <c r="CS125" s="982"/>
      <c r="CT125" s="982"/>
      <c r="CU125" s="982"/>
      <c r="CV125" s="982"/>
      <c r="CW125" s="982"/>
      <c r="CX125" s="982"/>
      <c r="CY125" s="982"/>
      <c r="CZ125" s="982"/>
      <c r="DA125" s="982"/>
      <c r="DB125" s="982"/>
      <c r="DC125" s="982"/>
      <c r="DD125" s="982"/>
      <c r="DE125" s="982"/>
      <c r="DF125" s="982"/>
      <c r="DG125" s="982"/>
      <c r="DH125" s="982"/>
      <c r="DI125" s="982"/>
      <c r="DJ125" s="982"/>
      <c r="DK125" s="982"/>
      <c r="DL125" s="982"/>
      <c r="DM125" s="982"/>
      <c r="DN125" s="982"/>
      <c r="DO125" s="982"/>
      <c r="DP125" s="982"/>
      <c r="DQ125" s="982"/>
      <c r="DR125" s="982"/>
      <c r="DS125" s="982"/>
      <c r="DT125" s="982"/>
      <c r="DU125" s="982"/>
      <c r="DV125" s="982"/>
      <c r="DW125" s="982"/>
      <c r="DX125" s="982"/>
      <c r="DY125" s="982"/>
      <c r="DZ125" s="982"/>
      <c r="EA125" s="982"/>
      <c r="EB125" s="982"/>
      <c r="EC125" s="982"/>
      <c r="ED125" s="982"/>
      <c r="EE125" s="982"/>
      <c r="EF125" s="982"/>
      <c r="EG125" s="982"/>
      <c r="EH125" s="982"/>
      <c r="EI125" s="982"/>
      <c r="EJ125" s="982"/>
      <c r="EK125" s="982"/>
      <c r="EL125" s="982"/>
      <c r="EM125" s="982"/>
      <c r="EN125" s="982"/>
      <c r="EO125" s="982"/>
      <c r="EP125" s="982"/>
      <c r="EQ125" s="982"/>
      <c r="ER125" s="982"/>
      <c r="ES125" s="982"/>
      <c r="ET125" s="982"/>
      <c r="EU125" s="982"/>
      <c r="EV125" s="982"/>
      <c r="EW125" s="982"/>
      <c r="EX125" s="982"/>
      <c r="EY125" s="982"/>
      <c r="EZ125" s="982"/>
      <c r="FA125" s="982"/>
      <c r="FB125" s="982"/>
      <c r="FC125" s="982"/>
      <c r="FD125" s="982"/>
      <c r="FE125" s="982"/>
      <c r="FF125" s="982"/>
      <c r="FG125" s="982"/>
      <c r="FH125" s="982"/>
      <c r="FI125" s="982"/>
      <c r="FJ125" s="982"/>
      <c r="FK125" s="982"/>
      <c r="FL125" s="982"/>
      <c r="FM125" s="982"/>
      <c r="FN125" s="982"/>
      <c r="FO125" s="982"/>
      <c r="FP125" s="982"/>
      <c r="FQ125" s="982"/>
      <c r="FR125" s="982"/>
      <c r="FS125" s="982"/>
      <c r="FT125" s="982"/>
      <c r="FU125" s="982"/>
      <c r="FV125" s="982"/>
      <c r="FW125" s="982"/>
      <c r="FX125" s="982"/>
      <c r="FY125" s="982"/>
      <c r="FZ125" s="982"/>
      <c r="GA125" s="982"/>
      <c r="GB125" s="982"/>
      <c r="GC125" s="982"/>
      <c r="GD125" s="982"/>
      <c r="GE125" s="982"/>
      <c r="GF125" s="982"/>
      <c r="GG125" s="982"/>
      <c r="GH125" s="982"/>
      <c r="GI125" s="982"/>
      <c r="GJ125" s="982"/>
      <c r="GK125" s="982"/>
      <c r="GL125" s="982"/>
      <c r="GM125" s="982"/>
      <c r="GN125" s="982"/>
      <c r="GO125" s="982"/>
      <c r="GP125" s="982"/>
      <c r="GQ125" s="982"/>
      <c r="GR125" s="982"/>
      <c r="GS125" s="982"/>
      <c r="GT125" s="982"/>
      <c r="GU125" s="982"/>
      <c r="GV125" s="982"/>
      <c r="GW125" s="982"/>
      <c r="GX125" s="982"/>
      <c r="GY125" s="982"/>
      <c r="GZ125" s="982"/>
      <c r="HA125" s="982"/>
      <c r="HB125" s="982"/>
      <c r="HC125" s="982"/>
      <c r="HD125" s="982"/>
      <c r="HE125" s="982"/>
      <c r="HF125" s="982"/>
      <c r="HG125" s="982"/>
      <c r="HH125" s="982"/>
      <c r="HI125" s="982"/>
      <c r="HJ125" s="982"/>
      <c r="HK125" s="982"/>
      <c r="HL125" s="982"/>
      <c r="HM125" s="982"/>
      <c r="HN125" s="982"/>
      <c r="HO125" s="982"/>
      <c r="HP125" s="982"/>
      <c r="HQ125" s="982"/>
      <c r="HR125" s="982"/>
      <c r="HS125" s="982"/>
      <c r="HT125" s="982"/>
      <c r="HU125" s="982"/>
      <c r="HV125" s="982"/>
      <c r="HW125" s="982"/>
      <c r="HX125" s="982"/>
      <c r="HY125" s="982"/>
      <c r="HZ125" s="982"/>
      <c r="IA125" s="982"/>
      <c r="IB125" s="982"/>
      <c r="IC125" s="982"/>
      <c r="ID125" s="982"/>
      <c r="IE125" s="982"/>
      <c r="IF125" s="982"/>
      <c r="IG125" s="982"/>
      <c r="IH125" s="982"/>
      <c r="II125" s="982"/>
    </row>
    <row r="126" spans="1:243" x14ac:dyDescent="0.3">
      <c r="A126" s="984"/>
      <c r="B126" s="985"/>
      <c r="C126" s="985"/>
      <c r="D126" s="983"/>
      <c r="E126" s="983"/>
      <c r="F126" s="983"/>
      <c r="G126" s="983"/>
      <c r="H126" s="983"/>
      <c r="I126" s="983"/>
      <c r="J126" s="983"/>
      <c r="K126" s="983"/>
      <c r="L126" s="983"/>
      <c r="M126" s="983"/>
      <c r="N126" s="983"/>
      <c r="O126" s="983"/>
      <c r="P126" s="983"/>
      <c r="Q126" s="983"/>
      <c r="R126" s="983"/>
      <c r="S126" s="983"/>
      <c r="T126" s="982"/>
      <c r="U126" s="982"/>
      <c r="V126" s="982"/>
      <c r="W126" s="982"/>
      <c r="X126" s="956"/>
      <c r="Y126" s="956"/>
      <c r="Z126" s="957"/>
      <c r="AA126" s="982"/>
      <c r="AB126" s="982"/>
      <c r="AC126" s="982"/>
      <c r="AD126" s="982"/>
      <c r="AE126" s="982"/>
      <c r="AF126" s="982"/>
      <c r="AG126" s="982"/>
      <c r="AH126" s="982"/>
      <c r="AI126" s="982"/>
      <c r="AJ126" s="982"/>
      <c r="AK126" s="982"/>
      <c r="AL126" s="982"/>
      <c r="AM126" s="982"/>
      <c r="AN126" s="982"/>
      <c r="AO126" s="982"/>
      <c r="AP126" s="982"/>
      <c r="AQ126" s="982"/>
      <c r="AR126" s="982"/>
      <c r="AS126" s="982"/>
      <c r="AT126" s="982"/>
      <c r="AU126" s="982"/>
      <c r="AV126" s="982"/>
      <c r="AW126" s="982"/>
      <c r="AX126" s="982"/>
      <c r="AY126" s="982"/>
      <c r="AZ126" s="982"/>
      <c r="BA126" s="982"/>
      <c r="BB126" s="982"/>
      <c r="BC126" s="982"/>
      <c r="BD126" s="982"/>
      <c r="BE126" s="982"/>
      <c r="BF126" s="982"/>
      <c r="BG126" s="982"/>
      <c r="BH126" s="982"/>
      <c r="BI126" s="982"/>
      <c r="BJ126" s="982"/>
      <c r="BK126" s="982"/>
      <c r="BL126" s="982"/>
      <c r="BM126" s="982"/>
      <c r="BN126" s="982"/>
      <c r="BO126" s="982"/>
      <c r="BP126" s="982"/>
      <c r="BQ126" s="982"/>
      <c r="BR126" s="982"/>
      <c r="BS126" s="982"/>
      <c r="BT126" s="982"/>
      <c r="BU126" s="982"/>
      <c r="BV126" s="982"/>
      <c r="BW126" s="982"/>
      <c r="BX126" s="982"/>
      <c r="BY126" s="982"/>
      <c r="BZ126" s="982"/>
      <c r="CA126" s="982"/>
      <c r="CB126" s="982"/>
      <c r="CC126" s="982"/>
      <c r="CD126" s="982"/>
      <c r="CE126" s="982"/>
      <c r="CF126" s="982"/>
      <c r="CG126" s="982"/>
      <c r="CH126" s="982"/>
      <c r="CI126" s="982"/>
      <c r="CJ126" s="982"/>
      <c r="CK126" s="982"/>
      <c r="CL126" s="982"/>
      <c r="CM126" s="982"/>
      <c r="CN126" s="982"/>
      <c r="CO126" s="982"/>
      <c r="CP126" s="982"/>
      <c r="CQ126" s="982"/>
      <c r="CR126" s="982"/>
      <c r="CS126" s="982"/>
      <c r="CT126" s="982"/>
      <c r="CU126" s="982"/>
      <c r="CV126" s="982"/>
      <c r="CW126" s="982"/>
      <c r="CX126" s="982"/>
      <c r="CY126" s="982"/>
      <c r="CZ126" s="982"/>
      <c r="DA126" s="982"/>
      <c r="DB126" s="982"/>
      <c r="DC126" s="982"/>
      <c r="DD126" s="982"/>
      <c r="DE126" s="982"/>
      <c r="DF126" s="982"/>
      <c r="DG126" s="982"/>
      <c r="DH126" s="982"/>
      <c r="DI126" s="982"/>
      <c r="DJ126" s="982"/>
      <c r="DK126" s="982"/>
      <c r="DL126" s="982"/>
      <c r="DM126" s="982"/>
      <c r="DN126" s="982"/>
      <c r="DO126" s="982"/>
      <c r="DP126" s="982"/>
      <c r="DQ126" s="982"/>
      <c r="DR126" s="982"/>
      <c r="DS126" s="982"/>
      <c r="DT126" s="982"/>
      <c r="DU126" s="982"/>
      <c r="DV126" s="982"/>
      <c r="DW126" s="982"/>
      <c r="DX126" s="982"/>
      <c r="DY126" s="982"/>
      <c r="DZ126" s="982"/>
      <c r="EA126" s="982"/>
      <c r="EB126" s="982"/>
      <c r="EC126" s="982"/>
      <c r="ED126" s="982"/>
      <c r="EE126" s="982"/>
      <c r="EF126" s="982"/>
      <c r="EG126" s="982"/>
      <c r="EH126" s="982"/>
      <c r="EI126" s="982"/>
      <c r="EJ126" s="982"/>
      <c r="EK126" s="982"/>
      <c r="EL126" s="982"/>
      <c r="EM126" s="982"/>
      <c r="EN126" s="982"/>
      <c r="EO126" s="982"/>
      <c r="EP126" s="982"/>
      <c r="EQ126" s="982"/>
      <c r="ER126" s="982"/>
      <c r="ES126" s="982"/>
      <c r="ET126" s="982"/>
      <c r="EU126" s="982"/>
      <c r="EV126" s="982"/>
      <c r="EW126" s="982"/>
      <c r="EX126" s="982"/>
      <c r="EY126" s="982"/>
      <c r="EZ126" s="982"/>
      <c r="FA126" s="982"/>
      <c r="FB126" s="982"/>
      <c r="FC126" s="982"/>
      <c r="FD126" s="982"/>
      <c r="FE126" s="982"/>
      <c r="FF126" s="982"/>
      <c r="FG126" s="982"/>
      <c r="FH126" s="982"/>
      <c r="FI126" s="982"/>
      <c r="FJ126" s="982"/>
      <c r="FK126" s="982"/>
      <c r="FL126" s="982"/>
      <c r="FM126" s="982"/>
      <c r="FN126" s="982"/>
      <c r="FO126" s="982"/>
      <c r="FP126" s="982"/>
      <c r="FQ126" s="982"/>
      <c r="FR126" s="982"/>
      <c r="FS126" s="982"/>
      <c r="FT126" s="982"/>
      <c r="FU126" s="982"/>
      <c r="FV126" s="982"/>
      <c r="FW126" s="982"/>
      <c r="FX126" s="982"/>
      <c r="FY126" s="982"/>
      <c r="FZ126" s="982"/>
      <c r="GA126" s="982"/>
      <c r="GB126" s="982"/>
      <c r="GC126" s="982"/>
      <c r="GD126" s="982"/>
      <c r="GE126" s="982"/>
      <c r="GF126" s="982"/>
      <c r="GG126" s="982"/>
      <c r="GH126" s="982"/>
      <c r="GI126" s="982"/>
      <c r="GJ126" s="982"/>
      <c r="GK126" s="982"/>
      <c r="GL126" s="982"/>
      <c r="GM126" s="982"/>
      <c r="GN126" s="982"/>
      <c r="GO126" s="982"/>
      <c r="GP126" s="982"/>
      <c r="GQ126" s="982"/>
      <c r="GR126" s="982"/>
      <c r="GS126" s="982"/>
      <c r="GT126" s="982"/>
      <c r="GU126" s="982"/>
      <c r="GV126" s="982"/>
      <c r="GW126" s="982"/>
      <c r="GX126" s="982"/>
      <c r="GY126" s="982"/>
      <c r="GZ126" s="982"/>
      <c r="HA126" s="982"/>
      <c r="HB126" s="982"/>
      <c r="HC126" s="982"/>
      <c r="HD126" s="982"/>
      <c r="HE126" s="982"/>
      <c r="HF126" s="982"/>
      <c r="HG126" s="982"/>
      <c r="HH126" s="982"/>
      <c r="HI126" s="982"/>
      <c r="HJ126" s="982"/>
      <c r="HK126" s="982"/>
      <c r="HL126" s="982"/>
      <c r="HM126" s="982"/>
      <c r="HN126" s="982"/>
      <c r="HO126" s="982"/>
      <c r="HP126" s="982"/>
      <c r="HQ126" s="982"/>
      <c r="HR126" s="982"/>
      <c r="HS126" s="982"/>
      <c r="HT126" s="982"/>
      <c r="HU126" s="982"/>
      <c r="HV126" s="982"/>
      <c r="HW126" s="982"/>
      <c r="HX126" s="982"/>
      <c r="HY126" s="982"/>
      <c r="HZ126" s="982"/>
      <c r="IA126" s="982"/>
      <c r="IB126" s="982"/>
      <c r="IC126" s="982"/>
      <c r="ID126" s="982"/>
      <c r="IE126" s="982"/>
      <c r="IF126" s="982"/>
      <c r="IG126" s="982"/>
      <c r="IH126" s="982"/>
      <c r="II126" s="982"/>
    </row>
    <row r="127" spans="1:243" x14ac:dyDescent="0.3">
      <c r="X127" s="956"/>
      <c r="Y127" s="956"/>
      <c r="Z127" s="957"/>
    </row>
    <row r="128" spans="1:243" x14ac:dyDescent="0.3">
      <c r="X128" s="956"/>
      <c r="Y128" s="956"/>
      <c r="Z128" s="957"/>
    </row>
    <row r="129" spans="24:26" x14ac:dyDescent="0.3">
      <c r="X129" s="956"/>
      <c r="Y129" s="956"/>
      <c r="Z129" s="957"/>
    </row>
    <row r="130" spans="24:26" x14ac:dyDescent="0.3">
      <c r="X130" s="956"/>
      <c r="Y130" s="956"/>
      <c r="Z130" s="957"/>
    </row>
    <row r="131" spans="24:26" ht="13.5" x14ac:dyDescent="0.25">
      <c r="X131" s="954"/>
      <c r="Y131" s="954"/>
      <c r="Z131" s="955"/>
    </row>
    <row r="132" spans="24:26" x14ac:dyDescent="0.3">
      <c r="X132" s="956"/>
      <c r="Y132" s="956"/>
      <c r="Z132" s="957"/>
    </row>
    <row r="133" spans="24:26" x14ac:dyDescent="0.3">
      <c r="X133" s="956"/>
      <c r="Y133" s="956"/>
      <c r="Z133" s="957"/>
    </row>
    <row r="134" spans="24:26" x14ac:dyDescent="0.3">
      <c r="X134" s="956"/>
      <c r="Y134" s="956"/>
      <c r="Z134" s="957"/>
    </row>
    <row r="135" spans="24:26" x14ac:dyDescent="0.3">
      <c r="X135" s="956"/>
      <c r="Y135" s="956"/>
      <c r="Z135" s="957"/>
    </row>
    <row r="136" spans="24:26" x14ac:dyDescent="0.3">
      <c r="X136" s="956"/>
      <c r="Y136" s="956"/>
      <c r="Z136" s="957"/>
    </row>
    <row r="137" spans="24:26" ht="13.5" x14ac:dyDescent="0.25">
      <c r="X137" s="954"/>
      <c r="Y137" s="954"/>
      <c r="Z137" s="955"/>
    </row>
    <row r="138" spans="24:26" x14ac:dyDescent="0.3">
      <c r="X138" s="956"/>
      <c r="Y138" s="956"/>
      <c r="Z138" s="957"/>
    </row>
    <row r="139" spans="24:26" ht="12.75" x14ac:dyDescent="0.2">
      <c r="X139" s="975"/>
      <c r="Y139" s="975"/>
      <c r="Z139" s="976"/>
    </row>
    <row r="140" spans="24:26" x14ac:dyDescent="0.3">
      <c r="X140" s="914"/>
      <c r="Y140" s="914"/>
      <c r="Z140" s="957"/>
    </row>
    <row r="141" spans="24:26" ht="12.75" x14ac:dyDescent="0.2">
      <c r="X141" s="977"/>
      <c r="Y141" s="977"/>
      <c r="Z141" s="976"/>
    </row>
    <row r="142" spans="24:26" x14ac:dyDescent="0.3">
      <c r="X142" s="956"/>
      <c r="Y142" s="956"/>
      <c r="Z142" s="957"/>
    </row>
    <row r="143" spans="24:26" x14ac:dyDescent="0.3">
      <c r="X143" s="956"/>
      <c r="Y143" s="956"/>
      <c r="Z143" s="957"/>
    </row>
    <row r="144" spans="24:26" x14ac:dyDescent="0.3">
      <c r="X144" s="956"/>
      <c r="Y144" s="956"/>
      <c r="Z144" s="957"/>
    </row>
    <row r="145" spans="24:26" x14ac:dyDescent="0.3">
      <c r="X145" s="956"/>
      <c r="Y145" s="956"/>
      <c r="Z145" s="957"/>
    </row>
    <row r="146" spans="24:26" x14ac:dyDescent="0.3">
      <c r="X146" s="956"/>
      <c r="Y146" s="956"/>
      <c r="Z146" s="957"/>
    </row>
    <row r="147" spans="24:26" ht="13.5" x14ac:dyDescent="0.25">
      <c r="X147" s="954"/>
      <c r="Y147" s="954"/>
      <c r="Z147" s="955"/>
    </row>
    <row r="148" spans="24:26" x14ac:dyDescent="0.3">
      <c r="X148" s="956"/>
      <c r="Y148" s="956"/>
      <c r="Z148" s="957"/>
    </row>
    <row r="149" spans="24:26" x14ac:dyDescent="0.3">
      <c r="X149" s="956"/>
      <c r="Y149" s="956"/>
      <c r="Z149" s="957"/>
    </row>
    <row r="150" spans="24:26" x14ac:dyDescent="0.3">
      <c r="X150" s="956"/>
      <c r="Y150" s="956"/>
      <c r="Z150" s="957"/>
    </row>
    <row r="151" spans="24:26" x14ac:dyDescent="0.3">
      <c r="X151" s="956"/>
      <c r="Y151" s="956"/>
      <c r="Z151" s="957"/>
    </row>
    <row r="152" spans="24:26" x14ac:dyDescent="0.3">
      <c r="X152" s="956"/>
      <c r="Y152" s="956"/>
      <c r="Z152" s="957"/>
    </row>
    <row r="153" spans="24:26" ht="13.5" x14ac:dyDescent="0.25">
      <c r="X153" s="954"/>
      <c r="Y153" s="954"/>
      <c r="Z153" s="955"/>
    </row>
    <row r="154" spans="24:26" x14ac:dyDescent="0.3">
      <c r="X154" s="956"/>
      <c r="Y154" s="956"/>
      <c r="Z154" s="957"/>
    </row>
    <row r="155" spans="24:26" x14ac:dyDescent="0.3">
      <c r="X155" s="956"/>
      <c r="Y155" s="956"/>
      <c r="Z155" s="957"/>
    </row>
    <row r="156" spans="24:26" x14ac:dyDescent="0.3">
      <c r="X156" s="956"/>
      <c r="Y156" s="956"/>
      <c r="Z156" s="957"/>
    </row>
    <row r="157" spans="24:26" x14ac:dyDescent="0.3">
      <c r="X157" s="956"/>
      <c r="Y157" s="956"/>
      <c r="Z157" s="957"/>
    </row>
    <row r="158" spans="24:26" x14ac:dyDescent="0.3">
      <c r="X158" s="956"/>
      <c r="Y158" s="956"/>
      <c r="Z158" s="957"/>
    </row>
    <row r="159" spans="24:26" ht="13.5" x14ac:dyDescent="0.25">
      <c r="X159" s="954"/>
      <c r="Y159" s="954"/>
      <c r="Z159" s="955"/>
    </row>
    <row r="160" spans="24:26" x14ac:dyDescent="0.3">
      <c r="X160" s="956"/>
      <c r="Y160" s="956"/>
      <c r="Z160" s="957"/>
    </row>
    <row r="161" spans="24:26" x14ac:dyDescent="0.3">
      <c r="X161" s="956"/>
      <c r="Y161" s="956"/>
      <c r="Z161" s="957"/>
    </row>
    <row r="162" spans="24:26" x14ac:dyDescent="0.3">
      <c r="X162" s="956"/>
      <c r="Y162" s="956"/>
      <c r="Z162" s="957"/>
    </row>
    <row r="163" spans="24:26" x14ac:dyDescent="0.3">
      <c r="X163" s="956"/>
      <c r="Y163" s="956"/>
      <c r="Z163" s="957"/>
    </row>
    <row r="164" spans="24:26" x14ac:dyDescent="0.3">
      <c r="X164" s="956"/>
      <c r="Y164" s="956"/>
      <c r="Z164" s="957"/>
    </row>
    <row r="165" spans="24:26" ht="13.5" x14ac:dyDescent="0.25">
      <c r="X165" s="954"/>
      <c r="Y165" s="954"/>
      <c r="Z165" s="955"/>
    </row>
    <row r="166" spans="24:26" x14ac:dyDescent="0.3">
      <c r="X166" s="956"/>
      <c r="Y166" s="956"/>
      <c r="Z166" s="957"/>
    </row>
    <row r="167" spans="24:26" ht="12.75" x14ac:dyDescent="0.2">
      <c r="X167" s="975"/>
      <c r="Y167" s="975"/>
      <c r="Z167" s="976"/>
    </row>
    <row r="168" spans="24:26" x14ac:dyDescent="0.3">
      <c r="X168" s="914"/>
      <c r="Y168" s="914"/>
      <c r="Z168" s="957"/>
    </row>
    <row r="169" spans="24:26" ht="12.75" x14ac:dyDescent="0.2">
      <c r="X169" s="977"/>
      <c r="Y169" s="977"/>
      <c r="Z169" s="976"/>
    </row>
    <row r="170" spans="24:26" x14ac:dyDescent="0.3">
      <c r="X170" s="956"/>
      <c r="Y170" s="956"/>
      <c r="Z170" s="957"/>
    </row>
    <row r="171" spans="24:26" x14ac:dyDescent="0.3">
      <c r="X171" s="956"/>
      <c r="Y171" s="956"/>
      <c r="Z171" s="957"/>
    </row>
    <row r="172" spans="24:26" x14ac:dyDescent="0.3">
      <c r="X172" s="956"/>
      <c r="Y172" s="956"/>
      <c r="Z172" s="957"/>
    </row>
    <row r="173" spans="24:26" x14ac:dyDescent="0.3">
      <c r="X173" s="956"/>
      <c r="Y173" s="956"/>
      <c r="Z173" s="957"/>
    </row>
    <row r="174" spans="24:26" x14ac:dyDescent="0.3">
      <c r="X174" s="956"/>
      <c r="Y174" s="956"/>
      <c r="Z174" s="957"/>
    </row>
    <row r="175" spans="24:26" ht="13.5" x14ac:dyDescent="0.25">
      <c r="X175" s="954"/>
      <c r="Y175" s="954"/>
      <c r="Z175" s="955"/>
    </row>
    <row r="176" spans="24:26" x14ac:dyDescent="0.3">
      <c r="X176" s="956"/>
      <c r="Y176" s="956"/>
      <c r="Z176" s="957"/>
    </row>
    <row r="177" spans="24:26" x14ac:dyDescent="0.3">
      <c r="X177" s="956"/>
      <c r="Y177" s="956"/>
      <c r="Z177" s="957"/>
    </row>
    <row r="178" spans="24:26" x14ac:dyDescent="0.3">
      <c r="X178" s="956"/>
      <c r="Y178" s="956"/>
      <c r="Z178" s="957"/>
    </row>
    <row r="179" spans="24:26" x14ac:dyDescent="0.3">
      <c r="X179" s="956"/>
      <c r="Y179" s="956"/>
      <c r="Z179" s="957"/>
    </row>
    <row r="180" spans="24:26" x14ac:dyDescent="0.3">
      <c r="X180" s="956"/>
      <c r="Y180" s="956"/>
      <c r="Z180" s="957"/>
    </row>
    <row r="181" spans="24:26" ht="13.5" x14ac:dyDescent="0.25">
      <c r="X181" s="954"/>
      <c r="Y181" s="954"/>
      <c r="Z181" s="955"/>
    </row>
    <row r="182" spans="24:26" x14ac:dyDescent="0.3">
      <c r="X182" s="956"/>
      <c r="Y182" s="956"/>
      <c r="Z182" s="957"/>
    </row>
    <row r="183" spans="24:26" x14ac:dyDescent="0.3">
      <c r="X183" s="956"/>
      <c r="Y183" s="956"/>
      <c r="Z183" s="957"/>
    </row>
    <row r="184" spans="24:26" x14ac:dyDescent="0.3">
      <c r="X184" s="956"/>
      <c r="Y184" s="956"/>
      <c r="Z184" s="957"/>
    </row>
    <row r="185" spans="24:26" x14ac:dyDescent="0.3">
      <c r="X185" s="956"/>
      <c r="Y185" s="956"/>
      <c r="Z185" s="957"/>
    </row>
    <row r="186" spans="24:26" x14ac:dyDescent="0.3">
      <c r="X186" s="956"/>
      <c r="Y186" s="956"/>
      <c r="Z186" s="957"/>
    </row>
    <row r="187" spans="24:26" ht="13.5" x14ac:dyDescent="0.25">
      <c r="X187" s="954"/>
      <c r="Y187" s="954"/>
      <c r="Z187" s="955"/>
    </row>
    <row r="188" spans="24:26" x14ac:dyDescent="0.3">
      <c r="X188" s="956"/>
      <c r="Y188" s="956"/>
      <c r="Z188" s="957"/>
    </row>
    <row r="189" spans="24:26" x14ac:dyDescent="0.3">
      <c r="X189" s="956"/>
      <c r="Y189" s="956"/>
      <c r="Z189" s="957"/>
    </row>
    <row r="190" spans="24:26" x14ac:dyDescent="0.3">
      <c r="X190" s="956"/>
      <c r="Y190" s="956"/>
      <c r="Z190" s="957"/>
    </row>
    <row r="191" spans="24:26" x14ac:dyDescent="0.3">
      <c r="X191" s="956"/>
      <c r="Y191" s="956"/>
      <c r="Z191" s="957"/>
    </row>
    <row r="192" spans="24:26" x14ac:dyDescent="0.3">
      <c r="X192" s="956"/>
      <c r="Y192" s="956"/>
      <c r="Z192" s="957"/>
    </row>
    <row r="193" spans="24:26" ht="13.5" x14ac:dyDescent="0.25">
      <c r="X193" s="954"/>
      <c r="Y193" s="954"/>
      <c r="Z193" s="955"/>
    </row>
    <row r="194" spans="24:26" x14ac:dyDescent="0.3">
      <c r="X194" s="956"/>
      <c r="Y194" s="956"/>
      <c r="Z194" s="957"/>
    </row>
    <row r="195" spans="24:26" x14ac:dyDescent="0.3">
      <c r="X195" s="956"/>
      <c r="Y195" s="956"/>
      <c r="Z195" s="957"/>
    </row>
    <row r="196" spans="24:26" x14ac:dyDescent="0.3">
      <c r="X196" s="956"/>
      <c r="Y196" s="956"/>
      <c r="Z196" s="957"/>
    </row>
    <row r="197" spans="24:26" x14ac:dyDescent="0.3">
      <c r="X197" s="956"/>
      <c r="Y197" s="956"/>
      <c r="Z197" s="957"/>
    </row>
    <row r="198" spans="24:26" x14ac:dyDescent="0.3">
      <c r="X198" s="956"/>
      <c r="Y198" s="956"/>
      <c r="Z198" s="957"/>
    </row>
    <row r="199" spans="24:26" ht="13.5" x14ac:dyDescent="0.25">
      <c r="X199" s="954"/>
      <c r="Y199" s="954"/>
      <c r="Z199" s="955"/>
    </row>
    <row r="200" spans="24:26" x14ac:dyDescent="0.3">
      <c r="X200" s="956"/>
      <c r="Y200" s="956"/>
      <c r="Z200" s="957"/>
    </row>
    <row r="201" spans="24:26" x14ac:dyDescent="0.3">
      <c r="X201" s="956"/>
      <c r="Y201" s="956"/>
      <c r="Z201" s="957"/>
    </row>
    <row r="202" spans="24:26" x14ac:dyDescent="0.3">
      <c r="X202" s="956"/>
      <c r="Y202" s="956"/>
      <c r="Z202" s="957"/>
    </row>
    <row r="203" spans="24:26" x14ac:dyDescent="0.3">
      <c r="X203" s="956"/>
      <c r="Y203" s="956"/>
      <c r="Z203" s="957"/>
    </row>
    <row r="204" spans="24:26" x14ac:dyDescent="0.3">
      <c r="X204" s="956"/>
      <c r="Y204" s="956"/>
      <c r="Z204" s="957"/>
    </row>
    <row r="205" spans="24:26" ht="13.5" x14ac:dyDescent="0.25">
      <c r="X205" s="954"/>
      <c r="Y205" s="954"/>
      <c r="Z205" s="955"/>
    </row>
    <row r="206" spans="24:26" x14ac:dyDescent="0.3">
      <c r="X206" s="956"/>
      <c r="Y206" s="956"/>
      <c r="Z206" s="957"/>
    </row>
    <row r="207" spans="24:26" ht="12.75" x14ac:dyDescent="0.2">
      <c r="X207" s="975"/>
      <c r="Y207" s="975"/>
      <c r="Z207" s="976"/>
    </row>
    <row r="208" spans="24:26" x14ac:dyDescent="0.3">
      <c r="X208" s="914"/>
      <c r="Y208" s="914"/>
      <c r="Z208" s="957"/>
    </row>
    <row r="209" spans="24:26" ht="12.75" x14ac:dyDescent="0.2">
      <c r="X209" s="986"/>
      <c r="Y209" s="986"/>
      <c r="Z209" s="987"/>
    </row>
    <row r="210" spans="24:26" x14ac:dyDescent="0.3">
      <c r="X210" s="988"/>
      <c r="Y210" s="988"/>
      <c r="Z210" s="989"/>
    </row>
    <row r="211" spans="24:26" x14ac:dyDescent="0.3">
      <c r="X211" s="988"/>
      <c r="Y211" s="988"/>
      <c r="Z211" s="989"/>
    </row>
    <row r="212" spans="24:26" x14ac:dyDescent="0.3">
      <c r="X212" s="915"/>
      <c r="Y212" s="915"/>
      <c r="Z212" s="989"/>
    </row>
    <row r="213" spans="24:26" x14ac:dyDescent="0.3">
      <c r="Z213" s="989"/>
    </row>
    <row r="214" spans="24:26" x14ac:dyDescent="0.3">
      <c r="Z214" s="989"/>
    </row>
  </sheetData>
  <mergeCells count="23">
    <mergeCell ref="B37:D37"/>
    <mergeCell ref="Z5:Z7"/>
    <mergeCell ref="B32:D32"/>
    <mergeCell ref="B33:D33"/>
    <mergeCell ref="B34:D34"/>
    <mergeCell ref="B35:D35"/>
    <mergeCell ref="B36:D36"/>
    <mergeCell ref="E5:E7"/>
    <mergeCell ref="R5:R7"/>
    <mergeCell ref="S5:S7"/>
    <mergeCell ref="T5:T7"/>
    <mergeCell ref="X5:X7"/>
    <mergeCell ref="Y5:Y7"/>
    <mergeCell ref="V4:V6"/>
    <mergeCell ref="A5:A7"/>
    <mergeCell ref="B5:B7"/>
    <mergeCell ref="C5:C7"/>
    <mergeCell ref="D5:D7"/>
    <mergeCell ref="A1:T1"/>
    <mergeCell ref="A2:T2"/>
    <mergeCell ref="A3:T3"/>
    <mergeCell ref="F4:Q4"/>
    <mergeCell ref="R4:S4"/>
  </mergeCells>
  <pageMargins left="0.7" right="0.7" top="0.75" bottom="0.75" header="0.3" footer="0.3"/>
  <ignoredErrors>
    <ignoredError sqref="Z9:Z11 Z14:Z16 Z19:Z21 Z24:Z26 Z28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26F81-5439-45EB-BF2B-BFECFA12A0D6}">
  <dimension ref="A1:V198"/>
  <sheetViews>
    <sheetView zoomScale="90" zoomScaleNormal="90" zoomScaleSheetLayoutView="100" workbookViewId="0">
      <pane xSplit="3" ySplit="7" topLeftCell="D8" activePane="bottomRight" state="frozen"/>
      <selection pane="topRight" activeCell="AC36" sqref="AC36"/>
      <selection pane="bottomLeft" activeCell="AC36" sqref="AC36"/>
      <selection pane="bottomRight" activeCell="B4" sqref="B4"/>
    </sheetView>
  </sheetViews>
  <sheetFormatPr defaultColWidth="9.140625" defaultRowHeight="13.5" x14ac:dyDescent="0.3"/>
  <cols>
    <col min="1" max="1" width="6.5703125" style="120" customWidth="1"/>
    <col min="2" max="2" width="35.7109375" style="121" customWidth="1"/>
    <col min="3" max="3" width="20.7109375" style="127" customWidth="1"/>
    <col min="4" max="5" width="13.7109375" style="127" customWidth="1"/>
    <col min="6" max="11" width="10.28515625" style="122" customWidth="1"/>
    <col min="12" max="12" width="14" style="122" customWidth="1"/>
    <col min="13" max="13" width="14.7109375" style="554" customWidth="1"/>
    <col min="14" max="14" width="4.7109375" style="122" customWidth="1"/>
    <col min="15" max="15" width="10.28515625" style="122" customWidth="1"/>
    <col min="16" max="16" width="4.7109375" style="122" customWidth="1"/>
    <col min="17" max="18" width="9.42578125" style="122" customWidth="1"/>
    <col min="19" max="19" width="5.5703125" style="123" customWidth="1"/>
    <col min="20" max="22" width="9.42578125" style="122" customWidth="1"/>
    <col min="23" max="16384" width="9.140625" style="121"/>
  </cols>
  <sheetData>
    <row r="1" spans="1:22" ht="18.75" x14ac:dyDescent="0.3">
      <c r="A1" s="1299" t="s">
        <v>123</v>
      </c>
      <c r="B1" s="1299"/>
      <c r="C1" s="1299"/>
      <c r="D1" s="1299"/>
      <c r="E1" s="1299"/>
      <c r="F1" s="1299"/>
      <c r="G1" s="1299"/>
      <c r="H1" s="1299"/>
      <c r="I1" s="1299"/>
      <c r="J1" s="1299"/>
      <c r="K1" s="1299"/>
      <c r="L1" s="1299"/>
      <c r="M1" s="1299"/>
      <c r="N1" s="1229"/>
      <c r="O1" s="1229"/>
      <c r="P1" s="1229"/>
      <c r="Q1" s="1229"/>
      <c r="R1" s="1229"/>
      <c r="S1" s="1229"/>
      <c r="T1" s="1229"/>
      <c r="U1" s="1229"/>
      <c r="V1" s="561"/>
    </row>
    <row r="2" spans="1:22" ht="18.75" x14ac:dyDescent="0.3">
      <c r="A2" s="1299" t="s">
        <v>124</v>
      </c>
      <c r="B2" s="1299"/>
      <c r="C2" s="1299"/>
      <c r="D2" s="1299"/>
      <c r="E2" s="1299"/>
      <c r="F2" s="1299"/>
      <c r="G2" s="1299"/>
      <c r="H2" s="1299"/>
      <c r="I2" s="1299"/>
      <c r="J2" s="1299"/>
      <c r="K2" s="1299"/>
      <c r="L2" s="1299"/>
      <c r="M2" s="1299"/>
      <c r="N2" s="1229"/>
      <c r="O2" s="1229"/>
      <c r="P2" s="1229"/>
      <c r="Q2" s="1229"/>
      <c r="R2" s="1229"/>
      <c r="S2" s="1229"/>
      <c r="T2" s="1229"/>
      <c r="U2" s="1229"/>
      <c r="V2" s="561"/>
    </row>
    <row r="3" spans="1:22" ht="20.100000000000001" customHeight="1" x14ac:dyDescent="0.3">
      <c r="A3" s="1311"/>
      <c r="B3" s="1311"/>
      <c r="C3" s="1311"/>
      <c r="D3" s="1311"/>
      <c r="E3" s="1311"/>
      <c r="F3" s="1311"/>
      <c r="G3" s="1311"/>
      <c r="H3" s="1311"/>
      <c r="I3" s="1311"/>
      <c r="J3" s="1311"/>
      <c r="K3" s="1311"/>
      <c r="L3" s="1311"/>
      <c r="M3" s="1311"/>
      <c r="N3" s="1230"/>
      <c r="O3" s="1230"/>
      <c r="P3" s="1230"/>
      <c r="Q3" s="1230"/>
      <c r="R3" s="1230"/>
      <c r="S3" s="1230"/>
      <c r="T3" s="1230"/>
      <c r="U3" s="1230"/>
      <c r="V3" s="562"/>
    </row>
    <row r="4" spans="1:22" ht="39.75" customHeight="1" x14ac:dyDescent="0.3">
      <c r="B4" s="120"/>
      <c r="C4" s="120"/>
      <c r="D4" s="120"/>
      <c r="E4" s="120"/>
      <c r="F4" s="1306" t="s">
        <v>125</v>
      </c>
      <c r="G4" s="1307"/>
      <c r="H4" s="1307"/>
      <c r="I4" s="1307"/>
      <c r="J4" s="1307"/>
      <c r="K4" s="1307"/>
      <c r="L4" s="1308" t="s">
        <v>126</v>
      </c>
      <c r="M4" s="1300" t="s">
        <v>127</v>
      </c>
      <c r="N4" s="121"/>
      <c r="O4" s="1303" t="s">
        <v>128</v>
      </c>
      <c r="P4" s="121"/>
      <c r="Q4" s="121"/>
      <c r="R4" s="121"/>
      <c r="S4" s="121"/>
      <c r="T4" s="121"/>
      <c r="U4" s="121"/>
    </row>
    <row r="5" spans="1:22" s="124" customFormat="1" ht="24" customHeight="1" x14ac:dyDescent="0.25">
      <c r="A5" s="1288" t="s">
        <v>129</v>
      </c>
      <c r="B5" s="1288" t="s">
        <v>130</v>
      </c>
      <c r="C5" s="1288" t="s">
        <v>131</v>
      </c>
      <c r="D5" s="1288" t="s">
        <v>132</v>
      </c>
      <c r="E5" s="1288" t="s">
        <v>133</v>
      </c>
      <c r="F5" s="131">
        <v>1</v>
      </c>
      <c r="G5" s="131">
        <v>2</v>
      </c>
      <c r="H5" s="131">
        <v>3</v>
      </c>
      <c r="I5" s="131">
        <v>4</v>
      </c>
      <c r="J5" s="131">
        <v>5</v>
      </c>
      <c r="K5" s="131">
        <v>6</v>
      </c>
      <c r="L5" s="1309"/>
      <c r="M5" s="1301"/>
      <c r="O5" s="1304"/>
      <c r="Q5" s="1288" t="s">
        <v>134</v>
      </c>
      <c r="R5" s="1288" t="s">
        <v>135</v>
      </c>
      <c r="T5" s="1288" t="s">
        <v>136</v>
      </c>
      <c r="U5" s="1288" t="s">
        <v>137</v>
      </c>
      <c r="V5" s="1288" t="s">
        <v>138</v>
      </c>
    </row>
    <row r="6" spans="1:22" ht="14.25" x14ac:dyDescent="0.3">
      <c r="A6" s="1289"/>
      <c r="B6" s="1289"/>
      <c r="C6" s="1289"/>
      <c r="D6" s="1289"/>
      <c r="E6" s="1289"/>
      <c r="F6" s="165">
        <v>45505</v>
      </c>
      <c r="G6" s="165">
        <v>45536</v>
      </c>
      <c r="H6" s="165">
        <v>45566</v>
      </c>
      <c r="I6" s="165">
        <v>45597</v>
      </c>
      <c r="J6" s="165">
        <v>45627</v>
      </c>
      <c r="K6" s="165">
        <v>45658</v>
      </c>
      <c r="L6" s="1310"/>
      <c r="M6" s="1301"/>
      <c r="N6" s="121"/>
      <c r="O6" s="1305"/>
      <c r="P6" s="121"/>
      <c r="Q6" s="1289"/>
      <c r="R6" s="1289"/>
      <c r="S6" s="121"/>
      <c r="T6" s="1289"/>
      <c r="U6" s="1289"/>
      <c r="V6" s="1289"/>
    </row>
    <row r="7" spans="1:22" ht="14.25" customHeight="1" x14ac:dyDescent="0.3">
      <c r="A7" s="1290"/>
      <c r="B7" s="1290"/>
      <c r="C7" s="1290"/>
      <c r="D7" s="1290"/>
      <c r="E7" s="1290"/>
      <c r="F7" s="132">
        <v>184</v>
      </c>
      <c r="G7" s="132">
        <v>160</v>
      </c>
      <c r="H7" s="132">
        <v>184</v>
      </c>
      <c r="I7" s="132">
        <v>144</v>
      </c>
      <c r="J7" s="132">
        <v>176</v>
      </c>
      <c r="K7" s="132">
        <v>176</v>
      </c>
      <c r="L7" s="175">
        <f>SUM(F7:K7)</f>
        <v>1024</v>
      </c>
      <c r="M7" s="1302"/>
      <c r="N7" s="121"/>
      <c r="O7" s="336">
        <f>AVERAGE(F7:K7)</f>
        <v>170.66666666666666</v>
      </c>
      <c r="P7" s="121"/>
      <c r="Q7" s="1290"/>
      <c r="R7" s="1290"/>
      <c r="S7" s="121"/>
      <c r="T7" s="1290"/>
      <c r="U7" s="1290"/>
      <c r="V7" s="1290"/>
    </row>
    <row r="8" spans="1:22" ht="13.5" customHeight="1" x14ac:dyDescent="0.3">
      <c r="A8" s="233">
        <v>1</v>
      </c>
      <c r="B8" s="234" t="s">
        <v>139</v>
      </c>
      <c r="C8" s="235"/>
      <c r="D8" s="235"/>
      <c r="E8" s="521"/>
      <c r="F8" s="236"/>
      <c r="G8" s="236"/>
      <c r="H8" s="236"/>
      <c r="I8" s="236"/>
      <c r="J8" s="236"/>
      <c r="K8" s="236"/>
      <c r="L8" s="236"/>
      <c r="M8" s="544"/>
      <c r="N8" s="121"/>
      <c r="O8" s="121"/>
      <c r="P8" s="121"/>
      <c r="Q8" s="235"/>
      <c r="R8" s="235"/>
      <c r="S8" s="121"/>
      <c r="T8" s="235"/>
      <c r="U8" s="235"/>
      <c r="V8" s="556"/>
    </row>
    <row r="9" spans="1:22" ht="14.25" x14ac:dyDescent="0.3">
      <c r="A9" s="275">
        <v>1.1000000000000001</v>
      </c>
      <c r="B9" s="276" t="s">
        <v>139</v>
      </c>
      <c r="C9" s="146"/>
      <c r="D9" s="169"/>
      <c r="E9" s="531"/>
      <c r="F9" s="149"/>
      <c r="G9" s="149"/>
      <c r="H9" s="149"/>
      <c r="I9" s="149"/>
      <c r="J9" s="149"/>
      <c r="K9" s="149"/>
      <c r="L9" s="280">
        <f>SUM(F9:K9)</f>
        <v>0</v>
      </c>
      <c r="M9" s="545">
        <f>D9*L9</f>
        <v>0</v>
      </c>
      <c r="N9" s="121"/>
      <c r="O9" s="121"/>
      <c r="P9" s="121"/>
      <c r="Q9" s="147">
        <f>R9/$O$7</f>
        <v>0</v>
      </c>
      <c r="R9" s="147">
        <f>L9/12</f>
        <v>0</v>
      </c>
      <c r="S9" s="121"/>
      <c r="T9" s="147">
        <f>IF($E9="Y",$L9,0)</f>
        <v>0</v>
      </c>
      <c r="U9" s="147">
        <f>IF($E9="N",$L9,0)</f>
        <v>0</v>
      </c>
      <c r="V9" s="149">
        <f>P9/12</f>
        <v>0</v>
      </c>
    </row>
    <row r="10" spans="1:22" ht="14.25" x14ac:dyDescent="0.3">
      <c r="A10" s="275"/>
      <c r="B10" s="276"/>
      <c r="C10" s="146"/>
      <c r="D10" s="169"/>
      <c r="E10" s="531"/>
      <c r="F10" s="149"/>
      <c r="G10" s="149"/>
      <c r="H10" s="149"/>
      <c r="I10" s="149"/>
      <c r="J10" s="149"/>
      <c r="K10" s="149"/>
      <c r="L10" s="280">
        <f>SUM(F10:K10)</f>
        <v>0</v>
      </c>
      <c r="M10" s="545">
        <f>D10*L10</f>
        <v>0</v>
      </c>
      <c r="N10" s="121"/>
      <c r="O10" s="121"/>
      <c r="P10" s="121"/>
      <c r="Q10" s="147">
        <f>R10/$O$7</f>
        <v>0</v>
      </c>
      <c r="R10" s="147">
        <f>L10/12</f>
        <v>0</v>
      </c>
      <c r="S10" s="121"/>
      <c r="T10" s="147">
        <f t="shared" ref="T10:T13" si="0">IF($E10="Y",$L10,0)</f>
        <v>0</v>
      </c>
      <c r="U10" s="147">
        <f t="shared" ref="U10:U13" si="1">IF($E10="N",$L10,0)</f>
        <v>0</v>
      </c>
      <c r="V10" s="149">
        <f>P10/12</f>
        <v>0</v>
      </c>
    </row>
    <row r="11" spans="1:22" ht="14.25" x14ac:dyDescent="0.3">
      <c r="A11" s="275"/>
      <c r="B11" s="276"/>
      <c r="C11" s="146"/>
      <c r="D11" s="169"/>
      <c r="E11" s="531"/>
      <c r="F11" s="149"/>
      <c r="G11" s="149"/>
      <c r="H11" s="149"/>
      <c r="I11" s="149"/>
      <c r="J11" s="149"/>
      <c r="K11" s="149"/>
      <c r="L11" s="280">
        <f>SUM(F11:K11)</f>
        <v>0</v>
      </c>
      <c r="M11" s="545">
        <f>D11*L11</f>
        <v>0</v>
      </c>
      <c r="N11" s="121"/>
      <c r="O11" s="121"/>
      <c r="P11" s="121"/>
      <c r="Q11" s="147">
        <f>R11/$O$7</f>
        <v>0</v>
      </c>
      <c r="R11" s="147">
        <f>L11/12</f>
        <v>0</v>
      </c>
      <c r="S11" s="121"/>
      <c r="T11" s="147">
        <f t="shared" si="0"/>
        <v>0</v>
      </c>
      <c r="U11" s="147">
        <f t="shared" si="1"/>
        <v>0</v>
      </c>
      <c r="V11" s="149">
        <f>P11/12</f>
        <v>0</v>
      </c>
    </row>
    <row r="12" spans="1:22" ht="14.25" customHeight="1" x14ac:dyDescent="0.3">
      <c r="A12" s="275"/>
      <c r="B12" s="276"/>
      <c r="C12" s="146"/>
      <c r="D12" s="169"/>
      <c r="E12" s="531"/>
      <c r="F12" s="149"/>
      <c r="G12" s="149"/>
      <c r="H12" s="149"/>
      <c r="I12" s="149"/>
      <c r="J12" s="149"/>
      <c r="K12" s="149"/>
      <c r="L12" s="280">
        <f>SUM(F12:K12)</f>
        <v>0</v>
      </c>
      <c r="M12" s="545">
        <f>D12*L12</f>
        <v>0</v>
      </c>
      <c r="N12" s="121"/>
      <c r="O12" s="121"/>
      <c r="P12" s="121"/>
      <c r="Q12" s="147">
        <f>R12/$O$7</f>
        <v>0</v>
      </c>
      <c r="R12" s="147">
        <f>L12/12</f>
        <v>0</v>
      </c>
      <c r="S12" s="121"/>
      <c r="T12" s="147">
        <f t="shared" si="0"/>
        <v>0</v>
      </c>
      <c r="U12" s="147">
        <f t="shared" si="1"/>
        <v>0</v>
      </c>
      <c r="V12" s="149">
        <f>P12/12</f>
        <v>0</v>
      </c>
    </row>
    <row r="13" spans="1:22" ht="14.25" customHeight="1" x14ac:dyDescent="0.3">
      <c r="A13" s="275"/>
      <c r="B13" s="276"/>
      <c r="C13" s="146"/>
      <c r="D13" s="169"/>
      <c r="E13" s="531"/>
      <c r="F13" s="149"/>
      <c r="G13" s="149"/>
      <c r="H13" s="149"/>
      <c r="I13" s="149"/>
      <c r="J13" s="149"/>
      <c r="K13" s="149"/>
      <c r="L13" s="280">
        <f>SUM(F13:K13)</f>
        <v>0</v>
      </c>
      <c r="M13" s="545">
        <f>D13*L13</f>
        <v>0</v>
      </c>
      <c r="N13" s="121"/>
      <c r="O13" s="121"/>
      <c r="P13" s="121"/>
      <c r="Q13" s="147">
        <f>R13/$O$7</f>
        <v>0</v>
      </c>
      <c r="R13" s="147">
        <f>L13/12</f>
        <v>0</v>
      </c>
      <c r="S13" s="121"/>
      <c r="T13" s="147">
        <f t="shared" si="0"/>
        <v>0</v>
      </c>
      <c r="U13" s="147">
        <f t="shared" si="1"/>
        <v>0</v>
      </c>
      <c r="V13" s="149">
        <f>P13/12</f>
        <v>0</v>
      </c>
    </row>
    <row r="14" spans="1:22" ht="14.25" customHeight="1" thickBot="1" x14ac:dyDescent="0.35">
      <c r="A14" s="224"/>
      <c r="B14" s="225" t="s">
        <v>140</v>
      </c>
      <c r="C14" s="226"/>
      <c r="D14" s="228"/>
      <c r="E14" s="532"/>
      <c r="F14" s="229">
        <f>SUM(F9:F13)</f>
        <v>0</v>
      </c>
      <c r="G14" s="229">
        <f t="shared" ref="G14:L14" si="2">SUM(G9:G13)</f>
        <v>0</v>
      </c>
      <c r="H14" s="229">
        <f t="shared" si="2"/>
        <v>0</v>
      </c>
      <c r="I14" s="229">
        <f t="shared" si="2"/>
        <v>0</v>
      </c>
      <c r="J14" s="229">
        <f t="shared" si="2"/>
        <v>0</v>
      </c>
      <c r="K14" s="229">
        <f t="shared" si="2"/>
        <v>0</v>
      </c>
      <c r="L14" s="229">
        <f t="shared" si="2"/>
        <v>0</v>
      </c>
      <c r="M14" s="546">
        <f>SUM(M9:M13)</f>
        <v>0</v>
      </c>
      <c r="N14" s="121"/>
      <c r="O14" s="121"/>
      <c r="P14" s="121"/>
      <c r="Q14" s="227">
        <f>SUM(Q9:Q13)</f>
        <v>0</v>
      </c>
      <c r="R14" s="227">
        <f>SUM(R9:R13)</f>
        <v>0</v>
      </c>
      <c r="S14" s="121"/>
      <c r="T14" s="227">
        <f>SUM(T9:T13)</f>
        <v>0</v>
      </c>
      <c r="U14" s="227">
        <f>SUM(U9:U13)</f>
        <v>0</v>
      </c>
      <c r="V14" s="542" t="e">
        <f>T14/(T14+U14)</f>
        <v>#DIV/0!</v>
      </c>
    </row>
    <row r="15" spans="1:22" ht="14.25" x14ac:dyDescent="0.3">
      <c r="A15" s="277">
        <v>1.2</v>
      </c>
      <c r="B15" s="278" t="s">
        <v>141</v>
      </c>
      <c r="C15" s="221"/>
      <c r="D15" s="169"/>
      <c r="E15" s="531"/>
      <c r="F15" s="149"/>
      <c r="G15" s="149"/>
      <c r="H15" s="149"/>
      <c r="I15" s="149"/>
      <c r="J15" s="149"/>
      <c r="K15" s="149"/>
      <c r="L15" s="281">
        <f>SUM(F15:K15)</f>
        <v>0</v>
      </c>
      <c r="M15" s="547">
        <f>D15*L15</f>
        <v>0</v>
      </c>
      <c r="N15" s="121"/>
      <c r="O15" s="121"/>
      <c r="P15" s="121"/>
      <c r="Q15" s="147">
        <f>R15/$O$7</f>
        <v>0</v>
      </c>
      <c r="R15" s="147">
        <f>L15/12</f>
        <v>0</v>
      </c>
      <c r="S15" s="121"/>
      <c r="T15" s="147">
        <f>IF($E15="Y",$L15,0)</f>
        <v>0</v>
      </c>
      <c r="U15" s="147">
        <f>IF($E15="N",$L15,0)</f>
        <v>0</v>
      </c>
      <c r="V15" s="149">
        <f>P15/12</f>
        <v>0</v>
      </c>
    </row>
    <row r="16" spans="1:22" ht="14.25" x14ac:dyDescent="0.3">
      <c r="A16" s="275"/>
      <c r="B16" s="279"/>
      <c r="C16" s="221"/>
      <c r="D16" s="169"/>
      <c r="E16" s="531"/>
      <c r="F16" s="149"/>
      <c r="G16" s="149"/>
      <c r="H16" s="149"/>
      <c r="I16" s="149"/>
      <c r="J16" s="149"/>
      <c r="K16" s="149"/>
      <c r="L16" s="281">
        <f>SUM(F16:K16)</f>
        <v>0</v>
      </c>
      <c r="M16" s="547">
        <f>D16*L16</f>
        <v>0</v>
      </c>
      <c r="N16" s="121"/>
      <c r="O16" s="121"/>
      <c r="P16" s="121"/>
      <c r="Q16" s="147">
        <f>R16/$O$7</f>
        <v>0</v>
      </c>
      <c r="R16" s="147">
        <f>L16/12</f>
        <v>0</v>
      </c>
      <c r="S16" s="121"/>
      <c r="T16" s="147">
        <f t="shared" ref="T16:T19" si="3">IF($E16="Y",$L16,0)</f>
        <v>0</v>
      </c>
      <c r="U16" s="147">
        <f t="shared" ref="U16:U19" si="4">IF($E16="N",$L16,0)</f>
        <v>0</v>
      </c>
      <c r="V16" s="149">
        <f>P16/12</f>
        <v>0</v>
      </c>
    </row>
    <row r="17" spans="1:22" ht="14.25" x14ac:dyDescent="0.3">
      <c r="A17" s="275"/>
      <c r="B17" s="279"/>
      <c r="C17" s="221"/>
      <c r="D17" s="169"/>
      <c r="E17" s="531"/>
      <c r="F17" s="149"/>
      <c r="G17" s="149"/>
      <c r="H17" s="149"/>
      <c r="I17" s="149"/>
      <c r="J17" s="149"/>
      <c r="K17" s="149"/>
      <c r="L17" s="281">
        <f>SUM(F17:K17)</f>
        <v>0</v>
      </c>
      <c r="M17" s="547">
        <f>D17*L17</f>
        <v>0</v>
      </c>
      <c r="N17" s="121"/>
      <c r="O17" s="121"/>
      <c r="P17" s="121"/>
      <c r="Q17" s="147">
        <f>R17/$O$7</f>
        <v>0</v>
      </c>
      <c r="R17" s="147">
        <f>L17/12</f>
        <v>0</v>
      </c>
      <c r="S17" s="121"/>
      <c r="T17" s="147">
        <f t="shared" si="3"/>
        <v>0</v>
      </c>
      <c r="U17" s="147">
        <f t="shared" si="4"/>
        <v>0</v>
      </c>
      <c r="V17" s="149">
        <f>P17/12</f>
        <v>0</v>
      </c>
    </row>
    <row r="18" spans="1:22" ht="14.25" x14ac:dyDescent="0.3">
      <c r="A18" s="275"/>
      <c r="B18" s="279"/>
      <c r="C18" s="221"/>
      <c r="D18" s="169"/>
      <c r="E18" s="531"/>
      <c r="F18" s="149"/>
      <c r="G18" s="149"/>
      <c r="H18" s="149"/>
      <c r="I18" s="149"/>
      <c r="J18" s="149"/>
      <c r="K18" s="149"/>
      <c r="L18" s="281">
        <f>SUM(F18:K18)</f>
        <v>0</v>
      </c>
      <c r="M18" s="547">
        <f>D18*L18</f>
        <v>0</v>
      </c>
      <c r="N18" s="121"/>
      <c r="O18" s="121"/>
      <c r="P18" s="121"/>
      <c r="Q18" s="147">
        <f>R18/$O$7</f>
        <v>0</v>
      </c>
      <c r="R18" s="147">
        <f>L18/12</f>
        <v>0</v>
      </c>
      <c r="S18" s="121"/>
      <c r="T18" s="147">
        <f t="shared" si="3"/>
        <v>0</v>
      </c>
      <c r="U18" s="147">
        <f t="shared" si="4"/>
        <v>0</v>
      </c>
      <c r="V18" s="149">
        <f>P18/12</f>
        <v>0</v>
      </c>
    </row>
    <row r="19" spans="1:22" ht="14.25" x14ac:dyDescent="0.3">
      <c r="A19" s="275"/>
      <c r="B19" s="279"/>
      <c r="C19" s="221"/>
      <c r="D19" s="169"/>
      <c r="E19" s="531"/>
      <c r="F19" s="149"/>
      <c r="G19" s="149"/>
      <c r="H19" s="149"/>
      <c r="I19" s="149"/>
      <c r="J19" s="149"/>
      <c r="K19" s="149"/>
      <c r="L19" s="281">
        <f>SUM(F19:K19)</f>
        <v>0</v>
      </c>
      <c r="M19" s="547">
        <f>D19*L19</f>
        <v>0</v>
      </c>
      <c r="N19" s="121"/>
      <c r="O19" s="121"/>
      <c r="P19" s="121"/>
      <c r="Q19" s="147">
        <f>R19/$O$7</f>
        <v>0</v>
      </c>
      <c r="R19" s="147">
        <f>L19/12</f>
        <v>0</v>
      </c>
      <c r="S19" s="121"/>
      <c r="T19" s="147">
        <f t="shared" si="3"/>
        <v>0</v>
      </c>
      <c r="U19" s="147">
        <f t="shared" si="4"/>
        <v>0</v>
      </c>
      <c r="V19" s="149">
        <f>P19/12</f>
        <v>0</v>
      </c>
    </row>
    <row r="20" spans="1:22" ht="15" thickBot="1" x14ac:dyDescent="0.35">
      <c r="A20" s="224"/>
      <c r="B20" s="225" t="s">
        <v>142</v>
      </c>
      <c r="C20" s="230"/>
      <c r="D20" s="232"/>
      <c r="E20" s="533"/>
      <c r="F20" s="229">
        <f>SUM(F15:F19)</f>
        <v>0</v>
      </c>
      <c r="G20" s="229">
        <f t="shared" ref="G20:M20" si="5">SUM(G15:G19)</f>
        <v>0</v>
      </c>
      <c r="H20" s="229">
        <f t="shared" si="5"/>
        <v>0</v>
      </c>
      <c r="I20" s="229">
        <f t="shared" si="5"/>
        <v>0</v>
      </c>
      <c r="J20" s="229">
        <f t="shared" si="5"/>
        <v>0</v>
      </c>
      <c r="K20" s="229">
        <f t="shared" si="5"/>
        <v>0</v>
      </c>
      <c r="L20" s="229">
        <f t="shared" si="5"/>
        <v>0</v>
      </c>
      <c r="M20" s="546">
        <f t="shared" si="5"/>
        <v>0</v>
      </c>
      <c r="N20" s="121"/>
      <c r="O20" s="121"/>
      <c r="P20" s="121"/>
      <c r="Q20" s="231">
        <f>SUM(Q15:Q19)</f>
        <v>0</v>
      </c>
      <c r="R20" s="231">
        <f>SUM(R15:R19)</f>
        <v>0</v>
      </c>
      <c r="S20" s="121"/>
      <c r="T20" s="227">
        <f>SUM(T15:T19)</f>
        <v>0</v>
      </c>
      <c r="U20" s="227">
        <f>SUM(U15:U19)</f>
        <v>0</v>
      </c>
      <c r="V20" s="542" t="e">
        <f>T20/(T20+U20)</f>
        <v>#DIV/0!</v>
      </c>
    </row>
    <row r="21" spans="1:22" s="125" customFormat="1" ht="14.25" x14ac:dyDescent="0.3">
      <c r="A21" s="277">
        <v>1.3</v>
      </c>
      <c r="B21" s="278" t="s">
        <v>143</v>
      </c>
      <c r="C21" s="221"/>
      <c r="D21" s="169"/>
      <c r="E21" s="531"/>
      <c r="F21" s="149"/>
      <c r="G21" s="149"/>
      <c r="H21" s="149"/>
      <c r="I21" s="149"/>
      <c r="J21" s="149"/>
      <c r="K21" s="149"/>
      <c r="L21" s="281">
        <f>SUM(F21:K21)</f>
        <v>0</v>
      </c>
      <c r="M21" s="547">
        <f>D21*L21</f>
        <v>0</v>
      </c>
      <c r="Q21" s="147">
        <f>R21/$O$7</f>
        <v>0</v>
      </c>
      <c r="R21" s="147">
        <f>L21/12</f>
        <v>0</v>
      </c>
      <c r="T21" s="147">
        <f>IF($E21="Y",$L21,0)</f>
        <v>0</v>
      </c>
      <c r="U21" s="147">
        <f>IF($E21="N",$L21,0)</f>
        <v>0</v>
      </c>
      <c r="V21" s="149">
        <f>P21/12</f>
        <v>0</v>
      </c>
    </row>
    <row r="22" spans="1:22" ht="14.25" customHeight="1" x14ac:dyDescent="0.3">
      <c r="A22" s="275"/>
      <c r="B22" s="279"/>
      <c r="C22" s="221"/>
      <c r="D22" s="169"/>
      <c r="E22" s="531"/>
      <c r="F22" s="149"/>
      <c r="G22" s="149"/>
      <c r="H22" s="149"/>
      <c r="I22" s="149"/>
      <c r="J22" s="149"/>
      <c r="K22" s="149"/>
      <c r="L22" s="281">
        <f>SUM(F22:K22)</f>
        <v>0</v>
      </c>
      <c r="M22" s="547">
        <f>D22*L22</f>
        <v>0</v>
      </c>
      <c r="N22" s="121"/>
      <c r="O22" s="121"/>
      <c r="P22" s="121"/>
      <c r="Q22" s="147">
        <f>R22/$O$7</f>
        <v>0</v>
      </c>
      <c r="R22" s="147">
        <f>L22/12</f>
        <v>0</v>
      </c>
      <c r="S22" s="121"/>
      <c r="T22" s="147">
        <f t="shared" ref="T22:T25" si="6">IF($E22="Y",$L22,0)</f>
        <v>0</v>
      </c>
      <c r="U22" s="147">
        <f t="shared" ref="U22:U25" si="7">IF($E22="N",$L22,0)</f>
        <v>0</v>
      </c>
      <c r="V22" s="149">
        <f>P22/12</f>
        <v>0</v>
      </c>
    </row>
    <row r="23" spans="1:22" ht="13.5" customHeight="1" x14ac:dyDescent="0.3">
      <c r="A23" s="275"/>
      <c r="B23" s="279"/>
      <c r="C23" s="221"/>
      <c r="D23" s="169"/>
      <c r="E23" s="531"/>
      <c r="F23" s="149"/>
      <c r="G23" s="149"/>
      <c r="H23" s="149"/>
      <c r="I23" s="149"/>
      <c r="J23" s="149"/>
      <c r="K23" s="149"/>
      <c r="L23" s="281">
        <f>SUM(F23:K23)</f>
        <v>0</v>
      </c>
      <c r="M23" s="547">
        <f>D23*L23</f>
        <v>0</v>
      </c>
      <c r="N23" s="121"/>
      <c r="O23" s="121"/>
      <c r="P23" s="121"/>
      <c r="Q23" s="147">
        <f>R23/$O$7</f>
        <v>0</v>
      </c>
      <c r="R23" s="147">
        <f>L23/12</f>
        <v>0</v>
      </c>
      <c r="S23" s="121"/>
      <c r="T23" s="147">
        <f t="shared" si="6"/>
        <v>0</v>
      </c>
      <c r="U23" s="147">
        <f t="shared" si="7"/>
        <v>0</v>
      </c>
      <c r="V23" s="149">
        <f>P23/12</f>
        <v>0</v>
      </c>
    </row>
    <row r="24" spans="1:22" ht="13.5" customHeight="1" x14ac:dyDescent="0.3">
      <c r="A24" s="275"/>
      <c r="B24" s="279"/>
      <c r="C24" s="221"/>
      <c r="D24" s="169"/>
      <c r="E24" s="531"/>
      <c r="F24" s="149"/>
      <c r="G24" s="149"/>
      <c r="H24" s="149"/>
      <c r="I24" s="149"/>
      <c r="J24" s="149"/>
      <c r="K24" s="149"/>
      <c r="L24" s="281">
        <f>SUM(F24:K24)</f>
        <v>0</v>
      </c>
      <c r="M24" s="547">
        <f>D24*L24</f>
        <v>0</v>
      </c>
      <c r="N24" s="121"/>
      <c r="O24" s="121"/>
      <c r="P24" s="121"/>
      <c r="Q24" s="147">
        <f>R24/$O$7</f>
        <v>0</v>
      </c>
      <c r="R24" s="147">
        <f>L24/12</f>
        <v>0</v>
      </c>
      <c r="S24" s="121"/>
      <c r="T24" s="147">
        <f t="shared" si="6"/>
        <v>0</v>
      </c>
      <c r="U24" s="147">
        <f t="shared" si="7"/>
        <v>0</v>
      </c>
      <c r="V24" s="149">
        <f>P24/12</f>
        <v>0</v>
      </c>
    </row>
    <row r="25" spans="1:22" ht="13.5" customHeight="1" x14ac:dyDescent="0.3">
      <c r="A25" s="275"/>
      <c r="B25" s="279"/>
      <c r="C25" s="221"/>
      <c r="D25" s="169"/>
      <c r="E25" s="531"/>
      <c r="F25" s="149"/>
      <c r="G25" s="149"/>
      <c r="H25" s="149"/>
      <c r="I25" s="149"/>
      <c r="J25" s="149"/>
      <c r="K25" s="149"/>
      <c r="L25" s="281">
        <f>SUM(F25:K25)</f>
        <v>0</v>
      </c>
      <c r="M25" s="547">
        <f>D25*L25</f>
        <v>0</v>
      </c>
      <c r="N25" s="121"/>
      <c r="O25" s="121"/>
      <c r="P25" s="121"/>
      <c r="Q25" s="147">
        <f>R25/$O$7</f>
        <v>0</v>
      </c>
      <c r="R25" s="147">
        <f>L25/12</f>
        <v>0</v>
      </c>
      <c r="S25" s="121"/>
      <c r="T25" s="147">
        <f t="shared" si="6"/>
        <v>0</v>
      </c>
      <c r="U25" s="147">
        <f t="shared" si="7"/>
        <v>0</v>
      </c>
      <c r="V25" s="149">
        <f>P25/12</f>
        <v>0</v>
      </c>
    </row>
    <row r="26" spans="1:22" ht="13.5" customHeight="1" thickBot="1" x14ac:dyDescent="0.35">
      <c r="A26" s="224"/>
      <c r="B26" s="225" t="s">
        <v>144</v>
      </c>
      <c r="C26" s="230"/>
      <c r="D26" s="232"/>
      <c r="E26" s="533"/>
      <c r="F26" s="229">
        <f>SUM(F21:F25)</f>
        <v>0</v>
      </c>
      <c r="G26" s="229">
        <f t="shared" ref="G26:M26" si="8">SUM(G21:G25)</f>
        <v>0</v>
      </c>
      <c r="H26" s="229">
        <f t="shared" si="8"/>
        <v>0</v>
      </c>
      <c r="I26" s="229">
        <f t="shared" si="8"/>
        <v>0</v>
      </c>
      <c r="J26" s="229">
        <f t="shared" si="8"/>
        <v>0</v>
      </c>
      <c r="K26" s="229">
        <f t="shared" si="8"/>
        <v>0</v>
      </c>
      <c r="L26" s="229">
        <f t="shared" si="8"/>
        <v>0</v>
      </c>
      <c r="M26" s="546">
        <f t="shared" si="8"/>
        <v>0</v>
      </c>
      <c r="N26" s="121"/>
      <c r="O26" s="121"/>
      <c r="P26" s="121"/>
      <c r="Q26" s="231">
        <f>SUM(Q21:Q25)</f>
        <v>0</v>
      </c>
      <c r="R26" s="231">
        <f>SUM(R21:R25)</f>
        <v>0</v>
      </c>
      <c r="S26" s="121"/>
      <c r="T26" s="227">
        <f>SUM(T21:T25)</f>
        <v>0</v>
      </c>
      <c r="U26" s="227">
        <f>SUM(U21:U25)</f>
        <v>0</v>
      </c>
      <c r="V26" s="542" t="e">
        <f>T26/(T26+U26)</f>
        <v>#DIV/0!</v>
      </c>
    </row>
    <row r="27" spans="1:22" s="125" customFormat="1" ht="14.25" x14ac:dyDescent="0.3">
      <c r="A27" s="277">
        <v>1.4</v>
      </c>
      <c r="B27" s="278" t="s">
        <v>145</v>
      </c>
      <c r="C27" s="221"/>
      <c r="D27" s="169"/>
      <c r="E27" s="531"/>
      <c r="F27" s="149"/>
      <c r="G27" s="149"/>
      <c r="H27" s="149"/>
      <c r="I27" s="149"/>
      <c r="J27" s="149"/>
      <c r="K27" s="149"/>
      <c r="L27" s="281">
        <f>SUM(F27:K27)</f>
        <v>0</v>
      </c>
      <c r="M27" s="547">
        <f>D27*L27</f>
        <v>0</v>
      </c>
      <c r="Q27" s="147">
        <f>R27/$O$7</f>
        <v>0</v>
      </c>
      <c r="R27" s="147">
        <f>L27/12</f>
        <v>0</v>
      </c>
      <c r="T27" s="147">
        <f>IF($E27="Y",$L27,0)</f>
        <v>0</v>
      </c>
      <c r="U27" s="147">
        <f>IF($E27="N",$L27,0)</f>
        <v>0</v>
      </c>
      <c r="V27" s="149">
        <f>P27/12</f>
        <v>0</v>
      </c>
    </row>
    <row r="28" spans="1:22" s="125" customFormat="1" ht="14.25" x14ac:dyDescent="0.3">
      <c r="A28" s="275"/>
      <c r="B28" s="279"/>
      <c r="C28" s="221"/>
      <c r="D28" s="169"/>
      <c r="E28" s="531"/>
      <c r="F28" s="149"/>
      <c r="G28" s="149"/>
      <c r="H28" s="149"/>
      <c r="I28" s="149"/>
      <c r="J28" s="149"/>
      <c r="K28" s="149"/>
      <c r="L28" s="281">
        <f>SUM(F28:K28)</f>
        <v>0</v>
      </c>
      <c r="M28" s="547">
        <f>D28*L28</f>
        <v>0</v>
      </c>
      <c r="Q28" s="147">
        <f>R28/$O$7</f>
        <v>0</v>
      </c>
      <c r="R28" s="147">
        <f>L28/12</f>
        <v>0</v>
      </c>
      <c r="T28" s="147">
        <f t="shared" ref="T28:T31" si="9">IF($E28="Y",$L28,0)</f>
        <v>0</v>
      </c>
      <c r="U28" s="147">
        <f t="shared" ref="U28:U31" si="10">IF($E28="N",$L28,0)</f>
        <v>0</v>
      </c>
      <c r="V28" s="149">
        <f>P28/12</f>
        <v>0</v>
      </c>
    </row>
    <row r="29" spans="1:22" s="125" customFormat="1" ht="14.25" x14ac:dyDescent="0.3">
      <c r="A29" s="275"/>
      <c r="B29" s="279"/>
      <c r="C29" s="221"/>
      <c r="D29" s="169"/>
      <c r="E29" s="531"/>
      <c r="F29" s="149"/>
      <c r="G29" s="149"/>
      <c r="H29" s="149"/>
      <c r="I29" s="149"/>
      <c r="J29" s="149"/>
      <c r="K29" s="149"/>
      <c r="L29" s="281">
        <f>SUM(F29:K29)</f>
        <v>0</v>
      </c>
      <c r="M29" s="547">
        <f>D29*L29</f>
        <v>0</v>
      </c>
      <c r="Q29" s="147">
        <f>R29/$O$7</f>
        <v>0</v>
      </c>
      <c r="R29" s="147">
        <f>L29/12</f>
        <v>0</v>
      </c>
      <c r="T29" s="147">
        <f t="shared" si="9"/>
        <v>0</v>
      </c>
      <c r="U29" s="147">
        <f t="shared" si="10"/>
        <v>0</v>
      </c>
      <c r="V29" s="149">
        <f>P29/12</f>
        <v>0</v>
      </c>
    </row>
    <row r="30" spans="1:22" ht="14.25" x14ac:dyDescent="0.3">
      <c r="A30" s="275"/>
      <c r="B30" s="279"/>
      <c r="C30" s="221"/>
      <c r="D30" s="169"/>
      <c r="E30" s="531"/>
      <c r="F30" s="149"/>
      <c r="G30" s="149"/>
      <c r="H30" s="149"/>
      <c r="I30" s="149"/>
      <c r="J30" s="149"/>
      <c r="K30" s="149"/>
      <c r="L30" s="281">
        <f>SUM(F30:K30)</f>
        <v>0</v>
      </c>
      <c r="M30" s="547">
        <f>D30*L30</f>
        <v>0</v>
      </c>
      <c r="N30" s="121"/>
      <c r="O30" s="121"/>
      <c r="P30" s="121"/>
      <c r="Q30" s="147">
        <f>R30/$O$7</f>
        <v>0</v>
      </c>
      <c r="R30" s="147">
        <f>L30/12</f>
        <v>0</v>
      </c>
      <c r="S30" s="121"/>
      <c r="T30" s="147">
        <f t="shared" si="9"/>
        <v>0</v>
      </c>
      <c r="U30" s="147">
        <f t="shared" si="10"/>
        <v>0</v>
      </c>
      <c r="V30" s="149">
        <f>P30/12</f>
        <v>0</v>
      </c>
    </row>
    <row r="31" spans="1:22" ht="14.25" x14ac:dyDescent="0.3">
      <c r="A31" s="275"/>
      <c r="B31" s="279"/>
      <c r="C31" s="221"/>
      <c r="D31" s="169"/>
      <c r="E31" s="531"/>
      <c r="F31" s="149"/>
      <c r="G31" s="149"/>
      <c r="H31" s="149"/>
      <c r="I31" s="149"/>
      <c r="J31" s="149"/>
      <c r="K31" s="149"/>
      <c r="L31" s="281">
        <f>SUM(F31:K31)</f>
        <v>0</v>
      </c>
      <c r="M31" s="547">
        <f>D31*L31</f>
        <v>0</v>
      </c>
      <c r="N31" s="121"/>
      <c r="O31" s="121"/>
      <c r="P31" s="121"/>
      <c r="Q31" s="147">
        <f>R31/$O$7</f>
        <v>0</v>
      </c>
      <c r="R31" s="147">
        <f>L31/12</f>
        <v>0</v>
      </c>
      <c r="S31" s="121"/>
      <c r="T31" s="147">
        <f t="shared" si="9"/>
        <v>0</v>
      </c>
      <c r="U31" s="147">
        <f t="shared" si="10"/>
        <v>0</v>
      </c>
      <c r="V31" s="149">
        <f>P31/12</f>
        <v>0</v>
      </c>
    </row>
    <row r="32" spans="1:22" ht="15" thickBot="1" x14ac:dyDescent="0.35">
      <c r="A32" s="247"/>
      <c r="B32" s="248" t="s">
        <v>146</v>
      </c>
      <c r="C32" s="249"/>
      <c r="D32" s="251"/>
      <c r="E32" s="534"/>
      <c r="F32" s="252">
        <f>SUM(F27:F31)</f>
        <v>0</v>
      </c>
      <c r="G32" s="252">
        <f t="shared" ref="G32:M32" si="11">SUM(G27:G31)</f>
        <v>0</v>
      </c>
      <c r="H32" s="252">
        <f t="shared" si="11"/>
        <v>0</v>
      </c>
      <c r="I32" s="252">
        <f t="shared" si="11"/>
        <v>0</v>
      </c>
      <c r="J32" s="252">
        <f t="shared" si="11"/>
        <v>0</v>
      </c>
      <c r="K32" s="252">
        <f t="shared" si="11"/>
        <v>0</v>
      </c>
      <c r="L32" s="252">
        <f t="shared" si="11"/>
        <v>0</v>
      </c>
      <c r="M32" s="548">
        <f t="shared" si="11"/>
        <v>0</v>
      </c>
      <c r="N32" s="121"/>
      <c r="O32" s="121"/>
      <c r="P32" s="121"/>
      <c r="Q32" s="250">
        <f>SUM(Q27:Q31)</f>
        <v>0</v>
      </c>
      <c r="R32" s="250">
        <f>SUM(R27:R31)</f>
        <v>0</v>
      </c>
      <c r="S32" s="121"/>
      <c r="T32" s="227">
        <f>SUM(T27:T31)</f>
        <v>0</v>
      </c>
      <c r="U32" s="227">
        <f>SUM(U27:U31)</f>
        <v>0</v>
      </c>
      <c r="V32" s="542" t="e">
        <f>T32/(T32+U32)</f>
        <v>#DIV/0!</v>
      </c>
    </row>
    <row r="33" spans="1:22" ht="15" thickBot="1" x14ac:dyDescent="0.35">
      <c r="A33" s="253"/>
      <c r="B33" s="254" t="s">
        <v>140</v>
      </c>
      <c r="C33" s="255"/>
      <c r="D33" s="256"/>
      <c r="E33" s="535"/>
      <c r="F33" s="256">
        <f>SUM(F14,F20,F26,F32)</f>
        <v>0</v>
      </c>
      <c r="G33" s="256">
        <f t="shared" ref="G33:M33" si="12">SUM(G14,G20,G26,G32)</f>
        <v>0</v>
      </c>
      <c r="H33" s="256">
        <f t="shared" si="12"/>
        <v>0</v>
      </c>
      <c r="I33" s="256">
        <f t="shared" si="12"/>
        <v>0</v>
      </c>
      <c r="J33" s="256">
        <f t="shared" si="12"/>
        <v>0</v>
      </c>
      <c r="K33" s="256">
        <f t="shared" si="12"/>
        <v>0</v>
      </c>
      <c r="L33" s="256">
        <f t="shared" si="12"/>
        <v>0</v>
      </c>
      <c r="M33" s="439">
        <f t="shared" si="12"/>
        <v>0</v>
      </c>
      <c r="N33" s="121"/>
      <c r="O33" s="121"/>
      <c r="P33" s="121"/>
      <c r="Q33" s="256">
        <f>SUM(Q14,Q20,Q26,Q32)</f>
        <v>0</v>
      </c>
      <c r="R33" s="256">
        <f>SUM(R14,R20,R26,R32)</f>
        <v>0</v>
      </c>
      <c r="S33" s="121"/>
      <c r="T33" s="256">
        <f>SUM(T14,T20,T26,T32)</f>
        <v>0</v>
      </c>
      <c r="U33" s="256">
        <f>SUM(U14,U20,U26,U32)</f>
        <v>0</v>
      </c>
      <c r="V33" s="543" t="e">
        <f>T33/(T33+U33)</f>
        <v>#DIV/0!</v>
      </c>
    </row>
    <row r="34" spans="1:22" ht="14.25" x14ac:dyDescent="0.3">
      <c r="A34" s="219"/>
      <c r="B34" s="220"/>
      <c r="C34" s="221"/>
      <c r="D34" s="221"/>
      <c r="E34" s="536"/>
      <c r="F34" s="223"/>
      <c r="G34" s="223"/>
      <c r="H34" s="223"/>
      <c r="I34" s="223"/>
      <c r="J34" s="223"/>
      <c r="K34" s="223"/>
      <c r="L34" s="223"/>
      <c r="M34" s="549"/>
      <c r="N34" s="121"/>
      <c r="O34" s="121"/>
      <c r="P34" s="121"/>
      <c r="Q34" s="221"/>
      <c r="R34" s="221"/>
      <c r="S34" s="121"/>
      <c r="T34" s="221"/>
      <c r="U34" s="221"/>
      <c r="V34" s="557"/>
    </row>
    <row r="35" spans="1:22" ht="14.25" x14ac:dyDescent="0.3">
      <c r="A35" s="237">
        <v>2</v>
      </c>
      <c r="B35" s="238" t="s">
        <v>147</v>
      </c>
      <c r="C35" s="239"/>
      <c r="D35" s="235"/>
      <c r="E35" s="537"/>
      <c r="F35" s="240"/>
      <c r="G35" s="240"/>
      <c r="H35" s="240"/>
      <c r="I35" s="240"/>
      <c r="J35" s="240"/>
      <c r="K35" s="240"/>
      <c r="L35" s="236"/>
      <c r="M35" s="550"/>
      <c r="N35" s="121"/>
      <c r="O35" s="121"/>
      <c r="P35" s="121"/>
      <c r="Q35" s="239"/>
      <c r="R35" s="239"/>
      <c r="S35" s="121"/>
      <c r="T35" s="239"/>
      <c r="U35" s="239"/>
      <c r="V35" s="558"/>
    </row>
    <row r="36" spans="1:22" s="125" customFormat="1" ht="14.25" x14ac:dyDescent="0.3">
      <c r="A36" s="275">
        <v>2.1</v>
      </c>
      <c r="B36" s="276" t="s">
        <v>148</v>
      </c>
      <c r="C36" s="146"/>
      <c r="D36" s="169"/>
      <c r="E36" s="531"/>
      <c r="F36" s="149"/>
      <c r="G36" s="149"/>
      <c r="H36" s="149"/>
      <c r="I36" s="149"/>
      <c r="J36" s="149"/>
      <c r="K36" s="149"/>
      <c r="L36" s="280">
        <f>SUM(F36:K36)</f>
        <v>0</v>
      </c>
      <c r="M36" s="545">
        <f>D36*L36</f>
        <v>0</v>
      </c>
      <c r="Q36" s="147">
        <f>R36/$O$7</f>
        <v>0</v>
      </c>
      <c r="R36" s="147">
        <f>L36/12</f>
        <v>0</v>
      </c>
      <c r="T36" s="147">
        <f>IF($E36="Y",$L36,0)</f>
        <v>0</v>
      </c>
      <c r="U36" s="147">
        <f>IF($E36="N",$L36,0)</f>
        <v>0</v>
      </c>
      <c r="V36" s="149">
        <f>P36/12</f>
        <v>0</v>
      </c>
    </row>
    <row r="37" spans="1:22" s="125" customFormat="1" ht="14.25" x14ac:dyDescent="0.3">
      <c r="A37" s="275"/>
      <c r="B37" s="276"/>
      <c r="C37" s="146"/>
      <c r="D37" s="169"/>
      <c r="E37" s="531"/>
      <c r="F37" s="149"/>
      <c r="G37" s="149"/>
      <c r="H37" s="149"/>
      <c r="I37" s="149"/>
      <c r="J37" s="149"/>
      <c r="K37" s="149"/>
      <c r="L37" s="280">
        <f>SUM(F37:K37)</f>
        <v>0</v>
      </c>
      <c r="M37" s="545">
        <f>D37*L37</f>
        <v>0</v>
      </c>
      <c r="Q37" s="147">
        <f>R37/$O$7</f>
        <v>0</v>
      </c>
      <c r="R37" s="147">
        <f>L37/12</f>
        <v>0</v>
      </c>
      <c r="T37" s="147">
        <f t="shared" ref="T37:T40" si="13">IF($E37="Y",$L37,0)</f>
        <v>0</v>
      </c>
      <c r="U37" s="147">
        <f t="shared" ref="U37:U40" si="14">IF($E37="N",$L37,0)</f>
        <v>0</v>
      </c>
      <c r="V37" s="149">
        <f>P37/12</f>
        <v>0</v>
      </c>
    </row>
    <row r="38" spans="1:22" s="125" customFormat="1" ht="14.25" x14ac:dyDescent="0.3">
      <c r="A38" s="275"/>
      <c r="B38" s="276"/>
      <c r="C38" s="146"/>
      <c r="D38" s="169"/>
      <c r="E38" s="531"/>
      <c r="F38" s="149"/>
      <c r="G38" s="149"/>
      <c r="H38" s="149"/>
      <c r="I38" s="149"/>
      <c r="J38" s="149"/>
      <c r="K38" s="149"/>
      <c r="L38" s="280">
        <f>SUM(F38:K38)</f>
        <v>0</v>
      </c>
      <c r="M38" s="545">
        <f>D38*L38</f>
        <v>0</v>
      </c>
      <c r="Q38" s="147">
        <f>R38/$O$7</f>
        <v>0</v>
      </c>
      <c r="R38" s="147">
        <f>L38/12</f>
        <v>0</v>
      </c>
      <c r="T38" s="147">
        <f t="shared" si="13"/>
        <v>0</v>
      </c>
      <c r="U38" s="147">
        <f t="shared" si="14"/>
        <v>0</v>
      </c>
      <c r="V38" s="149">
        <f>P38/12</f>
        <v>0</v>
      </c>
    </row>
    <row r="39" spans="1:22" s="125" customFormat="1" ht="14.25" x14ac:dyDescent="0.3">
      <c r="A39" s="275"/>
      <c r="B39" s="276"/>
      <c r="C39" s="146"/>
      <c r="D39" s="169"/>
      <c r="E39" s="531"/>
      <c r="F39" s="149"/>
      <c r="G39" s="149"/>
      <c r="H39" s="149"/>
      <c r="I39" s="149"/>
      <c r="J39" s="149"/>
      <c r="K39" s="149"/>
      <c r="L39" s="280">
        <f>SUM(F39:K39)</f>
        <v>0</v>
      </c>
      <c r="M39" s="545">
        <f>D39*L39</f>
        <v>0</v>
      </c>
      <c r="Q39" s="147">
        <f>R39/$O$7</f>
        <v>0</v>
      </c>
      <c r="R39" s="147">
        <f>L39/12</f>
        <v>0</v>
      </c>
      <c r="T39" s="147">
        <f t="shared" si="13"/>
        <v>0</v>
      </c>
      <c r="U39" s="147">
        <f t="shared" si="14"/>
        <v>0</v>
      </c>
      <c r="V39" s="149">
        <f>P39/12</f>
        <v>0</v>
      </c>
    </row>
    <row r="40" spans="1:22" s="125" customFormat="1" ht="14.25" x14ac:dyDescent="0.3">
      <c r="A40" s="275"/>
      <c r="B40" s="276"/>
      <c r="C40" s="146"/>
      <c r="D40" s="169"/>
      <c r="E40" s="531"/>
      <c r="F40" s="149"/>
      <c r="G40" s="149"/>
      <c r="H40" s="149"/>
      <c r="I40" s="149"/>
      <c r="J40" s="149"/>
      <c r="K40" s="149"/>
      <c r="L40" s="280">
        <f>SUM(F40:K40)</f>
        <v>0</v>
      </c>
      <c r="M40" s="545">
        <f>D40*L40</f>
        <v>0</v>
      </c>
      <c r="Q40" s="147">
        <f>R40/$O$7</f>
        <v>0</v>
      </c>
      <c r="R40" s="147">
        <f>L40/12</f>
        <v>0</v>
      </c>
      <c r="T40" s="147">
        <f t="shared" si="13"/>
        <v>0</v>
      </c>
      <c r="U40" s="147">
        <f t="shared" si="14"/>
        <v>0</v>
      </c>
      <c r="V40" s="149">
        <f>P40/12</f>
        <v>0</v>
      </c>
    </row>
    <row r="41" spans="1:22" s="125" customFormat="1" ht="15" thickBot="1" x14ac:dyDescent="0.35">
      <c r="A41" s="224"/>
      <c r="B41" s="225" t="s">
        <v>149</v>
      </c>
      <c r="C41" s="226"/>
      <c r="D41" s="228"/>
      <c r="E41" s="532"/>
      <c r="F41" s="229">
        <f>SUM(F36:F40)</f>
        <v>0</v>
      </c>
      <c r="G41" s="229">
        <f t="shared" ref="G41:L41" si="15">SUM(G36:G40)</f>
        <v>0</v>
      </c>
      <c r="H41" s="229">
        <f t="shared" si="15"/>
        <v>0</v>
      </c>
      <c r="I41" s="229">
        <f t="shared" si="15"/>
        <v>0</v>
      </c>
      <c r="J41" s="229">
        <f t="shared" si="15"/>
        <v>0</v>
      </c>
      <c r="K41" s="229">
        <f t="shared" si="15"/>
        <v>0</v>
      </c>
      <c r="L41" s="229">
        <f t="shared" si="15"/>
        <v>0</v>
      </c>
      <c r="M41" s="546">
        <f>SUM(M36:M40)</f>
        <v>0</v>
      </c>
      <c r="Q41" s="231">
        <f>SUM(Q36:Q40)</f>
        <v>0</v>
      </c>
      <c r="R41" s="231">
        <f>SUM(R36:R40)</f>
        <v>0</v>
      </c>
      <c r="T41" s="227">
        <f>SUM(T36:T40)</f>
        <v>0</v>
      </c>
      <c r="U41" s="227">
        <f>SUM(U36:U40)</f>
        <v>0</v>
      </c>
      <c r="V41" s="542" t="e">
        <f>T41/(T41+U41)</f>
        <v>#DIV/0!</v>
      </c>
    </row>
    <row r="42" spans="1:22" s="125" customFormat="1" ht="14.25" x14ac:dyDescent="0.3">
      <c r="A42" s="275">
        <v>2.2000000000000002</v>
      </c>
      <c r="B42" s="276" t="s">
        <v>150</v>
      </c>
      <c r="C42" s="146"/>
      <c r="D42" s="169"/>
      <c r="E42" s="531"/>
      <c r="F42" s="149"/>
      <c r="G42" s="149"/>
      <c r="H42" s="149"/>
      <c r="I42" s="149"/>
      <c r="J42" s="149"/>
      <c r="K42" s="149"/>
      <c r="L42" s="280">
        <f>SUM(F42:K42)</f>
        <v>0</v>
      </c>
      <c r="M42" s="545">
        <f>D42*L42</f>
        <v>0</v>
      </c>
      <c r="Q42" s="147">
        <f>R42/$O$7</f>
        <v>0</v>
      </c>
      <c r="R42" s="147">
        <f>L42/12</f>
        <v>0</v>
      </c>
      <c r="T42" s="147">
        <f>IF($E42="Y",$L42,0)</f>
        <v>0</v>
      </c>
      <c r="U42" s="147">
        <f>IF($E42="N",$L42,0)</f>
        <v>0</v>
      </c>
      <c r="V42" s="149">
        <f>P42/12</f>
        <v>0</v>
      </c>
    </row>
    <row r="43" spans="1:22" s="125" customFormat="1" ht="14.25" x14ac:dyDescent="0.3">
      <c r="A43" s="275"/>
      <c r="B43" s="276"/>
      <c r="C43" s="146"/>
      <c r="D43" s="169"/>
      <c r="E43" s="531"/>
      <c r="F43" s="149"/>
      <c r="G43" s="149"/>
      <c r="H43" s="149"/>
      <c r="I43" s="149"/>
      <c r="J43" s="149"/>
      <c r="K43" s="149"/>
      <c r="L43" s="280">
        <f>SUM(F43:K43)</f>
        <v>0</v>
      </c>
      <c r="M43" s="545">
        <f>D43*L43</f>
        <v>0</v>
      </c>
      <c r="Q43" s="147">
        <f>R43/$O$7</f>
        <v>0</v>
      </c>
      <c r="R43" s="147">
        <f>L43/12</f>
        <v>0</v>
      </c>
      <c r="T43" s="147">
        <f t="shared" ref="T43:T46" si="16">IF($E43="Y",$L43,0)</f>
        <v>0</v>
      </c>
      <c r="U43" s="147">
        <f t="shared" ref="U43:U46" si="17">IF($E43="N",$L43,0)</f>
        <v>0</v>
      </c>
      <c r="V43" s="149">
        <f>P43/12</f>
        <v>0</v>
      </c>
    </row>
    <row r="44" spans="1:22" s="125" customFormat="1" ht="14.25" x14ac:dyDescent="0.3">
      <c r="A44" s="275"/>
      <c r="B44" s="276"/>
      <c r="C44" s="146"/>
      <c r="D44" s="169"/>
      <c r="E44" s="531"/>
      <c r="F44" s="149"/>
      <c r="G44" s="149"/>
      <c r="H44" s="149"/>
      <c r="I44" s="149"/>
      <c r="J44" s="149"/>
      <c r="K44" s="149"/>
      <c r="L44" s="280">
        <f>SUM(F44:K44)</f>
        <v>0</v>
      </c>
      <c r="M44" s="545">
        <f>D44*L44</f>
        <v>0</v>
      </c>
      <c r="Q44" s="147">
        <f>R44/$O$7</f>
        <v>0</v>
      </c>
      <c r="R44" s="147">
        <f>L44/12</f>
        <v>0</v>
      </c>
      <c r="T44" s="147">
        <f t="shared" si="16"/>
        <v>0</v>
      </c>
      <c r="U44" s="147">
        <f t="shared" si="17"/>
        <v>0</v>
      </c>
      <c r="V44" s="149">
        <f>P44/12</f>
        <v>0</v>
      </c>
    </row>
    <row r="45" spans="1:22" s="125" customFormat="1" ht="14.25" x14ac:dyDescent="0.3">
      <c r="A45" s="275"/>
      <c r="B45" s="276"/>
      <c r="C45" s="146"/>
      <c r="D45" s="169"/>
      <c r="E45" s="531"/>
      <c r="F45" s="149"/>
      <c r="G45" s="149"/>
      <c r="H45" s="149"/>
      <c r="I45" s="149"/>
      <c r="J45" s="149"/>
      <c r="K45" s="149"/>
      <c r="L45" s="280">
        <f>SUM(F45:K45)</f>
        <v>0</v>
      </c>
      <c r="M45" s="545">
        <f>D45*L45</f>
        <v>0</v>
      </c>
      <c r="N45" s="166"/>
      <c r="Q45" s="147">
        <f>R45/$O$7</f>
        <v>0</v>
      </c>
      <c r="R45" s="147">
        <f>L45/12</f>
        <v>0</v>
      </c>
      <c r="T45" s="147">
        <f t="shared" si="16"/>
        <v>0</v>
      </c>
      <c r="U45" s="147">
        <f t="shared" si="17"/>
        <v>0</v>
      </c>
      <c r="V45" s="149">
        <f>P45/12</f>
        <v>0</v>
      </c>
    </row>
    <row r="46" spans="1:22" ht="14.25" customHeight="1" x14ac:dyDescent="0.3">
      <c r="A46" s="275"/>
      <c r="B46" s="276"/>
      <c r="C46" s="146"/>
      <c r="D46" s="169"/>
      <c r="E46" s="531"/>
      <c r="F46" s="149"/>
      <c r="G46" s="149"/>
      <c r="H46" s="149"/>
      <c r="I46" s="149"/>
      <c r="J46" s="149"/>
      <c r="K46" s="149"/>
      <c r="L46" s="280">
        <f>SUM(F46:K46)</f>
        <v>0</v>
      </c>
      <c r="M46" s="545">
        <f>D46*L46</f>
        <v>0</v>
      </c>
      <c r="N46" s="121"/>
      <c r="O46" s="121"/>
      <c r="P46" s="121"/>
      <c r="Q46" s="147">
        <f>R46/$O$7</f>
        <v>0</v>
      </c>
      <c r="R46" s="147">
        <f>L46/12</f>
        <v>0</v>
      </c>
      <c r="S46" s="121"/>
      <c r="T46" s="147">
        <f t="shared" si="16"/>
        <v>0</v>
      </c>
      <c r="U46" s="147">
        <f t="shared" si="17"/>
        <v>0</v>
      </c>
      <c r="V46" s="149">
        <f>P46/12</f>
        <v>0</v>
      </c>
    </row>
    <row r="47" spans="1:22" ht="15" thickBot="1" x14ac:dyDescent="0.35">
      <c r="A47" s="224"/>
      <c r="B47" s="225" t="s">
        <v>151</v>
      </c>
      <c r="C47" s="226"/>
      <c r="D47" s="228"/>
      <c r="E47" s="532"/>
      <c r="F47" s="229">
        <f>SUM(F42:F46)</f>
        <v>0</v>
      </c>
      <c r="G47" s="229">
        <f t="shared" ref="G47:L47" si="18">SUM(G42:G46)</f>
        <v>0</v>
      </c>
      <c r="H47" s="229">
        <f t="shared" si="18"/>
        <v>0</v>
      </c>
      <c r="I47" s="229">
        <f t="shared" si="18"/>
        <v>0</v>
      </c>
      <c r="J47" s="229">
        <f t="shared" si="18"/>
        <v>0</v>
      </c>
      <c r="K47" s="229">
        <f t="shared" si="18"/>
        <v>0</v>
      </c>
      <c r="L47" s="229">
        <f t="shared" si="18"/>
        <v>0</v>
      </c>
      <c r="M47" s="546">
        <f>SUM(M42:M46)</f>
        <v>0</v>
      </c>
      <c r="N47" s="121"/>
      <c r="O47" s="121"/>
      <c r="P47" s="121"/>
      <c r="Q47" s="231">
        <f>SUM(Q42:Q46)</f>
        <v>0</v>
      </c>
      <c r="R47" s="250">
        <f>SUM(R42:R46)</f>
        <v>0</v>
      </c>
      <c r="S47" s="121"/>
      <c r="T47" s="227">
        <f>SUM(T42:T46)</f>
        <v>0</v>
      </c>
      <c r="U47" s="227">
        <f>SUM(U42:U46)</f>
        <v>0</v>
      </c>
      <c r="V47" s="542" t="e">
        <f>T47/(T47+U47)</f>
        <v>#DIV/0!</v>
      </c>
    </row>
    <row r="48" spans="1:22" ht="15" thickBot="1" x14ac:dyDescent="0.35">
      <c r="A48" s="253"/>
      <c r="B48" s="254" t="s">
        <v>152</v>
      </c>
      <c r="C48" s="255"/>
      <c r="D48" s="256"/>
      <c r="E48" s="535"/>
      <c r="F48" s="256">
        <f t="shared" ref="F48:M48" si="19">SUM(,F47,F41)</f>
        <v>0</v>
      </c>
      <c r="G48" s="256">
        <f t="shared" si="19"/>
        <v>0</v>
      </c>
      <c r="H48" s="256">
        <f t="shared" si="19"/>
        <v>0</v>
      </c>
      <c r="I48" s="256">
        <f t="shared" si="19"/>
        <v>0</v>
      </c>
      <c r="J48" s="256">
        <f t="shared" si="19"/>
        <v>0</v>
      </c>
      <c r="K48" s="256">
        <f t="shared" si="19"/>
        <v>0</v>
      </c>
      <c r="L48" s="256">
        <f t="shared" si="19"/>
        <v>0</v>
      </c>
      <c r="M48" s="439">
        <f t="shared" si="19"/>
        <v>0</v>
      </c>
      <c r="N48" s="121"/>
      <c r="O48" s="121"/>
      <c r="P48" s="121"/>
      <c r="Q48" s="256">
        <f>SUM(Q47,Q41)</f>
        <v>0</v>
      </c>
      <c r="R48" s="387">
        <f>SUM(R47,R41)</f>
        <v>0</v>
      </c>
      <c r="S48" s="121"/>
      <c r="T48" s="256">
        <f>SUM(T29,T35,T41,T47)</f>
        <v>0</v>
      </c>
      <c r="U48" s="256">
        <f>SUM(U29,U35,U41,U47)</f>
        <v>0</v>
      </c>
      <c r="V48" s="543" t="e">
        <f>T48/(T48+U48)</f>
        <v>#DIV/0!</v>
      </c>
    </row>
    <row r="49" spans="1:22" ht="14.25" x14ac:dyDescent="0.3">
      <c r="A49" s="144"/>
      <c r="B49" s="152"/>
      <c r="C49" s="153"/>
      <c r="D49" s="156"/>
      <c r="E49" s="538"/>
      <c r="F49" s="149"/>
      <c r="G49" s="149"/>
      <c r="H49" s="149"/>
      <c r="I49" s="149"/>
      <c r="J49" s="149"/>
      <c r="K49" s="149"/>
      <c r="L49" s="149"/>
      <c r="M49" s="551"/>
      <c r="N49" s="121"/>
      <c r="O49" s="121"/>
      <c r="P49" s="121"/>
      <c r="Q49" s="154"/>
      <c r="R49" s="154"/>
      <c r="S49" s="121"/>
      <c r="T49" s="154"/>
      <c r="U49" s="154"/>
      <c r="V49" s="151"/>
    </row>
    <row r="50" spans="1:22" ht="14.25" x14ac:dyDescent="0.3">
      <c r="A50" s="233">
        <v>3</v>
      </c>
      <c r="B50" s="241" t="s">
        <v>153</v>
      </c>
      <c r="C50" s="235"/>
      <c r="D50" s="235"/>
      <c r="E50" s="537"/>
      <c r="F50" s="240"/>
      <c r="G50" s="240"/>
      <c r="H50" s="240"/>
      <c r="I50" s="240"/>
      <c r="J50" s="240"/>
      <c r="K50" s="240"/>
      <c r="L50" s="236"/>
      <c r="M50" s="544"/>
      <c r="N50" s="121"/>
      <c r="O50" s="121"/>
      <c r="P50" s="121"/>
      <c r="Q50" s="235"/>
      <c r="R50" s="235"/>
      <c r="S50" s="121"/>
      <c r="T50" s="235"/>
      <c r="U50" s="235"/>
      <c r="V50" s="556"/>
    </row>
    <row r="51" spans="1:22" s="125" customFormat="1" ht="14.25" x14ac:dyDescent="0.3">
      <c r="A51" s="275">
        <v>3.1</v>
      </c>
      <c r="B51" s="276" t="s">
        <v>154</v>
      </c>
      <c r="C51" s="146"/>
      <c r="D51" s="169"/>
      <c r="E51" s="531"/>
      <c r="F51" s="149"/>
      <c r="G51" s="149"/>
      <c r="H51" s="149"/>
      <c r="I51" s="149"/>
      <c r="J51" s="149"/>
      <c r="K51" s="149"/>
      <c r="L51" s="280">
        <f>SUM(F51:K51)</f>
        <v>0</v>
      </c>
      <c r="M51" s="545">
        <f>D51*L51</f>
        <v>0</v>
      </c>
      <c r="Q51" s="147">
        <f>R51/$O$7</f>
        <v>0</v>
      </c>
      <c r="R51" s="147">
        <f>L51/12</f>
        <v>0</v>
      </c>
      <c r="T51" s="147">
        <f>IF($E51="Y",$L51,0)</f>
        <v>0</v>
      </c>
      <c r="U51" s="147">
        <f>IF($E51="N",$L51,0)</f>
        <v>0</v>
      </c>
      <c r="V51" s="149">
        <f>P51/12</f>
        <v>0</v>
      </c>
    </row>
    <row r="52" spans="1:22" s="125" customFormat="1" ht="14.25" x14ac:dyDescent="0.3">
      <c r="A52" s="275"/>
      <c r="B52" s="276"/>
      <c r="C52" s="146"/>
      <c r="D52" s="169"/>
      <c r="E52" s="531"/>
      <c r="F52" s="149"/>
      <c r="G52" s="149"/>
      <c r="H52" s="149"/>
      <c r="I52" s="149"/>
      <c r="J52" s="149"/>
      <c r="K52" s="149"/>
      <c r="L52" s="280">
        <f>SUM(F52:K52)</f>
        <v>0</v>
      </c>
      <c r="M52" s="545">
        <f>D52*L52</f>
        <v>0</v>
      </c>
      <c r="Q52" s="147">
        <f>R52/$O$7</f>
        <v>0</v>
      </c>
      <c r="R52" s="147">
        <f>L52/12</f>
        <v>0</v>
      </c>
      <c r="T52" s="147">
        <f t="shared" ref="T52:T55" si="20">IF($E52="Y",$L52,0)</f>
        <v>0</v>
      </c>
      <c r="U52" s="147">
        <f t="shared" ref="U52:U55" si="21">IF($E52="N",$L52,0)</f>
        <v>0</v>
      </c>
      <c r="V52" s="149">
        <f>P52/12</f>
        <v>0</v>
      </c>
    </row>
    <row r="53" spans="1:22" s="125" customFormat="1" ht="14.25" x14ac:dyDescent="0.3">
      <c r="A53" s="275"/>
      <c r="B53" s="276"/>
      <c r="C53" s="146"/>
      <c r="D53" s="169"/>
      <c r="E53" s="531"/>
      <c r="F53" s="149"/>
      <c r="G53" s="149"/>
      <c r="H53" s="149"/>
      <c r="I53" s="149"/>
      <c r="J53" s="149"/>
      <c r="K53" s="149"/>
      <c r="L53" s="280">
        <f>SUM(F53:K53)</f>
        <v>0</v>
      </c>
      <c r="M53" s="545">
        <f>D53*L53</f>
        <v>0</v>
      </c>
      <c r="Q53" s="147">
        <f>R53/$O$7</f>
        <v>0</v>
      </c>
      <c r="R53" s="147">
        <f>L53/12</f>
        <v>0</v>
      </c>
      <c r="T53" s="147">
        <f t="shared" si="20"/>
        <v>0</v>
      </c>
      <c r="U53" s="147">
        <f t="shared" si="21"/>
        <v>0</v>
      </c>
      <c r="V53" s="149">
        <f>P53/12</f>
        <v>0</v>
      </c>
    </row>
    <row r="54" spans="1:22" ht="14.25" x14ac:dyDescent="0.3">
      <c r="A54" s="275"/>
      <c r="B54" s="276"/>
      <c r="C54" s="146"/>
      <c r="D54" s="169"/>
      <c r="E54" s="531"/>
      <c r="F54" s="149"/>
      <c r="G54" s="149"/>
      <c r="H54" s="149"/>
      <c r="I54" s="149"/>
      <c r="J54" s="149"/>
      <c r="K54" s="149"/>
      <c r="L54" s="280">
        <f>SUM(F54:K54)</f>
        <v>0</v>
      </c>
      <c r="M54" s="545">
        <f>D54*L54</f>
        <v>0</v>
      </c>
      <c r="N54" s="121"/>
      <c r="O54" s="121"/>
      <c r="P54" s="121"/>
      <c r="Q54" s="147">
        <f>R54/$O$7</f>
        <v>0</v>
      </c>
      <c r="R54" s="147">
        <f>L54/12</f>
        <v>0</v>
      </c>
      <c r="S54" s="121"/>
      <c r="T54" s="147">
        <f t="shared" si="20"/>
        <v>0</v>
      </c>
      <c r="U54" s="147">
        <f t="shared" si="21"/>
        <v>0</v>
      </c>
      <c r="V54" s="149">
        <f>P54/12</f>
        <v>0</v>
      </c>
    </row>
    <row r="55" spans="1:22" ht="14.25" x14ac:dyDescent="0.3">
      <c r="A55" s="275"/>
      <c r="B55" s="276"/>
      <c r="C55" s="146"/>
      <c r="D55" s="169"/>
      <c r="E55" s="531"/>
      <c r="F55" s="149"/>
      <c r="G55" s="149"/>
      <c r="H55" s="149"/>
      <c r="I55" s="149"/>
      <c r="J55" s="149"/>
      <c r="K55" s="149"/>
      <c r="L55" s="280">
        <f>SUM(F55:K55)</f>
        <v>0</v>
      </c>
      <c r="M55" s="545">
        <f>D55*L55</f>
        <v>0</v>
      </c>
      <c r="N55" s="121"/>
      <c r="O55" s="121"/>
      <c r="P55" s="121"/>
      <c r="Q55" s="147">
        <f>R55/$O$7</f>
        <v>0</v>
      </c>
      <c r="R55" s="147">
        <f>L55/12</f>
        <v>0</v>
      </c>
      <c r="S55" s="121"/>
      <c r="T55" s="147">
        <f t="shared" si="20"/>
        <v>0</v>
      </c>
      <c r="U55" s="147">
        <f t="shared" si="21"/>
        <v>0</v>
      </c>
      <c r="V55" s="149">
        <f>P55/12</f>
        <v>0</v>
      </c>
    </row>
    <row r="56" spans="1:22" ht="15" thickBot="1" x14ac:dyDescent="0.35">
      <c r="A56" s="224"/>
      <c r="B56" s="225" t="s">
        <v>155</v>
      </c>
      <c r="C56" s="226"/>
      <c r="D56" s="228"/>
      <c r="E56" s="532"/>
      <c r="F56" s="229">
        <f>SUM(F51:F55)</f>
        <v>0</v>
      </c>
      <c r="G56" s="229">
        <f t="shared" ref="G56:L56" si="22">SUM(G51:G55)</f>
        <v>0</v>
      </c>
      <c r="H56" s="229">
        <f t="shared" si="22"/>
        <v>0</v>
      </c>
      <c r="I56" s="229">
        <f t="shared" si="22"/>
        <v>0</v>
      </c>
      <c r="J56" s="229">
        <f t="shared" si="22"/>
        <v>0</v>
      </c>
      <c r="K56" s="229">
        <f t="shared" si="22"/>
        <v>0</v>
      </c>
      <c r="L56" s="229">
        <f t="shared" si="22"/>
        <v>0</v>
      </c>
      <c r="M56" s="546">
        <f>SUM(M51:M55)</f>
        <v>0</v>
      </c>
      <c r="N56" s="121"/>
      <c r="O56" s="121"/>
      <c r="P56" s="121"/>
      <c r="Q56" s="231">
        <f>SUM(Q51:Q55)</f>
        <v>0</v>
      </c>
      <c r="R56" s="231">
        <f>SUM(R51:R55)</f>
        <v>0</v>
      </c>
      <c r="S56" s="121"/>
      <c r="T56" s="227">
        <f>SUM(T51:T55)</f>
        <v>0</v>
      </c>
      <c r="U56" s="227">
        <f>SUM(U51:U55)</f>
        <v>0</v>
      </c>
      <c r="V56" s="542" t="e">
        <f>T56/(T56+U56)</f>
        <v>#DIV/0!</v>
      </c>
    </row>
    <row r="57" spans="1:22" s="125" customFormat="1" ht="14.25" x14ac:dyDescent="0.3">
      <c r="A57" s="275"/>
      <c r="B57" s="276"/>
      <c r="C57" s="146"/>
      <c r="D57" s="169"/>
      <c r="E57" s="531"/>
      <c r="F57" s="149"/>
      <c r="G57" s="149"/>
      <c r="H57" s="149"/>
      <c r="I57" s="149"/>
      <c r="J57" s="149"/>
      <c r="K57" s="149"/>
      <c r="L57" s="280"/>
      <c r="M57" s="545"/>
      <c r="Q57" s="147"/>
      <c r="R57" s="147"/>
      <c r="T57" s="147"/>
      <c r="U57" s="147"/>
      <c r="V57" s="149"/>
    </row>
    <row r="58" spans="1:22" s="125" customFormat="1" ht="14.25" x14ac:dyDescent="0.3">
      <c r="A58" s="275">
        <v>3.2</v>
      </c>
      <c r="B58" s="276" t="s">
        <v>156</v>
      </c>
      <c r="C58" s="146"/>
      <c r="D58" s="169"/>
      <c r="E58" s="531"/>
      <c r="F58" s="149"/>
      <c r="G58" s="149"/>
      <c r="H58" s="149"/>
      <c r="I58" s="149"/>
      <c r="J58" s="149"/>
      <c r="K58" s="149"/>
      <c r="L58" s="280">
        <f>SUM(F58:K58)</f>
        <v>0</v>
      </c>
      <c r="M58" s="545">
        <f>D58*L58</f>
        <v>0</v>
      </c>
      <c r="Q58" s="147">
        <f>R58/$O$7</f>
        <v>0</v>
      </c>
      <c r="R58" s="147">
        <f>L58/12</f>
        <v>0</v>
      </c>
      <c r="T58" s="147">
        <f>IF($E58="Y",$L58,0)</f>
        <v>0</v>
      </c>
      <c r="U58" s="147">
        <f>IF($E58="N",$L58,0)</f>
        <v>0</v>
      </c>
      <c r="V58" s="149">
        <f>P58/12</f>
        <v>0</v>
      </c>
    </row>
    <row r="59" spans="1:22" s="125" customFormat="1" ht="14.25" x14ac:dyDescent="0.3">
      <c r="A59" s="275"/>
      <c r="B59" s="276"/>
      <c r="C59" s="146"/>
      <c r="D59" s="169"/>
      <c r="E59" s="531"/>
      <c r="F59" s="149"/>
      <c r="G59" s="149"/>
      <c r="H59" s="149"/>
      <c r="I59" s="149"/>
      <c r="J59" s="149"/>
      <c r="K59" s="149"/>
      <c r="L59" s="280">
        <f>SUM(F59:K59)</f>
        <v>0</v>
      </c>
      <c r="M59" s="545">
        <f>D59*L59</f>
        <v>0</v>
      </c>
      <c r="Q59" s="147">
        <f>R59/$O$7</f>
        <v>0</v>
      </c>
      <c r="R59" s="147">
        <f>L59/12</f>
        <v>0</v>
      </c>
      <c r="T59" s="147">
        <f t="shared" ref="T59:T62" si="23">IF($E59="Y",$L59,0)</f>
        <v>0</v>
      </c>
      <c r="U59" s="147">
        <f t="shared" ref="U59:U62" si="24">IF($E59="N",$L59,0)</f>
        <v>0</v>
      </c>
      <c r="V59" s="149">
        <f>P59/12</f>
        <v>0</v>
      </c>
    </row>
    <row r="60" spans="1:22" ht="14.25" x14ac:dyDescent="0.3">
      <c r="A60" s="275"/>
      <c r="B60" s="276"/>
      <c r="C60" s="146"/>
      <c r="D60" s="169"/>
      <c r="E60" s="531"/>
      <c r="F60" s="149"/>
      <c r="G60" s="149"/>
      <c r="H60" s="149"/>
      <c r="I60" s="149"/>
      <c r="J60" s="149"/>
      <c r="K60" s="149"/>
      <c r="L60" s="280">
        <f>SUM(F60:K60)</f>
        <v>0</v>
      </c>
      <c r="M60" s="545">
        <f>D60*L60</f>
        <v>0</v>
      </c>
      <c r="N60" s="121"/>
      <c r="O60" s="121"/>
      <c r="P60" s="121"/>
      <c r="Q60" s="147">
        <f>R60/$O$7</f>
        <v>0</v>
      </c>
      <c r="R60" s="147">
        <f>L60/12</f>
        <v>0</v>
      </c>
      <c r="S60" s="121"/>
      <c r="T60" s="147">
        <f t="shared" si="23"/>
        <v>0</v>
      </c>
      <c r="U60" s="147">
        <f t="shared" si="24"/>
        <v>0</v>
      </c>
      <c r="V60" s="149">
        <f>P60/12</f>
        <v>0</v>
      </c>
    </row>
    <row r="61" spans="1:22" ht="14.25" customHeight="1" x14ac:dyDescent="0.3">
      <c r="A61" s="275"/>
      <c r="B61" s="276"/>
      <c r="C61" s="146"/>
      <c r="D61" s="169"/>
      <c r="E61" s="531"/>
      <c r="F61" s="149"/>
      <c r="G61" s="149"/>
      <c r="H61" s="149"/>
      <c r="I61" s="149"/>
      <c r="J61" s="149"/>
      <c r="K61" s="149"/>
      <c r="L61" s="280">
        <f>SUM(F61:K61)</f>
        <v>0</v>
      </c>
      <c r="M61" s="545">
        <f>D61*L61</f>
        <v>0</v>
      </c>
      <c r="N61" s="121"/>
      <c r="O61" s="121"/>
      <c r="P61" s="121"/>
      <c r="Q61" s="147">
        <f>R61/$O$7</f>
        <v>0</v>
      </c>
      <c r="R61" s="147">
        <f>L61/12</f>
        <v>0</v>
      </c>
      <c r="S61" s="121"/>
      <c r="T61" s="147">
        <f t="shared" si="23"/>
        <v>0</v>
      </c>
      <c r="U61" s="147">
        <f t="shared" si="24"/>
        <v>0</v>
      </c>
      <c r="V61" s="149">
        <f>P61/12</f>
        <v>0</v>
      </c>
    </row>
    <row r="62" spans="1:22" ht="13.5" customHeight="1" x14ac:dyDescent="0.3">
      <c r="A62" s="275"/>
      <c r="B62" s="276"/>
      <c r="C62" s="146"/>
      <c r="D62" s="169"/>
      <c r="E62" s="531"/>
      <c r="F62" s="149"/>
      <c r="G62" s="149"/>
      <c r="H62" s="149"/>
      <c r="I62" s="149"/>
      <c r="J62" s="149"/>
      <c r="K62" s="149"/>
      <c r="L62" s="280">
        <f>SUM(F62:K62)</f>
        <v>0</v>
      </c>
      <c r="M62" s="545">
        <f>D62*L62</f>
        <v>0</v>
      </c>
      <c r="N62" s="121"/>
      <c r="O62" s="121"/>
      <c r="P62" s="121"/>
      <c r="Q62" s="147">
        <f>R62/$O$7</f>
        <v>0</v>
      </c>
      <c r="R62" s="147">
        <f>L62/12</f>
        <v>0</v>
      </c>
      <c r="S62" s="121"/>
      <c r="T62" s="147">
        <f t="shared" si="23"/>
        <v>0</v>
      </c>
      <c r="U62" s="147">
        <f t="shared" si="24"/>
        <v>0</v>
      </c>
      <c r="V62" s="149">
        <f>P62/12</f>
        <v>0</v>
      </c>
    </row>
    <row r="63" spans="1:22" ht="13.5" customHeight="1" thickBot="1" x14ac:dyDescent="0.35">
      <c r="A63" s="224"/>
      <c r="B63" s="225" t="s">
        <v>157</v>
      </c>
      <c r="C63" s="226"/>
      <c r="D63" s="228"/>
      <c r="E63" s="532"/>
      <c r="F63" s="229">
        <f>SUM(F58:F62)</f>
        <v>0</v>
      </c>
      <c r="G63" s="229">
        <f t="shared" ref="G63:L63" si="25">SUM(G58:G62)</f>
        <v>0</v>
      </c>
      <c r="H63" s="229">
        <f t="shared" si="25"/>
        <v>0</v>
      </c>
      <c r="I63" s="229">
        <f t="shared" si="25"/>
        <v>0</v>
      </c>
      <c r="J63" s="229">
        <f t="shared" si="25"/>
        <v>0</v>
      </c>
      <c r="K63" s="229">
        <f t="shared" si="25"/>
        <v>0</v>
      </c>
      <c r="L63" s="229">
        <f t="shared" si="25"/>
        <v>0</v>
      </c>
      <c r="M63" s="546">
        <f>SUM(M58:M62)</f>
        <v>0</v>
      </c>
      <c r="N63" s="121"/>
      <c r="O63" s="121"/>
      <c r="P63" s="121"/>
      <c r="Q63" s="231">
        <f>SUM(Q58:Q62)</f>
        <v>0</v>
      </c>
      <c r="R63" s="231">
        <f>SUM(R58:R62)</f>
        <v>0</v>
      </c>
      <c r="S63" s="121"/>
      <c r="T63" s="227">
        <f>SUM(T58:T62)</f>
        <v>0</v>
      </c>
      <c r="U63" s="227">
        <f>SUM(U58:U62)</f>
        <v>0</v>
      </c>
      <c r="V63" s="542" t="e">
        <f>T63/(T63+U63)</f>
        <v>#DIV/0!</v>
      </c>
    </row>
    <row r="64" spans="1:22" ht="13.5" customHeight="1" x14ac:dyDescent="0.3">
      <c r="A64" s="275"/>
      <c r="B64" s="276"/>
      <c r="C64" s="146"/>
      <c r="D64" s="169"/>
      <c r="E64" s="531"/>
      <c r="F64" s="149"/>
      <c r="G64" s="149"/>
      <c r="H64" s="149"/>
      <c r="I64" s="149"/>
      <c r="J64" s="149"/>
      <c r="K64" s="149"/>
      <c r="L64" s="280"/>
      <c r="M64" s="545"/>
      <c r="N64" s="121"/>
      <c r="O64" s="121"/>
      <c r="P64" s="121"/>
      <c r="Q64" s="147"/>
      <c r="R64" s="147"/>
      <c r="S64" s="121"/>
      <c r="T64" s="147"/>
      <c r="U64" s="147"/>
      <c r="V64" s="149"/>
    </row>
    <row r="65" spans="1:22" ht="13.5" customHeight="1" x14ac:dyDescent="0.3">
      <c r="A65" s="275">
        <v>3.3</v>
      </c>
      <c r="B65" s="276" t="s">
        <v>158</v>
      </c>
      <c r="C65" s="146"/>
      <c r="D65" s="169"/>
      <c r="E65" s="531"/>
      <c r="F65" s="149"/>
      <c r="G65" s="149"/>
      <c r="H65" s="149"/>
      <c r="I65" s="149"/>
      <c r="J65" s="149"/>
      <c r="K65" s="149"/>
      <c r="L65" s="280">
        <f>SUM(F65:K65)</f>
        <v>0</v>
      </c>
      <c r="M65" s="545">
        <f>D65*L65</f>
        <v>0</v>
      </c>
      <c r="N65" s="121"/>
      <c r="O65" s="121"/>
      <c r="P65" s="121"/>
      <c r="Q65" s="147">
        <f>R65/$O$7</f>
        <v>0</v>
      </c>
      <c r="R65" s="147">
        <f>L65/12</f>
        <v>0</v>
      </c>
      <c r="S65" s="121"/>
      <c r="T65" s="147">
        <f>IF($E65="Y",$L65,0)</f>
        <v>0</v>
      </c>
      <c r="U65" s="147">
        <f>IF($E65="N",$L65,0)</f>
        <v>0</v>
      </c>
      <c r="V65" s="149">
        <f>P65/12</f>
        <v>0</v>
      </c>
    </row>
    <row r="66" spans="1:22" s="125" customFormat="1" ht="14.25" x14ac:dyDescent="0.3">
      <c r="A66" s="275"/>
      <c r="B66" s="276"/>
      <c r="C66" s="146"/>
      <c r="D66" s="169"/>
      <c r="E66" s="531"/>
      <c r="F66" s="149"/>
      <c r="G66" s="149"/>
      <c r="H66" s="149"/>
      <c r="I66" s="149"/>
      <c r="J66" s="149"/>
      <c r="K66" s="149"/>
      <c r="L66" s="280">
        <f>SUM(F66:K66)</f>
        <v>0</v>
      </c>
      <c r="M66" s="545">
        <f>D66*L66</f>
        <v>0</v>
      </c>
      <c r="Q66" s="147">
        <f>R66/$O$7</f>
        <v>0</v>
      </c>
      <c r="R66" s="147">
        <f>L66/12</f>
        <v>0</v>
      </c>
      <c r="T66" s="147">
        <f t="shared" ref="T66:T69" si="26">IF($E66="Y",$L66,0)</f>
        <v>0</v>
      </c>
      <c r="U66" s="147">
        <f t="shared" ref="U66:U69" si="27">IF($E66="N",$L66,0)</f>
        <v>0</v>
      </c>
      <c r="V66" s="149">
        <f>P66/12</f>
        <v>0</v>
      </c>
    </row>
    <row r="67" spans="1:22" s="125" customFormat="1" ht="14.25" x14ac:dyDescent="0.3">
      <c r="A67" s="275"/>
      <c r="B67" s="276"/>
      <c r="C67" s="146"/>
      <c r="D67" s="169"/>
      <c r="E67" s="531"/>
      <c r="F67" s="149"/>
      <c r="G67" s="149"/>
      <c r="H67" s="149"/>
      <c r="I67" s="149"/>
      <c r="J67" s="149"/>
      <c r="K67" s="149"/>
      <c r="L67" s="280">
        <f>SUM(F67:K67)</f>
        <v>0</v>
      </c>
      <c r="M67" s="545">
        <f>D67*L67</f>
        <v>0</v>
      </c>
      <c r="Q67" s="147">
        <f>R67/$O$7</f>
        <v>0</v>
      </c>
      <c r="R67" s="147">
        <f>L67/12</f>
        <v>0</v>
      </c>
      <c r="T67" s="147">
        <f t="shared" si="26"/>
        <v>0</v>
      </c>
      <c r="U67" s="147">
        <f t="shared" si="27"/>
        <v>0</v>
      </c>
      <c r="V67" s="149">
        <f>P67/12</f>
        <v>0</v>
      </c>
    </row>
    <row r="68" spans="1:22" s="125" customFormat="1" ht="14.25" x14ac:dyDescent="0.3">
      <c r="A68" s="275"/>
      <c r="B68" s="276"/>
      <c r="C68" s="146"/>
      <c r="D68" s="169"/>
      <c r="E68" s="531"/>
      <c r="F68" s="149"/>
      <c r="G68" s="149"/>
      <c r="H68" s="149"/>
      <c r="I68" s="149"/>
      <c r="J68" s="149"/>
      <c r="K68" s="149"/>
      <c r="L68" s="280">
        <f>SUM(F68:K68)</f>
        <v>0</v>
      </c>
      <c r="M68" s="545">
        <f>D68*L68</f>
        <v>0</v>
      </c>
      <c r="Q68" s="147">
        <f>R68/$O$7</f>
        <v>0</v>
      </c>
      <c r="R68" s="147">
        <f>L68/12</f>
        <v>0</v>
      </c>
      <c r="T68" s="147">
        <f t="shared" si="26"/>
        <v>0</v>
      </c>
      <c r="U68" s="147">
        <f t="shared" si="27"/>
        <v>0</v>
      </c>
      <c r="V68" s="149">
        <f>P68/12</f>
        <v>0</v>
      </c>
    </row>
    <row r="69" spans="1:22" ht="14.25" x14ac:dyDescent="0.3">
      <c r="A69" s="275"/>
      <c r="B69" s="276"/>
      <c r="C69" s="146"/>
      <c r="D69" s="169"/>
      <c r="E69" s="531"/>
      <c r="F69" s="149"/>
      <c r="G69" s="149"/>
      <c r="H69" s="149"/>
      <c r="I69" s="149"/>
      <c r="J69" s="149"/>
      <c r="K69" s="149"/>
      <c r="L69" s="280">
        <f>SUM(F69:K69)</f>
        <v>0</v>
      </c>
      <c r="M69" s="545">
        <f>D69*L69</f>
        <v>0</v>
      </c>
      <c r="N69" s="121"/>
      <c r="O69" s="121"/>
      <c r="P69" s="121"/>
      <c r="Q69" s="147">
        <f>R69/$O$7</f>
        <v>0</v>
      </c>
      <c r="R69" s="147">
        <f>L69/12</f>
        <v>0</v>
      </c>
      <c r="S69" s="121"/>
      <c r="T69" s="147">
        <f t="shared" si="26"/>
        <v>0</v>
      </c>
      <c r="U69" s="147">
        <f t="shared" si="27"/>
        <v>0</v>
      </c>
      <c r="V69" s="149">
        <f>P69/12</f>
        <v>0</v>
      </c>
    </row>
    <row r="70" spans="1:22" ht="14.25" customHeight="1" thickBot="1" x14ac:dyDescent="0.35">
      <c r="A70" s="224"/>
      <c r="B70" s="225" t="s">
        <v>159</v>
      </c>
      <c r="C70" s="226"/>
      <c r="D70" s="228"/>
      <c r="E70" s="532"/>
      <c r="F70" s="229">
        <f>SUM(F65:F69)</f>
        <v>0</v>
      </c>
      <c r="G70" s="229">
        <f t="shared" ref="G70:L70" si="28">SUM(G65:G69)</f>
        <v>0</v>
      </c>
      <c r="H70" s="229">
        <f t="shared" si="28"/>
        <v>0</v>
      </c>
      <c r="I70" s="229">
        <f t="shared" si="28"/>
        <v>0</v>
      </c>
      <c r="J70" s="229">
        <f t="shared" si="28"/>
        <v>0</v>
      </c>
      <c r="K70" s="229">
        <f t="shared" si="28"/>
        <v>0</v>
      </c>
      <c r="L70" s="229">
        <f t="shared" si="28"/>
        <v>0</v>
      </c>
      <c r="M70" s="546">
        <f>SUM(M65:M69)</f>
        <v>0</v>
      </c>
      <c r="N70" s="121"/>
      <c r="O70" s="121"/>
      <c r="P70" s="121"/>
      <c r="Q70" s="231">
        <f>SUM(Q65:Q69)</f>
        <v>0</v>
      </c>
      <c r="R70" s="229">
        <f>SUM(R65:R69)</f>
        <v>0</v>
      </c>
      <c r="S70" s="121"/>
      <c r="T70" s="227">
        <f>SUM(T65:T69)</f>
        <v>0</v>
      </c>
      <c r="U70" s="227">
        <f>SUM(U65:U69)</f>
        <v>0</v>
      </c>
      <c r="V70" s="542" t="e">
        <f>T70/(T70+U70)</f>
        <v>#DIV/0!</v>
      </c>
    </row>
    <row r="71" spans="1:22" ht="14.25" customHeight="1" x14ac:dyDescent="0.3">
      <c r="A71" s="275"/>
      <c r="B71" s="276"/>
      <c r="C71" s="146"/>
      <c r="D71" s="169"/>
      <c r="E71" s="531"/>
      <c r="F71" s="149"/>
      <c r="G71" s="149"/>
      <c r="H71" s="149"/>
      <c r="I71" s="149"/>
      <c r="J71" s="149"/>
      <c r="K71" s="149"/>
      <c r="L71" s="280"/>
      <c r="M71" s="545"/>
      <c r="N71" s="121"/>
      <c r="O71" s="121"/>
      <c r="P71" s="121"/>
      <c r="Q71" s="147">
        <f t="shared" ref="Q71:Q76" si="29">R71/$O$7</f>
        <v>0</v>
      </c>
      <c r="R71" s="147">
        <f t="shared" ref="R71:R76" si="30">L71/12</f>
        <v>0</v>
      </c>
      <c r="S71" s="121"/>
      <c r="T71" s="147">
        <f t="shared" ref="T71" si="31">U71/$O$7</f>
        <v>0</v>
      </c>
      <c r="U71" s="147">
        <f t="shared" ref="U71:V71" si="32">O71/12</f>
        <v>0</v>
      </c>
      <c r="V71" s="149">
        <f t="shared" si="32"/>
        <v>0</v>
      </c>
    </row>
    <row r="72" spans="1:22" s="125" customFormat="1" ht="14.25" customHeight="1" x14ac:dyDescent="0.3">
      <c r="A72" s="275">
        <v>3.4</v>
      </c>
      <c r="B72" s="276" t="s">
        <v>160</v>
      </c>
      <c r="C72" s="155"/>
      <c r="D72" s="169"/>
      <c r="E72" s="531"/>
      <c r="F72" s="149"/>
      <c r="G72" s="149"/>
      <c r="H72" s="149"/>
      <c r="I72" s="149"/>
      <c r="J72" s="149"/>
      <c r="K72" s="149"/>
      <c r="L72" s="280">
        <f>SUM(F72:K72)</f>
        <v>0</v>
      </c>
      <c r="M72" s="545">
        <f>D72*L72</f>
        <v>0</v>
      </c>
      <c r="Q72" s="147">
        <f t="shared" si="29"/>
        <v>0</v>
      </c>
      <c r="R72" s="147">
        <f t="shared" si="30"/>
        <v>0</v>
      </c>
      <c r="T72" s="147">
        <f>IF($E72="Y",$L72,0)</f>
        <v>0</v>
      </c>
      <c r="U72" s="147">
        <f>IF($E72="N",$L72,0)</f>
        <v>0</v>
      </c>
      <c r="V72" s="149">
        <f>P72/12</f>
        <v>0</v>
      </c>
    </row>
    <row r="73" spans="1:22" ht="14.25" customHeight="1" x14ac:dyDescent="0.3">
      <c r="A73" s="275"/>
      <c r="B73" s="276"/>
      <c r="C73" s="155"/>
      <c r="D73" s="169"/>
      <c r="E73" s="531"/>
      <c r="F73" s="149"/>
      <c r="G73" s="149"/>
      <c r="H73" s="149"/>
      <c r="I73" s="149"/>
      <c r="J73" s="149"/>
      <c r="K73" s="149"/>
      <c r="L73" s="280">
        <f>SUM(F73:K73)</f>
        <v>0</v>
      </c>
      <c r="M73" s="545">
        <f>D73*L73</f>
        <v>0</v>
      </c>
      <c r="N73" s="121"/>
      <c r="O73" s="121"/>
      <c r="P73" s="121"/>
      <c r="Q73" s="147">
        <f t="shared" si="29"/>
        <v>0</v>
      </c>
      <c r="R73" s="147">
        <f t="shared" si="30"/>
        <v>0</v>
      </c>
      <c r="S73" s="121"/>
      <c r="T73" s="147">
        <f t="shared" ref="T73:T76" si="33">IF($E73="Y",$L73,0)</f>
        <v>0</v>
      </c>
      <c r="U73" s="147">
        <f t="shared" ref="U73:U76" si="34">IF($E73="N",$L73,0)</f>
        <v>0</v>
      </c>
      <c r="V73" s="149">
        <f>P73/12</f>
        <v>0</v>
      </c>
    </row>
    <row r="74" spans="1:22" s="126" customFormat="1" ht="14.25" x14ac:dyDescent="0.3">
      <c r="A74" s="275"/>
      <c r="B74" s="276"/>
      <c r="C74" s="155"/>
      <c r="D74" s="169"/>
      <c r="E74" s="531"/>
      <c r="F74" s="149"/>
      <c r="G74" s="149"/>
      <c r="H74" s="149"/>
      <c r="I74" s="149"/>
      <c r="J74" s="149"/>
      <c r="K74" s="149"/>
      <c r="L74" s="280">
        <f>SUM(F74:K74)</f>
        <v>0</v>
      </c>
      <c r="M74" s="545">
        <f>D74*L74</f>
        <v>0</v>
      </c>
      <c r="Q74" s="147">
        <f t="shared" si="29"/>
        <v>0</v>
      </c>
      <c r="R74" s="147">
        <f t="shared" si="30"/>
        <v>0</v>
      </c>
      <c r="T74" s="147">
        <f t="shared" si="33"/>
        <v>0</v>
      </c>
      <c r="U74" s="147">
        <f t="shared" si="34"/>
        <v>0</v>
      </c>
      <c r="V74" s="149">
        <f>P74/12</f>
        <v>0</v>
      </c>
    </row>
    <row r="75" spans="1:22" ht="14.25" x14ac:dyDescent="0.3">
      <c r="A75" s="275"/>
      <c r="B75" s="276"/>
      <c r="C75" s="155"/>
      <c r="D75" s="169"/>
      <c r="E75" s="531"/>
      <c r="F75" s="149"/>
      <c r="G75" s="149"/>
      <c r="H75" s="149"/>
      <c r="I75" s="149"/>
      <c r="J75" s="149"/>
      <c r="K75" s="149"/>
      <c r="L75" s="280">
        <f>SUM(F75:K75)</f>
        <v>0</v>
      </c>
      <c r="M75" s="545">
        <f>D75*L75</f>
        <v>0</v>
      </c>
      <c r="N75" s="121"/>
      <c r="O75" s="121"/>
      <c r="P75" s="121"/>
      <c r="Q75" s="147">
        <f t="shared" si="29"/>
        <v>0</v>
      </c>
      <c r="R75" s="147">
        <f t="shared" si="30"/>
        <v>0</v>
      </c>
      <c r="S75" s="121"/>
      <c r="T75" s="147">
        <f t="shared" si="33"/>
        <v>0</v>
      </c>
      <c r="U75" s="147">
        <f t="shared" si="34"/>
        <v>0</v>
      </c>
      <c r="V75" s="149">
        <f>P75/12</f>
        <v>0</v>
      </c>
    </row>
    <row r="76" spans="1:22" ht="14.25" customHeight="1" x14ac:dyDescent="0.3">
      <c r="A76" s="275"/>
      <c r="B76" s="276"/>
      <c r="C76" s="155"/>
      <c r="D76" s="169"/>
      <c r="E76" s="531"/>
      <c r="F76" s="149"/>
      <c r="G76" s="149"/>
      <c r="H76" s="149"/>
      <c r="I76" s="149"/>
      <c r="J76" s="149"/>
      <c r="K76" s="149"/>
      <c r="L76" s="280">
        <f>SUM(F76:K76)</f>
        <v>0</v>
      </c>
      <c r="M76" s="545">
        <f>D76*L76</f>
        <v>0</v>
      </c>
      <c r="N76" s="121"/>
      <c r="O76" s="121"/>
      <c r="P76" s="121"/>
      <c r="Q76" s="147">
        <f t="shared" si="29"/>
        <v>0</v>
      </c>
      <c r="R76" s="147">
        <f t="shared" si="30"/>
        <v>0</v>
      </c>
      <c r="S76" s="121"/>
      <c r="T76" s="147">
        <f t="shared" si="33"/>
        <v>0</v>
      </c>
      <c r="U76" s="147">
        <f t="shared" si="34"/>
        <v>0</v>
      </c>
      <c r="V76" s="149">
        <f>P76/12</f>
        <v>0</v>
      </c>
    </row>
    <row r="77" spans="1:22" ht="15" thickBot="1" x14ac:dyDescent="0.35">
      <c r="A77" s="224"/>
      <c r="B77" s="225" t="s">
        <v>161</v>
      </c>
      <c r="C77" s="226"/>
      <c r="D77" s="228"/>
      <c r="E77" s="532"/>
      <c r="F77" s="229">
        <f>SUM(F72:F76)</f>
        <v>0</v>
      </c>
      <c r="G77" s="229">
        <f t="shared" ref="G77:L77" si="35">SUM(G72:G76)</f>
        <v>0</v>
      </c>
      <c r="H77" s="229">
        <f t="shared" si="35"/>
        <v>0</v>
      </c>
      <c r="I77" s="229">
        <f t="shared" si="35"/>
        <v>0</v>
      </c>
      <c r="J77" s="229">
        <f t="shared" si="35"/>
        <v>0</v>
      </c>
      <c r="K77" s="229">
        <f t="shared" si="35"/>
        <v>0</v>
      </c>
      <c r="L77" s="229">
        <f t="shared" si="35"/>
        <v>0</v>
      </c>
      <c r="M77" s="546">
        <f>SUM(M72:M76)</f>
        <v>0</v>
      </c>
      <c r="N77" s="121"/>
      <c r="O77" s="121"/>
      <c r="P77" s="121"/>
      <c r="Q77" s="231">
        <f>SUM(Q72:Q76)</f>
        <v>0</v>
      </c>
      <c r="R77" s="229">
        <f>SUM(R72:R76)</f>
        <v>0</v>
      </c>
      <c r="S77" s="121"/>
      <c r="T77" s="227">
        <f>SUM(T72:T76)</f>
        <v>0</v>
      </c>
      <c r="U77" s="227">
        <f>SUM(U72:U76)</f>
        <v>0</v>
      </c>
      <c r="V77" s="542" t="e">
        <f>T77/(T77+U77)</f>
        <v>#DIV/0!</v>
      </c>
    </row>
    <row r="78" spans="1:22" ht="14.25" x14ac:dyDescent="0.3">
      <c r="A78" s="144"/>
      <c r="B78" s="145"/>
      <c r="C78" s="155"/>
      <c r="D78" s="169"/>
      <c r="E78" s="531"/>
      <c r="F78" s="149"/>
      <c r="G78" s="149"/>
      <c r="H78" s="149"/>
      <c r="I78" s="149"/>
      <c r="J78" s="149"/>
      <c r="K78" s="149"/>
      <c r="L78" s="149"/>
      <c r="M78" s="551"/>
      <c r="N78" s="121"/>
      <c r="O78" s="121"/>
      <c r="P78" s="121"/>
      <c r="Q78" s="147"/>
      <c r="R78" s="147"/>
      <c r="S78" s="121"/>
      <c r="T78" s="147"/>
      <c r="U78" s="147"/>
      <c r="V78" s="149"/>
    </row>
    <row r="79" spans="1:22" ht="15" thickBot="1" x14ac:dyDescent="0.35">
      <c r="A79" s="253"/>
      <c r="B79" s="254" t="s">
        <v>155</v>
      </c>
      <c r="C79" s="255"/>
      <c r="D79" s="256"/>
      <c r="E79" s="535"/>
      <c r="F79" s="256">
        <f>SUM(F56,F63,F70,F77)</f>
        <v>0</v>
      </c>
      <c r="G79" s="256">
        <f t="shared" ref="G79:M79" si="36">SUM(G56,G63,G70,G77)</f>
        <v>0</v>
      </c>
      <c r="H79" s="256">
        <f t="shared" si="36"/>
        <v>0</v>
      </c>
      <c r="I79" s="256">
        <f t="shared" si="36"/>
        <v>0</v>
      </c>
      <c r="J79" s="256">
        <f t="shared" si="36"/>
        <v>0</v>
      </c>
      <c r="K79" s="256">
        <f t="shared" si="36"/>
        <v>0</v>
      </c>
      <c r="L79" s="256">
        <f t="shared" si="36"/>
        <v>0</v>
      </c>
      <c r="M79" s="439">
        <f t="shared" si="36"/>
        <v>0</v>
      </c>
      <c r="N79" s="121"/>
      <c r="O79" s="121"/>
      <c r="P79" s="121"/>
      <c r="Q79" s="256">
        <f>SUM(Q56,Q63,Q70,Q77)</f>
        <v>0</v>
      </c>
      <c r="R79" s="256">
        <f>SUM(R56,R63,R70,R77)</f>
        <v>0</v>
      </c>
      <c r="S79" s="121"/>
      <c r="T79" s="256">
        <f>SUM(T56,T63,T70,T77)</f>
        <v>0</v>
      </c>
      <c r="U79" s="256">
        <f>SUM(U56,U63,U70,U77)</f>
        <v>0</v>
      </c>
      <c r="V79" s="555" t="e">
        <f>T79/(T79+U79)</f>
        <v>#DIV/0!</v>
      </c>
    </row>
    <row r="80" spans="1:22" ht="14.25" x14ac:dyDescent="0.3">
      <c r="A80" s="157"/>
      <c r="B80" s="145"/>
      <c r="C80" s="146"/>
      <c r="D80" s="148"/>
      <c r="E80" s="531"/>
      <c r="F80" s="149"/>
      <c r="G80" s="149"/>
      <c r="H80" s="149"/>
      <c r="I80" s="149"/>
      <c r="J80" s="149"/>
      <c r="K80" s="149"/>
      <c r="L80" s="149"/>
      <c r="M80" s="551"/>
      <c r="N80" s="121"/>
      <c r="O80" s="121"/>
      <c r="P80" s="121"/>
      <c r="Q80" s="146"/>
      <c r="R80" s="146"/>
      <c r="S80" s="121"/>
      <c r="T80" s="146"/>
      <c r="U80" s="146"/>
      <c r="V80" s="559"/>
    </row>
    <row r="81" spans="1:22" ht="14.25" x14ac:dyDescent="0.3">
      <c r="A81" s="233">
        <v>4</v>
      </c>
      <c r="B81" s="242" t="s">
        <v>162</v>
      </c>
      <c r="C81" s="235"/>
      <c r="D81" s="235"/>
      <c r="E81" s="537"/>
      <c r="F81" s="240"/>
      <c r="G81" s="240"/>
      <c r="H81" s="240"/>
      <c r="I81" s="240"/>
      <c r="J81" s="240"/>
      <c r="K81" s="240"/>
      <c r="L81" s="236"/>
      <c r="M81" s="544"/>
      <c r="N81" s="121"/>
      <c r="O81" s="121"/>
      <c r="P81" s="121"/>
      <c r="Q81" s="235"/>
      <c r="R81" s="235"/>
      <c r="S81" s="121"/>
      <c r="T81" s="235"/>
      <c r="U81" s="235"/>
      <c r="V81" s="556"/>
    </row>
    <row r="82" spans="1:22" ht="14.25" x14ac:dyDescent="0.3">
      <c r="A82" s="275">
        <v>4.0999999999999996</v>
      </c>
      <c r="B82" s="276" t="s">
        <v>163</v>
      </c>
      <c r="C82" s="146"/>
      <c r="D82" s="169"/>
      <c r="E82" s="531"/>
      <c r="F82" s="149"/>
      <c r="G82" s="149"/>
      <c r="H82" s="149"/>
      <c r="I82" s="149"/>
      <c r="J82" s="149"/>
      <c r="K82" s="149"/>
      <c r="L82" s="280">
        <f>SUM(F82:K82)</f>
        <v>0</v>
      </c>
      <c r="M82" s="545">
        <f>D82*L82</f>
        <v>0</v>
      </c>
      <c r="N82" s="121"/>
      <c r="O82" s="121"/>
      <c r="P82" s="121"/>
      <c r="Q82" s="147">
        <f>R82/$O$7</f>
        <v>0</v>
      </c>
      <c r="R82" s="147">
        <f>L82/12</f>
        <v>0</v>
      </c>
      <c r="S82" s="121"/>
      <c r="T82" s="147">
        <f>IF($E82="Y",$L82,0)</f>
        <v>0</v>
      </c>
      <c r="U82" s="147">
        <f>IF($E82="N",$L82,0)</f>
        <v>0</v>
      </c>
      <c r="V82" s="149">
        <f>P82/12</f>
        <v>0</v>
      </c>
    </row>
    <row r="83" spans="1:22" ht="14.25" customHeight="1" x14ac:dyDescent="0.3">
      <c r="A83" s="275"/>
      <c r="B83" s="276"/>
      <c r="C83" s="146"/>
      <c r="D83" s="169"/>
      <c r="E83" s="531"/>
      <c r="F83" s="149"/>
      <c r="G83" s="149"/>
      <c r="H83" s="149"/>
      <c r="I83" s="149"/>
      <c r="J83" s="149"/>
      <c r="K83" s="149"/>
      <c r="L83" s="280">
        <f>SUM(F83:K83)</f>
        <v>0</v>
      </c>
      <c r="M83" s="545">
        <f>D83*L83</f>
        <v>0</v>
      </c>
      <c r="N83" s="121"/>
      <c r="O83" s="121"/>
      <c r="P83" s="121"/>
      <c r="Q83" s="147">
        <f>R83/$O$7</f>
        <v>0</v>
      </c>
      <c r="R83" s="147">
        <f>L83/12</f>
        <v>0</v>
      </c>
      <c r="S83" s="121"/>
      <c r="T83" s="147">
        <f t="shared" ref="T83:T86" si="37">IF($E83="Y",$L83,0)</f>
        <v>0</v>
      </c>
      <c r="U83" s="147">
        <f t="shared" ref="U83:U86" si="38">IF($E83="N",$L83,0)</f>
        <v>0</v>
      </c>
      <c r="V83" s="149">
        <f>P83/12</f>
        <v>0</v>
      </c>
    </row>
    <row r="84" spans="1:22" ht="14.25" x14ac:dyDescent="0.3">
      <c r="A84" s="275"/>
      <c r="B84" s="276"/>
      <c r="C84" s="146"/>
      <c r="D84" s="169"/>
      <c r="E84" s="531"/>
      <c r="F84" s="149"/>
      <c r="G84" s="149"/>
      <c r="H84" s="149"/>
      <c r="I84" s="149"/>
      <c r="J84" s="149"/>
      <c r="K84" s="149"/>
      <c r="L84" s="280">
        <f>SUM(F84:K84)</f>
        <v>0</v>
      </c>
      <c r="M84" s="545">
        <f>D84*L84</f>
        <v>0</v>
      </c>
      <c r="N84" s="121"/>
      <c r="O84" s="121"/>
      <c r="P84" s="121"/>
      <c r="Q84" s="147">
        <f>R84/$O$7</f>
        <v>0</v>
      </c>
      <c r="R84" s="147">
        <f>L84/12</f>
        <v>0</v>
      </c>
      <c r="S84" s="121"/>
      <c r="T84" s="147">
        <f t="shared" si="37"/>
        <v>0</v>
      </c>
      <c r="U84" s="147">
        <f t="shared" si="38"/>
        <v>0</v>
      </c>
      <c r="V84" s="149">
        <f>P84/12</f>
        <v>0</v>
      </c>
    </row>
    <row r="85" spans="1:22" ht="14.25" x14ac:dyDescent="0.3">
      <c r="A85" s="275"/>
      <c r="B85" s="276"/>
      <c r="C85" s="146"/>
      <c r="D85" s="169"/>
      <c r="E85" s="531"/>
      <c r="F85" s="149"/>
      <c r="G85" s="149"/>
      <c r="H85" s="149"/>
      <c r="I85" s="149"/>
      <c r="J85" s="149"/>
      <c r="K85" s="149"/>
      <c r="L85" s="280">
        <f>SUM(F85:K85)</f>
        <v>0</v>
      </c>
      <c r="M85" s="545">
        <f>D85*L85</f>
        <v>0</v>
      </c>
      <c r="N85" s="121"/>
      <c r="O85" s="121"/>
      <c r="P85" s="121"/>
      <c r="Q85" s="147">
        <f>R85/$O$7</f>
        <v>0</v>
      </c>
      <c r="R85" s="147">
        <f>L85/12</f>
        <v>0</v>
      </c>
      <c r="S85" s="121"/>
      <c r="T85" s="147">
        <f t="shared" si="37"/>
        <v>0</v>
      </c>
      <c r="U85" s="147">
        <f t="shared" si="38"/>
        <v>0</v>
      </c>
      <c r="V85" s="149">
        <f>P85/12</f>
        <v>0</v>
      </c>
    </row>
    <row r="86" spans="1:22" ht="14.25" x14ac:dyDescent="0.3">
      <c r="A86" s="275"/>
      <c r="B86" s="276"/>
      <c r="C86" s="146"/>
      <c r="D86" s="169"/>
      <c r="E86" s="531"/>
      <c r="F86" s="149"/>
      <c r="G86" s="149"/>
      <c r="H86" s="149"/>
      <c r="I86" s="149"/>
      <c r="J86" s="149"/>
      <c r="K86" s="149"/>
      <c r="L86" s="280">
        <f>SUM(F86:K86)</f>
        <v>0</v>
      </c>
      <c r="M86" s="545">
        <f>D86*L86</f>
        <v>0</v>
      </c>
      <c r="N86" s="121"/>
      <c r="O86" s="121"/>
      <c r="P86" s="121"/>
      <c r="Q86" s="147">
        <f>R86/$O$7</f>
        <v>0</v>
      </c>
      <c r="R86" s="147">
        <f>L86/12</f>
        <v>0</v>
      </c>
      <c r="S86" s="121"/>
      <c r="T86" s="147">
        <f t="shared" si="37"/>
        <v>0</v>
      </c>
      <c r="U86" s="147">
        <f t="shared" si="38"/>
        <v>0</v>
      </c>
      <c r="V86" s="149">
        <f>P86/12</f>
        <v>0</v>
      </c>
    </row>
    <row r="87" spans="1:22" ht="15" thickBot="1" x14ac:dyDescent="0.35">
      <c r="A87" s="224"/>
      <c r="B87" s="225" t="s">
        <v>164</v>
      </c>
      <c r="C87" s="226"/>
      <c r="D87" s="228"/>
      <c r="E87" s="532"/>
      <c r="F87" s="229">
        <f>SUM(F82:F86)</f>
        <v>0</v>
      </c>
      <c r="G87" s="229">
        <f t="shared" ref="G87:L87" si="39">SUM(G82:G86)</f>
        <v>0</v>
      </c>
      <c r="H87" s="229">
        <f t="shared" si="39"/>
        <v>0</v>
      </c>
      <c r="I87" s="229">
        <f t="shared" si="39"/>
        <v>0</v>
      </c>
      <c r="J87" s="229">
        <f t="shared" si="39"/>
        <v>0</v>
      </c>
      <c r="K87" s="229">
        <f t="shared" si="39"/>
        <v>0</v>
      </c>
      <c r="L87" s="229">
        <f t="shared" si="39"/>
        <v>0</v>
      </c>
      <c r="M87" s="546">
        <f>SUM(M82:M86)</f>
        <v>0</v>
      </c>
      <c r="N87" s="121"/>
      <c r="O87" s="121"/>
      <c r="P87" s="121"/>
      <c r="Q87" s="231">
        <f>SUM(Q82:Q86)</f>
        <v>0</v>
      </c>
      <c r="R87" s="229">
        <f>SUM(R82:R86)</f>
        <v>0</v>
      </c>
      <c r="S87" s="121"/>
      <c r="T87" s="227">
        <f>SUM(T82:T86)</f>
        <v>0</v>
      </c>
      <c r="U87" s="227">
        <f>SUM(U82:U86)</f>
        <v>0</v>
      </c>
      <c r="V87" s="542" t="e">
        <f>T87/(T87+U87)</f>
        <v>#DIV/0!</v>
      </c>
    </row>
    <row r="88" spans="1:22" ht="14.25" x14ac:dyDescent="0.3">
      <c r="A88" s="275"/>
      <c r="B88" s="276"/>
      <c r="C88" s="146"/>
      <c r="D88" s="169"/>
      <c r="E88" s="531"/>
      <c r="F88" s="149"/>
      <c r="G88" s="149"/>
      <c r="H88" s="149"/>
      <c r="I88" s="149"/>
      <c r="J88" s="149"/>
      <c r="K88" s="149"/>
      <c r="L88" s="280"/>
      <c r="M88" s="545"/>
      <c r="N88" s="121"/>
      <c r="O88" s="121"/>
      <c r="P88" s="121"/>
      <c r="Q88" s="147"/>
      <c r="R88" s="147"/>
      <c r="S88" s="121"/>
      <c r="T88" s="147">
        <f>IF($E88="Y",$L88,0)</f>
        <v>0</v>
      </c>
      <c r="U88" s="147">
        <f>IF($E88="N",$L88,0)</f>
        <v>0</v>
      </c>
      <c r="V88" s="149">
        <f>P88/12</f>
        <v>0</v>
      </c>
    </row>
    <row r="89" spans="1:22" ht="14.25" x14ac:dyDescent="0.3">
      <c r="A89" s="275">
        <v>4.2</v>
      </c>
      <c r="B89" s="276" t="s">
        <v>165</v>
      </c>
      <c r="C89" s="146"/>
      <c r="D89" s="169"/>
      <c r="E89" s="531"/>
      <c r="F89" s="149"/>
      <c r="G89" s="149"/>
      <c r="H89" s="149"/>
      <c r="I89" s="149"/>
      <c r="J89" s="149"/>
      <c r="K89" s="149"/>
      <c r="L89" s="280">
        <f>SUM(F89:K89)</f>
        <v>0</v>
      </c>
      <c r="M89" s="545">
        <f>D89*L89</f>
        <v>0</v>
      </c>
      <c r="N89" s="121"/>
      <c r="O89" s="121"/>
      <c r="P89" s="121"/>
      <c r="Q89" s="147">
        <f>R89/$O$7</f>
        <v>0</v>
      </c>
      <c r="R89" s="147">
        <f>L89/12</f>
        <v>0</v>
      </c>
      <c r="S89" s="121"/>
      <c r="T89" s="147">
        <f t="shared" ref="T89:T93" si="40">IF($E89="Y",$L89,0)</f>
        <v>0</v>
      </c>
      <c r="U89" s="147">
        <f t="shared" ref="U89:U93" si="41">IF($E89="N",$L89,0)</f>
        <v>0</v>
      </c>
      <c r="V89" s="149">
        <f>P89/12</f>
        <v>0</v>
      </c>
    </row>
    <row r="90" spans="1:22" ht="14.25" x14ac:dyDescent="0.3">
      <c r="A90" s="275"/>
      <c r="B90" s="276"/>
      <c r="C90" s="146"/>
      <c r="D90" s="169"/>
      <c r="E90" s="531"/>
      <c r="F90" s="149"/>
      <c r="G90" s="149"/>
      <c r="H90" s="149"/>
      <c r="I90" s="149"/>
      <c r="J90" s="149"/>
      <c r="K90" s="149"/>
      <c r="L90" s="280">
        <f>SUM(F90:K90)</f>
        <v>0</v>
      </c>
      <c r="M90" s="545">
        <f>D90*L90</f>
        <v>0</v>
      </c>
      <c r="N90" s="121"/>
      <c r="O90" s="121"/>
      <c r="P90" s="121"/>
      <c r="Q90" s="147">
        <f>R90/$O$7</f>
        <v>0</v>
      </c>
      <c r="R90" s="147">
        <f>L90/12</f>
        <v>0</v>
      </c>
      <c r="S90" s="121"/>
      <c r="T90" s="147">
        <f t="shared" si="40"/>
        <v>0</v>
      </c>
      <c r="U90" s="147">
        <f t="shared" si="41"/>
        <v>0</v>
      </c>
      <c r="V90" s="149">
        <f>P90/12</f>
        <v>0</v>
      </c>
    </row>
    <row r="91" spans="1:22" ht="14.25" x14ac:dyDescent="0.3">
      <c r="A91" s="275"/>
      <c r="B91" s="276"/>
      <c r="C91" s="146"/>
      <c r="D91" s="169"/>
      <c r="E91" s="531"/>
      <c r="F91" s="149"/>
      <c r="G91" s="149"/>
      <c r="H91" s="149"/>
      <c r="I91" s="149"/>
      <c r="J91" s="149"/>
      <c r="K91" s="149"/>
      <c r="L91" s="280">
        <f>SUM(F91:K91)</f>
        <v>0</v>
      </c>
      <c r="M91" s="545">
        <f>D91*L91</f>
        <v>0</v>
      </c>
      <c r="N91" s="121"/>
      <c r="O91" s="121"/>
      <c r="P91" s="121"/>
      <c r="Q91" s="147">
        <f>R91/$O$7</f>
        <v>0</v>
      </c>
      <c r="R91" s="147">
        <f>L91/12</f>
        <v>0</v>
      </c>
      <c r="S91" s="121"/>
      <c r="T91" s="147">
        <f t="shared" si="40"/>
        <v>0</v>
      </c>
      <c r="U91" s="147">
        <f t="shared" si="41"/>
        <v>0</v>
      </c>
      <c r="V91" s="149">
        <f>P91/12</f>
        <v>0</v>
      </c>
    </row>
    <row r="92" spans="1:22" ht="14.25" x14ac:dyDescent="0.3">
      <c r="A92" s="275"/>
      <c r="B92" s="276"/>
      <c r="C92" s="146"/>
      <c r="D92" s="169"/>
      <c r="E92" s="531"/>
      <c r="F92" s="149"/>
      <c r="G92" s="149"/>
      <c r="H92" s="149"/>
      <c r="I92" s="149"/>
      <c r="J92" s="149"/>
      <c r="K92" s="149"/>
      <c r="L92" s="280">
        <f>SUM(F92:K92)</f>
        <v>0</v>
      </c>
      <c r="M92" s="545">
        <f>D92*L92</f>
        <v>0</v>
      </c>
      <c r="N92" s="121"/>
      <c r="O92" s="121"/>
      <c r="P92" s="121"/>
      <c r="Q92" s="147">
        <f>R92/$O$7</f>
        <v>0</v>
      </c>
      <c r="R92" s="147">
        <f>L92/12</f>
        <v>0</v>
      </c>
      <c r="S92" s="121"/>
      <c r="T92" s="147">
        <f t="shared" si="40"/>
        <v>0</v>
      </c>
      <c r="U92" s="147">
        <f t="shared" si="41"/>
        <v>0</v>
      </c>
      <c r="V92" s="149">
        <f>P92/12</f>
        <v>0</v>
      </c>
    </row>
    <row r="93" spans="1:22" ht="14.25" x14ac:dyDescent="0.3">
      <c r="A93" s="275"/>
      <c r="B93" s="276"/>
      <c r="C93" s="146"/>
      <c r="D93" s="169"/>
      <c r="E93" s="531"/>
      <c r="F93" s="149"/>
      <c r="G93" s="149"/>
      <c r="H93" s="149"/>
      <c r="I93" s="149"/>
      <c r="J93" s="149"/>
      <c r="K93" s="149"/>
      <c r="L93" s="280">
        <f>SUM(F93:K93)</f>
        <v>0</v>
      </c>
      <c r="M93" s="545">
        <f>D93*L93</f>
        <v>0</v>
      </c>
      <c r="N93" s="121"/>
      <c r="O93" s="121"/>
      <c r="P93" s="121"/>
      <c r="Q93" s="147">
        <f>R93/$O$7</f>
        <v>0</v>
      </c>
      <c r="R93" s="147">
        <f>L93/12</f>
        <v>0</v>
      </c>
      <c r="S93" s="121"/>
      <c r="T93" s="147">
        <f t="shared" si="40"/>
        <v>0</v>
      </c>
      <c r="U93" s="147">
        <f t="shared" si="41"/>
        <v>0</v>
      </c>
      <c r="V93" s="149">
        <f>P93/12</f>
        <v>0</v>
      </c>
    </row>
    <row r="94" spans="1:22" ht="15" thickBot="1" x14ac:dyDescent="0.35">
      <c r="A94" s="224"/>
      <c r="B94" s="225" t="s">
        <v>166</v>
      </c>
      <c r="C94" s="226"/>
      <c r="D94" s="228"/>
      <c r="E94" s="532"/>
      <c r="F94" s="229">
        <f>SUM(F89:F93)</f>
        <v>0</v>
      </c>
      <c r="G94" s="229">
        <f t="shared" ref="G94:L94" si="42">SUM(G89:G93)</f>
        <v>0</v>
      </c>
      <c r="H94" s="229">
        <f t="shared" si="42"/>
        <v>0</v>
      </c>
      <c r="I94" s="229">
        <f t="shared" si="42"/>
        <v>0</v>
      </c>
      <c r="J94" s="229">
        <f t="shared" si="42"/>
        <v>0</v>
      </c>
      <c r="K94" s="229">
        <f t="shared" si="42"/>
        <v>0</v>
      </c>
      <c r="L94" s="229">
        <f t="shared" si="42"/>
        <v>0</v>
      </c>
      <c r="M94" s="546">
        <f>SUM(M89:M93)</f>
        <v>0</v>
      </c>
      <c r="N94" s="121"/>
      <c r="O94" s="121"/>
      <c r="P94" s="121"/>
      <c r="Q94" s="231">
        <f>SUM(Q89:Q93)</f>
        <v>0</v>
      </c>
      <c r="R94" s="229">
        <f>SUM(R89:R93)</f>
        <v>0</v>
      </c>
      <c r="S94" s="121"/>
      <c r="T94" s="227">
        <f>SUM(T89:T93)</f>
        <v>0</v>
      </c>
      <c r="U94" s="227">
        <f>SUM(U89:U93)</f>
        <v>0</v>
      </c>
      <c r="V94" s="542" t="e">
        <f>T94/(T94+U94)</f>
        <v>#DIV/0!</v>
      </c>
    </row>
    <row r="95" spans="1:22" ht="14.25" x14ac:dyDescent="0.3">
      <c r="A95" s="144"/>
      <c r="B95" s="145"/>
      <c r="C95" s="146"/>
      <c r="D95" s="169"/>
      <c r="E95" s="531"/>
      <c r="F95" s="149"/>
      <c r="G95" s="149"/>
      <c r="H95" s="149"/>
      <c r="I95" s="149"/>
      <c r="J95" s="149"/>
      <c r="K95" s="149"/>
      <c r="L95" s="149"/>
      <c r="M95" s="551"/>
      <c r="N95" s="121"/>
      <c r="O95" s="121"/>
      <c r="P95" s="121"/>
      <c r="Q95" s="147"/>
      <c r="R95" s="147"/>
      <c r="S95" s="121"/>
      <c r="T95" s="147"/>
      <c r="U95" s="147"/>
      <c r="V95" s="149"/>
    </row>
    <row r="96" spans="1:22" ht="15" thickBot="1" x14ac:dyDescent="0.35">
      <c r="A96" s="253"/>
      <c r="B96" s="254" t="s">
        <v>167</v>
      </c>
      <c r="C96" s="255"/>
      <c r="D96" s="256"/>
      <c r="E96" s="535"/>
      <c r="F96" s="256">
        <f t="shared" ref="F96:M96" si="43">SUM(F87,F94)</f>
        <v>0</v>
      </c>
      <c r="G96" s="256">
        <f t="shared" si="43"/>
        <v>0</v>
      </c>
      <c r="H96" s="256">
        <f t="shared" si="43"/>
        <v>0</v>
      </c>
      <c r="I96" s="256">
        <f t="shared" si="43"/>
        <v>0</v>
      </c>
      <c r="J96" s="256">
        <f t="shared" si="43"/>
        <v>0</v>
      </c>
      <c r="K96" s="256">
        <f t="shared" si="43"/>
        <v>0</v>
      </c>
      <c r="L96" s="256">
        <f t="shared" si="43"/>
        <v>0</v>
      </c>
      <c r="M96" s="439">
        <f t="shared" si="43"/>
        <v>0</v>
      </c>
      <c r="N96" s="121"/>
      <c r="O96" s="121"/>
      <c r="P96" s="121"/>
      <c r="Q96" s="256">
        <f>SUM(Q87,Q94)</f>
        <v>0</v>
      </c>
      <c r="R96" s="256">
        <f>SUM(R87,R94)</f>
        <v>0</v>
      </c>
      <c r="S96" s="121"/>
      <c r="T96" s="256">
        <f>SUM(T87,T94)</f>
        <v>0</v>
      </c>
      <c r="U96" s="256">
        <f>SUM(U87,U94)</f>
        <v>0</v>
      </c>
      <c r="V96" s="555" t="e">
        <f>T96/(T96+U96)</f>
        <v>#DIV/0!</v>
      </c>
    </row>
    <row r="97" spans="1:22" ht="14.25" x14ac:dyDescent="0.3">
      <c r="A97" s="157"/>
      <c r="B97" s="145"/>
      <c r="C97" s="146"/>
      <c r="D97" s="148"/>
      <c r="E97" s="531"/>
      <c r="F97" s="149"/>
      <c r="G97" s="149"/>
      <c r="H97" s="149"/>
      <c r="I97" s="149"/>
      <c r="J97" s="149"/>
      <c r="K97" s="149"/>
      <c r="L97" s="149"/>
      <c r="M97" s="551"/>
      <c r="N97" s="121"/>
      <c r="O97" s="121"/>
      <c r="P97" s="121"/>
      <c r="Q97" s="146"/>
      <c r="R97" s="146"/>
      <c r="S97" s="121"/>
      <c r="T97" s="146"/>
      <c r="U97" s="146"/>
      <c r="V97" s="559"/>
    </row>
    <row r="98" spans="1:22" ht="14.25" x14ac:dyDescent="0.3">
      <c r="A98" s="233">
        <v>5</v>
      </c>
      <c r="B98" s="242" t="s">
        <v>168</v>
      </c>
      <c r="C98" s="235"/>
      <c r="D98" s="235"/>
      <c r="E98" s="537"/>
      <c r="F98" s="240"/>
      <c r="G98" s="240"/>
      <c r="H98" s="240"/>
      <c r="I98" s="240"/>
      <c r="J98" s="240"/>
      <c r="K98" s="240"/>
      <c r="L98" s="236"/>
      <c r="M98" s="544"/>
      <c r="N98" s="121"/>
      <c r="O98" s="121"/>
      <c r="P98" s="121"/>
      <c r="Q98" s="235"/>
      <c r="R98" s="235"/>
      <c r="S98" s="121"/>
      <c r="T98" s="235"/>
      <c r="U98" s="235"/>
      <c r="V98" s="556"/>
    </row>
    <row r="99" spans="1:22" ht="14.25" x14ac:dyDescent="0.3">
      <c r="A99" s="275">
        <v>5.0999999999999996</v>
      </c>
      <c r="B99" s="276" t="s">
        <v>169</v>
      </c>
      <c r="C99" s="146"/>
      <c r="D99" s="169"/>
      <c r="E99" s="531"/>
      <c r="F99" s="149"/>
      <c r="G99" s="149"/>
      <c r="H99" s="149"/>
      <c r="I99" s="149"/>
      <c r="J99" s="149"/>
      <c r="K99" s="149"/>
      <c r="L99" s="280">
        <f>SUM(F99:K99)</f>
        <v>0</v>
      </c>
      <c r="M99" s="545">
        <f>D99*L99</f>
        <v>0</v>
      </c>
      <c r="N99" s="121"/>
      <c r="O99" s="121"/>
      <c r="P99" s="121"/>
      <c r="Q99" s="147">
        <f>R99/$O$7</f>
        <v>0</v>
      </c>
      <c r="R99" s="147">
        <f>L99/12</f>
        <v>0</v>
      </c>
      <c r="S99" s="121"/>
      <c r="T99" s="147">
        <f>IF($E99="Y",$L99,0)</f>
        <v>0</v>
      </c>
      <c r="U99" s="147">
        <f>IF($E99="N",$L99,0)</f>
        <v>0</v>
      </c>
      <c r="V99" s="149">
        <f>P99/12</f>
        <v>0</v>
      </c>
    </row>
    <row r="100" spans="1:22" ht="14.25" x14ac:dyDescent="0.3">
      <c r="A100" s="275"/>
      <c r="B100" s="276"/>
      <c r="C100" s="146"/>
      <c r="D100" s="169"/>
      <c r="E100" s="531"/>
      <c r="F100" s="149"/>
      <c r="G100" s="149"/>
      <c r="H100" s="149"/>
      <c r="I100" s="149"/>
      <c r="J100" s="149"/>
      <c r="K100" s="149"/>
      <c r="L100" s="280">
        <f>SUM(F100:K100)</f>
        <v>0</v>
      </c>
      <c r="M100" s="545">
        <f>D100*L100</f>
        <v>0</v>
      </c>
      <c r="N100" s="121"/>
      <c r="O100" s="121"/>
      <c r="P100" s="121"/>
      <c r="Q100" s="147">
        <f>R100/$O$7</f>
        <v>0</v>
      </c>
      <c r="R100" s="147">
        <f>L100/12</f>
        <v>0</v>
      </c>
      <c r="S100" s="121"/>
      <c r="T100" s="147">
        <f t="shared" ref="T100:T103" si="44">IF($E100="Y",$L100,0)</f>
        <v>0</v>
      </c>
      <c r="U100" s="147">
        <f t="shared" ref="U100:U103" si="45">IF($E100="N",$L100,0)</f>
        <v>0</v>
      </c>
      <c r="V100" s="149">
        <f>P100/12</f>
        <v>0</v>
      </c>
    </row>
    <row r="101" spans="1:22" ht="14.25" x14ac:dyDescent="0.3">
      <c r="A101" s="275"/>
      <c r="B101" s="276"/>
      <c r="C101" s="146"/>
      <c r="D101" s="169"/>
      <c r="E101" s="531"/>
      <c r="F101" s="149"/>
      <c r="G101" s="149"/>
      <c r="H101" s="149"/>
      <c r="I101" s="149"/>
      <c r="J101" s="149"/>
      <c r="K101" s="149"/>
      <c r="L101" s="280">
        <f>SUM(F101:K101)</f>
        <v>0</v>
      </c>
      <c r="M101" s="545">
        <f>D101*L101</f>
        <v>0</v>
      </c>
      <c r="N101" s="121"/>
      <c r="O101" s="121"/>
      <c r="P101" s="121"/>
      <c r="Q101" s="147">
        <f>R101/$O$7</f>
        <v>0</v>
      </c>
      <c r="R101" s="147">
        <f>L101/12</f>
        <v>0</v>
      </c>
      <c r="S101" s="121"/>
      <c r="T101" s="147">
        <f t="shared" si="44"/>
        <v>0</v>
      </c>
      <c r="U101" s="147">
        <f t="shared" si="45"/>
        <v>0</v>
      </c>
      <c r="V101" s="149">
        <f>P101/12</f>
        <v>0</v>
      </c>
    </row>
    <row r="102" spans="1:22" ht="14.25" x14ac:dyDescent="0.3">
      <c r="A102" s="275"/>
      <c r="B102" s="276"/>
      <c r="C102" s="146"/>
      <c r="D102" s="169"/>
      <c r="E102" s="531"/>
      <c r="F102" s="149"/>
      <c r="G102" s="149"/>
      <c r="H102" s="149"/>
      <c r="I102" s="149"/>
      <c r="J102" s="149"/>
      <c r="K102" s="149"/>
      <c r="L102" s="280">
        <f>SUM(F102:K102)</f>
        <v>0</v>
      </c>
      <c r="M102" s="545">
        <f>D102*L102</f>
        <v>0</v>
      </c>
      <c r="N102" s="121"/>
      <c r="O102" s="121"/>
      <c r="P102" s="121"/>
      <c r="Q102" s="147">
        <f>R102/$O$7</f>
        <v>0</v>
      </c>
      <c r="R102" s="147">
        <f>L102/12</f>
        <v>0</v>
      </c>
      <c r="S102" s="121"/>
      <c r="T102" s="147">
        <f t="shared" si="44"/>
        <v>0</v>
      </c>
      <c r="U102" s="147">
        <f t="shared" si="45"/>
        <v>0</v>
      </c>
      <c r="V102" s="149">
        <f>P102/12</f>
        <v>0</v>
      </c>
    </row>
    <row r="103" spans="1:22" ht="14.25" x14ac:dyDescent="0.3">
      <c r="A103" s="275"/>
      <c r="B103" s="276"/>
      <c r="C103" s="146"/>
      <c r="D103" s="169"/>
      <c r="E103" s="531"/>
      <c r="F103" s="149"/>
      <c r="G103" s="149"/>
      <c r="H103" s="149"/>
      <c r="I103" s="149"/>
      <c r="J103" s="149"/>
      <c r="K103" s="149"/>
      <c r="L103" s="280">
        <f>SUM(F103:K103)</f>
        <v>0</v>
      </c>
      <c r="M103" s="545">
        <f>D103*L103</f>
        <v>0</v>
      </c>
      <c r="N103" s="121"/>
      <c r="O103" s="121"/>
      <c r="P103" s="121"/>
      <c r="Q103" s="147">
        <f>R103/$O$7</f>
        <v>0</v>
      </c>
      <c r="R103" s="147">
        <f>L103/12</f>
        <v>0</v>
      </c>
      <c r="S103" s="121"/>
      <c r="T103" s="147">
        <f t="shared" si="44"/>
        <v>0</v>
      </c>
      <c r="U103" s="147">
        <f t="shared" si="45"/>
        <v>0</v>
      </c>
      <c r="V103" s="149">
        <f>P103/12</f>
        <v>0</v>
      </c>
    </row>
    <row r="104" spans="1:22" ht="15" thickBot="1" x14ac:dyDescent="0.35">
      <c r="A104" s="224"/>
      <c r="B104" s="225" t="s">
        <v>170</v>
      </c>
      <c r="C104" s="226"/>
      <c r="D104" s="228"/>
      <c r="E104" s="532"/>
      <c r="F104" s="229">
        <f>SUM(F99:F103)</f>
        <v>0</v>
      </c>
      <c r="G104" s="229">
        <f t="shared" ref="G104:L104" si="46">SUM(G99:G103)</f>
        <v>0</v>
      </c>
      <c r="H104" s="229">
        <f t="shared" si="46"/>
        <v>0</v>
      </c>
      <c r="I104" s="229">
        <f t="shared" si="46"/>
        <v>0</v>
      </c>
      <c r="J104" s="229">
        <f t="shared" si="46"/>
        <v>0</v>
      </c>
      <c r="K104" s="229">
        <f t="shared" si="46"/>
        <v>0</v>
      </c>
      <c r="L104" s="229">
        <f t="shared" si="46"/>
        <v>0</v>
      </c>
      <c r="M104" s="546">
        <f>SUM(M99:M103)</f>
        <v>0</v>
      </c>
      <c r="N104" s="121"/>
      <c r="O104" s="121"/>
      <c r="P104" s="121"/>
      <c r="Q104" s="231">
        <f>SUM(Q99:Q103)</f>
        <v>0</v>
      </c>
      <c r="R104" s="229">
        <f>SUM(R99:R103)</f>
        <v>0</v>
      </c>
      <c r="S104" s="121"/>
      <c r="T104" s="227">
        <f>SUM(T99:T103)</f>
        <v>0</v>
      </c>
      <c r="U104" s="227">
        <f>SUM(U99:U103)</f>
        <v>0</v>
      </c>
      <c r="V104" s="542" t="e">
        <f>T104/(T104+U104)</f>
        <v>#DIV/0!</v>
      </c>
    </row>
    <row r="105" spans="1:22" ht="14.25" x14ac:dyDescent="0.3">
      <c r="A105" s="275"/>
      <c r="B105" s="276"/>
      <c r="C105" s="146"/>
      <c r="D105" s="169"/>
      <c r="E105" s="531"/>
      <c r="F105" s="149"/>
      <c r="G105" s="149"/>
      <c r="H105" s="149"/>
      <c r="I105" s="149"/>
      <c r="J105" s="149"/>
      <c r="K105" s="149"/>
      <c r="L105" s="280"/>
      <c r="M105" s="545"/>
      <c r="N105" s="121"/>
      <c r="O105" s="121"/>
      <c r="P105" s="121"/>
      <c r="Q105" s="147"/>
      <c r="R105" s="147"/>
      <c r="S105" s="121"/>
      <c r="T105" s="147"/>
      <c r="U105" s="147"/>
      <c r="V105" s="149"/>
    </row>
    <row r="106" spans="1:22" ht="14.25" x14ac:dyDescent="0.3">
      <c r="A106" s="275">
        <v>5.2</v>
      </c>
      <c r="B106" s="276" t="s">
        <v>168</v>
      </c>
      <c r="C106" s="146"/>
      <c r="D106" s="169"/>
      <c r="E106" s="531"/>
      <c r="F106" s="149"/>
      <c r="G106" s="149"/>
      <c r="H106" s="149"/>
      <c r="I106" s="149"/>
      <c r="J106" s="149"/>
      <c r="K106" s="149"/>
      <c r="L106" s="280">
        <f>SUM(F106:K106)</f>
        <v>0</v>
      </c>
      <c r="M106" s="545">
        <f>D106*L106</f>
        <v>0</v>
      </c>
      <c r="N106" s="121"/>
      <c r="O106" s="121"/>
      <c r="P106" s="121"/>
      <c r="Q106" s="147">
        <f>R106/$O$7</f>
        <v>0</v>
      </c>
      <c r="R106" s="147">
        <f>L106/12</f>
        <v>0</v>
      </c>
      <c r="S106" s="121"/>
      <c r="T106" s="147">
        <f>IF($E106="Y",$L106,0)</f>
        <v>0</v>
      </c>
      <c r="U106" s="147">
        <f>IF($E106="N",$L106,0)</f>
        <v>0</v>
      </c>
      <c r="V106" s="149">
        <f>P106/12</f>
        <v>0</v>
      </c>
    </row>
    <row r="107" spans="1:22" ht="14.25" x14ac:dyDescent="0.3">
      <c r="A107" s="275"/>
      <c r="B107" s="276"/>
      <c r="C107" s="146"/>
      <c r="D107" s="169"/>
      <c r="E107" s="531"/>
      <c r="F107" s="149"/>
      <c r="G107" s="149"/>
      <c r="H107" s="149"/>
      <c r="I107" s="149"/>
      <c r="J107" s="149"/>
      <c r="K107" s="149"/>
      <c r="L107" s="280">
        <f>SUM(F107:K107)</f>
        <v>0</v>
      </c>
      <c r="M107" s="545">
        <f>D107*L107</f>
        <v>0</v>
      </c>
      <c r="N107" s="121"/>
      <c r="O107" s="121"/>
      <c r="P107" s="121"/>
      <c r="Q107" s="147">
        <f>R107/$O$7</f>
        <v>0</v>
      </c>
      <c r="R107" s="147">
        <f>L107/12</f>
        <v>0</v>
      </c>
      <c r="S107" s="121"/>
      <c r="T107" s="147">
        <f t="shared" ref="T107:T110" si="47">IF($E107="Y",$L107,0)</f>
        <v>0</v>
      </c>
      <c r="U107" s="147">
        <f t="shared" ref="U107:U110" si="48">IF($E107="N",$L107,0)</f>
        <v>0</v>
      </c>
      <c r="V107" s="149">
        <f>P107/12</f>
        <v>0</v>
      </c>
    </row>
    <row r="108" spans="1:22" ht="14.25" x14ac:dyDescent="0.3">
      <c r="A108" s="275"/>
      <c r="B108" s="276"/>
      <c r="C108" s="146"/>
      <c r="D108" s="169"/>
      <c r="E108" s="531"/>
      <c r="F108" s="149"/>
      <c r="G108" s="149"/>
      <c r="H108" s="149"/>
      <c r="I108" s="149"/>
      <c r="J108" s="149"/>
      <c r="K108" s="149"/>
      <c r="L108" s="280">
        <f>SUM(F108:K108)</f>
        <v>0</v>
      </c>
      <c r="M108" s="545">
        <f>D108*L108</f>
        <v>0</v>
      </c>
      <c r="N108" s="121"/>
      <c r="O108" s="121"/>
      <c r="P108" s="121"/>
      <c r="Q108" s="147">
        <f>R108/$O$7</f>
        <v>0</v>
      </c>
      <c r="R108" s="147">
        <f>L108/12</f>
        <v>0</v>
      </c>
      <c r="S108" s="121"/>
      <c r="T108" s="147">
        <f t="shared" si="47"/>
        <v>0</v>
      </c>
      <c r="U108" s="147">
        <f t="shared" si="48"/>
        <v>0</v>
      </c>
      <c r="V108" s="149">
        <f>P108/12</f>
        <v>0</v>
      </c>
    </row>
    <row r="109" spans="1:22" ht="14.25" x14ac:dyDescent="0.3">
      <c r="A109" s="275"/>
      <c r="B109" s="276"/>
      <c r="C109" s="146"/>
      <c r="D109" s="169"/>
      <c r="E109" s="531"/>
      <c r="F109" s="149"/>
      <c r="G109" s="149"/>
      <c r="H109" s="149"/>
      <c r="I109" s="149"/>
      <c r="J109" s="149"/>
      <c r="K109" s="149"/>
      <c r="L109" s="280">
        <f>SUM(F109:K109)</f>
        <v>0</v>
      </c>
      <c r="M109" s="545">
        <f>D109*L109</f>
        <v>0</v>
      </c>
      <c r="N109" s="121"/>
      <c r="O109" s="121"/>
      <c r="P109" s="121"/>
      <c r="Q109" s="147">
        <f>R109/$O$7</f>
        <v>0</v>
      </c>
      <c r="R109" s="147">
        <f>L109/12</f>
        <v>0</v>
      </c>
      <c r="S109" s="121"/>
      <c r="T109" s="147">
        <f t="shared" si="47"/>
        <v>0</v>
      </c>
      <c r="U109" s="147">
        <f t="shared" si="48"/>
        <v>0</v>
      </c>
      <c r="V109" s="149">
        <f>P109/12</f>
        <v>0</v>
      </c>
    </row>
    <row r="110" spans="1:22" ht="14.25" x14ac:dyDescent="0.3">
      <c r="A110" s="275"/>
      <c r="B110" s="276"/>
      <c r="C110" s="146"/>
      <c r="D110" s="169"/>
      <c r="E110" s="531"/>
      <c r="F110" s="149"/>
      <c r="G110" s="149"/>
      <c r="H110" s="149"/>
      <c r="I110" s="149"/>
      <c r="J110" s="149"/>
      <c r="K110" s="149"/>
      <c r="L110" s="280">
        <f>SUM(F110:K110)</f>
        <v>0</v>
      </c>
      <c r="M110" s="545">
        <f>D110*L110</f>
        <v>0</v>
      </c>
      <c r="N110" s="121"/>
      <c r="O110" s="121"/>
      <c r="P110" s="121"/>
      <c r="Q110" s="147">
        <f>R110/$O$7</f>
        <v>0</v>
      </c>
      <c r="R110" s="147">
        <f>L110/12</f>
        <v>0</v>
      </c>
      <c r="S110" s="121"/>
      <c r="T110" s="147">
        <f t="shared" si="47"/>
        <v>0</v>
      </c>
      <c r="U110" s="147">
        <f t="shared" si="48"/>
        <v>0</v>
      </c>
      <c r="V110" s="149">
        <f>P110/12</f>
        <v>0</v>
      </c>
    </row>
    <row r="111" spans="1:22" ht="15" thickBot="1" x14ac:dyDescent="0.35">
      <c r="A111" s="224"/>
      <c r="B111" s="225" t="s">
        <v>171</v>
      </c>
      <c r="C111" s="226"/>
      <c r="D111" s="228"/>
      <c r="E111" s="532"/>
      <c r="F111" s="229">
        <f>SUM(F106:F110)</f>
        <v>0</v>
      </c>
      <c r="G111" s="229">
        <f t="shared" ref="G111:L111" si="49">SUM(G106:G110)</f>
        <v>0</v>
      </c>
      <c r="H111" s="229">
        <f t="shared" si="49"/>
        <v>0</v>
      </c>
      <c r="I111" s="229">
        <f t="shared" si="49"/>
        <v>0</v>
      </c>
      <c r="J111" s="229">
        <f t="shared" si="49"/>
        <v>0</v>
      </c>
      <c r="K111" s="229">
        <f t="shared" si="49"/>
        <v>0</v>
      </c>
      <c r="L111" s="229">
        <f t="shared" si="49"/>
        <v>0</v>
      </c>
      <c r="M111" s="546">
        <f>SUM(M106:M110)</f>
        <v>0</v>
      </c>
      <c r="N111" s="121"/>
      <c r="O111" s="121"/>
      <c r="P111" s="121"/>
      <c r="Q111" s="231">
        <f>SUM(Q106:Q110)</f>
        <v>0</v>
      </c>
      <c r="R111" s="229">
        <f>SUM(R106:R110)</f>
        <v>0</v>
      </c>
      <c r="S111" s="121"/>
      <c r="T111" s="227">
        <f>SUM(T106:T110)</f>
        <v>0</v>
      </c>
      <c r="U111" s="227">
        <f>SUM(U106:U110)</f>
        <v>0</v>
      </c>
      <c r="V111" s="542" t="e">
        <f>T111/(T111+U111)</f>
        <v>#DIV/0!</v>
      </c>
    </row>
    <row r="112" spans="1:22" ht="14.25" x14ac:dyDescent="0.3">
      <c r="A112" s="144"/>
      <c r="B112" s="145"/>
      <c r="C112" s="146"/>
      <c r="D112" s="169"/>
      <c r="E112" s="531"/>
      <c r="F112" s="149"/>
      <c r="G112" s="149"/>
      <c r="H112" s="149"/>
      <c r="I112" s="149"/>
      <c r="J112" s="149"/>
      <c r="K112" s="149"/>
      <c r="L112" s="149"/>
      <c r="M112" s="551"/>
      <c r="N112" s="121"/>
      <c r="O112" s="121"/>
      <c r="P112" s="121"/>
      <c r="Q112" s="147"/>
      <c r="R112" s="147"/>
      <c r="S112" s="121"/>
      <c r="T112" s="147"/>
      <c r="U112" s="147"/>
      <c r="V112" s="149"/>
    </row>
    <row r="113" spans="1:22" ht="15" thickBot="1" x14ac:dyDescent="0.35">
      <c r="A113" s="253"/>
      <c r="B113" s="254" t="s">
        <v>171</v>
      </c>
      <c r="C113" s="255"/>
      <c r="D113" s="256"/>
      <c r="E113" s="535"/>
      <c r="F113" s="256">
        <f t="shared" ref="F113:M113" si="50">SUM(F104,F111)</f>
        <v>0</v>
      </c>
      <c r="G113" s="256">
        <f t="shared" si="50"/>
        <v>0</v>
      </c>
      <c r="H113" s="256">
        <f t="shared" si="50"/>
        <v>0</v>
      </c>
      <c r="I113" s="256">
        <f t="shared" si="50"/>
        <v>0</v>
      </c>
      <c r="J113" s="256">
        <f t="shared" si="50"/>
        <v>0</v>
      </c>
      <c r="K113" s="256">
        <f t="shared" si="50"/>
        <v>0</v>
      </c>
      <c r="L113" s="256">
        <f t="shared" si="50"/>
        <v>0</v>
      </c>
      <c r="M113" s="439">
        <f t="shared" si="50"/>
        <v>0</v>
      </c>
      <c r="N113" s="121"/>
      <c r="O113" s="121"/>
      <c r="P113" s="121"/>
      <c r="Q113" s="256">
        <f>SUM(Q104,Q111)</f>
        <v>0</v>
      </c>
      <c r="R113" s="256">
        <f>SUM(R104,R111)</f>
        <v>0</v>
      </c>
      <c r="S113" s="121"/>
      <c r="T113" s="256">
        <f>SUM(T104,T111)</f>
        <v>0</v>
      </c>
      <c r="U113" s="256">
        <f>SUM(U104,U111)</f>
        <v>0</v>
      </c>
      <c r="V113" s="555" t="e">
        <f>T113/(T113+U113)</f>
        <v>#DIV/0!</v>
      </c>
    </row>
    <row r="114" spans="1:22" ht="14.25" x14ac:dyDescent="0.3">
      <c r="A114" s="157"/>
      <c r="B114" s="145"/>
      <c r="C114" s="146"/>
      <c r="D114" s="148"/>
      <c r="E114" s="531"/>
      <c r="F114" s="149"/>
      <c r="G114" s="149"/>
      <c r="H114" s="149"/>
      <c r="I114" s="149"/>
      <c r="J114" s="149"/>
      <c r="K114" s="149"/>
      <c r="L114" s="149"/>
      <c r="M114" s="551"/>
      <c r="N114" s="121"/>
      <c r="O114" s="121"/>
      <c r="P114" s="121"/>
      <c r="Q114" s="146"/>
      <c r="R114" s="146"/>
      <c r="S114" s="121"/>
      <c r="T114" s="146"/>
      <c r="U114" s="146"/>
      <c r="V114" s="559"/>
    </row>
    <row r="115" spans="1:22" ht="14.25" x14ac:dyDescent="0.3">
      <c r="A115" s="233">
        <v>6</v>
      </c>
      <c r="B115" s="242" t="s">
        <v>172</v>
      </c>
      <c r="C115" s="235"/>
      <c r="D115" s="235"/>
      <c r="E115" s="537"/>
      <c r="F115" s="240"/>
      <c r="G115" s="240"/>
      <c r="H115" s="240"/>
      <c r="I115" s="240"/>
      <c r="J115" s="240"/>
      <c r="K115" s="240"/>
      <c r="L115" s="236"/>
      <c r="M115" s="544"/>
      <c r="N115" s="121"/>
      <c r="O115" s="121"/>
      <c r="P115" s="121"/>
      <c r="Q115" s="235"/>
      <c r="R115" s="235"/>
      <c r="S115" s="121"/>
      <c r="T115" s="235"/>
      <c r="U115" s="235"/>
      <c r="V115" s="556"/>
    </row>
    <row r="116" spans="1:22" ht="14.25" x14ac:dyDescent="0.3">
      <c r="A116" s="275">
        <v>6.1</v>
      </c>
      <c r="B116" s="276" t="s">
        <v>173</v>
      </c>
      <c r="C116" s="146"/>
      <c r="D116" s="169"/>
      <c r="E116" s="531"/>
      <c r="F116" s="149"/>
      <c r="G116" s="149"/>
      <c r="H116" s="149"/>
      <c r="I116" s="149"/>
      <c r="J116" s="149"/>
      <c r="K116" s="149"/>
      <c r="L116" s="280">
        <f>SUM(F116:K116)</f>
        <v>0</v>
      </c>
      <c r="M116" s="545">
        <f>D116*L116</f>
        <v>0</v>
      </c>
      <c r="N116" s="121"/>
      <c r="O116" s="121"/>
      <c r="P116" s="121"/>
      <c r="Q116" s="147">
        <f>R116/$O$7</f>
        <v>0</v>
      </c>
      <c r="R116" s="147">
        <f>L116/12</f>
        <v>0</v>
      </c>
      <c r="S116" s="121"/>
      <c r="T116" s="147">
        <f>IF($E116="Y",$L116,0)</f>
        <v>0</v>
      </c>
      <c r="U116" s="147">
        <f>IF($E116="N",$L116,0)</f>
        <v>0</v>
      </c>
      <c r="V116" s="149">
        <f>P116/12</f>
        <v>0</v>
      </c>
    </row>
    <row r="117" spans="1:22" ht="14.25" x14ac:dyDescent="0.3">
      <c r="A117" s="275"/>
      <c r="B117" s="276"/>
      <c r="C117" s="146"/>
      <c r="D117" s="169"/>
      <c r="E117" s="531"/>
      <c r="F117" s="149"/>
      <c r="G117" s="149"/>
      <c r="H117" s="149"/>
      <c r="I117" s="149"/>
      <c r="J117" s="149"/>
      <c r="K117" s="149"/>
      <c r="L117" s="280">
        <f>SUM(F117:K117)</f>
        <v>0</v>
      </c>
      <c r="M117" s="545">
        <f>D117*L117</f>
        <v>0</v>
      </c>
      <c r="N117" s="121"/>
      <c r="O117" s="121"/>
      <c r="P117" s="121"/>
      <c r="Q117" s="147">
        <f>R117/$O$7</f>
        <v>0</v>
      </c>
      <c r="R117" s="147">
        <f>L117/12</f>
        <v>0</v>
      </c>
      <c r="S117" s="121"/>
      <c r="T117" s="147">
        <f t="shared" ref="T117:T120" si="51">IF($E117="Y",$L117,0)</f>
        <v>0</v>
      </c>
      <c r="U117" s="147">
        <f t="shared" ref="U117:U120" si="52">IF($E117="N",$L117,0)</f>
        <v>0</v>
      </c>
      <c r="V117" s="149">
        <f>P117/12</f>
        <v>0</v>
      </c>
    </row>
    <row r="118" spans="1:22" ht="14.25" x14ac:dyDescent="0.3">
      <c r="A118" s="275"/>
      <c r="B118" s="276"/>
      <c r="C118" s="146"/>
      <c r="D118" s="169"/>
      <c r="E118" s="531"/>
      <c r="F118" s="149"/>
      <c r="G118" s="149"/>
      <c r="H118" s="149"/>
      <c r="I118" s="149"/>
      <c r="J118" s="149"/>
      <c r="K118" s="149"/>
      <c r="L118" s="280">
        <f>SUM(F118:K118)</f>
        <v>0</v>
      </c>
      <c r="M118" s="545">
        <f>D118*L118</f>
        <v>0</v>
      </c>
      <c r="N118" s="121"/>
      <c r="O118" s="121"/>
      <c r="P118" s="121"/>
      <c r="Q118" s="147">
        <f>R118/$O$7</f>
        <v>0</v>
      </c>
      <c r="R118" s="147">
        <f>L118/12</f>
        <v>0</v>
      </c>
      <c r="S118" s="121"/>
      <c r="T118" s="147">
        <f t="shared" si="51"/>
        <v>0</v>
      </c>
      <c r="U118" s="147">
        <f t="shared" si="52"/>
        <v>0</v>
      </c>
      <c r="V118" s="149">
        <f>P118/12</f>
        <v>0</v>
      </c>
    </row>
    <row r="119" spans="1:22" ht="14.25" x14ac:dyDescent="0.3">
      <c r="A119" s="275"/>
      <c r="B119" s="276"/>
      <c r="C119" s="146"/>
      <c r="D119" s="169"/>
      <c r="E119" s="531"/>
      <c r="F119" s="149"/>
      <c r="G119" s="149"/>
      <c r="H119" s="149"/>
      <c r="I119" s="149"/>
      <c r="J119" s="149"/>
      <c r="K119" s="149"/>
      <c r="L119" s="280">
        <f>SUM(F119:K119)</f>
        <v>0</v>
      </c>
      <c r="M119" s="545">
        <f>D119*L119</f>
        <v>0</v>
      </c>
      <c r="N119" s="121"/>
      <c r="O119" s="121"/>
      <c r="P119" s="121"/>
      <c r="Q119" s="147">
        <f>R119/$O$7</f>
        <v>0</v>
      </c>
      <c r="R119" s="147">
        <f>L119/12</f>
        <v>0</v>
      </c>
      <c r="S119" s="121"/>
      <c r="T119" s="147">
        <f t="shared" si="51"/>
        <v>0</v>
      </c>
      <c r="U119" s="147">
        <f t="shared" si="52"/>
        <v>0</v>
      </c>
      <c r="V119" s="149">
        <f>P119/12</f>
        <v>0</v>
      </c>
    </row>
    <row r="120" spans="1:22" ht="14.25" x14ac:dyDescent="0.3">
      <c r="A120" s="275"/>
      <c r="B120" s="276"/>
      <c r="C120" s="146"/>
      <c r="D120" s="169"/>
      <c r="E120" s="531"/>
      <c r="F120" s="149"/>
      <c r="G120" s="149"/>
      <c r="H120" s="149"/>
      <c r="I120" s="149"/>
      <c r="J120" s="149"/>
      <c r="K120" s="149"/>
      <c r="L120" s="280">
        <f>SUM(F120:K120)</f>
        <v>0</v>
      </c>
      <c r="M120" s="545">
        <f>D120*L120</f>
        <v>0</v>
      </c>
      <c r="N120" s="121"/>
      <c r="O120" s="121"/>
      <c r="P120" s="121"/>
      <c r="Q120" s="147">
        <f>R120/$O$7</f>
        <v>0</v>
      </c>
      <c r="R120" s="147">
        <f>L120/12</f>
        <v>0</v>
      </c>
      <c r="S120" s="121"/>
      <c r="T120" s="147">
        <f t="shared" si="51"/>
        <v>0</v>
      </c>
      <c r="U120" s="147">
        <f t="shared" si="52"/>
        <v>0</v>
      </c>
      <c r="V120" s="149">
        <f>P120/12</f>
        <v>0</v>
      </c>
    </row>
    <row r="121" spans="1:22" ht="15" thickBot="1" x14ac:dyDescent="0.35">
      <c r="A121" s="224"/>
      <c r="B121" s="225" t="s">
        <v>174</v>
      </c>
      <c r="C121" s="226"/>
      <c r="D121" s="228"/>
      <c r="E121" s="532"/>
      <c r="F121" s="229">
        <f>SUM(F116:F120)</f>
        <v>0</v>
      </c>
      <c r="G121" s="229">
        <f t="shared" ref="G121:L121" si="53">SUM(G116:G120)</f>
        <v>0</v>
      </c>
      <c r="H121" s="229">
        <f t="shared" si="53"/>
        <v>0</v>
      </c>
      <c r="I121" s="229">
        <f t="shared" si="53"/>
        <v>0</v>
      </c>
      <c r="J121" s="229">
        <f t="shared" si="53"/>
        <v>0</v>
      </c>
      <c r="K121" s="229">
        <f t="shared" si="53"/>
        <v>0</v>
      </c>
      <c r="L121" s="229">
        <f t="shared" si="53"/>
        <v>0</v>
      </c>
      <c r="M121" s="546">
        <f>SUM(M116:M120)</f>
        <v>0</v>
      </c>
      <c r="N121" s="121"/>
      <c r="O121" s="121"/>
      <c r="P121" s="121"/>
      <c r="Q121" s="231">
        <f>SUM(Q116:Q120)</f>
        <v>0</v>
      </c>
      <c r="R121" s="229">
        <f>SUM(R116:R120)</f>
        <v>0</v>
      </c>
      <c r="S121" s="121"/>
      <c r="T121" s="227">
        <f>SUM(T116:T120)</f>
        <v>0</v>
      </c>
      <c r="U121" s="227">
        <f>SUM(U116:U120)</f>
        <v>0</v>
      </c>
      <c r="V121" s="542" t="e">
        <f>T121/(T121+U121)</f>
        <v>#DIV/0!</v>
      </c>
    </row>
    <row r="122" spans="1:22" ht="14.25" x14ac:dyDescent="0.3">
      <c r="A122" s="275"/>
      <c r="B122" s="276"/>
      <c r="C122" s="146"/>
      <c r="D122" s="169"/>
      <c r="E122" s="531"/>
      <c r="F122" s="149"/>
      <c r="G122" s="149"/>
      <c r="H122" s="149"/>
      <c r="I122" s="149"/>
      <c r="J122" s="149"/>
      <c r="K122" s="149"/>
      <c r="L122" s="280"/>
      <c r="M122" s="545"/>
      <c r="Q122" s="147"/>
      <c r="R122" s="147"/>
      <c r="T122" s="147"/>
      <c r="U122" s="147"/>
      <c r="V122" s="149"/>
    </row>
    <row r="123" spans="1:22" ht="14.25" x14ac:dyDescent="0.3">
      <c r="A123" s="275">
        <v>6.2</v>
      </c>
      <c r="B123" s="276" t="s">
        <v>175</v>
      </c>
      <c r="C123" s="146"/>
      <c r="D123" s="169"/>
      <c r="E123" s="531"/>
      <c r="F123" s="149"/>
      <c r="G123" s="149"/>
      <c r="H123" s="149"/>
      <c r="I123" s="149"/>
      <c r="J123" s="149"/>
      <c r="K123" s="149"/>
      <c r="L123" s="280">
        <f>SUM(F123:K123)</f>
        <v>0</v>
      </c>
      <c r="M123" s="545">
        <f>D123*L123</f>
        <v>0</v>
      </c>
      <c r="Q123" s="147">
        <f>R123/$O$7</f>
        <v>0</v>
      </c>
      <c r="R123" s="147">
        <f>L123/12</f>
        <v>0</v>
      </c>
      <c r="T123" s="147">
        <f>IF($E123="Y",$L123,0)</f>
        <v>0</v>
      </c>
      <c r="U123" s="147">
        <f>IF($E123="N",$L123,0)</f>
        <v>0</v>
      </c>
      <c r="V123" s="149">
        <f>P123/12</f>
        <v>0</v>
      </c>
    </row>
    <row r="124" spans="1:22" ht="14.25" x14ac:dyDescent="0.3">
      <c r="A124" s="275"/>
      <c r="B124" s="276"/>
      <c r="C124" s="146"/>
      <c r="D124" s="169"/>
      <c r="E124" s="531"/>
      <c r="F124" s="149"/>
      <c r="G124" s="149"/>
      <c r="H124" s="149"/>
      <c r="I124" s="149"/>
      <c r="J124" s="149"/>
      <c r="K124" s="149"/>
      <c r="L124" s="280">
        <f>SUM(F124:K124)</f>
        <v>0</v>
      </c>
      <c r="M124" s="545">
        <f>D124*L124</f>
        <v>0</v>
      </c>
      <c r="Q124" s="147">
        <f>R124/$O$7</f>
        <v>0</v>
      </c>
      <c r="R124" s="147">
        <f>L124/12</f>
        <v>0</v>
      </c>
      <c r="T124" s="147">
        <f t="shared" ref="T124:T127" si="54">IF($E124="Y",$L124,0)</f>
        <v>0</v>
      </c>
      <c r="U124" s="147">
        <f t="shared" ref="U124:U127" si="55">IF($E124="N",$L124,0)</f>
        <v>0</v>
      </c>
      <c r="V124" s="149">
        <f>P124/12</f>
        <v>0</v>
      </c>
    </row>
    <row r="125" spans="1:22" ht="14.25" x14ac:dyDescent="0.3">
      <c r="A125" s="275"/>
      <c r="B125" s="276"/>
      <c r="C125" s="146"/>
      <c r="D125" s="169"/>
      <c r="E125" s="531"/>
      <c r="F125" s="149"/>
      <c r="G125" s="149"/>
      <c r="H125" s="149"/>
      <c r="I125" s="149"/>
      <c r="J125" s="149"/>
      <c r="K125" s="149"/>
      <c r="L125" s="280">
        <f>SUM(F125:K125)</f>
        <v>0</v>
      </c>
      <c r="M125" s="545">
        <f>D125*L125</f>
        <v>0</v>
      </c>
      <c r="Q125" s="147">
        <f>R125/$O$7</f>
        <v>0</v>
      </c>
      <c r="R125" s="147">
        <f>L125/12</f>
        <v>0</v>
      </c>
      <c r="T125" s="147">
        <f t="shared" si="54"/>
        <v>0</v>
      </c>
      <c r="U125" s="147">
        <f t="shared" si="55"/>
        <v>0</v>
      </c>
      <c r="V125" s="149">
        <f>P125/12</f>
        <v>0</v>
      </c>
    </row>
    <row r="126" spans="1:22" ht="14.25" x14ac:dyDescent="0.3">
      <c r="A126" s="275"/>
      <c r="B126" s="276"/>
      <c r="C126" s="146"/>
      <c r="D126" s="169"/>
      <c r="E126" s="531"/>
      <c r="F126" s="149"/>
      <c r="G126" s="149"/>
      <c r="H126" s="149"/>
      <c r="I126" s="149"/>
      <c r="J126" s="149"/>
      <c r="K126" s="149"/>
      <c r="L126" s="280">
        <f>SUM(F126:K126)</f>
        <v>0</v>
      </c>
      <c r="M126" s="545">
        <f>D126*L126</f>
        <v>0</v>
      </c>
      <c r="Q126" s="147">
        <f>R126/$O$7</f>
        <v>0</v>
      </c>
      <c r="R126" s="147">
        <f>L126/12</f>
        <v>0</v>
      </c>
      <c r="T126" s="147">
        <f t="shared" si="54"/>
        <v>0</v>
      </c>
      <c r="U126" s="147">
        <f t="shared" si="55"/>
        <v>0</v>
      </c>
      <c r="V126" s="149">
        <f>P126/12</f>
        <v>0</v>
      </c>
    </row>
    <row r="127" spans="1:22" ht="14.25" x14ac:dyDescent="0.3">
      <c r="A127" s="275"/>
      <c r="B127" s="276"/>
      <c r="C127" s="146"/>
      <c r="D127" s="169"/>
      <c r="E127" s="531"/>
      <c r="F127" s="149"/>
      <c r="G127" s="149"/>
      <c r="H127" s="149"/>
      <c r="I127" s="149"/>
      <c r="J127" s="149"/>
      <c r="K127" s="149"/>
      <c r="L127" s="280">
        <f>SUM(F127:K127)</f>
        <v>0</v>
      </c>
      <c r="M127" s="545">
        <f>D127*L127</f>
        <v>0</v>
      </c>
      <c r="Q127" s="147">
        <f>R127/$O$7</f>
        <v>0</v>
      </c>
      <c r="R127" s="147">
        <f>L127/12</f>
        <v>0</v>
      </c>
      <c r="T127" s="147">
        <f t="shared" si="54"/>
        <v>0</v>
      </c>
      <c r="U127" s="147">
        <f t="shared" si="55"/>
        <v>0</v>
      </c>
      <c r="V127" s="149">
        <f>P127/12</f>
        <v>0</v>
      </c>
    </row>
    <row r="128" spans="1:22" ht="15" thickBot="1" x14ac:dyDescent="0.35">
      <c r="A128" s="224"/>
      <c r="B128" s="225" t="s">
        <v>176</v>
      </c>
      <c r="C128" s="226"/>
      <c r="D128" s="228"/>
      <c r="E128" s="532"/>
      <c r="F128" s="229">
        <f>SUM(F123:F127)</f>
        <v>0</v>
      </c>
      <c r="G128" s="229">
        <f t="shared" ref="G128:L128" si="56">SUM(G123:G127)</f>
        <v>0</v>
      </c>
      <c r="H128" s="229">
        <f t="shared" si="56"/>
        <v>0</v>
      </c>
      <c r="I128" s="229">
        <f t="shared" si="56"/>
        <v>0</v>
      </c>
      <c r="J128" s="229">
        <f t="shared" si="56"/>
        <v>0</v>
      </c>
      <c r="K128" s="229">
        <f t="shared" si="56"/>
        <v>0</v>
      </c>
      <c r="L128" s="229">
        <f t="shared" si="56"/>
        <v>0</v>
      </c>
      <c r="M128" s="546">
        <f>SUM(M123:M127)</f>
        <v>0</v>
      </c>
      <c r="Q128" s="231">
        <f>SUM(Q123:Q127)</f>
        <v>0</v>
      </c>
      <c r="R128" s="229">
        <f>SUM(R123:R127)</f>
        <v>0</v>
      </c>
      <c r="T128" s="227">
        <f>SUM(T123:T127)</f>
        <v>0</v>
      </c>
      <c r="U128" s="227">
        <f>SUM(U123:U127)</f>
        <v>0</v>
      </c>
      <c r="V128" s="542" t="e">
        <f>T128/(T128+U128)</f>
        <v>#DIV/0!</v>
      </c>
    </row>
    <row r="129" spans="1:22" ht="14.25" x14ac:dyDescent="0.3">
      <c r="A129" s="275"/>
      <c r="B129" s="276"/>
      <c r="C129" s="146"/>
      <c r="D129" s="169"/>
      <c r="E129" s="531"/>
      <c r="F129" s="149"/>
      <c r="G129" s="149"/>
      <c r="H129" s="149"/>
      <c r="I129" s="149"/>
      <c r="J129" s="149"/>
      <c r="K129" s="149"/>
      <c r="L129" s="280"/>
      <c r="M129" s="545"/>
      <c r="Q129" s="147"/>
      <c r="R129" s="147"/>
      <c r="T129" s="147"/>
      <c r="U129" s="147"/>
      <c r="V129" s="149"/>
    </row>
    <row r="130" spans="1:22" ht="14.25" x14ac:dyDescent="0.3">
      <c r="A130" s="275">
        <v>6.3</v>
      </c>
      <c r="B130" s="276" t="s">
        <v>177</v>
      </c>
      <c r="C130" s="146"/>
      <c r="D130" s="169"/>
      <c r="E130" s="531"/>
      <c r="F130" s="149"/>
      <c r="G130" s="149"/>
      <c r="H130" s="149"/>
      <c r="I130" s="149"/>
      <c r="J130" s="149"/>
      <c r="K130" s="149"/>
      <c r="L130" s="280">
        <f>SUM(F130:K130)</f>
        <v>0</v>
      </c>
      <c r="M130" s="545">
        <f>D130*L130</f>
        <v>0</v>
      </c>
      <c r="Q130" s="147">
        <f>R130/$O$7</f>
        <v>0</v>
      </c>
      <c r="R130" s="147">
        <f>L130/12</f>
        <v>0</v>
      </c>
      <c r="T130" s="147">
        <f>IF($E130="Y",$L130,0)</f>
        <v>0</v>
      </c>
      <c r="U130" s="147">
        <f>IF($E130="N",$L130,0)</f>
        <v>0</v>
      </c>
      <c r="V130" s="149">
        <f>P130/12</f>
        <v>0</v>
      </c>
    </row>
    <row r="131" spans="1:22" ht="14.25" x14ac:dyDescent="0.3">
      <c r="A131" s="275"/>
      <c r="B131" s="276"/>
      <c r="C131" s="146"/>
      <c r="D131" s="169"/>
      <c r="E131" s="531"/>
      <c r="F131" s="149"/>
      <c r="G131" s="149"/>
      <c r="H131" s="149"/>
      <c r="I131" s="149"/>
      <c r="J131" s="149"/>
      <c r="K131" s="149"/>
      <c r="L131" s="280">
        <f>SUM(F131:K131)</f>
        <v>0</v>
      </c>
      <c r="M131" s="545">
        <f>D131*L131</f>
        <v>0</v>
      </c>
      <c r="Q131" s="147">
        <f>R131/$O$7</f>
        <v>0</v>
      </c>
      <c r="R131" s="147">
        <f>L131/12</f>
        <v>0</v>
      </c>
      <c r="T131" s="147">
        <f t="shared" ref="T131:T134" si="57">IF($E131="Y",$L131,0)</f>
        <v>0</v>
      </c>
      <c r="U131" s="147">
        <f t="shared" ref="U131:U134" si="58">IF($E131="N",$L131,0)</f>
        <v>0</v>
      </c>
      <c r="V131" s="149">
        <f>P131/12</f>
        <v>0</v>
      </c>
    </row>
    <row r="132" spans="1:22" ht="14.25" x14ac:dyDescent="0.3">
      <c r="A132" s="275"/>
      <c r="B132" s="276"/>
      <c r="C132" s="146"/>
      <c r="D132" s="169"/>
      <c r="E132" s="531"/>
      <c r="F132" s="149"/>
      <c r="G132" s="149"/>
      <c r="H132" s="149"/>
      <c r="I132" s="149"/>
      <c r="J132" s="149"/>
      <c r="K132" s="149"/>
      <c r="L132" s="280">
        <f>SUM(F132:K132)</f>
        <v>0</v>
      </c>
      <c r="M132" s="545">
        <f>D132*L132</f>
        <v>0</v>
      </c>
      <c r="Q132" s="147">
        <f>R132/$O$7</f>
        <v>0</v>
      </c>
      <c r="R132" s="147">
        <f>L132/12</f>
        <v>0</v>
      </c>
      <c r="T132" s="147">
        <f t="shared" si="57"/>
        <v>0</v>
      </c>
      <c r="U132" s="147">
        <f t="shared" si="58"/>
        <v>0</v>
      </c>
      <c r="V132" s="149">
        <f>P132/12</f>
        <v>0</v>
      </c>
    </row>
    <row r="133" spans="1:22" ht="14.25" x14ac:dyDescent="0.3">
      <c r="A133" s="275"/>
      <c r="B133" s="276"/>
      <c r="C133" s="146"/>
      <c r="D133" s="169"/>
      <c r="E133" s="531"/>
      <c r="F133" s="149"/>
      <c r="G133" s="149"/>
      <c r="H133" s="149"/>
      <c r="I133" s="149"/>
      <c r="J133" s="149"/>
      <c r="K133" s="149"/>
      <c r="L133" s="280">
        <f>SUM(F133:K133)</f>
        <v>0</v>
      </c>
      <c r="M133" s="545">
        <f>D133*L133</f>
        <v>0</v>
      </c>
      <c r="Q133" s="147">
        <f>R133/$O$7</f>
        <v>0</v>
      </c>
      <c r="R133" s="147">
        <f>L133/12</f>
        <v>0</v>
      </c>
      <c r="T133" s="147">
        <f t="shared" si="57"/>
        <v>0</v>
      </c>
      <c r="U133" s="147">
        <f t="shared" si="58"/>
        <v>0</v>
      </c>
      <c r="V133" s="149">
        <f>P133/12</f>
        <v>0</v>
      </c>
    </row>
    <row r="134" spans="1:22" ht="14.25" x14ac:dyDescent="0.3">
      <c r="A134" s="275"/>
      <c r="B134" s="276"/>
      <c r="C134" s="146"/>
      <c r="D134" s="169"/>
      <c r="E134" s="531"/>
      <c r="F134" s="149"/>
      <c r="G134" s="149"/>
      <c r="H134" s="149"/>
      <c r="I134" s="149"/>
      <c r="J134" s="149"/>
      <c r="K134" s="149"/>
      <c r="L134" s="280">
        <f>SUM(F134:K134)</f>
        <v>0</v>
      </c>
      <c r="M134" s="545">
        <f>D134*L134</f>
        <v>0</v>
      </c>
      <c r="Q134" s="147">
        <f>R134/$O$7</f>
        <v>0</v>
      </c>
      <c r="R134" s="147">
        <f>L134/12</f>
        <v>0</v>
      </c>
      <c r="T134" s="147">
        <f t="shared" si="57"/>
        <v>0</v>
      </c>
      <c r="U134" s="147">
        <f t="shared" si="58"/>
        <v>0</v>
      </c>
      <c r="V134" s="149">
        <f>P134/12</f>
        <v>0</v>
      </c>
    </row>
    <row r="135" spans="1:22" ht="15" thickBot="1" x14ac:dyDescent="0.35">
      <c r="A135" s="224"/>
      <c r="B135" s="225" t="s">
        <v>178</v>
      </c>
      <c r="C135" s="226"/>
      <c r="D135" s="228"/>
      <c r="E135" s="532"/>
      <c r="F135" s="229">
        <f>SUM(F130:F134)</f>
        <v>0</v>
      </c>
      <c r="G135" s="229">
        <f t="shared" ref="G135:L135" si="59">SUM(G130:G134)</f>
        <v>0</v>
      </c>
      <c r="H135" s="229">
        <f t="shared" si="59"/>
        <v>0</v>
      </c>
      <c r="I135" s="229">
        <f t="shared" si="59"/>
        <v>0</v>
      </c>
      <c r="J135" s="229">
        <f t="shared" si="59"/>
        <v>0</v>
      </c>
      <c r="K135" s="229">
        <f t="shared" si="59"/>
        <v>0</v>
      </c>
      <c r="L135" s="229">
        <f t="shared" si="59"/>
        <v>0</v>
      </c>
      <c r="M135" s="546">
        <f>SUM(M130:M134)</f>
        <v>0</v>
      </c>
      <c r="Q135" s="231">
        <f>SUM(Q130:Q134)</f>
        <v>0</v>
      </c>
      <c r="R135" s="229">
        <f>SUM(R130:R134)</f>
        <v>0</v>
      </c>
      <c r="T135" s="227">
        <f>SUM(T130:T134)</f>
        <v>0</v>
      </c>
      <c r="U135" s="227">
        <f>SUM(U130:U134)</f>
        <v>0</v>
      </c>
      <c r="V135" s="542" t="e">
        <f>T135/(T135+U135)</f>
        <v>#DIV/0!</v>
      </c>
    </row>
    <row r="136" spans="1:22" ht="14.25" x14ac:dyDescent="0.3">
      <c r="A136" s="275"/>
      <c r="B136" s="276"/>
      <c r="C136" s="146"/>
      <c r="D136" s="169"/>
      <c r="E136" s="531"/>
      <c r="F136" s="149"/>
      <c r="G136" s="149"/>
      <c r="H136" s="149"/>
      <c r="I136" s="149"/>
      <c r="J136" s="149"/>
      <c r="K136" s="149"/>
      <c r="L136" s="280"/>
      <c r="M136" s="545"/>
      <c r="Q136" s="147"/>
      <c r="R136" s="147"/>
      <c r="T136" s="147"/>
      <c r="U136" s="147"/>
      <c r="V136" s="149"/>
    </row>
    <row r="137" spans="1:22" ht="14.25" x14ac:dyDescent="0.3">
      <c r="A137" s="275">
        <v>6.4</v>
      </c>
      <c r="B137" s="276" t="s">
        <v>179</v>
      </c>
      <c r="C137" s="146"/>
      <c r="D137" s="169"/>
      <c r="E137" s="531"/>
      <c r="F137" s="149"/>
      <c r="G137" s="149"/>
      <c r="H137" s="149"/>
      <c r="I137" s="149"/>
      <c r="J137" s="149"/>
      <c r="K137" s="149"/>
      <c r="L137" s="280">
        <f>SUM(F137:K137)</f>
        <v>0</v>
      </c>
      <c r="M137" s="545">
        <f>D137*L137</f>
        <v>0</v>
      </c>
      <c r="Q137" s="147">
        <f>R137/$O$7</f>
        <v>0</v>
      </c>
      <c r="R137" s="147">
        <f>L137/12</f>
        <v>0</v>
      </c>
      <c r="T137" s="147">
        <f>IF($E137="Y",$L137,0)</f>
        <v>0</v>
      </c>
      <c r="U137" s="147">
        <f>IF($E137="N",$L137,0)</f>
        <v>0</v>
      </c>
      <c r="V137" s="149">
        <f>P137/12</f>
        <v>0</v>
      </c>
    </row>
    <row r="138" spans="1:22" ht="14.25" x14ac:dyDescent="0.3">
      <c r="A138" s="275"/>
      <c r="B138" s="276"/>
      <c r="C138" s="146"/>
      <c r="D138" s="169"/>
      <c r="E138" s="531"/>
      <c r="F138" s="149"/>
      <c r="G138" s="149"/>
      <c r="H138" s="149"/>
      <c r="I138" s="149"/>
      <c r="J138" s="149"/>
      <c r="K138" s="149"/>
      <c r="L138" s="280">
        <f>SUM(F138:K138)</f>
        <v>0</v>
      </c>
      <c r="M138" s="545">
        <f>D138*L138</f>
        <v>0</v>
      </c>
      <c r="Q138" s="147">
        <f>R138/$O$7</f>
        <v>0</v>
      </c>
      <c r="R138" s="147">
        <f>L138/12</f>
        <v>0</v>
      </c>
      <c r="T138" s="147">
        <f t="shared" ref="T138:T141" si="60">IF($E138="Y",$L138,0)</f>
        <v>0</v>
      </c>
      <c r="U138" s="147">
        <f t="shared" ref="U138:U141" si="61">IF($E138="N",$L138,0)</f>
        <v>0</v>
      </c>
      <c r="V138" s="149">
        <f>P138/12</f>
        <v>0</v>
      </c>
    </row>
    <row r="139" spans="1:22" ht="14.25" x14ac:dyDescent="0.3">
      <c r="A139" s="275"/>
      <c r="B139" s="276"/>
      <c r="C139" s="146"/>
      <c r="D139" s="169"/>
      <c r="E139" s="531"/>
      <c r="F139" s="149"/>
      <c r="G139" s="149"/>
      <c r="H139" s="149"/>
      <c r="I139" s="149"/>
      <c r="J139" s="149"/>
      <c r="K139" s="149"/>
      <c r="L139" s="280">
        <f>SUM(F139:K139)</f>
        <v>0</v>
      </c>
      <c r="M139" s="545">
        <f>D139*L139</f>
        <v>0</v>
      </c>
      <c r="Q139" s="147">
        <f>R139/$O$7</f>
        <v>0</v>
      </c>
      <c r="R139" s="147">
        <f>L139/12</f>
        <v>0</v>
      </c>
      <c r="T139" s="147">
        <f t="shared" si="60"/>
        <v>0</v>
      </c>
      <c r="U139" s="147">
        <f t="shared" si="61"/>
        <v>0</v>
      </c>
      <c r="V139" s="149">
        <f>P139/12</f>
        <v>0</v>
      </c>
    </row>
    <row r="140" spans="1:22" ht="14.25" x14ac:dyDescent="0.3">
      <c r="A140" s="275"/>
      <c r="B140" s="276"/>
      <c r="C140" s="146"/>
      <c r="D140" s="169"/>
      <c r="E140" s="531"/>
      <c r="F140" s="149"/>
      <c r="G140" s="149"/>
      <c r="H140" s="149"/>
      <c r="I140" s="149"/>
      <c r="J140" s="149"/>
      <c r="K140" s="149"/>
      <c r="L140" s="280">
        <f>SUM(F140:K140)</f>
        <v>0</v>
      </c>
      <c r="M140" s="545">
        <f>D140*L140</f>
        <v>0</v>
      </c>
      <c r="Q140" s="147">
        <f>R140/$O$7</f>
        <v>0</v>
      </c>
      <c r="R140" s="147">
        <f>L140/12</f>
        <v>0</v>
      </c>
      <c r="T140" s="147">
        <f t="shared" si="60"/>
        <v>0</v>
      </c>
      <c r="U140" s="147">
        <f t="shared" si="61"/>
        <v>0</v>
      </c>
      <c r="V140" s="149">
        <f>P140/12</f>
        <v>0</v>
      </c>
    </row>
    <row r="141" spans="1:22" ht="14.25" x14ac:dyDescent="0.3">
      <c r="A141" s="275"/>
      <c r="B141" s="276"/>
      <c r="C141" s="146"/>
      <c r="D141" s="169"/>
      <c r="E141" s="531"/>
      <c r="F141" s="149"/>
      <c r="G141" s="149"/>
      <c r="H141" s="149"/>
      <c r="I141" s="149"/>
      <c r="J141" s="149"/>
      <c r="K141" s="149"/>
      <c r="L141" s="280">
        <f>SUM(F141:K141)</f>
        <v>0</v>
      </c>
      <c r="M141" s="545">
        <f>D141*L141</f>
        <v>0</v>
      </c>
      <c r="Q141" s="147">
        <f>R141/$O$7</f>
        <v>0</v>
      </c>
      <c r="R141" s="147">
        <f>L141/12</f>
        <v>0</v>
      </c>
      <c r="T141" s="147">
        <f t="shared" si="60"/>
        <v>0</v>
      </c>
      <c r="U141" s="147">
        <f t="shared" si="61"/>
        <v>0</v>
      </c>
      <c r="V141" s="149">
        <f>P141/12</f>
        <v>0</v>
      </c>
    </row>
    <row r="142" spans="1:22" ht="15" thickBot="1" x14ac:dyDescent="0.35">
      <c r="A142" s="224"/>
      <c r="B142" s="225" t="s">
        <v>180</v>
      </c>
      <c r="C142" s="226"/>
      <c r="D142" s="228"/>
      <c r="E142" s="532"/>
      <c r="F142" s="229">
        <f>SUM(F137:F141)</f>
        <v>0</v>
      </c>
      <c r="G142" s="229">
        <f t="shared" ref="G142:L142" si="62">SUM(G137:G141)</f>
        <v>0</v>
      </c>
      <c r="H142" s="229">
        <f t="shared" si="62"/>
        <v>0</v>
      </c>
      <c r="I142" s="229">
        <f t="shared" si="62"/>
        <v>0</v>
      </c>
      <c r="J142" s="229">
        <f t="shared" si="62"/>
        <v>0</v>
      </c>
      <c r="K142" s="229">
        <f t="shared" si="62"/>
        <v>0</v>
      </c>
      <c r="L142" s="229">
        <f t="shared" si="62"/>
        <v>0</v>
      </c>
      <c r="M142" s="546">
        <f>SUM(M137:M141)</f>
        <v>0</v>
      </c>
      <c r="Q142" s="231">
        <f>SUM(Q137:Q141)</f>
        <v>0</v>
      </c>
      <c r="R142" s="229">
        <f>SUM(R137:R141)</f>
        <v>0</v>
      </c>
      <c r="T142" s="227">
        <f>SUM(T137:T141)</f>
        <v>0</v>
      </c>
      <c r="U142" s="227">
        <f>SUM(U137:U141)</f>
        <v>0</v>
      </c>
      <c r="V142" s="542" t="e">
        <f>T142/(T142+U142)</f>
        <v>#DIV/0!</v>
      </c>
    </row>
    <row r="143" spans="1:22" ht="14.25" x14ac:dyDescent="0.3">
      <c r="A143" s="275"/>
      <c r="B143" s="276"/>
      <c r="C143" s="146"/>
      <c r="D143" s="169"/>
      <c r="E143" s="531"/>
      <c r="F143" s="149"/>
      <c r="G143" s="149"/>
      <c r="H143" s="149"/>
      <c r="I143" s="149"/>
      <c r="J143" s="149"/>
      <c r="K143" s="149"/>
      <c r="L143" s="280"/>
      <c r="M143" s="545"/>
      <c r="Q143" s="147"/>
      <c r="R143" s="147"/>
      <c r="T143" s="147"/>
      <c r="U143" s="147"/>
      <c r="V143" s="149"/>
    </row>
    <row r="144" spans="1:22" ht="14.25" x14ac:dyDescent="0.3">
      <c r="A144" s="275">
        <v>6.5</v>
      </c>
      <c r="B144" s="276" t="s">
        <v>181</v>
      </c>
      <c r="C144" s="146"/>
      <c r="D144" s="169"/>
      <c r="E144" s="531"/>
      <c r="F144" s="149"/>
      <c r="G144" s="149"/>
      <c r="H144" s="149"/>
      <c r="I144" s="149"/>
      <c r="J144" s="149"/>
      <c r="K144" s="149"/>
      <c r="L144" s="280">
        <f>SUM(F144:K144)</f>
        <v>0</v>
      </c>
      <c r="M144" s="545">
        <f>D144*L144</f>
        <v>0</v>
      </c>
      <c r="Q144" s="147">
        <f>R144/$O$7</f>
        <v>0</v>
      </c>
      <c r="R144" s="147">
        <f>L144/12</f>
        <v>0</v>
      </c>
      <c r="T144" s="147">
        <f>IF($E144="Y",$L144,0)</f>
        <v>0</v>
      </c>
      <c r="U144" s="147">
        <f>IF($E144="N",$L144,0)</f>
        <v>0</v>
      </c>
      <c r="V144" s="149">
        <f>P144/12</f>
        <v>0</v>
      </c>
    </row>
    <row r="145" spans="1:22" ht="14.25" x14ac:dyDescent="0.3">
      <c r="A145" s="275"/>
      <c r="B145" s="276"/>
      <c r="C145" s="146"/>
      <c r="D145" s="169"/>
      <c r="E145" s="531"/>
      <c r="F145" s="149"/>
      <c r="G145" s="149"/>
      <c r="H145" s="149"/>
      <c r="I145" s="149"/>
      <c r="J145" s="149"/>
      <c r="K145" s="149"/>
      <c r="L145" s="280">
        <f>SUM(F145:K145)</f>
        <v>0</v>
      </c>
      <c r="M145" s="545">
        <f>D145*L145</f>
        <v>0</v>
      </c>
      <c r="Q145" s="147">
        <f>R145/$O$7</f>
        <v>0</v>
      </c>
      <c r="R145" s="147">
        <f>L145/12</f>
        <v>0</v>
      </c>
      <c r="T145" s="147">
        <f t="shared" ref="T145:T148" si="63">IF($E145="Y",$L145,0)</f>
        <v>0</v>
      </c>
      <c r="U145" s="147">
        <f t="shared" ref="U145:U148" si="64">IF($E145="N",$L145,0)</f>
        <v>0</v>
      </c>
      <c r="V145" s="149">
        <f>P145/12</f>
        <v>0</v>
      </c>
    </row>
    <row r="146" spans="1:22" ht="14.25" x14ac:dyDescent="0.3">
      <c r="A146" s="275"/>
      <c r="B146" s="276"/>
      <c r="C146" s="146"/>
      <c r="D146" s="169"/>
      <c r="E146" s="531"/>
      <c r="F146" s="149"/>
      <c r="G146" s="149"/>
      <c r="H146" s="149"/>
      <c r="I146" s="149"/>
      <c r="J146" s="149"/>
      <c r="K146" s="149"/>
      <c r="L146" s="280">
        <f>SUM(F146:K146)</f>
        <v>0</v>
      </c>
      <c r="M146" s="545">
        <f>D146*L146</f>
        <v>0</v>
      </c>
      <c r="Q146" s="147">
        <f>R146/$O$7</f>
        <v>0</v>
      </c>
      <c r="R146" s="147">
        <f>L146/12</f>
        <v>0</v>
      </c>
      <c r="T146" s="147">
        <f t="shared" si="63"/>
        <v>0</v>
      </c>
      <c r="U146" s="147">
        <f t="shared" si="64"/>
        <v>0</v>
      </c>
      <c r="V146" s="149">
        <f>P146/12</f>
        <v>0</v>
      </c>
    </row>
    <row r="147" spans="1:22" ht="14.25" x14ac:dyDescent="0.3">
      <c r="A147" s="275"/>
      <c r="B147" s="276"/>
      <c r="C147" s="146"/>
      <c r="D147" s="169"/>
      <c r="E147" s="531"/>
      <c r="F147" s="149"/>
      <c r="G147" s="149"/>
      <c r="H147" s="149"/>
      <c r="I147" s="149"/>
      <c r="J147" s="149"/>
      <c r="K147" s="149"/>
      <c r="L147" s="280">
        <f>SUM(F147:K147)</f>
        <v>0</v>
      </c>
      <c r="M147" s="545">
        <f>D147*L147</f>
        <v>0</v>
      </c>
      <c r="Q147" s="147">
        <f>R147/$O$7</f>
        <v>0</v>
      </c>
      <c r="R147" s="147">
        <f>L147/12</f>
        <v>0</v>
      </c>
      <c r="T147" s="147">
        <f t="shared" si="63"/>
        <v>0</v>
      </c>
      <c r="U147" s="147">
        <f t="shared" si="64"/>
        <v>0</v>
      </c>
      <c r="V147" s="149">
        <f>P147/12</f>
        <v>0</v>
      </c>
    </row>
    <row r="148" spans="1:22" ht="14.25" x14ac:dyDescent="0.3">
      <c r="A148" s="275"/>
      <c r="B148" s="276"/>
      <c r="C148" s="146"/>
      <c r="D148" s="169"/>
      <c r="E148" s="531"/>
      <c r="F148" s="149"/>
      <c r="G148" s="149"/>
      <c r="H148" s="149"/>
      <c r="I148" s="149"/>
      <c r="J148" s="149"/>
      <c r="K148" s="149"/>
      <c r="L148" s="280">
        <f>SUM(F148:K148)</f>
        <v>0</v>
      </c>
      <c r="M148" s="545">
        <f>D148*L148</f>
        <v>0</v>
      </c>
      <c r="Q148" s="147">
        <f>R148/$O$7</f>
        <v>0</v>
      </c>
      <c r="R148" s="147">
        <f>L148/12</f>
        <v>0</v>
      </c>
      <c r="T148" s="147">
        <f t="shared" si="63"/>
        <v>0</v>
      </c>
      <c r="U148" s="147">
        <f t="shared" si="64"/>
        <v>0</v>
      </c>
      <c r="V148" s="149">
        <f>P148/12</f>
        <v>0</v>
      </c>
    </row>
    <row r="149" spans="1:22" ht="15" thickBot="1" x14ac:dyDescent="0.35">
      <c r="A149" s="224"/>
      <c r="B149" s="225" t="s">
        <v>182</v>
      </c>
      <c r="C149" s="226"/>
      <c r="D149" s="228"/>
      <c r="E149" s="532"/>
      <c r="F149" s="229">
        <f>SUM(F144:F148)</f>
        <v>0</v>
      </c>
      <c r="G149" s="229">
        <f t="shared" ref="G149:L149" si="65">SUM(G144:G148)</f>
        <v>0</v>
      </c>
      <c r="H149" s="229">
        <f t="shared" si="65"/>
        <v>0</v>
      </c>
      <c r="I149" s="229">
        <f t="shared" si="65"/>
        <v>0</v>
      </c>
      <c r="J149" s="229">
        <f t="shared" si="65"/>
        <v>0</v>
      </c>
      <c r="K149" s="229">
        <f t="shared" si="65"/>
        <v>0</v>
      </c>
      <c r="L149" s="229">
        <f t="shared" si="65"/>
        <v>0</v>
      </c>
      <c r="M149" s="546">
        <f>SUM(M144:M148)</f>
        <v>0</v>
      </c>
      <c r="Q149" s="231">
        <f>SUM(Q144:Q148)</f>
        <v>0</v>
      </c>
      <c r="R149" s="229">
        <f>SUM(R144:R148)</f>
        <v>0</v>
      </c>
      <c r="T149" s="227">
        <f>SUM(T144:T148)</f>
        <v>0</v>
      </c>
      <c r="U149" s="227">
        <f>SUM(U144:U148)</f>
        <v>0</v>
      </c>
      <c r="V149" s="542" t="e">
        <f>T149/(T149+U149)</f>
        <v>#DIV/0!</v>
      </c>
    </row>
    <row r="150" spans="1:22" ht="14.25" x14ac:dyDescent="0.3">
      <c r="A150" s="144"/>
      <c r="B150" s="145"/>
      <c r="C150" s="146"/>
      <c r="D150" s="169"/>
      <c r="E150" s="531"/>
      <c r="F150" s="149"/>
      <c r="G150" s="149"/>
      <c r="H150" s="149"/>
      <c r="I150" s="149"/>
      <c r="J150" s="149"/>
      <c r="K150" s="149"/>
      <c r="L150" s="149"/>
      <c r="M150" s="551"/>
      <c r="Q150" s="147"/>
      <c r="R150" s="147"/>
      <c r="T150" s="147"/>
      <c r="U150" s="147"/>
      <c r="V150" s="149"/>
    </row>
    <row r="151" spans="1:22" ht="15" thickBot="1" x14ac:dyDescent="0.35">
      <c r="A151" s="253"/>
      <c r="B151" s="254" t="s">
        <v>183</v>
      </c>
      <c r="C151" s="255"/>
      <c r="D151" s="256"/>
      <c r="E151" s="535"/>
      <c r="F151" s="256">
        <f>SUM(F121,F128,F135,F142,F149)</f>
        <v>0</v>
      </c>
      <c r="G151" s="256">
        <f t="shared" ref="G151:M151" si="66">SUM(G121,G128,G135,G142,G149)</f>
        <v>0</v>
      </c>
      <c r="H151" s="256">
        <f t="shared" si="66"/>
        <v>0</v>
      </c>
      <c r="I151" s="256">
        <f t="shared" si="66"/>
        <v>0</v>
      </c>
      <c r="J151" s="256">
        <f t="shared" si="66"/>
        <v>0</v>
      </c>
      <c r="K151" s="256">
        <f t="shared" si="66"/>
        <v>0</v>
      </c>
      <c r="L151" s="256">
        <f t="shared" si="66"/>
        <v>0</v>
      </c>
      <c r="M151" s="439">
        <f t="shared" si="66"/>
        <v>0</v>
      </c>
      <c r="Q151" s="256">
        <f t="shared" ref="Q151:R151" si="67">SUM(Q121,Q128,Q135,Q142,Q149)</f>
        <v>0</v>
      </c>
      <c r="R151" s="256">
        <f t="shared" si="67"/>
        <v>0</v>
      </c>
      <c r="T151" s="256">
        <f t="shared" ref="T151:U151" si="68">SUM(T121,T128,T135,T142,T149)</f>
        <v>0</v>
      </c>
      <c r="U151" s="256">
        <f t="shared" si="68"/>
        <v>0</v>
      </c>
      <c r="V151" s="555" t="e">
        <f>T151/(T151+U151)</f>
        <v>#DIV/0!</v>
      </c>
    </row>
    <row r="152" spans="1:22" ht="14.25" x14ac:dyDescent="0.3">
      <c r="A152" s="144"/>
      <c r="B152" s="152"/>
      <c r="C152" s="153"/>
      <c r="D152" s="156"/>
      <c r="E152" s="538"/>
      <c r="F152" s="149"/>
      <c r="G152" s="149"/>
      <c r="H152" s="149"/>
      <c r="I152" s="149"/>
      <c r="J152" s="149"/>
      <c r="K152" s="149"/>
      <c r="L152" s="149"/>
      <c r="M152" s="551"/>
      <c r="N152" s="121"/>
      <c r="O152" s="121"/>
      <c r="P152" s="121"/>
      <c r="Q152" s="154"/>
      <c r="R152" s="154"/>
      <c r="S152" s="121"/>
      <c r="T152" s="154"/>
      <c r="U152" s="154"/>
      <c r="V152" s="151"/>
    </row>
    <row r="153" spans="1:22" ht="14.25" x14ac:dyDescent="0.3">
      <c r="A153" s="233">
        <v>7</v>
      </c>
      <c r="B153" s="241" t="s">
        <v>184</v>
      </c>
      <c r="C153" s="235"/>
      <c r="D153" s="235"/>
      <c r="E153" s="537"/>
      <c r="F153" s="240"/>
      <c r="G153" s="240"/>
      <c r="H153" s="240"/>
      <c r="I153" s="240"/>
      <c r="J153" s="240"/>
      <c r="K153" s="240"/>
      <c r="L153" s="236"/>
      <c r="M153" s="544"/>
      <c r="N153" s="121"/>
      <c r="O153" s="121"/>
      <c r="P153" s="121"/>
      <c r="Q153" s="235"/>
      <c r="R153" s="235"/>
      <c r="S153" s="121"/>
      <c r="T153" s="235"/>
      <c r="U153" s="235"/>
      <c r="V153" s="556"/>
    </row>
    <row r="154" spans="1:22" s="125" customFormat="1" ht="14.25" x14ac:dyDescent="0.3">
      <c r="A154" s="275">
        <v>7.1</v>
      </c>
      <c r="B154" s="276" t="s">
        <v>185</v>
      </c>
      <c r="C154" s="146"/>
      <c r="D154" s="169"/>
      <c r="E154" s="531"/>
      <c r="F154" s="149"/>
      <c r="G154" s="149"/>
      <c r="H154" s="149"/>
      <c r="I154" s="149"/>
      <c r="J154" s="149"/>
      <c r="K154" s="149"/>
      <c r="L154" s="280">
        <f>SUM(F154:K154)</f>
        <v>0</v>
      </c>
      <c r="M154" s="545">
        <f>D154*L154</f>
        <v>0</v>
      </c>
      <c r="Q154" s="147">
        <f>R154/$O$7</f>
        <v>0</v>
      </c>
      <c r="R154" s="147">
        <f>L154/12</f>
        <v>0</v>
      </c>
      <c r="T154" s="147">
        <f>IF($E154="Y",$L154,0)</f>
        <v>0</v>
      </c>
      <c r="U154" s="147">
        <f>IF($E154="N",$L154,0)</f>
        <v>0</v>
      </c>
      <c r="V154" s="149">
        <f>P154/12</f>
        <v>0</v>
      </c>
    </row>
    <row r="155" spans="1:22" s="125" customFormat="1" ht="14.25" x14ac:dyDescent="0.3">
      <c r="A155" s="275"/>
      <c r="B155" s="276"/>
      <c r="C155" s="146"/>
      <c r="D155" s="169"/>
      <c r="E155" s="531"/>
      <c r="F155" s="149"/>
      <c r="G155" s="149"/>
      <c r="H155" s="149"/>
      <c r="I155" s="149"/>
      <c r="J155" s="149"/>
      <c r="K155" s="149"/>
      <c r="L155" s="280">
        <f>SUM(F155:K155)</f>
        <v>0</v>
      </c>
      <c r="M155" s="545">
        <f>D155*L155</f>
        <v>0</v>
      </c>
      <c r="Q155" s="147">
        <f>R155/$O$7</f>
        <v>0</v>
      </c>
      <c r="R155" s="147">
        <f>L155/12</f>
        <v>0</v>
      </c>
      <c r="T155" s="147">
        <f t="shared" ref="T155:T158" si="69">IF($E155="Y",$L155,0)</f>
        <v>0</v>
      </c>
      <c r="U155" s="147">
        <f t="shared" ref="U155:U158" si="70">IF($E155="N",$L155,0)</f>
        <v>0</v>
      </c>
      <c r="V155" s="149">
        <f>P155/12</f>
        <v>0</v>
      </c>
    </row>
    <row r="156" spans="1:22" s="125" customFormat="1" ht="14.25" x14ac:dyDescent="0.3">
      <c r="A156" s="275"/>
      <c r="B156" s="276"/>
      <c r="C156" s="146"/>
      <c r="D156" s="169"/>
      <c r="E156" s="531"/>
      <c r="F156" s="149"/>
      <c r="G156" s="149"/>
      <c r="H156" s="149"/>
      <c r="I156" s="149"/>
      <c r="J156" s="149"/>
      <c r="K156" s="149"/>
      <c r="L156" s="280">
        <f>SUM(F156:K156)</f>
        <v>0</v>
      </c>
      <c r="M156" s="545">
        <f>D156*L156</f>
        <v>0</v>
      </c>
      <c r="Q156" s="147">
        <f>R156/$O$7</f>
        <v>0</v>
      </c>
      <c r="R156" s="147">
        <f>L156/12</f>
        <v>0</v>
      </c>
      <c r="T156" s="147">
        <f t="shared" si="69"/>
        <v>0</v>
      </c>
      <c r="U156" s="147">
        <f t="shared" si="70"/>
        <v>0</v>
      </c>
      <c r="V156" s="149">
        <f>P156/12</f>
        <v>0</v>
      </c>
    </row>
    <row r="157" spans="1:22" ht="14.25" x14ac:dyDescent="0.3">
      <c r="A157" s="275"/>
      <c r="B157" s="276"/>
      <c r="C157" s="146"/>
      <c r="D157" s="169"/>
      <c r="E157" s="531"/>
      <c r="F157" s="149"/>
      <c r="G157" s="149"/>
      <c r="H157" s="149"/>
      <c r="I157" s="149"/>
      <c r="J157" s="149"/>
      <c r="K157" s="149"/>
      <c r="L157" s="280">
        <f>SUM(F157:K157)</f>
        <v>0</v>
      </c>
      <c r="M157" s="545">
        <f>D157*L157</f>
        <v>0</v>
      </c>
      <c r="N157" s="121"/>
      <c r="O157" s="121"/>
      <c r="P157" s="121"/>
      <c r="Q157" s="147">
        <f>R157/$O$7</f>
        <v>0</v>
      </c>
      <c r="R157" s="147">
        <f>L157/12</f>
        <v>0</v>
      </c>
      <c r="S157" s="121"/>
      <c r="T157" s="147">
        <f t="shared" si="69"/>
        <v>0</v>
      </c>
      <c r="U157" s="147">
        <f t="shared" si="70"/>
        <v>0</v>
      </c>
      <c r="V157" s="149">
        <f>P157/12</f>
        <v>0</v>
      </c>
    </row>
    <row r="158" spans="1:22" ht="14.25" x14ac:dyDescent="0.3">
      <c r="A158" s="275"/>
      <c r="B158" s="276"/>
      <c r="C158" s="146"/>
      <c r="D158" s="169"/>
      <c r="E158" s="531"/>
      <c r="F158" s="149"/>
      <c r="G158" s="149"/>
      <c r="H158" s="149"/>
      <c r="I158" s="149"/>
      <c r="J158" s="149"/>
      <c r="K158" s="149"/>
      <c r="L158" s="280">
        <f>SUM(F158:K158)</f>
        <v>0</v>
      </c>
      <c r="M158" s="545">
        <f>D158*L158</f>
        <v>0</v>
      </c>
      <c r="N158" s="121"/>
      <c r="O158" s="121"/>
      <c r="P158" s="121"/>
      <c r="Q158" s="147">
        <f>R158/$O$7</f>
        <v>0</v>
      </c>
      <c r="R158" s="147">
        <f>L158/12</f>
        <v>0</v>
      </c>
      <c r="S158" s="121"/>
      <c r="T158" s="147">
        <f t="shared" si="69"/>
        <v>0</v>
      </c>
      <c r="U158" s="147">
        <f t="shared" si="70"/>
        <v>0</v>
      </c>
      <c r="V158" s="149">
        <f>P158/12</f>
        <v>0</v>
      </c>
    </row>
    <row r="159" spans="1:22" ht="15" thickBot="1" x14ac:dyDescent="0.35">
      <c r="A159" s="224"/>
      <c r="B159" s="225" t="s">
        <v>186</v>
      </c>
      <c r="C159" s="226"/>
      <c r="D159" s="228"/>
      <c r="E159" s="532"/>
      <c r="F159" s="229">
        <f>SUM(F154:F158)</f>
        <v>0</v>
      </c>
      <c r="G159" s="229">
        <f t="shared" ref="G159:L159" si="71">SUM(G154:G158)</f>
        <v>0</v>
      </c>
      <c r="H159" s="229">
        <f t="shared" si="71"/>
        <v>0</v>
      </c>
      <c r="I159" s="229">
        <f t="shared" si="71"/>
        <v>0</v>
      </c>
      <c r="J159" s="229">
        <f t="shared" si="71"/>
        <v>0</v>
      </c>
      <c r="K159" s="229">
        <f t="shared" si="71"/>
        <v>0</v>
      </c>
      <c r="L159" s="229">
        <f t="shared" si="71"/>
        <v>0</v>
      </c>
      <c r="M159" s="546">
        <f>SUM(M154:M158)</f>
        <v>0</v>
      </c>
      <c r="N159" s="121"/>
      <c r="O159" s="121"/>
      <c r="P159" s="121"/>
      <c r="Q159" s="231">
        <f>SUM(Q154:Q158)</f>
        <v>0</v>
      </c>
      <c r="R159" s="231">
        <f>SUM(R154:R158)</f>
        <v>0</v>
      </c>
      <c r="S159" s="121"/>
      <c r="T159" s="227">
        <f>SUM(T154:T158)</f>
        <v>0</v>
      </c>
      <c r="U159" s="227">
        <f>SUM(U154:U158)</f>
        <v>0</v>
      </c>
      <c r="V159" s="542" t="e">
        <f>T159/(T159+U159)</f>
        <v>#DIV/0!</v>
      </c>
    </row>
    <row r="160" spans="1:22" s="125" customFormat="1" ht="14.25" x14ac:dyDescent="0.3">
      <c r="A160" s="275"/>
      <c r="B160" s="276"/>
      <c r="C160" s="146"/>
      <c r="D160" s="169"/>
      <c r="E160" s="531"/>
      <c r="F160" s="149"/>
      <c r="G160" s="149"/>
      <c r="H160" s="149"/>
      <c r="I160" s="149"/>
      <c r="J160" s="149"/>
      <c r="K160" s="149"/>
      <c r="L160" s="280"/>
      <c r="M160" s="545"/>
      <c r="Q160" s="147"/>
      <c r="R160" s="147"/>
      <c r="T160" s="147"/>
      <c r="U160" s="147"/>
      <c r="V160" s="149"/>
    </row>
    <row r="161" spans="1:22" s="125" customFormat="1" ht="14.25" x14ac:dyDescent="0.3">
      <c r="A161" s="275">
        <v>7.2</v>
      </c>
      <c r="B161" s="276" t="s">
        <v>187</v>
      </c>
      <c r="C161" s="146"/>
      <c r="D161" s="169"/>
      <c r="E161" s="531"/>
      <c r="F161" s="149"/>
      <c r="G161" s="149"/>
      <c r="H161" s="149"/>
      <c r="I161" s="149"/>
      <c r="J161" s="149"/>
      <c r="K161" s="149"/>
      <c r="L161" s="280">
        <f>SUM(F161:K161)</f>
        <v>0</v>
      </c>
      <c r="M161" s="545">
        <f>D161*L161</f>
        <v>0</v>
      </c>
      <c r="Q161" s="147">
        <f>R161/$O$7</f>
        <v>0</v>
      </c>
      <c r="R161" s="147">
        <f>L161/12</f>
        <v>0</v>
      </c>
      <c r="T161" s="147">
        <f>IF($E161="Y",$L161,0)</f>
        <v>0</v>
      </c>
      <c r="U161" s="147">
        <f>IF($E161="N",$L161,0)</f>
        <v>0</v>
      </c>
      <c r="V161" s="149">
        <f>P161/12</f>
        <v>0</v>
      </c>
    </row>
    <row r="162" spans="1:22" s="125" customFormat="1" ht="14.25" x14ac:dyDescent="0.3">
      <c r="A162" s="275"/>
      <c r="B162" s="276"/>
      <c r="C162" s="146"/>
      <c r="D162" s="169"/>
      <c r="E162" s="531"/>
      <c r="F162" s="149"/>
      <c r="G162" s="149"/>
      <c r="H162" s="149"/>
      <c r="I162" s="149"/>
      <c r="J162" s="149"/>
      <c r="K162" s="149"/>
      <c r="L162" s="280">
        <f>SUM(F162:K162)</f>
        <v>0</v>
      </c>
      <c r="M162" s="545">
        <f>D162*L162</f>
        <v>0</v>
      </c>
      <c r="Q162" s="147">
        <f>R162/$O$7</f>
        <v>0</v>
      </c>
      <c r="R162" s="147">
        <f>L162/12</f>
        <v>0</v>
      </c>
      <c r="T162" s="147">
        <f t="shared" ref="T162:T165" si="72">IF($E162="Y",$L162,0)</f>
        <v>0</v>
      </c>
      <c r="U162" s="147">
        <f t="shared" ref="U162:U165" si="73">IF($E162="N",$L162,0)</f>
        <v>0</v>
      </c>
      <c r="V162" s="149">
        <f>P162/12</f>
        <v>0</v>
      </c>
    </row>
    <row r="163" spans="1:22" ht="14.25" x14ac:dyDescent="0.3">
      <c r="A163" s="275"/>
      <c r="B163" s="276"/>
      <c r="C163" s="146"/>
      <c r="D163" s="169"/>
      <c r="E163" s="531"/>
      <c r="F163" s="149"/>
      <c r="G163" s="149"/>
      <c r="H163" s="149"/>
      <c r="I163" s="149"/>
      <c r="J163" s="149"/>
      <c r="K163" s="149"/>
      <c r="L163" s="280">
        <f>SUM(F163:K163)</f>
        <v>0</v>
      </c>
      <c r="M163" s="545">
        <f>D163*L163</f>
        <v>0</v>
      </c>
      <c r="N163" s="121"/>
      <c r="O163" s="121"/>
      <c r="P163" s="121"/>
      <c r="Q163" s="147">
        <f>R163/$O$7</f>
        <v>0</v>
      </c>
      <c r="R163" s="147">
        <f>L163/12</f>
        <v>0</v>
      </c>
      <c r="S163" s="121"/>
      <c r="T163" s="147">
        <f t="shared" si="72"/>
        <v>0</v>
      </c>
      <c r="U163" s="147">
        <f t="shared" si="73"/>
        <v>0</v>
      </c>
      <c r="V163" s="149">
        <f>P163/12</f>
        <v>0</v>
      </c>
    </row>
    <row r="164" spans="1:22" ht="14.25" customHeight="1" x14ac:dyDescent="0.3">
      <c r="A164" s="275"/>
      <c r="B164" s="276"/>
      <c r="C164" s="146"/>
      <c r="D164" s="169"/>
      <c r="E164" s="531"/>
      <c r="F164" s="149"/>
      <c r="G164" s="149"/>
      <c r="H164" s="149"/>
      <c r="I164" s="149"/>
      <c r="J164" s="149"/>
      <c r="K164" s="149"/>
      <c r="L164" s="280">
        <f>SUM(F164:K164)</f>
        <v>0</v>
      </c>
      <c r="M164" s="545">
        <f>D164*L164</f>
        <v>0</v>
      </c>
      <c r="N164" s="121"/>
      <c r="O164" s="121"/>
      <c r="P164" s="121"/>
      <c r="Q164" s="147">
        <f>R164/$O$7</f>
        <v>0</v>
      </c>
      <c r="R164" s="147">
        <f>L164/12</f>
        <v>0</v>
      </c>
      <c r="S164" s="121"/>
      <c r="T164" s="147">
        <f t="shared" si="72"/>
        <v>0</v>
      </c>
      <c r="U164" s="147">
        <f t="shared" si="73"/>
        <v>0</v>
      </c>
      <c r="V164" s="149">
        <f>P164/12</f>
        <v>0</v>
      </c>
    </row>
    <row r="165" spans="1:22" ht="13.5" customHeight="1" x14ac:dyDescent="0.3">
      <c r="A165" s="275"/>
      <c r="B165" s="276"/>
      <c r="C165" s="146"/>
      <c r="D165" s="169"/>
      <c r="E165" s="531"/>
      <c r="F165" s="149"/>
      <c r="G165" s="149"/>
      <c r="H165" s="149"/>
      <c r="I165" s="149"/>
      <c r="J165" s="149"/>
      <c r="K165" s="149"/>
      <c r="L165" s="280">
        <f>SUM(F165:K165)</f>
        <v>0</v>
      </c>
      <c r="M165" s="545">
        <f>D165*L165</f>
        <v>0</v>
      </c>
      <c r="N165" s="121"/>
      <c r="O165" s="121"/>
      <c r="P165" s="121"/>
      <c r="Q165" s="147">
        <f>R165/$O$7</f>
        <v>0</v>
      </c>
      <c r="R165" s="147">
        <f>L165/12</f>
        <v>0</v>
      </c>
      <c r="S165" s="121"/>
      <c r="T165" s="147">
        <f t="shared" si="72"/>
        <v>0</v>
      </c>
      <c r="U165" s="147">
        <f t="shared" si="73"/>
        <v>0</v>
      </c>
      <c r="V165" s="149">
        <f>P165/12</f>
        <v>0</v>
      </c>
    </row>
    <row r="166" spans="1:22" ht="13.5" customHeight="1" thickBot="1" x14ac:dyDescent="0.35">
      <c r="A166" s="224"/>
      <c r="B166" s="225" t="s">
        <v>188</v>
      </c>
      <c r="C166" s="226"/>
      <c r="D166" s="228"/>
      <c r="E166" s="532"/>
      <c r="F166" s="229">
        <f>SUM(F161:F165)</f>
        <v>0</v>
      </c>
      <c r="G166" s="229">
        <f t="shared" ref="G166:L166" si="74">SUM(G161:G165)</f>
        <v>0</v>
      </c>
      <c r="H166" s="229">
        <f t="shared" si="74"/>
        <v>0</v>
      </c>
      <c r="I166" s="229">
        <f t="shared" si="74"/>
        <v>0</v>
      </c>
      <c r="J166" s="229">
        <f t="shared" si="74"/>
        <v>0</v>
      </c>
      <c r="K166" s="229">
        <f t="shared" si="74"/>
        <v>0</v>
      </c>
      <c r="L166" s="229">
        <f t="shared" si="74"/>
        <v>0</v>
      </c>
      <c r="M166" s="546">
        <f>SUM(M161:M165)</f>
        <v>0</v>
      </c>
      <c r="N166" s="121"/>
      <c r="O166" s="121"/>
      <c r="P166" s="121"/>
      <c r="Q166" s="231">
        <f>SUM(Q161:Q165)</f>
        <v>0</v>
      </c>
      <c r="R166" s="231">
        <f>SUM(R161:R165)</f>
        <v>0</v>
      </c>
      <c r="S166" s="121"/>
      <c r="T166" s="227">
        <f>SUM(T161:T165)</f>
        <v>0</v>
      </c>
      <c r="U166" s="227">
        <f>SUM(U161:U165)</f>
        <v>0</v>
      </c>
      <c r="V166" s="542" t="e">
        <f>T166/(T166+U166)</f>
        <v>#DIV/0!</v>
      </c>
    </row>
    <row r="167" spans="1:22" ht="13.5" customHeight="1" x14ac:dyDescent="0.3">
      <c r="A167" s="275"/>
      <c r="B167" s="276"/>
      <c r="C167" s="146"/>
      <c r="D167" s="169"/>
      <c r="E167" s="531"/>
      <c r="F167" s="149"/>
      <c r="G167" s="149"/>
      <c r="H167" s="149"/>
      <c r="I167" s="149"/>
      <c r="J167" s="149"/>
      <c r="K167" s="149"/>
      <c r="L167" s="280"/>
      <c r="M167" s="545"/>
      <c r="N167" s="121"/>
      <c r="O167" s="121"/>
      <c r="P167" s="121"/>
      <c r="Q167" s="147"/>
      <c r="R167" s="147"/>
      <c r="S167" s="121"/>
      <c r="T167" s="147"/>
      <c r="U167" s="147"/>
      <c r="V167" s="149"/>
    </row>
    <row r="168" spans="1:22" ht="13.5" customHeight="1" x14ac:dyDescent="0.3">
      <c r="A168" s="275">
        <v>7.3</v>
      </c>
      <c r="B168" s="276" t="s">
        <v>189</v>
      </c>
      <c r="C168" s="146"/>
      <c r="D168" s="169"/>
      <c r="E168" s="531"/>
      <c r="F168" s="149"/>
      <c r="G168" s="149"/>
      <c r="H168" s="149"/>
      <c r="I168" s="149"/>
      <c r="J168" s="149"/>
      <c r="K168" s="149"/>
      <c r="L168" s="280">
        <f>SUM(F168:K168)</f>
        <v>0</v>
      </c>
      <c r="M168" s="545">
        <f>D168*L168</f>
        <v>0</v>
      </c>
      <c r="N168" s="121"/>
      <c r="O168" s="121"/>
      <c r="P168" s="121"/>
      <c r="Q168" s="147">
        <f>R168/$O$7</f>
        <v>0</v>
      </c>
      <c r="R168" s="147">
        <f>L168/12</f>
        <v>0</v>
      </c>
      <c r="S168" s="121"/>
      <c r="T168" s="147">
        <f>IF($E168="Y",$L168,0)</f>
        <v>0</v>
      </c>
      <c r="U168" s="147">
        <f>IF($E168="N",$L168,0)</f>
        <v>0</v>
      </c>
      <c r="V168" s="149">
        <f>P168/12</f>
        <v>0</v>
      </c>
    </row>
    <row r="169" spans="1:22" s="125" customFormat="1" ht="14.25" x14ac:dyDescent="0.3">
      <c r="A169" s="275"/>
      <c r="B169" s="276"/>
      <c r="C169" s="146"/>
      <c r="D169" s="169"/>
      <c r="E169" s="531"/>
      <c r="F169" s="149"/>
      <c r="G169" s="149"/>
      <c r="H169" s="149"/>
      <c r="I169" s="149"/>
      <c r="J169" s="149"/>
      <c r="K169" s="149"/>
      <c r="L169" s="280">
        <f>SUM(F169:K169)</f>
        <v>0</v>
      </c>
      <c r="M169" s="545">
        <f>D169*L169</f>
        <v>0</v>
      </c>
      <c r="Q169" s="147">
        <f>R169/$O$7</f>
        <v>0</v>
      </c>
      <c r="R169" s="147">
        <f>L169/12</f>
        <v>0</v>
      </c>
      <c r="T169" s="147">
        <f t="shared" ref="T169:T172" si="75">IF($E169="Y",$L169,0)</f>
        <v>0</v>
      </c>
      <c r="U169" s="147">
        <f t="shared" ref="U169:U172" si="76">IF($E169="N",$L169,0)</f>
        <v>0</v>
      </c>
      <c r="V169" s="149">
        <f>P169/12</f>
        <v>0</v>
      </c>
    </row>
    <row r="170" spans="1:22" s="125" customFormat="1" ht="14.25" x14ac:dyDescent="0.3">
      <c r="A170" s="275"/>
      <c r="B170" s="276"/>
      <c r="C170" s="146"/>
      <c r="D170" s="169"/>
      <c r="E170" s="531"/>
      <c r="F170" s="149"/>
      <c r="G170" s="149"/>
      <c r="H170" s="149"/>
      <c r="I170" s="149"/>
      <c r="J170" s="149"/>
      <c r="K170" s="149"/>
      <c r="L170" s="280">
        <f>SUM(F170:K170)</f>
        <v>0</v>
      </c>
      <c r="M170" s="545">
        <f>D170*L170</f>
        <v>0</v>
      </c>
      <c r="Q170" s="147">
        <f>R170/$O$7</f>
        <v>0</v>
      </c>
      <c r="R170" s="147">
        <f>L170/12</f>
        <v>0</v>
      </c>
      <c r="T170" s="147">
        <f t="shared" si="75"/>
        <v>0</v>
      </c>
      <c r="U170" s="147">
        <f t="shared" si="76"/>
        <v>0</v>
      </c>
      <c r="V170" s="149">
        <f>P170/12</f>
        <v>0</v>
      </c>
    </row>
    <row r="171" spans="1:22" s="125" customFormat="1" ht="14.25" x14ac:dyDescent="0.3">
      <c r="A171" s="275"/>
      <c r="B171" s="276"/>
      <c r="C171" s="146"/>
      <c r="D171" s="169"/>
      <c r="E171" s="531"/>
      <c r="F171" s="149"/>
      <c r="G171" s="149"/>
      <c r="H171" s="149"/>
      <c r="I171" s="149"/>
      <c r="J171" s="149"/>
      <c r="K171" s="149"/>
      <c r="L171" s="280">
        <f>SUM(F171:K171)</f>
        <v>0</v>
      </c>
      <c r="M171" s="545">
        <f>D171*L171</f>
        <v>0</v>
      </c>
      <c r="Q171" s="147">
        <f>R171/$O$7</f>
        <v>0</v>
      </c>
      <c r="R171" s="147">
        <f>L171/12</f>
        <v>0</v>
      </c>
      <c r="T171" s="147">
        <f t="shared" si="75"/>
        <v>0</v>
      </c>
      <c r="U171" s="147">
        <f t="shared" si="76"/>
        <v>0</v>
      </c>
      <c r="V171" s="149">
        <f>P171/12</f>
        <v>0</v>
      </c>
    </row>
    <row r="172" spans="1:22" ht="14.25" x14ac:dyDescent="0.3">
      <c r="A172" s="275"/>
      <c r="B172" s="276"/>
      <c r="C172" s="146"/>
      <c r="D172" s="169"/>
      <c r="E172" s="531"/>
      <c r="F172" s="149"/>
      <c r="G172" s="149"/>
      <c r="H172" s="149"/>
      <c r="I172" s="149"/>
      <c r="J172" s="149"/>
      <c r="K172" s="149"/>
      <c r="L172" s="280">
        <f>SUM(F172:K172)</f>
        <v>0</v>
      </c>
      <c r="M172" s="545">
        <f>D172*L172</f>
        <v>0</v>
      </c>
      <c r="N172" s="121"/>
      <c r="O172" s="121"/>
      <c r="P172" s="121"/>
      <c r="Q172" s="147">
        <f>R172/$O$7</f>
        <v>0</v>
      </c>
      <c r="R172" s="147">
        <f>L172/12</f>
        <v>0</v>
      </c>
      <c r="S172" s="121"/>
      <c r="T172" s="147">
        <f t="shared" si="75"/>
        <v>0</v>
      </c>
      <c r="U172" s="147">
        <f t="shared" si="76"/>
        <v>0</v>
      </c>
      <c r="V172" s="149">
        <f>P172/12</f>
        <v>0</v>
      </c>
    </row>
    <row r="173" spans="1:22" ht="14.25" customHeight="1" thickBot="1" x14ac:dyDescent="0.35">
      <c r="A173" s="224"/>
      <c r="B173" s="225" t="s">
        <v>190</v>
      </c>
      <c r="C173" s="226"/>
      <c r="D173" s="228"/>
      <c r="E173" s="532"/>
      <c r="F173" s="229">
        <f>SUM(F168:F172)</f>
        <v>0</v>
      </c>
      <c r="G173" s="229">
        <f t="shared" ref="G173:L173" si="77">SUM(G168:G172)</f>
        <v>0</v>
      </c>
      <c r="H173" s="229">
        <f t="shared" si="77"/>
        <v>0</v>
      </c>
      <c r="I173" s="229">
        <f t="shared" si="77"/>
        <v>0</v>
      </c>
      <c r="J173" s="229">
        <f t="shared" si="77"/>
        <v>0</v>
      </c>
      <c r="K173" s="229">
        <f t="shared" si="77"/>
        <v>0</v>
      </c>
      <c r="L173" s="229">
        <f t="shared" si="77"/>
        <v>0</v>
      </c>
      <c r="M173" s="546">
        <f>SUM(M168:M172)</f>
        <v>0</v>
      </c>
      <c r="N173" s="121"/>
      <c r="O173" s="121"/>
      <c r="P173" s="121"/>
      <c r="Q173" s="231">
        <f>SUM(Q168:Q172)</f>
        <v>0</v>
      </c>
      <c r="R173" s="229">
        <f>SUM(R168:R172)</f>
        <v>0</v>
      </c>
      <c r="S173" s="121"/>
      <c r="T173" s="227">
        <f>SUM(T168:T172)</f>
        <v>0</v>
      </c>
      <c r="U173" s="227">
        <f>SUM(U168:U172)</f>
        <v>0</v>
      </c>
      <c r="V173" s="542" t="e">
        <f>T173/(T173+U173)</f>
        <v>#DIV/0!</v>
      </c>
    </row>
    <row r="174" spans="1:22" ht="14.25" customHeight="1" x14ac:dyDescent="0.3">
      <c r="A174" s="275"/>
      <c r="B174" s="276"/>
      <c r="C174" s="146"/>
      <c r="D174" s="169"/>
      <c r="E174" s="531"/>
      <c r="F174" s="149"/>
      <c r="G174" s="149"/>
      <c r="H174" s="149"/>
      <c r="I174" s="149"/>
      <c r="J174" s="149"/>
      <c r="K174" s="149"/>
      <c r="L174" s="280"/>
      <c r="M174" s="545"/>
      <c r="N174" s="121"/>
      <c r="O174" s="121"/>
      <c r="P174" s="121"/>
      <c r="Q174" s="147"/>
      <c r="R174" s="147"/>
      <c r="S174" s="121"/>
      <c r="T174" s="147"/>
      <c r="U174" s="147"/>
      <c r="V174" s="149"/>
    </row>
    <row r="175" spans="1:22" s="125" customFormat="1" ht="14.25" customHeight="1" x14ac:dyDescent="0.3">
      <c r="A175" s="275">
        <v>7.4</v>
      </c>
      <c r="B175" s="276" t="s">
        <v>191</v>
      </c>
      <c r="C175" s="155"/>
      <c r="D175" s="169"/>
      <c r="E175" s="531"/>
      <c r="F175" s="149"/>
      <c r="G175" s="149"/>
      <c r="H175" s="149"/>
      <c r="I175" s="149"/>
      <c r="J175" s="149"/>
      <c r="K175" s="149"/>
      <c r="L175" s="280">
        <f>SUM(F175:K175)</f>
        <v>0</v>
      </c>
      <c r="M175" s="545">
        <f>D175*L175</f>
        <v>0</v>
      </c>
      <c r="Q175" s="147">
        <f t="shared" ref="Q175:Q179" si="78">R175/$O$7</f>
        <v>0</v>
      </c>
      <c r="R175" s="147">
        <f t="shared" ref="R175:R179" si="79">L175/12</f>
        <v>0</v>
      </c>
      <c r="T175" s="147">
        <f>IF($E175="Y",$L175,0)</f>
        <v>0</v>
      </c>
      <c r="U175" s="147">
        <f>IF($E175="N",$L175,0)</f>
        <v>0</v>
      </c>
      <c r="V175" s="149">
        <f>P175/12</f>
        <v>0</v>
      </c>
    </row>
    <row r="176" spans="1:22" ht="14.25" customHeight="1" x14ac:dyDescent="0.3">
      <c r="A176" s="275"/>
      <c r="B176" s="276"/>
      <c r="C176" s="155"/>
      <c r="D176" s="169"/>
      <c r="E176" s="531"/>
      <c r="F176" s="149"/>
      <c r="G176" s="149"/>
      <c r="H176" s="149"/>
      <c r="I176" s="149"/>
      <c r="J176" s="149"/>
      <c r="K176" s="149"/>
      <c r="L176" s="280">
        <f>SUM(F176:K176)</f>
        <v>0</v>
      </c>
      <c r="M176" s="545">
        <f>D176*L176</f>
        <v>0</v>
      </c>
      <c r="N176" s="121"/>
      <c r="O176" s="121"/>
      <c r="P176" s="121"/>
      <c r="Q176" s="147">
        <f t="shared" si="78"/>
        <v>0</v>
      </c>
      <c r="R176" s="147">
        <f t="shared" si="79"/>
        <v>0</v>
      </c>
      <c r="S176" s="121"/>
      <c r="T176" s="147">
        <f t="shared" ref="T176:T179" si="80">IF($E176="Y",$L176,0)</f>
        <v>0</v>
      </c>
      <c r="U176" s="147">
        <f t="shared" ref="U176:U179" si="81">IF($E176="N",$L176,0)</f>
        <v>0</v>
      </c>
      <c r="V176" s="149">
        <f>P176/12</f>
        <v>0</v>
      </c>
    </row>
    <row r="177" spans="1:22" s="126" customFormat="1" ht="14.25" x14ac:dyDescent="0.3">
      <c r="A177" s="275"/>
      <c r="B177" s="276"/>
      <c r="C177" s="155"/>
      <c r="D177" s="169"/>
      <c r="E177" s="531"/>
      <c r="F177" s="149"/>
      <c r="G177" s="149"/>
      <c r="H177" s="149"/>
      <c r="I177" s="149"/>
      <c r="J177" s="149"/>
      <c r="K177" s="149"/>
      <c r="L177" s="280">
        <f>SUM(F177:K177)</f>
        <v>0</v>
      </c>
      <c r="M177" s="545">
        <f>D177*L177</f>
        <v>0</v>
      </c>
      <c r="Q177" s="147">
        <f t="shared" si="78"/>
        <v>0</v>
      </c>
      <c r="R177" s="147">
        <f t="shared" si="79"/>
        <v>0</v>
      </c>
      <c r="T177" s="147">
        <f t="shared" si="80"/>
        <v>0</v>
      </c>
      <c r="U177" s="147">
        <f t="shared" si="81"/>
        <v>0</v>
      </c>
      <c r="V177" s="149">
        <f>P177/12</f>
        <v>0</v>
      </c>
    </row>
    <row r="178" spans="1:22" ht="14.25" x14ac:dyDescent="0.3">
      <c r="A178" s="275"/>
      <c r="B178" s="276"/>
      <c r="C178" s="155"/>
      <c r="D178" s="169"/>
      <c r="E178" s="531"/>
      <c r="F178" s="149"/>
      <c r="G178" s="149"/>
      <c r="H178" s="149"/>
      <c r="I178" s="149"/>
      <c r="J178" s="149"/>
      <c r="K178" s="149"/>
      <c r="L178" s="280">
        <f>SUM(F178:K178)</f>
        <v>0</v>
      </c>
      <c r="M178" s="545">
        <f>D178*L178</f>
        <v>0</v>
      </c>
      <c r="N178" s="121"/>
      <c r="O178" s="121"/>
      <c r="P178" s="121"/>
      <c r="Q178" s="147">
        <f t="shared" si="78"/>
        <v>0</v>
      </c>
      <c r="R178" s="147">
        <f t="shared" si="79"/>
        <v>0</v>
      </c>
      <c r="S178" s="121"/>
      <c r="T178" s="147">
        <f t="shared" si="80"/>
        <v>0</v>
      </c>
      <c r="U178" s="147">
        <f t="shared" si="81"/>
        <v>0</v>
      </c>
      <c r="V178" s="149">
        <f>P178/12</f>
        <v>0</v>
      </c>
    </row>
    <row r="179" spans="1:22" ht="14.25" customHeight="1" x14ac:dyDescent="0.3">
      <c r="A179" s="275"/>
      <c r="B179" s="276"/>
      <c r="C179" s="155"/>
      <c r="D179" s="169"/>
      <c r="E179" s="531"/>
      <c r="F179" s="149"/>
      <c r="G179" s="149"/>
      <c r="H179" s="149"/>
      <c r="I179" s="149"/>
      <c r="J179" s="149"/>
      <c r="K179" s="149"/>
      <c r="L179" s="280">
        <f>SUM(F179:K179)</f>
        <v>0</v>
      </c>
      <c r="M179" s="545">
        <f>D179*L179</f>
        <v>0</v>
      </c>
      <c r="N179" s="121"/>
      <c r="O179" s="121"/>
      <c r="P179" s="121"/>
      <c r="Q179" s="147">
        <f t="shared" si="78"/>
        <v>0</v>
      </c>
      <c r="R179" s="147">
        <f t="shared" si="79"/>
        <v>0</v>
      </c>
      <c r="S179" s="121"/>
      <c r="T179" s="147">
        <f t="shared" si="80"/>
        <v>0</v>
      </c>
      <c r="U179" s="147">
        <f t="shared" si="81"/>
        <v>0</v>
      </c>
      <c r="V179" s="149">
        <f>P179/12</f>
        <v>0</v>
      </c>
    </row>
    <row r="180" spans="1:22" ht="15" thickBot="1" x14ac:dyDescent="0.35">
      <c r="A180" s="224"/>
      <c r="B180" s="225" t="s">
        <v>192</v>
      </c>
      <c r="C180" s="226"/>
      <c r="D180" s="228"/>
      <c r="E180" s="532"/>
      <c r="F180" s="229">
        <f>SUM(F175:F179)</f>
        <v>0</v>
      </c>
      <c r="G180" s="229">
        <f t="shared" ref="G180:L180" si="82">SUM(G175:G179)</f>
        <v>0</v>
      </c>
      <c r="H180" s="229">
        <f t="shared" si="82"/>
        <v>0</v>
      </c>
      <c r="I180" s="229">
        <f t="shared" si="82"/>
        <v>0</v>
      </c>
      <c r="J180" s="229">
        <f t="shared" si="82"/>
        <v>0</v>
      </c>
      <c r="K180" s="229">
        <f t="shared" si="82"/>
        <v>0</v>
      </c>
      <c r="L180" s="229">
        <f t="shared" si="82"/>
        <v>0</v>
      </c>
      <c r="M180" s="546">
        <f>SUM(M175:M179)</f>
        <v>0</v>
      </c>
      <c r="N180" s="121"/>
      <c r="O180" s="121"/>
      <c r="P180" s="121"/>
      <c r="Q180" s="231">
        <f>SUM(Q175:Q179)</f>
        <v>0</v>
      </c>
      <c r="R180" s="229">
        <f>SUM(R175:R179)</f>
        <v>0</v>
      </c>
      <c r="S180" s="121"/>
      <c r="T180" s="227">
        <f>SUM(T175:T179)</f>
        <v>0</v>
      </c>
      <c r="U180" s="227">
        <f>SUM(U175:U179)</f>
        <v>0</v>
      </c>
      <c r="V180" s="542" t="e">
        <f>T180/(T180+U180)</f>
        <v>#DIV/0!</v>
      </c>
    </row>
    <row r="181" spans="1:22" ht="14.25" x14ac:dyDescent="0.3">
      <c r="A181" s="144"/>
      <c r="B181" s="145"/>
      <c r="C181" s="155"/>
      <c r="D181" s="169"/>
      <c r="E181" s="531"/>
      <c r="F181" s="149"/>
      <c r="G181" s="149"/>
      <c r="H181" s="149"/>
      <c r="I181" s="149"/>
      <c r="J181" s="149"/>
      <c r="K181" s="149"/>
      <c r="L181" s="149"/>
      <c r="M181" s="551"/>
      <c r="N181" s="121"/>
      <c r="O181" s="121"/>
      <c r="P181" s="121"/>
      <c r="Q181" s="147"/>
      <c r="R181" s="147"/>
      <c r="S181" s="121"/>
      <c r="T181" s="147"/>
      <c r="U181" s="147"/>
      <c r="V181" s="149"/>
    </row>
    <row r="182" spans="1:22" ht="15" thickBot="1" x14ac:dyDescent="0.35">
      <c r="A182" s="253"/>
      <c r="B182" s="254" t="s">
        <v>193</v>
      </c>
      <c r="C182" s="255"/>
      <c r="D182" s="256"/>
      <c r="E182" s="539"/>
      <c r="F182" s="256">
        <f>SUM(F159,F166,F173,F180)</f>
        <v>0</v>
      </c>
      <c r="G182" s="256">
        <f t="shared" ref="G182:M182" si="83">SUM(G159,G166,G173,G180)</f>
        <v>0</v>
      </c>
      <c r="H182" s="256">
        <f t="shared" si="83"/>
        <v>0</v>
      </c>
      <c r="I182" s="256">
        <f t="shared" si="83"/>
        <v>0</v>
      </c>
      <c r="J182" s="256">
        <f t="shared" si="83"/>
        <v>0</v>
      </c>
      <c r="K182" s="256">
        <f t="shared" si="83"/>
        <v>0</v>
      </c>
      <c r="L182" s="256">
        <f t="shared" si="83"/>
        <v>0</v>
      </c>
      <c r="M182" s="439">
        <f t="shared" si="83"/>
        <v>0</v>
      </c>
      <c r="N182" s="121"/>
      <c r="O182" s="121"/>
      <c r="P182" s="121"/>
      <c r="Q182" s="256">
        <f>SUM(Q159,Q166,Q173,Q180)</f>
        <v>0</v>
      </c>
      <c r="R182" s="256">
        <f>SUM(R159,R166,R173,R180)</f>
        <v>0</v>
      </c>
      <c r="S182" s="121"/>
      <c r="T182" s="256">
        <f>SUM(T159,T166,T173,T180)</f>
        <v>0</v>
      </c>
      <c r="U182" s="256">
        <f>SUM(U159,U166,U173,U180)</f>
        <v>0</v>
      </c>
      <c r="V182" s="555" t="e">
        <f>T182/(T182+U182)</f>
        <v>#DIV/0!</v>
      </c>
    </row>
    <row r="183" spans="1:22" ht="14.25" x14ac:dyDescent="0.3">
      <c r="A183" s="157"/>
      <c r="B183" s="145"/>
      <c r="C183" s="146"/>
      <c r="D183" s="146"/>
      <c r="E183" s="540"/>
      <c r="F183" s="149"/>
      <c r="G183" s="149"/>
      <c r="H183" s="149"/>
      <c r="I183" s="149"/>
      <c r="J183" s="149"/>
      <c r="K183" s="149"/>
      <c r="L183" s="149"/>
      <c r="M183" s="551"/>
      <c r="Q183" s="147"/>
      <c r="R183" s="147"/>
      <c r="T183" s="147"/>
      <c r="U183" s="147"/>
      <c r="V183" s="149"/>
    </row>
    <row r="184" spans="1:22" ht="14.25" x14ac:dyDescent="0.3">
      <c r="A184" s="243"/>
      <c r="B184" s="244" t="s">
        <v>194</v>
      </c>
      <c r="C184" s="245"/>
      <c r="D184" s="246"/>
      <c r="E184" s="541"/>
      <c r="F184" s="246">
        <f t="shared" ref="F184:M184" si="84">SUM(F33,F48,F79,F96,F113,F151,F182)</f>
        <v>0</v>
      </c>
      <c r="G184" s="246">
        <f t="shared" si="84"/>
        <v>0</v>
      </c>
      <c r="H184" s="246">
        <f t="shared" si="84"/>
        <v>0</v>
      </c>
      <c r="I184" s="246">
        <f t="shared" si="84"/>
        <v>0</v>
      </c>
      <c r="J184" s="246">
        <f t="shared" si="84"/>
        <v>0</v>
      </c>
      <c r="K184" s="246">
        <f t="shared" si="84"/>
        <v>0</v>
      </c>
      <c r="L184" s="246">
        <f t="shared" si="84"/>
        <v>0</v>
      </c>
      <c r="M184" s="440">
        <f t="shared" si="84"/>
        <v>0</v>
      </c>
      <c r="Q184" s="246">
        <f>SUM(Q33,Q48,Q79,Q96,Q113,Q151,Q182)</f>
        <v>0</v>
      </c>
      <c r="R184" s="246">
        <f>SUM(R33,R48,R79,R96,R113,R151,R182)</f>
        <v>0</v>
      </c>
      <c r="T184" s="246">
        <f>SUM(T33,T48,T79,T96,T113,T151,T182)</f>
        <v>0</v>
      </c>
      <c r="U184" s="246">
        <f>SUM(U33,U48,U79,U96,U113,U151,U182)</f>
        <v>0</v>
      </c>
      <c r="V184" s="560" t="e">
        <f>T184/(T184+U184)</f>
        <v>#DIV/0!</v>
      </c>
    </row>
    <row r="185" spans="1:22" ht="14.25" x14ac:dyDescent="0.3">
      <c r="A185" s="160"/>
      <c r="B185" s="161"/>
      <c r="C185" s="162"/>
      <c r="D185" s="162"/>
      <c r="E185" s="162"/>
      <c r="F185" s="163"/>
      <c r="G185" s="163"/>
      <c r="H185" s="163"/>
      <c r="I185" s="163"/>
      <c r="J185" s="163"/>
      <c r="K185" s="163"/>
      <c r="L185" s="163"/>
      <c r="M185" s="552"/>
    </row>
    <row r="186" spans="1:22" ht="14.25" x14ac:dyDescent="0.3">
      <c r="A186" s="160"/>
      <c r="B186" s="161"/>
      <c r="C186" s="162"/>
      <c r="D186" s="162"/>
      <c r="E186" s="162"/>
      <c r="F186" s="163"/>
      <c r="G186" s="163"/>
      <c r="H186" s="163"/>
      <c r="I186" s="163"/>
      <c r="J186" s="163"/>
      <c r="K186" s="1297" t="s">
        <v>195</v>
      </c>
      <c r="L186" s="1298"/>
      <c r="M186" s="553" t="e">
        <f>M184/L184</f>
        <v>#DIV/0!</v>
      </c>
    </row>
    <row r="188" spans="1:22" ht="14.25" x14ac:dyDescent="0.3">
      <c r="A188" s="19"/>
      <c r="B188" s="1269" t="s">
        <v>40</v>
      </c>
      <c r="C188" s="1270"/>
      <c r="D188" s="1271"/>
      <c r="E188" s="24"/>
    </row>
    <row r="189" spans="1:22" x14ac:dyDescent="0.3">
      <c r="A189" s="21">
        <v>1</v>
      </c>
      <c r="B189" s="1294"/>
      <c r="C189" s="1295"/>
      <c r="D189" s="1296"/>
      <c r="E189" s="441"/>
    </row>
    <row r="190" spans="1:22" x14ac:dyDescent="0.3">
      <c r="A190" s="22">
        <v>2</v>
      </c>
      <c r="B190" s="1291"/>
      <c r="C190" s="1292"/>
      <c r="D190" s="1293"/>
      <c r="E190" s="442"/>
    </row>
    <row r="191" spans="1:22" x14ac:dyDescent="0.3">
      <c r="A191" s="22">
        <v>3</v>
      </c>
      <c r="B191" s="1291"/>
      <c r="C191" s="1292"/>
      <c r="D191" s="1293"/>
      <c r="E191" s="442"/>
    </row>
    <row r="192" spans="1:22" x14ac:dyDescent="0.3">
      <c r="A192" s="22">
        <v>4</v>
      </c>
      <c r="B192" s="1291"/>
      <c r="C192" s="1292"/>
      <c r="D192" s="1293"/>
      <c r="E192" s="442"/>
    </row>
    <row r="193" spans="1:5" x14ac:dyDescent="0.3">
      <c r="A193" s="22">
        <v>5</v>
      </c>
      <c r="B193" s="1291"/>
      <c r="C193" s="1292"/>
      <c r="D193" s="1293"/>
      <c r="E193" s="442"/>
    </row>
    <row r="194" spans="1:5" x14ac:dyDescent="0.3">
      <c r="A194" s="22">
        <v>6</v>
      </c>
      <c r="B194" s="1291"/>
      <c r="C194" s="1292"/>
      <c r="D194" s="1293"/>
      <c r="E194" s="442"/>
    </row>
    <row r="195" spans="1:5" x14ac:dyDescent="0.3">
      <c r="A195" s="22">
        <v>7</v>
      </c>
      <c r="B195" s="1294"/>
      <c r="C195" s="1295"/>
      <c r="D195" s="1296"/>
      <c r="E195" s="441"/>
    </row>
    <row r="196" spans="1:5" x14ac:dyDescent="0.3">
      <c r="A196" s="22">
        <v>8</v>
      </c>
      <c r="B196" s="1291"/>
      <c r="C196" s="1292"/>
      <c r="D196" s="1293"/>
      <c r="E196" s="442"/>
    </row>
    <row r="197" spans="1:5" x14ac:dyDescent="0.3">
      <c r="A197" s="22">
        <v>9</v>
      </c>
      <c r="B197" s="1291"/>
      <c r="C197" s="1292"/>
      <c r="D197" s="1293"/>
      <c r="E197" s="442"/>
    </row>
    <row r="198" spans="1:5" x14ac:dyDescent="0.3">
      <c r="A198" s="22">
        <v>10</v>
      </c>
      <c r="B198" s="1291"/>
      <c r="C198" s="1292"/>
      <c r="D198" s="1293"/>
      <c r="E198" s="442"/>
    </row>
  </sheetData>
  <mergeCells count="29">
    <mergeCell ref="A1:M1"/>
    <mergeCell ref="A2:M2"/>
    <mergeCell ref="Q5:Q7"/>
    <mergeCell ref="R5:R7"/>
    <mergeCell ref="M4:M7"/>
    <mergeCell ref="O4:O6"/>
    <mergeCell ref="F4:K4"/>
    <mergeCell ref="A5:A7"/>
    <mergeCell ref="B5:B7"/>
    <mergeCell ref="C5:C7"/>
    <mergeCell ref="D5:D7"/>
    <mergeCell ref="L4:L6"/>
    <mergeCell ref="A3:M3"/>
    <mergeCell ref="E5:E7"/>
    <mergeCell ref="T5:T7"/>
    <mergeCell ref="U5:U7"/>
    <mergeCell ref="V5:V7"/>
    <mergeCell ref="B198:D198"/>
    <mergeCell ref="B193:D193"/>
    <mergeCell ref="B194:D194"/>
    <mergeCell ref="B195:D195"/>
    <mergeCell ref="B196:D196"/>
    <mergeCell ref="B197:D197"/>
    <mergeCell ref="B188:D188"/>
    <mergeCell ref="B189:D189"/>
    <mergeCell ref="B190:D190"/>
    <mergeCell ref="B191:D191"/>
    <mergeCell ref="B192:D192"/>
    <mergeCell ref="K186:L186"/>
  </mergeCells>
  <phoneticPr fontId="43" type="noConversion"/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M186 V47:V48 V56 V63 V77 V79 V96 V104 V111 V113 V121 V128 V135 V142 V149 V151 V159 V166 V173 V180 V182 V32:V33 V94 V184" evalError="1"/>
    <ignoredError sqref="L14:M14 L20:M20 L26:M26 L41:M41 Q70:R70 Q41:R41 Q26:R26 Q20:R20 Q14:R14 T14:U14 T20:U20 T26:U26 T41:U41 T87:U87" formula="1"/>
    <ignoredError sqref="V41 V70 V87 V14 V20 V26" evalError="1" formula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C0E188-1B5D-440B-9E73-0207798E9922}">
  <sheetPr>
    <tabColor theme="2"/>
  </sheetPr>
  <dimension ref="A1:HS127"/>
  <sheetViews>
    <sheetView zoomScale="95" zoomScaleNormal="95" zoomScaleSheetLayoutView="178" workbookViewId="0">
      <pane xSplit="2" ySplit="5" topLeftCell="C6" activePane="bottomRight" state="frozen"/>
      <selection pane="topRight" activeCell="AC7" sqref="AC7"/>
      <selection pane="bottomLeft" activeCell="AC7" sqref="AC7"/>
      <selection pane="bottomRight" activeCell="C20" sqref="C20"/>
    </sheetView>
  </sheetViews>
  <sheetFormatPr defaultColWidth="9.140625" defaultRowHeight="14.25" x14ac:dyDescent="0.3"/>
  <cols>
    <col min="1" max="1" width="5.7109375" style="77" customWidth="1"/>
    <col min="2" max="2" width="55.7109375" style="32" customWidth="1"/>
    <col min="3" max="3" width="16.7109375" style="78" customWidth="1"/>
    <col min="4" max="4" width="14.7109375" style="78" customWidth="1"/>
    <col min="5" max="7" width="15.7109375" style="32" customWidth="1"/>
    <col min="8" max="10" width="13.7109375" style="32" customWidth="1"/>
    <col min="11" max="16384" width="9.140625" style="32"/>
  </cols>
  <sheetData>
    <row r="1" spans="1:8" s="26" customFormat="1" ht="20.100000000000001" customHeight="1" x14ac:dyDescent="0.3">
      <c r="A1" s="1286" t="s">
        <v>1299</v>
      </c>
      <c r="B1" s="1286"/>
      <c r="C1" s="1286"/>
      <c r="D1" s="1286"/>
      <c r="E1" s="1286"/>
      <c r="F1" s="1286"/>
      <c r="G1" s="1286"/>
    </row>
    <row r="2" spans="1:8" s="26" customFormat="1" ht="24" customHeight="1" x14ac:dyDescent="0.3">
      <c r="A2" s="1286" t="s">
        <v>1300</v>
      </c>
      <c r="B2" s="1286"/>
      <c r="C2" s="1286"/>
      <c r="D2" s="1286"/>
      <c r="E2" s="1286"/>
      <c r="F2" s="1286"/>
      <c r="G2" s="1286"/>
    </row>
    <row r="3" spans="1:8" s="26" customFormat="1" ht="24" customHeight="1" x14ac:dyDescent="0.3">
      <c r="A3" s="1223"/>
      <c r="B3" s="1286" t="s">
        <v>1301</v>
      </c>
      <c r="C3" s="1286"/>
      <c r="D3" s="1286"/>
      <c r="E3" s="1286"/>
      <c r="F3" s="1286"/>
      <c r="G3" s="1286"/>
    </row>
    <row r="4" spans="1:8" s="26" customFormat="1" ht="23.25" customHeight="1" thickBot="1" x14ac:dyDescent="0.35">
      <c r="A4" s="27"/>
      <c r="B4" s="1286" t="s">
        <v>965</v>
      </c>
      <c r="C4" s="1324"/>
      <c r="D4" s="1324"/>
      <c r="E4" s="1324"/>
      <c r="F4" s="1324"/>
      <c r="G4" s="1324"/>
    </row>
    <row r="5" spans="1:8" s="28" customFormat="1" ht="80.099999999999994" customHeight="1" thickBot="1" x14ac:dyDescent="0.3">
      <c r="A5" s="99" t="s">
        <v>67</v>
      </c>
      <c r="B5" s="99" t="s">
        <v>966</v>
      </c>
      <c r="C5" s="101" t="s">
        <v>967</v>
      </c>
      <c r="D5" s="181" t="s">
        <v>968</v>
      </c>
      <c r="E5" s="97" t="s">
        <v>969</v>
      </c>
      <c r="F5" s="97" t="s">
        <v>994</v>
      </c>
      <c r="G5" s="101" t="s">
        <v>970</v>
      </c>
    </row>
    <row r="6" spans="1:8" s="28" customFormat="1" ht="9.9499999999999993" customHeight="1" x14ac:dyDescent="0.25">
      <c r="A6" s="177"/>
      <c r="B6" s="178"/>
      <c r="C6" s="1240"/>
      <c r="D6" s="180"/>
      <c r="E6" s="180"/>
      <c r="F6" s="1349"/>
      <c r="G6" s="1350"/>
    </row>
    <row r="7" spans="1:8" x14ac:dyDescent="0.3">
      <c r="A7" s="91"/>
      <c r="B7" s="92" t="s">
        <v>939</v>
      </c>
      <c r="C7" s="630">
        <f>'23. M&amp;E Services'!G9</f>
        <v>0</v>
      </c>
      <c r="D7" s="990">
        <v>0</v>
      </c>
      <c r="E7" s="31">
        <f>$G7*(9/12)</f>
        <v>0</v>
      </c>
      <c r="F7" s="31">
        <f>$G7*(3/12)</f>
        <v>0</v>
      </c>
      <c r="G7" s="31">
        <f>SUM(C7,(C7*D7))</f>
        <v>0</v>
      </c>
      <c r="H7" s="36"/>
    </row>
    <row r="8" spans="1:8" x14ac:dyDescent="0.3">
      <c r="A8" s="91"/>
      <c r="B8" s="92" t="s">
        <v>1166</v>
      </c>
      <c r="C8" s="630">
        <f>'23. M&amp;E Services'!G19</f>
        <v>0</v>
      </c>
      <c r="D8" s="990">
        <v>0</v>
      </c>
      <c r="E8" s="31">
        <f t="shared" ref="E8:E15" si="0">$G8*(9/12)</f>
        <v>0</v>
      </c>
      <c r="F8" s="31">
        <f t="shared" ref="F8:F15" si="1">$G8*(3/12)</f>
        <v>0</v>
      </c>
      <c r="G8" s="31">
        <f t="shared" ref="G8:G15" si="2">SUM(C8,(C8*D8))</f>
        <v>0</v>
      </c>
      <c r="H8" s="36"/>
    </row>
    <row r="9" spans="1:8" x14ac:dyDescent="0.3">
      <c r="A9" s="91"/>
      <c r="B9" s="92" t="s">
        <v>1302</v>
      </c>
      <c r="C9" s="630">
        <f>'23. M&amp;E Services'!G23</f>
        <v>0</v>
      </c>
      <c r="D9" s="990">
        <v>0</v>
      </c>
      <c r="E9" s="31">
        <f t="shared" si="0"/>
        <v>0</v>
      </c>
      <c r="F9" s="31">
        <f t="shared" si="1"/>
        <v>0</v>
      </c>
      <c r="G9" s="31">
        <f t="shared" ref="G9" si="3">SUM(C9,(C9*D9))</f>
        <v>0</v>
      </c>
      <c r="H9" s="36"/>
    </row>
    <row r="10" spans="1:8" x14ac:dyDescent="0.3">
      <c r="A10" s="93"/>
      <c r="B10" s="92" t="s">
        <v>1171</v>
      </c>
      <c r="C10" s="630">
        <f>'23. M&amp;E Services'!G27</f>
        <v>0</v>
      </c>
      <c r="D10" s="990">
        <v>0</v>
      </c>
      <c r="E10" s="31">
        <f t="shared" si="0"/>
        <v>0</v>
      </c>
      <c r="F10" s="31">
        <f t="shared" si="1"/>
        <v>0</v>
      </c>
      <c r="G10" s="31">
        <f t="shared" si="2"/>
        <v>0</v>
      </c>
      <c r="H10" s="36"/>
    </row>
    <row r="11" spans="1:8" x14ac:dyDescent="0.3">
      <c r="A11" s="93"/>
      <c r="B11" s="92" t="s">
        <v>1173</v>
      </c>
      <c r="C11" s="630">
        <f>'23. M&amp;E Services'!G31</f>
        <v>0</v>
      </c>
      <c r="D11" s="990">
        <v>0</v>
      </c>
      <c r="E11" s="31">
        <f t="shared" si="0"/>
        <v>0</v>
      </c>
      <c r="F11" s="31">
        <f t="shared" si="1"/>
        <v>0</v>
      </c>
      <c r="G11" s="31">
        <f t="shared" si="2"/>
        <v>0</v>
      </c>
      <c r="H11" s="36"/>
    </row>
    <row r="12" spans="1:8" x14ac:dyDescent="0.3">
      <c r="A12" s="93"/>
      <c r="B12" s="92" t="s">
        <v>155</v>
      </c>
      <c r="C12" s="630">
        <f>'23. M&amp;E Services'!G38</f>
        <v>0</v>
      </c>
      <c r="D12" s="990">
        <v>0</v>
      </c>
      <c r="E12" s="31">
        <f t="shared" si="0"/>
        <v>0</v>
      </c>
      <c r="F12" s="31">
        <f t="shared" si="1"/>
        <v>0</v>
      </c>
      <c r="G12" s="31">
        <f t="shared" si="2"/>
        <v>0</v>
      </c>
      <c r="H12" s="36"/>
    </row>
    <row r="13" spans="1:8" x14ac:dyDescent="0.3">
      <c r="A13" s="93"/>
      <c r="B13" s="92" t="s">
        <v>1183</v>
      </c>
      <c r="C13" s="630">
        <f>'23. M&amp;E Services'!G44</f>
        <v>0</v>
      </c>
      <c r="D13" s="990">
        <v>0</v>
      </c>
      <c r="E13" s="31">
        <f t="shared" si="0"/>
        <v>0</v>
      </c>
      <c r="F13" s="31">
        <f t="shared" si="1"/>
        <v>0</v>
      </c>
      <c r="G13" s="31">
        <f t="shared" si="2"/>
        <v>0</v>
      </c>
      <c r="H13" s="36"/>
    </row>
    <row r="14" spans="1:8" x14ac:dyDescent="0.3">
      <c r="A14" s="93"/>
      <c r="B14" s="92" t="s">
        <v>167</v>
      </c>
      <c r="C14" s="630">
        <f>'23. M&amp;E Services'!G51</f>
        <v>0</v>
      </c>
      <c r="D14" s="990">
        <v>0</v>
      </c>
      <c r="E14" s="31">
        <f t="shared" si="0"/>
        <v>0</v>
      </c>
      <c r="F14" s="31">
        <f t="shared" si="1"/>
        <v>0</v>
      </c>
      <c r="G14" s="31">
        <f t="shared" si="2"/>
        <v>0</v>
      </c>
      <c r="H14" s="36"/>
    </row>
    <row r="15" spans="1:8" x14ac:dyDescent="0.3">
      <c r="A15" s="93"/>
      <c r="B15" s="92" t="s">
        <v>183</v>
      </c>
      <c r="C15" s="630">
        <f>'23. M&amp;E Services'!G60</f>
        <v>0</v>
      </c>
      <c r="D15" s="990">
        <v>0</v>
      </c>
      <c r="E15" s="31">
        <f t="shared" si="0"/>
        <v>0</v>
      </c>
      <c r="F15" s="31">
        <f t="shared" si="1"/>
        <v>0</v>
      </c>
      <c r="G15" s="31">
        <f t="shared" si="2"/>
        <v>0</v>
      </c>
      <c r="H15" s="36"/>
    </row>
    <row r="16" spans="1:8" ht="15.75" x14ac:dyDescent="0.3">
      <c r="A16" s="40"/>
      <c r="B16" s="41" t="s">
        <v>1303</v>
      </c>
      <c r="C16" s="625">
        <f>SUM(C7:C15)</f>
        <v>0</v>
      </c>
      <c r="D16" s="625"/>
      <c r="E16" s="90">
        <f>SUM(E7:E15)</f>
        <v>0</v>
      </c>
      <c r="F16" s="90">
        <f>SUM(F7:F15)</f>
        <v>0</v>
      </c>
      <c r="G16" s="90">
        <f>SUM(G7:G15)</f>
        <v>0</v>
      </c>
      <c r="H16" s="36"/>
    </row>
    <row r="17" spans="1:227" ht="9.9499999999999993" customHeight="1" x14ac:dyDescent="0.3">
      <c r="A17" s="91"/>
      <c r="B17" s="92"/>
      <c r="C17" s="1239"/>
      <c r="D17" s="1238"/>
      <c r="E17" s="1203"/>
      <c r="F17" s="1351"/>
      <c r="G17" s="1352"/>
      <c r="H17" s="36"/>
    </row>
    <row r="18" spans="1:227" ht="15.75" x14ac:dyDescent="0.3">
      <c r="A18" s="177"/>
      <c r="B18" s="178" t="s">
        <v>1304</v>
      </c>
      <c r="C18" s="1237"/>
      <c r="D18" s="1236"/>
      <c r="E18" s="1204"/>
      <c r="F18" s="1462"/>
      <c r="G18" s="1463"/>
      <c r="H18" s="36"/>
    </row>
    <row r="19" spans="1:227" x14ac:dyDescent="0.3">
      <c r="A19" s="91"/>
      <c r="B19" s="92" t="s">
        <v>1305</v>
      </c>
      <c r="C19" s="630">
        <f>'22. M&amp;E Software'!L35</f>
        <v>0</v>
      </c>
      <c r="D19" s="990">
        <v>0</v>
      </c>
      <c r="E19" s="31">
        <f>$G19</f>
        <v>0</v>
      </c>
      <c r="F19" s="31">
        <v>0</v>
      </c>
      <c r="G19" s="31">
        <f t="shared" ref="G19:G20" si="4">SUM(C19,(C19*D19))</f>
        <v>0</v>
      </c>
      <c r="H19" s="36"/>
    </row>
    <row r="20" spans="1:227" x14ac:dyDescent="0.3">
      <c r="A20" s="91"/>
      <c r="B20" s="92" t="s">
        <v>1306</v>
      </c>
      <c r="C20" s="630">
        <f>'22. M&amp;E Software'!L67</f>
        <v>0</v>
      </c>
      <c r="D20" s="990">
        <v>0</v>
      </c>
      <c r="E20" s="31">
        <f t="shared" ref="E20" si="5">$G20</f>
        <v>0</v>
      </c>
      <c r="F20" s="31">
        <v>0</v>
      </c>
      <c r="G20" s="31">
        <f t="shared" si="4"/>
        <v>0</v>
      </c>
      <c r="H20" s="36"/>
    </row>
    <row r="21" spans="1:227" ht="15.75" x14ac:dyDescent="0.3">
      <c r="A21" s="40"/>
      <c r="B21" s="41" t="s">
        <v>1307</v>
      </c>
      <c r="C21" s="625">
        <f>SUM(C19:C20)</f>
        <v>0</v>
      </c>
      <c r="D21" s="625"/>
      <c r="E21" s="90">
        <f>SUM(E19:E20)</f>
        <v>0</v>
      </c>
      <c r="F21" s="90">
        <f>SUM(F19:F20)</f>
        <v>0</v>
      </c>
      <c r="G21" s="90">
        <f>SUM(G19:G20)</f>
        <v>0</v>
      </c>
      <c r="H21" s="36"/>
    </row>
    <row r="22" spans="1:227" ht="9.9499999999999993" customHeight="1" x14ac:dyDescent="0.3">
      <c r="A22" s="91"/>
      <c r="B22" s="94"/>
      <c r="C22" s="1239"/>
      <c r="D22" s="1238"/>
      <c r="E22" s="1203"/>
      <c r="F22" s="1351"/>
      <c r="G22" s="1352"/>
      <c r="H22" s="36"/>
    </row>
    <row r="23" spans="1:227" ht="15.75" x14ac:dyDescent="0.3">
      <c r="A23" s="177"/>
      <c r="B23" s="178" t="s">
        <v>1308</v>
      </c>
      <c r="C23" s="1237"/>
      <c r="D23" s="1236"/>
      <c r="E23" s="1204"/>
      <c r="F23" s="1462"/>
      <c r="G23" s="1463"/>
      <c r="H23" s="36"/>
    </row>
    <row r="24" spans="1:227" x14ac:dyDescent="0.3">
      <c r="A24" s="91"/>
      <c r="B24" s="92" t="s">
        <v>1309</v>
      </c>
      <c r="C24" s="630">
        <f>'36. M&amp;E Other'!L10</f>
        <v>0</v>
      </c>
      <c r="D24" s="990">
        <v>0</v>
      </c>
      <c r="E24" s="31">
        <f>$G24</f>
        <v>0</v>
      </c>
      <c r="F24" s="31">
        <v>0</v>
      </c>
      <c r="G24" s="31">
        <f t="shared" ref="G24:G26" si="6">SUM(C24,(C24*D24))</f>
        <v>0</v>
      </c>
      <c r="H24" s="36"/>
    </row>
    <row r="25" spans="1:227" x14ac:dyDescent="0.3">
      <c r="A25" s="91"/>
      <c r="B25" s="92" t="s">
        <v>1310</v>
      </c>
      <c r="C25" s="630">
        <f>'36. M&amp;E Other'!L16</f>
        <v>0</v>
      </c>
      <c r="D25" s="990">
        <v>0</v>
      </c>
      <c r="E25" s="31">
        <f t="shared" ref="E25:E26" si="7">$G25</f>
        <v>0</v>
      </c>
      <c r="F25" s="31">
        <v>0</v>
      </c>
      <c r="G25" s="31">
        <f t="shared" si="6"/>
        <v>0</v>
      </c>
      <c r="H25" s="36"/>
    </row>
    <row r="26" spans="1:227" x14ac:dyDescent="0.3">
      <c r="A26" s="91"/>
      <c r="B26" s="92" t="s">
        <v>1311</v>
      </c>
      <c r="C26" s="630">
        <f>'36. M&amp;E Other'!L22</f>
        <v>0</v>
      </c>
      <c r="D26" s="990">
        <v>0</v>
      </c>
      <c r="E26" s="31">
        <f t="shared" si="7"/>
        <v>0</v>
      </c>
      <c r="F26" s="31">
        <v>0</v>
      </c>
      <c r="G26" s="31">
        <f t="shared" si="6"/>
        <v>0</v>
      </c>
      <c r="H26" s="36"/>
    </row>
    <row r="27" spans="1:227" ht="15.75" x14ac:dyDescent="0.3">
      <c r="A27" s="40"/>
      <c r="B27" s="41" t="s">
        <v>1312</v>
      </c>
      <c r="C27" s="625">
        <f>SUM(C24:C26)</f>
        <v>0</v>
      </c>
      <c r="D27" s="625"/>
      <c r="E27" s="90">
        <f>SUM(E24:E26)</f>
        <v>0</v>
      </c>
      <c r="F27" s="90">
        <f>SUM(F24:F26)</f>
        <v>0</v>
      </c>
      <c r="G27" s="90">
        <f>SUM(G24:G26)</f>
        <v>0</v>
      </c>
      <c r="H27" s="36"/>
    </row>
    <row r="28" spans="1:227" ht="9.9499999999999993" customHeight="1" x14ac:dyDescent="0.3">
      <c r="A28" s="91"/>
      <c r="B28" s="92"/>
      <c r="C28" s="1239"/>
      <c r="D28" s="1238"/>
      <c r="E28" s="991"/>
      <c r="F28" s="1464"/>
      <c r="G28" s="1465"/>
    </row>
    <row r="29" spans="1:227" s="43" customFormat="1" ht="16.5" customHeight="1" x14ac:dyDescent="0.3">
      <c r="A29" s="40"/>
      <c r="B29" s="41" t="s">
        <v>1313</v>
      </c>
      <c r="C29" s="625">
        <f>SUM(C16,C21,C27)</f>
        <v>0</v>
      </c>
      <c r="D29" s="625"/>
      <c r="E29" s="625">
        <f>SUM(E16,E21,E27)</f>
        <v>0</v>
      </c>
      <c r="F29" s="625">
        <f>SUM(F16,F21,F27)</f>
        <v>0</v>
      </c>
      <c r="G29" s="625">
        <f>SUM(G16,G21,G27)</f>
        <v>0</v>
      </c>
    </row>
    <row r="30" spans="1:227" ht="22.5" customHeight="1" x14ac:dyDescent="0.3">
      <c r="A30" s="45"/>
      <c r="B30" s="46"/>
      <c r="C30" s="48"/>
      <c r="D30" s="48"/>
      <c r="E30" s="51"/>
      <c r="F30" s="51"/>
    </row>
    <row r="31" spans="1:227" ht="12.2" customHeight="1" x14ac:dyDescent="0.3">
      <c r="A31" s="45"/>
      <c r="B31" s="47"/>
      <c r="C31" s="52"/>
      <c r="D31" s="52"/>
      <c r="E31" s="51"/>
      <c r="F31" s="51"/>
    </row>
    <row r="32" spans="1:227" x14ac:dyDescent="0.3">
      <c r="A32" s="55"/>
      <c r="B32" s="56"/>
      <c r="C32" s="57"/>
      <c r="D32" s="57"/>
      <c r="E32" s="59"/>
      <c r="F32" s="59"/>
      <c r="G32" s="17"/>
      <c r="H32" s="58"/>
      <c r="I32" s="50"/>
      <c r="J32" s="50"/>
      <c r="K32" s="50"/>
      <c r="L32" s="50"/>
      <c r="M32" s="50"/>
      <c r="N32" s="50"/>
      <c r="O32" s="59"/>
      <c r="P32" s="60"/>
      <c r="Q32" s="17"/>
      <c r="R32" s="17"/>
      <c r="S32" s="58"/>
      <c r="T32" s="50"/>
      <c r="U32" s="50"/>
      <c r="V32" s="50"/>
      <c r="W32" s="50"/>
      <c r="X32" s="50"/>
      <c r="Y32" s="50"/>
      <c r="Z32" s="59"/>
      <c r="AA32" s="60"/>
      <c r="AB32" s="17"/>
      <c r="AC32" s="17"/>
      <c r="AD32" s="58"/>
      <c r="AE32" s="50"/>
      <c r="AF32" s="50"/>
      <c r="AG32" s="50"/>
      <c r="AH32" s="50"/>
      <c r="AI32" s="50"/>
      <c r="AJ32" s="50"/>
      <c r="AK32" s="59"/>
      <c r="AL32" s="60"/>
      <c r="AM32" s="17"/>
      <c r="AN32" s="17"/>
      <c r="AO32" s="58"/>
      <c r="AP32" s="50"/>
      <c r="AQ32" s="50"/>
      <c r="AR32" s="50"/>
      <c r="AS32" s="50"/>
      <c r="AT32" s="50"/>
      <c r="AU32" s="50"/>
      <c r="AV32" s="59"/>
      <c r="AW32" s="60"/>
      <c r="AX32" s="17"/>
      <c r="AY32" s="17"/>
      <c r="AZ32" s="58"/>
      <c r="BA32" s="50"/>
      <c r="BB32" s="50"/>
      <c r="BC32" s="50"/>
      <c r="BD32" s="50"/>
      <c r="BE32" s="50"/>
      <c r="BF32" s="50"/>
      <c r="BG32" s="59"/>
      <c r="BH32" s="60"/>
      <c r="BI32" s="17"/>
      <c r="BJ32" s="17"/>
      <c r="BK32" s="58"/>
      <c r="BL32" s="50"/>
      <c r="BM32" s="50"/>
      <c r="BN32" s="50"/>
      <c r="BO32" s="50"/>
      <c r="BP32" s="50"/>
      <c r="BQ32" s="50"/>
      <c r="BR32" s="59"/>
      <c r="BS32" s="60"/>
      <c r="BT32" s="17"/>
      <c r="BU32" s="17"/>
      <c r="BV32" s="58"/>
      <c r="BW32" s="50"/>
      <c r="BX32" s="50"/>
      <c r="BY32" s="50"/>
      <c r="BZ32" s="50"/>
      <c r="CA32" s="50"/>
      <c r="CB32" s="50"/>
      <c r="CC32" s="59"/>
      <c r="CD32" s="60"/>
      <c r="CE32" s="17"/>
      <c r="CF32" s="17"/>
      <c r="CG32" s="58"/>
      <c r="CH32" s="50"/>
      <c r="CI32" s="50"/>
      <c r="CJ32" s="50"/>
      <c r="CK32" s="50"/>
      <c r="CL32" s="50"/>
      <c r="CM32" s="50"/>
      <c r="CN32" s="59"/>
      <c r="CO32" s="60"/>
      <c r="CP32" s="17"/>
      <c r="CQ32" s="17"/>
      <c r="CR32" s="58"/>
      <c r="CS32" s="50"/>
      <c r="CT32" s="50"/>
      <c r="CU32" s="50"/>
      <c r="CV32" s="50"/>
      <c r="CW32" s="50"/>
      <c r="CX32" s="50"/>
      <c r="CY32" s="59"/>
      <c r="CZ32" s="60"/>
      <c r="DA32" s="17"/>
      <c r="DB32" s="17"/>
      <c r="DC32" s="58"/>
      <c r="DD32" s="50"/>
      <c r="DE32" s="50"/>
      <c r="DF32" s="50"/>
      <c r="DG32" s="50"/>
      <c r="DH32" s="50"/>
      <c r="DI32" s="50"/>
      <c r="DJ32" s="59"/>
      <c r="DK32" s="60"/>
      <c r="DL32" s="17"/>
      <c r="DM32" s="17"/>
      <c r="DN32" s="58"/>
      <c r="DO32" s="50"/>
      <c r="DP32" s="50"/>
      <c r="DQ32" s="50"/>
      <c r="DR32" s="50"/>
      <c r="DS32" s="50"/>
      <c r="DT32" s="50"/>
      <c r="DU32" s="59"/>
      <c r="DV32" s="60"/>
      <c r="DW32" s="17"/>
      <c r="DX32" s="17"/>
      <c r="DY32" s="58"/>
      <c r="DZ32" s="50"/>
      <c r="EA32" s="50"/>
      <c r="EB32" s="50"/>
      <c r="EC32" s="50"/>
      <c r="ED32" s="50"/>
      <c r="EE32" s="50"/>
      <c r="EF32" s="59"/>
      <c r="EG32" s="60"/>
      <c r="EH32" s="17"/>
      <c r="EI32" s="17"/>
      <c r="EJ32" s="58"/>
      <c r="EK32" s="50"/>
      <c r="EL32" s="50"/>
      <c r="EM32" s="50"/>
      <c r="EN32" s="50"/>
      <c r="EO32" s="50"/>
      <c r="EP32" s="50"/>
      <c r="EQ32" s="59"/>
      <c r="ER32" s="60"/>
      <c r="ES32" s="17"/>
      <c r="ET32" s="17"/>
      <c r="EU32" s="58"/>
      <c r="EV32" s="50"/>
      <c r="EW32" s="50"/>
      <c r="EX32" s="50"/>
      <c r="EY32" s="50"/>
      <c r="EZ32" s="50"/>
      <c r="FA32" s="50"/>
      <c r="FB32" s="59"/>
      <c r="FC32" s="60"/>
      <c r="FD32" s="17"/>
      <c r="FE32" s="17"/>
      <c r="FF32" s="58"/>
      <c r="FG32" s="50"/>
      <c r="FH32" s="50"/>
      <c r="FI32" s="50"/>
      <c r="FJ32" s="50"/>
      <c r="FK32" s="50"/>
      <c r="FL32" s="50"/>
      <c r="FM32" s="59"/>
      <c r="FN32" s="60"/>
      <c r="FO32" s="17"/>
      <c r="FP32" s="17"/>
      <c r="FQ32" s="58"/>
      <c r="FR32" s="50"/>
      <c r="FS32" s="50"/>
      <c r="FT32" s="50"/>
      <c r="FU32" s="50"/>
      <c r="FV32" s="50"/>
      <c r="FW32" s="50"/>
      <c r="FX32" s="59"/>
      <c r="FY32" s="60"/>
      <c r="FZ32" s="17"/>
      <c r="GA32" s="17"/>
      <c r="GB32" s="58"/>
      <c r="GC32" s="50"/>
      <c r="GD32" s="50"/>
      <c r="GE32" s="50"/>
      <c r="GF32" s="50"/>
      <c r="GG32" s="50"/>
      <c r="GH32" s="50"/>
      <c r="GI32" s="59"/>
      <c r="GJ32" s="60"/>
      <c r="GK32" s="17"/>
      <c r="GL32" s="17"/>
      <c r="GM32" s="58"/>
      <c r="GN32" s="50"/>
      <c r="GO32" s="50"/>
      <c r="GP32" s="50"/>
      <c r="GQ32" s="50"/>
      <c r="GR32" s="50"/>
      <c r="GS32" s="50"/>
      <c r="GT32" s="59"/>
      <c r="GU32" s="60"/>
      <c r="GV32" s="17"/>
      <c r="GW32" s="17"/>
      <c r="GX32" s="58"/>
      <c r="GY32" s="50"/>
      <c r="GZ32" s="50"/>
      <c r="HA32" s="50"/>
      <c r="HB32" s="50"/>
      <c r="HC32" s="50"/>
      <c r="HD32" s="50"/>
      <c r="HE32" s="59"/>
      <c r="HF32" s="60"/>
      <c r="HG32" s="17"/>
      <c r="HH32" s="17"/>
      <c r="HI32" s="58"/>
      <c r="HJ32" s="50"/>
      <c r="HK32" s="50"/>
      <c r="HL32" s="50"/>
      <c r="HM32" s="50"/>
      <c r="HN32" s="50"/>
      <c r="HO32" s="50"/>
      <c r="HP32" s="59"/>
      <c r="HQ32" s="60"/>
      <c r="HR32" s="17"/>
      <c r="HS32" s="17"/>
    </row>
    <row r="33" spans="1:227" x14ac:dyDescent="0.3">
      <c r="A33" s="61"/>
      <c r="B33" s="1221" t="s">
        <v>40</v>
      </c>
      <c r="C33" s="57"/>
      <c r="D33" s="57"/>
      <c r="E33" s="59"/>
      <c r="F33" s="59"/>
      <c r="G33" s="17"/>
      <c r="H33" s="58"/>
      <c r="I33" s="50"/>
      <c r="J33" s="50"/>
      <c r="K33" s="50"/>
      <c r="L33" s="50"/>
      <c r="M33" s="50"/>
      <c r="N33" s="50"/>
      <c r="O33" s="59"/>
      <c r="P33" s="60"/>
      <c r="Q33" s="17"/>
      <c r="R33" s="17"/>
      <c r="S33" s="58"/>
      <c r="T33" s="50"/>
      <c r="U33" s="50"/>
      <c r="V33" s="50"/>
      <c r="W33" s="50"/>
      <c r="X33" s="50"/>
      <c r="Y33" s="50"/>
      <c r="Z33" s="59"/>
      <c r="AA33" s="60"/>
      <c r="AB33" s="17"/>
      <c r="AC33" s="17"/>
      <c r="AD33" s="58"/>
      <c r="AE33" s="50"/>
      <c r="AF33" s="50"/>
      <c r="AG33" s="50"/>
      <c r="AH33" s="50"/>
      <c r="AI33" s="50"/>
      <c r="AJ33" s="50"/>
      <c r="AK33" s="59"/>
      <c r="AL33" s="60"/>
      <c r="AM33" s="17"/>
      <c r="AN33" s="17"/>
      <c r="AO33" s="58"/>
      <c r="AP33" s="50"/>
      <c r="AQ33" s="50"/>
      <c r="AR33" s="50"/>
      <c r="AS33" s="50"/>
      <c r="AT33" s="50"/>
      <c r="AU33" s="50"/>
      <c r="AV33" s="59"/>
      <c r="AW33" s="60"/>
      <c r="AX33" s="17"/>
      <c r="AY33" s="17"/>
      <c r="AZ33" s="58"/>
      <c r="BA33" s="50"/>
      <c r="BB33" s="50"/>
      <c r="BC33" s="50"/>
      <c r="BD33" s="50"/>
      <c r="BE33" s="50"/>
      <c r="BF33" s="50"/>
      <c r="BG33" s="59"/>
      <c r="BH33" s="60"/>
      <c r="BI33" s="17"/>
      <c r="BJ33" s="17"/>
      <c r="BK33" s="58"/>
      <c r="BL33" s="50"/>
      <c r="BM33" s="50"/>
      <c r="BN33" s="50"/>
      <c r="BO33" s="50"/>
      <c r="BP33" s="50"/>
      <c r="BQ33" s="50"/>
      <c r="BR33" s="59"/>
      <c r="BS33" s="60"/>
      <c r="BT33" s="17"/>
      <c r="BU33" s="17"/>
      <c r="BV33" s="58"/>
      <c r="BW33" s="50"/>
      <c r="BX33" s="50"/>
      <c r="BY33" s="50"/>
      <c r="BZ33" s="50"/>
      <c r="CA33" s="50"/>
      <c r="CB33" s="50"/>
      <c r="CC33" s="59"/>
      <c r="CD33" s="60"/>
      <c r="CE33" s="17"/>
      <c r="CF33" s="17"/>
      <c r="CG33" s="58"/>
      <c r="CH33" s="50"/>
      <c r="CI33" s="50"/>
      <c r="CJ33" s="50"/>
      <c r="CK33" s="50"/>
      <c r="CL33" s="50"/>
      <c r="CM33" s="50"/>
      <c r="CN33" s="59"/>
      <c r="CO33" s="60"/>
      <c r="CP33" s="17"/>
      <c r="CQ33" s="17"/>
      <c r="CR33" s="58"/>
      <c r="CS33" s="50"/>
      <c r="CT33" s="50"/>
      <c r="CU33" s="50"/>
      <c r="CV33" s="50"/>
      <c r="CW33" s="50"/>
      <c r="CX33" s="50"/>
      <c r="CY33" s="59"/>
      <c r="CZ33" s="60"/>
      <c r="DA33" s="17"/>
      <c r="DB33" s="17"/>
      <c r="DC33" s="58"/>
      <c r="DD33" s="50"/>
      <c r="DE33" s="50"/>
      <c r="DF33" s="50"/>
      <c r="DG33" s="50"/>
      <c r="DH33" s="50"/>
      <c r="DI33" s="50"/>
      <c r="DJ33" s="59"/>
      <c r="DK33" s="60"/>
      <c r="DL33" s="17"/>
      <c r="DM33" s="17"/>
      <c r="DN33" s="58"/>
      <c r="DO33" s="50"/>
      <c r="DP33" s="50"/>
      <c r="DQ33" s="50"/>
      <c r="DR33" s="50"/>
      <c r="DS33" s="50"/>
      <c r="DT33" s="50"/>
      <c r="DU33" s="59"/>
      <c r="DV33" s="60"/>
      <c r="DW33" s="17"/>
      <c r="DX33" s="17"/>
      <c r="DY33" s="58"/>
      <c r="DZ33" s="50"/>
      <c r="EA33" s="50"/>
      <c r="EB33" s="50"/>
      <c r="EC33" s="50"/>
      <c r="ED33" s="50"/>
      <c r="EE33" s="50"/>
      <c r="EF33" s="59"/>
      <c r="EG33" s="60"/>
      <c r="EH33" s="17"/>
      <c r="EI33" s="17"/>
      <c r="EJ33" s="58"/>
      <c r="EK33" s="50"/>
      <c r="EL33" s="50"/>
      <c r="EM33" s="50"/>
      <c r="EN33" s="50"/>
      <c r="EO33" s="50"/>
      <c r="EP33" s="50"/>
      <c r="EQ33" s="59"/>
      <c r="ER33" s="60"/>
      <c r="ES33" s="17"/>
      <c r="ET33" s="17"/>
      <c r="EU33" s="58"/>
      <c r="EV33" s="50"/>
      <c r="EW33" s="50"/>
      <c r="EX33" s="50"/>
      <c r="EY33" s="50"/>
      <c r="EZ33" s="50"/>
      <c r="FA33" s="50"/>
      <c r="FB33" s="59"/>
      <c r="FC33" s="60"/>
      <c r="FD33" s="17"/>
      <c r="FE33" s="17"/>
      <c r="FF33" s="58"/>
      <c r="FG33" s="50"/>
      <c r="FH33" s="50"/>
      <c r="FI33" s="50"/>
      <c r="FJ33" s="50"/>
      <c r="FK33" s="50"/>
      <c r="FL33" s="50"/>
      <c r="FM33" s="59"/>
      <c r="FN33" s="60"/>
      <c r="FO33" s="17"/>
      <c r="FP33" s="17"/>
      <c r="FQ33" s="58"/>
      <c r="FR33" s="50"/>
      <c r="FS33" s="50"/>
      <c r="FT33" s="50"/>
      <c r="FU33" s="50"/>
      <c r="FV33" s="50"/>
      <c r="FW33" s="50"/>
      <c r="FX33" s="59"/>
      <c r="FY33" s="60"/>
      <c r="FZ33" s="17"/>
      <c r="GA33" s="17"/>
      <c r="GB33" s="58"/>
      <c r="GC33" s="50"/>
      <c r="GD33" s="50"/>
      <c r="GE33" s="50"/>
      <c r="GF33" s="50"/>
      <c r="GG33" s="50"/>
      <c r="GH33" s="50"/>
      <c r="GI33" s="59"/>
      <c r="GJ33" s="60"/>
      <c r="GK33" s="17"/>
      <c r="GL33" s="17"/>
      <c r="GM33" s="58"/>
      <c r="GN33" s="50"/>
      <c r="GO33" s="50"/>
      <c r="GP33" s="50"/>
      <c r="GQ33" s="50"/>
      <c r="GR33" s="50"/>
      <c r="GS33" s="50"/>
      <c r="GT33" s="59"/>
      <c r="GU33" s="60"/>
      <c r="GV33" s="17"/>
      <c r="GW33" s="17"/>
      <c r="GX33" s="58"/>
      <c r="GY33" s="50"/>
      <c r="GZ33" s="50"/>
      <c r="HA33" s="50"/>
      <c r="HB33" s="50"/>
      <c r="HC33" s="50"/>
      <c r="HD33" s="50"/>
      <c r="HE33" s="59"/>
      <c r="HF33" s="60"/>
      <c r="HG33" s="17"/>
      <c r="HH33" s="17"/>
      <c r="HI33" s="58"/>
      <c r="HJ33" s="50"/>
      <c r="HK33" s="50"/>
      <c r="HL33" s="50"/>
      <c r="HM33" s="50"/>
      <c r="HN33" s="50"/>
      <c r="HO33" s="50"/>
      <c r="HP33" s="59"/>
      <c r="HQ33" s="60"/>
      <c r="HR33" s="17"/>
      <c r="HS33" s="17"/>
    </row>
    <row r="34" spans="1:227" x14ac:dyDescent="0.3">
      <c r="A34" s="96">
        <v>1</v>
      </c>
      <c r="B34" s="1218"/>
      <c r="C34" s="57"/>
      <c r="D34" s="57"/>
      <c r="E34" s="59"/>
      <c r="F34" s="59"/>
      <c r="G34" s="17"/>
      <c r="H34" s="58"/>
      <c r="I34" s="50"/>
      <c r="J34" s="50"/>
      <c r="K34" s="50"/>
      <c r="L34" s="50"/>
      <c r="M34" s="50"/>
      <c r="N34" s="50"/>
      <c r="O34" s="59"/>
      <c r="P34" s="60"/>
      <c r="Q34" s="17"/>
      <c r="R34" s="17"/>
      <c r="S34" s="58"/>
      <c r="T34" s="50"/>
      <c r="U34" s="50"/>
      <c r="V34" s="50"/>
      <c r="W34" s="50"/>
      <c r="X34" s="50"/>
      <c r="Y34" s="50"/>
      <c r="Z34" s="59"/>
      <c r="AA34" s="60"/>
      <c r="AB34" s="17"/>
      <c r="AC34" s="17"/>
      <c r="AD34" s="58"/>
      <c r="AE34" s="50"/>
      <c r="AF34" s="50"/>
      <c r="AG34" s="50"/>
      <c r="AH34" s="50"/>
      <c r="AI34" s="50"/>
      <c r="AJ34" s="50"/>
      <c r="AK34" s="59"/>
      <c r="AL34" s="60"/>
      <c r="AM34" s="17"/>
      <c r="AN34" s="17"/>
      <c r="AO34" s="58"/>
      <c r="AP34" s="50"/>
      <c r="AQ34" s="50"/>
      <c r="AR34" s="50"/>
      <c r="AS34" s="50"/>
      <c r="AT34" s="50"/>
      <c r="AU34" s="50"/>
      <c r="AV34" s="59"/>
      <c r="AW34" s="60"/>
      <c r="AX34" s="17"/>
      <c r="AY34" s="17"/>
      <c r="AZ34" s="58"/>
      <c r="BA34" s="50"/>
      <c r="BB34" s="50"/>
      <c r="BC34" s="50"/>
      <c r="BD34" s="50"/>
      <c r="BE34" s="50"/>
      <c r="BF34" s="50"/>
      <c r="BG34" s="59"/>
      <c r="BH34" s="60"/>
      <c r="BI34" s="17"/>
      <c r="BJ34" s="17"/>
      <c r="BK34" s="58"/>
      <c r="BL34" s="50"/>
      <c r="BM34" s="50"/>
      <c r="BN34" s="50"/>
      <c r="BO34" s="50"/>
      <c r="BP34" s="50"/>
      <c r="BQ34" s="50"/>
      <c r="BR34" s="59"/>
      <c r="BS34" s="60"/>
      <c r="BT34" s="17"/>
      <c r="BU34" s="17"/>
      <c r="BV34" s="58"/>
      <c r="BW34" s="50"/>
      <c r="BX34" s="50"/>
      <c r="BY34" s="50"/>
      <c r="BZ34" s="50"/>
      <c r="CA34" s="50"/>
      <c r="CB34" s="50"/>
      <c r="CC34" s="59"/>
      <c r="CD34" s="60"/>
      <c r="CE34" s="17"/>
      <c r="CF34" s="17"/>
      <c r="CG34" s="58"/>
      <c r="CH34" s="50"/>
      <c r="CI34" s="50"/>
      <c r="CJ34" s="50"/>
      <c r="CK34" s="50"/>
      <c r="CL34" s="50"/>
      <c r="CM34" s="50"/>
      <c r="CN34" s="59"/>
      <c r="CO34" s="60"/>
      <c r="CP34" s="17"/>
      <c r="CQ34" s="17"/>
      <c r="CR34" s="58"/>
      <c r="CS34" s="50"/>
      <c r="CT34" s="50"/>
      <c r="CU34" s="50"/>
      <c r="CV34" s="50"/>
      <c r="CW34" s="50"/>
      <c r="CX34" s="50"/>
      <c r="CY34" s="59"/>
      <c r="CZ34" s="60"/>
      <c r="DA34" s="17"/>
      <c r="DB34" s="17"/>
      <c r="DC34" s="58"/>
      <c r="DD34" s="50"/>
      <c r="DE34" s="50"/>
      <c r="DF34" s="50"/>
      <c r="DG34" s="50"/>
      <c r="DH34" s="50"/>
      <c r="DI34" s="50"/>
      <c r="DJ34" s="59"/>
      <c r="DK34" s="60"/>
      <c r="DL34" s="17"/>
      <c r="DM34" s="17"/>
      <c r="DN34" s="58"/>
      <c r="DO34" s="50"/>
      <c r="DP34" s="50"/>
      <c r="DQ34" s="50"/>
      <c r="DR34" s="50"/>
      <c r="DS34" s="50"/>
      <c r="DT34" s="50"/>
      <c r="DU34" s="59"/>
      <c r="DV34" s="60"/>
      <c r="DW34" s="17"/>
      <c r="DX34" s="17"/>
      <c r="DY34" s="58"/>
      <c r="DZ34" s="50"/>
      <c r="EA34" s="50"/>
      <c r="EB34" s="50"/>
      <c r="EC34" s="50"/>
      <c r="ED34" s="50"/>
      <c r="EE34" s="50"/>
      <c r="EF34" s="59"/>
      <c r="EG34" s="60"/>
      <c r="EH34" s="17"/>
      <c r="EI34" s="17"/>
      <c r="EJ34" s="58"/>
      <c r="EK34" s="50"/>
      <c r="EL34" s="50"/>
      <c r="EM34" s="50"/>
      <c r="EN34" s="50"/>
      <c r="EO34" s="50"/>
      <c r="EP34" s="50"/>
      <c r="EQ34" s="59"/>
      <c r="ER34" s="60"/>
      <c r="ES34" s="17"/>
      <c r="ET34" s="17"/>
      <c r="EU34" s="58"/>
      <c r="EV34" s="50"/>
      <c r="EW34" s="50"/>
      <c r="EX34" s="50"/>
      <c r="EY34" s="50"/>
      <c r="EZ34" s="50"/>
      <c r="FA34" s="50"/>
      <c r="FB34" s="59"/>
      <c r="FC34" s="60"/>
      <c r="FD34" s="17"/>
      <c r="FE34" s="17"/>
      <c r="FF34" s="58"/>
      <c r="FG34" s="50"/>
      <c r="FH34" s="50"/>
      <c r="FI34" s="50"/>
      <c r="FJ34" s="50"/>
      <c r="FK34" s="50"/>
      <c r="FL34" s="50"/>
      <c r="FM34" s="59"/>
      <c r="FN34" s="60"/>
      <c r="FO34" s="17"/>
      <c r="FP34" s="17"/>
      <c r="FQ34" s="58"/>
      <c r="FR34" s="50"/>
      <c r="FS34" s="50"/>
      <c r="FT34" s="50"/>
      <c r="FU34" s="50"/>
      <c r="FV34" s="50"/>
      <c r="FW34" s="50"/>
      <c r="FX34" s="59"/>
      <c r="FY34" s="60"/>
      <c r="FZ34" s="17"/>
      <c r="GA34" s="17"/>
      <c r="GB34" s="58"/>
      <c r="GC34" s="50"/>
      <c r="GD34" s="50"/>
      <c r="GE34" s="50"/>
      <c r="GF34" s="50"/>
      <c r="GG34" s="50"/>
      <c r="GH34" s="50"/>
      <c r="GI34" s="59"/>
      <c r="GJ34" s="60"/>
      <c r="GK34" s="17"/>
      <c r="GL34" s="17"/>
      <c r="GM34" s="58"/>
      <c r="GN34" s="50"/>
      <c r="GO34" s="50"/>
      <c r="GP34" s="50"/>
      <c r="GQ34" s="50"/>
      <c r="GR34" s="50"/>
      <c r="GS34" s="50"/>
      <c r="GT34" s="59"/>
      <c r="GU34" s="60"/>
      <c r="GV34" s="17"/>
      <c r="GW34" s="17"/>
      <c r="GX34" s="58"/>
      <c r="GY34" s="50"/>
      <c r="GZ34" s="50"/>
      <c r="HA34" s="50"/>
      <c r="HB34" s="50"/>
      <c r="HC34" s="50"/>
      <c r="HD34" s="50"/>
      <c r="HE34" s="59"/>
      <c r="HF34" s="60"/>
      <c r="HG34" s="17"/>
      <c r="HH34" s="17"/>
      <c r="HI34" s="58"/>
      <c r="HJ34" s="50"/>
      <c r="HK34" s="50"/>
      <c r="HL34" s="50"/>
      <c r="HM34" s="50"/>
      <c r="HN34" s="50"/>
      <c r="HO34" s="50"/>
      <c r="HP34" s="59"/>
      <c r="HQ34" s="60"/>
      <c r="HR34" s="17"/>
      <c r="HS34" s="17"/>
    </row>
    <row r="35" spans="1:227" x14ac:dyDescent="0.3">
      <c r="A35" s="96">
        <v>2</v>
      </c>
      <c r="B35" s="1218"/>
      <c r="C35" s="57"/>
      <c r="D35" s="57"/>
      <c r="E35" s="59"/>
      <c r="F35" s="59"/>
      <c r="G35" s="17"/>
      <c r="H35" s="58"/>
      <c r="I35" s="50"/>
      <c r="J35" s="50"/>
      <c r="K35" s="50"/>
      <c r="L35" s="50"/>
      <c r="M35" s="50"/>
      <c r="N35" s="50"/>
      <c r="O35" s="59"/>
      <c r="P35" s="60"/>
      <c r="Q35" s="17"/>
      <c r="R35" s="17"/>
      <c r="S35" s="58"/>
      <c r="T35" s="50"/>
      <c r="U35" s="50"/>
      <c r="V35" s="50"/>
      <c r="W35" s="50"/>
      <c r="X35" s="50"/>
      <c r="Y35" s="50"/>
      <c r="Z35" s="59"/>
      <c r="AA35" s="60"/>
      <c r="AB35" s="17"/>
      <c r="AC35" s="17"/>
      <c r="AD35" s="58"/>
      <c r="AE35" s="50"/>
      <c r="AF35" s="50"/>
      <c r="AG35" s="50"/>
      <c r="AH35" s="50"/>
      <c r="AI35" s="50"/>
      <c r="AJ35" s="50"/>
      <c r="AK35" s="59"/>
      <c r="AL35" s="60"/>
      <c r="AM35" s="17"/>
      <c r="AN35" s="17"/>
      <c r="AO35" s="58"/>
      <c r="AP35" s="50"/>
      <c r="AQ35" s="50"/>
      <c r="AR35" s="50"/>
      <c r="AS35" s="50"/>
      <c r="AT35" s="50"/>
      <c r="AU35" s="50"/>
      <c r="AV35" s="59"/>
      <c r="AW35" s="60"/>
      <c r="AX35" s="17"/>
      <c r="AY35" s="17"/>
      <c r="AZ35" s="58"/>
      <c r="BA35" s="50"/>
      <c r="BB35" s="50"/>
      <c r="BC35" s="50"/>
      <c r="BD35" s="50"/>
      <c r="BE35" s="50"/>
      <c r="BF35" s="50"/>
      <c r="BG35" s="59"/>
      <c r="BH35" s="60"/>
      <c r="BI35" s="17"/>
      <c r="BJ35" s="17"/>
      <c r="BK35" s="58"/>
      <c r="BL35" s="50"/>
      <c r="BM35" s="50"/>
      <c r="BN35" s="50"/>
      <c r="BO35" s="50"/>
      <c r="BP35" s="50"/>
      <c r="BQ35" s="50"/>
      <c r="BR35" s="59"/>
      <c r="BS35" s="60"/>
      <c r="BT35" s="17"/>
      <c r="BU35" s="17"/>
      <c r="BV35" s="58"/>
      <c r="BW35" s="50"/>
      <c r="BX35" s="50"/>
      <c r="BY35" s="50"/>
      <c r="BZ35" s="50"/>
      <c r="CA35" s="50"/>
      <c r="CB35" s="50"/>
      <c r="CC35" s="59"/>
      <c r="CD35" s="60"/>
      <c r="CE35" s="17"/>
      <c r="CF35" s="17"/>
      <c r="CG35" s="58"/>
      <c r="CH35" s="50"/>
      <c r="CI35" s="50"/>
      <c r="CJ35" s="50"/>
      <c r="CK35" s="50"/>
      <c r="CL35" s="50"/>
      <c r="CM35" s="50"/>
      <c r="CN35" s="59"/>
      <c r="CO35" s="60"/>
      <c r="CP35" s="17"/>
      <c r="CQ35" s="17"/>
      <c r="CR35" s="58"/>
      <c r="CS35" s="50"/>
      <c r="CT35" s="50"/>
      <c r="CU35" s="50"/>
      <c r="CV35" s="50"/>
      <c r="CW35" s="50"/>
      <c r="CX35" s="50"/>
      <c r="CY35" s="59"/>
      <c r="CZ35" s="60"/>
      <c r="DA35" s="17"/>
      <c r="DB35" s="17"/>
      <c r="DC35" s="58"/>
      <c r="DD35" s="50"/>
      <c r="DE35" s="50"/>
      <c r="DF35" s="50"/>
      <c r="DG35" s="50"/>
      <c r="DH35" s="50"/>
      <c r="DI35" s="50"/>
      <c r="DJ35" s="59"/>
      <c r="DK35" s="60"/>
      <c r="DL35" s="17"/>
      <c r="DM35" s="17"/>
      <c r="DN35" s="58"/>
      <c r="DO35" s="50"/>
      <c r="DP35" s="50"/>
      <c r="DQ35" s="50"/>
      <c r="DR35" s="50"/>
      <c r="DS35" s="50"/>
      <c r="DT35" s="50"/>
      <c r="DU35" s="59"/>
      <c r="DV35" s="60"/>
      <c r="DW35" s="17"/>
      <c r="DX35" s="17"/>
      <c r="DY35" s="58"/>
      <c r="DZ35" s="50"/>
      <c r="EA35" s="50"/>
      <c r="EB35" s="50"/>
      <c r="EC35" s="50"/>
      <c r="ED35" s="50"/>
      <c r="EE35" s="50"/>
      <c r="EF35" s="59"/>
      <c r="EG35" s="60"/>
      <c r="EH35" s="17"/>
      <c r="EI35" s="17"/>
      <c r="EJ35" s="58"/>
      <c r="EK35" s="50"/>
      <c r="EL35" s="50"/>
      <c r="EM35" s="50"/>
      <c r="EN35" s="50"/>
      <c r="EO35" s="50"/>
      <c r="EP35" s="50"/>
      <c r="EQ35" s="59"/>
      <c r="ER35" s="60"/>
      <c r="ES35" s="17"/>
      <c r="ET35" s="17"/>
      <c r="EU35" s="58"/>
      <c r="EV35" s="50"/>
      <c r="EW35" s="50"/>
      <c r="EX35" s="50"/>
      <c r="EY35" s="50"/>
      <c r="EZ35" s="50"/>
      <c r="FA35" s="50"/>
      <c r="FB35" s="59"/>
      <c r="FC35" s="60"/>
      <c r="FD35" s="17"/>
      <c r="FE35" s="17"/>
      <c r="FF35" s="58"/>
      <c r="FG35" s="50"/>
      <c r="FH35" s="50"/>
      <c r="FI35" s="50"/>
      <c r="FJ35" s="50"/>
      <c r="FK35" s="50"/>
      <c r="FL35" s="50"/>
      <c r="FM35" s="59"/>
      <c r="FN35" s="60"/>
      <c r="FO35" s="17"/>
      <c r="FP35" s="17"/>
      <c r="FQ35" s="58"/>
      <c r="FR35" s="50"/>
      <c r="FS35" s="50"/>
      <c r="FT35" s="50"/>
      <c r="FU35" s="50"/>
      <c r="FV35" s="50"/>
      <c r="FW35" s="50"/>
      <c r="FX35" s="59"/>
      <c r="FY35" s="60"/>
      <c r="FZ35" s="17"/>
      <c r="GA35" s="17"/>
      <c r="GB35" s="58"/>
      <c r="GC35" s="50"/>
      <c r="GD35" s="50"/>
      <c r="GE35" s="50"/>
      <c r="GF35" s="50"/>
      <c r="GG35" s="50"/>
      <c r="GH35" s="50"/>
      <c r="GI35" s="59"/>
      <c r="GJ35" s="60"/>
      <c r="GK35" s="17"/>
      <c r="GL35" s="17"/>
      <c r="GM35" s="58"/>
      <c r="GN35" s="50"/>
      <c r="GO35" s="50"/>
      <c r="GP35" s="50"/>
      <c r="GQ35" s="50"/>
      <c r="GR35" s="50"/>
      <c r="GS35" s="50"/>
      <c r="GT35" s="59"/>
      <c r="GU35" s="60"/>
      <c r="GV35" s="17"/>
      <c r="GW35" s="17"/>
      <c r="GX35" s="58"/>
      <c r="GY35" s="50"/>
      <c r="GZ35" s="50"/>
      <c r="HA35" s="50"/>
      <c r="HB35" s="50"/>
      <c r="HC35" s="50"/>
      <c r="HD35" s="50"/>
      <c r="HE35" s="59"/>
      <c r="HF35" s="60"/>
      <c r="HG35" s="17"/>
      <c r="HH35" s="17"/>
      <c r="HI35" s="58"/>
      <c r="HJ35" s="50"/>
      <c r="HK35" s="50"/>
      <c r="HL35" s="50"/>
      <c r="HM35" s="50"/>
      <c r="HN35" s="50"/>
      <c r="HO35" s="50"/>
      <c r="HP35" s="59"/>
      <c r="HQ35" s="60"/>
      <c r="HR35" s="17"/>
      <c r="HS35" s="17"/>
    </row>
    <row r="36" spans="1:227" x14ac:dyDescent="0.3">
      <c r="A36" s="96">
        <v>3</v>
      </c>
      <c r="B36" s="1218"/>
      <c r="C36" s="57"/>
      <c r="D36" s="57"/>
      <c r="E36" s="59"/>
      <c r="F36" s="59"/>
      <c r="G36" s="17"/>
      <c r="H36" s="58"/>
      <c r="I36" s="50"/>
      <c r="J36" s="50"/>
      <c r="K36" s="50"/>
      <c r="L36" s="50"/>
      <c r="M36" s="50"/>
      <c r="N36" s="50"/>
      <c r="O36" s="59"/>
      <c r="P36" s="60"/>
      <c r="Q36" s="17"/>
      <c r="R36" s="17"/>
      <c r="S36" s="58"/>
      <c r="T36" s="50"/>
      <c r="U36" s="50"/>
      <c r="V36" s="50"/>
      <c r="W36" s="50"/>
      <c r="X36" s="50"/>
      <c r="Y36" s="50"/>
      <c r="Z36" s="59"/>
      <c r="AA36" s="60"/>
      <c r="AB36" s="17"/>
      <c r="AC36" s="17"/>
      <c r="AD36" s="58"/>
      <c r="AE36" s="50"/>
      <c r="AF36" s="50"/>
      <c r="AG36" s="50"/>
      <c r="AH36" s="50"/>
      <c r="AI36" s="50"/>
      <c r="AJ36" s="50"/>
      <c r="AK36" s="59"/>
      <c r="AL36" s="60"/>
      <c r="AM36" s="17"/>
      <c r="AN36" s="17"/>
      <c r="AO36" s="58"/>
      <c r="AP36" s="50"/>
      <c r="AQ36" s="50"/>
      <c r="AR36" s="50"/>
      <c r="AS36" s="50"/>
      <c r="AT36" s="50"/>
      <c r="AU36" s="50"/>
      <c r="AV36" s="59"/>
      <c r="AW36" s="60"/>
      <c r="AX36" s="17"/>
      <c r="AY36" s="17"/>
      <c r="AZ36" s="58"/>
      <c r="BA36" s="50"/>
      <c r="BB36" s="50"/>
      <c r="BC36" s="50"/>
      <c r="BD36" s="50"/>
      <c r="BE36" s="50"/>
      <c r="BF36" s="50"/>
      <c r="BG36" s="59"/>
      <c r="BH36" s="60"/>
      <c r="BI36" s="17"/>
      <c r="BJ36" s="17"/>
      <c r="BK36" s="58"/>
      <c r="BL36" s="50"/>
      <c r="BM36" s="50"/>
      <c r="BN36" s="50"/>
      <c r="BO36" s="50"/>
      <c r="BP36" s="50"/>
      <c r="BQ36" s="50"/>
      <c r="BR36" s="59"/>
      <c r="BS36" s="60"/>
      <c r="BT36" s="17"/>
      <c r="BU36" s="17"/>
      <c r="BV36" s="58"/>
      <c r="BW36" s="50"/>
      <c r="BX36" s="50"/>
      <c r="BY36" s="50"/>
      <c r="BZ36" s="50"/>
      <c r="CA36" s="50"/>
      <c r="CB36" s="50"/>
      <c r="CC36" s="59"/>
      <c r="CD36" s="60"/>
      <c r="CE36" s="17"/>
      <c r="CF36" s="17"/>
      <c r="CG36" s="58"/>
      <c r="CH36" s="50"/>
      <c r="CI36" s="50"/>
      <c r="CJ36" s="50"/>
      <c r="CK36" s="50"/>
      <c r="CL36" s="50"/>
      <c r="CM36" s="50"/>
      <c r="CN36" s="59"/>
      <c r="CO36" s="60"/>
      <c r="CP36" s="17"/>
      <c r="CQ36" s="17"/>
      <c r="CR36" s="58"/>
      <c r="CS36" s="50"/>
      <c r="CT36" s="50"/>
      <c r="CU36" s="50"/>
      <c r="CV36" s="50"/>
      <c r="CW36" s="50"/>
      <c r="CX36" s="50"/>
      <c r="CY36" s="59"/>
      <c r="CZ36" s="60"/>
      <c r="DA36" s="17"/>
      <c r="DB36" s="17"/>
      <c r="DC36" s="58"/>
      <c r="DD36" s="50"/>
      <c r="DE36" s="50"/>
      <c r="DF36" s="50"/>
      <c r="DG36" s="50"/>
      <c r="DH36" s="50"/>
      <c r="DI36" s="50"/>
      <c r="DJ36" s="59"/>
      <c r="DK36" s="60"/>
      <c r="DL36" s="17"/>
      <c r="DM36" s="17"/>
      <c r="DN36" s="58"/>
      <c r="DO36" s="50"/>
      <c r="DP36" s="50"/>
      <c r="DQ36" s="50"/>
      <c r="DR36" s="50"/>
      <c r="DS36" s="50"/>
      <c r="DT36" s="50"/>
      <c r="DU36" s="59"/>
      <c r="DV36" s="60"/>
      <c r="DW36" s="17"/>
      <c r="DX36" s="17"/>
      <c r="DY36" s="58"/>
      <c r="DZ36" s="50"/>
      <c r="EA36" s="50"/>
      <c r="EB36" s="50"/>
      <c r="EC36" s="50"/>
      <c r="ED36" s="50"/>
      <c r="EE36" s="50"/>
      <c r="EF36" s="59"/>
      <c r="EG36" s="60"/>
      <c r="EH36" s="17"/>
      <c r="EI36" s="17"/>
      <c r="EJ36" s="58"/>
      <c r="EK36" s="50"/>
      <c r="EL36" s="50"/>
      <c r="EM36" s="50"/>
      <c r="EN36" s="50"/>
      <c r="EO36" s="50"/>
      <c r="EP36" s="50"/>
      <c r="EQ36" s="59"/>
      <c r="ER36" s="60"/>
      <c r="ES36" s="17"/>
      <c r="ET36" s="17"/>
      <c r="EU36" s="58"/>
      <c r="EV36" s="50"/>
      <c r="EW36" s="50"/>
      <c r="EX36" s="50"/>
      <c r="EY36" s="50"/>
      <c r="EZ36" s="50"/>
      <c r="FA36" s="50"/>
      <c r="FB36" s="59"/>
      <c r="FC36" s="60"/>
      <c r="FD36" s="17"/>
      <c r="FE36" s="17"/>
      <c r="FF36" s="58"/>
      <c r="FG36" s="50"/>
      <c r="FH36" s="50"/>
      <c r="FI36" s="50"/>
      <c r="FJ36" s="50"/>
      <c r="FK36" s="50"/>
      <c r="FL36" s="50"/>
      <c r="FM36" s="59"/>
      <c r="FN36" s="60"/>
      <c r="FO36" s="17"/>
      <c r="FP36" s="17"/>
      <c r="FQ36" s="58"/>
      <c r="FR36" s="50"/>
      <c r="FS36" s="50"/>
      <c r="FT36" s="50"/>
      <c r="FU36" s="50"/>
      <c r="FV36" s="50"/>
      <c r="FW36" s="50"/>
      <c r="FX36" s="59"/>
      <c r="FY36" s="60"/>
      <c r="FZ36" s="17"/>
      <c r="GA36" s="17"/>
      <c r="GB36" s="58"/>
      <c r="GC36" s="50"/>
      <c r="GD36" s="50"/>
      <c r="GE36" s="50"/>
      <c r="GF36" s="50"/>
      <c r="GG36" s="50"/>
      <c r="GH36" s="50"/>
      <c r="GI36" s="59"/>
      <c r="GJ36" s="60"/>
      <c r="GK36" s="17"/>
      <c r="GL36" s="17"/>
      <c r="GM36" s="58"/>
      <c r="GN36" s="50"/>
      <c r="GO36" s="50"/>
      <c r="GP36" s="50"/>
      <c r="GQ36" s="50"/>
      <c r="GR36" s="50"/>
      <c r="GS36" s="50"/>
      <c r="GT36" s="59"/>
      <c r="GU36" s="60"/>
      <c r="GV36" s="17"/>
      <c r="GW36" s="17"/>
      <c r="GX36" s="58"/>
      <c r="GY36" s="50"/>
      <c r="GZ36" s="50"/>
      <c r="HA36" s="50"/>
      <c r="HB36" s="50"/>
      <c r="HC36" s="50"/>
      <c r="HD36" s="50"/>
      <c r="HE36" s="59"/>
      <c r="HF36" s="60"/>
      <c r="HG36" s="17"/>
      <c r="HH36" s="17"/>
      <c r="HI36" s="58"/>
      <c r="HJ36" s="50"/>
      <c r="HK36" s="50"/>
      <c r="HL36" s="50"/>
      <c r="HM36" s="50"/>
      <c r="HN36" s="50"/>
      <c r="HO36" s="50"/>
      <c r="HP36" s="59"/>
      <c r="HQ36" s="60"/>
      <c r="HR36" s="17"/>
      <c r="HS36" s="17"/>
    </row>
    <row r="37" spans="1:227" x14ac:dyDescent="0.3">
      <c r="A37" s="96">
        <v>4</v>
      </c>
      <c r="B37" s="1218"/>
      <c r="C37" s="57"/>
      <c r="D37" s="57"/>
      <c r="E37" s="59"/>
      <c r="F37" s="59"/>
      <c r="G37" s="17"/>
      <c r="H37" s="58"/>
      <c r="I37" s="50"/>
      <c r="J37" s="50"/>
      <c r="K37" s="50"/>
      <c r="L37" s="50"/>
      <c r="M37" s="50"/>
      <c r="N37" s="50"/>
      <c r="O37" s="59"/>
      <c r="P37" s="60"/>
      <c r="Q37" s="17"/>
      <c r="R37" s="17"/>
      <c r="S37" s="58"/>
      <c r="T37" s="50"/>
      <c r="U37" s="50"/>
      <c r="V37" s="50"/>
      <c r="W37" s="50"/>
      <c r="X37" s="50"/>
      <c r="Y37" s="50"/>
      <c r="Z37" s="59"/>
      <c r="AA37" s="60"/>
      <c r="AB37" s="17"/>
      <c r="AC37" s="17"/>
      <c r="AD37" s="58"/>
      <c r="AE37" s="50"/>
      <c r="AF37" s="50"/>
      <c r="AG37" s="50"/>
      <c r="AH37" s="50"/>
      <c r="AI37" s="50"/>
      <c r="AJ37" s="50"/>
      <c r="AK37" s="59"/>
      <c r="AL37" s="60"/>
      <c r="AM37" s="17"/>
      <c r="AN37" s="17"/>
      <c r="AO37" s="58"/>
      <c r="AP37" s="50"/>
      <c r="AQ37" s="50"/>
      <c r="AR37" s="50"/>
      <c r="AS37" s="50"/>
      <c r="AT37" s="50"/>
      <c r="AU37" s="50"/>
      <c r="AV37" s="59"/>
      <c r="AW37" s="60"/>
      <c r="AX37" s="17"/>
      <c r="AY37" s="17"/>
      <c r="AZ37" s="58"/>
      <c r="BA37" s="50"/>
      <c r="BB37" s="50"/>
      <c r="BC37" s="50"/>
      <c r="BD37" s="50"/>
      <c r="BE37" s="50"/>
      <c r="BF37" s="50"/>
      <c r="BG37" s="59"/>
      <c r="BH37" s="60"/>
      <c r="BI37" s="17"/>
      <c r="BJ37" s="17"/>
      <c r="BK37" s="58"/>
      <c r="BL37" s="50"/>
      <c r="BM37" s="50"/>
      <c r="BN37" s="50"/>
      <c r="BO37" s="50"/>
      <c r="BP37" s="50"/>
      <c r="BQ37" s="50"/>
      <c r="BR37" s="59"/>
      <c r="BS37" s="60"/>
      <c r="BT37" s="17"/>
      <c r="BU37" s="17"/>
      <c r="BV37" s="58"/>
      <c r="BW37" s="50"/>
      <c r="BX37" s="50"/>
      <c r="BY37" s="50"/>
      <c r="BZ37" s="50"/>
      <c r="CA37" s="50"/>
      <c r="CB37" s="50"/>
      <c r="CC37" s="59"/>
      <c r="CD37" s="60"/>
      <c r="CE37" s="17"/>
      <c r="CF37" s="17"/>
      <c r="CG37" s="58"/>
      <c r="CH37" s="50"/>
      <c r="CI37" s="50"/>
      <c r="CJ37" s="50"/>
      <c r="CK37" s="50"/>
      <c r="CL37" s="50"/>
      <c r="CM37" s="50"/>
      <c r="CN37" s="59"/>
      <c r="CO37" s="60"/>
      <c r="CP37" s="17"/>
      <c r="CQ37" s="17"/>
      <c r="CR37" s="58"/>
      <c r="CS37" s="50"/>
      <c r="CT37" s="50"/>
      <c r="CU37" s="50"/>
      <c r="CV37" s="50"/>
      <c r="CW37" s="50"/>
      <c r="CX37" s="50"/>
      <c r="CY37" s="59"/>
      <c r="CZ37" s="60"/>
      <c r="DA37" s="17"/>
      <c r="DB37" s="17"/>
      <c r="DC37" s="58"/>
      <c r="DD37" s="50"/>
      <c r="DE37" s="50"/>
      <c r="DF37" s="50"/>
      <c r="DG37" s="50"/>
      <c r="DH37" s="50"/>
      <c r="DI37" s="50"/>
      <c r="DJ37" s="59"/>
      <c r="DK37" s="60"/>
      <c r="DL37" s="17"/>
      <c r="DM37" s="17"/>
      <c r="DN37" s="58"/>
      <c r="DO37" s="50"/>
      <c r="DP37" s="50"/>
      <c r="DQ37" s="50"/>
      <c r="DR37" s="50"/>
      <c r="DS37" s="50"/>
      <c r="DT37" s="50"/>
      <c r="DU37" s="59"/>
      <c r="DV37" s="60"/>
      <c r="DW37" s="17"/>
      <c r="DX37" s="17"/>
      <c r="DY37" s="58"/>
      <c r="DZ37" s="50"/>
      <c r="EA37" s="50"/>
      <c r="EB37" s="50"/>
      <c r="EC37" s="50"/>
      <c r="ED37" s="50"/>
      <c r="EE37" s="50"/>
      <c r="EF37" s="59"/>
      <c r="EG37" s="60"/>
      <c r="EH37" s="17"/>
      <c r="EI37" s="17"/>
      <c r="EJ37" s="58"/>
      <c r="EK37" s="50"/>
      <c r="EL37" s="50"/>
      <c r="EM37" s="50"/>
      <c r="EN37" s="50"/>
      <c r="EO37" s="50"/>
      <c r="EP37" s="50"/>
      <c r="EQ37" s="59"/>
      <c r="ER37" s="60"/>
      <c r="ES37" s="17"/>
      <c r="ET37" s="17"/>
      <c r="EU37" s="58"/>
      <c r="EV37" s="50"/>
      <c r="EW37" s="50"/>
      <c r="EX37" s="50"/>
      <c r="EY37" s="50"/>
      <c r="EZ37" s="50"/>
      <c r="FA37" s="50"/>
      <c r="FB37" s="59"/>
      <c r="FC37" s="60"/>
      <c r="FD37" s="17"/>
      <c r="FE37" s="17"/>
      <c r="FF37" s="58"/>
      <c r="FG37" s="50"/>
      <c r="FH37" s="50"/>
      <c r="FI37" s="50"/>
      <c r="FJ37" s="50"/>
      <c r="FK37" s="50"/>
      <c r="FL37" s="50"/>
      <c r="FM37" s="59"/>
      <c r="FN37" s="60"/>
      <c r="FO37" s="17"/>
      <c r="FP37" s="17"/>
      <c r="FQ37" s="58"/>
      <c r="FR37" s="50"/>
      <c r="FS37" s="50"/>
      <c r="FT37" s="50"/>
      <c r="FU37" s="50"/>
      <c r="FV37" s="50"/>
      <c r="FW37" s="50"/>
      <c r="FX37" s="59"/>
      <c r="FY37" s="60"/>
      <c r="FZ37" s="17"/>
      <c r="GA37" s="17"/>
      <c r="GB37" s="58"/>
      <c r="GC37" s="50"/>
      <c r="GD37" s="50"/>
      <c r="GE37" s="50"/>
      <c r="GF37" s="50"/>
      <c r="GG37" s="50"/>
      <c r="GH37" s="50"/>
      <c r="GI37" s="59"/>
      <c r="GJ37" s="60"/>
      <c r="GK37" s="17"/>
      <c r="GL37" s="17"/>
      <c r="GM37" s="58"/>
      <c r="GN37" s="50"/>
      <c r="GO37" s="50"/>
      <c r="GP37" s="50"/>
      <c r="GQ37" s="50"/>
      <c r="GR37" s="50"/>
      <c r="GS37" s="50"/>
      <c r="GT37" s="59"/>
      <c r="GU37" s="60"/>
      <c r="GV37" s="17"/>
      <c r="GW37" s="17"/>
      <c r="GX37" s="58"/>
      <c r="GY37" s="50"/>
      <c r="GZ37" s="50"/>
      <c r="HA37" s="50"/>
      <c r="HB37" s="50"/>
      <c r="HC37" s="50"/>
      <c r="HD37" s="50"/>
      <c r="HE37" s="59"/>
      <c r="HF37" s="60"/>
      <c r="HG37" s="17"/>
      <c r="HH37" s="17"/>
      <c r="HI37" s="58"/>
      <c r="HJ37" s="50"/>
      <c r="HK37" s="50"/>
      <c r="HL37" s="50"/>
      <c r="HM37" s="50"/>
      <c r="HN37" s="50"/>
      <c r="HO37" s="50"/>
      <c r="HP37" s="59"/>
      <c r="HQ37" s="60"/>
      <c r="HR37" s="17"/>
      <c r="HS37" s="17"/>
    </row>
    <row r="38" spans="1:227" x14ac:dyDescent="0.3">
      <c r="A38" s="96">
        <v>5</v>
      </c>
      <c r="B38" s="1218"/>
      <c r="C38" s="57"/>
      <c r="D38" s="57"/>
      <c r="E38" s="59"/>
      <c r="F38" s="59"/>
      <c r="G38" s="17"/>
      <c r="H38" s="58"/>
      <c r="I38" s="50"/>
      <c r="J38" s="50"/>
      <c r="K38" s="50"/>
      <c r="L38" s="50"/>
      <c r="M38" s="50"/>
      <c r="N38" s="50"/>
      <c r="O38" s="59"/>
      <c r="P38" s="60"/>
      <c r="Q38" s="17"/>
      <c r="R38" s="17"/>
      <c r="S38" s="58"/>
      <c r="T38" s="50"/>
      <c r="U38" s="50"/>
      <c r="V38" s="50"/>
      <c r="W38" s="50"/>
      <c r="X38" s="50"/>
      <c r="Y38" s="50"/>
      <c r="Z38" s="59"/>
      <c r="AA38" s="60"/>
      <c r="AB38" s="17"/>
      <c r="AC38" s="17"/>
      <c r="AD38" s="58"/>
      <c r="AE38" s="50"/>
      <c r="AF38" s="50"/>
      <c r="AG38" s="50"/>
      <c r="AH38" s="50"/>
      <c r="AI38" s="50"/>
      <c r="AJ38" s="50"/>
      <c r="AK38" s="59"/>
      <c r="AL38" s="60"/>
      <c r="AM38" s="17"/>
      <c r="AN38" s="17"/>
      <c r="AO38" s="58"/>
      <c r="AP38" s="50"/>
      <c r="AQ38" s="50"/>
      <c r="AR38" s="50"/>
      <c r="AS38" s="50"/>
      <c r="AT38" s="50"/>
      <c r="AU38" s="50"/>
      <c r="AV38" s="59"/>
      <c r="AW38" s="60"/>
      <c r="AX38" s="17"/>
      <c r="AY38" s="17"/>
      <c r="AZ38" s="58"/>
      <c r="BA38" s="50"/>
      <c r="BB38" s="50"/>
      <c r="BC38" s="50"/>
      <c r="BD38" s="50"/>
      <c r="BE38" s="50"/>
      <c r="BF38" s="50"/>
      <c r="BG38" s="59"/>
      <c r="BH38" s="60"/>
      <c r="BI38" s="17"/>
      <c r="BJ38" s="17"/>
      <c r="BK38" s="58"/>
      <c r="BL38" s="50"/>
      <c r="BM38" s="50"/>
      <c r="BN38" s="50"/>
      <c r="BO38" s="50"/>
      <c r="BP38" s="50"/>
      <c r="BQ38" s="50"/>
      <c r="BR38" s="59"/>
      <c r="BS38" s="60"/>
      <c r="BT38" s="17"/>
      <c r="BU38" s="17"/>
      <c r="BV38" s="58"/>
      <c r="BW38" s="50"/>
      <c r="BX38" s="50"/>
      <c r="BY38" s="50"/>
      <c r="BZ38" s="50"/>
      <c r="CA38" s="50"/>
      <c r="CB38" s="50"/>
      <c r="CC38" s="59"/>
      <c r="CD38" s="60"/>
      <c r="CE38" s="17"/>
      <c r="CF38" s="17"/>
      <c r="CG38" s="58"/>
      <c r="CH38" s="50"/>
      <c r="CI38" s="50"/>
      <c r="CJ38" s="50"/>
      <c r="CK38" s="50"/>
      <c r="CL38" s="50"/>
      <c r="CM38" s="50"/>
      <c r="CN38" s="59"/>
      <c r="CO38" s="60"/>
      <c r="CP38" s="17"/>
      <c r="CQ38" s="17"/>
      <c r="CR38" s="58"/>
      <c r="CS38" s="50"/>
      <c r="CT38" s="50"/>
      <c r="CU38" s="50"/>
      <c r="CV38" s="50"/>
      <c r="CW38" s="50"/>
      <c r="CX38" s="50"/>
      <c r="CY38" s="59"/>
      <c r="CZ38" s="60"/>
      <c r="DA38" s="17"/>
      <c r="DB38" s="17"/>
      <c r="DC38" s="58"/>
      <c r="DD38" s="50"/>
      <c r="DE38" s="50"/>
      <c r="DF38" s="50"/>
      <c r="DG38" s="50"/>
      <c r="DH38" s="50"/>
      <c r="DI38" s="50"/>
      <c r="DJ38" s="59"/>
      <c r="DK38" s="60"/>
      <c r="DL38" s="17"/>
      <c r="DM38" s="17"/>
      <c r="DN38" s="58"/>
      <c r="DO38" s="50"/>
      <c r="DP38" s="50"/>
      <c r="DQ38" s="50"/>
      <c r="DR38" s="50"/>
      <c r="DS38" s="50"/>
      <c r="DT38" s="50"/>
      <c r="DU38" s="59"/>
      <c r="DV38" s="60"/>
      <c r="DW38" s="17"/>
      <c r="DX38" s="17"/>
      <c r="DY38" s="58"/>
      <c r="DZ38" s="50"/>
      <c r="EA38" s="50"/>
      <c r="EB38" s="50"/>
      <c r="EC38" s="50"/>
      <c r="ED38" s="50"/>
      <c r="EE38" s="50"/>
      <c r="EF38" s="59"/>
      <c r="EG38" s="60"/>
      <c r="EH38" s="17"/>
      <c r="EI38" s="17"/>
      <c r="EJ38" s="58"/>
      <c r="EK38" s="50"/>
      <c r="EL38" s="50"/>
      <c r="EM38" s="50"/>
      <c r="EN38" s="50"/>
      <c r="EO38" s="50"/>
      <c r="EP38" s="50"/>
      <c r="EQ38" s="59"/>
      <c r="ER38" s="60"/>
      <c r="ES38" s="17"/>
      <c r="ET38" s="17"/>
      <c r="EU38" s="58"/>
      <c r="EV38" s="50"/>
      <c r="EW38" s="50"/>
      <c r="EX38" s="50"/>
      <c r="EY38" s="50"/>
      <c r="EZ38" s="50"/>
      <c r="FA38" s="50"/>
      <c r="FB38" s="59"/>
      <c r="FC38" s="60"/>
      <c r="FD38" s="17"/>
      <c r="FE38" s="17"/>
      <c r="FF38" s="58"/>
      <c r="FG38" s="50"/>
      <c r="FH38" s="50"/>
      <c r="FI38" s="50"/>
      <c r="FJ38" s="50"/>
      <c r="FK38" s="50"/>
      <c r="FL38" s="50"/>
      <c r="FM38" s="59"/>
      <c r="FN38" s="60"/>
      <c r="FO38" s="17"/>
      <c r="FP38" s="17"/>
      <c r="FQ38" s="58"/>
      <c r="FR38" s="50"/>
      <c r="FS38" s="50"/>
      <c r="FT38" s="50"/>
      <c r="FU38" s="50"/>
      <c r="FV38" s="50"/>
      <c r="FW38" s="50"/>
      <c r="FX38" s="59"/>
      <c r="FY38" s="60"/>
      <c r="FZ38" s="17"/>
      <c r="GA38" s="17"/>
      <c r="GB38" s="58"/>
      <c r="GC38" s="50"/>
      <c r="GD38" s="50"/>
      <c r="GE38" s="50"/>
      <c r="GF38" s="50"/>
      <c r="GG38" s="50"/>
      <c r="GH38" s="50"/>
      <c r="GI38" s="59"/>
      <c r="GJ38" s="60"/>
      <c r="GK38" s="17"/>
      <c r="GL38" s="17"/>
      <c r="GM38" s="58"/>
      <c r="GN38" s="50"/>
      <c r="GO38" s="50"/>
      <c r="GP38" s="50"/>
      <c r="GQ38" s="50"/>
      <c r="GR38" s="50"/>
      <c r="GS38" s="50"/>
      <c r="GT38" s="59"/>
      <c r="GU38" s="60"/>
      <c r="GV38" s="17"/>
      <c r="GW38" s="17"/>
      <c r="GX38" s="58"/>
      <c r="GY38" s="50"/>
      <c r="GZ38" s="50"/>
      <c r="HA38" s="50"/>
      <c r="HB38" s="50"/>
      <c r="HC38" s="50"/>
      <c r="HD38" s="50"/>
      <c r="HE38" s="59"/>
      <c r="HF38" s="60"/>
      <c r="HG38" s="17"/>
      <c r="HH38" s="17"/>
      <c r="HI38" s="58"/>
      <c r="HJ38" s="50"/>
      <c r="HK38" s="50"/>
      <c r="HL38" s="50"/>
      <c r="HM38" s="50"/>
      <c r="HN38" s="50"/>
      <c r="HO38" s="50"/>
      <c r="HP38" s="59"/>
      <c r="HQ38" s="60"/>
      <c r="HR38" s="17"/>
      <c r="HS38" s="17"/>
    </row>
    <row r="39" spans="1:227" x14ac:dyDescent="0.3">
      <c r="A39" s="55"/>
      <c r="B39" s="62"/>
      <c r="C39" s="57"/>
      <c r="D39" s="57"/>
      <c r="E39" s="59"/>
      <c r="F39" s="59"/>
      <c r="G39" s="17"/>
      <c r="H39" s="58"/>
      <c r="I39" s="50"/>
      <c r="J39" s="50"/>
      <c r="K39" s="50"/>
      <c r="L39" s="50"/>
      <c r="M39" s="50"/>
      <c r="N39" s="50"/>
      <c r="O39" s="59"/>
      <c r="P39" s="60"/>
      <c r="Q39" s="17"/>
      <c r="R39" s="17"/>
      <c r="S39" s="58"/>
      <c r="T39" s="50"/>
      <c r="U39" s="50"/>
      <c r="V39" s="50"/>
      <c r="W39" s="50"/>
      <c r="X39" s="50"/>
      <c r="Y39" s="50"/>
      <c r="Z39" s="59"/>
      <c r="AA39" s="60"/>
      <c r="AB39" s="17"/>
      <c r="AC39" s="17"/>
      <c r="AD39" s="58"/>
      <c r="AE39" s="50"/>
      <c r="AF39" s="50"/>
      <c r="AG39" s="50"/>
      <c r="AH39" s="50"/>
      <c r="AI39" s="50"/>
      <c r="AJ39" s="50"/>
      <c r="AK39" s="59"/>
      <c r="AL39" s="60"/>
      <c r="AM39" s="17"/>
      <c r="AN39" s="17"/>
      <c r="AO39" s="58"/>
      <c r="AP39" s="50"/>
      <c r="AQ39" s="50"/>
      <c r="AR39" s="50"/>
      <c r="AS39" s="50"/>
      <c r="AT39" s="50"/>
      <c r="AU39" s="50"/>
      <c r="AV39" s="59"/>
      <c r="AW39" s="60"/>
      <c r="AX39" s="17"/>
      <c r="AY39" s="17"/>
      <c r="AZ39" s="58"/>
      <c r="BA39" s="50"/>
      <c r="BB39" s="50"/>
      <c r="BC39" s="50"/>
      <c r="BD39" s="50"/>
      <c r="BE39" s="50"/>
      <c r="BF39" s="50"/>
      <c r="BG39" s="59"/>
      <c r="BH39" s="60"/>
      <c r="BI39" s="17"/>
      <c r="BJ39" s="17"/>
      <c r="BK39" s="58"/>
      <c r="BL39" s="50"/>
      <c r="BM39" s="50"/>
      <c r="BN39" s="50"/>
      <c r="BO39" s="50"/>
      <c r="BP39" s="50"/>
      <c r="BQ39" s="50"/>
      <c r="BR39" s="59"/>
      <c r="BS39" s="60"/>
      <c r="BT39" s="17"/>
      <c r="BU39" s="17"/>
      <c r="BV39" s="58"/>
      <c r="BW39" s="50"/>
      <c r="BX39" s="50"/>
      <c r="BY39" s="50"/>
      <c r="BZ39" s="50"/>
      <c r="CA39" s="50"/>
      <c r="CB39" s="50"/>
      <c r="CC39" s="59"/>
      <c r="CD39" s="60"/>
      <c r="CE39" s="17"/>
      <c r="CF39" s="17"/>
      <c r="CG39" s="58"/>
      <c r="CH39" s="50"/>
      <c r="CI39" s="50"/>
      <c r="CJ39" s="50"/>
      <c r="CK39" s="50"/>
      <c r="CL39" s="50"/>
      <c r="CM39" s="50"/>
      <c r="CN39" s="59"/>
      <c r="CO39" s="60"/>
      <c r="CP39" s="17"/>
      <c r="CQ39" s="17"/>
      <c r="CR39" s="58"/>
      <c r="CS39" s="50"/>
      <c r="CT39" s="50"/>
      <c r="CU39" s="50"/>
      <c r="CV39" s="50"/>
      <c r="CW39" s="50"/>
      <c r="CX39" s="50"/>
      <c r="CY39" s="59"/>
      <c r="CZ39" s="60"/>
      <c r="DA39" s="17"/>
      <c r="DB39" s="17"/>
      <c r="DC39" s="58"/>
      <c r="DD39" s="50"/>
      <c r="DE39" s="50"/>
      <c r="DF39" s="50"/>
      <c r="DG39" s="50"/>
      <c r="DH39" s="50"/>
      <c r="DI39" s="50"/>
      <c r="DJ39" s="59"/>
      <c r="DK39" s="60"/>
      <c r="DL39" s="17"/>
      <c r="DM39" s="17"/>
      <c r="DN39" s="58"/>
      <c r="DO39" s="50"/>
      <c r="DP39" s="50"/>
      <c r="DQ39" s="50"/>
      <c r="DR39" s="50"/>
      <c r="DS39" s="50"/>
      <c r="DT39" s="50"/>
      <c r="DU39" s="59"/>
      <c r="DV39" s="60"/>
      <c r="DW39" s="17"/>
      <c r="DX39" s="17"/>
      <c r="DY39" s="58"/>
      <c r="DZ39" s="50"/>
      <c r="EA39" s="50"/>
      <c r="EB39" s="50"/>
      <c r="EC39" s="50"/>
      <c r="ED39" s="50"/>
      <c r="EE39" s="50"/>
      <c r="EF39" s="59"/>
      <c r="EG39" s="60"/>
      <c r="EH39" s="17"/>
      <c r="EI39" s="17"/>
      <c r="EJ39" s="58"/>
      <c r="EK39" s="50"/>
      <c r="EL39" s="50"/>
      <c r="EM39" s="50"/>
      <c r="EN39" s="50"/>
      <c r="EO39" s="50"/>
      <c r="EP39" s="50"/>
      <c r="EQ39" s="59"/>
      <c r="ER39" s="60"/>
      <c r="ES39" s="17"/>
      <c r="ET39" s="17"/>
      <c r="EU39" s="58"/>
      <c r="EV39" s="50"/>
      <c r="EW39" s="50"/>
      <c r="EX39" s="50"/>
      <c r="EY39" s="50"/>
      <c r="EZ39" s="50"/>
      <c r="FA39" s="50"/>
      <c r="FB39" s="59"/>
      <c r="FC39" s="60"/>
      <c r="FD39" s="17"/>
      <c r="FE39" s="17"/>
      <c r="FF39" s="58"/>
      <c r="FG39" s="50"/>
      <c r="FH39" s="50"/>
      <c r="FI39" s="50"/>
      <c r="FJ39" s="50"/>
      <c r="FK39" s="50"/>
      <c r="FL39" s="50"/>
      <c r="FM39" s="59"/>
      <c r="FN39" s="60"/>
      <c r="FO39" s="17"/>
      <c r="FP39" s="17"/>
      <c r="FQ39" s="58"/>
      <c r="FR39" s="50"/>
      <c r="FS39" s="50"/>
      <c r="FT39" s="50"/>
      <c r="FU39" s="50"/>
      <c r="FV39" s="50"/>
      <c r="FW39" s="50"/>
      <c r="FX39" s="59"/>
      <c r="FY39" s="60"/>
      <c r="FZ39" s="17"/>
      <c r="GA39" s="17"/>
      <c r="GB39" s="58"/>
      <c r="GC39" s="50"/>
      <c r="GD39" s="50"/>
      <c r="GE39" s="50"/>
      <c r="GF39" s="50"/>
      <c r="GG39" s="50"/>
      <c r="GH39" s="50"/>
      <c r="GI39" s="59"/>
      <c r="GJ39" s="60"/>
      <c r="GK39" s="17"/>
      <c r="GL39" s="17"/>
      <c r="GM39" s="58"/>
      <c r="GN39" s="50"/>
      <c r="GO39" s="50"/>
      <c r="GP39" s="50"/>
      <c r="GQ39" s="50"/>
      <c r="GR39" s="50"/>
      <c r="GS39" s="50"/>
      <c r="GT39" s="59"/>
      <c r="GU39" s="60"/>
      <c r="GV39" s="17"/>
      <c r="GW39" s="17"/>
      <c r="GX39" s="58"/>
      <c r="GY39" s="50"/>
      <c r="GZ39" s="50"/>
      <c r="HA39" s="50"/>
      <c r="HB39" s="50"/>
      <c r="HC39" s="50"/>
      <c r="HD39" s="50"/>
      <c r="HE39" s="59"/>
      <c r="HF39" s="60"/>
      <c r="HG39" s="17"/>
      <c r="HH39" s="17"/>
      <c r="HI39" s="58"/>
      <c r="HJ39" s="50"/>
      <c r="HK39" s="50"/>
      <c r="HL39" s="50"/>
      <c r="HM39" s="50"/>
      <c r="HN39" s="50"/>
      <c r="HO39" s="50"/>
      <c r="HP39" s="59"/>
      <c r="HQ39" s="60"/>
      <c r="HR39" s="17"/>
      <c r="HS39" s="17"/>
    </row>
    <row r="40" spans="1:227" x14ac:dyDescent="0.3">
      <c r="A40" s="55"/>
      <c r="B40" s="63"/>
      <c r="C40" s="57"/>
      <c r="D40" s="57"/>
      <c r="E40" s="59"/>
      <c r="F40" s="59"/>
      <c r="G40" s="17"/>
      <c r="H40" s="58"/>
      <c r="I40" s="50"/>
      <c r="J40" s="50"/>
      <c r="K40" s="50"/>
      <c r="L40" s="50"/>
      <c r="M40" s="50"/>
      <c r="N40" s="50"/>
      <c r="O40" s="59"/>
      <c r="P40" s="60"/>
      <c r="Q40" s="17"/>
      <c r="R40" s="17"/>
      <c r="S40" s="58"/>
      <c r="T40" s="50"/>
      <c r="U40" s="50"/>
      <c r="V40" s="50"/>
      <c r="W40" s="50"/>
      <c r="X40" s="50"/>
      <c r="Y40" s="50"/>
      <c r="Z40" s="59"/>
      <c r="AA40" s="60"/>
      <c r="AB40" s="17"/>
      <c r="AC40" s="17"/>
      <c r="AD40" s="58"/>
      <c r="AE40" s="50"/>
      <c r="AF40" s="50"/>
      <c r="AG40" s="50"/>
      <c r="AH40" s="50"/>
      <c r="AI40" s="50"/>
      <c r="AJ40" s="50"/>
      <c r="AK40" s="59"/>
      <c r="AL40" s="60"/>
      <c r="AM40" s="17"/>
      <c r="AN40" s="17"/>
      <c r="AO40" s="58"/>
      <c r="AP40" s="50"/>
      <c r="AQ40" s="50"/>
      <c r="AR40" s="50"/>
      <c r="AS40" s="50"/>
      <c r="AT40" s="50"/>
      <c r="AU40" s="50"/>
      <c r="AV40" s="59"/>
      <c r="AW40" s="60"/>
      <c r="AX40" s="17"/>
      <c r="AY40" s="17"/>
      <c r="AZ40" s="58"/>
      <c r="BA40" s="50"/>
      <c r="BB40" s="50"/>
      <c r="BC40" s="50"/>
      <c r="BD40" s="50"/>
      <c r="BE40" s="50"/>
      <c r="BF40" s="50"/>
      <c r="BG40" s="59"/>
      <c r="BH40" s="60"/>
      <c r="BI40" s="17"/>
      <c r="BJ40" s="17"/>
      <c r="BK40" s="58"/>
      <c r="BL40" s="50"/>
      <c r="BM40" s="50"/>
      <c r="BN40" s="50"/>
      <c r="BO40" s="50"/>
      <c r="BP40" s="50"/>
      <c r="BQ40" s="50"/>
      <c r="BR40" s="59"/>
      <c r="BS40" s="60"/>
      <c r="BT40" s="17"/>
      <c r="BU40" s="17"/>
      <c r="BV40" s="58"/>
      <c r="BW40" s="50"/>
      <c r="BX40" s="50"/>
      <c r="BY40" s="50"/>
      <c r="BZ40" s="50"/>
      <c r="CA40" s="50"/>
      <c r="CB40" s="50"/>
      <c r="CC40" s="59"/>
      <c r="CD40" s="60"/>
      <c r="CE40" s="17"/>
      <c r="CF40" s="17"/>
      <c r="CG40" s="58"/>
      <c r="CH40" s="50"/>
      <c r="CI40" s="50"/>
      <c r="CJ40" s="50"/>
      <c r="CK40" s="50"/>
      <c r="CL40" s="50"/>
      <c r="CM40" s="50"/>
      <c r="CN40" s="59"/>
      <c r="CO40" s="60"/>
      <c r="CP40" s="17"/>
      <c r="CQ40" s="17"/>
      <c r="CR40" s="58"/>
      <c r="CS40" s="50"/>
      <c r="CT40" s="50"/>
      <c r="CU40" s="50"/>
      <c r="CV40" s="50"/>
      <c r="CW40" s="50"/>
      <c r="CX40" s="50"/>
      <c r="CY40" s="59"/>
      <c r="CZ40" s="60"/>
      <c r="DA40" s="17"/>
      <c r="DB40" s="17"/>
      <c r="DC40" s="58"/>
      <c r="DD40" s="50"/>
      <c r="DE40" s="50"/>
      <c r="DF40" s="50"/>
      <c r="DG40" s="50"/>
      <c r="DH40" s="50"/>
      <c r="DI40" s="50"/>
      <c r="DJ40" s="59"/>
      <c r="DK40" s="60"/>
      <c r="DL40" s="17"/>
      <c r="DM40" s="17"/>
      <c r="DN40" s="58"/>
      <c r="DO40" s="50"/>
      <c r="DP40" s="50"/>
      <c r="DQ40" s="50"/>
      <c r="DR40" s="50"/>
      <c r="DS40" s="50"/>
      <c r="DT40" s="50"/>
      <c r="DU40" s="59"/>
      <c r="DV40" s="60"/>
      <c r="DW40" s="17"/>
      <c r="DX40" s="17"/>
      <c r="DY40" s="58"/>
      <c r="DZ40" s="50"/>
      <c r="EA40" s="50"/>
      <c r="EB40" s="50"/>
      <c r="EC40" s="50"/>
      <c r="ED40" s="50"/>
      <c r="EE40" s="50"/>
      <c r="EF40" s="59"/>
      <c r="EG40" s="60"/>
      <c r="EH40" s="17"/>
      <c r="EI40" s="17"/>
      <c r="EJ40" s="58"/>
      <c r="EK40" s="50"/>
      <c r="EL40" s="50"/>
      <c r="EM40" s="50"/>
      <c r="EN40" s="50"/>
      <c r="EO40" s="50"/>
      <c r="EP40" s="50"/>
      <c r="EQ40" s="59"/>
      <c r="ER40" s="60"/>
      <c r="ES40" s="17"/>
      <c r="ET40" s="17"/>
      <c r="EU40" s="58"/>
      <c r="EV40" s="50"/>
      <c r="EW40" s="50"/>
      <c r="EX40" s="50"/>
      <c r="EY40" s="50"/>
      <c r="EZ40" s="50"/>
      <c r="FA40" s="50"/>
      <c r="FB40" s="59"/>
      <c r="FC40" s="60"/>
      <c r="FD40" s="17"/>
      <c r="FE40" s="17"/>
      <c r="FF40" s="58"/>
      <c r="FG40" s="50"/>
      <c r="FH40" s="50"/>
      <c r="FI40" s="50"/>
      <c r="FJ40" s="50"/>
      <c r="FK40" s="50"/>
      <c r="FL40" s="50"/>
      <c r="FM40" s="59"/>
      <c r="FN40" s="60"/>
      <c r="FO40" s="17"/>
      <c r="FP40" s="17"/>
      <c r="FQ40" s="58"/>
      <c r="FR40" s="50"/>
      <c r="FS40" s="50"/>
      <c r="FT40" s="50"/>
      <c r="FU40" s="50"/>
      <c r="FV40" s="50"/>
      <c r="FW40" s="50"/>
      <c r="FX40" s="59"/>
      <c r="FY40" s="60"/>
      <c r="FZ40" s="17"/>
      <c r="GA40" s="17"/>
      <c r="GB40" s="58"/>
      <c r="GC40" s="50"/>
      <c r="GD40" s="50"/>
      <c r="GE40" s="50"/>
      <c r="GF40" s="50"/>
      <c r="GG40" s="50"/>
      <c r="GH40" s="50"/>
      <c r="GI40" s="59"/>
      <c r="GJ40" s="60"/>
      <c r="GK40" s="17"/>
      <c r="GL40" s="17"/>
      <c r="GM40" s="58"/>
      <c r="GN40" s="50"/>
      <c r="GO40" s="50"/>
      <c r="GP40" s="50"/>
      <c r="GQ40" s="50"/>
      <c r="GR40" s="50"/>
      <c r="GS40" s="50"/>
      <c r="GT40" s="59"/>
      <c r="GU40" s="60"/>
      <c r="GV40" s="17"/>
      <c r="GW40" s="17"/>
      <c r="GX40" s="58"/>
      <c r="GY40" s="50"/>
      <c r="GZ40" s="50"/>
      <c r="HA40" s="50"/>
      <c r="HB40" s="50"/>
      <c r="HC40" s="50"/>
      <c r="HD40" s="50"/>
      <c r="HE40" s="59"/>
      <c r="HF40" s="60"/>
      <c r="HG40" s="17"/>
      <c r="HH40" s="17"/>
      <c r="HI40" s="58"/>
      <c r="HJ40" s="50"/>
      <c r="HK40" s="50"/>
      <c r="HL40" s="50"/>
      <c r="HM40" s="50"/>
      <c r="HN40" s="50"/>
      <c r="HO40" s="50"/>
      <c r="HP40" s="59"/>
      <c r="HQ40" s="60"/>
      <c r="HR40" s="17"/>
      <c r="HS40" s="17"/>
    </row>
    <row r="41" spans="1:227" x14ac:dyDescent="0.3">
      <c r="A41" s="55"/>
      <c r="B41" s="56"/>
      <c r="C41" s="57"/>
      <c r="D41" s="57"/>
      <c r="E41" s="59"/>
      <c r="F41" s="59"/>
      <c r="G41" s="17"/>
      <c r="H41" s="58"/>
      <c r="I41" s="50"/>
      <c r="J41" s="50"/>
      <c r="K41" s="50"/>
      <c r="L41" s="50"/>
      <c r="M41" s="50"/>
      <c r="N41" s="50"/>
      <c r="O41" s="59"/>
      <c r="P41" s="60"/>
      <c r="Q41" s="17"/>
      <c r="R41" s="17"/>
      <c r="S41" s="58"/>
      <c r="T41" s="50"/>
      <c r="U41" s="50"/>
      <c r="V41" s="50"/>
      <c r="W41" s="50"/>
      <c r="X41" s="50"/>
      <c r="Y41" s="50"/>
      <c r="Z41" s="59"/>
      <c r="AA41" s="60"/>
      <c r="AB41" s="17"/>
      <c r="AC41" s="17"/>
      <c r="AD41" s="58"/>
      <c r="AE41" s="50"/>
      <c r="AF41" s="50"/>
      <c r="AG41" s="50"/>
      <c r="AH41" s="50"/>
      <c r="AI41" s="50"/>
      <c r="AJ41" s="50"/>
      <c r="AK41" s="59"/>
      <c r="AL41" s="60"/>
      <c r="AM41" s="17"/>
      <c r="AN41" s="17"/>
      <c r="AO41" s="58"/>
      <c r="AP41" s="50"/>
      <c r="AQ41" s="50"/>
      <c r="AR41" s="50"/>
      <c r="AS41" s="50"/>
      <c r="AT41" s="50"/>
      <c r="AU41" s="50"/>
      <c r="AV41" s="59"/>
      <c r="AW41" s="60"/>
      <c r="AX41" s="17"/>
      <c r="AY41" s="17"/>
      <c r="AZ41" s="58"/>
      <c r="BA41" s="50"/>
      <c r="BB41" s="50"/>
      <c r="BC41" s="50"/>
      <c r="BD41" s="50"/>
      <c r="BE41" s="50"/>
      <c r="BF41" s="50"/>
      <c r="BG41" s="59"/>
      <c r="BH41" s="60"/>
      <c r="BI41" s="17"/>
      <c r="BJ41" s="17"/>
      <c r="BK41" s="58"/>
      <c r="BL41" s="50"/>
      <c r="BM41" s="50"/>
      <c r="BN41" s="50"/>
      <c r="BO41" s="50"/>
      <c r="BP41" s="50"/>
      <c r="BQ41" s="50"/>
      <c r="BR41" s="59"/>
      <c r="BS41" s="60"/>
      <c r="BT41" s="17"/>
      <c r="BU41" s="17"/>
      <c r="BV41" s="58"/>
      <c r="BW41" s="50"/>
      <c r="BX41" s="50"/>
      <c r="BY41" s="50"/>
      <c r="BZ41" s="50"/>
      <c r="CA41" s="50"/>
      <c r="CB41" s="50"/>
      <c r="CC41" s="59"/>
      <c r="CD41" s="60"/>
      <c r="CE41" s="17"/>
      <c r="CF41" s="17"/>
      <c r="CG41" s="58"/>
      <c r="CH41" s="50"/>
      <c r="CI41" s="50"/>
      <c r="CJ41" s="50"/>
      <c r="CK41" s="50"/>
      <c r="CL41" s="50"/>
      <c r="CM41" s="50"/>
      <c r="CN41" s="59"/>
      <c r="CO41" s="60"/>
      <c r="CP41" s="17"/>
      <c r="CQ41" s="17"/>
      <c r="CR41" s="58"/>
      <c r="CS41" s="50"/>
      <c r="CT41" s="50"/>
      <c r="CU41" s="50"/>
      <c r="CV41" s="50"/>
      <c r="CW41" s="50"/>
      <c r="CX41" s="50"/>
      <c r="CY41" s="59"/>
      <c r="CZ41" s="60"/>
      <c r="DA41" s="17"/>
      <c r="DB41" s="17"/>
      <c r="DC41" s="58"/>
      <c r="DD41" s="50"/>
      <c r="DE41" s="50"/>
      <c r="DF41" s="50"/>
      <c r="DG41" s="50"/>
      <c r="DH41" s="50"/>
      <c r="DI41" s="50"/>
      <c r="DJ41" s="59"/>
      <c r="DK41" s="60"/>
      <c r="DL41" s="17"/>
      <c r="DM41" s="17"/>
      <c r="DN41" s="58"/>
      <c r="DO41" s="50"/>
      <c r="DP41" s="50"/>
      <c r="DQ41" s="50"/>
      <c r="DR41" s="50"/>
      <c r="DS41" s="50"/>
      <c r="DT41" s="50"/>
      <c r="DU41" s="59"/>
      <c r="DV41" s="60"/>
      <c r="DW41" s="17"/>
      <c r="DX41" s="17"/>
      <c r="DY41" s="58"/>
      <c r="DZ41" s="50"/>
      <c r="EA41" s="50"/>
      <c r="EB41" s="50"/>
      <c r="EC41" s="50"/>
      <c r="ED41" s="50"/>
      <c r="EE41" s="50"/>
      <c r="EF41" s="59"/>
      <c r="EG41" s="60"/>
      <c r="EH41" s="17"/>
      <c r="EI41" s="17"/>
      <c r="EJ41" s="58"/>
      <c r="EK41" s="50"/>
      <c r="EL41" s="50"/>
      <c r="EM41" s="50"/>
      <c r="EN41" s="50"/>
      <c r="EO41" s="50"/>
      <c r="EP41" s="50"/>
      <c r="EQ41" s="59"/>
      <c r="ER41" s="60"/>
      <c r="ES41" s="17"/>
      <c r="ET41" s="17"/>
      <c r="EU41" s="58"/>
      <c r="EV41" s="50"/>
      <c r="EW41" s="50"/>
      <c r="EX41" s="50"/>
      <c r="EY41" s="50"/>
      <c r="EZ41" s="50"/>
      <c r="FA41" s="50"/>
      <c r="FB41" s="59"/>
      <c r="FC41" s="60"/>
      <c r="FD41" s="17"/>
      <c r="FE41" s="17"/>
      <c r="FF41" s="58"/>
      <c r="FG41" s="50"/>
      <c r="FH41" s="50"/>
      <c r="FI41" s="50"/>
      <c r="FJ41" s="50"/>
      <c r="FK41" s="50"/>
      <c r="FL41" s="50"/>
      <c r="FM41" s="59"/>
      <c r="FN41" s="60"/>
      <c r="FO41" s="17"/>
      <c r="FP41" s="17"/>
      <c r="FQ41" s="58"/>
      <c r="FR41" s="50"/>
      <c r="FS41" s="50"/>
      <c r="FT41" s="50"/>
      <c r="FU41" s="50"/>
      <c r="FV41" s="50"/>
      <c r="FW41" s="50"/>
      <c r="FX41" s="59"/>
      <c r="FY41" s="60"/>
      <c r="FZ41" s="17"/>
      <c r="GA41" s="17"/>
      <c r="GB41" s="58"/>
      <c r="GC41" s="50"/>
      <c r="GD41" s="50"/>
      <c r="GE41" s="50"/>
      <c r="GF41" s="50"/>
      <c r="GG41" s="50"/>
      <c r="GH41" s="50"/>
      <c r="GI41" s="59"/>
      <c r="GJ41" s="60"/>
      <c r="GK41" s="17"/>
      <c r="GL41" s="17"/>
      <c r="GM41" s="58"/>
      <c r="GN41" s="50"/>
      <c r="GO41" s="50"/>
      <c r="GP41" s="50"/>
      <c r="GQ41" s="50"/>
      <c r="GR41" s="50"/>
      <c r="GS41" s="50"/>
      <c r="GT41" s="59"/>
      <c r="GU41" s="60"/>
      <c r="GV41" s="17"/>
      <c r="GW41" s="17"/>
      <c r="GX41" s="58"/>
      <c r="GY41" s="50"/>
      <c r="GZ41" s="50"/>
      <c r="HA41" s="50"/>
      <c r="HB41" s="50"/>
      <c r="HC41" s="50"/>
      <c r="HD41" s="50"/>
      <c r="HE41" s="59"/>
      <c r="HF41" s="60"/>
      <c r="HG41" s="17"/>
      <c r="HH41" s="17"/>
      <c r="HI41" s="58"/>
      <c r="HJ41" s="50"/>
      <c r="HK41" s="50"/>
      <c r="HL41" s="50"/>
      <c r="HM41" s="50"/>
      <c r="HN41" s="50"/>
      <c r="HO41" s="50"/>
      <c r="HP41" s="59"/>
      <c r="HQ41" s="60"/>
      <c r="HR41" s="17"/>
      <c r="HS41" s="17"/>
    </row>
    <row r="42" spans="1:227" x14ac:dyDescent="0.3">
      <c r="A42" s="55"/>
      <c r="B42" s="56"/>
      <c r="C42" s="57"/>
      <c r="D42" s="57"/>
      <c r="E42" s="59"/>
      <c r="F42" s="59"/>
      <c r="G42" s="17"/>
      <c r="H42" s="58"/>
      <c r="I42" s="50"/>
      <c r="J42" s="50"/>
      <c r="K42" s="50"/>
      <c r="L42" s="50"/>
      <c r="M42" s="50"/>
      <c r="N42" s="50"/>
      <c r="O42" s="59"/>
      <c r="P42" s="60"/>
      <c r="Q42" s="17"/>
      <c r="R42" s="17"/>
      <c r="S42" s="58"/>
      <c r="T42" s="50"/>
      <c r="U42" s="50"/>
      <c r="V42" s="50"/>
      <c r="W42" s="50"/>
      <c r="X42" s="50"/>
      <c r="Y42" s="50"/>
      <c r="Z42" s="59"/>
      <c r="AA42" s="60"/>
      <c r="AB42" s="17"/>
      <c r="AC42" s="17"/>
      <c r="AD42" s="58"/>
      <c r="AE42" s="50"/>
      <c r="AF42" s="50"/>
      <c r="AG42" s="50"/>
      <c r="AH42" s="50"/>
      <c r="AI42" s="50"/>
      <c r="AJ42" s="50"/>
      <c r="AK42" s="59"/>
      <c r="AL42" s="60"/>
      <c r="AM42" s="17"/>
      <c r="AN42" s="17"/>
      <c r="AO42" s="58"/>
      <c r="AP42" s="50"/>
      <c r="AQ42" s="50"/>
      <c r="AR42" s="50"/>
      <c r="AS42" s="50"/>
      <c r="AT42" s="50"/>
      <c r="AU42" s="50"/>
      <c r="AV42" s="59"/>
      <c r="AW42" s="60"/>
      <c r="AX42" s="17"/>
      <c r="AY42" s="17"/>
      <c r="AZ42" s="58"/>
      <c r="BA42" s="50"/>
      <c r="BB42" s="50"/>
      <c r="BC42" s="50"/>
      <c r="BD42" s="50"/>
      <c r="BE42" s="50"/>
      <c r="BF42" s="50"/>
      <c r="BG42" s="59"/>
      <c r="BH42" s="60"/>
      <c r="BI42" s="17"/>
      <c r="BJ42" s="17"/>
      <c r="BK42" s="58"/>
      <c r="BL42" s="50"/>
      <c r="BM42" s="50"/>
      <c r="BN42" s="50"/>
      <c r="BO42" s="50"/>
      <c r="BP42" s="50"/>
      <c r="BQ42" s="50"/>
      <c r="BR42" s="59"/>
      <c r="BS42" s="60"/>
      <c r="BT42" s="17"/>
      <c r="BU42" s="17"/>
      <c r="BV42" s="58"/>
      <c r="BW42" s="50"/>
      <c r="BX42" s="50"/>
      <c r="BY42" s="50"/>
      <c r="BZ42" s="50"/>
      <c r="CA42" s="50"/>
      <c r="CB42" s="50"/>
      <c r="CC42" s="59"/>
      <c r="CD42" s="60"/>
      <c r="CE42" s="17"/>
      <c r="CF42" s="17"/>
      <c r="CG42" s="58"/>
      <c r="CH42" s="50"/>
      <c r="CI42" s="50"/>
      <c r="CJ42" s="50"/>
      <c r="CK42" s="50"/>
      <c r="CL42" s="50"/>
      <c r="CM42" s="50"/>
      <c r="CN42" s="59"/>
      <c r="CO42" s="60"/>
      <c r="CP42" s="17"/>
      <c r="CQ42" s="17"/>
      <c r="CR42" s="58"/>
      <c r="CS42" s="50"/>
      <c r="CT42" s="50"/>
      <c r="CU42" s="50"/>
      <c r="CV42" s="50"/>
      <c r="CW42" s="50"/>
      <c r="CX42" s="50"/>
      <c r="CY42" s="59"/>
      <c r="CZ42" s="60"/>
      <c r="DA42" s="17"/>
      <c r="DB42" s="17"/>
      <c r="DC42" s="58"/>
      <c r="DD42" s="50"/>
      <c r="DE42" s="50"/>
      <c r="DF42" s="50"/>
      <c r="DG42" s="50"/>
      <c r="DH42" s="50"/>
      <c r="DI42" s="50"/>
      <c r="DJ42" s="59"/>
      <c r="DK42" s="60"/>
      <c r="DL42" s="17"/>
      <c r="DM42" s="17"/>
      <c r="DN42" s="58"/>
      <c r="DO42" s="50"/>
      <c r="DP42" s="50"/>
      <c r="DQ42" s="50"/>
      <c r="DR42" s="50"/>
      <c r="DS42" s="50"/>
      <c r="DT42" s="50"/>
      <c r="DU42" s="59"/>
      <c r="DV42" s="60"/>
      <c r="DW42" s="17"/>
      <c r="DX42" s="17"/>
      <c r="DY42" s="58"/>
      <c r="DZ42" s="50"/>
      <c r="EA42" s="50"/>
      <c r="EB42" s="50"/>
      <c r="EC42" s="50"/>
      <c r="ED42" s="50"/>
      <c r="EE42" s="50"/>
      <c r="EF42" s="59"/>
      <c r="EG42" s="60"/>
      <c r="EH42" s="17"/>
      <c r="EI42" s="17"/>
      <c r="EJ42" s="58"/>
      <c r="EK42" s="50"/>
      <c r="EL42" s="50"/>
      <c r="EM42" s="50"/>
      <c r="EN42" s="50"/>
      <c r="EO42" s="50"/>
      <c r="EP42" s="50"/>
      <c r="EQ42" s="59"/>
      <c r="ER42" s="60"/>
      <c r="ES42" s="17"/>
      <c r="ET42" s="17"/>
      <c r="EU42" s="58"/>
      <c r="EV42" s="50"/>
      <c r="EW42" s="50"/>
      <c r="EX42" s="50"/>
      <c r="EY42" s="50"/>
      <c r="EZ42" s="50"/>
      <c r="FA42" s="50"/>
      <c r="FB42" s="59"/>
      <c r="FC42" s="60"/>
      <c r="FD42" s="17"/>
      <c r="FE42" s="17"/>
      <c r="FF42" s="58"/>
      <c r="FG42" s="50"/>
      <c r="FH42" s="50"/>
      <c r="FI42" s="50"/>
      <c r="FJ42" s="50"/>
      <c r="FK42" s="50"/>
      <c r="FL42" s="50"/>
      <c r="FM42" s="59"/>
      <c r="FN42" s="60"/>
      <c r="FO42" s="17"/>
      <c r="FP42" s="17"/>
      <c r="FQ42" s="58"/>
      <c r="FR42" s="50"/>
      <c r="FS42" s="50"/>
      <c r="FT42" s="50"/>
      <c r="FU42" s="50"/>
      <c r="FV42" s="50"/>
      <c r="FW42" s="50"/>
      <c r="FX42" s="59"/>
      <c r="FY42" s="60"/>
      <c r="FZ42" s="17"/>
      <c r="GA42" s="17"/>
      <c r="GB42" s="58"/>
      <c r="GC42" s="50"/>
      <c r="GD42" s="50"/>
      <c r="GE42" s="50"/>
      <c r="GF42" s="50"/>
      <c r="GG42" s="50"/>
      <c r="GH42" s="50"/>
      <c r="GI42" s="59"/>
      <c r="GJ42" s="60"/>
      <c r="GK42" s="17"/>
      <c r="GL42" s="17"/>
      <c r="GM42" s="58"/>
      <c r="GN42" s="50"/>
      <c r="GO42" s="50"/>
      <c r="GP42" s="50"/>
      <c r="GQ42" s="50"/>
      <c r="GR42" s="50"/>
      <c r="GS42" s="50"/>
      <c r="GT42" s="59"/>
      <c r="GU42" s="60"/>
      <c r="GV42" s="17"/>
      <c r="GW42" s="17"/>
      <c r="GX42" s="58"/>
      <c r="GY42" s="50"/>
      <c r="GZ42" s="50"/>
      <c r="HA42" s="50"/>
      <c r="HB42" s="50"/>
      <c r="HC42" s="50"/>
      <c r="HD42" s="50"/>
      <c r="HE42" s="59"/>
      <c r="HF42" s="60"/>
      <c r="HG42" s="17"/>
      <c r="HH42" s="17"/>
      <c r="HI42" s="58"/>
      <c r="HJ42" s="50"/>
      <c r="HK42" s="50"/>
      <c r="HL42" s="50"/>
      <c r="HM42" s="50"/>
      <c r="HN42" s="50"/>
      <c r="HO42" s="50"/>
      <c r="HP42" s="59"/>
      <c r="HQ42" s="60"/>
      <c r="HR42" s="17"/>
      <c r="HS42" s="17"/>
    </row>
    <row r="43" spans="1:227" x14ac:dyDescent="0.3">
      <c r="A43" s="55"/>
      <c r="B43" s="56"/>
      <c r="C43" s="57"/>
      <c r="D43" s="57"/>
      <c r="E43" s="59"/>
      <c r="F43" s="59"/>
      <c r="G43" s="17"/>
      <c r="H43" s="58"/>
      <c r="I43" s="50"/>
      <c r="J43" s="50"/>
      <c r="K43" s="50"/>
      <c r="L43" s="50"/>
      <c r="M43" s="50"/>
      <c r="N43" s="50"/>
      <c r="O43" s="59"/>
      <c r="P43" s="60"/>
      <c r="Q43" s="17"/>
      <c r="R43" s="17"/>
      <c r="S43" s="58"/>
      <c r="T43" s="50"/>
      <c r="U43" s="50"/>
      <c r="V43" s="50"/>
      <c r="W43" s="50"/>
      <c r="X43" s="50"/>
      <c r="Y43" s="50"/>
      <c r="Z43" s="59"/>
      <c r="AA43" s="60"/>
      <c r="AB43" s="17"/>
      <c r="AC43" s="17"/>
      <c r="AD43" s="58"/>
      <c r="AE43" s="50"/>
      <c r="AF43" s="50"/>
      <c r="AG43" s="50"/>
      <c r="AH43" s="50"/>
      <c r="AI43" s="50"/>
      <c r="AJ43" s="50"/>
      <c r="AK43" s="59"/>
      <c r="AL43" s="60"/>
      <c r="AM43" s="17"/>
      <c r="AN43" s="17"/>
      <c r="AO43" s="58"/>
      <c r="AP43" s="50"/>
      <c r="AQ43" s="50"/>
      <c r="AR43" s="50"/>
      <c r="AS43" s="50"/>
      <c r="AT43" s="50"/>
      <c r="AU43" s="50"/>
      <c r="AV43" s="59"/>
      <c r="AW43" s="60"/>
      <c r="AX43" s="17"/>
      <c r="AY43" s="17"/>
      <c r="AZ43" s="58"/>
      <c r="BA43" s="50"/>
      <c r="BB43" s="50"/>
      <c r="BC43" s="50"/>
      <c r="BD43" s="50"/>
      <c r="BE43" s="50"/>
      <c r="BF43" s="50"/>
      <c r="BG43" s="59"/>
      <c r="BH43" s="60"/>
      <c r="BI43" s="17"/>
      <c r="BJ43" s="17"/>
      <c r="BK43" s="58"/>
      <c r="BL43" s="50"/>
      <c r="BM43" s="50"/>
      <c r="BN43" s="50"/>
      <c r="BO43" s="50"/>
      <c r="BP43" s="50"/>
      <c r="BQ43" s="50"/>
      <c r="BR43" s="59"/>
      <c r="BS43" s="60"/>
      <c r="BT43" s="17"/>
      <c r="BU43" s="17"/>
      <c r="BV43" s="58"/>
      <c r="BW43" s="50"/>
      <c r="BX43" s="50"/>
      <c r="BY43" s="50"/>
      <c r="BZ43" s="50"/>
      <c r="CA43" s="50"/>
      <c r="CB43" s="50"/>
      <c r="CC43" s="59"/>
      <c r="CD43" s="60"/>
      <c r="CE43" s="17"/>
      <c r="CF43" s="17"/>
      <c r="CG43" s="58"/>
      <c r="CH43" s="50"/>
      <c r="CI43" s="50"/>
      <c r="CJ43" s="50"/>
      <c r="CK43" s="50"/>
      <c r="CL43" s="50"/>
      <c r="CM43" s="50"/>
      <c r="CN43" s="59"/>
      <c r="CO43" s="60"/>
      <c r="CP43" s="17"/>
      <c r="CQ43" s="17"/>
      <c r="CR43" s="58"/>
      <c r="CS43" s="50"/>
      <c r="CT43" s="50"/>
      <c r="CU43" s="50"/>
      <c r="CV43" s="50"/>
      <c r="CW43" s="50"/>
      <c r="CX43" s="50"/>
      <c r="CY43" s="59"/>
      <c r="CZ43" s="60"/>
      <c r="DA43" s="17"/>
      <c r="DB43" s="17"/>
      <c r="DC43" s="58"/>
      <c r="DD43" s="50"/>
      <c r="DE43" s="50"/>
      <c r="DF43" s="50"/>
      <c r="DG43" s="50"/>
      <c r="DH43" s="50"/>
      <c r="DI43" s="50"/>
      <c r="DJ43" s="59"/>
      <c r="DK43" s="60"/>
      <c r="DL43" s="17"/>
      <c r="DM43" s="17"/>
      <c r="DN43" s="58"/>
      <c r="DO43" s="50"/>
      <c r="DP43" s="50"/>
      <c r="DQ43" s="50"/>
      <c r="DR43" s="50"/>
      <c r="DS43" s="50"/>
      <c r="DT43" s="50"/>
      <c r="DU43" s="59"/>
      <c r="DV43" s="60"/>
      <c r="DW43" s="17"/>
      <c r="DX43" s="17"/>
      <c r="DY43" s="58"/>
      <c r="DZ43" s="50"/>
      <c r="EA43" s="50"/>
      <c r="EB43" s="50"/>
      <c r="EC43" s="50"/>
      <c r="ED43" s="50"/>
      <c r="EE43" s="50"/>
      <c r="EF43" s="59"/>
      <c r="EG43" s="60"/>
      <c r="EH43" s="17"/>
      <c r="EI43" s="17"/>
      <c r="EJ43" s="58"/>
      <c r="EK43" s="50"/>
      <c r="EL43" s="50"/>
      <c r="EM43" s="50"/>
      <c r="EN43" s="50"/>
      <c r="EO43" s="50"/>
      <c r="EP43" s="50"/>
      <c r="EQ43" s="59"/>
      <c r="ER43" s="60"/>
      <c r="ES43" s="17"/>
      <c r="ET43" s="17"/>
      <c r="EU43" s="58"/>
      <c r="EV43" s="50"/>
      <c r="EW43" s="50"/>
      <c r="EX43" s="50"/>
      <c r="EY43" s="50"/>
      <c r="EZ43" s="50"/>
      <c r="FA43" s="50"/>
      <c r="FB43" s="59"/>
      <c r="FC43" s="60"/>
      <c r="FD43" s="17"/>
      <c r="FE43" s="17"/>
      <c r="FF43" s="58"/>
      <c r="FG43" s="50"/>
      <c r="FH43" s="50"/>
      <c r="FI43" s="50"/>
      <c r="FJ43" s="50"/>
      <c r="FK43" s="50"/>
      <c r="FL43" s="50"/>
      <c r="FM43" s="59"/>
      <c r="FN43" s="60"/>
      <c r="FO43" s="17"/>
      <c r="FP43" s="17"/>
      <c r="FQ43" s="58"/>
      <c r="FR43" s="50"/>
      <c r="FS43" s="50"/>
      <c r="FT43" s="50"/>
      <c r="FU43" s="50"/>
      <c r="FV43" s="50"/>
      <c r="FW43" s="50"/>
      <c r="FX43" s="59"/>
      <c r="FY43" s="60"/>
      <c r="FZ43" s="17"/>
      <c r="GA43" s="17"/>
      <c r="GB43" s="58"/>
      <c r="GC43" s="50"/>
      <c r="GD43" s="50"/>
      <c r="GE43" s="50"/>
      <c r="GF43" s="50"/>
      <c r="GG43" s="50"/>
      <c r="GH43" s="50"/>
      <c r="GI43" s="59"/>
      <c r="GJ43" s="60"/>
      <c r="GK43" s="17"/>
      <c r="GL43" s="17"/>
      <c r="GM43" s="58"/>
      <c r="GN43" s="50"/>
      <c r="GO43" s="50"/>
      <c r="GP43" s="50"/>
      <c r="GQ43" s="50"/>
      <c r="GR43" s="50"/>
      <c r="GS43" s="50"/>
      <c r="GT43" s="59"/>
      <c r="GU43" s="60"/>
      <c r="GV43" s="17"/>
      <c r="GW43" s="17"/>
      <c r="GX43" s="58"/>
      <c r="GY43" s="50"/>
      <c r="GZ43" s="50"/>
      <c r="HA43" s="50"/>
      <c r="HB43" s="50"/>
      <c r="HC43" s="50"/>
      <c r="HD43" s="50"/>
      <c r="HE43" s="59"/>
      <c r="HF43" s="60"/>
      <c r="HG43" s="17"/>
      <c r="HH43" s="17"/>
      <c r="HI43" s="58"/>
      <c r="HJ43" s="50"/>
      <c r="HK43" s="50"/>
      <c r="HL43" s="50"/>
      <c r="HM43" s="50"/>
      <c r="HN43" s="50"/>
      <c r="HO43" s="50"/>
      <c r="HP43" s="59"/>
      <c r="HQ43" s="60"/>
      <c r="HR43" s="17"/>
      <c r="HS43" s="17"/>
    </row>
    <row r="44" spans="1:227" x14ac:dyDescent="0.3">
      <c r="A44" s="55"/>
      <c r="B44" s="56"/>
      <c r="C44" s="57"/>
      <c r="D44" s="57"/>
      <c r="E44" s="59"/>
      <c r="F44" s="59"/>
      <c r="G44" s="17"/>
      <c r="H44" s="58"/>
      <c r="I44" s="50"/>
      <c r="J44" s="50"/>
      <c r="K44" s="50"/>
      <c r="L44" s="50"/>
      <c r="M44" s="50"/>
      <c r="N44" s="50"/>
      <c r="O44" s="59"/>
      <c r="P44" s="60"/>
      <c r="Q44" s="17"/>
      <c r="R44" s="17"/>
      <c r="S44" s="58"/>
      <c r="T44" s="50"/>
      <c r="U44" s="50"/>
      <c r="V44" s="50"/>
      <c r="W44" s="50"/>
      <c r="X44" s="50"/>
      <c r="Y44" s="50"/>
      <c r="Z44" s="59"/>
      <c r="AA44" s="60"/>
      <c r="AB44" s="17"/>
      <c r="AC44" s="17"/>
      <c r="AD44" s="58"/>
      <c r="AE44" s="50"/>
      <c r="AF44" s="50"/>
      <c r="AG44" s="50"/>
      <c r="AH44" s="50"/>
      <c r="AI44" s="50"/>
      <c r="AJ44" s="50"/>
      <c r="AK44" s="59"/>
      <c r="AL44" s="60"/>
      <c r="AM44" s="17"/>
      <c r="AN44" s="17"/>
      <c r="AO44" s="58"/>
      <c r="AP44" s="50"/>
      <c r="AQ44" s="50"/>
      <c r="AR44" s="50"/>
      <c r="AS44" s="50"/>
      <c r="AT44" s="50"/>
      <c r="AU44" s="50"/>
      <c r="AV44" s="59"/>
      <c r="AW44" s="60"/>
      <c r="AX44" s="17"/>
      <c r="AY44" s="17"/>
      <c r="AZ44" s="58"/>
      <c r="BA44" s="50"/>
      <c r="BB44" s="50"/>
      <c r="BC44" s="50"/>
      <c r="BD44" s="50"/>
      <c r="BE44" s="50"/>
      <c r="BF44" s="50"/>
      <c r="BG44" s="59"/>
      <c r="BH44" s="60"/>
      <c r="BI44" s="17"/>
      <c r="BJ44" s="17"/>
      <c r="BK44" s="58"/>
      <c r="BL44" s="50"/>
      <c r="BM44" s="50"/>
      <c r="BN44" s="50"/>
      <c r="BO44" s="50"/>
      <c r="BP44" s="50"/>
      <c r="BQ44" s="50"/>
      <c r="BR44" s="59"/>
      <c r="BS44" s="60"/>
      <c r="BT44" s="17"/>
      <c r="BU44" s="17"/>
      <c r="BV44" s="58"/>
      <c r="BW44" s="50"/>
      <c r="BX44" s="50"/>
      <c r="BY44" s="50"/>
      <c r="BZ44" s="50"/>
      <c r="CA44" s="50"/>
      <c r="CB44" s="50"/>
      <c r="CC44" s="59"/>
      <c r="CD44" s="60"/>
      <c r="CE44" s="17"/>
      <c r="CF44" s="17"/>
      <c r="CG44" s="58"/>
      <c r="CH44" s="50"/>
      <c r="CI44" s="50"/>
      <c r="CJ44" s="50"/>
      <c r="CK44" s="50"/>
      <c r="CL44" s="50"/>
      <c r="CM44" s="50"/>
      <c r="CN44" s="59"/>
      <c r="CO44" s="60"/>
      <c r="CP44" s="17"/>
      <c r="CQ44" s="17"/>
      <c r="CR44" s="58"/>
      <c r="CS44" s="50"/>
      <c r="CT44" s="50"/>
      <c r="CU44" s="50"/>
      <c r="CV44" s="50"/>
      <c r="CW44" s="50"/>
      <c r="CX44" s="50"/>
      <c r="CY44" s="59"/>
      <c r="CZ44" s="60"/>
      <c r="DA44" s="17"/>
      <c r="DB44" s="17"/>
      <c r="DC44" s="58"/>
      <c r="DD44" s="50"/>
      <c r="DE44" s="50"/>
      <c r="DF44" s="50"/>
      <c r="DG44" s="50"/>
      <c r="DH44" s="50"/>
      <c r="DI44" s="50"/>
      <c r="DJ44" s="59"/>
      <c r="DK44" s="60"/>
      <c r="DL44" s="17"/>
      <c r="DM44" s="17"/>
      <c r="DN44" s="58"/>
      <c r="DO44" s="50"/>
      <c r="DP44" s="50"/>
      <c r="DQ44" s="50"/>
      <c r="DR44" s="50"/>
      <c r="DS44" s="50"/>
      <c r="DT44" s="50"/>
      <c r="DU44" s="59"/>
      <c r="DV44" s="60"/>
      <c r="DW44" s="17"/>
      <c r="DX44" s="17"/>
      <c r="DY44" s="58"/>
      <c r="DZ44" s="50"/>
      <c r="EA44" s="50"/>
      <c r="EB44" s="50"/>
      <c r="EC44" s="50"/>
      <c r="ED44" s="50"/>
      <c r="EE44" s="50"/>
      <c r="EF44" s="59"/>
      <c r="EG44" s="60"/>
      <c r="EH44" s="17"/>
      <c r="EI44" s="17"/>
      <c r="EJ44" s="58"/>
      <c r="EK44" s="50"/>
      <c r="EL44" s="50"/>
      <c r="EM44" s="50"/>
      <c r="EN44" s="50"/>
      <c r="EO44" s="50"/>
      <c r="EP44" s="50"/>
      <c r="EQ44" s="59"/>
      <c r="ER44" s="60"/>
      <c r="ES44" s="17"/>
      <c r="ET44" s="17"/>
      <c r="EU44" s="58"/>
      <c r="EV44" s="50"/>
      <c r="EW44" s="50"/>
      <c r="EX44" s="50"/>
      <c r="EY44" s="50"/>
      <c r="EZ44" s="50"/>
      <c r="FA44" s="50"/>
      <c r="FB44" s="59"/>
      <c r="FC44" s="60"/>
      <c r="FD44" s="17"/>
      <c r="FE44" s="17"/>
      <c r="FF44" s="58"/>
      <c r="FG44" s="50"/>
      <c r="FH44" s="50"/>
      <c r="FI44" s="50"/>
      <c r="FJ44" s="50"/>
      <c r="FK44" s="50"/>
      <c r="FL44" s="50"/>
      <c r="FM44" s="59"/>
      <c r="FN44" s="60"/>
      <c r="FO44" s="17"/>
      <c r="FP44" s="17"/>
      <c r="FQ44" s="58"/>
      <c r="FR44" s="50"/>
      <c r="FS44" s="50"/>
      <c r="FT44" s="50"/>
      <c r="FU44" s="50"/>
      <c r="FV44" s="50"/>
      <c r="FW44" s="50"/>
      <c r="FX44" s="59"/>
      <c r="FY44" s="60"/>
      <c r="FZ44" s="17"/>
      <c r="GA44" s="17"/>
      <c r="GB44" s="58"/>
      <c r="GC44" s="50"/>
      <c r="GD44" s="50"/>
      <c r="GE44" s="50"/>
      <c r="GF44" s="50"/>
      <c r="GG44" s="50"/>
      <c r="GH44" s="50"/>
      <c r="GI44" s="59"/>
      <c r="GJ44" s="60"/>
      <c r="GK44" s="17"/>
      <c r="GL44" s="17"/>
      <c r="GM44" s="58"/>
      <c r="GN44" s="50"/>
      <c r="GO44" s="50"/>
      <c r="GP44" s="50"/>
      <c r="GQ44" s="50"/>
      <c r="GR44" s="50"/>
      <c r="GS44" s="50"/>
      <c r="GT44" s="59"/>
      <c r="GU44" s="60"/>
      <c r="GV44" s="17"/>
      <c r="GW44" s="17"/>
      <c r="GX44" s="58"/>
      <c r="GY44" s="50"/>
      <c r="GZ44" s="50"/>
      <c r="HA44" s="50"/>
      <c r="HB44" s="50"/>
      <c r="HC44" s="50"/>
      <c r="HD44" s="50"/>
      <c r="HE44" s="59"/>
      <c r="HF44" s="60"/>
      <c r="HG44" s="17"/>
      <c r="HH44" s="17"/>
      <c r="HI44" s="58"/>
      <c r="HJ44" s="50"/>
      <c r="HK44" s="50"/>
      <c r="HL44" s="50"/>
      <c r="HM44" s="50"/>
      <c r="HN44" s="50"/>
      <c r="HO44" s="50"/>
      <c r="HP44" s="59"/>
      <c r="HQ44" s="60"/>
      <c r="HR44" s="17"/>
      <c r="HS44" s="17"/>
    </row>
    <row r="45" spans="1:227" x14ac:dyDescent="0.3">
      <c r="A45" s="55"/>
      <c r="B45" s="62"/>
      <c r="C45" s="57"/>
      <c r="D45" s="57"/>
      <c r="E45" s="59"/>
      <c r="F45" s="59"/>
      <c r="G45" s="17"/>
      <c r="H45" s="58"/>
      <c r="I45" s="50"/>
      <c r="J45" s="50"/>
      <c r="K45" s="50"/>
      <c r="L45" s="50"/>
      <c r="M45" s="50"/>
      <c r="N45" s="50"/>
      <c r="O45" s="59"/>
      <c r="P45" s="60"/>
      <c r="Q45" s="17"/>
      <c r="R45" s="17"/>
      <c r="S45" s="58"/>
      <c r="T45" s="50"/>
      <c r="U45" s="50"/>
      <c r="V45" s="50"/>
      <c r="W45" s="50"/>
      <c r="X45" s="50"/>
      <c r="Y45" s="50"/>
      <c r="Z45" s="59"/>
      <c r="AA45" s="60"/>
      <c r="AB45" s="17"/>
      <c r="AC45" s="17"/>
      <c r="AD45" s="58"/>
      <c r="AE45" s="50"/>
      <c r="AF45" s="50"/>
      <c r="AG45" s="50"/>
      <c r="AH45" s="50"/>
      <c r="AI45" s="50"/>
      <c r="AJ45" s="50"/>
      <c r="AK45" s="59"/>
      <c r="AL45" s="60"/>
      <c r="AM45" s="17"/>
      <c r="AN45" s="17"/>
      <c r="AO45" s="58"/>
      <c r="AP45" s="50"/>
      <c r="AQ45" s="50"/>
      <c r="AR45" s="50"/>
      <c r="AS45" s="50"/>
      <c r="AT45" s="50"/>
      <c r="AU45" s="50"/>
      <c r="AV45" s="59"/>
      <c r="AW45" s="60"/>
      <c r="AX45" s="17"/>
      <c r="AY45" s="17"/>
      <c r="AZ45" s="58"/>
      <c r="BA45" s="50"/>
      <c r="BB45" s="50"/>
      <c r="BC45" s="50"/>
      <c r="BD45" s="50"/>
      <c r="BE45" s="50"/>
      <c r="BF45" s="50"/>
      <c r="BG45" s="59"/>
      <c r="BH45" s="60"/>
      <c r="BI45" s="17"/>
      <c r="BJ45" s="17"/>
      <c r="BK45" s="58"/>
      <c r="BL45" s="50"/>
      <c r="BM45" s="50"/>
      <c r="BN45" s="50"/>
      <c r="BO45" s="50"/>
      <c r="BP45" s="50"/>
      <c r="BQ45" s="50"/>
      <c r="BR45" s="59"/>
      <c r="BS45" s="60"/>
      <c r="BT45" s="17"/>
      <c r="BU45" s="17"/>
      <c r="BV45" s="58"/>
      <c r="BW45" s="50"/>
      <c r="BX45" s="50"/>
      <c r="BY45" s="50"/>
      <c r="BZ45" s="50"/>
      <c r="CA45" s="50"/>
      <c r="CB45" s="50"/>
      <c r="CC45" s="59"/>
      <c r="CD45" s="60"/>
      <c r="CE45" s="17"/>
      <c r="CF45" s="17"/>
      <c r="CG45" s="58"/>
      <c r="CH45" s="50"/>
      <c r="CI45" s="50"/>
      <c r="CJ45" s="50"/>
      <c r="CK45" s="50"/>
      <c r="CL45" s="50"/>
      <c r="CM45" s="50"/>
      <c r="CN45" s="59"/>
      <c r="CO45" s="60"/>
      <c r="CP45" s="17"/>
      <c r="CQ45" s="17"/>
      <c r="CR45" s="58"/>
      <c r="CS45" s="50"/>
      <c r="CT45" s="50"/>
      <c r="CU45" s="50"/>
      <c r="CV45" s="50"/>
      <c r="CW45" s="50"/>
      <c r="CX45" s="50"/>
      <c r="CY45" s="59"/>
      <c r="CZ45" s="60"/>
      <c r="DA45" s="17"/>
      <c r="DB45" s="17"/>
      <c r="DC45" s="58"/>
      <c r="DD45" s="50"/>
      <c r="DE45" s="50"/>
      <c r="DF45" s="50"/>
      <c r="DG45" s="50"/>
      <c r="DH45" s="50"/>
      <c r="DI45" s="50"/>
      <c r="DJ45" s="59"/>
      <c r="DK45" s="60"/>
      <c r="DL45" s="17"/>
      <c r="DM45" s="17"/>
      <c r="DN45" s="58"/>
      <c r="DO45" s="50"/>
      <c r="DP45" s="50"/>
      <c r="DQ45" s="50"/>
      <c r="DR45" s="50"/>
      <c r="DS45" s="50"/>
      <c r="DT45" s="50"/>
      <c r="DU45" s="59"/>
      <c r="DV45" s="60"/>
      <c r="DW45" s="17"/>
      <c r="DX45" s="17"/>
      <c r="DY45" s="58"/>
      <c r="DZ45" s="50"/>
      <c r="EA45" s="50"/>
      <c r="EB45" s="50"/>
      <c r="EC45" s="50"/>
      <c r="ED45" s="50"/>
      <c r="EE45" s="50"/>
      <c r="EF45" s="59"/>
      <c r="EG45" s="60"/>
      <c r="EH45" s="17"/>
      <c r="EI45" s="17"/>
      <c r="EJ45" s="58"/>
      <c r="EK45" s="50"/>
      <c r="EL45" s="50"/>
      <c r="EM45" s="50"/>
      <c r="EN45" s="50"/>
      <c r="EO45" s="50"/>
      <c r="EP45" s="50"/>
      <c r="EQ45" s="59"/>
      <c r="ER45" s="60"/>
      <c r="ES45" s="17"/>
      <c r="ET45" s="17"/>
      <c r="EU45" s="58"/>
      <c r="EV45" s="50"/>
      <c r="EW45" s="50"/>
      <c r="EX45" s="50"/>
      <c r="EY45" s="50"/>
      <c r="EZ45" s="50"/>
      <c r="FA45" s="50"/>
      <c r="FB45" s="59"/>
      <c r="FC45" s="60"/>
      <c r="FD45" s="17"/>
      <c r="FE45" s="17"/>
      <c r="FF45" s="58"/>
      <c r="FG45" s="50"/>
      <c r="FH45" s="50"/>
      <c r="FI45" s="50"/>
      <c r="FJ45" s="50"/>
      <c r="FK45" s="50"/>
      <c r="FL45" s="50"/>
      <c r="FM45" s="59"/>
      <c r="FN45" s="60"/>
      <c r="FO45" s="17"/>
      <c r="FP45" s="17"/>
      <c r="FQ45" s="58"/>
      <c r="FR45" s="50"/>
      <c r="FS45" s="50"/>
      <c r="FT45" s="50"/>
      <c r="FU45" s="50"/>
      <c r="FV45" s="50"/>
      <c r="FW45" s="50"/>
      <c r="FX45" s="59"/>
      <c r="FY45" s="60"/>
      <c r="FZ45" s="17"/>
      <c r="GA45" s="17"/>
      <c r="GB45" s="58"/>
      <c r="GC45" s="50"/>
      <c r="GD45" s="50"/>
      <c r="GE45" s="50"/>
      <c r="GF45" s="50"/>
      <c r="GG45" s="50"/>
      <c r="GH45" s="50"/>
      <c r="GI45" s="59"/>
      <c r="GJ45" s="60"/>
      <c r="GK45" s="17"/>
      <c r="GL45" s="17"/>
      <c r="GM45" s="58"/>
      <c r="GN45" s="50"/>
      <c r="GO45" s="50"/>
      <c r="GP45" s="50"/>
      <c r="GQ45" s="50"/>
      <c r="GR45" s="50"/>
      <c r="GS45" s="50"/>
      <c r="GT45" s="59"/>
      <c r="GU45" s="60"/>
      <c r="GV45" s="17"/>
      <c r="GW45" s="17"/>
      <c r="GX45" s="58"/>
      <c r="GY45" s="50"/>
      <c r="GZ45" s="50"/>
      <c r="HA45" s="50"/>
      <c r="HB45" s="50"/>
      <c r="HC45" s="50"/>
      <c r="HD45" s="50"/>
      <c r="HE45" s="59"/>
      <c r="HF45" s="60"/>
      <c r="HG45" s="17"/>
      <c r="HH45" s="17"/>
      <c r="HI45" s="58"/>
      <c r="HJ45" s="50"/>
      <c r="HK45" s="50"/>
      <c r="HL45" s="50"/>
      <c r="HM45" s="50"/>
      <c r="HN45" s="50"/>
      <c r="HO45" s="50"/>
      <c r="HP45" s="59"/>
      <c r="HQ45" s="60"/>
      <c r="HR45" s="17"/>
      <c r="HS45" s="17"/>
    </row>
    <row r="46" spans="1:227" x14ac:dyDescent="0.3">
      <c r="A46" s="55"/>
      <c r="B46" s="62"/>
      <c r="C46" s="57"/>
      <c r="D46" s="57"/>
      <c r="E46" s="59"/>
      <c r="F46" s="59"/>
      <c r="G46" s="17"/>
      <c r="H46" s="58"/>
      <c r="I46" s="50"/>
      <c r="J46" s="50"/>
      <c r="K46" s="50"/>
      <c r="L46" s="50"/>
      <c r="M46" s="50"/>
      <c r="N46" s="50"/>
      <c r="O46" s="59"/>
      <c r="P46" s="60"/>
      <c r="Q46" s="17"/>
      <c r="R46" s="17"/>
      <c r="S46" s="58"/>
      <c r="T46" s="50"/>
      <c r="U46" s="50"/>
      <c r="V46" s="50"/>
      <c r="W46" s="50"/>
      <c r="X46" s="50"/>
      <c r="Y46" s="50"/>
      <c r="Z46" s="59"/>
      <c r="AA46" s="60"/>
      <c r="AB46" s="17"/>
      <c r="AC46" s="17"/>
      <c r="AD46" s="58"/>
      <c r="AE46" s="50"/>
      <c r="AF46" s="50"/>
      <c r="AG46" s="50"/>
      <c r="AH46" s="50"/>
      <c r="AI46" s="50"/>
      <c r="AJ46" s="50"/>
      <c r="AK46" s="59"/>
      <c r="AL46" s="60"/>
      <c r="AM46" s="17"/>
      <c r="AN46" s="17"/>
      <c r="AO46" s="58"/>
      <c r="AP46" s="50"/>
      <c r="AQ46" s="50"/>
      <c r="AR46" s="50"/>
      <c r="AS46" s="50"/>
      <c r="AT46" s="50"/>
      <c r="AU46" s="50"/>
      <c r="AV46" s="59"/>
      <c r="AW46" s="60"/>
      <c r="AX46" s="17"/>
      <c r="AY46" s="17"/>
      <c r="AZ46" s="58"/>
      <c r="BA46" s="50"/>
      <c r="BB46" s="50"/>
      <c r="BC46" s="50"/>
      <c r="BD46" s="50"/>
      <c r="BE46" s="50"/>
      <c r="BF46" s="50"/>
      <c r="BG46" s="59"/>
      <c r="BH46" s="60"/>
      <c r="BI46" s="17"/>
      <c r="BJ46" s="17"/>
      <c r="BK46" s="58"/>
      <c r="BL46" s="50"/>
      <c r="BM46" s="50"/>
      <c r="BN46" s="50"/>
      <c r="BO46" s="50"/>
      <c r="BP46" s="50"/>
      <c r="BQ46" s="50"/>
      <c r="BR46" s="59"/>
      <c r="BS46" s="60"/>
      <c r="BT46" s="17"/>
      <c r="BU46" s="17"/>
      <c r="BV46" s="58"/>
      <c r="BW46" s="50"/>
      <c r="BX46" s="50"/>
      <c r="BY46" s="50"/>
      <c r="BZ46" s="50"/>
      <c r="CA46" s="50"/>
      <c r="CB46" s="50"/>
      <c r="CC46" s="59"/>
      <c r="CD46" s="60"/>
      <c r="CE46" s="17"/>
      <c r="CF46" s="17"/>
      <c r="CG46" s="58"/>
      <c r="CH46" s="50"/>
      <c r="CI46" s="50"/>
      <c r="CJ46" s="50"/>
      <c r="CK46" s="50"/>
      <c r="CL46" s="50"/>
      <c r="CM46" s="50"/>
      <c r="CN46" s="59"/>
      <c r="CO46" s="60"/>
      <c r="CP46" s="17"/>
      <c r="CQ46" s="17"/>
      <c r="CR46" s="58"/>
      <c r="CS46" s="50"/>
      <c r="CT46" s="50"/>
      <c r="CU46" s="50"/>
      <c r="CV46" s="50"/>
      <c r="CW46" s="50"/>
      <c r="CX46" s="50"/>
      <c r="CY46" s="59"/>
      <c r="CZ46" s="60"/>
      <c r="DA46" s="17"/>
      <c r="DB46" s="17"/>
      <c r="DC46" s="58"/>
      <c r="DD46" s="50"/>
      <c r="DE46" s="50"/>
      <c r="DF46" s="50"/>
      <c r="DG46" s="50"/>
      <c r="DH46" s="50"/>
      <c r="DI46" s="50"/>
      <c r="DJ46" s="59"/>
      <c r="DK46" s="60"/>
      <c r="DL46" s="17"/>
      <c r="DM46" s="17"/>
      <c r="DN46" s="58"/>
      <c r="DO46" s="50"/>
      <c r="DP46" s="50"/>
      <c r="DQ46" s="50"/>
      <c r="DR46" s="50"/>
      <c r="DS46" s="50"/>
      <c r="DT46" s="50"/>
      <c r="DU46" s="59"/>
      <c r="DV46" s="60"/>
      <c r="DW46" s="17"/>
      <c r="DX46" s="17"/>
      <c r="DY46" s="58"/>
      <c r="DZ46" s="50"/>
      <c r="EA46" s="50"/>
      <c r="EB46" s="50"/>
      <c r="EC46" s="50"/>
      <c r="ED46" s="50"/>
      <c r="EE46" s="50"/>
      <c r="EF46" s="59"/>
      <c r="EG46" s="60"/>
      <c r="EH46" s="17"/>
      <c r="EI46" s="17"/>
      <c r="EJ46" s="58"/>
      <c r="EK46" s="50"/>
      <c r="EL46" s="50"/>
      <c r="EM46" s="50"/>
      <c r="EN46" s="50"/>
      <c r="EO46" s="50"/>
      <c r="EP46" s="50"/>
      <c r="EQ46" s="59"/>
      <c r="ER46" s="60"/>
      <c r="ES46" s="17"/>
      <c r="ET46" s="17"/>
      <c r="EU46" s="58"/>
      <c r="EV46" s="50"/>
      <c r="EW46" s="50"/>
      <c r="EX46" s="50"/>
      <c r="EY46" s="50"/>
      <c r="EZ46" s="50"/>
      <c r="FA46" s="50"/>
      <c r="FB46" s="59"/>
      <c r="FC46" s="60"/>
      <c r="FD46" s="17"/>
      <c r="FE46" s="17"/>
      <c r="FF46" s="58"/>
      <c r="FG46" s="50"/>
      <c r="FH46" s="50"/>
      <c r="FI46" s="50"/>
      <c r="FJ46" s="50"/>
      <c r="FK46" s="50"/>
      <c r="FL46" s="50"/>
      <c r="FM46" s="59"/>
      <c r="FN46" s="60"/>
      <c r="FO46" s="17"/>
      <c r="FP46" s="17"/>
      <c r="FQ46" s="58"/>
      <c r="FR46" s="50"/>
      <c r="FS46" s="50"/>
      <c r="FT46" s="50"/>
      <c r="FU46" s="50"/>
      <c r="FV46" s="50"/>
      <c r="FW46" s="50"/>
      <c r="FX46" s="59"/>
      <c r="FY46" s="60"/>
      <c r="FZ46" s="17"/>
      <c r="GA46" s="17"/>
      <c r="GB46" s="58"/>
      <c r="GC46" s="50"/>
      <c r="GD46" s="50"/>
      <c r="GE46" s="50"/>
      <c r="GF46" s="50"/>
      <c r="GG46" s="50"/>
      <c r="GH46" s="50"/>
      <c r="GI46" s="59"/>
      <c r="GJ46" s="60"/>
      <c r="GK46" s="17"/>
      <c r="GL46" s="17"/>
      <c r="GM46" s="58"/>
      <c r="GN46" s="50"/>
      <c r="GO46" s="50"/>
      <c r="GP46" s="50"/>
      <c r="GQ46" s="50"/>
      <c r="GR46" s="50"/>
      <c r="GS46" s="50"/>
      <c r="GT46" s="59"/>
      <c r="GU46" s="60"/>
      <c r="GV46" s="17"/>
      <c r="GW46" s="17"/>
      <c r="GX46" s="58"/>
      <c r="GY46" s="50"/>
      <c r="GZ46" s="50"/>
      <c r="HA46" s="50"/>
      <c r="HB46" s="50"/>
      <c r="HC46" s="50"/>
      <c r="HD46" s="50"/>
      <c r="HE46" s="59"/>
      <c r="HF46" s="60"/>
      <c r="HG46" s="17"/>
      <c r="HH46" s="17"/>
      <c r="HI46" s="58"/>
      <c r="HJ46" s="50"/>
      <c r="HK46" s="50"/>
      <c r="HL46" s="50"/>
      <c r="HM46" s="50"/>
      <c r="HN46" s="50"/>
      <c r="HO46" s="50"/>
      <c r="HP46" s="59"/>
      <c r="HQ46" s="60"/>
      <c r="HR46" s="17"/>
      <c r="HS46" s="17"/>
    </row>
    <row r="47" spans="1:227" x14ac:dyDescent="0.3">
      <c r="A47" s="55"/>
      <c r="B47" s="56"/>
      <c r="C47" s="57"/>
      <c r="D47" s="57"/>
      <c r="E47" s="59"/>
      <c r="F47" s="59"/>
      <c r="G47" s="17"/>
      <c r="H47" s="58"/>
      <c r="I47" s="50"/>
      <c r="J47" s="50"/>
      <c r="K47" s="50"/>
      <c r="L47" s="50"/>
      <c r="M47" s="50"/>
      <c r="N47" s="50"/>
      <c r="O47" s="59"/>
      <c r="P47" s="60"/>
      <c r="Q47" s="17"/>
      <c r="R47" s="17"/>
      <c r="S47" s="58"/>
      <c r="T47" s="50"/>
      <c r="U47" s="50"/>
      <c r="V47" s="50"/>
      <c r="W47" s="50"/>
      <c r="X47" s="50"/>
      <c r="Y47" s="50"/>
      <c r="Z47" s="59"/>
      <c r="AA47" s="60"/>
      <c r="AB47" s="17"/>
      <c r="AC47" s="17"/>
      <c r="AD47" s="58"/>
      <c r="AE47" s="50"/>
      <c r="AF47" s="50"/>
      <c r="AG47" s="50"/>
      <c r="AH47" s="50"/>
      <c r="AI47" s="50"/>
      <c r="AJ47" s="50"/>
      <c r="AK47" s="59"/>
      <c r="AL47" s="60"/>
      <c r="AM47" s="17"/>
      <c r="AN47" s="17"/>
      <c r="AO47" s="58"/>
      <c r="AP47" s="50"/>
      <c r="AQ47" s="50"/>
      <c r="AR47" s="50"/>
      <c r="AS47" s="50"/>
      <c r="AT47" s="50"/>
      <c r="AU47" s="50"/>
      <c r="AV47" s="59"/>
      <c r="AW47" s="60"/>
      <c r="AX47" s="17"/>
      <c r="AY47" s="17"/>
      <c r="AZ47" s="58"/>
      <c r="BA47" s="50"/>
      <c r="BB47" s="50"/>
      <c r="BC47" s="50"/>
      <c r="BD47" s="50"/>
      <c r="BE47" s="50"/>
      <c r="BF47" s="50"/>
      <c r="BG47" s="59"/>
      <c r="BH47" s="60"/>
      <c r="BI47" s="17"/>
      <c r="BJ47" s="17"/>
      <c r="BK47" s="58"/>
      <c r="BL47" s="50"/>
      <c r="BM47" s="50"/>
      <c r="BN47" s="50"/>
      <c r="BO47" s="50"/>
      <c r="BP47" s="50"/>
      <c r="BQ47" s="50"/>
      <c r="BR47" s="59"/>
      <c r="BS47" s="60"/>
      <c r="BT47" s="17"/>
      <c r="BU47" s="17"/>
      <c r="BV47" s="58"/>
      <c r="BW47" s="50"/>
      <c r="BX47" s="50"/>
      <c r="BY47" s="50"/>
      <c r="BZ47" s="50"/>
      <c r="CA47" s="50"/>
      <c r="CB47" s="50"/>
      <c r="CC47" s="59"/>
      <c r="CD47" s="60"/>
      <c r="CE47" s="17"/>
      <c r="CF47" s="17"/>
      <c r="CG47" s="58"/>
      <c r="CH47" s="50"/>
      <c r="CI47" s="50"/>
      <c r="CJ47" s="50"/>
      <c r="CK47" s="50"/>
      <c r="CL47" s="50"/>
      <c r="CM47" s="50"/>
      <c r="CN47" s="59"/>
      <c r="CO47" s="60"/>
      <c r="CP47" s="17"/>
      <c r="CQ47" s="17"/>
      <c r="CR47" s="58"/>
      <c r="CS47" s="50"/>
      <c r="CT47" s="50"/>
      <c r="CU47" s="50"/>
      <c r="CV47" s="50"/>
      <c r="CW47" s="50"/>
      <c r="CX47" s="50"/>
      <c r="CY47" s="59"/>
      <c r="CZ47" s="60"/>
      <c r="DA47" s="17"/>
      <c r="DB47" s="17"/>
      <c r="DC47" s="58"/>
      <c r="DD47" s="50"/>
      <c r="DE47" s="50"/>
      <c r="DF47" s="50"/>
      <c r="DG47" s="50"/>
      <c r="DH47" s="50"/>
      <c r="DI47" s="50"/>
      <c r="DJ47" s="59"/>
      <c r="DK47" s="60"/>
      <c r="DL47" s="17"/>
      <c r="DM47" s="17"/>
      <c r="DN47" s="58"/>
      <c r="DO47" s="50"/>
      <c r="DP47" s="50"/>
      <c r="DQ47" s="50"/>
      <c r="DR47" s="50"/>
      <c r="DS47" s="50"/>
      <c r="DT47" s="50"/>
      <c r="DU47" s="59"/>
      <c r="DV47" s="60"/>
      <c r="DW47" s="17"/>
      <c r="DX47" s="17"/>
      <c r="DY47" s="58"/>
      <c r="DZ47" s="50"/>
      <c r="EA47" s="50"/>
      <c r="EB47" s="50"/>
      <c r="EC47" s="50"/>
      <c r="ED47" s="50"/>
      <c r="EE47" s="50"/>
      <c r="EF47" s="59"/>
      <c r="EG47" s="60"/>
      <c r="EH47" s="17"/>
      <c r="EI47" s="17"/>
      <c r="EJ47" s="58"/>
      <c r="EK47" s="50"/>
      <c r="EL47" s="50"/>
      <c r="EM47" s="50"/>
      <c r="EN47" s="50"/>
      <c r="EO47" s="50"/>
      <c r="EP47" s="50"/>
      <c r="EQ47" s="59"/>
      <c r="ER47" s="60"/>
      <c r="ES47" s="17"/>
      <c r="ET47" s="17"/>
      <c r="EU47" s="58"/>
      <c r="EV47" s="50"/>
      <c r="EW47" s="50"/>
      <c r="EX47" s="50"/>
      <c r="EY47" s="50"/>
      <c r="EZ47" s="50"/>
      <c r="FA47" s="50"/>
      <c r="FB47" s="59"/>
      <c r="FC47" s="60"/>
      <c r="FD47" s="17"/>
      <c r="FE47" s="17"/>
      <c r="FF47" s="58"/>
      <c r="FG47" s="50"/>
      <c r="FH47" s="50"/>
      <c r="FI47" s="50"/>
      <c r="FJ47" s="50"/>
      <c r="FK47" s="50"/>
      <c r="FL47" s="50"/>
      <c r="FM47" s="59"/>
      <c r="FN47" s="60"/>
      <c r="FO47" s="17"/>
      <c r="FP47" s="17"/>
      <c r="FQ47" s="58"/>
      <c r="FR47" s="50"/>
      <c r="FS47" s="50"/>
      <c r="FT47" s="50"/>
      <c r="FU47" s="50"/>
      <c r="FV47" s="50"/>
      <c r="FW47" s="50"/>
      <c r="FX47" s="59"/>
      <c r="FY47" s="60"/>
      <c r="FZ47" s="17"/>
      <c r="GA47" s="17"/>
      <c r="GB47" s="58"/>
      <c r="GC47" s="50"/>
      <c r="GD47" s="50"/>
      <c r="GE47" s="50"/>
      <c r="GF47" s="50"/>
      <c r="GG47" s="50"/>
      <c r="GH47" s="50"/>
      <c r="GI47" s="59"/>
      <c r="GJ47" s="60"/>
      <c r="GK47" s="17"/>
      <c r="GL47" s="17"/>
      <c r="GM47" s="58"/>
      <c r="GN47" s="50"/>
      <c r="GO47" s="50"/>
      <c r="GP47" s="50"/>
      <c r="GQ47" s="50"/>
      <c r="GR47" s="50"/>
      <c r="GS47" s="50"/>
      <c r="GT47" s="59"/>
      <c r="GU47" s="60"/>
      <c r="GV47" s="17"/>
      <c r="GW47" s="17"/>
      <c r="GX47" s="58"/>
      <c r="GY47" s="50"/>
      <c r="GZ47" s="50"/>
      <c r="HA47" s="50"/>
      <c r="HB47" s="50"/>
      <c r="HC47" s="50"/>
      <c r="HD47" s="50"/>
      <c r="HE47" s="59"/>
      <c r="HF47" s="60"/>
      <c r="HG47" s="17"/>
      <c r="HH47" s="17"/>
      <c r="HI47" s="58"/>
      <c r="HJ47" s="50"/>
      <c r="HK47" s="50"/>
      <c r="HL47" s="50"/>
      <c r="HM47" s="50"/>
      <c r="HN47" s="50"/>
      <c r="HO47" s="50"/>
      <c r="HP47" s="59"/>
      <c r="HQ47" s="60"/>
      <c r="HR47" s="17"/>
      <c r="HS47" s="17"/>
    </row>
    <row r="48" spans="1:227" x14ac:dyDescent="0.3">
      <c r="A48" s="55"/>
      <c r="B48" s="56"/>
      <c r="C48" s="57"/>
      <c r="D48" s="57"/>
      <c r="E48" s="59"/>
      <c r="F48" s="59"/>
      <c r="G48" s="17"/>
      <c r="H48" s="58"/>
      <c r="I48" s="50"/>
      <c r="J48" s="50"/>
      <c r="K48" s="50"/>
      <c r="L48" s="50"/>
      <c r="M48" s="50"/>
      <c r="N48" s="50"/>
      <c r="O48" s="59"/>
      <c r="P48" s="60"/>
      <c r="Q48" s="17"/>
      <c r="R48" s="17"/>
      <c r="S48" s="58"/>
      <c r="T48" s="50"/>
      <c r="U48" s="50"/>
      <c r="V48" s="50"/>
      <c r="W48" s="50"/>
      <c r="X48" s="50"/>
      <c r="Y48" s="50"/>
      <c r="Z48" s="59"/>
      <c r="AA48" s="60"/>
      <c r="AB48" s="17"/>
      <c r="AC48" s="17"/>
      <c r="AD48" s="58"/>
      <c r="AE48" s="50"/>
      <c r="AF48" s="50"/>
      <c r="AG48" s="50"/>
      <c r="AH48" s="50"/>
      <c r="AI48" s="50"/>
      <c r="AJ48" s="50"/>
      <c r="AK48" s="59"/>
      <c r="AL48" s="60"/>
      <c r="AM48" s="17"/>
      <c r="AN48" s="17"/>
      <c r="AO48" s="58"/>
      <c r="AP48" s="50"/>
      <c r="AQ48" s="50"/>
      <c r="AR48" s="50"/>
      <c r="AS48" s="50"/>
      <c r="AT48" s="50"/>
      <c r="AU48" s="50"/>
      <c r="AV48" s="59"/>
      <c r="AW48" s="60"/>
      <c r="AX48" s="17"/>
      <c r="AY48" s="17"/>
      <c r="AZ48" s="58"/>
      <c r="BA48" s="50"/>
      <c r="BB48" s="50"/>
      <c r="BC48" s="50"/>
      <c r="BD48" s="50"/>
      <c r="BE48" s="50"/>
      <c r="BF48" s="50"/>
      <c r="BG48" s="59"/>
      <c r="BH48" s="60"/>
      <c r="BI48" s="17"/>
      <c r="BJ48" s="17"/>
      <c r="BK48" s="58"/>
      <c r="BL48" s="50"/>
      <c r="BM48" s="50"/>
      <c r="BN48" s="50"/>
      <c r="BO48" s="50"/>
      <c r="BP48" s="50"/>
      <c r="BQ48" s="50"/>
      <c r="BR48" s="59"/>
      <c r="BS48" s="60"/>
      <c r="BT48" s="17"/>
      <c r="BU48" s="17"/>
      <c r="BV48" s="58"/>
      <c r="BW48" s="50"/>
      <c r="BX48" s="50"/>
      <c r="BY48" s="50"/>
      <c r="BZ48" s="50"/>
      <c r="CA48" s="50"/>
      <c r="CB48" s="50"/>
      <c r="CC48" s="59"/>
      <c r="CD48" s="60"/>
      <c r="CE48" s="17"/>
      <c r="CF48" s="17"/>
      <c r="CG48" s="58"/>
      <c r="CH48" s="50"/>
      <c r="CI48" s="50"/>
      <c r="CJ48" s="50"/>
      <c r="CK48" s="50"/>
      <c r="CL48" s="50"/>
      <c r="CM48" s="50"/>
      <c r="CN48" s="59"/>
      <c r="CO48" s="60"/>
      <c r="CP48" s="17"/>
      <c r="CQ48" s="17"/>
      <c r="CR48" s="58"/>
      <c r="CS48" s="50"/>
      <c r="CT48" s="50"/>
      <c r="CU48" s="50"/>
      <c r="CV48" s="50"/>
      <c r="CW48" s="50"/>
      <c r="CX48" s="50"/>
      <c r="CY48" s="59"/>
      <c r="CZ48" s="60"/>
      <c r="DA48" s="17"/>
      <c r="DB48" s="17"/>
      <c r="DC48" s="58"/>
      <c r="DD48" s="50"/>
      <c r="DE48" s="50"/>
      <c r="DF48" s="50"/>
      <c r="DG48" s="50"/>
      <c r="DH48" s="50"/>
      <c r="DI48" s="50"/>
      <c r="DJ48" s="59"/>
      <c r="DK48" s="60"/>
      <c r="DL48" s="17"/>
      <c r="DM48" s="17"/>
      <c r="DN48" s="58"/>
      <c r="DO48" s="50"/>
      <c r="DP48" s="50"/>
      <c r="DQ48" s="50"/>
      <c r="DR48" s="50"/>
      <c r="DS48" s="50"/>
      <c r="DT48" s="50"/>
      <c r="DU48" s="59"/>
      <c r="DV48" s="60"/>
      <c r="DW48" s="17"/>
      <c r="DX48" s="17"/>
      <c r="DY48" s="58"/>
      <c r="DZ48" s="50"/>
      <c r="EA48" s="50"/>
      <c r="EB48" s="50"/>
      <c r="EC48" s="50"/>
      <c r="ED48" s="50"/>
      <c r="EE48" s="50"/>
      <c r="EF48" s="59"/>
      <c r="EG48" s="60"/>
      <c r="EH48" s="17"/>
      <c r="EI48" s="17"/>
      <c r="EJ48" s="58"/>
      <c r="EK48" s="50"/>
      <c r="EL48" s="50"/>
      <c r="EM48" s="50"/>
      <c r="EN48" s="50"/>
      <c r="EO48" s="50"/>
      <c r="EP48" s="50"/>
      <c r="EQ48" s="59"/>
      <c r="ER48" s="60"/>
      <c r="ES48" s="17"/>
      <c r="ET48" s="17"/>
      <c r="EU48" s="58"/>
      <c r="EV48" s="50"/>
      <c r="EW48" s="50"/>
      <c r="EX48" s="50"/>
      <c r="EY48" s="50"/>
      <c r="EZ48" s="50"/>
      <c r="FA48" s="50"/>
      <c r="FB48" s="59"/>
      <c r="FC48" s="60"/>
      <c r="FD48" s="17"/>
      <c r="FE48" s="17"/>
      <c r="FF48" s="58"/>
      <c r="FG48" s="50"/>
      <c r="FH48" s="50"/>
      <c r="FI48" s="50"/>
      <c r="FJ48" s="50"/>
      <c r="FK48" s="50"/>
      <c r="FL48" s="50"/>
      <c r="FM48" s="59"/>
      <c r="FN48" s="60"/>
      <c r="FO48" s="17"/>
      <c r="FP48" s="17"/>
      <c r="FQ48" s="58"/>
      <c r="FR48" s="50"/>
      <c r="FS48" s="50"/>
      <c r="FT48" s="50"/>
      <c r="FU48" s="50"/>
      <c r="FV48" s="50"/>
      <c r="FW48" s="50"/>
      <c r="FX48" s="59"/>
      <c r="FY48" s="60"/>
      <c r="FZ48" s="17"/>
      <c r="GA48" s="17"/>
      <c r="GB48" s="58"/>
      <c r="GC48" s="50"/>
      <c r="GD48" s="50"/>
      <c r="GE48" s="50"/>
      <c r="GF48" s="50"/>
      <c r="GG48" s="50"/>
      <c r="GH48" s="50"/>
      <c r="GI48" s="59"/>
      <c r="GJ48" s="60"/>
      <c r="GK48" s="17"/>
      <c r="GL48" s="17"/>
      <c r="GM48" s="58"/>
      <c r="GN48" s="50"/>
      <c r="GO48" s="50"/>
      <c r="GP48" s="50"/>
      <c r="GQ48" s="50"/>
      <c r="GR48" s="50"/>
      <c r="GS48" s="50"/>
      <c r="GT48" s="59"/>
      <c r="GU48" s="60"/>
      <c r="GV48" s="17"/>
      <c r="GW48" s="17"/>
      <c r="GX48" s="58"/>
      <c r="GY48" s="50"/>
      <c r="GZ48" s="50"/>
      <c r="HA48" s="50"/>
      <c r="HB48" s="50"/>
      <c r="HC48" s="50"/>
      <c r="HD48" s="50"/>
      <c r="HE48" s="59"/>
      <c r="HF48" s="60"/>
      <c r="HG48" s="17"/>
      <c r="HH48" s="17"/>
      <c r="HI48" s="58"/>
      <c r="HJ48" s="50"/>
      <c r="HK48" s="50"/>
      <c r="HL48" s="50"/>
      <c r="HM48" s="50"/>
      <c r="HN48" s="50"/>
      <c r="HO48" s="50"/>
      <c r="HP48" s="59"/>
      <c r="HQ48" s="60"/>
      <c r="HR48" s="17"/>
      <c r="HS48" s="17"/>
    </row>
    <row r="49" spans="1:227" x14ac:dyDescent="0.3">
      <c r="A49" s="55"/>
      <c r="B49" s="56"/>
      <c r="C49" s="57"/>
      <c r="D49" s="57"/>
      <c r="E49" s="59"/>
      <c r="F49" s="59"/>
      <c r="G49" s="17"/>
      <c r="H49" s="58"/>
      <c r="I49" s="50"/>
      <c r="J49" s="50"/>
      <c r="K49" s="50"/>
      <c r="L49" s="50"/>
      <c r="M49" s="50"/>
      <c r="N49" s="50"/>
      <c r="O49" s="59"/>
      <c r="P49" s="60"/>
      <c r="Q49" s="17"/>
      <c r="R49" s="17"/>
      <c r="S49" s="58"/>
      <c r="T49" s="50"/>
      <c r="U49" s="50"/>
      <c r="V49" s="50"/>
      <c r="W49" s="50"/>
      <c r="X49" s="50"/>
      <c r="Y49" s="50"/>
      <c r="Z49" s="59"/>
      <c r="AA49" s="60"/>
      <c r="AB49" s="17"/>
      <c r="AC49" s="17"/>
      <c r="AD49" s="58"/>
      <c r="AE49" s="50"/>
      <c r="AF49" s="50"/>
      <c r="AG49" s="50"/>
      <c r="AH49" s="50"/>
      <c r="AI49" s="50"/>
      <c r="AJ49" s="50"/>
      <c r="AK49" s="59"/>
      <c r="AL49" s="60"/>
      <c r="AM49" s="17"/>
      <c r="AN49" s="17"/>
      <c r="AO49" s="58"/>
      <c r="AP49" s="50"/>
      <c r="AQ49" s="50"/>
      <c r="AR49" s="50"/>
      <c r="AS49" s="50"/>
      <c r="AT49" s="50"/>
      <c r="AU49" s="50"/>
      <c r="AV49" s="59"/>
      <c r="AW49" s="60"/>
      <c r="AX49" s="17"/>
      <c r="AY49" s="17"/>
      <c r="AZ49" s="58"/>
      <c r="BA49" s="50"/>
      <c r="BB49" s="50"/>
      <c r="BC49" s="50"/>
      <c r="BD49" s="50"/>
      <c r="BE49" s="50"/>
      <c r="BF49" s="50"/>
      <c r="BG49" s="59"/>
      <c r="BH49" s="60"/>
      <c r="BI49" s="17"/>
      <c r="BJ49" s="17"/>
      <c r="BK49" s="58"/>
      <c r="BL49" s="50"/>
      <c r="BM49" s="50"/>
      <c r="BN49" s="50"/>
      <c r="BO49" s="50"/>
      <c r="BP49" s="50"/>
      <c r="BQ49" s="50"/>
      <c r="BR49" s="59"/>
      <c r="BS49" s="60"/>
      <c r="BT49" s="17"/>
      <c r="BU49" s="17"/>
      <c r="BV49" s="58"/>
      <c r="BW49" s="50"/>
      <c r="BX49" s="50"/>
      <c r="BY49" s="50"/>
      <c r="BZ49" s="50"/>
      <c r="CA49" s="50"/>
      <c r="CB49" s="50"/>
      <c r="CC49" s="59"/>
      <c r="CD49" s="60"/>
      <c r="CE49" s="17"/>
      <c r="CF49" s="17"/>
      <c r="CG49" s="58"/>
      <c r="CH49" s="50"/>
      <c r="CI49" s="50"/>
      <c r="CJ49" s="50"/>
      <c r="CK49" s="50"/>
      <c r="CL49" s="50"/>
      <c r="CM49" s="50"/>
      <c r="CN49" s="59"/>
      <c r="CO49" s="60"/>
      <c r="CP49" s="17"/>
      <c r="CQ49" s="17"/>
      <c r="CR49" s="58"/>
      <c r="CS49" s="50"/>
      <c r="CT49" s="50"/>
      <c r="CU49" s="50"/>
      <c r="CV49" s="50"/>
      <c r="CW49" s="50"/>
      <c r="CX49" s="50"/>
      <c r="CY49" s="59"/>
      <c r="CZ49" s="60"/>
      <c r="DA49" s="17"/>
      <c r="DB49" s="17"/>
      <c r="DC49" s="58"/>
      <c r="DD49" s="50"/>
      <c r="DE49" s="50"/>
      <c r="DF49" s="50"/>
      <c r="DG49" s="50"/>
      <c r="DH49" s="50"/>
      <c r="DI49" s="50"/>
      <c r="DJ49" s="59"/>
      <c r="DK49" s="60"/>
      <c r="DL49" s="17"/>
      <c r="DM49" s="17"/>
      <c r="DN49" s="58"/>
      <c r="DO49" s="50"/>
      <c r="DP49" s="50"/>
      <c r="DQ49" s="50"/>
      <c r="DR49" s="50"/>
      <c r="DS49" s="50"/>
      <c r="DT49" s="50"/>
      <c r="DU49" s="59"/>
      <c r="DV49" s="60"/>
      <c r="DW49" s="17"/>
      <c r="DX49" s="17"/>
      <c r="DY49" s="58"/>
      <c r="DZ49" s="50"/>
      <c r="EA49" s="50"/>
      <c r="EB49" s="50"/>
      <c r="EC49" s="50"/>
      <c r="ED49" s="50"/>
      <c r="EE49" s="50"/>
      <c r="EF49" s="59"/>
      <c r="EG49" s="60"/>
      <c r="EH49" s="17"/>
      <c r="EI49" s="17"/>
      <c r="EJ49" s="58"/>
      <c r="EK49" s="50"/>
      <c r="EL49" s="50"/>
      <c r="EM49" s="50"/>
      <c r="EN49" s="50"/>
      <c r="EO49" s="50"/>
      <c r="EP49" s="50"/>
      <c r="EQ49" s="59"/>
      <c r="ER49" s="60"/>
      <c r="ES49" s="17"/>
      <c r="ET49" s="17"/>
      <c r="EU49" s="58"/>
      <c r="EV49" s="50"/>
      <c r="EW49" s="50"/>
      <c r="EX49" s="50"/>
      <c r="EY49" s="50"/>
      <c r="EZ49" s="50"/>
      <c r="FA49" s="50"/>
      <c r="FB49" s="59"/>
      <c r="FC49" s="60"/>
      <c r="FD49" s="17"/>
      <c r="FE49" s="17"/>
      <c r="FF49" s="58"/>
      <c r="FG49" s="50"/>
      <c r="FH49" s="50"/>
      <c r="FI49" s="50"/>
      <c r="FJ49" s="50"/>
      <c r="FK49" s="50"/>
      <c r="FL49" s="50"/>
      <c r="FM49" s="59"/>
      <c r="FN49" s="60"/>
      <c r="FO49" s="17"/>
      <c r="FP49" s="17"/>
      <c r="FQ49" s="58"/>
      <c r="FR49" s="50"/>
      <c r="FS49" s="50"/>
      <c r="FT49" s="50"/>
      <c r="FU49" s="50"/>
      <c r="FV49" s="50"/>
      <c r="FW49" s="50"/>
      <c r="FX49" s="59"/>
      <c r="FY49" s="60"/>
      <c r="FZ49" s="17"/>
      <c r="GA49" s="17"/>
      <c r="GB49" s="58"/>
      <c r="GC49" s="50"/>
      <c r="GD49" s="50"/>
      <c r="GE49" s="50"/>
      <c r="GF49" s="50"/>
      <c r="GG49" s="50"/>
      <c r="GH49" s="50"/>
      <c r="GI49" s="59"/>
      <c r="GJ49" s="60"/>
      <c r="GK49" s="17"/>
      <c r="GL49" s="17"/>
      <c r="GM49" s="58"/>
      <c r="GN49" s="50"/>
      <c r="GO49" s="50"/>
      <c r="GP49" s="50"/>
      <c r="GQ49" s="50"/>
      <c r="GR49" s="50"/>
      <c r="GS49" s="50"/>
      <c r="GT49" s="59"/>
      <c r="GU49" s="60"/>
      <c r="GV49" s="17"/>
      <c r="GW49" s="17"/>
      <c r="GX49" s="58"/>
      <c r="GY49" s="50"/>
      <c r="GZ49" s="50"/>
      <c r="HA49" s="50"/>
      <c r="HB49" s="50"/>
      <c r="HC49" s="50"/>
      <c r="HD49" s="50"/>
      <c r="HE49" s="59"/>
      <c r="HF49" s="60"/>
      <c r="HG49" s="17"/>
      <c r="HH49" s="17"/>
      <c r="HI49" s="58"/>
      <c r="HJ49" s="50"/>
      <c r="HK49" s="50"/>
      <c r="HL49" s="50"/>
      <c r="HM49" s="50"/>
      <c r="HN49" s="50"/>
      <c r="HO49" s="50"/>
      <c r="HP49" s="59"/>
      <c r="HQ49" s="60"/>
      <c r="HR49" s="17"/>
      <c r="HS49" s="17"/>
    </row>
    <row r="50" spans="1:227" x14ac:dyDescent="0.3">
      <c r="A50" s="55"/>
      <c r="B50" s="62"/>
      <c r="C50" s="57"/>
      <c r="D50" s="57"/>
      <c r="E50" s="59"/>
      <c r="F50" s="59"/>
      <c r="G50" s="17"/>
      <c r="H50" s="58"/>
      <c r="I50" s="50"/>
      <c r="J50" s="50"/>
      <c r="K50" s="50"/>
      <c r="L50" s="50"/>
      <c r="M50" s="50"/>
      <c r="N50" s="50"/>
      <c r="O50" s="59"/>
      <c r="P50" s="60"/>
      <c r="Q50" s="17"/>
      <c r="R50" s="17"/>
      <c r="S50" s="58"/>
      <c r="T50" s="50"/>
      <c r="U50" s="50"/>
      <c r="V50" s="50"/>
      <c r="W50" s="50"/>
      <c r="X50" s="50"/>
      <c r="Y50" s="50"/>
      <c r="Z50" s="59"/>
      <c r="AA50" s="60"/>
      <c r="AB50" s="17"/>
      <c r="AC50" s="17"/>
      <c r="AD50" s="58"/>
      <c r="AE50" s="50"/>
      <c r="AF50" s="50"/>
      <c r="AG50" s="50"/>
      <c r="AH50" s="50"/>
      <c r="AI50" s="50"/>
      <c r="AJ50" s="50"/>
      <c r="AK50" s="59"/>
      <c r="AL50" s="60"/>
      <c r="AM50" s="17"/>
      <c r="AN50" s="17"/>
      <c r="AO50" s="58"/>
      <c r="AP50" s="50"/>
      <c r="AQ50" s="50"/>
      <c r="AR50" s="50"/>
      <c r="AS50" s="50"/>
      <c r="AT50" s="50"/>
      <c r="AU50" s="50"/>
      <c r="AV50" s="59"/>
      <c r="AW50" s="60"/>
      <c r="AX50" s="17"/>
      <c r="AY50" s="17"/>
      <c r="AZ50" s="58"/>
      <c r="BA50" s="50"/>
      <c r="BB50" s="50"/>
      <c r="BC50" s="50"/>
      <c r="BD50" s="50"/>
      <c r="BE50" s="50"/>
      <c r="BF50" s="50"/>
      <c r="BG50" s="59"/>
      <c r="BH50" s="60"/>
      <c r="BI50" s="17"/>
      <c r="BJ50" s="17"/>
      <c r="BK50" s="58"/>
      <c r="BL50" s="50"/>
      <c r="BM50" s="50"/>
      <c r="BN50" s="50"/>
      <c r="BO50" s="50"/>
      <c r="BP50" s="50"/>
      <c r="BQ50" s="50"/>
      <c r="BR50" s="59"/>
      <c r="BS50" s="60"/>
      <c r="BT50" s="17"/>
      <c r="BU50" s="17"/>
      <c r="BV50" s="58"/>
      <c r="BW50" s="50"/>
      <c r="BX50" s="50"/>
      <c r="BY50" s="50"/>
      <c r="BZ50" s="50"/>
      <c r="CA50" s="50"/>
      <c r="CB50" s="50"/>
      <c r="CC50" s="59"/>
      <c r="CD50" s="60"/>
      <c r="CE50" s="17"/>
      <c r="CF50" s="17"/>
      <c r="CG50" s="58"/>
      <c r="CH50" s="50"/>
      <c r="CI50" s="50"/>
      <c r="CJ50" s="50"/>
      <c r="CK50" s="50"/>
      <c r="CL50" s="50"/>
      <c r="CM50" s="50"/>
      <c r="CN50" s="59"/>
      <c r="CO50" s="60"/>
      <c r="CP50" s="17"/>
      <c r="CQ50" s="17"/>
      <c r="CR50" s="58"/>
      <c r="CS50" s="50"/>
      <c r="CT50" s="50"/>
      <c r="CU50" s="50"/>
      <c r="CV50" s="50"/>
      <c r="CW50" s="50"/>
      <c r="CX50" s="50"/>
      <c r="CY50" s="59"/>
      <c r="CZ50" s="60"/>
      <c r="DA50" s="17"/>
      <c r="DB50" s="17"/>
      <c r="DC50" s="58"/>
      <c r="DD50" s="50"/>
      <c r="DE50" s="50"/>
      <c r="DF50" s="50"/>
      <c r="DG50" s="50"/>
      <c r="DH50" s="50"/>
      <c r="DI50" s="50"/>
      <c r="DJ50" s="59"/>
      <c r="DK50" s="60"/>
      <c r="DL50" s="17"/>
      <c r="DM50" s="17"/>
      <c r="DN50" s="58"/>
      <c r="DO50" s="50"/>
      <c r="DP50" s="50"/>
      <c r="DQ50" s="50"/>
      <c r="DR50" s="50"/>
      <c r="DS50" s="50"/>
      <c r="DT50" s="50"/>
      <c r="DU50" s="59"/>
      <c r="DV50" s="60"/>
      <c r="DW50" s="17"/>
      <c r="DX50" s="17"/>
      <c r="DY50" s="58"/>
      <c r="DZ50" s="50"/>
      <c r="EA50" s="50"/>
      <c r="EB50" s="50"/>
      <c r="EC50" s="50"/>
      <c r="ED50" s="50"/>
      <c r="EE50" s="50"/>
      <c r="EF50" s="59"/>
      <c r="EG50" s="60"/>
      <c r="EH50" s="17"/>
      <c r="EI50" s="17"/>
      <c r="EJ50" s="58"/>
      <c r="EK50" s="50"/>
      <c r="EL50" s="50"/>
      <c r="EM50" s="50"/>
      <c r="EN50" s="50"/>
      <c r="EO50" s="50"/>
      <c r="EP50" s="50"/>
      <c r="EQ50" s="59"/>
      <c r="ER50" s="60"/>
      <c r="ES50" s="17"/>
      <c r="ET50" s="17"/>
      <c r="EU50" s="58"/>
      <c r="EV50" s="50"/>
      <c r="EW50" s="50"/>
      <c r="EX50" s="50"/>
      <c r="EY50" s="50"/>
      <c r="EZ50" s="50"/>
      <c r="FA50" s="50"/>
      <c r="FB50" s="59"/>
      <c r="FC50" s="60"/>
      <c r="FD50" s="17"/>
      <c r="FE50" s="17"/>
      <c r="FF50" s="58"/>
      <c r="FG50" s="50"/>
      <c r="FH50" s="50"/>
      <c r="FI50" s="50"/>
      <c r="FJ50" s="50"/>
      <c r="FK50" s="50"/>
      <c r="FL50" s="50"/>
      <c r="FM50" s="59"/>
      <c r="FN50" s="60"/>
      <c r="FO50" s="17"/>
      <c r="FP50" s="17"/>
      <c r="FQ50" s="58"/>
      <c r="FR50" s="50"/>
      <c r="FS50" s="50"/>
      <c r="FT50" s="50"/>
      <c r="FU50" s="50"/>
      <c r="FV50" s="50"/>
      <c r="FW50" s="50"/>
      <c r="FX50" s="59"/>
      <c r="FY50" s="60"/>
      <c r="FZ50" s="17"/>
      <c r="GA50" s="17"/>
      <c r="GB50" s="58"/>
      <c r="GC50" s="50"/>
      <c r="GD50" s="50"/>
      <c r="GE50" s="50"/>
      <c r="GF50" s="50"/>
      <c r="GG50" s="50"/>
      <c r="GH50" s="50"/>
      <c r="GI50" s="59"/>
      <c r="GJ50" s="60"/>
      <c r="GK50" s="17"/>
      <c r="GL50" s="17"/>
      <c r="GM50" s="58"/>
      <c r="GN50" s="50"/>
      <c r="GO50" s="50"/>
      <c r="GP50" s="50"/>
      <c r="GQ50" s="50"/>
      <c r="GR50" s="50"/>
      <c r="GS50" s="50"/>
      <c r="GT50" s="59"/>
      <c r="GU50" s="60"/>
      <c r="GV50" s="17"/>
      <c r="GW50" s="17"/>
      <c r="GX50" s="58"/>
      <c r="GY50" s="50"/>
      <c r="GZ50" s="50"/>
      <c r="HA50" s="50"/>
      <c r="HB50" s="50"/>
      <c r="HC50" s="50"/>
      <c r="HD50" s="50"/>
      <c r="HE50" s="59"/>
      <c r="HF50" s="60"/>
      <c r="HG50" s="17"/>
      <c r="HH50" s="17"/>
      <c r="HI50" s="58"/>
      <c r="HJ50" s="50"/>
      <c r="HK50" s="50"/>
      <c r="HL50" s="50"/>
      <c r="HM50" s="50"/>
      <c r="HN50" s="50"/>
      <c r="HO50" s="50"/>
      <c r="HP50" s="59"/>
      <c r="HQ50" s="60"/>
      <c r="HR50" s="17"/>
      <c r="HS50" s="17"/>
    </row>
    <row r="51" spans="1:227" x14ac:dyDescent="0.3">
      <c r="A51" s="55"/>
      <c r="B51" s="62"/>
      <c r="C51" s="57"/>
      <c r="D51" s="57"/>
      <c r="E51" s="59"/>
      <c r="F51" s="59"/>
      <c r="G51" s="17"/>
      <c r="H51" s="58"/>
      <c r="I51" s="50"/>
      <c r="J51" s="50"/>
      <c r="K51" s="50"/>
      <c r="L51" s="50"/>
      <c r="M51" s="50"/>
      <c r="N51" s="50"/>
      <c r="O51" s="59"/>
      <c r="P51" s="60"/>
      <c r="Q51" s="17"/>
      <c r="R51" s="17"/>
      <c r="S51" s="58"/>
      <c r="T51" s="50"/>
      <c r="U51" s="50"/>
      <c r="V51" s="50"/>
      <c r="W51" s="50"/>
      <c r="X51" s="50"/>
      <c r="Y51" s="50"/>
      <c r="Z51" s="59"/>
      <c r="AA51" s="60"/>
      <c r="AB51" s="17"/>
      <c r="AC51" s="17"/>
      <c r="AD51" s="58"/>
      <c r="AE51" s="50"/>
      <c r="AF51" s="50"/>
      <c r="AG51" s="50"/>
      <c r="AH51" s="50"/>
      <c r="AI51" s="50"/>
      <c r="AJ51" s="50"/>
      <c r="AK51" s="59"/>
      <c r="AL51" s="60"/>
      <c r="AM51" s="17"/>
      <c r="AN51" s="17"/>
      <c r="AO51" s="58"/>
      <c r="AP51" s="50"/>
      <c r="AQ51" s="50"/>
      <c r="AR51" s="50"/>
      <c r="AS51" s="50"/>
      <c r="AT51" s="50"/>
      <c r="AU51" s="50"/>
      <c r="AV51" s="59"/>
      <c r="AW51" s="60"/>
      <c r="AX51" s="17"/>
      <c r="AY51" s="17"/>
      <c r="AZ51" s="58"/>
      <c r="BA51" s="50"/>
      <c r="BB51" s="50"/>
      <c r="BC51" s="50"/>
      <c r="BD51" s="50"/>
      <c r="BE51" s="50"/>
      <c r="BF51" s="50"/>
      <c r="BG51" s="59"/>
      <c r="BH51" s="60"/>
      <c r="BI51" s="17"/>
      <c r="BJ51" s="17"/>
      <c r="BK51" s="58"/>
      <c r="BL51" s="50"/>
      <c r="BM51" s="50"/>
      <c r="BN51" s="50"/>
      <c r="BO51" s="50"/>
      <c r="BP51" s="50"/>
      <c r="BQ51" s="50"/>
      <c r="BR51" s="59"/>
      <c r="BS51" s="60"/>
      <c r="BT51" s="17"/>
      <c r="BU51" s="17"/>
      <c r="BV51" s="58"/>
      <c r="BW51" s="50"/>
      <c r="BX51" s="50"/>
      <c r="BY51" s="50"/>
      <c r="BZ51" s="50"/>
      <c r="CA51" s="50"/>
      <c r="CB51" s="50"/>
      <c r="CC51" s="59"/>
      <c r="CD51" s="60"/>
      <c r="CE51" s="17"/>
      <c r="CF51" s="17"/>
      <c r="CG51" s="58"/>
      <c r="CH51" s="50"/>
      <c r="CI51" s="50"/>
      <c r="CJ51" s="50"/>
      <c r="CK51" s="50"/>
      <c r="CL51" s="50"/>
      <c r="CM51" s="50"/>
      <c r="CN51" s="59"/>
      <c r="CO51" s="60"/>
      <c r="CP51" s="17"/>
      <c r="CQ51" s="17"/>
      <c r="CR51" s="58"/>
      <c r="CS51" s="50"/>
      <c r="CT51" s="50"/>
      <c r="CU51" s="50"/>
      <c r="CV51" s="50"/>
      <c r="CW51" s="50"/>
      <c r="CX51" s="50"/>
      <c r="CY51" s="59"/>
      <c r="CZ51" s="60"/>
      <c r="DA51" s="17"/>
      <c r="DB51" s="17"/>
      <c r="DC51" s="58"/>
      <c r="DD51" s="50"/>
      <c r="DE51" s="50"/>
      <c r="DF51" s="50"/>
      <c r="DG51" s="50"/>
      <c r="DH51" s="50"/>
      <c r="DI51" s="50"/>
      <c r="DJ51" s="59"/>
      <c r="DK51" s="60"/>
      <c r="DL51" s="17"/>
      <c r="DM51" s="17"/>
      <c r="DN51" s="58"/>
      <c r="DO51" s="50"/>
      <c r="DP51" s="50"/>
      <c r="DQ51" s="50"/>
      <c r="DR51" s="50"/>
      <c r="DS51" s="50"/>
      <c r="DT51" s="50"/>
      <c r="DU51" s="59"/>
      <c r="DV51" s="60"/>
      <c r="DW51" s="17"/>
      <c r="DX51" s="17"/>
      <c r="DY51" s="58"/>
      <c r="DZ51" s="50"/>
      <c r="EA51" s="50"/>
      <c r="EB51" s="50"/>
      <c r="EC51" s="50"/>
      <c r="ED51" s="50"/>
      <c r="EE51" s="50"/>
      <c r="EF51" s="59"/>
      <c r="EG51" s="60"/>
      <c r="EH51" s="17"/>
      <c r="EI51" s="17"/>
      <c r="EJ51" s="58"/>
      <c r="EK51" s="50"/>
      <c r="EL51" s="50"/>
      <c r="EM51" s="50"/>
      <c r="EN51" s="50"/>
      <c r="EO51" s="50"/>
      <c r="EP51" s="50"/>
      <c r="EQ51" s="59"/>
      <c r="ER51" s="60"/>
      <c r="ES51" s="17"/>
      <c r="ET51" s="17"/>
      <c r="EU51" s="58"/>
      <c r="EV51" s="50"/>
      <c r="EW51" s="50"/>
      <c r="EX51" s="50"/>
      <c r="EY51" s="50"/>
      <c r="EZ51" s="50"/>
      <c r="FA51" s="50"/>
      <c r="FB51" s="59"/>
      <c r="FC51" s="60"/>
      <c r="FD51" s="17"/>
      <c r="FE51" s="17"/>
      <c r="FF51" s="58"/>
      <c r="FG51" s="50"/>
      <c r="FH51" s="50"/>
      <c r="FI51" s="50"/>
      <c r="FJ51" s="50"/>
      <c r="FK51" s="50"/>
      <c r="FL51" s="50"/>
      <c r="FM51" s="59"/>
      <c r="FN51" s="60"/>
      <c r="FO51" s="17"/>
      <c r="FP51" s="17"/>
      <c r="FQ51" s="58"/>
      <c r="FR51" s="50"/>
      <c r="FS51" s="50"/>
      <c r="FT51" s="50"/>
      <c r="FU51" s="50"/>
      <c r="FV51" s="50"/>
      <c r="FW51" s="50"/>
      <c r="FX51" s="59"/>
      <c r="FY51" s="60"/>
      <c r="FZ51" s="17"/>
      <c r="GA51" s="17"/>
      <c r="GB51" s="58"/>
      <c r="GC51" s="50"/>
      <c r="GD51" s="50"/>
      <c r="GE51" s="50"/>
      <c r="GF51" s="50"/>
      <c r="GG51" s="50"/>
      <c r="GH51" s="50"/>
      <c r="GI51" s="59"/>
      <c r="GJ51" s="60"/>
      <c r="GK51" s="17"/>
      <c r="GL51" s="17"/>
      <c r="GM51" s="58"/>
      <c r="GN51" s="50"/>
      <c r="GO51" s="50"/>
      <c r="GP51" s="50"/>
      <c r="GQ51" s="50"/>
      <c r="GR51" s="50"/>
      <c r="GS51" s="50"/>
      <c r="GT51" s="59"/>
      <c r="GU51" s="60"/>
      <c r="GV51" s="17"/>
      <c r="GW51" s="17"/>
      <c r="GX51" s="58"/>
      <c r="GY51" s="50"/>
      <c r="GZ51" s="50"/>
      <c r="HA51" s="50"/>
      <c r="HB51" s="50"/>
      <c r="HC51" s="50"/>
      <c r="HD51" s="50"/>
      <c r="HE51" s="59"/>
      <c r="HF51" s="60"/>
      <c r="HG51" s="17"/>
      <c r="HH51" s="17"/>
      <c r="HI51" s="58"/>
      <c r="HJ51" s="50"/>
      <c r="HK51" s="50"/>
      <c r="HL51" s="50"/>
      <c r="HM51" s="50"/>
      <c r="HN51" s="50"/>
      <c r="HO51" s="50"/>
      <c r="HP51" s="59"/>
      <c r="HQ51" s="60"/>
      <c r="HR51" s="17"/>
      <c r="HS51" s="17"/>
    </row>
    <row r="52" spans="1:227" x14ac:dyDescent="0.3">
      <c r="A52" s="55"/>
      <c r="B52" s="56"/>
      <c r="C52" s="57"/>
      <c r="D52" s="57"/>
      <c r="E52" s="59"/>
      <c r="F52" s="59"/>
      <c r="G52" s="17"/>
      <c r="H52" s="58"/>
      <c r="I52" s="50"/>
      <c r="J52" s="50"/>
      <c r="K52" s="50"/>
      <c r="L52" s="50"/>
      <c r="M52" s="50"/>
      <c r="N52" s="50"/>
      <c r="O52" s="59"/>
      <c r="P52" s="60"/>
      <c r="Q52" s="17"/>
      <c r="R52" s="17"/>
      <c r="S52" s="58"/>
      <c r="T52" s="50"/>
      <c r="U52" s="50"/>
      <c r="V52" s="50"/>
      <c r="W52" s="50"/>
      <c r="X52" s="50"/>
      <c r="Y52" s="50"/>
      <c r="Z52" s="59"/>
      <c r="AA52" s="60"/>
      <c r="AB52" s="17"/>
      <c r="AC52" s="17"/>
      <c r="AD52" s="58"/>
      <c r="AE52" s="50"/>
      <c r="AF52" s="50"/>
      <c r="AG52" s="50"/>
      <c r="AH52" s="50"/>
      <c r="AI52" s="50"/>
      <c r="AJ52" s="50"/>
      <c r="AK52" s="59"/>
      <c r="AL52" s="60"/>
      <c r="AM52" s="17"/>
      <c r="AN52" s="17"/>
      <c r="AO52" s="58"/>
      <c r="AP52" s="50"/>
      <c r="AQ52" s="50"/>
      <c r="AR52" s="50"/>
      <c r="AS52" s="50"/>
      <c r="AT52" s="50"/>
      <c r="AU52" s="50"/>
      <c r="AV52" s="59"/>
      <c r="AW52" s="60"/>
      <c r="AX52" s="17"/>
      <c r="AY52" s="17"/>
      <c r="AZ52" s="58"/>
      <c r="BA52" s="50"/>
      <c r="BB52" s="50"/>
      <c r="BC52" s="50"/>
      <c r="BD52" s="50"/>
      <c r="BE52" s="50"/>
      <c r="BF52" s="50"/>
      <c r="BG52" s="59"/>
      <c r="BH52" s="60"/>
      <c r="BI52" s="17"/>
      <c r="BJ52" s="17"/>
      <c r="BK52" s="58"/>
      <c r="BL52" s="50"/>
      <c r="BM52" s="50"/>
      <c r="BN52" s="50"/>
      <c r="BO52" s="50"/>
      <c r="BP52" s="50"/>
      <c r="BQ52" s="50"/>
      <c r="BR52" s="59"/>
      <c r="BS52" s="60"/>
      <c r="BT52" s="17"/>
      <c r="BU52" s="17"/>
      <c r="BV52" s="58"/>
      <c r="BW52" s="50"/>
      <c r="BX52" s="50"/>
      <c r="BY52" s="50"/>
      <c r="BZ52" s="50"/>
      <c r="CA52" s="50"/>
      <c r="CB52" s="50"/>
      <c r="CC52" s="59"/>
      <c r="CD52" s="60"/>
      <c r="CE52" s="17"/>
      <c r="CF52" s="17"/>
      <c r="CG52" s="58"/>
      <c r="CH52" s="50"/>
      <c r="CI52" s="50"/>
      <c r="CJ52" s="50"/>
      <c r="CK52" s="50"/>
      <c r="CL52" s="50"/>
      <c r="CM52" s="50"/>
      <c r="CN52" s="59"/>
      <c r="CO52" s="60"/>
      <c r="CP52" s="17"/>
      <c r="CQ52" s="17"/>
      <c r="CR52" s="58"/>
      <c r="CS52" s="50"/>
      <c r="CT52" s="50"/>
      <c r="CU52" s="50"/>
      <c r="CV52" s="50"/>
      <c r="CW52" s="50"/>
      <c r="CX52" s="50"/>
      <c r="CY52" s="59"/>
      <c r="CZ52" s="60"/>
      <c r="DA52" s="17"/>
      <c r="DB52" s="17"/>
      <c r="DC52" s="58"/>
      <c r="DD52" s="50"/>
      <c r="DE52" s="50"/>
      <c r="DF52" s="50"/>
      <c r="DG52" s="50"/>
      <c r="DH52" s="50"/>
      <c r="DI52" s="50"/>
      <c r="DJ52" s="59"/>
      <c r="DK52" s="60"/>
      <c r="DL52" s="17"/>
      <c r="DM52" s="17"/>
      <c r="DN52" s="58"/>
      <c r="DO52" s="50"/>
      <c r="DP52" s="50"/>
      <c r="DQ52" s="50"/>
      <c r="DR52" s="50"/>
      <c r="DS52" s="50"/>
      <c r="DT52" s="50"/>
      <c r="DU52" s="59"/>
      <c r="DV52" s="60"/>
      <c r="DW52" s="17"/>
      <c r="DX52" s="17"/>
      <c r="DY52" s="58"/>
      <c r="DZ52" s="50"/>
      <c r="EA52" s="50"/>
      <c r="EB52" s="50"/>
      <c r="EC52" s="50"/>
      <c r="ED52" s="50"/>
      <c r="EE52" s="50"/>
      <c r="EF52" s="59"/>
      <c r="EG52" s="60"/>
      <c r="EH52" s="17"/>
      <c r="EI52" s="17"/>
      <c r="EJ52" s="58"/>
      <c r="EK52" s="50"/>
      <c r="EL52" s="50"/>
      <c r="EM52" s="50"/>
      <c r="EN52" s="50"/>
      <c r="EO52" s="50"/>
      <c r="EP52" s="50"/>
      <c r="EQ52" s="59"/>
      <c r="ER52" s="60"/>
      <c r="ES52" s="17"/>
      <c r="ET52" s="17"/>
      <c r="EU52" s="58"/>
      <c r="EV52" s="50"/>
      <c r="EW52" s="50"/>
      <c r="EX52" s="50"/>
      <c r="EY52" s="50"/>
      <c r="EZ52" s="50"/>
      <c r="FA52" s="50"/>
      <c r="FB52" s="59"/>
      <c r="FC52" s="60"/>
      <c r="FD52" s="17"/>
      <c r="FE52" s="17"/>
      <c r="FF52" s="58"/>
      <c r="FG52" s="50"/>
      <c r="FH52" s="50"/>
      <c r="FI52" s="50"/>
      <c r="FJ52" s="50"/>
      <c r="FK52" s="50"/>
      <c r="FL52" s="50"/>
      <c r="FM52" s="59"/>
      <c r="FN52" s="60"/>
      <c r="FO52" s="17"/>
      <c r="FP52" s="17"/>
      <c r="FQ52" s="58"/>
      <c r="FR52" s="50"/>
      <c r="FS52" s="50"/>
      <c r="FT52" s="50"/>
      <c r="FU52" s="50"/>
      <c r="FV52" s="50"/>
      <c r="FW52" s="50"/>
      <c r="FX52" s="59"/>
      <c r="FY52" s="60"/>
      <c r="FZ52" s="17"/>
      <c r="GA52" s="17"/>
      <c r="GB52" s="58"/>
      <c r="GC52" s="50"/>
      <c r="GD52" s="50"/>
      <c r="GE52" s="50"/>
      <c r="GF52" s="50"/>
      <c r="GG52" s="50"/>
      <c r="GH52" s="50"/>
      <c r="GI52" s="59"/>
      <c r="GJ52" s="60"/>
      <c r="GK52" s="17"/>
      <c r="GL52" s="17"/>
      <c r="GM52" s="58"/>
      <c r="GN52" s="50"/>
      <c r="GO52" s="50"/>
      <c r="GP52" s="50"/>
      <c r="GQ52" s="50"/>
      <c r="GR52" s="50"/>
      <c r="GS52" s="50"/>
      <c r="GT52" s="59"/>
      <c r="GU52" s="60"/>
      <c r="GV52" s="17"/>
      <c r="GW52" s="17"/>
      <c r="GX52" s="58"/>
      <c r="GY52" s="50"/>
      <c r="GZ52" s="50"/>
      <c r="HA52" s="50"/>
      <c r="HB52" s="50"/>
      <c r="HC52" s="50"/>
      <c r="HD52" s="50"/>
      <c r="HE52" s="59"/>
      <c r="HF52" s="60"/>
      <c r="HG52" s="17"/>
      <c r="HH52" s="17"/>
      <c r="HI52" s="58"/>
      <c r="HJ52" s="50"/>
      <c r="HK52" s="50"/>
      <c r="HL52" s="50"/>
      <c r="HM52" s="50"/>
      <c r="HN52" s="50"/>
      <c r="HO52" s="50"/>
      <c r="HP52" s="59"/>
      <c r="HQ52" s="60"/>
      <c r="HR52" s="17"/>
      <c r="HS52" s="17"/>
    </row>
    <row r="53" spans="1:227" x14ac:dyDescent="0.3">
      <c r="A53" s="65"/>
      <c r="B53" s="66"/>
      <c r="C53" s="67"/>
      <c r="D53" s="67"/>
      <c r="E53" s="59"/>
      <c r="F53" s="59"/>
      <c r="G53" s="17"/>
      <c r="H53" s="58"/>
      <c r="I53" s="50"/>
      <c r="J53" s="50"/>
      <c r="K53" s="50"/>
      <c r="L53" s="50"/>
      <c r="M53" s="50"/>
      <c r="N53" s="50"/>
      <c r="O53" s="59"/>
      <c r="P53" s="60"/>
      <c r="Q53" s="17"/>
      <c r="R53" s="17"/>
      <c r="S53" s="58"/>
      <c r="T53" s="50"/>
      <c r="U53" s="50"/>
      <c r="V53" s="50"/>
      <c r="W53" s="50"/>
      <c r="X53" s="50"/>
      <c r="Y53" s="50"/>
      <c r="Z53" s="59"/>
      <c r="AA53" s="60"/>
      <c r="AB53" s="17"/>
      <c r="AC53" s="17"/>
      <c r="AD53" s="58"/>
      <c r="AE53" s="50"/>
      <c r="AF53" s="50"/>
      <c r="AG53" s="50"/>
      <c r="AH53" s="50"/>
      <c r="AI53" s="50"/>
      <c r="AJ53" s="50"/>
      <c r="AK53" s="59"/>
      <c r="AL53" s="60"/>
      <c r="AM53" s="17"/>
      <c r="AN53" s="17"/>
      <c r="AO53" s="58"/>
      <c r="AP53" s="50"/>
      <c r="AQ53" s="50"/>
      <c r="AR53" s="50"/>
      <c r="AS53" s="50"/>
      <c r="AT53" s="50"/>
      <c r="AU53" s="50"/>
      <c r="AV53" s="59"/>
      <c r="AW53" s="60"/>
      <c r="AX53" s="17"/>
      <c r="AY53" s="17"/>
      <c r="AZ53" s="58"/>
      <c r="BA53" s="50"/>
      <c r="BB53" s="50"/>
      <c r="BC53" s="50"/>
      <c r="BD53" s="50"/>
      <c r="BE53" s="50"/>
      <c r="BF53" s="50"/>
      <c r="BG53" s="59"/>
      <c r="BH53" s="60"/>
      <c r="BI53" s="17"/>
      <c r="BJ53" s="17"/>
      <c r="BK53" s="58"/>
      <c r="BL53" s="50"/>
      <c r="BM53" s="50"/>
      <c r="BN53" s="50"/>
      <c r="BO53" s="50"/>
      <c r="BP53" s="50"/>
      <c r="BQ53" s="50"/>
      <c r="BR53" s="59"/>
      <c r="BS53" s="60"/>
      <c r="BT53" s="17"/>
      <c r="BU53" s="17"/>
      <c r="BV53" s="58"/>
      <c r="BW53" s="50"/>
      <c r="BX53" s="50"/>
      <c r="BY53" s="50"/>
      <c r="BZ53" s="50"/>
      <c r="CA53" s="50"/>
      <c r="CB53" s="50"/>
      <c r="CC53" s="59"/>
      <c r="CD53" s="60"/>
      <c r="CE53" s="17"/>
      <c r="CF53" s="17"/>
      <c r="CG53" s="58"/>
      <c r="CH53" s="50"/>
      <c r="CI53" s="50"/>
      <c r="CJ53" s="50"/>
      <c r="CK53" s="50"/>
      <c r="CL53" s="50"/>
      <c r="CM53" s="50"/>
      <c r="CN53" s="59"/>
      <c r="CO53" s="60"/>
      <c r="CP53" s="17"/>
      <c r="CQ53" s="17"/>
      <c r="CR53" s="58"/>
      <c r="CS53" s="50"/>
      <c r="CT53" s="50"/>
      <c r="CU53" s="50"/>
      <c r="CV53" s="50"/>
      <c r="CW53" s="50"/>
      <c r="CX53" s="50"/>
      <c r="CY53" s="59"/>
      <c r="CZ53" s="60"/>
      <c r="DA53" s="17"/>
      <c r="DB53" s="17"/>
      <c r="DC53" s="58"/>
      <c r="DD53" s="50"/>
      <c r="DE53" s="50"/>
      <c r="DF53" s="50"/>
      <c r="DG53" s="50"/>
      <c r="DH53" s="50"/>
      <c r="DI53" s="50"/>
      <c r="DJ53" s="59"/>
      <c r="DK53" s="60"/>
      <c r="DL53" s="17"/>
      <c r="DM53" s="17"/>
      <c r="DN53" s="58"/>
      <c r="DO53" s="50"/>
      <c r="DP53" s="50"/>
      <c r="DQ53" s="50"/>
      <c r="DR53" s="50"/>
      <c r="DS53" s="50"/>
      <c r="DT53" s="50"/>
      <c r="DU53" s="59"/>
      <c r="DV53" s="60"/>
      <c r="DW53" s="17"/>
      <c r="DX53" s="17"/>
      <c r="DY53" s="58"/>
      <c r="DZ53" s="50"/>
      <c r="EA53" s="50"/>
      <c r="EB53" s="50"/>
      <c r="EC53" s="50"/>
      <c r="ED53" s="50"/>
      <c r="EE53" s="50"/>
      <c r="EF53" s="59"/>
      <c r="EG53" s="60"/>
      <c r="EH53" s="17"/>
      <c r="EI53" s="17"/>
      <c r="EJ53" s="58"/>
      <c r="EK53" s="50"/>
      <c r="EL53" s="50"/>
      <c r="EM53" s="50"/>
      <c r="EN53" s="50"/>
      <c r="EO53" s="50"/>
      <c r="EP53" s="50"/>
      <c r="EQ53" s="59"/>
      <c r="ER53" s="60"/>
      <c r="ES53" s="17"/>
      <c r="ET53" s="17"/>
      <c r="EU53" s="58"/>
      <c r="EV53" s="50"/>
      <c r="EW53" s="50"/>
      <c r="EX53" s="50"/>
      <c r="EY53" s="50"/>
      <c r="EZ53" s="50"/>
      <c r="FA53" s="50"/>
      <c r="FB53" s="59"/>
      <c r="FC53" s="60"/>
      <c r="FD53" s="17"/>
      <c r="FE53" s="17"/>
      <c r="FF53" s="58"/>
      <c r="FG53" s="50"/>
      <c r="FH53" s="50"/>
      <c r="FI53" s="50"/>
      <c r="FJ53" s="50"/>
      <c r="FK53" s="50"/>
      <c r="FL53" s="50"/>
      <c r="FM53" s="59"/>
      <c r="FN53" s="60"/>
      <c r="FO53" s="17"/>
      <c r="FP53" s="17"/>
      <c r="FQ53" s="58"/>
      <c r="FR53" s="50"/>
      <c r="FS53" s="50"/>
      <c r="FT53" s="50"/>
      <c r="FU53" s="50"/>
      <c r="FV53" s="50"/>
      <c r="FW53" s="50"/>
      <c r="FX53" s="59"/>
      <c r="FY53" s="60"/>
      <c r="FZ53" s="17"/>
      <c r="GA53" s="17"/>
      <c r="GB53" s="58"/>
      <c r="GC53" s="50"/>
      <c r="GD53" s="50"/>
      <c r="GE53" s="50"/>
      <c r="GF53" s="50"/>
      <c r="GG53" s="50"/>
      <c r="GH53" s="50"/>
      <c r="GI53" s="59"/>
      <c r="GJ53" s="60"/>
      <c r="GK53" s="17"/>
      <c r="GL53" s="17"/>
      <c r="GM53" s="58"/>
      <c r="GN53" s="50"/>
      <c r="GO53" s="50"/>
      <c r="GP53" s="50"/>
      <c r="GQ53" s="50"/>
      <c r="GR53" s="50"/>
      <c r="GS53" s="50"/>
      <c r="GT53" s="59"/>
      <c r="GU53" s="60"/>
      <c r="GV53" s="17"/>
      <c r="GW53" s="17"/>
      <c r="GX53" s="58"/>
      <c r="GY53" s="50"/>
      <c r="GZ53" s="50"/>
      <c r="HA53" s="50"/>
      <c r="HB53" s="50"/>
      <c r="HC53" s="50"/>
      <c r="HD53" s="50"/>
      <c r="HE53" s="59"/>
      <c r="HF53" s="60"/>
      <c r="HG53" s="17"/>
      <c r="HH53" s="17"/>
      <c r="HI53" s="58"/>
      <c r="HJ53" s="50"/>
      <c r="HK53" s="50"/>
      <c r="HL53" s="50"/>
      <c r="HM53" s="50"/>
      <c r="HN53" s="50"/>
      <c r="HO53" s="50"/>
      <c r="HP53" s="59"/>
      <c r="HQ53" s="60"/>
      <c r="HR53" s="17"/>
      <c r="HS53" s="17"/>
    </row>
    <row r="54" spans="1:227" x14ac:dyDescent="0.3">
      <c r="A54" s="65"/>
      <c r="B54" s="66"/>
      <c r="C54" s="67"/>
      <c r="D54" s="67"/>
      <c r="E54" s="59"/>
      <c r="F54" s="59"/>
      <c r="G54" s="17"/>
      <c r="H54" s="58"/>
      <c r="I54" s="50"/>
      <c r="J54" s="50"/>
      <c r="K54" s="50"/>
      <c r="L54" s="50"/>
      <c r="M54" s="50"/>
      <c r="N54" s="50"/>
      <c r="O54" s="59"/>
      <c r="P54" s="60"/>
      <c r="Q54" s="17"/>
      <c r="R54" s="17"/>
      <c r="S54" s="58"/>
      <c r="T54" s="50"/>
      <c r="U54" s="50"/>
      <c r="V54" s="50"/>
      <c r="W54" s="50"/>
      <c r="X54" s="50"/>
      <c r="Y54" s="50"/>
      <c r="Z54" s="59"/>
      <c r="AA54" s="60"/>
      <c r="AB54" s="17"/>
      <c r="AC54" s="17"/>
      <c r="AD54" s="58"/>
      <c r="AE54" s="50"/>
      <c r="AF54" s="50"/>
      <c r="AG54" s="50"/>
      <c r="AH54" s="50"/>
      <c r="AI54" s="50"/>
      <c r="AJ54" s="50"/>
      <c r="AK54" s="59"/>
      <c r="AL54" s="60"/>
      <c r="AM54" s="17"/>
      <c r="AN54" s="17"/>
      <c r="AO54" s="58"/>
      <c r="AP54" s="50"/>
      <c r="AQ54" s="50"/>
      <c r="AR54" s="50"/>
      <c r="AS54" s="50"/>
      <c r="AT54" s="50"/>
      <c r="AU54" s="50"/>
      <c r="AV54" s="59"/>
      <c r="AW54" s="60"/>
      <c r="AX54" s="17"/>
      <c r="AY54" s="17"/>
      <c r="AZ54" s="58"/>
      <c r="BA54" s="50"/>
      <c r="BB54" s="50"/>
      <c r="BC54" s="50"/>
      <c r="BD54" s="50"/>
      <c r="BE54" s="50"/>
      <c r="BF54" s="50"/>
      <c r="BG54" s="59"/>
      <c r="BH54" s="60"/>
      <c r="BI54" s="17"/>
      <c r="BJ54" s="17"/>
      <c r="BK54" s="58"/>
      <c r="BL54" s="50"/>
      <c r="BM54" s="50"/>
      <c r="BN54" s="50"/>
      <c r="BO54" s="50"/>
      <c r="BP54" s="50"/>
      <c r="BQ54" s="50"/>
      <c r="BR54" s="59"/>
      <c r="BS54" s="60"/>
      <c r="BT54" s="17"/>
      <c r="BU54" s="17"/>
      <c r="BV54" s="58"/>
      <c r="BW54" s="50"/>
      <c r="BX54" s="50"/>
      <c r="BY54" s="50"/>
      <c r="BZ54" s="50"/>
      <c r="CA54" s="50"/>
      <c r="CB54" s="50"/>
      <c r="CC54" s="59"/>
      <c r="CD54" s="60"/>
      <c r="CE54" s="17"/>
      <c r="CF54" s="17"/>
      <c r="CG54" s="58"/>
      <c r="CH54" s="50"/>
      <c r="CI54" s="50"/>
      <c r="CJ54" s="50"/>
      <c r="CK54" s="50"/>
      <c r="CL54" s="50"/>
      <c r="CM54" s="50"/>
      <c r="CN54" s="59"/>
      <c r="CO54" s="60"/>
      <c r="CP54" s="17"/>
      <c r="CQ54" s="17"/>
      <c r="CR54" s="58"/>
      <c r="CS54" s="50"/>
      <c r="CT54" s="50"/>
      <c r="CU54" s="50"/>
      <c r="CV54" s="50"/>
      <c r="CW54" s="50"/>
      <c r="CX54" s="50"/>
      <c r="CY54" s="59"/>
      <c r="CZ54" s="60"/>
      <c r="DA54" s="17"/>
      <c r="DB54" s="17"/>
      <c r="DC54" s="58"/>
      <c r="DD54" s="50"/>
      <c r="DE54" s="50"/>
      <c r="DF54" s="50"/>
      <c r="DG54" s="50"/>
      <c r="DH54" s="50"/>
      <c r="DI54" s="50"/>
      <c r="DJ54" s="59"/>
      <c r="DK54" s="60"/>
      <c r="DL54" s="17"/>
      <c r="DM54" s="17"/>
      <c r="DN54" s="58"/>
      <c r="DO54" s="50"/>
      <c r="DP54" s="50"/>
      <c r="DQ54" s="50"/>
      <c r="DR54" s="50"/>
      <c r="DS54" s="50"/>
      <c r="DT54" s="50"/>
      <c r="DU54" s="59"/>
      <c r="DV54" s="60"/>
      <c r="DW54" s="17"/>
      <c r="DX54" s="17"/>
      <c r="DY54" s="58"/>
      <c r="DZ54" s="50"/>
      <c r="EA54" s="50"/>
      <c r="EB54" s="50"/>
      <c r="EC54" s="50"/>
      <c r="ED54" s="50"/>
      <c r="EE54" s="50"/>
      <c r="EF54" s="59"/>
      <c r="EG54" s="60"/>
      <c r="EH54" s="17"/>
      <c r="EI54" s="17"/>
      <c r="EJ54" s="58"/>
      <c r="EK54" s="50"/>
      <c r="EL54" s="50"/>
      <c r="EM54" s="50"/>
      <c r="EN54" s="50"/>
      <c r="EO54" s="50"/>
      <c r="EP54" s="50"/>
      <c r="EQ54" s="59"/>
      <c r="ER54" s="60"/>
      <c r="ES54" s="17"/>
      <c r="ET54" s="17"/>
      <c r="EU54" s="58"/>
      <c r="EV54" s="50"/>
      <c r="EW54" s="50"/>
      <c r="EX54" s="50"/>
      <c r="EY54" s="50"/>
      <c r="EZ54" s="50"/>
      <c r="FA54" s="50"/>
      <c r="FB54" s="59"/>
      <c r="FC54" s="60"/>
      <c r="FD54" s="17"/>
      <c r="FE54" s="17"/>
      <c r="FF54" s="58"/>
      <c r="FG54" s="50"/>
      <c r="FH54" s="50"/>
      <c r="FI54" s="50"/>
      <c r="FJ54" s="50"/>
      <c r="FK54" s="50"/>
      <c r="FL54" s="50"/>
      <c r="FM54" s="59"/>
      <c r="FN54" s="60"/>
      <c r="FO54" s="17"/>
      <c r="FP54" s="17"/>
      <c r="FQ54" s="58"/>
      <c r="FR54" s="50"/>
      <c r="FS54" s="50"/>
      <c r="FT54" s="50"/>
      <c r="FU54" s="50"/>
      <c r="FV54" s="50"/>
      <c r="FW54" s="50"/>
      <c r="FX54" s="59"/>
      <c r="FY54" s="60"/>
      <c r="FZ54" s="17"/>
      <c r="GA54" s="17"/>
      <c r="GB54" s="58"/>
      <c r="GC54" s="50"/>
      <c r="GD54" s="50"/>
      <c r="GE54" s="50"/>
      <c r="GF54" s="50"/>
      <c r="GG54" s="50"/>
      <c r="GH54" s="50"/>
      <c r="GI54" s="59"/>
      <c r="GJ54" s="60"/>
      <c r="GK54" s="17"/>
      <c r="GL54" s="17"/>
      <c r="GM54" s="58"/>
      <c r="GN54" s="50"/>
      <c r="GO54" s="50"/>
      <c r="GP54" s="50"/>
      <c r="GQ54" s="50"/>
      <c r="GR54" s="50"/>
      <c r="GS54" s="50"/>
      <c r="GT54" s="59"/>
      <c r="GU54" s="60"/>
      <c r="GV54" s="17"/>
      <c r="GW54" s="17"/>
      <c r="GX54" s="58"/>
      <c r="GY54" s="50"/>
      <c r="GZ54" s="50"/>
      <c r="HA54" s="50"/>
      <c r="HB54" s="50"/>
      <c r="HC54" s="50"/>
      <c r="HD54" s="50"/>
      <c r="HE54" s="59"/>
      <c r="HF54" s="60"/>
      <c r="HG54" s="17"/>
      <c r="HH54" s="17"/>
      <c r="HI54" s="58"/>
      <c r="HJ54" s="50"/>
      <c r="HK54" s="50"/>
      <c r="HL54" s="50"/>
      <c r="HM54" s="50"/>
      <c r="HN54" s="50"/>
      <c r="HO54" s="50"/>
      <c r="HP54" s="59"/>
      <c r="HQ54" s="60"/>
      <c r="HR54" s="17"/>
      <c r="HS54" s="17"/>
    </row>
    <row r="55" spans="1:227" x14ac:dyDescent="0.3">
      <c r="A55" s="65"/>
      <c r="B55" s="66"/>
      <c r="C55" s="67"/>
      <c r="D55" s="67"/>
      <c r="E55" s="59"/>
      <c r="F55" s="59"/>
      <c r="G55" s="17"/>
      <c r="H55" s="58"/>
      <c r="I55" s="50"/>
      <c r="J55" s="50"/>
      <c r="K55" s="50"/>
      <c r="L55" s="50"/>
      <c r="M55" s="50"/>
      <c r="N55" s="50"/>
      <c r="O55" s="59"/>
      <c r="P55" s="60"/>
      <c r="Q55" s="17"/>
      <c r="R55" s="17"/>
      <c r="S55" s="58"/>
      <c r="T55" s="50"/>
      <c r="U55" s="50"/>
      <c r="V55" s="50"/>
      <c r="W55" s="50"/>
      <c r="X55" s="50"/>
      <c r="Y55" s="50"/>
      <c r="Z55" s="59"/>
      <c r="AA55" s="60"/>
      <c r="AB55" s="17"/>
      <c r="AC55" s="17"/>
      <c r="AD55" s="58"/>
      <c r="AE55" s="50"/>
      <c r="AF55" s="50"/>
      <c r="AG55" s="50"/>
      <c r="AH55" s="50"/>
      <c r="AI55" s="50"/>
      <c r="AJ55" s="50"/>
      <c r="AK55" s="59"/>
      <c r="AL55" s="60"/>
      <c r="AM55" s="17"/>
      <c r="AN55" s="17"/>
      <c r="AO55" s="58"/>
      <c r="AP55" s="50"/>
      <c r="AQ55" s="50"/>
      <c r="AR55" s="50"/>
      <c r="AS55" s="50"/>
      <c r="AT55" s="50"/>
      <c r="AU55" s="50"/>
      <c r="AV55" s="59"/>
      <c r="AW55" s="60"/>
      <c r="AX55" s="17"/>
      <c r="AY55" s="17"/>
      <c r="AZ55" s="58"/>
      <c r="BA55" s="50"/>
      <c r="BB55" s="50"/>
      <c r="BC55" s="50"/>
      <c r="BD55" s="50"/>
      <c r="BE55" s="50"/>
      <c r="BF55" s="50"/>
      <c r="BG55" s="59"/>
      <c r="BH55" s="60"/>
      <c r="BI55" s="17"/>
      <c r="BJ55" s="17"/>
      <c r="BK55" s="58"/>
      <c r="BL55" s="50"/>
      <c r="BM55" s="50"/>
      <c r="BN55" s="50"/>
      <c r="BO55" s="50"/>
      <c r="BP55" s="50"/>
      <c r="BQ55" s="50"/>
      <c r="BR55" s="59"/>
      <c r="BS55" s="60"/>
      <c r="BT55" s="17"/>
      <c r="BU55" s="17"/>
      <c r="BV55" s="58"/>
      <c r="BW55" s="50"/>
      <c r="BX55" s="50"/>
      <c r="BY55" s="50"/>
      <c r="BZ55" s="50"/>
      <c r="CA55" s="50"/>
      <c r="CB55" s="50"/>
      <c r="CC55" s="59"/>
      <c r="CD55" s="60"/>
      <c r="CE55" s="17"/>
      <c r="CF55" s="17"/>
      <c r="CG55" s="58"/>
      <c r="CH55" s="50"/>
      <c r="CI55" s="50"/>
      <c r="CJ55" s="50"/>
      <c r="CK55" s="50"/>
      <c r="CL55" s="50"/>
      <c r="CM55" s="50"/>
      <c r="CN55" s="59"/>
      <c r="CO55" s="60"/>
      <c r="CP55" s="17"/>
      <c r="CQ55" s="17"/>
      <c r="CR55" s="58"/>
      <c r="CS55" s="50"/>
      <c r="CT55" s="50"/>
      <c r="CU55" s="50"/>
      <c r="CV55" s="50"/>
      <c r="CW55" s="50"/>
      <c r="CX55" s="50"/>
      <c r="CY55" s="59"/>
      <c r="CZ55" s="60"/>
      <c r="DA55" s="17"/>
      <c r="DB55" s="17"/>
      <c r="DC55" s="58"/>
      <c r="DD55" s="50"/>
      <c r="DE55" s="50"/>
      <c r="DF55" s="50"/>
      <c r="DG55" s="50"/>
      <c r="DH55" s="50"/>
      <c r="DI55" s="50"/>
      <c r="DJ55" s="59"/>
      <c r="DK55" s="60"/>
      <c r="DL55" s="17"/>
      <c r="DM55" s="17"/>
      <c r="DN55" s="58"/>
      <c r="DO55" s="50"/>
      <c r="DP55" s="50"/>
      <c r="DQ55" s="50"/>
      <c r="DR55" s="50"/>
      <c r="DS55" s="50"/>
      <c r="DT55" s="50"/>
      <c r="DU55" s="59"/>
      <c r="DV55" s="60"/>
      <c r="DW55" s="17"/>
      <c r="DX55" s="17"/>
      <c r="DY55" s="58"/>
      <c r="DZ55" s="50"/>
      <c r="EA55" s="50"/>
      <c r="EB55" s="50"/>
      <c r="EC55" s="50"/>
      <c r="ED55" s="50"/>
      <c r="EE55" s="50"/>
      <c r="EF55" s="59"/>
      <c r="EG55" s="60"/>
      <c r="EH55" s="17"/>
      <c r="EI55" s="17"/>
      <c r="EJ55" s="58"/>
      <c r="EK55" s="50"/>
      <c r="EL55" s="50"/>
      <c r="EM55" s="50"/>
      <c r="EN55" s="50"/>
      <c r="EO55" s="50"/>
      <c r="EP55" s="50"/>
      <c r="EQ55" s="59"/>
      <c r="ER55" s="60"/>
      <c r="ES55" s="17"/>
      <c r="ET55" s="17"/>
      <c r="EU55" s="58"/>
      <c r="EV55" s="50"/>
      <c r="EW55" s="50"/>
      <c r="EX55" s="50"/>
      <c r="EY55" s="50"/>
      <c r="EZ55" s="50"/>
      <c r="FA55" s="50"/>
      <c r="FB55" s="59"/>
      <c r="FC55" s="60"/>
      <c r="FD55" s="17"/>
      <c r="FE55" s="17"/>
      <c r="FF55" s="58"/>
      <c r="FG55" s="50"/>
      <c r="FH55" s="50"/>
      <c r="FI55" s="50"/>
      <c r="FJ55" s="50"/>
      <c r="FK55" s="50"/>
      <c r="FL55" s="50"/>
      <c r="FM55" s="59"/>
      <c r="FN55" s="60"/>
      <c r="FO55" s="17"/>
      <c r="FP55" s="17"/>
      <c r="FQ55" s="58"/>
      <c r="FR55" s="50"/>
      <c r="FS55" s="50"/>
      <c r="FT55" s="50"/>
      <c r="FU55" s="50"/>
      <c r="FV55" s="50"/>
      <c r="FW55" s="50"/>
      <c r="FX55" s="59"/>
      <c r="FY55" s="60"/>
      <c r="FZ55" s="17"/>
      <c r="GA55" s="17"/>
      <c r="GB55" s="58"/>
      <c r="GC55" s="50"/>
      <c r="GD55" s="50"/>
      <c r="GE55" s="50"/>
      <c r="GF55" s="50"/>
      <c r="GG55" s="50"/>
      <c r="GH55" s="50"/>
      <c r="GI55" s="59"/>
      <c r="GJ55" s="60"/>
      <c r="GK55" s="17"/>
      <c r="GL55" s="17"/>
      <c r="GM55" s="58"/>
      <c r="GN55" s="50"/>
      <c r="GO55" s="50"/>
      <c r="GP55" s="50"/>
      <c r="GQ55" s="50"/>
      <c r="GR55" s="50"/>
      <c r="GS55" s="50"/>
      <c r="GT55" s="59"/>
      <c r="GU55" s="60"/>
      <c r="GV55" s="17"/>
      <c r="GW55" s="17"/>
      <c r="GX55" s="58"/>
      <c r="GY55" s="50"/>
      <c r="GZ55" s="50"/>
      <c r="HA55" s="50"/>
      <c r="HB55" s="50"/>
      <c r="HC55" s="50"/>
      <c r="HD55" s="50"/>
      <c r="HE55" s="59"/>
      <c r="HF55" s="60"/>
      <c r="HG55" s="17"/>
      <c r="HH55" s="17"/>
      <c r="HI55" s="58"/>
      <c r="HJ55" s="50"/>
      <c r="HK55" s="50"/>
      <c r="HL55" s="50"/>
      <c r="HM55" s="50"/>
      <c r="HN55" s="50"/>
      <c r="HO55" s="50"/>
      <c r="HP55" s="59"/>
      <c r="HQ55" s="60"/>
      <c r="HR55" s="17"/>
      <c r="HS55" s="17"/>
    </row>
    <row r="56" spans="1:227" x14ac:dyDescent="0.3">
      <c r="A56" s="65"/>
      <c r="B56" s="69"/>
      <c r="C56" s="67"/>
      <c r="D56" s="67"/>
      <c r="E56" s="59"/>
      <c r="F56" s="59"/>
      <c r="G56" s="17"/>
      <c r="H56" s="58"/>
      <c r="I56" s="50"/>
      <c r="J56" s="50"/>
      <c r="K56" s="50"/>
      <c r="L56" s="50"/>
      <c r="M56" s="50"/>
      <c r="N56" s="50"/>
      <c r="O56" s="59"/>
      <c r="P56" s="60"/>
      <c r="Q56" s="17"/>
      <c r="R56" s="17"/>
      <c r="S56" s="58"/>
      <c r="T56" s="50"/>
      <c r="U56" s="50"/>
      <c r="V56" s="50"/>
      <c r="W56" s="50"/>
      <c r="X56" s="50"/>
      <c r="Y56" s="50"/>
      <c r="Z56" s="59"/>
      <c r="AA56" s="60"/>
      <c r="AB56" s="17"/>
      <c r="AC56" s="17"/>
      <c r="AD56" s="58"/>
      <c r="AE56" s="50"/>
      <c r="AF56" s="50"/>
      <c r="AG56" s="50"/>
      <c r="AH56" s="50"/>
      <c r="AI56" s="50"/>
      <c r="AJ56" s="50"/>
      <c r="AK56" s="59"/>
      <c r="AL56" s="60"/>
      <c r="AM56" s="17"/>
      <c r="AN56" s="17"/>
      <c r="AO56" s="58"/>
      <c r="AP56" s="50"/>
      <c r="AQ56" s="50"/>
      <c r="AR56" s="50"/>
      <c r="AS56" s="50"/>
      <c r="AT56" s="50"/>
      <c r="AU56" s="50"/>
      <c r="AV56" s="59"/>
      <c r="AW56" s="60"/>
      <c r="AX56" s="17"/>
      <c r="AY56" s="17"/>
      <c r="AZ56" s="58"/>
      <c r="BA56" s="50"/>
      <c r="BB56" s="50"/>
      <c r="BC56" s="50"/>
      <c r="BD56" s="50"/>
      <c r="BE56" s="50"/>
      <c r="BF56" s="50"/>
      <c r="BG56" s="59"/>
      <c r="BH56" s="60"/>
      <c r="BI56" s="17"/>
      <c r="BJ56" s="17"/>
      <c r="BK56" s="58"/>
      <c r="BL56" s="50"/>
      <c r="BM56" s="50"/>
      <c r="BN56" s="50"/>
      <c r="BO56" s="50"/>
      <c r="BP56" s="50"/>
      <c r="BQ56" s="50"/>
      <c r="BR56" s="59"/>
      <c r="BS56" s="60"/>
      <c r="BT56" s="17"/>
      <c r="BU56" s="17"/>
      <c r="BV56" s="58"/>
      <c r="BW56" s="50"/>
      <c r="BX56" s="50"/>
      <c r="BY56" s="50"/>
      <c r="BZ56" s="50"/>
      <c r="CA56" s="50"/>
      <c r="CB56" s="50"/>
      <c r="CC56" s="59"/>
      <c r="CD56" s="60"/>
      <c r="CE56" s="17"/>
      <c r="CF56" s="17"/>
      <c r="CG56" s="58"/>
      <c r="CH56" s="50"/>
      <c r="CI56" s="50"/>
      <c r="CJ56" s="50"/>
      <c r="CK56" s="50"/>
      <c r="CL56" s="50"/>
      <c r="CM56" s="50"/>
      <c r="CN56" s="59"/>
      <c r="CO56" s="60"/>
      <c r="CP56" s="17"/>
      <c r="CQ56" s="17"/>
      <c r="CR56" s="58"/>
      <c r="CS56" s="50"/>
      <c r="CT56" s="50"/>
      <c r="CU56" s="50"/>
      <c r="CV56" s="50"/>
      <c r="CW56" s="50"/>
      <c r="CX56" s="50"/>
      <c r="CY56" s="59"/>
      <c r="CZ56" s="60"/>
      <c r="DA56" s="17"/>
      <c r="DB56" s="17"/>
      <c r="DC56" s="58"/>
      <c r="DD56" s="50"/>
      <c r="DE56" s="50"/>
      <c r="DF56" s="50"/>
      <c r="DG56" s="50"/>
      <c r="DH56" s="50"/>
      <c r="DI56" s="50"/>
      <c r="DJ56" s="59"/>
      <c r="DK56" s="60"/>
      <c r="DL56" s="17"/>
      <c r="DM56" s="17"/>
      <c r="DN56" s="58"/>
      <c r="DO56" s="50"/>
      <c r="DP56" s="50"/>
      <c r="DQ56" s="50"/>
      <c r="DR56" s="50"/>
      <c r="DS56" s="50"/>
      <c r="DT56" s="50"/>
      <c r="DU56" s="59"/>
      <c r="DV56" s="60"/>
      <c r="DW56" s="17"/>
      <c r="DX56" s="17"/>
      <c r="DY56" s="58"/>
      <c r="DZ56" s="50"/>
      <c r="EA56" s="50"/>
      <c r="EB56" s="50"/>
      <c r="EC56" s="50"/>
      <c r="ED56" s="50"/>
      <c r="EE56" s="50"/>
      <c r="EF56" s="59"/>
      <c r="EG56" s="60"/>
      <c r="EH56" s="17"/>
      <c r="EI56" s="17"/>
      <c r="EJ56" s="58"/>
      <c r="EK56" s="50"/>
      <c r="EL56" s="50"/>
      <c r="EM56" s="50"/>
      <c r="EN56" s="50"/>
      <c r="EO56" s="50"/>
      <c r="EP56" s="50"/>
      <c r="EQ56" s="59"/>
      <c r="ER56" s="60"/>
      <c r="ES56" s="17"/>
      <c r="ET56" s="17"/>
      <c r="EU56" s="58"/>
      <c r="EV56" s="50"/>
      <c r="EW56" s="50"/>
      <c r="EX56" s="50"/>
      <c r="EY56" s="50"/>
      <c r="EZ56" s="50"/>
      <c r="FA56" s="50"/>
      <c r="FB56" s="59"/>
      <c r="FC56" s="60"/>
      <c r="FD56" s="17"/>
      <c r="FE56" s="17"/>
      <c r="FF56" s="58"/>
      <c r="FG56" s="50"/>
      <c r="FH56" s="50"/>
      <c r="FI56" s="50"/>
      <c r="FJ56" s="50"/>
      <c r="FK56" s="50"/>
      <c r="FL56" s="50"/>
      <c r="FM56" s="59"/>
      <c r="FN56" s="60"/>
      <c r="FO56" s="17"/>
      <c r="FP56" s="17"/>
      <c r="FQ56" s="58"/>
      <c r="FR56" s="50"/>
      <c r="FS56" s="50"/>
      <c r="FT56" s="50"/>
      <c r="FU56" s="50"/>
      <c r="FV56" s="50"/>
      <c r="FW56" s="50"/>
      <c r="FX56" s="59"/>
      <c r="FY56" s="60"/>
      <c r="FZ56" s="17"/>
      <c r="GA56" s="17"/>
      <c r="GB56" s="58"/>
      <c r="GC56" s="50"/>
      <c r="GD56" s="50"/>
      <c r="GE56" s="50"/>
      <c r="GF56" s="50"/>
      <c r="GG56" s="50"/>
      <c r="GH56" s="50"/>
      <c r="GI56" s="59"/>
      <c r="GJ56" s="60"/>
      <c r="GK56" s="17"/>
      <c r="GL56" s="17"/>
      <c r="GM56" s="58"/>
      <c r="GN56" s="50"/>
      <c r="GO56" s="50"/>
      <c r="GP56" s="50"/>
      <c r="GQ56" s="50"/>
      <c r="GR56" s="50"/>
      <c r="GS56" s="50"/>
      <c r="GT56" s="59"/>
      <c r="GU56" s="60"/>
      <c r="GV56" s="17"/>
      <c r="GW56" s="17"/>
      <c r="GX56" s="58"/>
      <c r="GY56" s="50"/>
      <c r="GZ56" s="50"/>
      <c r="HA56" s="50"/>
      <c r="HB56" s="50"/>
      <c r="HC56" s="50"/>
      <c r="HD56" s="50"/>
      <c r="HE56" s="59"/>
      <c r="HF56" s="60"/>
      <c r="HG56" s="17"/>
      <c r="HH56" s="17"/>
      <c r="HI56" s="58"/>
      <c r="HJ56" s="50"/>
      <c r="HK56" s="50"/>
      <c r="HL56" s="50"/>
      <c r="HM56" s="50"/>
      <c r="HN56" s="50"/>
      <c r="HO56" s="50"/>
      <c r="HP56" s="59"/>
      <c r="HQ56" s="60"/>
      <c r="HR56" s="17"/>
      <c r="HS56" s="17"/>
    </row>
    <row r="57" spans="1:227" x14ac:dyDescent="0.3">
      <c r="A57" s="65"/>
      <c r="B57" s="69"/>
      <c r="C57" s="67"/>
      <c r="D57" s="67"/>
      <c r="E57" s="59"/>
      <c r="F57" s="59"/>
      <c r="G57" s="17"/>
      <c r="H57" s="58"/>
      <c r="I57" s="50"/>
      <c r="J57" s="50"/>
      <c r="K57" s="50"/>
      <c r="L57" s="50"/>
      <c r="M57" s="50"/>
      <c r="N57" s="50"/>
      <c r="O57" s="59"/>
      <c r="P57" s="60"/>
      <c r="Q57" s="17"/>
      <c r="R57" s="17"/>
      <c r="S57" s="58"/>
      <c r="T57" s="50"/>
      <c r="U57" s="50"/>
      <c r="V57" s="50"/>
      <c r="W57" s="50"/>
      <c r="X57" s="50"/>
      <c r="Y57" s="50"/>
      <c r="Z57" s="59"/>
      <c r="AA57" s="60"/>
      <c r="AB57" s="17"/>
      <c r="AC57" s="17"/>
      <c r="AD57" s="58"/>
      <c r="AE57" s="50"/>
      <c r="AF57" s="50"/>
      <c r="AG57" s="50"/>
      <c r="AH57" s="50"/>
      <c r="AI57" s="50"/>
      <c r="AJ57" s="50"/>
      <c r="AK57" s="59"/>
      <c r="AL57" s="60"/>
      <c r="AM57" s="17"/>
      <c r="AN57" s="17"/>
      <c r="AO57" s="58"/>
      <c r="AP57" s="50"/>
      <c r="AQ57" s="50"/>
      <c r="AR57" s="50"/>
      <c r="AS57" s="50"/>
      <c r="AT57" s="50"/>
      <c r="AU57" s="50"/>
      <c r="AV57" s="59"/>
      <c r="AW57" s="60"/>
      <c r="AX57" s="17"/>
      <c r="AY57" s="17"/>
      <c r="AZ57" s="58"/>
      <c r="BA57" s="50"/>
      <c r="BB57" s="50"/>
      <c r="BC57" s="50"/>
      <c r="BD57" s="50"/>
      <c r="BE57" s="50"/>
      <c r="BF57" s="50"/>
      <c r="BG57" s="59"/>
      <c r="BH57" s="60"/>
      <c r="BI57" s="17"/>
      <c r="BJ57" s="17"/>
      <c r="BK57" s="58"/>
      <c r="BL57" s="50"/>
      <c r="BM57" s="50"/>
      <c r="BN57" s="50"/>
      <c r="BO57" s="50"/>
      <c r="BP57" s="50"/>
      <c r="BQ57" s="50"/>
      <c r="BR57" s="59"/>
      <c r="BS57" s="60"/>
      <c r="BT57" s="17"/>
      <c r="BU57" s="17"/>
      <c r="BV57" s="58"/>
      <c r="BW57" s="50"/>
      <c r="BX57" s="50"/>
      <c r="BY57" s="50"/>
      <c r="BZ57" s="50"/>
      <c r="CA57" s="50"/>
      <c r="CB57" s="50"/>
      <c r="CC57" s="59"/>
      <c r="CD57" s="60"/>
      <c r="CE57" s="17"/>
      <c r="CF57" s="17"/>
      <c r="CG57" s="58"/>
      <c r="CH57" s="50"/>
      <c r="CI57" s="50"/>
      <c r="CJ57" s="50"/>
      <c r="CK57" s="50"/>
      <c r="CL57" s="50"/>
      <c r="CM57" s="50"/>
      <c r="CN57" s="59"/>
      <c r="CO57" s="60"/>
      <c r="CP57" s="17"/>
      <c r="CQ57" s="17"/>
      <c r="CR57" s="58"/>
      <c r="CS57" s="50"/>
      <c r="CT57" s="50"/>
      <c r="CU57" s="50"/>
      <c r="CV57" s="50"/>
      <c r="CW57" s="50"/>
      <c r="CX57" s="50"/>
      <c r="CY57" s="59"/>
      <c r="CZ57" s="60"/>
      <c r="DA57" s="17"/>
      <c r="DB57" s="17"/>
      <c r="DC57" s="58"/>
      <c r="DD57" s="50"/>
      <c r="DE57" s="50"/>
      <c r="DF57" s="50"/>
      <c r="DG57" s="50"/>
      <c r="DH57" s="50"/>
      <c r="DI57" s="50"/>
      <c r="DJ57" s="59"/>
      <c r="DK57" s="60"/>
      <c r="DL57" s="17"/>
      <c r="DM57" s="17"/>
      <c r="DN57" s="58"/>
      <c r="DO57" s="50"/>
      <c r="DP57" s="50"/>
      <c r="DQ57" s="50"/>
      <c r="DR57" s="50"/>
      <c r="DS57" s="50"/>
      <c r="DT57" s="50"/>
      <c r="DU57" s="59"/>
      <c r="DV57" s="60"/>
      <c r="DW57" s="17"/>
      <c r="DX57" s="17"/>
      <c r="DY57" s="58"/>
      <c r="DZ57" s="50"/>
      <c r="EA57" s="50"/>
      <c r="EB57" s="50"/>
      <c r="EC57" s="50"/>
      <c r="ED57" s="50"/>
      <c r="EE57" s="50"/>
      <c r="EF57" s="59"/>
      <c r="EG57" s="60"/>
      <c r="EH57" s="17"/>
      <c r="EI57" s="17"/>
      <c r="EJ57" s="58"/>
      <c r="EK57" s="50"/>
      <c r="EL57" s="50"/>
      <c r="EM57" s="50"/>
      <c r="EN57" s="50"/>
      <c r="EO57" s="50"/>
      <c r="EP57" s="50"/>
      <c r="EQ57" s="59"/>
      <c r="ER57" s="60"/>
      <c r="ES57" s="17"/>
      <c r="ET57" s="17"/>
      <c r="EU57" s="58"/>
      <c r="EV57" s="50"/>
      <c r="EW57" s="50"/>
      <c r="EX57" s="50"/>
      <c r="EY57" s="50"/>
      <c r="EZ57" s="50"/>
      <c r="FA57" s="50"/>
      <c r="FB57" s="59"/>
      <c r="FC57" s="60"/>
      <c r="FD57" s="17"/>
      <c r="FE57" s="17"/>
      <c r="FF57" s="58"/>
      <c r="FG57" s="50"/>
      <c r="FH57" s="50"/>
      <c r="FI57" s="50"/>
      <c r="FJ57" s="50"/>
      <c r="FK57" s="50"/>
      <c r="FL57" s="50"/>
      <c r="FM57" s="59"/>
      <c r="FN57" s="60"/>
      <c r="FO57" s="17"/>
      <c r="FP57" s="17"/>
      <c r="FQ57" s="58"/>
      <c r="FR57" s="50"/>
      <c r="FS57" s="50"/>
      <c r="FT57" s="50"/>
      <c r="FU57" s="50"/>
      <c r="FV57" s="50"/>
      <c r="FW57" s="50"/>
      <c r="FX57" s="59"/>
      <c r="FY57" s="60"/>
      <c r="FZ57" s="17"/>
      <c r="GA57" s="17"/>
      <c r="GB57" s="58"/>
      <c r="GC57" s="50"/>
      <c r="GD57" s="50"/>
      <c r="GE57" s="50"/>
      <c r="GF57" s="50"/>
      <c r="GG57" s="50"/>
      <c r="GH57" s="50"/>
      <c r="GI57" s="59"/>
      <c r="GJ57" s="60"/>
      <c r="GK57" s="17"/>
      <c r="GL57" s="17"/>
      <c r="GM57" s="58"/>
      <c r="GN57" s="50"/>
      <c r="GO57" s="50"/>
      <c r="GP57" s="50"/>
      <c r="GQ57" s="50"/>
      <c r="GR57" s="50"/>
      <c r="GS57" s="50"/>
      <c r="GT57" s="59"/>
      <c r="GU57" s="60"/>
      <c r="GV57" s="17"/>
      <c r="GW57" s="17"/>
      <c r="GX57" s="58"/>
      <c r="GY57" s="50"/>
      <c r="GZ57" s="50"/>
      <c r="HA57" s="50"/>
      <c r="HB57" s="50"/>
      <c r="HC57" s="50"/>
      <c r="HD57" s="50"/>
      <c r="HE57" s="59"/>
      <c r="HF57" s="60"/>
      <c r="HG57" s="17"/>
      <c r="HH57" s="17"/>
      <c r="HI57" s="58"/>
      <c r="HJ57" s="50"/>
      <c r="HK57" s="50"/>
      <c r="HL57" s="50"/>
      <c r="HM57" s="50"/>
      <c r="HN57" s="50"/>
      <c r="HO57" s="50"/>
      <c r="HP57" s="59"/>
      <c r="HQ57" s="60"/>
      <c r="HR57" s="17"/>
      <c r="HS57" s="17"/>
    </row>
    <row r="58" spans="1:227" x14ac:dyDescent="0.3">
      <c r="A58" s="65"/>
      <c r="B58" s="66"/>
      <c r="C58" s="67"/>
      <c r="D58" s="67"/>
      <c r="E58" s="59"/>
      <c r="F58" s="59"/>
      <c r="G58" s="17"/>
      <c r="H58" s="58"/>
      <c r="I58" s="50"/>
      <c r="J58" s="50"/>
      <c r="K58" s="50"/>
      <c r="L58" s="50"/>
      <c r="M58" s="50"/>
      <c r="N58" s="50"/>
      <c r="O58" s="59"/>
      <c r="P58" s="60"/>
      <c r="Q58" s="17"/>
      <c r="R58" s="17"/>
      <c r="S58" s="58"/>
      <c r="T58" s="50"/>
      <c r="U58" s="50"/>
      <c r="V58" s="50"/>
      <c r="W58" s="50"/>
      <c r="X58" s="50"/>
      <c r="Y58" s="50"/>
      <c r="Z58" s="59"/>
      <c r="AA58" s="60"/>
      <c r="AB58" s="17"/>
      <c r="AC58" s="17"/>
      <c r="AD58" s="58"/>
      <c r="AE58" s="50"/>
      <c r="AF58" s="50"/>
      <c r="AG58" s="50"/>
      <c r="AH58" s="50"/>
      <c r="AI58" s="50"/>
      <c r="AJ58" s="50"/>
      <c r="AK58" s="59"/>
      <c r="AL58" s="60"/>
      <c r="AM58" s="17"/>
      <c r="AN58" s="17"/>
      <c r="AO58" s="58"/>
      <c r="AP58" s="50"/>
      <c r="AQ58" s="50"/>
      <c r="AR58" s="50"/>
      <c r="AS58" s="50"/>
      <c r="AT58" s="50"/>
      <c r="AU58" s="50"/>
      <c r="AV58" s="59"/>
      <c r="AW58" s="60"/>
      <c r="AX58" s="17"/>
      <c r="AY58" s="17"/>
      <c r="AZ58" s="58"/>
      <c r="BA58" s="50"/>
      <c r="BB58" s="50"/>
      <c r="BC58" s="50"/>
      <c r="BD58" s="50"/>
      <c r="BE58" s="50"/>
      <c r="BF58" s="50"/>
      <c r="BG58" s="59"/>
      <c r="BH58" s="60"/>
      <c r="BI58" s="17"/>
      <c r="BJ58" s="17"/>
      <c r="BK58" s="58"/>
      <c r="BL58" s="50"/>
      <c r="BM58" s="50"/>
      <c r="BN58" s="50"/>
      <c r="BO58" s="50"/>
      <c r="BP58" s="50"/>
      <c r="BQ58" s="50"/>
      <c r="BR58" s="59"/>
      <c r="BS58" s="60"/>
      <c r="BT58" s="17"/>
      <c r="BU58" s="17"/>
      <c r="BV58" s="58"/>
      <c r="BW58" s="50"/>
      <c r="BX58" s="50"/>
      <c r="BY58" s="50"/>
      <c r="BZ58" s="50"/>
      <c r="CA58" s="50"/>
      <c r="CB58" s="50"/>
      <c r="CC58" s="59"/>
      <c r="CD58" s="60"/>
      <c r="CE58" s="17"/>
      <c r="CF58" s="17"/>
      <c r="CG58" s="58"/>
      <c r="CH58" s="50"/>
      <c r="CI58" s="50"/>
      <c r="CJ58" s="50"/>
      <c r="CK58" s="50"/>
      <c r="CL58" s="50"/>
      <c r="CM58" s="50"/>
      <c r="CN58" s="59"/>
      <c r="CO58" s="60"/>
      <c r="CP58" s="17"/>
      <c r="CQ58" s="17"/>
      <c r="CR58" s="58"/>
      <c r="CS58" s="50"/>
      <c r="CT58" s="50"/>
      <c r="CU58" s="50"/>
      <c r="CV58" s="50"/>
      <c r="CW58" s="50"/>
      <c r="CX58" s="50"/>
      <c r="CY58" s="59"/>
      <c r="CZ58" s="60"/>
      <c r="DA58" s="17"/>
      <c r="DB58" s="17"/>
      <c r="DC58" s="58"/>
      <c r="DD58" s="50"/>
      <c r="DE58" s="50"/>
      <c r="DF58" s="50"/>
      <c r="DG58" s="50"/>
      <c r="DH58" s="50"/>
      <c r="DI58" s="50"/>
      <c r="DJ58" s="59"/>
      <c r="DK58" s="60"/>
      <c r="DL58" s="17"/>
      <c r="DM58" s="17"/>
      <c r="DN58" s="58"/>
      <c r="DO58" s="50"/>
      <c r="DP58" s="50"/>
      <c r="DQ58" s="50"/>
      <c r="DR58" s="50"/>
      <c r="DS58" s="50"/>
      <c r="DT58" s="50"/>
      <c r="DU58" s="59"/>
      <c r="DV58" s="60"/>
      <c r="DW58" s="17"/>
      <c r="DX58" s="17"/>
      <c r="DY58" s="58"/>
      <c r="DZ58" s="50"/>
      <c r="EA58" s="50"/>
      <c r="EB58" s="50"/>
      <c r="EC58" s="50"/>
      <c r="ED58" s="50"/>
      <c r="EE58" s="50"/>
      <c r="EF58" s="59"/>
      <c r="EG58" s="60"/>
      <c r="EH58" s="17"/>
      <c r="EI58" s="17"/>
      <c r="EJ58" s="58"/>
      <c r="EK58" s="50"/>
      <c r="EL58" s="50"/>
      <c r="EM58" s="50"/>
      <c r="EN58" s="50"/>
      <c r="EO58" s="50"/>
      <c r="EP58" s="50"/>
      <c r="EQ58" s="59"/>
      <c r="ER58" s="60"/>
      <c r="ES58" s="17"/>
      <c r="ET58" s="17"/>
      <c r="EU58" s="58"/>
      <c r="EV58" s="50"/>
      <c r="EW58" s="50"/>
      <c r="EX58" s="50"/>
      <c r="EY58" s="50"/>
      <c r="EZ58" s="50"/>
      <c r="FA58" s="50"/>
      <c r="FB58" s="59"/>
      <c r="FC58" s="60"/>
      <c r="FD58" s="17"/>
      <c r="FE58" s="17"/>
      <c r="FF58" s="58"/>
      <c r="FG58" s="50"/>
      <c r="FH58" s="50"/>
      <c r="FI58" s="50"/>
      <c r="FJ58" s="50"/>
      <c r="FK58" s="50"/>
      <c r="FL58" s="50"/>
      <c r="FM58" s="59"/>
      <c r="FN58" s="60"/>
      <c r="FO58" s="17"/>
      <c r="FP58" s="17"/>
      <c r="FQ58" s="58"/>
      <c r="FR58" s="50"/>
      <c r="FS58" s="50"/>
      <c r="FT58" s="50"/>
      <c r="FU58" s="50"/>
      <c r="FV58" s="50"/>
      <c r="FW58" s="50"/>
      <c r="FX58" s="59"/>
      <c r="FY58" s="60"/>
      <c r="FZ58" s="17"/>
      <c r="GA58" s="17"/>
      <c r="GB58" s="58"/>
      <c r="GC58" s="50"/>
      <c r="GD58" s="50"/>
      <c r="GE58" s="50"/>
      <c r="GF58" s="50"/>
      <c r="GG58" s="50"/>
      <c r="GH58" s="50"/>
      <c r="GI58" s="59"/>
      <c r="GJ58" s="60"/>
      <c r="GK58" s="17"/>
      <c r="GL58" s="17"/>
      <c r="GM58" s="58"/>
      <c r="GN58" s="50"/>
      <c r="GO58" s="50"/>
      <c r="GP58" s="50"/>
      <c r="GQ58" s="50"/>
      <c r="GR58" s="50"/>
      <c r="GS58" s="50"/>
      <c r="GT58" s="59"/>
      <c r="GU58" s="60"/>
      <c r="GV58" s="17"/>
      <c r="GW58" s="17"/>
      <c r="GX58" s="58"/>
      <c r="GY58" s="50"/>
      <c r="GZ58" s="50"/>
      <c r="HA58" s="50"/>
      <c r="HB58" s="50"/>
      <c r="HC58" s="50"/>
      <c r="HD58" s="50"/>
      <c r="HE58" s="59"/>
      <c r="HF58" s="60"/>
      <c r="HG58" s="17"/>
      <c r="HH58" s="17"/>
      <c r="HI58" s="58"/>
      <c r="HJ58" s="50"/>
      <c r="HK58" s="50"/>
      <c r="HL58" s="50"/>
      <c r="HM58" s="50"/>
      <c r="HN58" s="50"/>
      <c r="HO58" s="50"/>
      <c r="HP58" s="59"/>
      <c r="HQ58" s="60"/>
      <c r="HR58" s="17"/>
      <c r="HS58" s="17"/>
    </row>
    <row r="59" spans="1:227" x14ac:dyDescent="0.3">
      <c r="A59" s="65"/>
      <c r="B59" s="66"/>
      <c r="C59" s="67"/>
      <c r="D59" s="67"/>
      <c r="E59" s="59"/>
      <c r="F59" s="59"/>
      <c r="G59" s="17"/>
      <c r="H59" s="58"/>
      <c r="I59" s="50"/>
      <c r="J59" s="50"/>
      <c r="K59" s="50"/>
      <c r="L59" s="50"/>
      <c r="M59" s="50"/>
      <c r="N59" s="50"/>
      <c r="O59" s="59"/>
      <c r="P59" s="60"/>
      <c r="Q59" s="17"/>
      <c r="R59" s="17"/>
      <c r="S59" s="58"/>
      <c r="T59" s="50"/>
      <c r="U59" s="50"/>
      <c r="V59" s="50"/>
      <c r="W59" s="50"/>
      <c r="X59" s="50"/>
      <c r="Y59" s="50"/>
      <c r="Z59" s="59"/>
      <c r="AA59" s="60"/>
      <c r="AB59" s="17"/>
      <c r="AC59" s="17"/>
      <c r="AD59" s="58"/>
      <c r="AE59" s="50"/>
      <c r="AF59" s="50"/>
      <c r="AG59" s="50"/>
      <c r="AH59" s="50"/>
      <c r="AI59" s="50"/>
      <c r="AJ59" s="50"/>
      <c r="AK59" s="59"/>
      <c r="AL59" s="60"/>
      <c r="AM59" s="17"/>
      <c r="AN59" s="17"/>
      <c r="AO59" s="58"/>
      <c r="AP59" s="50"/>
      <c r="AQ59" s="50"/>
      <c r="AR59" s="50"/>
      <c r="AS59" s="50"/>
      <c r="AT59" s="50"/>
      <c r="AU59" s="50"/>
      <c r="AV59" s="59"/>
      <c r="AW59" s="60"/>
      <c r="AX59" s="17"/>
      <c r="AY59" s="17"/>
      <c r="AZ59" s="58"/>
      <c r="BA59" s="50"/>
      <c r="BB59" s="50"/>
      <c r="BC59" s="50"/>
      <c r="BD59" s="50"/>
      <c r="BE59" s="50"/>
      <c r="BF59" s="50"/>
      <c r="BG59" s="59"/>
      <c r="BH59" s="60"/>
      <c r="BI59" s="17"/>
      <c r="BJ59" s="17"/>
      <c r="BK59" s="58"/>
      <c r="BL59" s="50"/>
      <c r="BM59" s="50"/>
      <c r="BN59" s="50"/>
      <c r="BO59" s="50"/>
      <c r="BP59" s="50"/>
      <c r="BQ59" s="50"/>
      <c r="BR59" s="59"/>
      <c r="BS59" s="60"/>
      <c r="BT59" s="17"/>
      <c r="BU59" s="17"/>
      <c r="BV59" s="58"/>
      <c r="BW59" s="50"/>
      <c r="BX59" s="50"/>
      <c r="BY59" s="50"/>
      <c r="BZ59" s="50"/>
      <c r="CA59" s="50"/>
      <c r="CB59" s="50"/>
      <c r="CC59" s="59"/>
      <c r="CD59" s="60"/>
      <c r="CE59" s="17"/>
      <c r="CF59" s="17"/>
      <c r="CG59" s="58"/>
      <c r="CH59" s="50"/>
      <c r="CI59" s="50"/>
      <c r="CJ59" s="50"/>
      <c r="CK59" s="50"/>
      <c r="CL59" s="50"/>
      <c r="CM59" s="50"/>
      <c r="CN59" s="59"/>
      <c r="CO59" s="60"/>
      <c r="CP59" s="17"/>
      <c r="CQ59" s="17"/>
      <c r="CR59" s="58"/>
      <c r="CS59" s="50"/>
      <c r="CT59" s="50"/>
      <c r="CU59" s="50"/>
      <c r="CV59" s="50"/>
      <c r="CW59" s="50"/>
      <c r="CX59" s="50"/>
      <c r="CY59" s="59"/>
      <c r="CZ59" s="60"/>
      <c r="DA59" s="17"/>
      <c r="DB59" s="17"/>
      <c r="DC59" s="58"/>
      <c r="DD59" s="50"/>
      <c r="DE59" s="50"/>
      <c r="DF59" s="50"/>
      <c r="DG59" s="50"/>
      <c r="DH59" s="50"/>
      <c r="DI59" s="50"/>
      <c r="DJ59" s="59"/>
      <c r="DK59" s="60"/>
      <c r="DL59" s="17"/>
      <c r="DM59" s="17"/>
      <c r="DN59" s="58"/>
      <c r="DO59" s="50"/>
      <c r="DP59" s="50"/>
      <c r="DQ59" s="50"/>
      <c r="DR59" s="50"/>
      <c r="DS59" s="50"/>
      <c r="DT59" s="50"/>
      <c r="DU59" s="59"/>
      <c r="DV59" s="60"/>
      <c r="DW59" s="17"/>
      <c r="DX59" s="17"/>
      <c r="DY59" s="58"/>
      <c r="DZ59" s="50"/>
      <c r="EA59" s="50"/>
      <c r="EB59" s="50"/>
      <c r="EC59" s="50"/>
      <c r="ED59" s="50"/>
      <c r="EE59" s="50"/>
      <c r="EF59" s="59"/>
      <c r="EG59" s="60"/>
      <c r="EH59" s="17"/>
      <c r="EI59" s="17"/>
      <c r="EJ59" s="58"/>
      <c r="EK59" s="50"/>
      <c r="EL59" s="50"/>
      <c r="EM59" s="50"/>
      <c r="EN59" s="50"/>
      <c r="EO59" s="50"/>
      <c r="EP59" s="50"/>
      <c r="EQ59" s="59"/>
      <c r="ER59" s="60"/>
      <c r="ES59" s="17"/>
      <c r="ET59" s="17"/>
      <c r="EU59" s="58"/>
      <c r="EV59" s="50"/>
      <c r="EW59" s="50"/>
      <c r="EX59" s="50"/>
      <c r="EY59" s="50"/>
      <c r="EZ59" s="50"/>
      <c r="FA59" s="50"/>
      <c r="FB59" s="59"/>
      <c r="FC59" s="60"/>
      <c r="FD59" s="17"/>
      <c r="FE59" s="17"/>
      <c r="FF59" s="58"/>
      <c r="FG59" s="50"/>
      <c r="FH59" s="50"/>
      <c r="FI59" s="50"/>
      <c r="FJ59" s="50"/>
      <c r="FK59" s="50"/>
      <c r="FL59" s="50"/>
      <c r="FM59" s="59"/>
      <c r="FN59" s="60"/>
      <c r="FO59" s="17"/>
      <c r="FP59" s="17"/>
      <c r="FQ59" s="58"/>
      <c r="FR59" s="50"/>
      <c r="FS59" s="50"/>
      <c r="FT59" s="50"/>
      <c r="FU59" s="50"/>
      <c r="FV59" s="50"/>
      <c r="FW59" s="50"/>
      <c r="FX59" s="59"/>
      <c r="FY59" s="60"/>
      <c r="FZ59" s="17"/>
      <c r="GA59" s="17"/>
      <c r="GB59" s="58"/>
      <c r="GC59" s="50"/>
      <c r="GD59" s="50"/>
      <c r="GE59" s="50"/>
      <c r="GF59" s="50"/>
      <c r="GG59" s="50"/>
      <c r="GH59" s="50"/>
      <c r="GI59" s="59"/>
      <c r="GJ59" s="60"/>
      <c r="GK59" s="17"/>
      <c r="GL59" s="17"/>
      <c r="GM59" s="58"/>
      <c r="GN59" s="50"/>
      <c r="GO59" s="50"/>
      <c r="GP59" s="50"/>
      <c r="GQ59" s="50"/>
      <c r="GR59" s="50"/>
      <c r="GS59" s="50"/>
      <c r="GT59" s="59"/>
      <c r="GU59" s="60"/>
      <c r="GV59" s="17"/>
      <c r="GW59" s="17"/>
      <c r="GX59" s="58"/>
      <c r="GY59" s="50"/>
      <c r="GZ59" s="50"/>
      <c r="HA59" s="50"/>
      <c r="HB59" s="50"/>
      <c r="HC59" s="50"/>
      <c r="HD59" s="50"/>
      <c r="HE59" s="59"/>
      <c r="HF59" s="60"/>
      <c r="HG59" s="17"/>
      <c r="HH59" s="17"/>
      <c r="HI59" s="58"/>
      <c r="HJ59" s="50"/>
      <c r="HK59" s="50"/>
      <c r="HL59" s="50"/>
      <c r="HM59" s="50"/>
      <c r="HN59" s="50"/>
      <c r="HO59" s="50"/>
      <c r="HP59" s="59"/>
      <c r="HQ59" s="60"/>
      <c r="HR59" s="17"/>
      <c r="HS59" s="17"/>
    </row>
    <row r="60" spans="1:227" x14ac:dyDescent="0.3">
      <c r="A60" s="65"/>
      <c r="B60" s="66"/>
      <c r="C60" s="67"/>
      <c r="D60" s="67"/>
      <c r="E60" s="59"/>
      <c r="F60" s="59"/>
      <c r="G60" s="17"/>
      <c r="H60" s="58"/>
      <c r="I60" s="50"/>
      <c r="J60" s="50"/>
      <c r="K60" s="50"/>
      <c r="L60" s="50"/>
      <c r="M60" s="50"/>
      <c r="N60" s="50"/>
      <c r="O60" s="59"/>
      <c r="P60" s="60"/>
      <c r="Q60" s="17"/>
      <c r="R60" s="17"/>
      <c r="S60" s="58"/>
      <c r="T60" s="50"/>
      <c r="U60" s="50"/>
      <c r="V60" s="50"/>
      <c r="W60" s="50"/>
      <c r="X60" s="50"/>
      <c r="Y60" s="50"/>
      <c r="Z60" s="59"/>
      <c r="AA60" s="60"/>
      <c r="AB60" s="17"/>
      <c r="AC60" s="17"/>
      <c r="AD60" s="58"/>
      <c r="AE60" s="50"/>
      <c r="AF60" s="50"/>
      <c r="AG60" s="50"/>
      <c r="AH60" s="50"/>
      <c r="AI60" s="50"/>
      <c r="AJ60" s="50"/>
      <c r="AK60" s="59"/>
      <c r="AL60" s="60"/>
      <c r="AM60" s="17"/>
      <c r="AN60" s="17"/>
      <c r="AO60" s="58"/>
      <c r="AP60" s="50"/>
      <c r="AQ60" s="50"/>
      <c r="AR60" s="50"/>
      <c r="AS60" s="50"/>
      <c r="AT60" s="50"/>
      <c r="AU60" s="50"/>
      <c r="AV60" s="59"/>
      <c r="AW60" s="60"/>
      <c r="AX60" s="17"/>
      <c r="AY60" s="17"/>
      <c r="AZ60" s="58"/>
      <c r="BA60" s="50"/>
      <c r="BB60" s="50"/>
      <c r="BC60" s="50"/>
      <c r="BD60" s="50"/>
      <c r="BE60" s="50"/>
      <c r="BF60" s="50"/>
      <c r="BG60" s="59"/>
      <c r="BH60" s="60"/>
      <c r="BI60" s="17"/>
      <c r="BJ60" s="17"/>
      <c r="BK60" s="58"/>
      <c r="BL60" s="50"/>
      <c r="BM60" s="50"/>
      <c r="BN60" s="50"/>
      <c r="BO60" s="50"/>
      <c r="BP60" s="50"/>
      <c r="BQ60" s="50"/>
      <c r="BR60" s="59"/>
      <c r="BS60" s="60"/>
      <c r="BT60" s="17"/>
      <c r="BU60" s="17"/>
      <c r="BV60" s="58"/>
      <c r="BW60" s="50"/>
      <c r="BX60" s="50"/>
      <c r="BY60" s="50"/>
      <c r="BZ60" s="50"/>
      <c r="CA60" s="50"/>
      <c r="CB60" s="50"/>
      <c r="CC60" s="59"/>
      <c r="CD60" s="60"/>
      <c r="CE60" s="17"/>
      <c r="CF60" s="17"/>
      <c r="CG60" s="58"/>
      <c r="CH60" s="50"/>
      <c r="CI60" s="50"/>
      <c r="CJ60" s="50"/>
      <c r="CK60" s="50"/>
      <c r="CL60" s="50"/>
      <c r="CM60" s="50"/>
      <c r="CN60" s="59"/>
      <c r="CO60" s="60"/>
      <c r="CP60" s="17"/>
      <c r="CQ60" s="17"/>
      <c r="CR60" s="58"/>
      <c r="CS60" s="50"/>
      <c r="CT60" s="50"/>
      <c r="CU60" s="50"/>
      <c r="CV60" s="50"/>
      <c r="CW60" s="50"/>
      <c r="CX60" s="50"/>
      <c r="CY60" s="59"/>
      <c r="CZ60" s="60"/>
      <c r="DA60" s="17"/>
      <c r="DB60" s="17"/>
      <c r="DC60" s="58"/>
      <c r="DD60" s="50"/>
      <c r="DE60" s="50"/>
      <c r="DF60" s="50"/>
      <c r="DG60" s="50"/>
      <c r="DH60" s="50"/>
      <c r="DI60" s="50"/>
      <c r="DJ60" s="59"/>
      <c r="DK60" s="60"/>
      <c r="DL60" s="17"/>
      <c r="DM60" s="17"/>
      <c r="DN60" s="58"/>
      <c r="DO60" s="50"/>
      <c r="DP60" s="50"/>
      <c r="DQ60" s="50"/>
      <c r="DR60" s="50"/>
      <c r="DS60" s="50"/>
      <c r="DT60" s="50"/>
      <c r="DU60" s="59"/>
      <c r="DV60" s="60"/>
      <c r="DW60" s="17"/>
      <c r="DX60" s="17"/>
      <c r="DY60" s="58"/>
      <c r="DZ60" s="50"/>
      <c r="EA60" s="50"/>
      <c r="EB60" s="50"/>
      <c r="EC60" s="50"/>
      <c r="ED60" s="50"/>
      <c r="EE60" s="50"/>
      <c r="EF60" s="59"/>
      <c r="EG60" s="60"/>
      <c r="EH60" s="17"/>
      <c r="EI60" s="17"/>
      <c r="EJ60" s="58"/>
      <c r="EK60" s="50"/>
      <c r="EL60" s="50"/>
      <c r="EM60" s="50"/>
      <c r="EN60" s="50"/>
      <c r="EO60" s="50"/>
      <c r="EP60" s="50"/>
      <c r="EQ60" s="59"/>
      <c r="ER60" s="60"/>
      <c r="ES60" s="17"/>
      <c r="ET60" s="17"/>
      <c r="EU60" s="58"/>
      <c r="EV60" s="50"/>
      <c r="EW60" s="50"/>
      <c r="EX60" s="50"/>
      <c r="EY60" s="50"/>
      <c r="EZ60" s="50"/>
      <c r="FA60" s="50"/>
      <c r="FB60" s="59"/>
      <c r="FC60" s="60"/>
      <c r="FD60" s="17"/>
      <c r="FE60" s="17"/>
      <c r="FF60" s="58"/>
      <c r="FG60" s="50"/>
      <c r="FH60" s="50"/>
      <c r="FI60" s="50"/>
      <c r="FJ60" s="50"/>
      <c r="FK60" s="50"/>
      <c r="FL60" s="50"/>
      <c r="FM60" s="59"/>
      <c r="FN60" s="60"/>
      <c r="FO60" s="17"/>
      <c r="FP60" s="17"/>
      <c r="FQ60" s="58"/>
      <c r="FR60" s="50"/>
      <c r="FS60" s="50"/>
      <c r="FT60" s="50"/>
      <c r="FU60" s="50"/>
      <c r="FV60" s="50"/>
      <c r="FW60" s="50"/>
      <c r="FX60" s="59"/>
      <c r="FY60" s="60"/>
      <c r="FZ60" s="17"/>
      <c r="GA60" s="17"/>
      <c r="GB60" s="58"/>
      <c r="GC60" s="50"/>
      <c r="GD60" s="50"/>
      <c r="GE60" s="50"/>
      <c r="GF60" s="50"/>
      <c r="GG60" s="50"/>
      <c r="GH60" s="50"/>
      <c r="GI60" s="59"/>
      <c r="GJ60" s="60"/>
      <c r="GK60" s="17"/>
      <c r="GL60" s="17"/>
      <c r="GM60" s="58"/>
      <c r="GN60" s="50"/>
      <c r="GO60" s="50"/>
      <c r="GP60" s="50"/>
      <c r="GQ60" s="50"/>
      <c r="GR60" s="50"/>
      <c r="GS60" s="50"/>
      <c r="GT60" s="59"/>
      <c r="GU60" s="60"/>
      <c r="GV60" s="17"/>
      <c r="GW60" s="17"/>
      <c r="GX60" s="58"/>
      <c r="GY60" s="50"/>
      <c r="GZ60" s="50"/>
      <c r="HA60" s="50"/>
      <c r="HB60" s="50"/>
      <c r="HC60" s="50"/>
      <c r="HD60" s="50"/>
      <c r="HE60" s="59"/>
      <c r="HF60" s="60"/>
      <c r="HG60" s="17"/>
      <c r="HH60" s="17"/>
      <c r="HI60" s="58"/>
      <c r="HJ60" s="50"/>
      <c r="HK60" s="50"/>
      <c r="HL60" s="50"/>
      <c r="HM60" s="50"/>
      <c r="HN60" s="50"/>
      <c r="HO60" s="50"/>
      <c r="HP60" s="59"/>
      <c r="HQ60" s="60"/>
      <c r="HR60" s="17"/>
      <c r="HS60" s="17"/>
    </row>
    <row r="61" spans="1:227" x14ac:dyDescent="0.3">
      <c r="A61" s="65"/>
      <c r="B61" s="69"/>
      <c r="C61" s="67"/>
      <c r="D61" s="67"/>
      <c r="E61" s="59"/>
      <c r="F61" s="59"/>
      <c r="G61" s="17"/>
      <c r="H61" s="58"/>
      <c r="I61" s="50"/>
      <c r="J61" s="50"/>
      <c r="K61" s="50"/>
      <c r="L61" s="50"/>
      <c r="M61" s="50"/>
      <c r="N61" s="50"/>
      <c r="O61" s="59"/>
      <c r="P61" s="60"/>
      <c r="Q61" s="17"/>
      <c r="R61" s="17"/>
      <c r="S61" s="58"/>
      <c r="T61" s="50"/>
      <c r="U61" s="50"/>
      <c r="V61" s="50"/>
      <c r="W61" s="50"/>
      <c r="X61" s="50"/>
      <c r="Y61" s="50"/>
      <c r="Z61" s="59"/>
      <c r="AA61" s="60"/>
      <c r="AB61" s="17"/>
      <c r="AC61" s="17"/>
      <c r="AD61" s="58"/>
      <c r="AE61" s="50"/>
      <c r="AF61" s="50"/>
      <c r="AG61" s="50"/>
      <c r="AH61" s="50"/>
      <c r="AI61" s="50"/>
      <c r="AJ61" s="50"/>
      <c r="AK61" s="59"/>
      <c r="AL61" s="60"/>
      <c r="AM61" s="17"/>
      <c r="AN61" s="17"/>
      <c r="AO61" s="58"/>
      <c r="AP61" s="50"/>
      <c r="AQ61" s="50"/>
      <c r="AR61" s="50"/>
      <c r="AS61" s="50"/>
      <c r="AT61" s="50"/>
      <c r="AU61" s="50"/>
      <c r="AV61" s="59"/>
      <c r="AW61" s="60"/>
      <c r="AX61" s="17"/>
      <c r="AY61" s="17"/>
      <c r="AZ61" s="58"/>
      <c r="BA61" s="50"/>
      <c r="BB61" s="50"/>
      <c r="BC61" s="50"/>
      <c r="BD61" s="50"/>
      <c r="BE61" s="50"/>
      <c r="BF61" s="50"/>
      <c r="BG61" s="59"/>
      <c r="BH61" s="60"/>
      <c r="BI61" s="17"/>
      <c r="BJ61" s="17"/>
      <c r="BK61" s="58"/>
      <c r="BL61" s="50"/>
      <c r="BM61" s="50"/>
      <c r="BN61" s="50"/>
      <c r="BO61" s="50"/>
      <c r="BP61" s="50"/>
      <c r="BQ61" s="50"/>
      <c r="BR61" s="59"/>
      <c r="BS61" s="60"/>
      <c r="BT61" s="17"/>
      <c r="BU61" s="17"/>
      <c r="BV61" s="58"/>
      <c r="BW61" s="50"/>
      <c r="BX61" s="50"/>
      <c r="BY61" s="50"/>
      <c r="BZ61" s="50"/>
      <c r="CA61" s="50"/>
      <c r="CB61" s="50"/>
      <c r="CC61" s="59"/>
      <c r="CD61" s="60"/>
      <c r="CE61" s="17"/>
      <c r="CF61" s="17"/>
      <c r="CG61" s="58"/>
      <c r="CH61" s="50"/>
      <c r="CI61" s="50"/>
      <c r="CJ61" s="50"/>
      <c r="CK61" s="50"/>
      <c r="CL61" s="50"/>
      <c r="CM61" s="50"/>
      <c r="CN61" s="59"/>
      <c r="CO61" s="60"/>
      <c r="CP61" s="17"/>
      <c r="CQ61" s="17"/>
      <c r="CR61" s="58"/>
      <c r="CS61" s="50"/>
      <c r="CT61" s="50"/>
      <c r="CU61" s="50"/>
      <c r="CV61" s="50"/>
      <c r="CW61" s="50"/>
      <c r="CX61" s="50"/>
      <c r="CY61" s="59"/>
      <c r="CZ61" s="60"/>
      <c r="DA61" s="17"/>
      <c r="DB61" s="17"/>
      <c r="DC61" s="58"/>
      <c r="DD61" s="50"/>
      <c r="DE61" s="50"/>
      <c r="DF61" s="50"/>
      <c r="DG61" s="50"/>
      <c r="DH61" s="50"/>
      <c r="DI61" s="50"/>
      <c r="DJ61" s="59"/>
      <c r="DK61" s="60"/>
      <c r="DL61" s="17"/>
      <c r="DM61" s="17"/>
      <c r="DN61" s="58"/>
      <c r="DO61" s="50"/>
      <c r="DP61" s="50"/>
      <c r="DQ61" s="50"/>
      <c r="DR61" s="50"/>
      <c r="DS61" s="50"/>
      <c r="DT61" s="50"/>
      <c r="DU61" s="59"/>
      <c r="DV61" s="60"/>
      <c r="DW61" s="17"/>
      <c r="DX61" s="17"/>
      <c r="DY61" s="58"/>
      <c r="DZ61" s="50"/>
      <c r="EA61" s="50"/>
      <c r="EB61" s="50"/>
      <c r="EC61" s="50"/>
      <c r="ED61" s="50"/>
      <c r="EE61" s="50"/>
      <c r="EF61" s="59"/>
      <c r="EG61" s="60"/>
      <c r="EH61" s="17"/>
      <c r="EI61" s="17"/>
      <c r="EJ61" s="58"/>
      <c r="EK61" s="50"/>
      <c r="EL61" s="50"/>
      <c r="EM61" s="50"/>
      <c r="EN61" s="50"/>
      <c r="EO61" s="50"/>
      <c r="EP61" s="50"/>
      <c r="EQ61" s="59"/>
      <c r="ER61" s="60"/>
      <c r="ES61" s="17"/>
      <c r="ET61" s="17"/>
      <c r="EU61" s="58"/>
      <c r="EV61" s="50"/>
      <c r="EW61" s="50"/>
      <c r="EX61" s="50"/>
      <c r="EY61" s="50"/>
      <c r="EZ61" s="50"/>
      <c r="FA61" s="50"/>
      <c r="FB61" s="59"/>
      <c r="FC61" s="60"/>
      <c r="FD61" s="17"/>
      <c r="FE61" s="17"/>
      <c r="FF61" s="58"/>
      <c r="FG61" s="50"/>
      <c r="FH61" s="50"/>
      <c r="FI61" s="50"/>
      <c r="FJ61" s="50"/>
      <c r="FK61" s="50"/>
      <c r="FL61" s="50"/>
      <c r="FM61" s="59"/>
      <c r="FN61" s="60"/>
      <c r="FO61" s="17"/>
      <c r="FP61" s="17"/>
      <c r="FQ61" s="58"/>
      <c r="FR61" s="50"/>
      <c r="FS61" s="50"/>
      <c r="FT61" s="50"/>
      <c r="FU61" s="50"/>
      <c r="FV61" s="50"/>
      <c r="FW61" s="50"/>
      <c r="FX61" s="59"/>
      <c r="FY61" s="60"/>
      <c r="FZ61" s="17"/>
      <c r="GA61" s="17"/>
      <c r="GB61" s="58"/>
      <c r="GC61" s="50"/>
      <c r="GD61" s="50"/>
      <c r="GE61" s="50"/>
      <c r="GF61" s="50"/>
      <c r="GG61" s="50"/>
      <c r="GH61" s="50"/>
      <c r="GI61" s="59"/>
      <c r="GJ61" s="60"/>
      <c r="GK61" s="17"/>
      <c r="GL61" s="17"/>
      <c r="GM61" s="58"/>
      <c r="GN61" s="50"/>
      <c r="GO61" s="50"/>
      <c r="GP61" s="50"/>
      <c r="GQ61" s="50"/>
      <c r="GR61" s="50"/>
      <c r="GS61" s="50"/>
      <c r="GT61" s="59"/>
      <c r="GU61" s="60"/>
      <c r="GV61" s="17"/>
      <c r="GW61" s="17"/>
      <c r="GX61" s="58"/>
      <c r="GY61" s="50"/>
      <c r="GZ61" s="50"/>
      <c r="HA61" s="50"/>
      <c r="HB61" s="50"/>
      <c r="HC61" s="50"/>
      <c r="HD61" s="50"/>
      <c r="HE61" s="59"/>
      <c r="HF61" s="60"/>
      <c r="HG61" s="17"/>
      <c r="HH61" s="17"/>
      <c r="HI61" s="58"/>
      <c r="HJ61" s="50"/>
      <c r="HK61" s="50"/>
      <c r="HL61" s="50"/>
      <c r="HM61" s="50"/>
      <c r="HN61" s="50"/>
      <c r="HO61" s="50"/>
      <c r="HP61" s="59"/>
      <c r="HQ61" s="60"/>
      <c r="HR61" s="17"/>
      <c r="HS61" s="17"/>
    </row>
    <row r="62" spans="1:227" x14ac:dyDescent="0.3">
      <c r="A62" s="65"/>
      <c r="B62" s="69"/>
      <c r="C62" s="67"/>
      <c r="D62" s="67"/>
      <c r="E62" s="59"/>
      <c r="F62" s="59"/>
      <c r="G62" s="17"/>
      <c r="H62" s="58"/>
      <c r="I62" s="50"/>
      <c r="J62" s="50"/>
      <c r="K62" s="50"/>
      <c r="L62" s="50"/>
      <c r="M62" s="50"/>
      <c r="N62" s="50"/>
      <c r="O62" s="59"/>
      <c r="P62" s="60"/>
      <c r="Q62" s="17"/>
      <c r="R62" s="17"/>
      <c r="S62" s="58"/>
      <c r="T62" s="50"/>
      <c r="U62" s="50"/>
      <c r="V62" s="50"/>
      <c r="W62" s="50"/>
      <c r="X62" s="50"/>
      <c r="Y62" s="50"/>
      <c r="Z62" s="59"/>
      <c r="AA62" s="60"/>
      <c r="AB62" s="17"/>
      <c r="AC62" s="17"/>
      <c r="AD62" s="58"/>
      <c r="AE62" s="50"/>
      <c r="AF62" s="50"/>
      <c r="AG62" s="50"/>
      <c r="AH62" s="50"/>
      <c r="AI62" s="50"/>
      <c r="AJ62" s="50"/>
      <c r="AK62" s="59"/>
      <c r="AL62" s="60"/>
      <c r="AM62" s="17"/>
      <c r="AN62" s="17"/>
      <c r="AO62" s="58"/>
      <c r="AP62" s="50"/>
      <c r="AQ62" s="50"/>
      <c r="AR62" s="50"/>
      <c r="AS62" s="50"/>
      <c r="AT62" s="50"/>
      <c r="AU62" s="50"/>
      <c r="AV62" s="59"/>
      <c r="AW62" s="60"/>
      <c r="AX62" s="17"/>
      <c r="AY62" s="17"/>
      <c r="AZ62" s="58"/>
      <c r="BA62" s="50"/>
      <c r="BB62" s="50"/>
      <c r="BC62" s="50"/>
      <c r="BD62" s="50"/>
      <c r="BE62" s="50"/>
      <c r="BF62" s="50"/>
      <c r="BG62" s="59"/>
      <c r="BH62" s="60"/>
      <c r="BI62" s="17"/>
      <c r="BJ62" s="17"/>
      <c r="BK62" s="58"/>
      <c r="BL62" s="50"/>
      <c r="BM62" s="50"/>
      <c r="BN62" s="50"/>
      <c r="BO62" s="50"/>
      <c r="BP62" s="50"/>
      <c r="BQ62" s="50"/>
      <c r="BR62" s="59"/>
      <c r="BS62" s="60"/>
      <c r="BT62" s="17"/>
      <c r="BU62" s="17"/>
      <c r="BV62" s="58"/>
      <c r="BW62" s="50"/>
      <c r="BX62" s="50"/>
      <c r="BY62" s="50"/>
      <c r="BZ62" s="50"/>
      <c r="CA62" s="50"/>
      <c r="CB62" s="50"/>
      <c r="CC62" s="59"/>
      <c r="CD62" s="60"/>
      <c r="CE62" s="17"/>
      <c r="CF62" s="17"/>
      <c r="CG62" s="58"/>
      <c r="CH62" s="50"/>
      <c r="CI62" s="50"/>
      <c r="CJ62" s="50"/>
      <c r="CK62" s="50"/>
      <c r="CL62" s="50"/>
      <c r="CM62" s="50"/>
      <c r="CN62" s="59"/>
      <c r="CO62" s="60"/>
      <c r="CP62" s="17"/>
      <c r="CQ62" s="17"/>
      <c r="CR62" s="58"/>
      <c r="CS62" s="50"/>
      <c r="CT62" s="50"/>
      <c r="CU62" s="50"/>
      <c r="CV62" s="50"/>
      <c r="CW62" s="50"/>
      <c r="CX62" s="50"/>
      <c r="CY62" s="59"/>
      <c r="CZ62" s="60"/>
      <c r="DA62" s="17"/>
      <c r="DB62" s="17"/>
      <c r="DC62" s="58"/>
      <c r="DD62" s="50"/>
      <c r="DE62" s="50"/>
      <c r="DF62" s="50"/>
      <c r="DG62" s="50"/>
      <c r="DH62" s="50"/>
      <c r="DI62" s="50"/>
      <c r="DJ62" s="59"/>
      <c r="DK62" s="60"/>
      <c r="DL62" s="17"/>
      <c r="DM62" s="17"/>
      <c r="DN62" s="58"/>
      <c r="DO62" s="50"/>
      <c r="DP62" s="50"/>
      <c r="DQ62" s="50"/>
      <c r="DR62" s="50"/>
      <c r="DS62" s="50"/>
      <c r="DT62" s="50"/>
      <c r="DU62" s="59"/>
      <c r="DV62" s="60"/>
      <c r="DW62" s="17"/>
      <c r="DX62" s="17"/>
      <c r="DY62" s="58"/>
      <c r="DZ62" s="50"/>
      <c r="EA62" s="50"/>
      <c r="EB62" s="50"/>
      <c r="EC62" s="50"/>
      <c r="ED62" s="50"/>
      <c r="EE62" s="50"/>
      <c r="EF62" s="59"/>
      <c r="EG62" s="60"/>
      <c r="EH62" s="17"/>
      <c r="EI62" s="17"/>
      <c r="EJ62" s="58"/>
      <c r="EK62" s="50"/>
      <c r="EL62" s="50"/>
      <c r="EM62" s="50"/>
      <c r="EN62" s="50"/>
      <c r="EO62" s="50"/>
      <c r="EP62" s="50"/>
      <c r="EQ62" s="59"/>
      <c r="ER62" s="60"/>
      <c r="ES62" s="17"/>
      <c r="ET62" s="17"/>
      <c r="EU62" s="58"/>
      <c r="EV62" s="50"/>
      <c r="EW62" s="50"/>
      <c r="EX62" s="50"/>
      <c r="EY62" s="50"/>
      <c r="EZ62" s="50"/>
      <c r="FA62" s="50"/>
      <c r="FB62" s="59"/>
      <c r="FC62" s="60"/>
      <c r="FD62" s="17"/>
      <c r="FE62" s="17"/>
      <c r="FF62" s="58"/>
      <c r="FG62" s="50"/>
      <c r="FH62" s="50"/>
      <c r="FI62" s="50"/>
      <c r="FJ62" s="50"/>
      <c r="FK62" s="50"/>
      <c r="FL62" s="50"/>
      <c r="FM62" s="59"/>
      <c r="FN62" s="60"/>
      <c r="FO62" s="17"/>
      <c r="FP62" s="17"/>
      <c r="FQ62" s="58"/>
      <c r="FR62" s="50"/>
      <c r="FS62" s="50"/>
      <c r="FT62" s="50"/>
      <c r="FU62" s="50"/>
      <c r="FV62" s="50"/>
      <c r="FW62" s="50"/>
      <c r="FX62" s="59"/>
      <c r="FY62" s="60"/>
      <c r="FZ62" s="17"/>
      <c r="GA62" s="17"/>
      <c r="GB62" s="58"/>
      <c r="GC62" s="50"/>
      <c r="GD62" s="50"/>
      <c r="GE62" s="50"/>
      <c r="GF62" s="50"/>
      <c r="GG62" s="50"/>
      <c r="GH62" s="50"/>
      <c r="GI62" s="59"/>
      <c r="GJ62" s="60"/>
      <c r="GK62" s="17"/>
      <c r="GL62" s="17"/>
      <c r="GM62" s="58"/>
      <c r="GN62" s="50"/>
      <c r="GO62" s="50"/>
      <c r="GP62" s="50"/>
      <c r="GQ62" s="50"/>
      <c r="GR62" s="50"/>
      <c r="GS62" s="50"/>
      <c r="GT62" s="59"/>
      <c r="GU62" s="60"/>
      <c r="GV62" s="17"/>
      <c r="GW62" s="17"/>
      <c r="GX62" s="58"/>
      <c r="GY62" s="50"/>
      <c r="GZ62" s="50"/>
      <c r="HA62" s="50"/>
      <c r="HB62" s="50"/>
      <c r="HC62" s="50"/>
      <c r="HD62" s="50"/>
      <c r="HE62" s="59"/>
      <c r="HF62" s="60"/>
      <c r="HG62" s="17"/>
      <c r="HH62" s="17"/>
      <c r="HI62" s="58"/>
      <c r="HJ62" s="50"/>
      <c r="HK62" s="50"/>
      <c r="HL62" s="50"/>
      <c r="HM62" s="50"/>
      <c r="HN62" s="50"/>
      <c r="HO62" s="50"/>
      <c r="HP62" s="59"/>
      <c r="HQ62" s="60"/>
      <c r="HR62" s="17"/>
      <c r="HS62" s="17"/>
    </row>
    <row r="63" spans="1:227" x14ac:dyDescent="0.3">
      <c r="A63" s="65"/>
      <c r="B63" s="66"/>
      <c r="C63" s="67"/>
      <c r="D63" s="67"/>
      <c r="E63" s="59"/>
      <c r="F63" s="59"/>
      <c r="G63" s="17"/>
      <c r="H63" s="58"/>
      <c r="I63" s="50"/>
      <c r="J63" s="50"/>
      <c r="K63" s="50"/>
      <c r="L63" s="50"/>
      <c r="M63" s="50"/>
      <c r="N63" s="50"/>
      <c r="O63" s="59"/>
      <c r="P63" s="60"/>
      <c r="Q63" s="17"/>
      <c r="R63" s="17"/>
      <c r="S63" s="58"/>
      <c r="T63" s="50"/>
      <c r="U63" s="50"/>
      <c r="V63" s="50"/>
      <c r="W63" s="50"/>
      <c r="X63" s="50"/>
      <c r="Y63" s="50"/>
      <c r="Z63" s="59"/>
      <c r="AA63" s="60"/>
      <c r="AB63" s="17"/>
      <c r="AC63" s="17"/>
      <c r="AD63" s="58"/>
      <c r="AE63" s="50"/>
      <c r="AF63" s="50"/>
      <c r="AG63" s="50"/>
      <c r="AH63" s="50"/>
      <c r="AI63" s="50"/>
      <c r="AJ63" s="50"/>
      <c r="AK63" s="59"/>
      <c r="AL63" s="60"/>
      <c r="AM63" s="17"/>
      <c r="AN63" s="17"/>
      <c r="AO63" s="58"/>
      <c r="AP63" s="50"/>
      <c r="AQ63" s="50"/>
      <c r="AR63" s="50"/>
      <c r="AS63" s="50"/>
      <c r="AT63" s="50"/>
      <c r="AU63" s="50"/>
      <c r="AV63" s="59"/>
      <c r="AW63" s="60"/>
      <c r="AX63" s="17"/>
      <c r="AY63" s="17"/>
      <c r="AZ63" s="58"/>
      <c r="BA63" s="50"/>
      <c r="BB63" s="50"/>
      <c r="BC63" s="50"/>
      <c r="BD63" s="50"/>
      <c r="BE63" s="50"/>
      <c r="BF63" s="50"/>
      <c r="BG63" s="59"/>
      <c r="BH63" s="60"/>
      <c r="BI63" s="17"/>
      <c r="BJ63" s="17"/>
      <c r="BK63" s="58"/>
      <c r="BL63" s="50"/>
      <c r="BM63" s="50"/>
      <c r="BN63" s="50"/>
      <c r="BO63" s="50"/>
      <c r="BP63" s="50"/>
      <c r="BQ63" s="50"/>
      <c r="BR63" s="59"/>
      <c r="BS63" s="60"/>
      <c r="BT63" s="17"/>
      <c r="BU63" s="17"/>
      <c r="BV63" s="58"/>
      <c r="BW63" s="50"/>
      <c r="BX63" s="50"/>
      <c r="BY63" s="50"/>
      <c r="BZ63" s="50"/>
      <c r="CA63" s="50"/>
      <c r="CB63" s="50"/>
      <c r="CC63" s="59"/>
      <c r="CD63" s="60"/>
      <c r="CE63" s="17"/>
      <c r="CF63" s="17"/>
      <c r="CG63" s="58"/>
      <c r="CH63" s="50"/>
      <c r="CI63" s="50"/>
      <c r="CJ63" s="50"/>
      <c r="CK63" s="50"/>
      <c r="CL63" s="50"/>
      <c r="CM63" s="50"/>
      <c r="CN63" s="59"/>
      <c r="CO63" s="60"/>
      <c r="CP63" s="17"/>
      <c r="CQ63" s="17"/>
      <c r="CR63" s="58"/>
      <c r="CS63" s="50"/>
      <c r="CT63" s="50"/>
      <c r="CU63" s="50"/>
      <c r="CV63" s="50"/>
      <c r="CW63" s="50"/>
      <c r="CX63" s="50"/>
      <c r="CY63" s="59"/>
      <c r="CZ63" s="60"/>
      <c r="DA63" s="17"/>
      <c r="DB63" s="17"/>
      <c r="DC63" s="58"/>
      <c r="DD63" s="50"/>
      <c r="DE63" s="50"/>
      <c r="DF63" s="50"/>
      <c r="DG63" s="50"/>
      <c r="DH63" s="50"/>
      <c r="DI63" s="50"/>
      <c r="DJ63" s="59"/>
      <c r="DK63" s="60"/>
      <c r="DL63" s="17"/>
      <c r="DM63" s="17"/>
      <c r="DN63" s="58"/>
      <c r="DO63" s="50"/>
      <c r="DP63" s="50"/>
      <c r="DQ63" s="50"/>
      <c r="DR63" s="50"/>
      <c r="DS63" s="50"/>
      <c r="DT63" s="50"/>
      <c r="DU63" s="59"/>
      <c r="DV63" s="60"/>
      <c r="DW63" s="17"/>
      <c r="DX63" s="17"/>
      <c r="DY63" s="58"/>
      <c r="DZ63" s="50"/>
      <c r="EA63" s="50"/>
      <c r="EB63" s="50"/>
      <c r="EC63" s="50"/>
      <c r="ED63" s="50"/>
      <c r="EE63" s="50"/>
      <c r="EF63" s="59"/>
      <c r="EG63" s="60"/>
      <c r="EH63" s="17"/>
      <c r="EI63" s="17"/>
      <c r="EJ63" s="58"/>
      <c r="EK63" s="50"/>
      <c r="EL63" s="50"/>
      <c r="EM63" s="50"/>
      <c r="EN63" s="50"/>
      <c r="EO63" s="50"/>
      <c r="EP63" s="50"/>
      <c r="EQ63" s="59"/>
      <c r="ER63" s="60"/>
      <c r="ES63" s="17"/>
      <c r="ET63" s="17"/>
      <c r="EU63" s="58"/>
      <c r="EV63" s="50"/>
      <c r="EW63" s="50"/>
      <c r="EX63" s="50"/>
      <c r="EY63" s="50"/>
      <c r="EZ63" s="50"/>
      <c r="FA63" s="50"/>
      <c r="FB63" s="59"/>
      <c r="FC63" s="60"/>
      <c r="FD63" s="17"/>
      <c r="FE63" s="17"/>
      <c r="FF63" s="58"/>
      <c r="FG63" s="50"/>
      <c r="FH63" s="50"/>
      <c r="FI63" s="50"/>
      <c r="FJ63" s="50"/>
      <c r="FK63" s="50"/>
      <c r="FL63" s="50"/>
      <c r="FM63" s="59"/>
      <c r="FN63" s="60"/>
      <c r="FO63" s="17"/>
      <c r="FP63" s="17"/>
      <c r="FQ63" s="58"/>
      <c r="FR63" s="50"/>
      <c r="FS63" s="50"/>
      <c r="FT63" s="50"/>
      <c r="FU63" s="50"/>
      <c r="FV63" s="50"/>
      <c r="FW63" s="50"/>
      <c r="FX63" s="59"/>
      <c r="FY63" s="60"/>
      <c r="FZ63" s="17"/>
      <c r="GA63" s="17"/>
      <c r="GB63" s="58"/>
      <c r="GC63" s="50"/>
      <c r="GD63" s="50"/>
      <c r="GE63" s="50"/>
      <c r="GF63" s="50"/>
      <c r="GG63" s="50"/>
      <c r="GH63" s="50"/>
      <c r="GI63" s="59"/>
      <c r="GJ63" s="60"/>
      <c r="GK63" s="17"/>
      <c r="GL63" s="17"/>
      <c r="GM63" s="58"/>
      <c r="GN63" s="50"/>
      <c r="GO63" s="50"/>
      <c r="GP63" s="50"/>
      <c r="GQ63" s="50"/>
      <c r="GR63" s="50"/>
      <c r="GS63" s="50"/>
      <c r="GT63" s="59"/>
      <c r="GU63" s="60"/>
      <c r="GV63" s="17"/>
      <c r="GW63" s="17"/>
      <c r="GX63" s="58"/>
      <c r="GY63" s="50"/>
      <c r="GZ63" s="50"/>
      <c r="HA63" s="50"/>
      <c r="HB63" s="50"/>
      <c r="HC63" s="50"/>
      <c r="HD63" s="50"/>
      <c r="HE63" s="59"/>
      <c r="HF63" s="60"/>
      <c r="HG63" s="17"/>
      <c r="HH63" s="17"/>
      <c r="HI63" s="58"/>
      <c r="HJ63" s="50"/>
      <c r="HK63" s="50"/>
      <c r="HL63" s="50"/>
      <c r="HM63" s="50"/>
      <c r="HN63" s="50"/>
      <c r="HO63" s="50"/>
      <c r="HP63" s="59"/>
      <c r="HQ63" s="60"/>
      <c r="HR63" s="17"/>
      <c r="HS63" s="17"/>
    </row>
    <row r="64" spans="1:227" x14ac:dyDescent="0.3">
      <c r="A64" s="65"/>
      <c r="B64" s="66"/>
      <c r="C64" s="67"/>
      <c r="D64" s="67"/>
      <c r="E64" s="59"/>
      <c r="F64" s="59"/>
      <c r="G64" s="17"/>
      <c r="H64" s="58"/>
      <c r="I64" s="50"/>
      <c r="J64" s="50"/>
      <c r="K64" s="50"/>
      <c r="L64" s="50"/>
      <c r="M64" s="50"/>
      <c r="N64" s="50"/>
      <c r="O64" s="59"/>
      <c r="P64" s="60"/>
      <c r="Q64" s="17"/>
      <c r="R64" s="17"/>
      <c r="S64" s="58"/>
      <c r="T64" s="50"/>
      <c r="U64" s="50"/>
      <c r="V64" s="50"/>
      <c r="W64" s="50"/>
      <c r="X64" s="50"/>
      <c r="Y64" s="50"/>
      <c r="Z64" s="59"/>
      <c r="AA64" s="60"/>
      <c r="AB64" s="17"/>
      <c r="AC64" s="17"/>
      <c r="AD64" s="58"/>
      <c r="AE64" s="50"/>
      <c r="AF64" s="50"/>
      <c r="AG64" s="50"/>
      <c r="AH64" s="50"/>
      <c r="AI64" s="50"/>
      <c r="AJ64" s="50"/>
      <c r="AK64" s="59"/>
      <c r="AL64" s="60"/>
      <c r="AM64" s="17"/>
      <c r="AN64" s="17"/>
      <c r="AO64" s="58"/>
      <c r="AP64" s="50"/>
      <c r="AQ64" s="50"/>
      <c r="AR64" s="50"/>
      <c r="AS64" s="50"/>
      <c r="AT64" s="50"/>
      <c r="AU64" s="50"/>
      <c r="AV64" s="59"/>
      <c r="AW64" s="60"/>
      <c r="AX64" s="17"/>
      <c r="AY64" s="17"/>
      <c r="AZ64" s="58"/>
      <c r="BA64" s="50"/>
      <c r="BB64" s="50"/>
      <c r="BC64" s="50"/>
      <c r="BD64" s="50"/>
      <c r="BE64" s="50"/>
      <c r="BF64" s="50"/>
      <c r="BG64" s="59"/>
      <c r="BH64" s="60"/>
      <c r="BI64" s="17"/>
      <c r="BJ64" s="17"/>
      <c r="BK64" s="58"/>
      <c r="BL64" s="50"/>
      <c r="BM64" s="50"/>
      <c r="BN64" s="50"/>
      <c r="BO64" s="50"/>
      <c r="BP64" s="50"/>
      <c r="BQ64" s="50"/>
      <c r="BR64" s="59"/>
      <c r="BS64" s="60"/>
      <c r="BT64" s="17"/>
      <c r="BU64" s="17"/>
      <c r="BV64" s="58"/>
      <c r="BW64" s="50"/>
      <c r="BX64" s="50"/>
      <c r="BY64" s="50"/>
      <c r="BZ64" s="50"/>
      <c r="CA64" s="50"/>
      <c r="CB64" s="50"/>
      <c r="CC64" s="59"/>
      <c r="CD64" s="60"/>
      <c r="CE64" s="17"/>
      <c r="CF64" s="17"/>
      <c r="CG64" s="58"/>
      <c r="CH64" s="50"/>
      <c r="CI64" s="50"/>
      <c r="CJ64" s="50"/>
      <c r="CK64" s="50"/>
      <c r="CL64" s="50"/>
      <c r="CM64" s="50"/>
      <c r="CN64" s="59"/>
      <c r="CO64" s="60"/>
      <c r="CP64" s="17"/>
      <c r="CQ64" s="17"/>
      <c r="CR64" s="58"/>
      <c r="CS64" s="50"/>
      <c r="CT64" s="50"/>
      <c r="CU64" s="50"/>
      <c r="CV64" s="50"/>
      <c r="CW64" s="50"/>
      <c r="CX64" s="50"/>
      <c r="CY64" s="59"/>
      <c r="CZ64" s="60"/>
      <c r="DA64" s="17"/>
      <c r="DB64" s="17"/>
      <c r="DC64" s="58"/>
      <c r="DD64" s="50"/>
      <c r="DE64" s="50"/>
      <c r="DF64" s="50"/>
      <c r="DG64" s="50"/>
      <c r="DH64" s="50"/>
      <c r="DI64" s="50"/>
      <c r="DJ64" s="59"/>
      <c r="DK64" s="60"/>
      <c r="DL64" s="17"/>
      <c r="DM64" s="17"/>
      <c r="DN64" s="58"/>
      <c r="DO64" s="50"/>
      <c r="DP64" s="50"/>
      <c r="DQ64" s="50"/>
      <c r="DR64" s="50"/>
      <c r="DS64" s="50"/>
      <c r="DT64" s="50"/>
      <c r="DU64" s="59"/>
      <c r="DV64" s="60"/>
      <c r="DW64" s="17"/>
      <c r="DX64" s="17"/>
      <c r="DY64" s="58"/>
      <c r="DZ64" s="50"/>
      <c r="EA64" s="50"/>
      <c r="EB64" s="50"/>
      <c r="EC64" s="50"/>
      <c r="ED64" s="50"/>
      <c r="EE64" s="50"/>
      <c r="EF64" s="59"/>
      <c r="EG64" s="60"/>
      <c r="EH64" s="17"/>
      <c r="EI64" s="17"/>
      <c r="EJ64" s="58"/>
      <c r="EK64" s="50"/>
      <c r="EL64" s="50"/>
      <c r="EM64" s="50"/>
      <c r="EN64" s="50"/>
      <c r="EO64" s="50"/>
      <c r="EP64" s="50"/>
      <c r="EQ64" s="59"/>
      <c r="ER64" s="60"/>
      <c r="ES64" s="17"/>
      <c r="ET64" s="17"/>
      <c r="EU64" s="58"/>
      <c r="EV64" s="50"/>
      <c r="EW64" s="50"/>
      <c r="EX64" s="50"/>
      <c r="EY64" s="50"/>
      <c r="EZ64" s="50"/>
      <c r="FA64" s="50"/>
      <c r="FB64" s="59"/>
      <c r="FC64" s="60"/>
      <c r="FD64" s="17"/>
      <c r="FE64" s="17"/>
      <c r="FF64" s="58"/>
      <c r="FG64" s="50"/>
      <c r="FH64" s="50"/>
      <c r="FI64" s="50"/>
      <c r="FJ64" s="50"/>
      <c r="FK64" s="50"/>
      <c r="FL64" s="50"/>
      <c r="FM64" s="59"/>
      <c r="FN64" s="60"/>
      <c r="FO64" s="17"/>
      <c r="FP64" s="17"/>
      <c r="FQ64" s="58"/>
      <c r="FR64" s="50"/>
      <c r="FS64" s="50"/>
      <c r="FT64" s="50"/>
      <c r="FU64" s="50"/>
      <c r="FV64" s="50"/>
      <c r="FW64" s="50"/>
      <c r="FX64" s="59"/>
      <c r="FY64" s="60"/>
      <c r="FZ64" s="17"/>
      <c r="GA64" s="17"/>
      <c r="GB64" s="58"/>
      <c r="GC64" s="50"/>
      <c r="GD64" s="50"/>
      <c r="GE64" s="50"/>
      <c r="GF64" s="50"/>
      <c r="GG64" s="50"/>
      <c r="GH64" s="50"/>
      <c r="GI64" s="59"/>
      <c r="GJ64" s="60"/>
      <c r="GK64" s="17"/>
      <c r="GL64" s="17"/>
      <c r="GM64" s="58"/>
      <c r="GN64" s="50"/>
      <c r="GO64" s="50"/>
      <c r="GP64" s="50"/>
      <c r="GQ64" s="50"/>
      <c r="GR64" s="50"/>
      <c r="GS64" s="50"/>
      <c r="GT64" s="59"/>
      <c r="GU64" s="60"/>
      <c r="GV64" s="17"/>
      <c r="GW64" s="17"/>
      <c r="GX64" s="58"/>
      <c r="GY64" s="50"/>
      <c r="GZ64" s="50"/>
      <c r="HA64" s="50"/>
      <c r="HB64" s="50"/>
      <c r="HC64" s="50"/>
      <c r="HD64" s="50"/>
      <c r="HE64" s="59"/>
      <c r="HF64" s="60"/>
      <c r="HG64" s="17"/>
      <c r="HH64" s="17"/>
      <c r="HI64" s="58"/>
      <c r="HJ64" s="50"/>
      <c r="HK64" s="50"/>
      <c r="HL64" s="50"/>
      <c r="HM64" s="50"/>
      <c r="HN64" s="50"/>
      <c r="HO64" s="50"/>
      <c r="HP64" s="59"/>
      <c r="HQ64" s="60"/>
      <c r="HR64" s="17"/>
      <c r="HS64" s="17"/>
    </row>
    <row r="65" spans="1:227" x14ac:dyDescent="0.3">
      <c r="A65" s="65"/>
      <c r="B65" s="66"/>
      <c r="C65" s="67"/>
      <c r="D65" s="67"/>
      <c r="E65" s="59"/>
      <c r="F65" s="59"/>
      <c r="G65" s="17"/>
      <c r="H65" s="58"/>
      <c r="I65" s="50"/>
      <c r="J65" s="50"/>
      <c r="K65" s="50"/>
      <c r="L65" s="50"/>
      <c r="M65" s="50"/>
      <c r="N65" s="50"/>
      <c r="O65" s="59"/>
      <c r="P65" s="60"/>
      <c r="Q65" s="17"/>
      <c r="R65" s="17"/>
      <c r="S65" s="58"/>
      <c r="T65" s="50"/>
      <c r="U65" s="50"/>
      <c r="V65" s="50"/>
      <c r="W65" s="50"/>
      <c r="X65" s="50"/>
      <c r="Y65" s="50"/>
      <c r="Z65" s="59"/>
      <c r="AA65" s="60"/>
      <c r="AB65" s="17"/>
      <c r="AC65" s="17"/>
      <c r="AD65" s="58"/>
      <c r="AE65" s="50"/>
      <c r="AF65" s="50"/>
      <c r="AG65" s="50"/>
      <c r="AH65" s="50"/>
      <c r="AI65" s="50"/>
      <c r="AJ65" s="50"/>
      <c r="AK65" s="59"/>
      <c r="AL65" s="60"/>
      <c r="AM65" s="17"/>
      <c r="AN65" s="17"/>
      <c r="AO65" s="58"/>
      <c r="AP65" s="50"/>
      <c r="AQ65" s="50"/>
      <c r="AR65" s="50"/>
      <c r="AS65" s="50"/>
      <c r="AT65" s="50"/>
      <c r="AU65" s="50"/>
      <c r="AV65" s="59"/>
      <c r="AW65" s="60"/>
      <c r="AX65" s="17"/>
      <c r="AY65" s="17"/>
      <c r="AZ65" s="58"/>
      <c r="BA65" s="50"/>
      <c r="BB65" s="50"/>
      <c r="BC65" s="50"/>
      <c r="BD65" s="50"/>
      <c r="BE65" s="50"/>
      <c r="BF65" s="50"/>
      <c r="BG65" s="59"/>
      <c r="BH65" s="60"/>
      <c r="BI65" s="17"/>
      <c r="BJ65" s="17"/>
      <c r="BK65" s="58"/>
      <c r="BL65" s="50"/>
      <c r="BM65" s="50"/>
      <c r="BN65" s="50"/>
      <c r="BO65" s="50"/>
      <c r="BP65" s="50"/>
      <c r="BQ65" s="50"/>
      <c r="BR65" s="59"/>
      <c r="BS65" s="60"/>
      <c r="BT65" s="17"/>
      <c r="BU65" s="17"/>
      <c r="BV65" s="58"/>
      <c r="BW65" s="50"/>
      <c r="BX65" s="50"/>
      <c r="BY65" s="50"/>
      <c r="BZ65" s="50"/>
      <c r="CA65" s="50"/>
      <c r="CB65" s="50"/>
      <c r="CC65" s="59"/>
      <c r="CD65" s="60"/>
      <c r="CE65" s="17"/>
      <c r="CF65" s="17"/>
      <c r="CG65" s="58"/>
      <c r="CH65" s="50"/>
      <c r="CI65" s="50"/>
      <c r="CJ65" s="50"/>
      <c r="CK65" s="50"/>
      <c r="CL65" s="50"/>
      <c r="CM65" s="50"/>
      <c r="CN65" s="59"/>
      <c r="CO65" s="60"/>
      <c r="CP65" s="17"/>
      <c r="CQ65" s="17"/>
      <c r="CR65" s="58"/>
      <c r="CS65" s="50"/>
      <c r="CT65" s="50"/>
      <c r="CU65" s="50"/>
      <c r="CV65" s="50"/>
      <c r="CW65" s="50"/>
      <c r="CX65" s="50"/>
      <c r="CY65" s="59"/>
      <c r="CZ65" s="60"/>
      <c r="DA65" s="17"/>
      <c r="DB65" s="17"/>
      <c r="DC65" s="58"/>
      <c r="DD65" s="50"/>
      <c r="DE65" s="50"/>
      <c r="DF65" s="50"/>
      <c r="DG65" s="50"/>
      <c r="DH65" s="50"/>
      <c r="DI65" s="50"/>
      <c r="DJ65" s="59"/>
      <c r="DK65" s="60"/>
      <c r="DL65" s="17"/>
      <c r="DM65" s="17"/>
      <c r="DN65" s="58"/>
      <c r="DO65" s="50"/>
      <c r="DP65" s="50"/>
      <c r="DQ65" s="50"/>
      <c r="DR65" s="50"/>
      <c r="DS65" s="50"/>
      <c r="DT65" s="50"/>
      <c r="DU65" s="59"/>
      <c r="DV65" s="60"/>
      <c r="DW65" s="17"/>
      <c r="DX65" s="17"/>
      <c r="DY65" s="58"/>
      <c r="DZ65" s="50"/>
      <c r="EA65" s="50"/>
      <c r="EB65" s="50"/>
      <c r="EC65" s="50"/>
      <c r="ED65" s="50"/>
      <c r="EE65" s="50"/>
      <c r="EF65" s="59"/>
      <c r="EG65" s="60"/>
      <c r="EH65" s="17"/>
      <c r="EI65" s="17"/>
      <c r="EJ65" s="58"/>
      <c r="EK65" s="50"/>
      <c r="EL65" s="50"/>
      <c r="EM65" s="50"/>
      <c r="EN65" s="50"/>
      <c r="EO65" s="50"/>
      <c r="EP65" s="50"/>
      <c r="EQ65" s="59"/>
      <c r="ER65" s="60"/>
      <c r="ES65" s="17"/>
      <c r="ET65" s="17"/>
      <c r="EU65" s="58"/>
      <c r="EV65" s="50"/>
      <c r="EW65" s="50"/>
      <c r="EX65" s="50"/>
      <c r="EY65" s="50"/>
      <c r="EZ65" s="50"/>
      <c r="FA65" s="50"/>
      <c r="FB65" s="59"/>
      <c r="FC65" s="60"/>
      <c r="FD65" s="17"/>
      <c r="FE65" s="17"/>
      <c r="FF65" s="58"/>
      <c r="FG65" s="50"/>
      <c r="FH65" s="50"/>
      <c r="FI65" s="50"/>
      <c r="FJ65" s="50"/>
      <c r="FK65" s="50"/>
      <c r="FL65" s="50"/>
      <c r="FM65" s="59"/>
      <c r="FN65" s="60"/>
      <c r="FO65" s="17"/>
      <c r="FP65" s="17"/>
      <c r="FQ65" s="58"/>
      <c r="FR65" s="50"/>
      <c r="FS65" s="50"/>
      <c r="FT65" s="50"/>
      <c r="FU65" s="50"/>
      <c r="FV65" s="50"/>
      <c r="FW65" s="50"/>
      <c r="FX65" s="59"/>
      <c r="FY65" s="60"/>
      <c r="FZ65" s="17"/>
      <c r="GA65" s="17"/>
      <c r="GB65" s="58"/>
      <c r="GC65" s="50"/>
      <c r="GD65" s="50"/>
      <c r="GE65" s="50"/>
      <c r="GF65" s="50"/>
      <c r="GG65" s="50"/>
      <c r="GH65" s="50"/>
      <c r="GI65" s="59"/>
      <c r="GJ65" s="60"/>
      <c r="GK65" s="17"/>
      <c r="GL65" s="17"/>
      <c r="GM65" s="58"/>
      <c r="GN65" s="50"/>
      <c r="GO65" s="50"/>
      <c r="GP65" s="50"/>
      <c r="GQ65" s="50"/>
      <c r="GR65" s="50"/>
      <c r="GS65" s="50"/>
      <c r="GT65" s="59"/>
      <c r="GU65" s="60"/>
      <c r="GV65" s="17"/>
      <c r="GW65" s="17"/>
      <c r="GX65" s="58"/>
      <c r="GY65" s="50"/>
      <c r="GZ65" s="50"/>
      <c r="HA65" s="50"/>
      <c r="HB65" s="50"/>
      <c r="HC65" s="50"/>
      <c r="HD65" s="50"/>
      <c r="HE65" s="59"/>
      <c r="HF65" s="60"/>
      <c r="HG65" s="17"/>
      <c r="HH65" s="17"/>
      <c r="HI65" s="58"/>
      <c r="HJ65" s="50"/>
      <c r="HK65" s="50"/>
      <c r="HL65" s="50"/>
      <c r="HM65" s="50"/>
      <c r="HN65" s="50"/>
      <c r="HO65" s="50"/>
      <c r="HP65" s="59"/>
      <c r="HQ65" s="60"/>
      <c r="HR65" s="17"/>
      <c r="HS65" s="17"/>
    </row>
    <row r="66" spans="1:227" x14ac:dyDescent="0.3">
      <c r="A66" s="65"/>
      <c r="B66" s="69"/>
      <c r="C66" s="67"/>
      <c r="D66" s="67"/>
      <c r="E66" s="59"/>
      <c r="F66" s="59"/>
      <c r="G66" s="17"/>
      <c r="H66" s="58"/>
      <c r="I66" s="50"/>
      <c r="J66" s="50"/>
      <c r="K66" s="50"/>
      <c r="L66" s="50"/>
      <c r="M66" s="50"/>
      <c r="N66" s="50"/>
      <c r="O66" s="59"/>
      <c r="P66" s="60"/>
      <c r="Q66" s="17"/>
      <c r="R66" s="17"/>
      <c r="S66" s="58"/>
      <c r="T66" s="50"/>
      <c r="U66" s="50"/>
      <c r="V66" s="50"/>
      <c r="W66" s="50"/>
      <c r="X66" s="50"/>
      <c r="Y66" s="50"/>
      <c r="Z66" s="59"/>
      <c r="AA66" s="60"/>
      <c r="AB66" s="17"/>
      <c r="AC66" s="17"/>
      <c r="AD66" s="58"/>
      <c r="AE66" s="50"/>
      <c r="AF66" s="50"/>
      <c r="AG66" s="50"/>
      <c r="AH66" s="50"/>
      <c r="AI66" s="50"/>
      <c r="AJ66" s="50"/>
      <c r="AK66" s="59"/>
      <c r="AL66" s="60"/>
      <c r="AM66" s="17"/>
      <c r="AN66" s="17"/>
      <c r="AO66" s="58"/>
      <c r="AP66" s="50"/>
      <c r="AQ66" s="50"/>
      <c r="AR66" s="50"/>
      <c r="AS66" s="50"/>
      <c r="AT66" s="50"/>
      <c r="AU66" s="50"/>
      <c r="AV66" s="59"/>
      <c r="AW66" s="60"/>
      <c r="AX66" s="17"/>
      <c r="AY66" s="17"/>
      <c r="AZ66" s="58"/>
      <c r="BA66" s="50"/>
      <c r="BB66" s="50"/>
      <c r="BC66" s="50"/>
      <c r="BD66" s="50"/>
      <c r="BE66" s="50"/>
      <c r="BF66" s="50"/>
      <c r="BG66" s="59"/>
      <c r="BH66" s="60"/>
      <c r="BI66" s="17"/>
      <c r="BJ66" s="17"/>
      <c r="BK66" s="58"/>
      <c r="BL66" s="50"/>
      <c r="BM66" s="50"/>
      <c r="BN66" s="50"/>
      <c r="BO66" s="50"/>
      <c r="BP66" s="50"/>
      <c r="BQ66" s="50"/>
      <c r="BR66" s="59"/>
      <c r="BS66" s="60"/>
      <c r="BT66" s="17"/>
      <c r="BU66" s="17"/>
      <c r="BV66" s="58"/>
      <c r="BW66" s="50"/>
      <c r="BX66" s="50"/>
      <c r="BY66" s="50"/>
      <c r="BZ66" s="50"/>
      <c r="CA66" s="50"/>
      <c r="CB66" s="50"/>
      <c r="CC66" s="59"/>
      <c r="CD66" s="60"/>
      <c r="CE66" s="17"/>
      <c r="CF66" s="17"/>
      <c r="CG66" s="58"/>
      <c r="CH66" s="50"/>
      <c r="CI66" s="50"/>
      <c r="CJ66" s="50"/>
      <c r="CK66" s="50"/>
      <c r="CL66" s="50"/>
      <c r="CM66" s="50"/>
      <c r="CN66" s="59"/>
      <c r="CO66" s="60"/>
      <c r="CP66" s="17"/>
      <c r="CQ66" s="17"/>
      <c r="CR66" s="58"/>
      <c r="CS66" s="50"/>
      <c r="CT66" s="50"/>
      <c r="CU66" s="50"/>
      <c r="CV66" s="50"/>
      <c r="CW66" s="50"/>
      <c r="CX66" s="50"/>
      <c r="CY66" s="59"/>
      <c r="CZ66" s="60"/>
      <c r="DA66" s="17"/>
      <c r="DB66" s="17"/>
      <c r="DC66" s="58"/>
      <c r="DD66" s="50"/>
      <c r="DE66" s="50"/>
      <c r="DF66" s="50"/>
      <c r="DG66" s="50"/>
      <c r="DH66" s="50"/>
      <c r="DI66" s="50"/>
      <c r="DJ66" s="59"/>
      <c r="DK66" s="60"/>
      <c r="DL66" s="17"/>
      <c r="DM66" s="17"/>
      <c r="DN66" s="58"/>
      <c r="DO66" s="50"/>
      <c r="DP66" s="50"/>
      <c r="DQ66" s="50"/>
      <c r="DR66" s="50"/>
      <c r="DS66" s="50"/>
      <c r="DT66" s="50"/>
      <c r="DU66" s="59"/>
      <c r="DV66" s="60"/>
      <c r="DW66" s="17"/>
      <c r="DX66" s="17"/>
      <c r="DY66" s="58"/>
      <c r="DZ66" s="50"/>
      <c r="EA66" s="50"/>
      <c r="EB66" s="50"/>
      <c r="EC66" s="50"/>
      <c r="ED66" s="50"/>
      <c r="EE66" s="50"/>
      <c r="EF66" s="59"/>
      <c r="EG66" s="60"/>
      <c r="EH66" s="17"/>
      <c r="EI66" s="17"/>
      <c r="EJ66" s="58"/>
      <c r="EK66" s="50"/>
      <c r="EL66" s="50"/>
      <c r="EM66" s="50"/>
      <c r="EN66" s="50"/>
      <c r="EO66" s="50"/>
      <c r="EP66" s="50"/>
      <c r="EQ66" s="59"/>
      <c r="ER66" s="60"/>
      <c r="ES66" s="17"/>
      <c r="ET66" s="17"/>
      <c r="EU66" s="58"/>
      <c r="EV66" s="50"/>
      <c r="EW66" s="50"/>
      <c r="EX66" s="50"/>
      <c r="EY66" s="50"/>
      <c r="EZ66" s="50"/>
      <c r="FA66" s="50"/>
      <c r="FB66" s="59"/>
      <c r="FC66" s="60"/>
      <c r="FD66" s="17"/>
      <c r="FE66" s="17"/>
      <c r="FF66" s="58"/>
      <c r="FG66" s="50"/>
      <c r="FH66" s="50"/>
      <c r="FI66" s="50"/>
      <c r="FJ66" s="50"/>
      <c r="FK66" s="50"/>
      <c r="FL66" s="50"/>
      <c r="FM66" s="59"/>
      <c r="FN66" s="60"/>
      <c r="FO66" s="17"/>
      <c r="FP66" s="17"/>
      <c r="FQ66" s="58"/>
      <c r="FR66" s="50"/>
      <c r="FS66" s="50"/>
      <c r="FT66" s="50"/>
      <c r="FU66" s="50"/>
      <c r="FV66" s="50"/>
      <c r="FW66" s="50"/>
      <c r="FX66" s="59"/>
      <c r="FY66" s="60"/>
      <c r="FZ66" s="17"/>
      <c r="GA66" s="17"/>
      <c r="GB66" s="58"/>
      <c r="GC66" s="50"/>
      <c r="GD66" s="50"/>
      <c r="GE66" s="50"/>
      <c r="GF66" s="50"/>
      <c r="GG66" s="50"/>
      <c r="GH66" s="50"/>
      <c r="GI66" s="59"/>
      <c r="GJ66" s="60"/>
      <c r="GK66" s="17"/>
      <c r="GL66" s="17"/>
      <c r="GM66" s="58"/>
      <c r="GN66" s="50"/>
      <c r="GO66" s="50"/>
      <c r="GP66" s="50"/>
      <c r="GQ66" s="50"/>
      <c r="GR66" s="50"/>
      <c r="GS66" s="50"/>
      <c r="GT66" s="59"/>
      <c r="GU66" s="60"/>
      <c r="GV66" s="17"/>
      <c r="GW66" s="17"/>
      <c r="GX66" s="58"/>
      <c r="GY66" s="50"/>
      <c r="GZ66" s="50"/>
      <c r="HA66" s="50"/>
      <c r="HB66" s="50"/>
      <c r="HC66" s="50"/>
      <c r="HD66" s="50"/>
      <c r="HE66" s="59"/>
      <c r="HF66" s="60"/>
      <c r="HG66" s="17"/>
      <c r="HH66" s="17"/>
      <c r="HI66" s="58"/>
      <c r="HJ66" s="50"/>
      <c r="HK66" s="50"/>
      <c r="HL66" s="50"/>
      <c r="HM66" s="50"/>
      <c r="HN66" s="50"/>
      <c r="HO66" s="50"/>
      <c r="HP66" s="59"/>
      <c r="HQ66" s="60"/>
      <c r="HR66" s="17"/>
      <c r="HS66" s="17"/>
    </row>
    <row r="67" spans="1:227" x14ac:dyDescent="0.3">
      <c r="A67" s="65"/>
      <c r="B67" s="66"/>
      <c r="C67" s="67"/>
      <c r="D67" s="67"/>
      <c r="E67" s="59"/>
      <c r="F67" s="59"/>
      <c r="G67" s="17"/>
      <c r="H67" s="58"/>
      <c r="I67" s="50"/>
      <c r="J67" s="50"/>
      <c r="K67" s="50"/>
      <c r="L67" s="50"/>
      <c r="M67" s="50"/>
      <c r="N67" s="50"/>
      <c r="O67" s="59"/>
      <c r="P67" s="60"/>
      <c r="Q67" s="17"/>
      <c r="R67" s="17"/>
      <c r="S67" s="58"/>
      <c r="T67" s="50"/>
      <c r="U67" s="50"/>
      <c r="V67" s="50"/>
      <c r="W67" s="50"/>
      <c r="X67" s="50"/>
      <c r="Y67" s="50"/>
      <c r="Z67" s="59"/>
      <c r="AA67" s="60"/>
      <c r="AB67" s="17"/>
      <c r="AC67" s="17"/>
      <c r="AD67" s="58"/>
      <c r="AE67" s="50"/>
      <c r="AF67" s="50"/>
      <c r="AG67" s="50"/>
      <c r="AH67" s="50"/>
      <c r="AI67" s="50"/>
      <c r="AJ67" s="50"/>
      <c r="AK67" s="59"/>
      <c r="AL67" s="60"/>
      <c r="AM67" s="17"/>
      <c r="AN67" s="17"/>
      <c r="AO67" s="58"/>
      <c r="AP67" s="50"/>
      <c r="AQ67" s="50"/>
      <c r="AR67" s="50"/>
      <c r="AS67" s="50"/>
      <c r="AT67" s="50"/>
      <c r="AU67" s="50"/>
      <c r="AV67" s="59"/>
      <c r="AW67" s="60"/>
      <c r="AX67" s="17"/>
      <c r="AY67" s="17"/>
      <c r="AZ67" s="58"/>
      <c r="BA67" s="50"/>
      <c r="BB67" s="50"/>
      <c r="BC67" s="50"/>
      <c r="BD67" s="50"/>
      <c r="BE67" s="50"/>
      <c r="BF67" s="50"/>
      <c r="BG67" s="59"/>
      <c r="BH67" s="60"/>
      <c r="BI67" s="17"/>
      <c r="BJ67" s="17"/>
      <c r="BK67" s="58"/>
      <c r="BL67" s="50"/>
      <c r="BM67" s="50"/>
      <c r="BN67" s="50"/>
      <c r="BO67" s="50"/>
      <c r="BP67" s="50"/>
      <c r="BQ67" s="50"/>
      <c r="BR67" s="59"/>
      <c r="BS67" s="60"/>
      <c r="BT67" s="17"/>
      <c r="BU67" s="17"/>
      <c r="BV67" s="58"/>
      <c r="BW67" s="50"/>
      <c r="BX67" s="50"/>
      <c r="BY67" s="50"/>
      <c r="BZ67" s="50"/>
      <c r="CA67" s="50"/>
      <c r="CB67" s="50"/>
      <c r="CC67" s="59"/>
      <c r="CD67" s="60"/>
      <c r="CE67" s="17"/>
      <c r="CF67" s="17"/>
      <c r="CG67" s="58"/>
      <c r="CH67" s="50"/>
      <c r="CI67" s="50"/>
      <c r="CJ67" s="50"/>
      <c r="CK67" s="50"/>
      <c r="CL67" s="50"/>
      <c r="CM67" s="50"/>
      <c r="CN67" s="59"/>
      <c r="CO67" s="60"/>
      <c r="CP67" s="17"/>
      <c r="CQ67" s="17"/>
      <c r="CR67" s="58"/>
      <c r="CS67" s="50"/>
      <c r="CT67" s="50"/>
      <c r="CU67" s="50"/>
      <c r="CV67" s="50"/>
      <c r="CW67" s="50"/>
      <c r="CX67" s="50"/>
      <c r="CY67" s="59"/>
      <c r="CZ67" s="60"/>
      <c r="DA67" s="17"/>
      <c r="DB67" s="17"/>
      <c r="DC67" s="58"/>
      <c r="DD67" s="50"/>
      <c r="DE67" s="50"/>
      <c r="DF67" s="50"/>
      <c r="DG67" s="50"/>
      <c r="DH67" s="50"/>
      <c r="DI67" s="50"/>
      <c r="DJ67" s="59"/>
      <c r="DK67" s="60"/>
      <c r="DL67" s="17"/>
      <c r="DM67" s="17"/>
      <c r="DN67" s="58"/>
      <c r="DO67" s="50"/>
      <c r="DP67" s="50"/>
      <c r="DQ67" s="50"/>
      <c r="DR67" s="50"/>
      <c r="DS67" s="50"/>
      <c r="DT67" s="50"/>
      <c r="DU67" s="59"/>
      <c r="DV67" s="60"/>
      <c r="DW67" s="17"/>
      <c r="DX67" s="17"/>
      <c r="DY67" s="58"/>
      <c r="DZ67" s="50"/>
      <c r="EA67" s="50"/>
      <c r="EB67" s="50"/>
      <c r="EC67" s="50"/>
      <c r="ED67" s="50"/>
      <c r="EE67" s="50"/>
      <c r="EF67" s="59"/>
      <c r="EG67" s="60"/>
      <c r="EH67" s="17"/>
      <c r="EI67" s="17"/>
      <c r="EJ67" s="58"/>
      <c r="EK67" s="50"/>
      <c r="EL67" s="50"/>
      <c r="EM67" s="50"/>
      <c r="EN67" s="50"/>
      <c r="EO67" s="50"/>
      <c r="EP67" s="50"/>
      <c r="EQ67" s="59"/>
      <c r="ER67" s="60"/>
      <c r="ES67" s="17"/>
      <c r="ET67" s="17"/>
      <c r="EU67" s="58"/>
      <c r="EV67" s="50"/>
      <c r="EW67" s="50"/>
      <c r="EX67" s="50"/>
      <c r="EY67" s="50"/>
      <c r="EZ67" s="50"/>
      <c r="FA67" s="50"/>
      <c r="FB67" s="59"/>
      <c r="FC67" s="60"/>
      <c r="FD67" s="17"/>
      <c r="FE67" s="17"/>
      <c r="FF67" s="58"/>
      <c r="FG67" s="50"/>
      <c r="FH67" s="50"/>
      <c r="FI67" s="50"/>
      <c r="FJ67" s="50"/>
      <c r="FK67" s="50"/>
      <c r="FL67" s="50"/>
      <c r="FM67" s="59"/>
      <c r="FN67" s="60"/>
      <c r="FO67" s="17"/>
      <c r="FP67" s="17"/>
      <c r="FQ67" s="58"/>
      <c r="FR67" s="50"/>
      <c r="FS67" s="50"/>
      <c r="FT67" s="50"/>
      <c r="FU67" s="50"/>
      <c r="FV67" s="50"/>
      <c r="FW67" s="50"/>
      <c r="FX67" s="59"/>
      <c r="FY67" s="60"/>
      <c r="FZ67" s="17"/>
      <c r="GA67" s="17"/>
      <c r="GB67" s="58"/>
      <c r="GC67" s="50"/>
      <c r="GD67" s="50"/>
      <c r="GE67" s="50"/>
      <c r="GF67" s="50"/>
      <c r="GG67" s="50"/>
      <c r="GH67" s="50"/>
      <c r="GI67" s="59"/>
      <c r="GJ67" s="60"/>
      <c r="GK67" s="17"/>
      <c r="GL67" s="17"/>
      <c r="GM67" s="58"/>
      <c r="GN67" s="50"/>
      <c r="GO67" s="50"/>
      <c r="GP67" s="50"/>
      <c r="GQ67" s="50"/>
      <c r="GR67" s="50"/>
      <c r="GS67" s="50"/>
      <c r="GT67" s="59"/>
      <c r="GU67" s="60"/>
      <c r="GV67" s="17"/>
      <c r="GW67" s="17"/>
      <c r="GX67" s="58"/>
      <c r="GY67" s="50"/>
      <c r="GZ67" s="50"/>
      <c r="HA67" s="50"/>
      <c r="HB67" s="50"/>
      <c r="HC67" s="50"/>
      <c r="HD67" s="50"/>
      <c r="HE67" s="59"/>
      <c r="HF67" s="60"/>
      <c r="HG67" s="17"/>
      <c r="HH67" s="17"/>
      <c r="HI67" s="58"/>
      <c r="HJ67" s="50"/>
      <c r="HK67" s="50"/>
      <c r="HL67" s="50"/>
      <c r="HM67" s="50"/>
      <c r="HN67" s="50"/>
      <c r="HO67" s="50"/>
      <c r="HP67" s="59"/>
      <c r="HQ67" s="60"/>
      <c r="HR67" s="17"/>
      <c r="HS67" s="17"/>
    </row>
    <row r="68" spans="1:227" x14ac:dyDescent="0.3">
      <c r="A68" s="65"/>
      <c r="B68" s="66"/>
      <c r="C68" s="67"/>
      <c r="D68" s="67"/>
      <c r="E68" s="59"/>
      <c r="F68" s="59"/>
      <c r="G68" s="17"/>
      <c r="H68" s="58"/>
      <c r="I68" s="50"/>
      <c r="J68" s="50"/>
      <c r="K68" s="50"/>
      <c r="L68" s="50"/>
      <c r="M68" s="50"/>
      <c r="N68" s="50"/>
      <c r="O68" s="59"/>
      <c r="P68" s="60"/>
      <c r="Q68" s="17"/>
      <c r="R68" s="17"/>
      <c r="S68" s="58"/>
      <c r="T68" s="50"/>
      <c r="U68" s="50"/>
      <c r="V68" s="50"/>
      <c r="W68" s="50"/>
      <c r="X68" s="50"/>
      <c r="Y68" s="50"/>
      <c r="Z68" s="59"/>
      <c r="AA68" s="60"/>
      <c r="AB68" s="17"/>
      <c r="AC68" s="17"/>
      <c r="AD68" s="58"/>
      <c r="AE68" s="50"/>
      <c r="AF68" s="50"/>
      <c r="AG68" s="50"/>
      <c r="AH68" s="50"/>
      <c r="AI68" s="50"/>
      <c r="AJ68" s="50"/>
      <c r="AK68" s="59"/>
      <c r="AL68" s="60"/>
      <c r="AM68" s="17"/>
      <c r="AN68" s="17"/>
      <c r="AO68" s="58"/>
      <c r="AP68" s="50"/>
      <c r="AQ68" s="50"/>
      <c r="AR68" s="50"/>
      <c r="AS68" s="50"/>
      <c r="AT68" s="50"/>
      <c r="AU68" s="50"/>
      <c r="AV68" s="59"/>
      <c r="AW68" s="60"/>
      <c r="AX68" s="17"/>
      <c r="AY68" s="17"/>
      <c r="AZ68" s="58"/>
      <c r="BA68" s="50"/>
      <c r="BB68" s="50"/>
      <c r="BC68" s="50"/>
      <c r="BD68" s="50"/>
      <c r="BE68" s="50"/>
      <c r="BF68" s="50"/>
      <c r="BG68" s="59"/>
      <c r="BH68" s="60"/>
      <c r="BI68" s="17"/>
      <c r="BJ68" s="17"/>
      <c r="BK68" s="58"/>
      <c r="BL68" s="50"/>
      <c r="BM68" s="50"/>
      <c r="BN68" s="50"/>
      <c r="BO68" s="50"/>
      <c r="BP68" s="50"/>
      <c r="BQ68" s="50"/>
      <c r="BR68" s="59"/>
      <c r="BS68" s="60"/>
      <c r="BT68" s="17"/>
      <c r="BU68" s="17"/>
      <c r="BV68" s="58"/>
      <c r="BW68" s="50"/>
      <c r="BX68" s="50"/>
      <c r="BY68" s="50"/>
      <c r="BZ68" s="50"/>
      <c r="CA68" s="50"/>
      <c r="CB68" s="50"/>
      <c r="CC68" s="59"/>
      <c r="CD68" s="60"/>
      <c r="CE68" s="17"/>
      <c r="CF68" s="17"/>
      <c r="CG68" s="58"/>
      <c r="CH68" s="50"/>
      <c r="CI68" s="50"/>
      <c r="CJ68" s="50"/>
      <c r="CK68" s="50"/>
      <c r="CL68" s="50"/>
      <c r="CM68" s="50"/>
      <c r="CN68" s="59"/>
      <c r="CO68" s="60"/>
      <c r="CP68" s="17"/>
      <c r="CQ68" s="17"/>
      <c r="CR68" s="58"/>
      <c r="CS68" s="50"/>
      <c r="CT68" s="50"/>
      <c r="CU68" s="50"/>
      <c r="CV68" s="50"/>
      <c r="CW68" s="50"/>
      <c r="CX68" s="50"/>
      <c r="CY68" s="59"/>
      <c r="CZ68" s="60"/>
      <c r="DA68" s="17"/>
      <c r="DB68" s="17"/>
      <c r="DC68" s="58"/>
      <c r="DD68" s="50"/>
      <c r="DE68" s="50"/>
      <c r="DF68" s="50"/>
      <c r="DG68" s="50"/>
      <c r="DH68" s="50"/>
      <c r="DI68" s="50"/>
      <c r="DJ68" s="59"/>
      <c r="DK68" s="60"/>
      <c r="DL68" s="17"/>
      <c r="DM68" s="17"/>
      <c r="DN68" s="58"/>
      <c r="DO68" s="50"/>
      <c r="DP68" s="50"/>
      <c r="DQ68" s="50"/>
      <c r="DR68" s="50"/>
      <c r="DS68" s="50"/>
      <c r="DT68" s="50"/>
      <c r="DU68" s="59"/>
      <c r="DV68" s="60"/>
      <c r="DW68" s="17"/>
      <c r="DX68" s="17"/>
      <c r="DY68" s="58"/>
      <c r="DZ68" s="50"/>
      <c r="EA68" s="50"/>
      <c r="EB68" s="50"/>
      <c r="EC68" s="50"/>
      <c r="ED68" s="50"/>
      <c r="EE68" s="50"/>
      <c r="EF68" s="59"/>
      <c r="EG68" s="60"/>
      <c r="EH68" s="17"/>
      <c r="EI68" s="17"/>
      <c r="EJ68" s="58"/>
      <c r="EK68" s="50"/>
      <c r="EL68" s="50"/>
      <c r="EM68" s="50"/>
      <c r="EN68" s="50"/>
      <c r="EO68" s="50"/>
      <c r="EP68" s="50"/>
      <c r="EQ68" s="59"/>
      <c r="ER68" s="60"/>
      <c r="ES68" s="17"/>
      <c r="ET68" s="17"/>
      <c r="EU68" s="58"/>
      <c r="EV68" s="50"/>
      <c r="EW68" s="50"/>
      <c r="EX68" s="50"/>
      <c r="EY68" s="50"/>
      <c r="EZ68" s="50"/>
      <c r="FA68" s="50"/>
      <c r="FB68" s="59"/>
      <c r="FC68" s="60"/>
      <c r="FD68" s="17"/>
      <c r="FE68" s="17"/>
      <c r="FF68" s="58"/>
      <c r="FG68" s="50"/>
      <c r="FH68" s="50"/>
      <c r="FI68" s="50"/>
      <c r="FJ68" s="50"/>
      <c r="FK68" s="50"/>
      <c r="FL68" s="50"/>
      <c r="FM68" s="59"/>
      <c r="FN68" s="60"/>
      <c r="FO68" s="17"/>
      <c r="FP68" s="17"/>
      <c r="FQ68" s="58"/>
      <c r="FR68" s="50"/>
      <c r="FS68" s="50"/>
      <c r="FT68" s="50"/>
      <c r="FU68" s="50"/>
      <c r="FV68" s="50"/>
      <c r="FW68" s="50"/>
      <c r="FX68" s="59"/>
      <c r="FY68" s="60"/>
      <c r="FZ68" s="17"/>
      <c r="GA68" s="17"/>
      <c r="GB68" s="58"/>
      <c r="GC68" s="50"/>
      <c r="GD68" s="50"/>
      <c r="GE68" s="50"/>
      <c r="GF68" s="50"/>
      <c r="GG68" s="50"/>
      <c r="GH68" s="50"/>
      <c r="GI68" s="59"/>
      <c r="GJ68" s="60"/>
      <c r="GK68" s="17"/>
      <c r="GL68" s="17"/>
      <c r="GM68" s="58"/>
      <c r="GN68" s="50"/>
      <c r="GO68" s="50"/>
      <c r="GP68" s="50"/>
      <c r="GQ68" s="50"/>
      <c r="GR68" s="50"/>
      <c r="GS68" s="50"/>
      <c r="GT68" s="59"/>
      <c r="GU68" s="60"/>
      <c r="GV68" s="17"/>
      <c r="GW68" s="17"/>
      <c r="GX68" s="58"/>
      <c r="GY68" s="50"/>
      <c r="GZ68" s="50"/>
      <c r="HA68" s="50"/>
      <c r="HB68" s="50"/>
      <c r="HC68" s="50"/>
      <c r="HD68" s="50"/>
      <c r="HE68" s="59"/>
      <c r="HF68" s="60"/>
      <c r="HG68" s="17"/>
      <c r="HH68" s="17"/>
      <c r="HI68" s="58"/>
      <c r="HJ68" s="50"/>
      <c r="HK68" s="50"/>
      <c r="HL68" s="50"/>
      <c r="HM68" s="50"/>
      <c r="HN68" s="50"/>
      <c r="HO68" s="50"/>
      <c r="HP68" s="59"/>
      <c r="HQ68" s="60"/>
      <c r="HR68" s="17"/>
      <c r="HS68" s="17"/>
    </row>
    <row r="69" spans="1:227" x14ac:dyDescent="0.3">
      <c r="A69" s="65"/>
      <c r="B69" s="66"/>
      <c r="C69" s="67"/>
      <c r="D69" s="67"/>
      <c r="E69" s="59"/>
      <c r="F69" s="59"/>
      <c r="G69" s="17"/>
      <c r="H69" s="58"/>
      <c r="I69" s="50"/>
      <c r="J69" s="50"/>
      <c r="K69" s="50"/>
      <c r="L69" s="50"/>
      <c r="M69" s="50"/>
      <c r="N69" s="50"/>
      <c r="O69" s="59"/>
      <c r="P69" s="60"/>
      <c r="Q69" s="17"/>
      <c r="R69" s="17"/>
      <c r="S69" s="58"/>
      <c r="T69" s="50"/>
      <c r="U69" s="50"/>
      <c r="V69" s="50"/>
      <c r="W69" s="50"/>
      <c r="X69" s="50"/>
      <c r="Y69" s="50"/>
      <c r="Z69" s="59"/>
      <c r="AA69" s="60"/>
      <c r="AB69" s="17"/>
      <c r="AC69" s="17"/>
      <c r="AD69" s="58"/>
      <c r="AE69" s="50"/>
      <c r="AF69" s="50"/>
      <c r="AG69" s="50"/>
      <c r="AH69" s="50"/>
      <c r="AI69" s="50"/>
      <c r="AJ69" s="50"/>
      <c r="AK69" s="59"/>
      <c r="AL69" s="60"/>
      <c r="AM69" s="17"/>
      <c r="AN69" s="17"/>
      <c r="AO69" s="58"/>
      <c r="AP69" s="50"/>
      <c r="AQ69" s="50"/>
      <c r="AR69" s="50"/>
      <c r="AS69" s="50"/>
      <c r="AT69" s="50"/>
      <c r="AU69" s="50"/>
      <c r="AV69" s="59"/>
      <c r="AW69" s="60"/>
      <c r="AX69" s="17"/>
      <c r="AY69" s="17"/>
      <c r="AZ69" s="58"/>
      <c r="BA69" s="50"/>
      <c r="BB69" s="50"/>
      <c r="BC69" s="50"/>
      <c r="BD69" s="50"/>
      <c r="BE69" s="50"/>
      <c r="BF69" s="50"/>
      <c r="BG69" s="59"/>
      <c r="BH69" s="60"/>
      <c r="BI69" s="17"/>
      <c r="BJ69" s="17"/>
      <c r="BK69" s="58"/>
      <c r="BL69" s="50"/>
      <c r="BM69" s="50"/>
      <c r="BN69" s="50"/>
      <c r="BO69" s="50"/>
      <c r="BP69" s="50"/>
      <c r="BQ69" s="50"/>
      <c r="BR69" s="59"/>
      <c r="BS69" s="60"/>
      <c r="BT69" s="17"/>
      <c r="BU69" s="17"/>
      <c r="BV69" s="58"/>
      <c r="BW69" s="50"/>
      <c r="BX69" s="50"/>
      <c r="BY69" s="50"/>
      <c r="BZ69" s="50"/>
      <c r="CA69" s="50"/>
      <c r="CB69" s="50"/>
      <c r="CC69" s="59"/>
      <c r="CD69" s="60"/>
      <c r="CE69" s="17"/>
      <c r="CF69" s="17"/>
      <c r="CG69" s="58"/>
      <c r="CH69" s="50"/>
      <c r="CI69" s="50"/>
      <c r="CJ69" s="50"/>
      <c r="CK69" s="50"/>
      <c r="CL69" s="50"/>
      <c r="CM69" s="50"/>
      <c r="CN69" s="59"/>
      <c r="CO69" s="60"/>
      <c r="CP69" s="17"/>
      <c r="CQ69" s="17"/>
      <c r="CR69" s="58"/>
      <c r="CS69" s="50"/>
      <c r="CT69" s="50"/>
      <c r="CU69" s="50"/>
      <c r="CV69" s="50"/>
      <c r="CW69" s="50"/>
      <c r="CX69" s="50"/>
      <c r="CY69" s="59"/>
      <c r="CZ69" s="60"/>
      <c r="DA69" s="17"/>
      <c r="DB69" s="17"/>
      <c r="DC69" s="58"/>
      <c r="DD69" s="50"/>
      <c r="DE69" s="50"/>
      <c r="DF69" s="50"/>
      <c r="DG69" s="50"/>
      <c r="DH69" s="50"/>
      <c r="DI69" s="50"/>
      <c r="DJ69" s="59"/>
      <c r="DK69" s="60"/>
      <c r="DL69" s="17"/>
      <c r="DM69" s="17"/>
      <c r="DN69" s="58"/>
      <c r="DO69" s="50"/>
      <c r="DP69" s="50"/>
      <c r="DQ69" s="50"/>
      <c r="DR69" s="50"/>
      <c r="DS69" s="50"/>
      <c r="DT69" s="50"/>
      <c r="DU69" s="59"/>
      <c r="DV69" s="60"/>
      <c r="DW69" s="17"/>
      <c r="DX69" s="17"/>
      <c r="DY69" s="58"/>
      <c r="DZ69" s="50"/>
      <c r="EA69" s="50"/>
      <c r="EB69" s="50"/>
      <c r="EC69" s="50"/>
      <c r="ED69" s="50"/>
      <c r="EE69" s="50"/>
      <c r="EF69" s="59"/>
      <c r="EG69" s="60"/>
      <c r="EH69" s="17"/>
      <c r="EI69" s="17"/>
      <c r="EJ69" s="58"/>
      <c r="EK69" s="50"/>
      <c r="EL69" s="50"/>
      <c r="EM69" s="50"/>
      <c r="EN69" s="50"/>
      <c r="EO69" s="50"/>
      <c r="EP69" s="50"/>
      <c r="EQ69" s="59"/>
      <c r="ER69" s="60"/>
      <c r="ES69" s="17"/>
      <c r="ET69" s="17"/>
      <c r="EU69" s="58"/>
      <c r="EV69" s="50"/>
      <c r="EW69" s="50"/>
      <c r="EX69" s="50"/>
      <c r="EY69" s="50"/>
      <c r="EZ69" s="50"/>
      <c r="FA69" s="50"/>
      <c r="FB69" s="59"/>
      <c r="FC69" s="60"/>
      <c r="FD69" s="17"/>
      <c r="FE69" s="17"/>
      <c r="FF69" s="58"/>
      <c r="FG69" s="50"/>
      <c r="FH69" s="50"/>
      <c r="FI69" s="50"/>
      <c r="FJ69" s="50"/>
      <c r="FK69" s="50"/>
      <c r="FL69" s="50"/>
      <c r="FM69" s="59"/>
      <c r="FN69" s="60"/>
      <c r="FO69" s="17"/>
      <c r="FP69" s="17"/>
      <c r="FQ69" s="58"/>
      <c r="FR69" s="50"/>
      <c r="FS69" s="50"/>
      <c r="FT69" s="50"/>
      <c r="FU69" s="50"/>
      <c r="FV69" s="50"/>
      <c r="FW69" s="50"/>
      <c r="FX69" s="59"/>
      <c r="FY69" s="60"/>
      <c r="FZ69" s="17"/>
      <c r="GA69" s="17"/>
      <c r="GB69" s="58"/>
      <c r="GC69" s="50"/>
      <c r="GD69" s="50"/>
      <c r="GE69" s="50"/>
      <c r="GF69" s="50"/>
      <c r="GG69" s="50"/>
      <c r="GH69" s="50"/>
      <c r="GI69" s="59"/>
      <c r="GJ69" s="60"/>
      <c r="GK69" s="17"/>
      <c r="GL69" s="17"/>
      <c r="GM69" s="58"/>
      <c r="GN69" s="50"/>
      <c r="GO69" s="50"/>
      <c r="GP69" s="50"/>
      <c r="GQ69" s="50"/>
      <c r="GR69" s="50"/>
      <c r="GS69" s="50"/>
      <c r="GT69" s="59"/>
      <c r="GU69" s="60"/>
      <c r="GV69" s="17"/>
      <c r="GW69" s="17"/>
      <c r="GX69" s="58"/>
      <c r="GY69" s="50"/>
      <c r="GZ69" s="50"/>
      <c r="HA69" s="50"/>
      <c r="HB69" s="50"/>
      <c r="HC69" s="50"/>
      <c r="HD69" s="50"/>
      <c r="HE69" s="59"/>
      <c r="HF69" s="60"/>
      <c r="HG69" s="17"/>
      <c r="HH69" s="17"/>
      <c r="HI69" s="58"/>
      <c r="HJ69" s="50"/>
      <c r="HK69" s="50"/>
      <c r="HL69" s="50"/>
      <c r="HM69" s="50"/>
      <c r="HN69" s="50"/>
      <c r="HO69" s="50"/>
      <c r="HP69" s="59"/>
      <c r="HQ69" s="60"/>
      <c r="HR69" s="17"/>
      <c r="HS69" s="17"/>
    </row>
    <row r="70" spans="1:227" x14ac:dyDescent="0.3">
      <c r="A70" s="65"/>
      <c r="B70" s="66"/>
      <c r="C70" s="67"/>
      <c r="D70" s="67"/>
      <c r="E70" s="59"/>
      <c r="F70" s="59"/>
      <c r="G70" s="17"/>
      <c r="H70" s="58"/>
      <c r="I70" s="50"/>
      <c r="J70" s="50"/>
      <c r="K70" s="50"/>
      <c r="L70" s="50"/>
      <c r="M70" s="50"/>
      <c r="N70" s="50"/>
      <c r="O70" s="59"/>
      <c r="P70" s="60"/>
      <c r="Q70" s="17"/>
      <c r="R70" s="17"/>
      <c r="S70" s="58"/>
      <c r="T70" s="50"/>
      <c r="U70" s="50"/>
      <c r="V70" s="50"/>
      <c r="W70" s="50"/>
      <c r="X70" s="50"/>
      <c r="Y70" s="50"/>
      <c r="Z70" s="59"/>
      <c r="AA70" s="60"/>
      <c r="AB70" s="17"/>
      <c r="AC70" s="17"/>
      <c r="AD70" s="58"/>
      <c r="AE70" s="50"/>
      <c r="AF70" s="50"/>
      <c r="AG70" s="50"/>
      <c r="AH70" s="50"/>
      <c r="AI70" s="50"/>
      <c r="AJ70" s="50"/>
      <c r="AK70" s="59"/>
      <c r="AL70" s="60"/>
      <c r="AM70" s="17"/>
      <c r="AN70" s="17"/>
      <c r="AO70" s="58"/>
      <c r="AP70" s="50"/>
      <c r="AQ70" s="50"/>
      <c r="AR70" s="50"/>
      <c r="AS70" s="50"/>
      <c r="AT70" s="50"/>
      <c r="AU70" s="50"/>
      <c r="AV70" s="59"/>
      <c r="AW70" s="60"/>
      <c r="AX70" s="17"/>
      <c r="AY70" s="17"/>
      <c r="AZ70" s="58"/>
      <c r="BA70" s="50"/>
      <c r="BB70" s="50"/>
      <c r="BC70" s="50"/>
      <c r="BD70" s="50"/>
      <c r="BE70" s="50"/>
      <c r="BF70" s="50"/>
      <c r="BG70" s="59"/>
      <c r="BH70" s="60"/>
      <c r="BI70" s="17"/>
      <c r="BJ70" s="17"/>
      <c r="BK70" s="58"/>
      <c r="BL70" s="50"/>
      <c r="BM70" s="50"/>
      <c r="BN70" s="50"/>
      <c r="BO70" s="50"/>
      <c r="BP70" s="50"/>
      <c r="BQ70" s="50"/>
      <c r="BR70" s="59"/>
      <c r="BS70" s="60"/>
      <c r="BT70" s="17"/>
      <c r="BU70" s="17"/>
      <c r="BV70" s="58"/>
      <c r="BW70" s="50"/>
      <c r="BX70" s="50"/>
      <c r="BY70" s="50"/>
      <c r="BZ70" s="50"/>
      <c r="CA70" s="50"/>
      <c r="CB70" s="50"/>
      <c r="CC70" s="59"/>
      <c r="CD70" s="60"/>
      <c r="CE70" s="17"/>
      <c r="CF70" s="17"/>
      <c r="CG70" s="58"/>
      <c r="CH70" s="50"/>
      <c r="CI70" s="50"/>
      <c r="CJ70" s="50"/>
      <c r="CK70" s="50"/>
      <c r="CL70" s="50"/>
      <c r="CM70" s="50"/>
      <c r="CN70" s="59"/>
      <c r="CO70" s="60"/>
      <c r="CP70" s="17"/>
      <c r="CQ70" s="17"/>
      <c r="CR70" s="58"/>
      <c r="CS70" s="50"/>
      <c r="CT70" s="50"/>
      <c r="CU70" s="50"/>
      <c r="CV70" s="50"/>
      <c r="CW70" s="50"/>
      <c r="CX70" s="50"/>
      <c r="CY70" s="59"/>
      <c r="CZ70" s="60"/>
      <c r="DA70" s="17"/>
      <c r="DB70" s="17"/>
      <c r="DC70" s="58"/>
      <c r="DD70" s="50"/>
      <c r="DE70" s="50"/>
      <c r="DF70" s="50"/>
      <c r="DG70" s="50"/>
      <c r="DH70" s="50"/>
      <c r="DI70" s="50"/>
      <c r="DJ70" s="59"/>
      <c r="DK70" s="60"/>
      <c r="DL70" s="17"/>
      <c r="DM70" s="17"/>
      <c r="DN70" s="58"/>
      <c r="DO70" s="50"/>
      <c r="DP70" s="50"/>
      <c r="DQ70" s="50"/>
      <c r="DR70" s="50"/>
      <c r="DS70" s="50"/>
      <c r="DT70" s="50"/>
      <c r="DU70" s="59"/>
      <c r="DV70" s="60"/>
      <c r="DW70" s="17"/>
      <c r="DX70" s="17"/>
      <c r="DY70" s="58"/>
      <c r="DZ70" s="50"/>
      <c r="EA70" s="50"/>
      <c r="EB70" s="50"/>
      <c r="EC70" s="50"/>
      <c r="ED70" s="50"/>
      <c r="EE70" s="50"/>
      <c r="EF70" s="59"/>
      <c r="EG70" s="60"/>
      <c r="EH70" s="17"/>
      <c r="EI70" s="17"/>
      <c r="EJ70" s="58"/>
      <c r="EK70" s="50"/>
      <c r="EL70" s="50"/>
      <c r="EM70" s="50"/>
      <c r="EN70" s="50"/>
      <c r="EO70" s="50"/>
      <c r="EP70" s="50"/>
      <c r="EQ70" s="59"/>
      <c r="ER70" s="60"/>
      <c r="ES70" s="17"/>
      <c r="ET70" s="17"/>
      <c r="EU70" s="58"/>
      <c r="EV70" s="50"/>
      <c r="EW70" s="50"/>
      <c r="EX70" s="50"/>
      <c r="EY70" s="50"/>
      <c r="EZ70" s="50"/>
      <c r="FA70" s="50"/>
      <c r="FB70" s="59"/>
      <c r="FC70" s="60"/>
      <c r="FD70" s="17"/>
      <c r="FE70" s="17"/>
      <c r="FF70" s="58"/>
      <c r="FG70" s="50"/>
      <c r="FH70" s="50"/>
      <c r="FI70" s="50"/>
      <c r="FJ70" s="50"/>
      <c r="FK70" s="50"/>
      <c r="FL70" s="50"/>
      <c r="FM70" s="59"/>
      <c r="FN70" s="60"/>
      <c r="FO70" s="17"/>
      <c r="FP70" s="17"/>
      <c r="FQ70" s="58"/>
      <c r="FR70" s="50"/>
      <c r="FS70" s="50"/>
      <c r="FT70" s="50"/>
      <c r="FU70" s="50"/>
      <c r="FV70" s="50"/>
      <c r="FW70" s="50"/>
      <c r="FX70" s="59"/>
      <c r="FY70" s="60"/>
      <c r="FZ70" s="17"/>
      <c r="GA70" s="17"/>
      <c r="GB70" s="58"/>
      <c r="GC70" s="50"/>
      <c r="GD70" s="50"/>
      <c r="GE70" s="50"/>
      <c r="GF70" s="50"/>
      <c r="GG70" s="50"/>
      <c r="GH70" s="50"/>
      <c r="GI70" s="59"/>
      <c r="GJ70" s="60"/>
      <c r="GK70" s="17"/>
      <c r="GL70" s="17"/>
      <c r="GM70" s="58"/>
      <c r="GN70" s="50"/>
      <c r="GO70" s="50"/>
      <c r="GP70" s="50"/>
      <c r="GQ70" s="50"/>
      <c r="GR70" s="50"/>
      <c r="GS70" s="50"/>
      <c r="GT70" s="59"/>
      <c r="GU70" s="60"/>
      <c r="GV70" s="17"/>
      <c r="GW70" s="17"/>
      <c r="GX70" s="58"/>
      <c r="GY70" s="50"/>
      <c r="GZ70" s="50"/>
      <c r="HA70" s="50"/>
      <c r="HB70" s="50"/>
      <c r="HC70" s="50"/>
      <c r="HD70" s="50"/>
      <c r="HE70" s="59"/>
      <c r="HF70" s="60"/>
      <c r="HG70" s="17"/>
      <c r="HH70" s="17"/>
      <c r="HI70" s="58"/>
      <c r="HJ70" s="50"/>
      <c r="HK70" s="50"/>
      <c r="HL70" s="50"/>
      <c r="HM70" s="50"/>
      <c r="HN70" s="50"/>
      <c r="HO70" s="50"/>
      <c r="HP70" s="59"/>
      <c r="HQ70" s="60"/>
      <c r="HR70" s="17"/>
      <c r="HS70" s="17"/>
    </row>
    <row r="71" spans="1:227" x14ac:dyDescent="0.3">
      <c r="A71" s="65"/>
      <c r="B71" s="66"/>
      <c r="C71" s="67"/>
      <c r="D71" s="67"/>
      <c r="E71" s="59"/>
      <c r="F71" s="59"/>
      <c r="G71" s="17"/>
      <c r="H71" s="58"/>
      <c r="I71" s="50"/>
      <c r="J71" s="50"/>
      <c r="K71" s="50"/>
      <c r="L71" s="50"/>
      <c r="M71" s="50"/>
      <c r="N71" s="50"/>
      <c r="O71" s="59"/>
      <c r="P71" s="60"/>
      <c r="Q71" s="17"/>
      <c r="R71" s="17"/>
      <c r="S71" s="58"/>
      <c r="T71" s="50"/>
      <c r="U71" s="50"/>
      <c r="V71" s="50"/>
      <c r="W71" s="50"/>
      <c r="X71" s="50"/>
      <c r="Y71" s="50"/>
      <c r="Z71" s="59"/>
      <c r="AA71" s="60"/>
      <c r="AB71" s="17"/>
      <c r="AC71" s="17"/>
      <c r="AD71" s="58"/>
      <c r="AE71" s="50"/>
      <c r="AF71" s="50"/>
      <c r="AG71" s="50"/>
      <c r="AH71" s="50"/>
      <c r="AI71" s="50"/>
      <c r="AJ71" s="50"/>
      <c r="AK71" s="59"/>
      <c r="AL71" s="60"/>
      <c r="AM71" s="17"/>
      <c r="AN71" s="17"/>
      <c r="AO71" s="58"/>
      <c r="AP71" s="50"/>
      <c r="AQ71" s="50"/>
      <c r="AR71" s="50"/>
      <c r="AS71" s="50"/>
      <c r="AT71" s="50"/>
      <c r="AU71" s="50"/>
      <c r="AV71" s="59"/>
      <c r="AW71" s="60"/>
      <c r="AX71" s="17"/>
      <c r="AY71" s="17"/>
      <c r="AZ71" s="58"/>
      <c r="BA71" s="50"/>
      <c r="BB71" s="50"/>
      <c r="BC71" s="50"/>
      <c r="BD71" s="50"/>
      <c r="BE71" s="50"/>
      <c r="BF71" s="50"/>
      <c r="BG71" s="59"/>
      <c r="BH71" s="60"/>
      <c r="BI71" s="17"/>
      <c r="BJ71" s="17"/>
      <c r="BK71" s="58"/>
      <c r="BL71" s="50"/>
      <c r="BM71" s="50"/>
      <c r="BN71" s="50"/>
      <c r="BO71" s="50"/>
      <c r="BP71" s="50"/>
      <c r="BQ71" s="50"/>
      <c r="BR71" s="59"/>
      <c r="BS71" s="60"/>
      <c r="BT71" s="17"/>
      <c r="BU71" s="17"/>
      <c r="BV71" s="58"/>
      <c r="BW71" s="50"/>
      <c r="BX71" s="50"/>
      <c r="BY71" s="50"/>
      <c r="BZ71" s="50"/>
      <c r="CA71" s="50"/>
      <c r="CB71" s="50"/>
      <c r="CC71" s="59"/>
      <c r="CD71" s="60"/>
      <c r="CE71" s="17"/>
      <c r="CF71" s="17"/>
      <c r="CG71" s="58"/>
      <c r="CH71" s="50"/>
      <c r="CI71" s="50"/>
      <c r="CJ71" s="50"/>
      <c r="CK71" s="50"/>
      <c r="CL71" s="50"/>
      <c r="CM71" s="50"/>
      <c r="CN71" s="59"/>
      <c r="CO71" s="60"/>
      <c r="CP71" s="17"/>
      <c r="CQ71" s="17"/>
      <c r="CR71" s="58"/>
      <c r="CS71" s="50"/>
      <c r="CT71" s="50"/>
      <c r="CU71" s="50"/>
      <c r="CV71" s="50"/>
      <c r="CW71" s="50"/>
      <c r="CX71" s="50"/>
      <c r="CY71" s="59"/>
      <c r="CZ71" s="60"/>
      <c r="DA71" s="17"/>
      <c r="DB71" s="17"/>
      <c r="DC71" s="58"/>
      <c r="DD71" s="50"/>
      <c r="DE71" s="50"/>
      <c r="DF71" s="50"/>
      <c r="DG71" s="50"/>
      <c r="DH71" s="50"/>
      <c r="DI71" s="50"/>
      <c r="DJ71" s="59"/>
      <c r="DK71" s="60"/>
      <c r="DL71" s="17"/>
      <c r="DM71" s="17"/>
      <c r="DN71" s="58"/>
      <c r="DO71" s="50"/>
      <c r="DP71" s="50"/>
      <c r="DQ71" s="50"/>
      <c r="DR71" s="50"/>
      <c r="DS71" s="50"/>
      <c r="DT71" s="50"/>
      <c r="DU71" s="59"/>
      <c r="DV71" s="60"/>
      <c r="DW71" s="17"/>
      <c r="DX71" s="17"/>
      <c r="DY71" s="58"/>
      <c r="DZ71" s="50"/>
      <c r="EA71" s="50"/>
      <c r="EB71" s="50"/>
      <c r="EC71" s="50"/>
      <c r="ED71" s="50"/>
      <c r="EE71" s="50"/>
      <c r="EF71" s="59"/>
      <c r="EG71" s="60"/>
      <c r="EH71" s="17"/>
      <c r="EI71" s="17"/>
      <c r="EJ71" s="58"/>
      <c r="EK71" s="50"/>
      <c r="EL71" s="50"/>
      <c r="EM71" s="50"/>
      <c r="EN71" s="50"/>
      <c r="EO71" s="50"/>
      <c r="EP71" s="50"/>
      <c r="EQ71" s="59"/>
      <c r="ER71" s="60"/>
      <c r="ES71" s="17"/>
      <c r="ET71" s="17"/>
      <c r="EU71" s="58"/>
      <c r="EV71" s="50"/>
      <c r="EW71" s="50"/>
      <c r="EX71" s="50"/>
      <c r="EY71" s="50"/>
      <c r="EZ71" s="50"/>
      <c r="FA71" s="50"/>
      <c r="FB71" s="59"/>
      <c r="FC71" s="60"/>
      <c r="FD71" s="17"/>
      <c r="FE71" s="17"/>
      <c r="FF71" s="58"/>
      <c r="FG71" s="50"/>
      <c r="FH71" s="50"/>
      <c r="FI71" s="50"/>
      <c r="FJ71" s="50"/>
      <c r="FK71" s="50"/>
      <c r="FL71" s="50"/>
      <c r="FM71" s="59"/>
      <c r="FN71" s="60"/>
      <c r="FO71" s="17"/>
      <c r="FP71" s="17"/>
      <c r="FQ71" s="58"/>
      <c r="FR71" s="50"/>
      <c r="FS71" s="50"/>
      <c r="FT71" s="50"/>
      <c r="FU71" s="50"/>
      <c r="FV71" s="50"/>
      <c r="FW71" s="50"/>
      <c r="FX71" s="59"/>
      <c r="FY71" s="60"/>
      <c r="FZ71" s="17"/>
      <c r="GA71" s="17"/>
      <c r="GB71" s="58"/>
      <c r="GC71" s="50"/>
      <c r="GD71" s="50"/>
      <c r="GE71" s="50"/>
      <c r="GF71" s="50"/>
      <c r="GG71" s="50"/>
      <c r="GH71" s="50"/>
      <c r="GI71" s="59"/>
      <c r="GJ71" s="60"/>
      <c r="GK71" s="17"/>
      <c r="GL71" s="17"/>
      <c r="GM71" s="58"/>
      <c r="GN71" s="50"/>
      <c r="GO71" s="50"/>
      <c r="GP71" s="50"/>
      <c r="GQ71" s="50"/>
      <c r="GR71" s="50"/>
      <c r="GS71" s="50"/>
      <c r="GT71" s="59"/>
      <c r="GU71" s="60"/>
      <c r="GV71" s="17"/>
      <c r="GW71" s="17"/>
      <c r="GX71" s="58"/>
      <c r="GY71" s="50"/>
      <c r="GZ71" s="50"/>
      <c r="HA71" s="50"/>
      <c r="HB71" s="50"/>
      <c r="HC71" s="50"/>
      <c r="HD71" s="50"/>
      <c r="HE71" s="59"/>
      <c r="HF71" s="60"/>
      <c r="HG71" s="17"/>
      <c r="HH71" s="17"/>
      <c r="HI71" s="58"/>
      <c r="HJ71" s="50"/>
      <c r="HK71" s="50"/>
      <c r="HL71" s="50"/>
      <c r="HM71" s="50"/>
      <c r="HN71" s="50"/>
      <c r="HO71" s="50"/>
      <c r="HP71" s="59"/>
      <c r="HQ71" s="60"/>
      <c r="HR71" s="17"/>
      <c r="HS71" s="17"/>
    </row>
    <row r="72" spans="1:227" x14ac:dyDescent="0.3">
      <c r="A72" s="65"/>
      <c r="B72" s="66"/>
      <c r="C72" s="67"/>
      <c r="D72" s="67"/>
      <c r="E72" s="59"/>
      <c r="F72" s="59"/>
      <c r="G72" s="17"/>
      <c r="H72" s="58"/>
      <c r="I72" s="50"/>
      <c r="J72" s="50"/>
      <c r="K72" s="50"/>
      <c r="L72" s="50"/>
      <c r="M72" s="50"/>
      <c r="N72" s="50"/>
      <c r="O72" s="59"/>
      <c r="P72" s="60"/>
      <c r="Q72" s="17"/>
      <c r="R72" s="17"/>
      <c r="S72" s="58"/>
      <c r="T72" s="50"/>
      <c r="U72" s="50"/>
      <c r="V72" s="50"/>
      <c r="W72" s="50"/>
      <c r="X72" s="50"/>
      <c r="Y72" s="50"/>
      <c r="Z72" s="59"/>
      <c r="AA72" s="60"/>
      <c r="AB72" s="17"/>
      <c r="AC72" s="17"/>
      <c r="AD72" s="58"/>
      <c r="AE72" s="50"/>
      <c r="AF72" s="50"/>
      <c r="AG72" s="50"/>
      <c r="AH72" s="50"/>
      <c r="AI72" s="50"/>
      <c r="AJ72" s="50"/>
      <c r="AK72" s="59"/>
      <c r="AL72" s="60"/>
      <c r="AM72" s="17"/>
      <c r="AN72" s="17"/>
      <c r="AO72" s="58"/>
      <c r="AP72" s="50"/>
      <c r="AQ72" s="50"/>
      <c r="AR72" s="50"/>
      <c r="AS72" s="50"/>
      <c r="AT72" s="50"/>
      <c r="AU72" s="50"/>
      <c r="AV72" s="59"/>
      <c r="AW72" s="60"/>
      <c r="AX72" s="17"/>
      <c r="AY72" s="17"/>
      <c r="AZ72" s="58"/>
      <c r="BA72" s="50"/>
      <c r="BB72" s="50"/>
      <c r="BC72" s="50"/>
      <c r="BD72" s="50"/>
      <c r="BE72" s="50"/>
      <c r="BF72" s="50"/>
      <c r="BG72" s="59"/>
      <c r="BH72" s="60"/>
      <c r="BI72" s="17"/>
      <c r="BJ72" s="17"/>
      <c r="BK72" s="58"/>
      <c r="BL72" s="50"/>
      <c r="BM72" s="50"/>
      <c r="BN72" s="50"/>
      <c r="BO72" s="50"/>
      <c r="BP72" s="50"/>
      <c r="BQ72" s="50"/>
      <c r="BR72" s="59"/>
      <c r="BS72" s="60"/>
      <c r="BT72" s="17"/>
      <c r="BU72" s="17"/>
      <c r="BV72" s="58"/>
      <c r="BW72" s="50"/>
      <c r="BX72" s="50"/>
      <c r="BY72" s="50"/>
      <c r="BZ72" s="50"/>
      <c r="CA72" s="50"/>
      <c r="CB72" s="50"/>
      <c r="CC72" s="59"/>
      <c r="CD72" s="60"/>
      <c r="CE72" s="17"/>
      <c r="CF72" s="17"/>
      <c r="CG72" s="58"/>
      <c r="CH72" s="50"/>
      <c r="CI72" s="50"/>
      <c r="CJ72" s="50"/>
      <c r="CK72" s="50"/>
      <c r="CL72" s="50"/>
      <c r="CM72" s="50"/>
      <c r="CN72" s="59"/>
      <c r="CO72" s="60"/>
      <c r="CP72" s="17"/>
      <c r="CQ72" s="17"/>
      <c r="CR72" s="58"/>
      <c r="CS72" s="50"/>
      <c r="CT72" s="50"/>
      <c r="CU72" s="50"/>
      <c r="CV72" s="50"/>
      <c r="CW72" s="50"/>
      <c r="CX72" s="50"/>
      <c r="CY72" s="59"/>
      <c r="CZ72" s="60"/>
      <c r="DA72" s="17"/>
      <c r="DB72" s="17"/>
      <c r="DC72" s="58"/>
      <c r="DD72" s="50"/>
      <c r="DE72" s="50"/>
      <c r="DF72" s="50"/>
      <c r="DG72" s="50"/>
      <c r="DH72" s="50"/>
      <c r="DI72" s="50"/>
      <c r="DJ72" s="59"/>
      <c r="DK72" s="60"/>
      <c r="DL72" s="17"/>
      <c r="DM72" s="17"/>
      <c r="DN72" s="58"/>
      <c r="DO72" s="50"/>
      <c r="DP72" s="50"/>
      <c r="DQ72" s="50"/>
      <c r="DR72" s="50"/>
      <c r="DS72" s="50"/>
      <c r="DT72" s="50"/>
      <c r="DU72" s="59"/>
      <c r="DV72" s="60"/>
      <c r="DW72" s="17"/>
      <c r="DX72" s="17"/>
      <c r="DY72" s="58"/>
      <c r="DZ72" s="50"/>
      <c r="EA72" s="50"/>
      <c r="EB72" s="50"/>
      <c r="EC72" s="50"/>
      <c r="ED72" s="50"/>
      <c r="EE72" s="50"/>
      <c r="EF72" s="59"/>
      <c r="EG72" s="60"/>
      <c r="EH72" s="17"/>
      <c r="EI72" s="17"/>
      <c r="EJ72" s="58"/>
      <c r="EK72" s="50"/>
      <c r="EL72" s="50"/>
      <c r="EM72" s="50"/>
      <c r="EN72" s="50"/>
      <c r="EO72" s="50"/>
      <c r="EP72" s="50"/>
      <c r="EQ72" s="59"/>
      <c r="ER72" s="60"/>
      <c r="ES72" s="17"/>
      <c r="ET72" s="17"/>
      <c r="EU72" s="58"/>
      <c r="EV72" s="50"/>
      <c r="EW72" s="50"/>
      <c r="EX72" s="50"/>
      <c r="EY72" s="50"/>
      <c r="EZ72" s="50"/>
      <c r="FA72" s="50"/>
      <c r="FB72" s="59"/>
      <c r="FC72" s="60"/>
      <c r="FD72" s="17"/>
      <c r="FE72" s="17"/>
      <c r="FF72" s="58"/>
      <c r="FG72" s="50"/>
      <c r="FH72" s="50"/>
      <c r="FI72" s="50"/>
      <c r="FJ72" s="50"/>
      <c r="FK72" s="50"/>
      <c r="FL72" s="50"/>
      <c r="FM72" s="59"/>
      <c r="FN72" s="60"/>
      <c r="FO72" s="17"/>
      <c r="FP72" s="17"/>
      <c r="FQ72" s="58"/>
      <c r="FR72" s="50"/>
      <c r="FS72" s="50"/>
      <c r="FT72" s="50"/>
      <c r="FU72" s="50"/>
      <c r="FV72" s="50"/>
      <c r="FW72" s="50"/>
      <c r="FX72" s="59"/>
      <c r="FY72" s="60"/>
      <c r="FZ72" s="17"/>
      <c r="GA72" s="17"/>
      <c r="GB72" s="58"/>
      <c r="GC72" s="50"/>
      <c r="GD72" s="50"/>
      <c r="GE72" s="50"/>
      <c r="GF72" s="50"/>
      <c r="GG72" s="50"/>
      <c r="GH72" s="50"/>
      <c r="GI72" s="59"/>
      <c r="GJ72" s="60"/>
      <c r="GK72" s="17"/>
      <c r="GL72" s="17"/>
      <c r="GM72" s="58"/>
      <c r="GN72" s="50"/>
      <c r="GO72" s="50"/>
      <c r="GP72" s="50"/>
      <c r="GQ72" s="50"/>
      <c r="GR72" s="50"/>
      <c r="GS72" s="50"/>
      <c r="GT72" s="59"/>
      <c r="GU72" s="60"/>
      <c r="GV72" s="17"/>
      <c r="GW72" s="17"/>
      <c r="GX72" s="58"/>
      <c r="GY72" s="50"/>
      <c r="GZ72" s="50"/>
      <c r="HA72" s="50"/>
      <c r="HB72" s="50"/>
      <c r="HC72" s="50"/>
      <c r="HD72" s="50"/>
      <c r="HE72" s="59"/>
      <c r="HF72" s="60"/>
      <c r="HG72" s="17"/>
      <c r="HH72" s="17"/>
      <c r="HI72" s="58"/>
      <c r="HJ72" s="50"/>
      <c r="HK72" s="50"/>
      <c r="HL72" s="50"/>
      <c r="HM72" s="50"/>
      <c r="HN72" s="50"/>
      <c r="HO72" s="50"/>
      <c r="HP72" s="59"/>
      <c r="HQ72" s="60"/>
      <c r="HR72" s="17"/>
      <c r="HS72" s="17"/>
    </row>
    <row r="73" spans="1:227" x14ac:dyDescent="0.3">
      <c r="A73" s="65"/>
      <c r="B73" s="69"/>
      <c r="C73" s="67"/>
      <c r="D73" s="67"/>
      <c r="E73" s="59"/>
      <c r="F73" s="59"/>
      <c r="G73" s="17"/>
      <c r="H73" s="58"/>
      <c r="I73" s="50"/>
      <c r="J73" s="50"/>
      <c r="K73" s="50"/>
      <c r="L73" s="50"/>
      <c r="M73" s="50"/>
      <c r="N73" s="50"/>
      <c r="O73" s="59"/>
      <c r="P73" s="60"/>
      <c r="Q73" s="17"/>
      <c r="R73" s="17"/>
      <c r="S73" s="58"/>
      <c r="T73" s="50"/>
      <c r="U73" s="50"/>
      <c r="V73" s="50"/>
      <c r="W73" s="50"/>
      <c r="X73" s="50"/>
      <c r="Y73" s="50"/>
      <c r="Z73" s="59"/>
      <c r="AA73" s="60"/>
      <c r="AB73" s="17"/>
      <c r="AC73" s="17"/>
      <c r="AD73" s="58"/>
      <c r="AE73" s="50"/>
      <c r="AF73" s="50"/>
      <c r="AG73" s="50"/>
      <c r="AH73" s="50"/>
      <c r="AI73" s="50"/>
      <c r="AJ73" s="50"/>
      <c r="AK73" s="59"/>
      <c r="AL73" s="60"/>
      <c r="AM73" s="17"/>
      <c r="AN73" s="17"/>
      <c r="AO73" s="58"/>
      <c r="AP73" s="50"/>
      <c r="AQ73" s="50"/>
      <c r="AR73" s="50"/>
      <c r="AS73" s="50"/>
      <c r="AT73" s="50"/>
      <c r="AU73" s="50"/>
      <c r="AV73" s="59"/>
      <c r="AW73" s="60"/>
      <c r="AX73" s="17"/>
      <c r="AY73" s="17"/>
      <c r="AZ73" s="58"/>
      <c r="BA73" s="50"/>
      <c r="BB73" s="50"/>
      <c r="BC73" s="50"/>
      <c r="BD73" s="50"/>
      <c r="BE73" s="50"/>
      <c r="BF73" s="50"/>
      <c r="BG73" s="59"/>
      <c r="BH73" s="60"/>
      <c r="BI73" s="17"/>
      <c r="BJ73" s="17"/>
      <c r="BK73" s="58"/>
      <c r="BL73" s="50"/>
      <c r="BM73" s="50"/>
      <c r="BN73" s="50"/>
      <c r="BO73" s="50"/>
      <c r="BP73" s="50"/>
      <c r="BQ73" s="50"/>
      <c r="BR73" s="59"/>
      <c r="BS73" s="60"/>
      <c r="BT73" s="17"/>
      <c r="BU73" s="17"/>
      <c r="BV73" s="58"/>
      <c r="BW73" s="50"/>
      <c r="BX73" s="50"/>
      <c r="BY73" s="50"/>
      <c r="BZ73" s="50"/>
      <c r="CA73" s="50"/>
      <c r="CB73" s="50"/>
      <c r="CC73" s="59"/>
      <c r="CD73" s="60"/>
      <c r="CE73" s="17"/>
      <c r="CF73" s="17"/>
      <c r="CG73" s="58"/>
      <c r="CH73" s="50"/>
      <c r="CI73" s="50"/>
      <c r="CJ73" s="50"/>
      <c r="CK73" s="50"/>
      <c r="CL73" s="50"/>
      <c r="CM73" s="50"/>
      <c r="CN73" s="59"/>
      <c r="CO73" s="60"/>
      <c r="CP73" s="17"/>
      <c r="CQ73" s="17"/>
      <c r="CR73" s="58"/>
      <c r="CS73" s="50"/>
      <c r="CT73" s="50"/>
      <c r="CU73" s="50"/>
      <c r="CV73" s="50"/>
      <c r="CW73" s="50"/>
      <c r="CX73" s="50"/>
      <c r="CY73" s="59"/>
      <c r="CZ73" s="60"/>
      <c r="DA73" s="17"/>
      <c r="DB73" s="17"/>
      <c r="DC73" s="58"/>
      <c r="DD73" s="50"/>
      <c r="DE73" s="50"/>
      <c r="DF73" s="50"/>
      <c r="DG73" s="50"/>
      <c r="DH73" s="50"/>
      <c r="DI73" s="50"/>
      <c r="DJ73" s="59"/>
      <c r="DK73" s="60"/>
      <c r="DL73" s="17"/>
      <c r="DM73" s="17"/>
      <c r="DN73" s="58"/>
      <c r="DO73" s="50"/>
      <c r="DP73" s="50"/>
      <c r="DQ73" s="50"/>
      <c r="DR73" s="50"/>
      <c r="DS73" s="50"/>
      <c r="DT73" s="50"/>
      <c r="DU73" s="59"/>
      <c r="DV73" s="60"/>
      <c r="DW73" s="17"/>
      <c r="DX73" s="17"/>
      <c r="DY73" s="58"/>
      <c r="DZ73" s="50"/>
      <c r="EA73" s="50"/>
      <c r="EB73" s="50"/>
      <c r="EC73" s="50"/>
      <c r="ED73" s="50"/>
      <c r="EE73" s="50"/>
      <c r="EF73" s="59"/>
      <c r="EG73" s="60"/>
      <c r="EH73" s="17"/>
      <c r="EI73" s="17"/>
      <c r="EJ73" s="58"/>
      <c r="EK73" s="50"/>
      <c r="EL73" s="50"/>
      <c r="EM73" s="50"/>
      <c r="EN73" s="50"/>
      <c r="EO73" s="50"/>
      <c r="EP73" s="50"/>
      <c r="EQ73" s="59"/>
      <c r="ER73" s="60"/>
      <c r="ES73" s="17"/>
      <c r="ET73" s="17"/>
      <c r="EU73" s="58"/>
      <c r="EV73" s="50"/>
      <c r="EW73" s="50"/>
      <c r="EX73" s="50"/>
      <c r="EY73" s="50"/>
      <c r="EZ73" s="50"/>
      <c r="FA73" s="50"/>
      <c r="FB73" s="59"/>
      <c r="FC73" s="60"/>
      <c r="FD73" s="17"/>
      <c r="FE73" s="17"/>
      <c r="FF73" s="58"/>
      <c r="FG73" s="50"/>
      <c r="FH73" s="50"/>
      <c r="FI73" s="50"/>
      <c r="FJ73" s="50"/>
      <c r="FK73" s="50"/>
      <c r="FL73" s="50"/>
      <c r="FM73" s="59"/>
      <c r="FN73" s="60"/>
      <c r="FO73" s="17"/>
      <c r="FP73" s="17"/>
      <c r="FQ73" s="58"/>
      <c r="FR73" s="50"/>
      <c r="FS73" s="50"/>
      <c r="FT73" s="50"/>
      <c r="FU73" s="50"/>
      <c r="FV73" s="50"/>
      <c r="FW73" s="50"/>
      <c r="FX73" s="59"/>
      <c r="FY73" s="60"/>
      <c r="FZ73" s="17"/>
      <c r="GA73" s="17"/>
      <c r="GB73" s="58"/>
      <c r="GC73" s="50"/>
      <c r="GD73" s="50"/>
      <c r="GE73" s="50"/>
      <c r="GF73" s="50"/>
      <c r="GG73" s="50"/>
      <c r="GH73" s="50"/>
      <c r="GI73" s="59"/>
      <c r="GJ73" s="60"/>
      <c r="GK73" s="17"/>
      <c r="GL73" s="17"/>
      <c r="GM73" s="58"/>
      <c r="GN73" s="50"/>
      <c r="GO73" s="50"/>
      <c r="GP73" s="50"/>
      <c r="GQ73" s="50"/>
      <c r="GR73" s="50"/>
      <c r="GS73" s="50"/>
      <c r="GT73" s="59"/>
      <c r="GU73" s="60"/>
      <c r="GV73" s="17"/>
      <c r="GW73" s="17"/>
      <c r="GX73" s="58"/>
      <c r="GY73" s="50"/>
      <c r="GZ73" s="50"/>
      <c r="HA73" s="50"/>
      <c r="HB73" s="50"/>
      <c r="HC73" s="50"/>
      <c r="HD73" s="50"/>
      <c r="HE73" s="59"/>
      <c r="HF73" s="60"/>
      <c r="HG73" s="17"/>
      <c r="HH73" s="17"/>
      <c r="HI73" s="58"/>
      <c r="HJ73" s="50"/>
      <c r="HK73" s="50"/>
      <c r="HL73" s="50"/>
      <c r="HM73" s="50"/>
      <c r="HN73" s="50"/>
      <c r="HO73" s="50"/>
      <c r="HP73" s="59"/>
      <c r="HQ73" s="60"/>
      <c r="HR73" s="17"/>
      <c r="HS73" s="17"/>
    </row>
    <row r="74" spans="1:227" x14ac:dyDescent="0.3">
      <c r="A74" s="65"/>
      <c r="B74" s="66"/>
      <c r="C74" s="67"/>
      <c r="D74" s="67"/>
      <c r="E74" s="59"/>
      <c r="F74" s="59"/>
      <c r="G74" s="17"/>
      <c r="H74" s="58"/>
      <c r="I74" s="50"/>
      <c r="J74" s="50"/>
      <c r="K74" s="50"/>
      <c r="L74" s="50"/>
      <c r="M74" s="50"/>
      <c r="N74" s="50"/>
      <c r="O74" s="59"/>
      <c r="P74" s="60"/>
      <c r="Q74" s="17"/>
      <c r="R74" s="17"/>
      <c r="S74" s="58"/>
      <c r="T74" s="50"/>
      <c r="U74" s="50"/>
      <c r="V74" s="50"/>
      <c r="W74" s="50"/>
      <c r="X74" s="50"/>
      <c r="Y74" s="50"/>
      <c r="Z74" s="59"/>
      <c r="AA74" s="60"/>
      <c r="AB74" s="17"/>
      <c r="AC74" s="17"/>
      <c r="AD74" s="58"/>
      <c r="AE74" s="50"/>
      <c r="AF74" s="50"/>
      <c r="AG74" s="50"/>
      <c r="AH74" s="50"/>
      <c r="AI74" s="50"/>
      <c r="AJ74" s="50"/>
      <c r="AK74" s="59"/>
      <c r="AL74" s="60"/>
      <c r="AM74" s="17"/>
      <c r="AN74" s="17"/>
      <c r="AO74" s="58"/>
      <c r="AP74" s="50"/>
      <c r="AQ74" s="50"/>
      <c r="AR74" s="50"/>
      <c r="AS74" s="50"/>
      <c r="AT74" s="50"/>
      <c r="AU74" s="50"/>
      <c r="AV74" s="59"/>
      <c r="AW74" s="60"/>
      <c r="AX74" s="17"/>
      <c r="AY74" s="17"/>
      <c r="AZ74" s="58"/>
      <c r="BA74" s="50"/>
      <c r="BB74" s="50"/>
      <c r="BC74" s="50"/>
      <c r="BD74" s="50"/>
      <c r="BE74" s="50"/>
      <c r="BF74" s="50"/>
      <c r="BG74" s="59"/>
      <c r="BH74" s="60"/>
      <c r="BI74" s="17"/>
      <c r="BJ74" s="17"/>
      <c r="BK74" s="58"/>
      <c r="BL74" s="50"/>
      <c r="BM74" s="50"/>
      <c r="BN74" s="50"/>
      <c r="BO74" s="50"/>
      <c r="BP74" s="50"/>
      <c r="BQ74" s="50"/>
      <c r="BR74" s="59"/>
      <c r="BS74" s="60"/>
      <c r="BT74" s="17"/>
      <c r="BU74" s="17"/>
      <c r="BV74" s="58"/>
      <c r="BW74" s="50"/>
      <c r="BX74" s="50"/>
      <c r="BY74" s="50"/>
      <c r="BZ74" s="50"/>
      <c r="CA74" s="50"/>
      <c r="CB74" s="50"/>
      <c r="CC74" s="59"/>
      <c r="CD74" s="60"/>
      <c r="CE74" s="17"/>
      <c r="CF74" s="17"/>
      <c r="CG74" s="58"/>
      <c r="CH74" s="50"/>
      <c r="CI74" s="50"/>
      <c r="CJ74" s="50"/>
      <c r="CK74" s="50"/>
      <c r="CL74" s="50"/>
      <c r="CM74" s="50"/>
      <c r="CN74" s="59"/>
      <c r="CO74" s="60"/>
      <c r="CP74" s="17"/>
      <c r="CQ74" s="17"/>
      <c r="CR74" s="58"/>
      <c r="CS74" s="50"/>
      <c r="CT74" s="50"/>
      <c r="CU74" s="50"/>
      <c r="CV74" s="50"/>
      <c r="CW74" s="50"/>
      <c r="CX74" s="50"/>
      <c r="CY74" s="59"/>
      <c r="CZ74" s="60"/>
      <c r="DA74" s="17"/>
      <c r="DB74" s="17"/>
      <c r="DC74" s="58"/>
      <c r="DD74" s="50"/>
      <c r="DE74" s="50"/>
      <c r="DF74" s="50"/>
      <c r="DG74" s="50"/>
      <c r="DH74" s="50"/>
      <c r="DI74" s="50"/>
      <c r="DJ74" s="59"/>
      <c r="DK74" s="60"/>
      <c r="DL74" s="17"/>
      <c r="DM74" s="17"/>
      <c r="DN74" s="58"/>
      <c r="DO74" s="50"/>
      <c r="DP74" s="50"/>
      <c r="DQ74" s="50"/>
      <c r="DR74" s="50"/>
      <c r="DS74" s="50"/>
      <c r="DT74" s="50"/>
      <c r="DU74" s="59"/>
      <c r="DV74" s="60"/>
      <c r="DW74" s="17"/>
      <c r="DX74" s="17"/>
      <c r="DY74" s="58"/>
      <c r="DZ74" s="50"/>
      <c r="EA74" s="50"/>
      <c r="EB74" s="50"/>
      <c r="EC74" s="50"/>
      <c r="ED74" s="50"/>
      <c r="EE74" s="50"/>
      <c r="EF74" s="59"/>
      <c r="EG74" s="60"/>
      <c r="EH74" s="17"/>
      <c r="EI74" s="17"/>
      <c r="EJ74" s="58"/>
      <c r="EK74" s="50"/>
      <c r="EL74" s="50"/>
      <c r="EM74" s="50"/>
      <c r="EN74" s="50"/>
      <c r="EO74" s="50"/>
      <c r="EP74" s="50"/>
      <c r="EQ74" s="59"/>
      <c r="ER74" s="60"/>
      <c r="ES74" s="17"/>
      <c r="ET74" s="17"/>
      <c r="EU74" s="58"/>
      <c r="EV74" s="50"/>
      <c r="EW74" s="50"/>
      <c r="EX74" s="50"/>
      <c r="EY74" s="50"/>
      <c r="EZ74" s="50"/>
      <c r="FA74" s="50"/>
      <c r="FB74" s="59"/>
      <c r="FC74" s="60"/>
      <c r="FD74" s="17"/>
      <c r="FE74" s="17"/>
      <c r="FF74" s="58"/>
      <c r="FG74" s="50"/>
      <c r="FH74" s="50"/>
      <c r="FI74" s="50"/>
      <c r="FJ74" s="50"/>
      <c r="FK74" s="50"/>
      <c r="FL74" s="50"/>
      <c r="FM74" s="59"/>
      <c r="FN74" s="60"/>
      <c r="FO74" s="17"/>
      <c r="FP74" s="17"/>
      <c r="FQ74" s="58"/>
      <c r="FR74" s="50"/>
      <c r="FS74" s="50"/>
      <c r="FT74" s="50"/>
      <c r="FU74" s="50"/>
      <c r="FV74" s="50"/>
      <c r="FW74" s="50"/>
      <c r="FX74" s="59"/>
      <c r="FY74" s="60"/>
      <c r="FZ74" s="17"/>
      <c r="GA74" s="17"/>
      <c r="GB74" s="58"/>
      <c r="GC74" s="50"/>
      <c r="GD74" s="50"/>
      <c r="GE74" s="50"/>
      <c r="GF74" s="50"/>
      <c r="GG74" s="50"/>
      <c r="GH74" s="50"/>
      <c r="GI74" s="59"/>
      <c r="GJ74" s="60"/>
      <c r="GK74" s="17"/>
      <c r="GL74" s="17"/>
      <c r="GM74" s="58"/>
      <c r="GN74" s="50"/>
      <c r="GO74" s="50"/>
      <c r="GP74" s="50"/>
      <c r="GQ74" s="50"/>
      <c r="GR74" s="50"/>
      <c r="GS74" s="50"/>
      <c r="GT74" s="59"/>
      <c r="GU74" s="60"/>
      <c r="GV74" s="17"/>
      <c r="GW74" s="17"/>
      <c r="GX74" s="58"/>
      <c r="GY74" s="50"/>
      <c r="GZ74" s="50"/>
      <c r="HA74" s="50"/>
      <c r="HB74" s="50"/>
      <c r="HC74" s="50"/>
      <c r="HD74" s="50"/>
      <c r="HE74" s="59"/>
      <c r="HF74" s="60"/>
      <c r="HG74" s="17"/>
      <c r="HH74" s="17"/>
      <c r="HI74" s="58"/>
      <c r="HJ74" s="50"/>
      <c r="HK74" s="50"/>
      <c r="HL74" s="50"/>
      <c r="HM74" s="50"/>
      <c r="HN74" s="50"/>
      <c r="HO74" s="50"/>
      <c r="HP74" s="59"/>
      <c r="HQ74" s="60"/>
      <c r="HR74" s="17"/>
      <c r="HS74" s="17"/>
    </row>
    <row r="75" spans="1:227" x14ac:dyDescent="0.3">
      <c r="A75" s="65"/>
      <c r="B75" s="66"/>
      <c r="C75" s="67"/>
      <c r="D75" s="67"/>
      <c r="E75" s="59"/>
      <c r="F75" s="59"/>
      <c r="G75" s="17"/>
      <c r="H75" s="58"/>
      <c r="I75" s="50"/>
      <c r="J75" s="50"/>
      <c r="K75" s="50"/>
      <c r="L75" s="50"/>
      <c r="M75" s="50"/>
      <c r="N75" s="50"/>
      <c r="O75" s="59"/>
      <c r="P75" s="60"/>
      <c r="Q75" s="17"/>
      <c r="R75" s="17"/>
      <c r="S75" s="58"/>
      <c r="T75" s="50"/>
      <c r="U75" s="50"/>
      <c r="V75" s="50"/>
      <c r="W75" s="50"/>
      <c r="X75" s="50"/>
      <c r="Y75" s="50"/>
      <c r="Z75" s="59"/>
      <c r="AA75" s="60"/>
      <c r="AB75" s="17"/>
      <c r="AC75" s="17"/>
      <c r="AD75" s="58"/>
      <c r="AE75" s="50"/>
      <c r="AF75" s="50"/>
      <c r="AG75" s="50"/>
      <c r="AH75" s="50"/>
      <c r="AI75" s="50"/>
      <c r="AJ75" s="50"/>
      <c r="AK75" s="59"/>
      <c r="AL75" s="60"/>
      <c r="AM75" s="17"/>
      <c r="AN75" s="17"/>
      <c r="AO75" s="58"/>
      <c r="AP75" s="50"/>
      <c r="AQ75" s="50"/>
      <c r="AR75" s="50"/>
      <c r="AS75" s="50"/>
      <c r="AT75" s="50"/>
      <c r="AU75" s="50"/>
      <c r="AV75" s="59"/>
      <c r="AW75" s="60"/>
      <c r="AX75" s="17"/>
      <c r="AY75" s="17"/>
      <c r="AZ75" s="58"/>
      <c r="BA75" s="50"/>
      <c r="BB75" s="50"/>
      <c r="BC75" s="50"/>
      <c r="BD75" s="50"/>
      <c r="BE75" s="50"/>
      <c r="BF75" s="50"/>
      <c r="BG75" s="59"/>
      <c r="BH75" s="60"/>
      <c r="BI75" s="17"/>
      <c r="BJ75" s="17"/>
      <c r="BK75" s="58"/>
      <c r="BL75" s="50"/>
      <c r="BM75" s="50"/>
      <c r="BN75" s="50"/>
      <c r="BO75" s="50"/>
      <c r="BP75" s="50"/>
      <c r="BQ75" s="50"/>
      <c r="BR75" s="59"/>
      <c r="BS75" s="60"/>
      <c r="BT75" s="17"/>
      <c r="BU75" s="17"/>
      <c r="BV75" s="58"/>
      <c r="BW75" s="50"/>
      <c r="BX75" s="50"/>
      <c r="BY75" s="50"/>
      <c r="BZ75" s="50"/>
      <c r="CA75" s="50"/>
      <c r="CB75" s="50"/>
      <c r="CC75" s="59"/>
      <c r="CD75" s="60"/>
      <c r="CE75" s="17"/>
      <c r="CF75" s="17"/>
      <c r="CG75" s="58"/>
      <c r="CH75" s="50"/>
      <c r="CI75" s="50"/>
      <c r="CJ75" s="50"/>
      <c r="CK75" s="50"/>
      <c r="CL75" s="50"/>
      <c r="CM75" s="50"/>
      <c r="CN75" s="59"/>
      <c r="CO75" s="60"/>
      <c r="CP75" s="17"/>
      <c r="CQ75" s="17"/>
      <c r="CR75" s="58"/>
      <c r="CS75" s="50"/>
      <c r="CT75" s="50"/>
      <c r="CU75" s="50"/>
      <c r="CV75" s="50"/>
      <c r="CW75" s="50"/>
      <c r="CX75" s="50"/>
      <c r="CY75" s="59"/>
      <c r="CZ75" s="60"/>
      <c r="DA75" s="17"/>
      <c r="DB75" s="17"/>
      <c r="DC75" s="58"/>
      <c r="DD75" s="50"/>
      <c r="DE75" s="50"/>
      <c r="DF75" s="50"/>
      <c r="DG75" s="50"/>
      <c r="DH75" s="50"/>
      <c r="DI75" s="50"/>
      <c r="DJ75" s="59"/>
      <c r="DK75" s="60"/>
      <c r="DL75" s="17"/>
      <c r="DM75" s="17"/>
      <c r="DN75" s="58"/>
      <c r="DO75" s="50"/>
      <c r="DP75" s="50"/>
      <c r="DQ75" s="50"/>
      <c r="DR75" s="50"/>
      <c r="DS75" s="50"/>
      <c r="DT75" s="50"/>
      <c r="DU75" s="59"/>
      <c r="DV75" s="60"/>
      <c r="DW75" s="17"/>
      <c r="DX75" s="17"/>
      <c r="DY75" s="58"/>
      <c r="DZ75" s="50"/>
      <c r="EA75" s="50"/>
      <c r="EB75" s="50"/>
      <c r="EC75" s="50"/>
      <c r="ED75" s="50"/>
      <c r="EE75" s="50"/>
      <c r="EF75" s="59"/>
      <c r="EG75" s="60"/>
      <c r="EH75" s="17"/>
      <c r="EI75" s="17"/>
      <c r="EJ75" s="58"/>
      <c r="EK75" s="50"/>
      <c r="EL75" s="50"/>
      <c r="EM75" s="50"/>
      <c r="EN75" s="50"/>
      <c r="EO75" s="50"/>
      <c r="EP75" s="50"/>
      <c r="EQ75" s="59"/>
      <c r="ER75" s="60"/>
      <c r="ES75" s="17"/>
      <c r="ET75" s="17"/>
      <c r="EU75" s="58"/>
      <c r="EV75" s="50"/>
      <c r="EW75" s="50"/>
      <c r="EX75" s="50"/>
      <c r="EY75" s="50"/>
      <c r="EZ75" s="50"/>
      <c r="FA75" s="50"/>
      <c r="FB75" s="59"/>
      <c r="FC75" s="60"/>
      <c r="FD75" s="17"/>
      <c r="FE75" s="17"/>
      <c r="FF75" s="58"/>
      <c r="FG75" s="50"/>
      <c r="FH75" s="50"/>
      <c r="FI75" s="50"/>
      <c r="FJ75" s="50"/>
      <c r="FK75" s="50"/>
      <c r="FL75" s="50"/>
      <c r="FM75" s="59"/>
      <c r="FN75" s="60"/>
      <c r="FO75" s="17"/>
      <c r="FP75" s="17"/>
      <c r="FQ75" s="58"/>
      <c r="FR75" s="50"/>
      <c r="FS75" s="50"/>
      <c r="FT75" s="50"/>
      <c r="FU75" s="50"/>
      <c r="FV75" s="50"/>
      <c r="FW75" s="50"/>
      <c r="FX75" s="59"/>
      <c r="FY75" s="60"/>
      <c r="FZ75" s="17"/>
      <c r="GA75" s="17"/>
      <c r="GB75" s="58"/>
      <c r="GC75" s="50"/>
      <c r="GD75" s="50"/>
      <c r="GE75" s="50"/>
      <c r="GF75" s="50"/>
      <c r="GG75" s="50"/>
      <c r="GH75" s="50"/>
      <c r="GI75" s="59"/>
      <c r="GJ75" s="60"/>
      <c r="GK75" s="17"/>
      <c r="GL75" s="17"/>
      <c r="GM75" s="58"/>
      <c r="GN75" s="50"/>
      <c r="GO75" s="50"/>
      <c r="GP75" s="50"/>
      <c r="GQ75" s="50"/>
      <c r="GR75" s="50"/>
      <c r="GS75" s="50"/>
      <c r="GT75" s="59"/>
      <c r="GU75" s="60"/>
      <c r="GV75" s="17"/>
      <c r="GW75" s="17"/>
      <c r="GX75" s="58"/>
      <c r="GY75" s="50"/>
      <c r="GZ75" s="50"/>
      <c r="HA75" s="50"/>
      <c r="HB75" s="50"/>
      <c r="HC75" s="50"/>
      <c r="HD75" s="50"/>
      <c r="HE75" s="59"/>
      <c r="HF75" s="60"/>
      <c r="HG75" s="17"/>
      <c r="HH75" s="17"/>
      <c r="HI75" s="58"/>
      <c r="HJ75" s="50"/>
      <c r="HK75" s="50"/>
      <c r="HL75" s="50"/>
      <c r="HM75" s="50"/>
      <c r="HN75" s="50"/>
      <c r="HO75" s="50"/>
      <c r="HP75" s="59"/>
      <c r="HQ75" s="60"/>
      <c r="HR75" s="17"/>
      <c r="HS75" s="17"/>
    </row>
    <row r="76" spans="1:227" x14ac:dyDescent="0.3">
      <c r="A76" s="65"/>
      <c r="B76" s="66"/>
      <c r="C76" s="67"/>
      <c r="D76" s="67"/>
      <c r="E76" s="59"/>
      <c r="F76" s="59"/>
      <c r="G76" s="17"/>
      <c r="H76" s="58"/>
      <c r="I76" s="50"/>
      <c r="J76" s="50"/>
      <c r="K76" s="50"/>
      <c r="L76" s="50"/>
      <c r="M76" s="50"/>
      <c r="N76" s="50"/>
      <c r="O76" s="59"/>
      <c r="P76" s="60"/>
      <c r="Q76" s="17"/>
      <c r="R76" s="17"/>
      <c r="S76" s="58"/>
      <c r="T76" s="50"/>
      <c r="U76" s="50"/>
      <c r="V76" s="50"/>
      <c r="W76" s="50"/>
      <c r="X76" s="50"/>
      <c r="Y76" s="50"/>
      <c r="Z76" s="59"/>
      <c r="AA76" s="60"/>
      <c r="AB76" s="17"/>
      <c r="AC76" s="17"/>
      <c r="AD76" s="58"/>
      <c r="AE76" s="50"/>
      <c r="AF76" s="50"/>
      <c r="AG76" s="50"/>
      <c r="AH76" s="50"/>
      <c r="AI76" s="50"/>
      <c r="AJ76" s="50"/>
      <c r="AK76" s="59"/>
      <c r="AL76" s="60"/>
      <c r="AM76" s="17"/>
      <c r="AN76" s="17"/>
      <c r="AO76" s="58"/>
      <c r="AP76" s="50"/>
      <c r="AQ76" s="50"/>
      <c r="AR76" s="50"/>
      <c r="AS76" s="50"/>
      <c r="AT76" s="50"/>
      <c r="AU76" s="50"/>
      <c r="AV76" s="59"/>
      <c r="AW76" s="60"/>
      <c r="AX76" s="17"/>
      <c r="AY76" s="17"/>
      <c r="AZ76" s="58"/>
      <c r="BA76" s="50"/>
      <c r="BB76" s="50"/>
      <c r="BC76" s="50"/>
      <c r="BD76" s="50"/>
      <c r="BE76" s="50"/>
      <c r="BF76" s="50"/>
      <c r="BG76" s="59"/>
      <c r="BH76" s="60"/>
      <c r="BI76" s="17"/>
      <c r="BJ76" s="17"/>
      <c r="BK76" s="58"/>
      <c r="BL76" s="50"/>
      <c r="BM76" s="50"/>
      <c r="BN76" s="50"/>
      <c r="BO76" s="50"/>
      <c r="BP76" s="50"/>
      <c r="BQ76" s="50"/>
      <c r="BR76" s="59"/>
      <c r="BS76" s="60"/>
      <c r="BT76" s="17"/>
      <c r="BU76" s="17"/>
      <c r="BV76" s="58"/>
      <c r="BW76" s="50"/>
      <c r="BX76" s="50"/>
      <c r="BY76" s="50"/>
      <c r="BZ76" s="50"/>
      <c r="CA76" s="50"/>
      <c r="CB76" s="50"/>
      <c r="CC76" s="59"/>
      <c r="CD76" s="60"/>
      <c r="CE76" s="17"/>
      <c r="CF76" s="17"/>
      <c r="CG76" s="58"/>
      <c r="CH76" s="50"/>
      <c r="CI76" s="50"/>
      <c r="CJ76" s="50"/>
      <c r="CK76" s="50"/>
      <c r="CL76" s="50"/>
      <c r="CM76" s="50"/>
      <c r="CN76" s="59"/>
      <c r="CO76" s="60"/>
      <c r="CP76" s="17"/>
      <c r="CQ76" s="17"/>
      <c r="CR76" s="58"/>
      <c r="CS76" s="50"/>
      <c r="CT76" s="50"/>
      <c r="CU76" s="50"/>
      <c r="CV76" s="50"/>
      <c r="CW76" s="50"/>
      <c r="CX76" s="50"/>
      <c r="CY76" s="59"/>
      <c r="CZ76" s="60"/>
      <c r="DA76" s="17"/>
      <c r="DB76" s="17"/>
      <c r="DC76" s="58"/>
      <c r="DD76" s="50"/>
      <c r="DE76" s="50"/>
      <c r="DF76" s="50"/>
      <c r="DG76" s="50"/>
      <c r="DH76" s="50"/>
      <c r="DI76" s="50"/>
      <c r="DJ76" s="59"/>
      <c r="DK76" s="60"/>
      <c r="DL76" s="17"/>
      <c r="DM76" s="17"/>
      <c r="DN76" s="58"/>
      <c r="DO76" s="50"/>
      <c r="DP76" s="50"/>
      <c r="DQ76" s="50"/>
      <c r="DR76" s="50"/>
      <c r="DS76" s="50"/>
      <c r="DT76" s="50"/>
      <c r="DU76" s="59"/>
      <c r="DV76" s="60"/>
      <c r="DW76" s="17"/>
      <c r="DX76" s="17"/>
      <c r="DY76" s="58"/>
      <c r="DZ76" s="50"/>
      <c r="EA76" s="50"/>
      <c r="EB76" s="50"/>
      <c r="EC76" s="50"/>
      <c r="ED76" s="50"/>
      <c r="EE76" s="50"/>
      <c r="EF76" s="59"/>
      <c r="EG76" s="60"/>
      <c r="EH76" s="17"/>
      <c r="EI76" s="17"/>
      <c r="EJ76" s="58"/>
      <c r="EK76" s="50"/>
      <c r="EL76" s="50"/>
      <c r="EM76" s="50"/>
      <c r="EN76" s="50"/>
      <c r="EO76" s="50"/>
      <c r="EP76" s="50"/>
      <c r="EQ76" s="59"/>
      <c r="ER76" s="60"/>
      <c r="ES76" s="17"/>
      <c r="ET76" s="17"/>
      <c r="EU76" s="58"/>
      <c r="EV76" s="50"/>
      <c r="EW76" s="50"/>
      <c r="EX76" s="50"/>
      <c r="EY76" s="50"/>
      <c r="EZ76" s="50"/>
      <c r="FA76" s="50"/>
      <c r="FB76" s="59"/>
      <c r="FC76" s="60"/>
      <c r="FD76" s="17"/>
      <c r="FE76" s="17"/>
      <c r="FF76" s="58"/>
      <c r="FG76" s="50"/>
      <c r="FH76" s="50"/>
      <c r="FI76" s="50"/>
      <c r="FJ76" s="50"/>
      <c r="FK76" s="50"/>
      <c r="FL76" s="50"/>
      <c r="FM76" s="59"/>
      <c r="FN76" s="60"/>
      <c r="FO76" s="17"/>
      <c r="FP76" s="17"/>
      <c r="FQ76" s="58"/>
      <c r="FR76" s="50"/>
      <c r="FS76" s="50"/>
      <c r="FT76" s="50"/>
      <c r="FU76" s="50"/>
      <c r="FV76" s="50"/>
      <c r="FW76" s="50"/>
      <c r="FX76" s="59"/>
      <c r="FY76" s="60"/>
      <c r="FZ76" s="17"/>
      <c r="GA76" s="17"/>
      <c r="GB76" s="58"/>
      <c r="GC76" s="50"/>
      <c r="GD76" s="50"/>
      <c r="GE76" s="50"/>
      <c r="GF76" s="50"/>
      <c r="GG76" s="50"/>
      <c r="GH76" s="50"/>
      <c r="GI76" s="59"/>
      <c r="GJ76" s="60"/>
      <c r="GK76" s="17"/>
      <c r="GL76" s="17"/>
      <c r="GM76" s="58"/>
      <c r="GN76" s="50"/>
      <c r="GO76" s="50"/>
      <c r="GP76" s="50"/>
      <c r="GQ76" s="50"/>
      <c r="GR76" s="50"/>
      <c r="GS76" s="50"/>
      <c r="GT76" s="59"/>
      <c r="GU76" s="60"/>
      <c r="GV76" s="17"/>
      <c r="GW76" s="17"/>
      <c r="GX76" s="58"/>
      <c r="GY76" s="50"/>
      <c r="GZ76" s="50"/>
      <c r="HA76" s="50"/>
      <c r="HB76" s="50"/>
      <c r="HC76" s="50"/>
      <c r="HD76" s="50"/>
      <c r="HE76" s="59"/>
      <c r="HF76" s="60"/>
      <c r="HG76" s="17"/>
      <c r="HH76" s="17"/>
      <c r="HI76" s="58"/>
      <c r="HJ76" s="50"/>
      <c r="HK76" s="50"/>
      <c r="HL76" s="50"/>
      <c r="HM76" s="50"/>
      <c r="HN76" s="50"/>
      <c r="HO76" s="50"/>
      <c r="HP76" s="59"/>
      <c r="HQ76" s="60"/>
      <c r="HR76" s="17"/>
      <c r="HS76" s="17"/>
    </row>
    <row r="77" spans="1:227" x14ac:dyDescent="0.3">
      <c r="A77" s="65"/>
      <c r="B77" s="66"/>
      <c r="C77" s="67"/>
      <c r="D77" s="67"/>
      <c r="E77" s="59"/>
      <c r="F77" s="59"/>
      <c r="G77" s="17"/>
      <c r="H77" s="58"/>
      <c r="I77" s="50"/>
      <c r="J77" s="50"/>
      <c r="K77" s="50"/>
      <c r="L77" s="50"/>
      <c r="M77" s="50"/>
      <c r="N77" s="50"/>
      <c r="O77" s="59"/>
      <c r="P77" s="60"/>
      <c r="Q77" s="17"/>
      <c r="R77" s="17"/>
      <c r="S77" s="58"/>
      <c r="T77" s="50"/>
      <c r="U77" s="50"/>
      <c r="V77" s="50"/>
      <c r="W77" s="50"/>
      <c r="X77" s="50"/>
      <c r="Y77" s="50"/>
      <c r="Z77" s="59"/>
      <c r="AA77" s="60"/>
      <c r="AB77" s="17"/>
      <c r="AC77" s="17"/>
      <c r="AD77" s="58"/>
      <c r="AE77" s="50"/>
      <c r="AF77" s="50"/>
      <c r="AG77" s="50"/>
      <c r="AH77" s="50"/>
      <c r="AI77" s="50"/>
      <c r="AJ77" s="50"/>
      <c r="AK77" s="59"/>
      <c r="AL77" s="60"/>
      <c r="AM77" s="17"/>
      <c r="AN77" s="17"/>
      <c r="AO77" s="58"/>
      <c r="AP77" s="50"/>
      <c r="AQ77" s="50"/>
      <c r="AR77" s="50"/>
      <c r="AS77" s="50"/>
      <c r="AT77" s="50"/>
      <c r="AU77" s="50"/>
      <c r="AV77" s="59"/>
      <c r="AW77" s="60"/>
      <c r="AX77" s="17"/>
      <c r="AY77" s="17"/>
      <c r="AZ77" s="58"/>
      <c r="BA77" s="50"/>
      <c r="BB77" s="50"/>
      <c r="BC77" s="50"/>
      <c r="BD77" s="50"/>
      <c r="BE77" s="50"/>
      <c r="BF77" s="50"/>
      <c r="BG77" s="59"/>
      <c r="BH77" s="60"/>
      <c r="BI77" s="17"/>
      <c r="BJ77" s="17"/>
      <c r="BK77" s="58"/>
      <c r="BL77" s="50"/>
      <c r="BM77" s="50"/>
      <c r="BN77" s="50"/>
      <c r="BO77" s="50"/>
      <c r="BP77" s="50"/>
      <c r="BQ77" s="50"/>
      <c r="BR77" s="59"/>
      <c r="BS77" s="60"/>
      <c r="BT77" s="17"/>
      <c r="BU77" s="17"/>
      <c r="BV77" s="58"/>
      <c r="BW77" s="50"/>
      <c r="BX77" s="50"/>
      <c r="BY77" s="50"/>
      <c r="BZ77" s="50"/>
      <c r="CA77" s="50"/>
      <c r="CB77" s="50"/>
      <c r="CC77" s="59"/>
      <c r="CD77" s="60"/>
      <c r="CE77" s="17"/>
      <c r="CF77" s="17"/>
      <c r="CG77" s="58"/>
      <c r="CH77" s="50"/>
      <c r="CI77" s="50"/>
      <c r="CJ77" s="50"/>
      <c r="CK77" s="50"/>
      <c r="CL77" s="50"/>
      <c r="CM77" s="50"/>
      <c r="CN77" s="59"/>
      <c r="CO77" s="60"/>
      <c r="CP77" s="17"/>
      <c r="CQ77" s="17"/>
      <c r="CR77" s="58"/>
      <c r="CS77" s="50"/>
      <c r="CT77" s="50"/>
      <c r="CU77" s="50"/>
      <c r="CV77" s="50"/>
      <c r="CW77" s="50"/>
      <c r="CX77" s="50"/>
      <c r="CY77" s="59"/>
      <c r="CZ77" s="60"/>
      <c r="DA77" s="17"/>
      <c r="DB77" s="17"/>
      <c r="DC77" s="58"/>
      <c r="DD77" s="50"/>
      <c r="DE77" s="50"/>
      <c r="DF77" s="50"/>
      <c r="DG77" s="50"/>
      <c r="DH77" s="50"/>
      <c r="DI77" s="50"/>
      <c r="DJ77" s="59"/>
      <c r="DK77" s="60"/>
      <c r="DL77" s="17"/>
      <c r="DM77" s="17"/>
      <c r="DN77" s="58"/>
      <c r="DO77" s="50"/>
      <c r="DP77" s="50"/>
      <c r="DQ77" s="50"/>
      <c r="DR77" s="50"/>
      <c r="DS77" s="50"/>
      <c r="DT77" s="50"/>
      <c r="DU77" s="59"/>
      <c r="DV77" s="60"/>
      <c r="DW77" s="17"/>
      <c r="DX77" s="17"/>
      <c r="DY77" s="58"/>
      <c r="DZ77" s="50"/>
      <c r="EA77" s="50"/>
      <c r="EB77" s="50"/>
      <c r="EC77" s="50"/>
      <c r="ED77" s="50"/>
      <c r="EE77" s="50"/>
      <c r="EF77" s="59"/>
      <c r="EG77" s="60"/>
      <c r="EH77" s="17"/>
      <c r="EI77" s="17"/>
      <c r="EJ77" s="58"/>
      <c r="EK77" s="50"/>
      <c r="EL77" s="50"/>
      <c r="EM77" s="50"/>
      <c r="EN77" s="50"/>
      <c r="EO77" s="50"/>
      <c r="EP77" s="50"/>
      <c r="EQ77" s="59"/>
      <c r="ER77" s="60"/>
      <c r="ES77" s="17"/>
      <c r="ET77" s="17"/>
      <c r="EU77" s="58"/>
      <c r="EV77" s="50"/>
      <c r="EW77" s="50"/>
      <c r="EX77" s="50"/>
      <c r="EY77" s="50"/>
      <c r="EZ77" s="50"/>
      <c r="FA77" s="50"/>
      <c r="FB77" s="59"/>
      <c r="FC77" s="60"/>
      <c r="FD77" s="17"/>
      <c r="FE77" s="17"/>
      <c r="FF77" s="58"/>
      <c r="FG77" s="50"/>
      <c r="FH77" s="50"/>
      <c r="FI77" s="50"/>
      <c r="FJ77" s="50"/>
      <c r="FK77" s="50"/>
      <c r="FL77" s="50"/>
      <c r="FM77" s="59"/>
      <c r="FN77" s="60"/>
      <c r="FO77" s="17"/>
      <c r="FP77" s="17"/>
      <c r="FQ77" s="58"/>
      <c r="FR77" s="50"/>
      <c r="FS77" s="50"/>
      <c r="FT77" s="50"/>
      <c r="FU77" s="50"/>
      <c r="FV77" s="50"/>
      <c r="FW77" s="50"/>
      <c r="FX77" s="59"/>
      <c r="FY77" s="60"/>
      <c r="FZ77" s="17"/>
      <c r="GA77" s="17"/>
      <c r="GB77" s="58"/>
      <c r="GC77" s="50"/>
      <c r="GD77" s="50"/>
      <c r="GE77" s="50"/>
      <c r="GF77" s="50"/>
      <c r="GG77" s="50"/>
      <c r="GH77" s="50"/>
      <c r="GI77" s="59"/>
      <c r="GJ77" s="60"/>
      <c r="GK77" s="17"/>
      <c r="GL77" s="17"/>
      <c r="GM77" s="58"/>
      <c r="GN77" s="50"/>
      <c r="GO77" s="50"/>
      <c r="GP77" s="50"/>
      <c r="GQ77" s="50"/>
      <c r="GR77" s="50"/>
      <c r="GS77" s="50"/>
      <c r="GT77" s="59"/>
      <c r="GU77" s="60"/>
      <c r="GV77" s="17"/>
      <c r="GW77" s="17"/>
      <c r="GX77" s="58"/>
      <c r="GY77" s="50"/>
      <c r="GZ77" s="50"/>
      <c r="HA77" s="50"/>
      <c r="HB77" s="50"/>
      <c r="HC77" s="50"/>
      <c r="HD77" s="50"/>
      <c r="HE77" s="59"/>
      <c r="HF77" s="60"/>
      <c r="HG77" s="17"/>
      <c r="HH77" s="17"/>
      <c r="HI77" s="58"/>
      <c r="HJ77" s="50"/>
      <c r="HK77" s="50"/>
      <c r="HL77" s="50"/>
      <c r="HM77" s="50"/>
      <c r="HN77" s="50"/>
      <c r="HO77" s="50"/>
      <c r="HP77" s="59"/>
      <c r="HQ77" s="60"/>
      <c r="HR77" s="17"/>
      <c r="HS77" s="17"/>
    </row>
    <row r="78" spans="1:227" x14ac:dyDescent="0.3">
      <c r="A78" s="65"/>
      <c r="B78" s="66"/>
      <c r="C78" s="67"/>
      <c r="D78" s="67"/>
      <c r="E78" s="59"/>
      <c r="F78" s="59"/>
      <c r="G78" s="17"/>
      <c r="H78" s="58"/>
      <c r="I78" s="50"/>
      <c r="J78" s="50"/>
      <c r="K78" s="50"/>
      <c r="L78" s="50"/>
      <c r="M78" s="50"/>
      <c r="N78" s="50"/>
      <c r="O78" s="59"/>
      <c r="P78" s="60"/>
      <c r="Q78" s="17"/>
      <c r="R78" s="17"/>
      <c r="S78" s="58"/>
      <c r="T78" s="50"/>
      <c r="U78" s="50"/>
      <c r="V78" s="50"/>
      <c r="W78" s="50"/>
      <c r="X78" s="50"/>
      <c r="Y78" s="50"/>
      <c r="Z78" s="59"/>
      <c r="AA78" s="60"/>
      <c r="AB78" s="17"/>
      <c r="AC78" s="17"/>
      <c r="AD78" s="58"/>
      <c r="AE78" s="50"/>
      <c r="AF78" s="50"/>
      <c r="AG78" s="50"/>
      <c r="AH78" s="50"/>
      <c r="AI78" s="50"/>
      <c r="AJ78" s="50"/>
      <c r="AK78" s="59"/>
      <c r="AL78" s="60"/>
      <c r="AM78" s="17"/>
      <c r="AN78" s="17"/>
      <c r="AO78" s="58"/>
      <c r="AP78" s="50"/>
      <c r="AQ78" s="50"/>
      <c r="AR78" s="50"/>
      <c r="AS78" s="50"/>
      <c r="AT78" s="50"/>
      <c r="AU78" s="50"/>
      <c r="AV78" s="59"/>
      <c r="AW78" s="60"/>
      <c r="AX78" s="17"/>
      <c r="AY78" s="17"/>
      <c r="AZ78" s="58"/>
      <c r="BA78" s="50"/>
      <c r="BB78" s="50"/>
      <c r="BC78" s="50"/>
      <c r="BD78" s="50"/>
      <c r="BE78" s="50"/>
      <c r="BF78" s="50"/>
      <c r="BG78" s="59"/>
      <c r="BH78" s="60"/>
      <c r="BI78" s="17"/>
      <c r="BJ78" s="17"/>
      <c r="BK78" s="58"/>
      <c r="BL78" s="50"/>
      <c r="BM78" s="50"/>
      <c r="BN78" s="50"/>
      <c r="BO78" s="50"/>
      <c r="BP78" s="50"/>
      <c r="BQ78" s="50"/>
      <c r="BR78" s="59"/>
      <c r="BS78" s="60"/>
      <c r="BT78" s="17"/>
      <c r="BU78" s="17"/>
      <c r="BV78" s="58"/>
      <c r="BW78" s="50"/>
      <c r="BX78" s="50"/>
      <c r="BY78" s="50"/>
      <c r="BZ78" s="50"/>
      <c r="CA78" s="50"/>
      <c r="CB78" s="50"/>
      <c r="CC78" s="59"/>
      <c r="CD78" s="60"/>
      <c r="CE78" s="17"/>
      <c r="CF78" s="17"/>
      <c r="CG78" s="58"/>
      <c r="CH78" s="50"/>
      <c r="CI78" s="50"/>
      <c r="CJ78" s="50"/>
      <c r="CK78" s="50"/>
      <c r="CL78" s="50"/>
      <c r="CM78" s="50"/>
      <c r="CN78" s="59"/>
      <c r="CO78" s="60"/>
      <c r="CP78" s="17"/>
      <c r="CQ78" s="17"/>
      <c r="CR78" s="58"/>
      <c r="CS78" s="50"/>
      <c r="CT78" s="50"/>
      <c r="CU78" s="50"/>
      <c r="CV78" s="50"/>
      <c r="CW78" s="50"/>
      <c r="CX78" s="50"/>
      <c r="CY78" s="59"/>
      <c r="CZ78" s="60"/>
      <c r="DA78" s="17"/>
      <c r="DB78" s="17"/>
      <c r="DC78" s="58"/>
      <c r="DD78" s="50"/>
      <c r="DE78" s="50"/>
      <c r="DF78" s="50"/>
      <c r="DG78" s="50"/>
      <c r="DH78" s="50"/>
      <c r="DI78" s="50"/>
      <c r="DJ78" s="59"/>
      <c r="DK78" s="60"/>
      <c r="DL78" s="17"/>
      <c r="DM78" s="17"/>
      <c r="DN78" s="58"/>
      <c r="DO78" s="50"/>
      <c r="DP78" s="50"/>
      <c r="DQ78" s="50"/>
      <c r="DR78" s="50"/>
      <c r="DS78" s="50"/>
      <c r="DT78" s="50"/>
      <c r="DU78" s="59"/>
      <c r="DV78" s="60"/>
      <c r="DW78" s="17"/>
      <c r="DX78" s="17"/>
      <c r="DY78" s="58"/>
      <c r="DZ78" s="50"/>
      <c r="EA78" s="50"/>
      <c r="EB78" s="50"/>
      <c r="EC78" s="50"/>
      <c r="ED78" s="50"/>
      <c r="EE78" s="50"/>
      <c r="EF78" s="59"/>
      <c r="EG78" s="60"/>
      <c r="EH78" s="17"/>
      <c r="EI78" s="17"/>
      <c r="EJ78" s="58"/>
      <c r="EK78" s="50"/>
      <c r="EL78" s="50"/>
      <c r="EM78" s="50"/>
      <c r="EN78" s="50"/>
      <c r="EO78" s="50"/>
      <c r="EP78" s="50"/>
      <c r="EQ78" s="59"/>
      <c r="ER78" s="60"/>
      <c r="ES78" s="17"/>
      <c r="ET78" s="17"/>
      <c r="EU78" s="58"/>
      <c r="EV78" s="50"/>
      <c r="EW78" s="50"/>
      <c r="EX78" s="50"/>
      <c r="EY78" s="50"/>
      <c r="EZ78" s="50"/>
      <c r="FA78" s="50"/>
      <c r="FB78" s="59"/>
      <c r="FC78" s="60"/>
      <c r="FD78" s="17"/>
      <c r="FE78" s="17"/>
      <c r="FF78" s="58"/>
      <c r="FG78" s="50"/>
      <c r="FH78" s="50"/>
      <c r="FI78" s="50"/>
      <c r="FJ78" s="50"/>
      <c r="FK78" s="50"/>
      <c r="FL78" s="50"/>
      <c r="FM78" s="59"/>
      <c r="FN78" s="60"/>
      <c r="FO78" s="17"/>
      <c r="FP78" s="17"/>
      <c r="FQ78" s="58"/>
      <c r="FR78" s="50"/>
      <c r="FS78" s="50"/>
      <c r="FT78" s="50"/>
      <c r="FU78" s="50"/>
      <c r="FV78" s="50"/>
      <c r="FW78" s="50"/>
      <c r="FX78" s="59"/>
      <c r="FY78" s="60"/>
      <c r="FZ78" s="17"/>
      <c r="GA78" s="17"/>
      <c r="GB78" s="58"/>
      <c r="GC78" s="50"/>
      <c r="GD78" s="50"/>
      <c r="GE78" s="50"/>
      <c r="GF78" s="50"/>
      <c r="GG78" s="50"/>
      <c r="GH78" s="50"/>
      <c r="GI78" s="59"/>
      <c r="GJ78" s="60"/>
      <c r="GK78" s="17"/>
      <c r="GL78" s="17"/>
      <c r="GM78" s="58"/>
      <c r="GN78" s="50"/>
      <c r="GO78" s="50"/>
      <c r="GP78" s="50"/>
      <c r="GQ78" s="50"/>
      <c r="GR78" s="50"/>
      <c r="GS78" s="50"/>
      <c r="GT78" s="59"/>
      <c r="GU78" s="60"/>
      <c r="GV78" s="17"/>
      <c r="GW78" s="17"/>
      <c r="GX78" s="58"/>
      <c r="GY78" s="50"/>
      <c r="GZ78" s="50"/>
      <c r="HA78" s="50"/>
      <c r="HB78" s="50"/>
      <c r="HC78" s="50"/>
      <c r="HD78" s="50"/>
      <c r="HE78" s="59"/>
      <c r="HF78" s="60"/>
      <c r="HG78" s="17"/>
      <c r="HH78" s="17"/>
      <c r="HI78" s="58"/>
      <c r="HJ78" s="50"/>
      <c r="HK78" s="50"/>
      <c r="HL78" s="50"/>
      <c r="HM78" s="50"/>
      <c r="HN78" s="50"/>
      <c r="HO78" s="50"/>
      <c r="HP78" s="59"/>
      <c r="HQ78" s="60"/>
      <c r="HR78" s="17"/>
      <c r="HS78" s="17"/>
    </row>
    <row r="79" spans="1:227" x14ac:dyDescent="0.3">
      <c r="A79" s="65"/>
      <c r="B79" s="66"/>
      <c r="C79" s="67"/>
      <c r="D79" s="67"/>
      <c r="E79" s="59"/>
      <c r="F79" s="59"/>
      <c r="G79" s="17"/>
      <c r="H79" s="58"/>
      <c r="I79" s="50"/>
      <c r="J79" s="50"/>
      <c r="K79" s="50"/>
      <c r="L79" s="50"/>
      <c r="M79" s="50"/>
      <c r="N79" s="50"/>
      <c r="O79" s="59"/>
      <c r="P79" s="60"/>
      <c r="Q79" s="17"/>
      <c r="R79" s="17"/>
      <c r="S79" s="58"/>
      <c r="T79" s="50"/>
      <c r="U79" s="50"/>
      <c r="V79" s="50"/>
      <c r="W79" s="50"/>
      <c r="X79" s="50"/>
      <c r="Y79" s="50"/>
      <c r="Z79" s="59"/>
      <c r="AA79" s="60"/>
      <c r="AB79" s="17"/>
      <c r="AC79" s="17"/>
      <c r="AD79" s="58"/>
      <c r="AE79" s="50"/>
      <c r="AF79" s="50"/>
      <c r="AG79" s="50"/>
      <c r="AH79" s="50"/>
      <c r="AI79" s="50"/>
      <c r="AJ79" s="50"/>
      <c r="AK79" s="59"/>
      <c r="AL79" s="60"/>
      <c r="AM79" s="17"/>
      <c r="AN79" s="17"/>
      <c r="AO79" s="58"/>
      <c r="AP79" s="50"/>
      <c r="AQ79" s="50"/>
      <c r="AR79" s="50"/>
      <c r="AS79" s="50"/>
      <c r="AT79" s="50"/>
      <c r="AU79" s="50"/>
      <c r="AV79" s="59"/>
      <c r="AW79" s="60"/>
      <c r="AX79" s="17"/>
      <c r="AY79" s="17"/>
      <c r="AZ79" s="58"/>
      <c r="BA79" s="50"/>
      <c r="BB79" s="50"/>
      <c r="BC79" s="50"/>
      <c r="BD79" s="50"/>
      <c r="BE79" s="50"/>
      <c r="BF79" s="50"/>
      <c r="BG79" s="59"/>
      <c r="BH79" s="60"/>
      <c r="BI79" s="17"/>
      <c r="BJ79" s="17"/>
      <c r="BK79" s="58"/>
      <c r="BL79" s="50"/>
      <c r="BM79" s="50"/>
      <c r="BN79" s="50"/>
      <c r="BO79" s="50"/>
      <c r="BP79" s="50"/>
      <c r="BQ79" s="50"/>
      <c r="BR79" s="59"/>
      <c r="BS79" s="60"/>
      <c r="BT79" s="17"/>
      <c r="BU79" s="17"/>
      <c r="BV79" s="58"/>
      <c r="BW79" s="50"/>
      <c r="BX79" s="50"/>
      <c r="BY79" s="50"/>
      <c r="BZ79" s="50"/>
      <c r="CA79" s="50"/>
      <c r="CB79" s="50"/>
      <c r="CC79" s="59"/>
      <c r="CD79" s="60"/>
      <c r="CE79" s="17"/>
      <c r="CF79" s="17"/>
      <c r="CG79" s="58"/>
      <c r="CH79" s="50"/>
      <c r="CI79" s="50"/>
      <c r="CJ79" s="50"/>
      <c r="CK79" s="50"/>
      <c r="CL79" s="50"/>
      <c r="CM79" s="50"/>
      <c r="CN79" s="59"/>
      <c r="CO79" s="60"/>
      <c r="CP79" s="17"/>
      <c r="CQ79" s="17"/>
      <c r="CR79" s="58"/>
      <c r="CS79" s="50"/>
      <c r="CT79" s="50"/>
      <c r="CU79" s="50"/>
      <c r="CV79" s="50"/>
      <c r="CW79" s="50"/>
      <c r="CX79" s="50"/>
      <c r="CY79" s="59"/>
      <c r="CZ79" s="60"/>
      <c r="DA79" s="17"/>
      <c r="DB79" s="17"/>
      <c r="DC79" s="58"/>
      <c r="DD79" s="50"/>
      <c r="DE79" s="50"/>
      <c r="DF79" s="50"/>
      <c r="DG79" s="50"/>
      <c r="DH79" s="50"/>
      <c r="DI79" s="50"/>
      <c r="DJ79" s="59"/>
      <c r="DK79" s="60"/>
      <c r="DL79" s="17"/>
      <c r="DM79" s="17"/>
      <c r="DN79" s="58"/>
      <c r="DO79" s="50"/>
      <c r="DP79" s="50"/>
      <c r="DQ79" s="50"/>
      <c r="DR79" s="50"/>
      <c r="DS79" s="50"/>
      <c r="DT79" s="50"/>
      <c r="DU79" s="59"/>
      <c r="DV79" s="60"/>
      <c r="DW79" s="17"/>
      <c r="DX79" s="17"/>
      <c r="DY79" s="58"/>
      <c r="DZ79" s="50"/>
      <c r="EA79" s="50"/>
      <c r="EB79" s="50"/>
      <c r="EC79" s="50"/>
      <c r="ED79" s="50"/>
      <c r="EE79" s="50"/>
      <c r="EF79" s="59"/>
      <c r="EG79" s="60"/>
      <c r="EH79" s="17"/>
      <c r="EI79" s="17"/>
      <c r="EJ79" s="58"/>
      <c r="EK79" s="50"/>
      <c r="EL79" s="50"/>
      <c r="EM79" s="50"/>
      <c r="EN79" s="50"/>
      <c r="EO79" s="50"/>
      <c r="EP79" s="50"/>
      <c r="EQ79" s="59"/>
      <c r="ER79" s="60"/>
      <c r="ES79" s="17"/>
      <c r="ET79" s="17"/>
      <c r="EU79" s="58"/>
      <c r="EV79" s="50"/>
      <c r="EW79" s="50"/>
      <c r="EX79" s="50"/>
      <c r="EY79" s="50"/>
      <c r="EZ79" s="50"/>
      <c r="FA79" s="50"/>
      <c r="FB79" s="59"/>
      <c r="FC79" s="60"/>
      <c r="FD79" s="17"/>
      <c r="FE79" s="17"/>
      <c r="FF79" s="58"/>
      <c r="FG79" s="50"/>
      <c r="FH79" s="50"/>
      <c r="FI79" s="50"/>
      <c r="FJ79" s="50"/>
      <c r="FK79" s="50"/>
      <c r="FL79" s="50"/>
      <c r="FM79" s="59"/>
      <c r="FN79" s="60"/>
      <c r="FO79" s="17"/>
      <c r="FP79" s="17"/>
      <c r="FQ79" s="58"/>
      <c r="FR79" s="50"/>
      <c r="FS79" s="50"/>
      <c r="FT79" s="50"/>
      <c r="FU79" s="50"/>
      <c r="FV79" s="50"/>
      <c r="FW79" s="50"/>
      <c r="FX79" s="59"/>
      <c r="FY79" s="60"/>
      <c r="FZ79" s="17"/>
      <c r="GA79" s="17"/>
      <c r="GB79" s="58"/>
      <c r="GC79" s="50"/>
      <c r="GD79" s="50"/>
      <c r="GE79" s="50"/>
      <c r="GF79" s="50"/>
      <c r="GG79" s="50"/>
      <c r="GH79" s="50"/>
      <c r="GI79" s="59"/>
      <c r="GJ79" s="60"/>
      <c r="GK79" s="17"/>
      <c r="GL79" s="17"/>
      <c r="GM79" s="58"/>
      <c r="GN79" s="50"/>
      <c r="GO79" s="50"/>
      <c r="GP79" s="50"/>
      <c r="GQ79" s="50"/>
      <c r="GR79" s="50"/>
      <c r="GS79" s="50"/>
      <c r="GT79" s="59"/>
      <c r="GU79" s="60"/>
      <c r="GV79" s="17"/>
      <c r="GW79" s="17"/>
      <c r="GX79" s="58"/>
      <c r="GY79" s="50"/>
      <c r="GZ79" s="50"/>
      <c r="HA79" s="50"/>
      <c r="HB79" s="50"/>
      <c r="HC79" s="50"/>
      <c r="HD79" s="50"/>
      <c r="HE79" s="59"/>
      <c r="HF79" s="60"/>
      <c r="HG79" s="17"/>
      <c r="HH79" s="17"/>
      <c r="HI79" s="58"/>
      <c r="HJ79" s="50"/>
      <c r="HK79" s="50"/>
      <c r="HL79" s="50"/>
      <c r="HM79" s="50"/>
      <c r="HN79" s="50"/>
      <c r="HO79" s="50"/>
      <c r="HP79" s="59"/>
      <c r="HQ79" s="60"/>
      <c r="HR79" s="17"/>
      <c r="HS79" s="17"/>
    </row>
    <row r="80" spans="1:227" x14ac:dyDescent="0.3">
      <c r="A80" s="65"/>
      <c r="B80" s="66"/>
      <c r="C80" s="67"/>
      <c r="D80" s="67"/>
      <c r="E80" s="59"/>
      <c r="F80" s="59"/>
      <c r="G80" s="17"/>
      <c r="H80" s="58"/>
      <c r="I80" s="50"/>
      <c r="J80" s="50"/>
      <c r="K80" s="50"/>
      <c r="L80" s="50"/>
      <c r="M80" s="50"/>
      <c r="N80" s="50"/>
      <c r="O80" s="59"/>
      <c r="P80" s="60"/>
      <c r="Q80" s="17"/>
      <c r="R80" s="17"/>
      <c r="S80" s="58"/>
      <c r="T80" s="50"/>
      <c r="U80" s="50"/>
      <c r="V80" s="50"/>
      <c r="W80" s="50"/>
      <c r="X80" s="50"/>
      <c r="Y80" s="50"/>
      <c r="Z80" s="59"/>
      <c r="AA80" s="60"/>
      <c r="AB80" s="17"/>
      <c r="AC80" s="17"/>
      <c r="AD80" s="58"/>
      <c r="AE80" s="50"/>
      <c r="AF80" s="50"/>
      <c r="AG80" s="50"/>
      <c r="AH80" s="50"/>
      <c r="AI80" s="50"/>
      <c r="AJ80" s="50"/>
      <c r="AK80" s="59"/>
      <c r="AL80" s="60"/>
      <c r="AM80" s="17"/>
      <c r="AN80" s="17"/>
      <c r="AO80" s="58"/>
      <c r="AP80" s="50"/>
      <c r="AQ80" s="50"/>
      <c r="AR80" s="50"/>
      <c r="AS80" s="50"/>
      <c r="AT80" s="50"/>
      <c r="AU80" s="50"/>
      <c r="AV80" s="59"/>
      <c r="AW80" s="60"/>
      <c r="AX80" s="17"/>
      <c r="AY80" s="17"/>
      <c r="AZ80" s="58"/>
      <c r="BA80" s="50"/>
      <c r="BB80" s="50"/>
      <c r="BC80" s="50"/>
      <c r="BD80" s="50"/>
      <c r="BE80" s="50"/>
      <c r="BF80" s="50"/>
      <c r="BG80" s="59"/>
      <c r="BH80" s="60"/>
      <c r="BI80" s="17"/>
      <c r="BJ80" s="17"/>
      <c r="BK80" s="58"/>
      <c r="BL80" s="50"/>
      <c r="BM80" s="50"/>
      <c r="BN80" s="50"/>
      <c r="BO80" s="50"/>
      <c r="BP80" s="50"/>
      <c r="BQ80" s="50"/>
      <c r="BR80" s="59"/>
      <c r="BS80" s="60"/>
      <c r="BT80" s="17"/>
      <c r="BU80" s="17"/>
      <c r="BV80" s="58"/>
      <c r="BW80" s="50"/>
      <c r="BX80" s="50"/>
      <c r="BY80" s="50"/>
      <c r="BZ80" s="50"/>
      <c r="CA80" s="50"/>
      <c r="CB80" s="50"/>
      <c r="CC80" s="59"/>
      <c r="CD80" s="60"/>
      <c r="CE80" s="17"/>
      <c r="CF80" s="17"/>
      <c r="CG80" s="58"/>
      <c r="CH80" s="50"/>
      <c r="CI80" s="50"/>
      <c r="CJ80" s="50"/>
      <c r="CK80" s="50"/>
      <c r="CL80" s="50"/>
      <c r="CM80" s="50"/>
      <c r="CN80" s="59"/>
      <c r="CO80" s="60"/>
      <c r="CP80" s="17"/>
      <c r="CQ80" s="17"/>
      <c r="CR80" s="58"/>
      <c r="CS80" s="50"/>
      <c r="CT80" s="50"/>
      <c r="CU80" s="50"/>
      <c r="CV80" s="50"/>
      <c r="CW80" s="50"/>
      <c r="CX80" s="50"/>
      <c r="CY80" s="59"/>
      <c r="CZ80" s="60"/>
      <c r="DA80" s="17"/>
      <c r="DB80" s="17"/>
      <c r="DC80" s="58"/>
      <c r="DD80" s="50"/>
      <c r="DE80" s="50"/>
      <c r="DF80" s="50"/>
      <c r="DG80" s="50"/>
      <c r="DH80" s="50"/>
      <c r="DI80" s="50"/>
      <c r="DJ80" s="59"/>
      <c r="DK80" s="60"/>
      <c r="DL80" s="17"/>
      <c r="DM80" s="17"/>
      <c r="DN80" s="58"/>
      <c r="DO80" s="50"/>
      <c r="DP80" s="50"/>
      <c r="DQ80" s="50"/>
      <c r="DR80" s="50"/>
      <c r="DS80" s="50"/>
      <c r="DT80" s="50"/>
      <c r="DU80" s="59"/>
      <c r="DV80" s="60"/>
      <c r="DW80" s="17"/>
      <c r="DX80" s="17"/>
      <c r="DY80" s="58"/>
      <c r="DZ80" s="50"/>
      <c r="EA80" s="50"/>
      <c r="EB80" s="50"/>
      <c r="EC80" s="50"/>
      <c r="ED80" s="50"/>
      <c r="EE80" s="50"/>
      <c r="EF80" s="59"/>
      <c r="EG80" s="60"/>
      <c r="EH80" s="17"/>
      <c r="EI80" s="17"/>
      <c r="EJ80" s="58"/>
      <c r="EK80" s="50"/>
      <c r="EL80" s="50"/>
      <c r="EM80" s="50"/>
      <c r="EN80" s="50"/>
      <c r="EO80" s="50"/>
      <c r="EP80" s="50"/>
      <c r="EQ80" s="59"/>
      <c r="ER80" s="60"/>
      <c r="ES80" s="17"/>
      <c r="ET80" s="17"/>
      <c r="EU80" s="58"/>
      <c r="EV80" s="50"/>
      <c r="EW80" s="50"/>
      <c r="EX80" s="50"/>
      <c r="EY80" s="50"/>
      <c r="EZ80" s="50"/>
      <c r="FA80" s="50"/>
      <c r="FB80" s="59"/>
      <c r="FC80" s="60"/>
      <c r="FD80" s="17"/>
      <c r="FE80" s="17"/>
      <c r="FF80" s="58"/>
      <c r="FG80" s="50"/>
      <c r="FH80" s="50"/>
      <c r="FI80" s="50"/>
      <c r="FJ80" s="50"/>
      <c r="FK80" s="50"/>
      <c r="FL80" s="50"/>
      <c r="FM80" s="59"/>
      <c r="FN80" s="60"/>
      <c r="FO80" s="17"/>
      <c r="FP80" s="17"/>
      <c r="FQ80" s="58"/>
      <c r="FR80" s="50"/>
      <c r="FS80" s="50"/>
      <c r="FT80" s="50"/>
      <c r="FU80" s="50"/>
      <c r="FV80" s="50"/>
      <c r="FW80" s="50"/>
      <c r="FX80" s="59"/>
      <c r="FY80" s="60"/>
      <c r="FZ80" s="17"/>
      <c r="GA80" s="17"/>
      <c r="GB80" s="58"/>
      <c r="GC80" s="50"/>
      <c r="GD80" s="50"/>
      <c r="GE80" s="50"/>
      <c r="GF80" s="50"/>
      <c r="GG80" s="50"/>
      <c r="GH80" s="50"/>
      <c r="GI80" s="59"/>
      <c r="GJ80" s="60"/>
      <c r="GK80" s="17"/>
      <c r="GL80" s="17"/>
      <c r="GM80" s="58"/>
      <c r="GN80" s="50"/>
      <c r="GO80" s="50"/>
      <c r="GP80" s="50"/>
      <c r="GQ80" s="50"/>
      <c r="GR80" s="50"/>
      <c r="GS80" s="50"/>
      <c r="GT80" s="59"/>
      <c r="GU80" s="60"/>
      <c r="GV80" s="17"/>
      <c r="GW80" s="17"/>
      <c r="GX80" s="58"/>
      <c r="GY80" s="50"/>
      <c r="GZ80" s="50"/>
      <c r="HA80" s="50"/>
      <c r="HB80" s="50"/>
      <c r="HC80" s="50"/>
      <c r="HD80" s="50"/>
      <c r="HE80" s="59"/>
      <c r="HF80" s="60"/>
      <c r="HG80" s="17"/>
      <c r="HH80" s="17"/>
      <c r="HI80" s="58"/>
      <c r="HJ80" s="50"/>
      <c r="HK80" s="50"/>
      <c r="HL80" s="50"/>
      <c r="HM80" s="50"/>
      <c r="HN80" s="50"/>
      <c r="HO80" s="50"/>
      <c r="HP80" s="59"/>
      <c r="HQ80" s="60"/>
      <c r="HR80" s="17"/>
      <c r="HS80" s="17"/>
    </row>
    <row r="81" spans="1:227" x14ac:dyDescent="0.3">
      <c r="A81" s="65"/>
      <c r="B81" s="66"/>
      <c r="C81" s="67"/>
      <c r="D81" s="67"/>
      <c r="E81" s="59"/>
      <c r="F81" s="59"/>
      <c r="G81" s="17"/>
      <c r="H81" s="58"/>
      <c r="I81" s="50"/>
      <c r="J81" s="50"/>
      <c r="K81" s="50"/>
      <c r="L81" s="50"/>
      <c r="M81" s="50"/>
      <c r="N81" s="50"/>
      <c r="O81" s="59"/>
      <c r="P81" s="60"/>
      <c r="Q81" s="17"/>
      <c r="R81" s="17"/>
      <c r="S81" s="58"/>
      <c r="T81" s="50"/>
      <c r="U81" s="50"/>
      <c r="V81" s="50"/>
      <c r="W81" s="50"/>
      <c r="X81" s="50"/>
      <c r="Y81" s="50"/>
      <c r="Z81" s="59"/>
      <c r="AA81" s="60"/>
      <c r="AB81" s="17"/>
      <c r="AC81" s="17"/>
      <c r="AD81" s="58"/>
      <c r="AE81" s="50"/>
      <c r="AF81" s="50"/>
      <c r="AG81" s="50"/>
      <c r="AH81" s="50"/>
      <c r="AI81" s="50"/>
      <c r="AJ81" s="50"/>
      <c r="AK81" s="59"/>
      <c r="AL81" s="60"/>
      <c r="AM81" s="17"/>
      <c r="AN81" s="17"/>
      <c r="AO81" s="58"/>
      <c r="AP81" s="50"/>
      <c r="AQ81" s="50"/>
      <c r="AR81" s="50"/>
      <c r="AS81" s="50"/>
      <c r="AT81" s="50"/>
      <c r="AU81" s="50"/>
      <c r="AV81" s="59"/>
      <c r="AW81" s="60"/>
      <c r="AX81" s="17"/>
      <c r="AY81" s="17"/>
      <c r="AZ81" s="58"/>
      <c r="BA81" s="50"/>
      <c r="BB81" s="50"/>
      <c r="BC81" s="50"/>
      <c r="BD81" s="50"/>
      <c r="BE81" s="50"/>
      <c r="BF81" s="50"/>
      <c r="BG81" s="59"/>
      <c r="BH81" s="60"/>
      <c r="BI81" s="17"/>
      <c r="BJ81" s="17"/>
      <c r="BK81" s="58"/>
      <c r="BL81" s="50"/>
      <c r="BM81" s="50"/>
      <c r="BN81" s="50"/>
      <c r="BO81" s="50"/>
      <c r="BP81" s="50"/>
      <c r="BQ81" s="50"/>
      <c r="BR81" s="59"/>
      <c r="BS81" s="60"/>
      <c r="BT81" s="17"/>
      <c r="BU81" s="17"/>
      <c r="BV81" s="58"/>
      <c r="BW81" s="50"/>
      <c r="BX81" s="50"/>
      <c r="BY81" s="50"/>
      <c r="BZ81" s="50"/>
      <c r="CA81" s="50"/>
      <c r="CB81" s="50"/>
      <c r="CC81" s="59"/>
      <c r="CD81" s="60"/>
      <c r="CE81" s="17"/>
      <c r="CF81" s="17"/>
      <c r="CG81" s="58"/>
      <c r="CH81" s="50"/>
      <c r="CI81" s="50"/>
      <c r="CJ81" s="50"/>
      <c r="CK81" s="50"/>
      <c r="CL81" s="50"/>
      <c r="CM81" s="50"/>
      <c r="CN81" s="59"/>
      <c r="CO81" s="60"/>
      <c r="CP81" s="17"/>
      <c r="CQ81" s="17"/>
      <c r="CR81" s="58"/>
      <c r="CS81" s="50"/>
      <c r="CT81" s="50"/>
      <c r="CU81" s="50"/>
      <c r="CV81" s="50"/>
      <c r="CW81" s="50"/>
      <c r="CX81" s="50"/>
      <c r="CY81" s="59"/>
      <c r="CZ81" s="60"/>
      <c r="DA81" s="17"/>
      <c r="DB81" s="17"/>
      <c r="DC81" s="58"/>
      <c r="DD81" s="50"/>
      <c r="DE81" s="50"/>
      <c r="DF81" s="50"/>
      <c r="DG81" s="50"/>
      <c r="DH81" s="50"/>
      <c r="DI81" s="50"/>
      <c r="DJ81" s="59"/>
      <c r="DK81" s="60"/>
      <c r="DL81" s="17"/>
      <c r="DM81" s="17"/>
      <c r="DN81" s="58"/>
      <c r="DO81" s="50"/>
      <c r="DP81" s="50"/>
      <c r="DQ81" s="50"/>
      <c r="DR81" s="50"/>
      <c r="DS81" s="50"/>
      <c r="DT81" s="50"/>
      <c r="DU81" s="59"/>
      <c r="DV81" s="60"/>
      <c r="DW81" s="17"/>
      <c r="DX81" s="17"/>
      <c r="DY81" s="58"/>
      <c r="DZ81" s="50"/>
      <c r="EA81" s="50"/>
      <c r="EB81" s="50"/>
      <c r="EC81" s="50"/>
      <c r="ED81" s="50"/>
      <c r="EE81" s="50"/>
      <c r="EF81" s="59"/>
      <c r="EG81" s="60"/>
      <c r="EH81" s="17"/>
      <c r="EI81" s="17"/>
      <c r="EJ81" s="58"/>
      <c r="EK81" s="50"/>
      <c r="EL81" s="50"/>
      <c r="EM81" s="50"/>
      <c r="EN81" s="50"/>
      <c r="EO81" s="50"/>
      <c r="EP81" s="50"/>
      <c r="EQ81" s="59"/>
      <c r="ER81" s="60"/>
      <c r="ES81" s="17"/>
      <c r="ET81" s="17"/>
      <c r="EU81" s="58"/>
      <c r="EV81" s="50"/>
      <c r="EW81" s="50"/>
      <c r="EX81" s="50"/>
      <c r="EY81" s="50"/>
      <c r="EZ81" s="50"/>
      <c r="FA81" s="50"/>
      <c r="FB81" s="59"/>
      <c r="FC81" s="60"/>
      <c r="FD81" s="17"/>
      <c r="FE81" s="17"/>
      <c r="FF81" s="58"/>
      <c r="FG81" s="50"/>
      <c r="FH81" s="50"/>
      <c r="FI81" s="50"/>
      <c r="FJ81" s="50"/>
      <c r="FK81" s="50"/>
      <c r="FL81" s="50"/>
      <c r="FM81" s="59"/>
      <c r="FN81" s="60"/>
      <c r="FO81" s="17"/>
      <c r="FP81" s="17"/>
      <c r="FQ81" s="58"/>
      <c r="FR81" s="50"/>
      <c r="FS81" s="50"/>
      <c r="FT81" s="50"/>
      <c r="FU81" s="50"/>
      <c r="FV81" s="50"/>
      <c r="FW81" s="50"/>
      <c r="FX81" s="59"/>
      <c r="FY81" s="60"/>
      <c r="FZ81" s="17"/>
      <c r="GA81" s="17"/>
      <c r="GB81" s="58"/>
      <c r="GC81" s="50"/>
      <c r="GD81" s="50"/>
      <c r="GE81" s="50"/>
      <c r="GF81" s="50"/>
      <c r="GG81" s="50"/>
      <c r="GH81" s="50"/>
      <c r="GI81" s="59"/>
      <c r="GJ81" s="60"/>
      <c r="GK81" s="17"/>
      <c r="GL81" s="17"/>
      <c r="GM81" s="58"/>
      <c r="GN81" s="50"/>
      <c r="GO81" s="50"/>
      <c r="GP81" s="50"/>
      <c r="GQ81" s="50"/>
      <c r="GR81" s="50"/>
      <c r="GS81" s="50"/>
      <c r="GT81" s="59"/>
      <c r="GU81" s="60"/>
      <c r="GV81" s="17"/>
      <c r="GW81" s="17"/>
      <c r="GX81" s="58"/>
      <c r="GY81" s="50"/>
      <c r="GZ81" s="50"/>
      <c r="HA81" s="50"/>
      <c r="HB81" s="50"/>
      <c r="HC81" s="50"/>
      <c r="HD81" s="50"/>
      <c r="HE81" s="59"/>
      <c r="HF81" s="60"/>
      <c r="HG81" s="17"/>
      <c r="HH81" s="17"/>
      <c r="HI81" s="58"/>
      <c r="HJ81" s="50"/>
      <c r="HK81" s="50"/>
      <c r="HL81" s="50"/>
      <c r="HM81" s="50"/>
      <c r="HN81" s="50"/>
      <c r="HO81" s="50"/>
      <c r="HP81" s="59"/>
      <c r="HQ81" s="60"/>
      <c r="HR81" s="17"/>
      <c r="HS81" s="17"/>
    </row>
    <row r="82" spans="1:227" x14ac:dyDescent="0.3">
      <c r="A82" s="65"/>
      <c r="B82" s="66"/>
      <c r="C82" s="67"/>
      <c r="D82" s="67"/>
      <c r="E82" s="59"/>
      <c r="F82" s="59"/>
      <c r="G82" s="17"/>
      <c r="H82" s="58"/>
      <c r="I82" s="50"/>
      <c r="J82" s="50"/>
      <c r="K82" s="50"/>
      <c r="L82" s="50"/>
      <c r="M82" s="50"/>
      <c r="N82" s="50"/>
      <c r="O82" s="59"/>
      <c r="P82" s="60"/>
      <c r="Q82" s="17"/>
      <c r="R82" s="17"/>
      <c r="S82" s="58"/>
      <c r="T82" s="50"/>
      <c r="U82" s="50"/>
      <c r="V82" s="50"/>
      <c r="W82" s="50"/>
      <c r="X82" s="50"/>
      <c r="Y82" s="50"/>
      <c r="Z82" s="59"/>
      <c r="AA82" s="60"/>
      <c r="AB82" s="17"/>
      <c r="AC82" s="17"/>
      <c r="AD82" s="58"/>
      <c r="AE82" s="50"/>
      <c r="AF82" s="50"/>
      <c r="AG82" s="50"/>
      <c r="AH82" s="50"/>
      <c r="AI82" s="50"/>
      <c r="AJ82" s="50"/>
      <c r="AK82" s="59"/>
      <c r="AL82" s="60"/>
      <c r="AM82" s="17"/>
      <c r="AN82" s="17"/>
      <c r="AO82" s="58"/>
      <c r="AP82" s="50"/>
      <c r="AQ82" s="50"/>
      <c r="AR82" s="50"/>
      <c r="AS82" s="50"/>
      <c r="AT82" s="50"/>
      <c r="AU82" s="50"/>
      <c r="AV82" s="59"/>
      <c r="AW82" s="60"/>
      <c r="AX82" s="17"/>
      <c r="AY82" s="17"/>
      <c r="AZ82" s="58"/>
      <c r="BA82" s="50"/>
      <c r="BB82" s="50"/>
      <c r="BC82" s="50"/>
      <c r="BD82" s="50"/>
      <c r="BE82" s="50"/>
      <c r="BF82" s="50"/>
      <c r="BG82" s="59"/>
      <c r="BH82" s="60"/>
      <c r="BI82" s="17"/>
      <c r="BJ82" s="17"/>
      <c r="BK82" s="58"/>
      <c r="BL82" s="50"/>
      <c r="BM82" s="50"/>
      <c r="BN82" s="50"/>
      <c r="BO82" s="50"/>
      <c r="BP82" s="50"/>
      <c r="BQ82" s="50"/>
      <c r="BR82" s="59"/>
      <c r="BS82" s="60"/>
      <c r="BT82" s="17"/>
      <c r="BU82" s="17"/>
      <c r="BV82" s="58"/>
      <c r="BW82" s="50"/>
      <c r="BX82" s="50"/>
      <c r="BY82" s="50"/>
      <c r="BZ82" s="50"/>
      <c r="CA82" s="50"/>
      <c r="CB82" s="50"/>
      <c r="CC82" s="59"/>
      <c r="CD82" s="60"/>
      <c r="CE82" s="17"/>
      <c r="CF82" s="17"/>
      <c r="CG82" s="58"/>
      <c r="CH82" s="50"/>
      <c r="CI82" s="50"/>
      <c r="CJ82" s="50"/>
      <c r="CK82" s="50"/>
      <c r="CL82" s="50"/>
      <c r="CM82" s="50"/>
      <c r="CN82" s="59"/>
      <c r="CO82" s="60"/>
      <c r="CP82" s="17"/>
      <c r="CQ82" s="17"/>
      <c r="CR82" s="58"/>
      <c r="CS82" s="50"/>
      <c r="CT82" s="50"/>
      <c r="CU82" s="50"/>
      <c r="CV82" s="50"/>
      <c r="CW82" s="50"/>
      <c r="CX82" s="50"/>
      <c r="CY82" s="59"/>
      <c r="CZ82" s="60"/>
      <c r="DA82" s="17"/>
      <c r="DB82" s="17"/>
      <c r="DC82" s="58"/>
      <c r="DD82" s="50"/>
      <c r="DE82" s="50"/>
      <c r="DF82" s="50"/>
      <c r="DG82" s="50"/>
      <c r="DH82" s="50"/>
      <c r="DI82" s="50"/>
      <c r="DJ82" s="59"/>
      <c r="DK82" s="60"/>
      <c r="DL82" s="17"/>
      <c r="DM82" s="17"/>
      <c r="DN82" s="58"/>
      <c r="DO82" s="50"/>
      <c r="DP82" s="50"/>
      <c r="DQ82" s="50"/>
      <c r="DR82" s="50"/>
      <c r="DS82" s="50"/>
      <c r="DT82" s="50"/>
      <c r="DU82" s="59"/>
      <c r="DV82" s="60"/>
      <c r="DW82" s="17"/>
      <c r="DX82" s="17"/>
      <c r="DY82" s="58"/>
      <c r="DZ82" s="50"/>
      <c r="EA82" s="50"/>
      <c r="EB82" s="50"/>
      <c r="EC82" s="50"/>
      <c r="ED82" s="50"/>
      <c r="EE82" s="50"/>
      <c r="EF82" s="59"/>
      <c r="EG82" s="60"/>
      <c r="EH82" s="17"/>
      <c r="EI82" s="17"/>
      <c r="EJ82" s="58"/>
      <c r="EK82" s="50"/>
      <c r="EL82" s="50"/>
      <c r="EM82" s="50"/>
      <c r="EN82" s="50"/>
      <c r="EO82" s="50"/>
      <c r="EP82" s="50"/>
      <c r="EQ82" s="59"/>
      <c r="ER82" s="60"/>
      <c r="ES82" s="17"/>
      <c r="ET82" s="17"/>
      <c r="EU82" s="58"/>
      <c r="EV82" s="50"/>
      <c r="EW82" s="50"/>
      <c r="EX82" s="50"/>
      <c r="EY82" s="50"/>
      <c r="EZ82" s="50"/>
      <c r="FA82" s="50"/>
      <c r="FB82" s="59"/>
      <c r="FC82" s="60"/>
      <c r="FD82" s="17"/>
      <c r="FE82" s="17"/>
      <c r="FF82" s="58"/>
      <c r="FG82" s="50"/>
      <c r="FH82" s="50"/>
      <c r="FI82" s="50"/>
      <c r="FJ82" s="50"/>
      <c r="FK82" s="50"/>
      <c r="FL82" s="50"/>
      <c r="FM82" s="59"/>
      <c r="FN82" s="60"/>
      <c r="FO82" s="17"/>
      <c r="FP82" s="17"/>
      <c r="FQ82" s="58"/>
      <c r="FR82" s="50"/>
      <c r="FS82" s="50"/>
      <c r="FT82" s="50"/>
      <c r="FU82" s="50"/>
      <c r="FV82" s="50"/>
      <c r="FW82" s="50"/>
      <c r="FX82" s="59"/>
      <c r="FY82" s="60"/>
      <c r="FZ82" s="17"/>
      <c r="GA82" s="17"/>
      <c r="GB82" s="58"/>
      <c r="GC82" s="50"/>
      <c r="GD82" s="50"/>
      <c r="GE82" s="50"/>
      <c r="GF82" s="50"/>
      <c r="GG82" s="50"/>
      <c r="GH82" s="50"/>
      <c r="GI82" s="59"/>
      <c r="GJ82" s="60"/>
      <c r="GK82" s="17"/>
      <c r="GL82" s="17"/>
      <c r="GM82" s="58"/>
      <c r="GN82" s="50"/>
      <c r="GO82" s="50"/>
      <c r="GP82" s="50"/>
      <c r="GQ82" s="50"/>
      <c r="GR82" s="50"/>
      <c r="GS82" s="50"/>
      <c r="GT82" s="59"/>
      <c r="GU82" s="60"/>
      <c r="GV82" s="17"/>
      <c r="GW82" s="17"/>
      <c r="GX82" s="58"/>
      <c r="GY82" s="50"/>
      <c r="GZ82" s="50"/>
      <c r="HA82" s="50"/>
      <c r="HB82" s="50"/>
      <c r="HC82" s="50"/>
      <c r="HD82" s="50"/>
      <c r="HE82" s="59"/>
      <c r="HF82" s="60"/>
      <c r="HG82" s="17"/>
      <c r="HH82" s="17"/>
      <c r="HI82" s="58"/>
      <c r="HJ82" s="50"/>
      <c r="HK82" s="50"/>
      <c r="HL82" s="50"/>
      <c r="HM82" s="50"/>
      <c r="HN82" s="50"/>
      <c r="HO82" s="50"/>
      <c r="HP82" s="59"/>
      <c r="HQ82" s="60"/>
      <c r="HR82" s="17"/>
      <c r="HS82" s="17"/>
    </row>
    <row r="83" spans="1:227" x14ac:dyDescent="0.3">
      <c r="A83" s="65"/>
      <c r="B83" s="66"/>
      <c r="C83" s="67"/>
      <c r="D83" s="67"/>
      <c r="E83" s="59"/>
      <c r="F83" s="59"/>
      <c r="G83" s="17"/>
      <c r="H83" s="58"/>
      <c r="I83" s="50"/>
      <c r="J83" s="50"/>
      <c r="K83" s="50"/>
      <c r="L83" s="50"/>
      <c r="M83" s="50"/>
      <c r="N83" s="50"/>
      <c r="O83" s="59"/>
      <c r="P83" s="60"/>
      <c r="Q83" s="17"/>
      <c r="R83" s="17"/>
      <c r="S83" s="58"/>
      <c r="T83" s="50"/>
      <c r="U83" s="50"/>
      <c r="V83" s="50"/>
      <c r="W83" s="50"/>
      <c r="X83" s="50"/>
      <c r="Y83" s="50"/>
      <c r="Z83" s="59"/>
      <c r="AA83" s="60"/>
      <c r="AB83" s="17"/>
      <c r="AC83" s="17"/>
      <c r="AD83" s="58"/>
      <c r="AE83" s="50"/>
      <c r="AF83" s="50"/>
      <c r="AG83" s="50"/>
      <c r="AH83" s="50"/>
      <c r="AI83" s="50"/>
      <c r="AJ83" s="50"/>
      <c r="AK83" s="59"/>
      <c r="AL83" s="60"/>
      <c r="AM83" s="17"/>
      <c r="AN83" s="17"/>
      <c r="AO83" s="58"/>
      <c r="AP83" s="50"/>
      <c r="AQ83" s="50"/>
      <c r="AR83" s="50"/>
      <c r="AS83" s="50"/>
      <c r="AT83" s="50"/>
      <c r="AU83" s="50"/>
      <c r="AV83" s="59"/>
      <c r="AW83" s="60"/>
      <c r="AX83" s="17"/>
      <c r="AY83" s="17"/>
      <c r="AZ83" s="58"/>
      <c r="BA83" s="50"/>
      <c r="BB83" s="50"/>
      <c r="BC83" s="50"/>
      <c r="BD83" s="50"/>
      <c r="BE83" s="50"/>
      <c r="BF83" s="50"/>
      <c r="BG83" s="59"/>
      <c r="BH83" s="60"/>
      <c r="BI83" s="17"/>
      <c r="BJ83" s="17"/>
      <c r="BK83" s="58"/>
      <c r="BL83" s="50"/>
      <c r="BM83" s="50"/>
      <c r="BN83" s="50"/>
      <c r="BO83" s="50"/>
      <c r="BP83" s="50"/>
      <c r="BQ83" s="50"/>
      <c r="BR83" s="59"/>
      <c r="BS83" s="60"/>
      <c r="BT83" s="17"/>
      <c r="BU83" s="17"/>
      <c r="BV83" s="58"/>
      <c r="BW83" s="50"/>
      <c r="BX83" s="50"/>
      <c r="BY83" s="50"/>
      <c r="BZ83" s="50"/>
      <c r="CA83" s="50"/>
      <c r="CB83" s="50"/>
      <c r="CC83" s="59"/>
      <c r="CD83" s="60"/>
      <c r="CE83" s="17"/>
      <c r="CF83" s="17"/>
      <c r="CG83" s="58"/>
      <c r="CH83" s="50"/>
      <c r="CI83" s="50"/>
      <c r="CJ83" s="50"/>
      <c r="CK83" s="50"/>
      <c r="CL83" s="50"/>
      <c r="CM83" s="50"/>
      <c r="CN83" s="59"/>
      <c r="CO83" s="60"/>
      <c r="CP83" s="17"/>
      <c r="CQ83" s="17"/>
      <c r="CR83" s="58"/>
      <c r="CS83" s="50"/>
      <c r="CT83" s="50"/>
      <c r="CU83" s="50"/>
      <c r="CV83" s="50"/>
      <c r="CW83" s="50"/>
      <c r="CX83" s="50"/>
      <c r="CY83" s="59"/>
      <c r="CZ83" s="60"/>
      <c r="DA83" s="17"/>
      <c r="DB83" s="17"/>
      <c r="DC83" s="58"/>
      <c r="DD83" s="50"/>
      <c r="DE83" s="50"/>
      <c r="DF83" s="50"/>
      <c r="DG83" s="50"/>
      <c r="DH83" s="50"/>
      <c r="DI83" s="50"/>
      <c r="DJ83" s="59"/>
      <c r="DK83" s="60"/>
      <c r="DL83" s="17"/>
      <c r="DM83" s="17"/>
      <c r="DN83" s="58"/>
      <c r="DO83" s="50"/>
      <c r="DP83" s="50"/>
      <c r="DQ83" s="50"/>
      <c r="DR83" s="50"/>
      <c r="DS83" s="50"/>
      <c r="DT83" s="50"/>
      <c r="DU83" s="59"/>
      <c r="DV83" s="60"/>
      <c r="DW83" s="17"/>
      <c r="DX83" s="17"/>
      <c r="DY83" s="58"/>
      <c r="DZ83" s="50"/>
      <c r="EA83" s="50"/>
      <c r="EB83" s="50"/>
      <c r="EC83" s="50"/>
      <c r="ED83" s="50"/>
      <c r="EE83" s="50"/>
      <c r="EF83" s="59"/>
      <c r="EG83" s="60"/>
      <c r="EH83" s="17"/>
      <c r="EI83" s="17"/>
      <c r="EJ83" s="58"/>
      <c r="EK83" s="50"/>
      <c r="EL83" s="50"/>
      <c r="EM83" s="50"/>
      <c r="EN83" s="50"/>
      <c r="EO83" s="50"/>
      <c r="EP83" s="50"/>
      <c r="EQ83" s="59"/>
      <c r="ER83" s="60"/>
      <c r="ES83" s="17"/>
      <c r="ET83" s="17"/>
      <c r="EU83" s="58"/>
      <c r="EV83" s="50"/>
      <c r="EW83" s="50"/>
      <c r="EX83" s="50"/>
      <c r="EY83" s="50"/>
      <c r="EZ83" s="50"/>
      <c r="FA83" s="50"/>
      <c r="FB83" s="59"/>
      <c r="FC83" s="60"/>
      <c r="FD83" s="17"/>
      <c r="FE83" s="17"/>
      <c r="FF83" s="58"/>
      <c r="FG83" s="50"/>
      <c r="FH83" s="50"/>
      <c r="FI83" s="50"/>
      <c r="FJ83" s="50"/>
      <c r="FK83" s="50"/>
      <c r="FL83" s="50"/>
      <c r="FM83" s="59"/>
      <c r="FN83" s="60"/>
      <c r="FO83" s="17"/>
      <c r="FP83" s="17"/>
      <c r="FQ83" s="58"/>
      <c r="FR83" s="50"/>
      <c r="FS83" s="50"/>
      <c r="FT83" s="50"/>
      <c r="FU83" s="50"/>
      <c r="FV83" s="50"/>
      <c r="FW83" s="50"/>
      <c r="FX83" s="59"/>
      <c r="FY83" s="60"/>
      <c r="FZ83" s="17"/>
      <c r="GA83" s="17"/>
      <c r="GB83" s="58"/>
      <c r="GC83" s="50"/>
      <c r="GD83" s="50"/>
      <c r="GE83" s="50"/>
      <c r="GF83" s="50"/>
      <c r="GG83" s="50"/>
      <c r="GH83" s="50"/>
      <c r="GI83" s="59"/>
      <c r="GJ83" s="60"/>
      <c r="GK83" s="17"/>
      <c r="GL83" s="17"/>
      <c r="GM83" s="58"/>
      <c r="GN83" s="50"/>
      <c r="GO83" s="50"/>
      <c r="GP83" s="50"/>
      <c r="GQ83" s="50"/>
      <c r="GR83" s="50"/>
      <c r="GS83" s="50"/>
      <c r="GT83" s="59"/>
      <c r="GU83" s="60"/>
      <c r="GV83" s="17"/>
      <c r="GW83" s="17"/>
      <c r="GX83" s="58"/>
      <c r="GY83" s="50"/>
      <c r="GZ83" s="50"/>
      <c r="HA83" s="50"/>
      <c r="HB83" s="50"/>
      <c r="HC83" s="50"/>
      <c r="HD83" s="50"/>
      <c r="HE83" s="59"/>
      <c r="HF83" s="60"/>
      <c r="HG83" s="17"/>
      <c r="HH83" s="17"/>
      <c r="HI83" s="58"/>
      <c r="HJ83" s="50"/>
      <c r="HK83" s="50"/>
      <c r="HL83" s="50"/>
      <c r="HM83" s="50"/>
      <c r="HN83" s="50"/>
      <c r="HO83" s="50"/>
      <c r="HP83" s="59"/>
      <c r="HQ83" s="60"/>
      <c r="HR83" s="17"/>
      <c r="HS83" s="17"/>
    </row>
    <row r="84" spans="1:227" x14ac:dyDescent="0.3">
      <c r="A84" s="65"/>
      <c r="B84" s="66"/>
      <c r="C84" s="67"/>
      <c r="D84" s="67"/>
      <c r="E84" s="59"/>
      <c r="F84" s="59"/>
      <c r="G84" s="17"/>
      <c r="H84" s="58"/>
      <c r="I84" s="50"/>
      <c r="J84" s="50"/>
      <c r="K84" s="50"/>
      <c r="L84" s="50"/>
      <c r="M84" s="50"/>
      <c r="N84" s="50"/>
      <c r="O84" s="59"/>
      <c r="P84" s="60"/>
      <c r="Q84" s="17"/>
      <c r="R84" s="17"/>
      <c r="S84" s="58"/>
      <c r="T84" s="50"/>
      <c r="U84" s="50"/>
      <c r="V84" s="50"/>
      <c r="W84" s="50"/>
      <c r="X84" s="50"/>
      <c r="Y84" s="50"/>
      <c r="Z84" s="59"/>
      <c r="AA84" s="60"/>
      <c r="AB84" s="17"/>
      <c r="AC84" s="17"/>
      <c r="AD84" s="58"/>
      <c r="AE84" s="50"/>
      <c r="AF84" s="50"/>
      <c r="AG84" s="50"/>
      <c r="AH84" s="50"/>
      <c r="AI84" s="50"/>
      <c r="AJ84" s="50"/>
      <c r="AK84" s="59"/>
      <c r="AL84" s="60"/>
      <c r="AM84" s="17"/>
      <c r="AN84" s="17"/>
      <c r="AO84" s="58"/>
      <c r="AP84" s="50"/>
      <c r="AQ84" s="50"/>
      <c r="AR84" s="50"/>
      <c r="AS84" s="50"/>
      <c r="AT84" s="50"/>
      <c r="AU84" s="50"/>
      <c r="AV84" s="59"/>
      <c r="AW84" s="60"/>
      <c r="AX84" s="17"/>
      <c r="AY84" s="17"/>
      <c r="AZ84" s="58"/>
      <c r="BA84" s="50"/>
      <c r="BB84" s="50"/>
      <c r="BC84" s="50"/>
      <c r="BD84" s="50"/>
      <c r="BE84" s="50"/>
      <c r="BF84" s="50"/>
      <c r="BG84" s="59"/>
      <c r="BH84" s="60"/>
      <c r="BI84" s="17"/>
      <c r="BJ84" s="17"/>
      <c r="BK84" s="58"/>
      <c r="BL84" s="50"/>
      <c r="BM84" s="50"/>
      <c r="BN84" s="50"/>
      <c r="BO84" s="50"/>
      <c r="BP84" s="50"/>
      <c r="BQ84" s="50"/>
      <c r="BR84" s="59"/>
      <c r="BS84" s="60"/>
      <c r="BT84" s="17"/>
      <c r="BU84" s="17"/>
      <c r="BV84" s="58"/>
      <c r="BW84" s="50"/>
      <c r="BX84" s="50"/>
      <c r="BY84" s="50"/>
      <c r="BZ84" s="50"/>
      <c r="CA84" s="50"/>
      <c r="CB84" s="50"/>
      <c r="CC84" s="59"/>
      <c r="CD84" s="60"/>
      <c r="CE84" s="17"/>
      <c r="CF84" s="17"/>
      <c r="CG84" s="58"/>
      <c r="CH84" s="50"/>
      <c r="CI84" s="50"/>
      <c r="CJ84" s="50"/>
      <c r="CK84" s="50"/>
      <c r="CL84" s="50"/>
      <c r="CM84" s="50"/>
      <c r="CN84" s="59"/>
      <c r="CO84" s="60"/>
      <c r="CP84" s="17"/>
      <c r="CQ84" s="17"/>
      <c r="CR84" s="58"/>
      <c r="CS84" s="50"/>
      <c r="CT84" s="50"/>
      <c r="CU84" s="50"/>
      <c r="CV84" s="50"/>
      <c r="CW84" s="50"/>
      <c r="CX84" s="50"/>
      <c r="CY84" s="59"/>
      <c r="CZ84" s="60"/>
      <c r="DA84" s="17"/>
      <c r="DB84" s="17"/>
      <c r="DC84" s="58"/>
      <c r="DD84" s="50"/>
      <c r="DE84" s="50"/>
      <c r="DF84" s="50"/>
      <c r="DG84" s="50"/>
      <c r="DH84" s="50"/>
      <c r="DI84" s="50"/>
      <c r="DJ84" s="59"/>
      <c r="DK84" s="60"/>
      <c r="DL84" s="17"/>
      <c r="DM84" s="17"/>
      <c r="DN84" s="58"/>
      <c r="DO84" s="50"/>
      <c r="DP84" s="50"/>
      <c r="DQ84" s="50"/>
      <c r="DR84" s="50"/>
      <c r="DS84" s="50"/>
      <c r="DT84" s="50"/>
      <c r="DU84" s="59"/>
      <c r="DV84" s="60"/>
      <c r="DW84" s="17"/>
      <c r="DX84" s="17"/>
      <c r="DY84" s="58"/>
      <c r="DZ84" s="50"/>
      <c r="EA84" s="50"/>
      <c r="EB84" s="50"/>
      <c r="EC84" s="50"/>
      <c r="ED84" s="50"/>
      <c r="EE84" s="50"/>
      <c r="EF84" s="59"/>
      <c r="EG84" s="60"/>
      <c r="EH84" s="17"/>
      <c r="EI84" s="17"/>
      <c r="EJ84" s="58"/>
      <c r="EK84" s="50"/>
      <c r="EL84" s="50"/>
      <c r="EM84" s="50"/>
      <c r="EN84" s="50"/>
      <c r="EO84" s="50"/>
      <c r="EP84" s="50"/>
      <c r="EQ84" s="59"/>
      <c r="ER84" s="60"/>
      <c r="ES84" s="17"/>
      <c r="ET84" s="17"/>
      <c r="EU84" s="58"/>
      <c r="EV84" s="50"/>
      <c r="EW84" s="50"/>
      <c r="EX84" s="50"/>
      <c r="EY84" s="50"/>
      <c r="EZ84" s="50"/>
      <c r="FA84" s="50"/>
      <c r="FB84" s="59"/>
      <c r="FC84" s="60"/>
      <c r="FD84" s="17"/>
      <c r="FE84" s="17"/>
      <c r="FF84" s="58"/>
      <c r="FG84" s="50"/>
      <c r="FH84" s="50"/>
      <c r="FI84" s="50"/>
      <c r="FJ84" s="50"/>
      <c r="FK84" s="50"/>
      <c r="FL84" s="50"/>
      <c r="FM84" s="59"/>
      <c r="FN84" s="60"/>
      <c r="FO84" s="17"/>
      <c r="FP84" s="17"/>
      <c r="FQ84" s="58"/>
      <c r="FR84" s="50"/>
      <c r="FS84" s="50"/>
      <c r="FT84" s="50"/>
      <c r="FU84" s="50"/>
      <c r="FV84" s="50"/>
      <c r="FW84" s="50"/>
      <c r="FX84" s="59"/>
      <c r="FY84" s="60"/>
      <c r="FZ84" s="17"/>
      <c r="GA84" s="17"/>
      <c r="GB84" s="58"/>
      <c r="GC84" s="50"/>
      <c r="GD84" s="50"/>
      <c r="GE84" s="50"/>
      <c r="GF84" s="50"/>
      <c r="GG84" s="50"/>
      <c r="GH84" s="50"/>
      <c r="GI84" s="59"/>
      <c r="GJ84" s="60"/>
      <c r="GK84" s="17"/>
      <c r="GL84" s="17"/>
      <c r="GM84" s="58"/>
      <c r="GN84" s="50"/>
      <c r="GO84" s="50"/>
      <c r="GP84" s="50"/>
      <c r="GQ84" s="50"/>
      <c r="GR84" s="50"/>
      <c r="GS84" s="50"/>
      <c r="GT84" s="59"/>
      <c r="GU84" s="60"/>
      <c r="GV84" s="17"/>
      <c r="GW84" s="17"/>
      <c r="GX84" s="58"/>
      <c r="GY84" s="50"/>
      <c r="GZ84" s="50"/>
      <c r="HA84" s="50"/>
      <c r="HB84" s="50"/>
      <c r="HC84" s="50"/>
      <c r="HD84" s="50"/>
      <c r="HE84" s="59"/>
      <c r="HF84" s="60"/>
      <c r="HG84" s="17"/>
      <c r="HH84" s="17"/>
      <c r="HI84" s="58"/>
      <c r="HJ84" s="50"/>
      <c r="HK84" s="50"/>
      <c r="HL84" s="50"/>
      <c r="HM84" s="50"/>
      <c r="HN84" s="50"/>
      <c r="HO84" s="50"/>
      <c r="HP84" s="59"/>
      <c r="HQ84" s="60"/>
      <c r="HR84" s="17"/>
      <c r="HS84" s="17"/>
    </row>
    <row r="85" spans="1:227" x14ac:dyDescent="0.3">
      <c r="A85" s="65"/>
      <c r="B85" s="66"/>
      <c r="C85" s="67"/>
      <c r="D85" s="67"/>
    </row>
    <row r="86" spans="1:227" x14ac:dyDescent="0.3">
      <c r="A86" s="65"/>
      <c r="B86" s="66"/>
      <c r="C86" s="67"/>
      <c r="D86" s="67"/>
    </row>
    <row r="87" spans="1:227" x14ac:dyDescent="0.3">
      <c r="A87" s="65"/>
      <c r="B87" s="66"/>
      <c r="C87" s="67"/>
      <c r="D87" s="67"/>
    </row>
    <row r="88" spans="1:227" x14ac:dyDescent="0.3">
      <c r="A88" s="65"/>
      <c r="B88" s="66"/>
      <c r="C88" s="67"/>
      <c r="D88" s="67"/>
    </row>
    <row r="89" spans="1:227" x14ac:dyDescent="0.3">
      <c r="A89" s="65"/>
      <c r="B89" s="66"/>
      <c r="C89" s="67"/>
      <c r="D89" s="67"/>
      <c r="E89" s="59"/>
      <c r="F89" s="59"/>
      <c r="G89" s="17"/>
      <c r="H89" s="58"/>
      <c r="I89" s="50"/>
      <c r="J89" s="50"/>
      <c r="K89" s="50"/>
      <c r="L89" s="50"/>
      <c r="M89" s="50"/>
      <c r="N89" s="50"/>
      <c r="O89" s="59"/>
      <c r="P89" s="60"/>
      <c r="Q89" s="17"/>
      <c r="R89" s="17"/>
      <c r="S89" s="58"/>
      <c r="T89" s="50"/>
      <c r="U89" s="50"/>
      <c r="V89" s="50"/>
      <c r="W89" s="50"/>
      <c r="X89" s="50"/>
      <c r="Y89" s="50"/>
      <c r="Z89" s="59"/>
      <c r="AA89" s="60"/>
      <c r="AB89" s="17"/>
      <c r="AC89" s="17"/>
      <c r="AD89" s="58"/>
      <c r="AE89" s="50"/>
      <c r="AF89" s="50"/>
      <c r="AG89" s="50"/>
      <c r="AH89" s="50"/>
      <c r="AI89" s="50"/>
      <c r="AJ89" s="50"/>
      <c r="AK89" s="59"/>
      <c r="AL89" s="60"/>
      <c r="AM89" s="17"/>
      <c r="AN89" s="17"/>
      <c r="AO89" s="58"/>
      <c r="AP89" s="50"/>
      <c r="AQ89" s="50"/>
      <c r="AR89" s="50"/>
      <c r="AS89" s="50"/>
      <c r="AT89" s="50"/>
      <c r="AU89" s="50"/>
      <c r="AV89" s="59"/>
      <c r="AW89" s="60"/>
      <c r="AX89" s="17"/>
      <c r="AY89" s="17"/>
      <c r="AZ89" s="58"/>
      <c r="BA89" s="50"/>
      <c r="BB89" s="50"/>
      <c r="BC89" s="50"/>
      <c r="BD89" s="50"/>
      <c r="BE89" s="50"/>
      <c r="BF89" s="50"/>
      <c r="BG89" s="59"/>
      <c r="BH89" s="60"/>
      <c r="BI89" s="17"/>
      <c r="BJ89" s="17"/>
      <c r="BK89" s="58"/>
      <c r="BL89" s="50"/>
      <c r="BM89" s="50"/>
      <c r="BN89" s="50"/>
      <c r="BO89" s="50"/>
      <c r="BP89" s="50"/>
      <c r="BQ89" s="50"/>
      <c r="BR89" s="59"/>
      <c r="BS89" s="60"/>
      <c r="BT89" s="17"/>
      <c r="BU89" s="17"/>
      <c r="BV89" s="58"/>
      <c r="BW89" s="50"/>
      <c r="BX89" s="50"/>
      <c r="BY89" s="50"/>
      <c r="BZ89" s="50"/>
      <c r="CA89" s="50"/>
      <c r="CB89" s="50"/>
      <c r="CC89" s="59"/>
      <c r="CD89" s="60"/>
      <c r="CE89" s="17"/>
      <c r="CF89" s="17"/>
      <c r="CG89" s="58"/>
      <c r="CH89" s="50"/>
      <c r="CI89" s="50"/>
      <c r="CJ89" s="50"/>
      <c r="CK89" s="50"/>
      <c r="CL89" s="50"/>
      <c r="CM89" s="50"/>
      <c r="CN89" s="59"/>
      <c r="CO89" s="60"/>
      <c r="CP89" s="17"/>
      <c r="CQ89" s="17"/>
      <c r="CR89" s="58"/>
      <c r="CS89" s="50"/>
      <c r="CT89" s="50"/>
      <c r="CU89" s="50"/>
      <c r="CV89" s="50"/>
      <c r="CW89" s="50"/>
      <c r="CX89" s="50"/>
      <c r="CY89" s="59"/>
      <c r="CZ89" s="60"/>
      <c r="DA89" s="17"/>
      <c r="DB89" s="17"/>
      <c r="DC89" s="58"/>
      <c r="DD89" s="50"/>
      <c r="DE89" s="50"/>
      <c r="DF89" s="50"/>
      <c r="DG89" s="50"/>
      <c r="DH89" s="50"/>
      <c r="DI89" s="50"/>
      <c r="DJ89" s="59"/>
      <c r="DK89" s="60"/>
      <c r="DL89" s="17"/>
      <c r="DM89" s="17"/>
      <c r="DN89" s="58"/>
      <c r="DO89" s="50"/>
      <c r="DP89" s="50"/>
      <c r="DQ89" s="50"/>
      <c r="DR89" s="50"/>
      <c r="DS89" s="50"/>
      <c r="DT89" s="50"/>
      <c r="DU89" s="59"/>
      <c r="DV89" s="60"/>
      <c r="DW89" s="17"/>
      <c r="DX89" s="17"/>
      <c r="DY89" s="58"/>
      <c r="DZ89" s="50"/>
      <c r="EA89" s="50"/>
      <c r="EB89" s="50"/>
      <c r="EC89" s="50"/>
      <c r="ED89" s="50"/>
      <c r="EE89" s="50"/>
      <c r="EF89" s="59"/>
      <c r="EG89" s="60"/>
      <c r="EH89" s="17"/>
      <c r="EI89" s="17"/>
      <c r="EJ89" s="58"/>
      <c r="EK89" s="50"/>
      <c r="EL89" s="50"/>
      <c r="EM89" s="50"/>
      <c r="EN89" s="50"/>
      <c r="EO89" s="50"/>
      <c r="EP89" s="50"/>
      <c r="EQ89" s="59"/>
      <c r="ER89" s="60"/>
      <c r="ES89" s="17"/>
      <c r="ET89" s="17"/>
      <c r="EU89" s="58"/>
      <c r="EV89" s="50"/>
      <c r="EW89" s="50"/>
      <c r="EX89" s="50"/>
      <c r="EY89" s="50"/>
      <c r="EZ89" s="50"/>
      <c r="FA89" s="50"/>
      <c r="FB89" s="59"/>
      <c r="FC89" s="60"/>
      <c r="FD89" s="17"/>
      <c r="FE89" s="17"/>
      <c r="FF89" s="58"/>
      <c r="FG89" s="50"/>
      <c r="FH89" s="50"/>
      <c r="FI89" s="50"/>
      <c r="FJ89" s="50"/>
      <c r="FK89" s="50"/>
      <c r="FL89" s="50"/>
      <c r="FM89" s="59"/>
      <c r="FN89" s="60"/>
      <c r="FO89" s="17"/>
      <c r="FP89" s="17"/>
      <c r="FQ89" s="58"/>
      <c r="FR89" s="50"/>
      <c r="FS89" s="50"/>
      <c r="FT89" s="50"/>
      <c r="FU89" s="50"/>
      <c r="FV89" s="50"/>
      <c r="FW89" s="50"/>
      <c r="FX89" s="59"/>
      <c r="FY89" s="60"/>
      <c r="FZ89" s="17"/>
      <c r="GA89" s="17"/>
      <c r="GB89" s="58"/>
      <c r="GC89" s="50"/>
      <c r="GD89" s="50"/>
      <c r="GE89" s="50"/>
      <c r="GF89" s="50"/>
      <c r="GG89" s="50"/>
      <c r="GH89" s="50"/>
      <c r="GI89" s="59"/>
      <c r="GJ89" s="60"/>
      <c r="GK89" s="17"/>
      <c r="GL89" s="17"/>
      <c r="GM89" s="58"/>
      <c r="GN89" s="50"/>
      <c r="GO89" s="50"/>
      <c r="GP89" s="50"/>
      <c r="GQ89" s="50"/>
      <c r="GR89" s="50"/>
      <c r="GS89" s="50"/>
      <c r="GT89" s="59"/>
      <c r="GU89" s="60"/>
      <c r="GV89" s="17"/>
      <c r="GW89" s="17"/>
      <c r="GX89" s="58"/>
      <c r="GY89" s="50"/>
      <c r="GZ89" s="50"/>
      <c r="HA89" s="50"/>
      <c r="HB89" s="50"/>
      <c r="HC89" s="50"/>
      <c r="HD89" s="50"/>
      <c r="HE89" s="59"/>
      <c r="HF89" s="60"/>
      <c r="HG89" s="17"/>
      <c r="HH89" s="17"/>
      <c r="HI89" s="58"/>
      <c r="HJ89" s="50"/>
      <c r="HK89" s="50"/>
      <c r="HL89" s="50"/>
      <c r="HM89" s="50"/>
      <c r="HN89" s="50"/>
      <c r="HO89" s="50"/>
      <c r="HP89" s="59"/>
      <c r="HQ89" s="60"/>
      <c r="HR89" s="17"/>
      <c r="HS89" s="17"/>
    </row>
    <row r="90" spans="1:227" x14ac:dyDescent="0.3">
      <c r="A90" s="65"/>
      <c r="B90" s="66"/>
      <c r="C90" s="67"/>
      <c r="D90" s="67"/>
      <c r="E90" s="59"/>
      <c r="F90" s="59"/>
      <c r="G90" s="17"/>
      <c r="H90" s="58"/>
      <c r="I90" s="50"/>
      <c r="J90" s="50"/>
      <c r="K90" s="50"/>
      <c r="L90" s="50"/>
      <c r="M90" s="50"/>
      <c r="N90" s="50"/>
      <c r="O90" s="59"/>
      <c r="P90" s="60"/>
      <c r="Q90" s="17"/>
      <c r="R90" s="17"/>
      <c r="S90" s="58"/>
      <c r="T90" s="50"/>
      <c r="U90" s="50"/>
      <c r="V90" s="50"/>
      <c r="W90" s="50"/>
      <c r="X90" s="50"/>
      <c r="Y90" s="50"/>
      <c r="Z90" s="59"/>
      <c r="AA90" s="60"/>
      <c r="AB90" s="17"/>
      <c r="AC90" s="17"/>
      <c r="AD90" s="58"/>
      <c r="AE90" s="50"/>
      <c r="AF90" s="50"/>
      <c r="AG90" s="50"/>
      <c r="AH90" s="50"/>
      <c r="AI90" s="50"/>
      <c r="AJ90" s="50"/>
      <c r="AK90" s="59"/>
      <c r="AL90" s="60"/>
      <c r="AM90" s="17"/>
      <c r="AN90" s="17"/>
      <c r="AO90" s="58"/>
      <c r="AP90" s="50"/>
      <c r="AQ90" s="50"/>
      <c r="AR90" s="50"/>
      <c r="AS90" s="50"/>
      <c r="AT90" s="50"/>
      <c r="AU90" s="50"/>
      <c r="AV90" s="59"/>
      <c r="AW90" s="60"/>
      <c r="AX90" s="17"/>
      <c r="AY90" s="17"/>
      <c r="AZ90" s="58"/>
      <c r="BA90" s="50"/>
      <c r="BB90" s="50"/>
      <c r="BC90" s="50"/>
      <c r="BD90" s="50"/>
      <c r="BE90" s="50"/>
      <c r="BF90" s="50"/>
      <c r="BG90" s="59"/>
      <c r="BH90" s="60"/>
      <c r="BI90" s="17"/>
      <c r="BJ90" s="17"/>
      <c r="BK90" s="58"/>
      <c r="BL90" s="50"/>
      <c r="BM90" s="50"/>
      <c r="BN90" s="50"/>
      <c r="BO90" s="50"/>
      <c r="BP90" s="50"/>
      <c r="BQ90" s="50"/>
      <c r="BR90" s="59"/>
      <c r="BS90" s="60"/>
      <c r="BT90" s="17"/>
      <c r="BU90" s="17"/>
      <c r="BV90" s="58"/>
      <c r="BW90" s="50"/>
      <c r="BX90" s="50"/>
      <c r="BY90" s="50"/>
      <c r="BZ90" s="50"/>
      <c r="CA90" s="50"/>
      <c r="CB90" s="50"/>
      <c r="CC90" s="59"/>
      <c r="CD90" s="60"/>
      <c r="CE90" s="17"/>
      <c r="CF90" s="17"/>
      <c r="CG90" s="58"/>
      <c r="CH90" s="50"/>
      <c r="CI90" s="50"/>
      <c r="CJ90" s="50"/>
      <c r="CK90" s="50"/>
      <c r="CL90" s="50"/>
      <c r="CM90" s="50"/>
      <c r="CN90" s="59"/>
      <c r="CO90" s="60"/>
      <c r="CP90" s="17"/>
      <c r="CQ90" s="17"/>
      <c r="CR90" s="58"/>
      <c r="CS90" s="50"/>
      <c r="CT90" s="50"/>
      <c r="CU90" s="50"/>
      <c r="CV90" s="50"/>
      <c r="CW90" s="50"/>
      <c r="CX90" s="50"/>
      <c r="CY90" s="59"/>
      <c r="CZ90" s="60"/>
      <c r="DA90" s="17"/>
      <c r="DB90" s="17"/>
      <c r="DC90" s="58"/>
      <c r="DD90" s="50"/>
      <c r="DE90" s="50"/>
      <c r="DF90" s="50"/>
      <c r="DG90" s="50"/>
      <c r="DH90" s="50"/>
      <c r="DI90" s="50"/>
      <c r="DJ90" s="59"/>
      <c r="DK90" s="60"/>
      <c r="DL90" s="17"/>
      <c r="DM90" s="17"/>
      <c r="DN90" s="58"/>
      <c r="DO90" s="50"/>
      <c r="DP90" s="50"/>
      <c r="DQ90" s="50"/>
      <c r="DR90" s="50"/>
      <c r="DS90" s="50"/>
      <c r="DT90" s="50"/>
      <c r="DU90" s="59"/>
      <c r="DV90" s="60"/>
      <c r="DW90" s="17"/>
      <c r="DX90" s="17"/>
      <c r="DY90" s="58"/>
      <c r="DZ90" s="50"/>
      <c r="EA90" s="50"/>
      <c r="EB90" s="50"/>
      <c r="EC90" s="50"/>
      <c r="ED90" s="50"/>
      <c r="EE90" s="50"/>
      <c r="EF90" s="59"/>
      <c r="EG90" s="60"/>
      <c r="EH90" s="17"/>
      <c r="EI90" s="17"/>
      <c r="EJ90" s="58"/>
      <c r="EK90" s="50"/>
      <c r="EL90" s="50"/>
      <c r="EM90" s="50"/>
      <c r="EN90" s="50"/>
      <c r="EO90" s="50"/>
      <c r="EP90" s="50"/>
      <c r="EQ90" s="59"/>
      <c r="ER90" s="60"/>
      <c r="ES90" s="17"/>
      <c r="ET90" s="17"/>
      <c r="EU90" s="58"/>
      <c r="EV90" s="50"/>
      <c r="EW90" s="50"/>
      <c r="EX90" s="50"/>
      <c r="EY90" s="50"/>
      <c r="EZ90" s="50"/>
      <c r="FA90" s="50"/>
      <c r="FB90" s="59"/>
      <c r="FC90" s="60"/>
      <c r="FD90" s="17"/>
      <c r="FE90" s="17"/>
      <c r="FF90" s="58"/>
      <c r="FG90" s="50"/>
      <c r="FH90" s="50"/>
      <c r="FI90" s="50"/>
      <c r="FJ90" s="50"/>
      <c r="FK90" s="50"/>
      <c r="FL90" s="50"/>
      <c r="FM90" s="59"/>
      <c r="FN90" s="60"/>
      <c r="FO90" s="17"/>
      <c r="FP90" s="17"/>
      <c r="FQ90" s="58"/>
      <c r="FR90" s="50"/>
      <c r="FS90" s="50"/>
      <c r="FT90" s="50"/>
      <c r="FU90" s="50"/>
      <c r="FV90" s="50"/>
      <c r="FW90" s="50"/>
      <c r="FX90" s="59"/>
      <c r="FY90" s="60"/>
      <c r="FZ90" s="17"/>
      <c r="GA90" s="17"/>
      <c r="GB90" s="58"/>
      <c r="GC90" s="50"/>
      <c r="GD90" s="50"/>
      <c r="GE90" s="50"/>
      <c r="GF90" s="50"/>
      <c r="GG90" s="50"/>
      <c r="GH90" s="50"/>
      <c r="GI90" s="59"/>
      <c r="GJ90" s="60"/>
      <c r="GK90" s="17"/>
      <c r="GL90" s="17"/>
      <c r="GM90" s="58"/>
      <c r="GN90" s="50"/>
      <c r="GO90" s="50"/>
      <c r="GP90" s="50"/>
      <c r="GQ90" s="50"/>
      <c r="GR90" s="50"/>
      <c r="GS90" s="50"/>
      <c r="GT90" s="59"/>
      <c r="GU90" s="60"/>
      <c r="GV90" s="17"/>
      <c r="GW90" s="17"/>
      <c r="GX90" s="58"/>
      <c r="GY90" s="50"/>
      <c r="GZ90" s="50"/>
      <c r="HA90" s="50"/>
      <c r="HB90" s="50"/>
      <c r="HC90" s="50"/>
      <c r="HD90" s="50"/>
      <c r="HE90" s="59"/>
      <c r="HF90" s="60"/>
      <c r="HG90" s="17"/>
      <c r="HH90" s="17"/>
      <c r="HI90" s="58"/>
      <c r="HJ90" s="50"/>
      <c r="HK90" s="50"/>
      <c r="HL90" s="50"/>
      <c r="HM90" s="50"/>
      <c r="HN90" s="50"/>
      <c r="HO90" s="50"/>
      <c r="HP90" s="59"/>
      <c r="HQ90" s="60"/>
      <c r="HR90" s="17"/>
      <c r="HS90" s="17"/>
    </row>
    <row r="91" spans="1:227" x14ac:dyDescent="0.3">
      <c r="A91" s="65"/>
      <c r="B91" s="66"/>
      <c r="C91" s="67"/>
      <c r="D91" s="67"/>
      <c r="E91" s="59"/>
      <c r="F91" s="59"/>
      <c r="G91" s="17"/>
      <c r="H91" s="58"/>
      <c r="I91" s="50"/>
      <c r="J91" s="50"/>
      <c r="K91" s="50"/>
      <c r="L91" s="50"/>
      <c r="M91" s="50"/>
      <c r="N91" s="50"/>
      <c r="O91" s="59"/>
      <c r="P91" s="60"/>
      <c r="Q91" s="17"/>
      <c r="R91" s="17"/>
      <c r="S91" s="58"/>
      <c r="T91" s="50"/>
      <c r="U91" s="50"/>
      <c r="V91" s="50"/>
      <c r="W91" s="50"/>
      <c r="X91" s="50"/>
      <c r="Y91" s="50"/>
      <c r="Z91" s="59"/>
      <c r="AA91" s="60"/>
      <c r="AB91" s="17"/>
      <c r="AC91" s="17"/>
      <c r="AD91" s="58"/>
      <c r="AE91" s="50"/>
      <c r="AF91" s="50"/>
      <c r="AG91" s="50"/>
      <c r="AH91" s="50"/>
      <c r="AI91" s="50"/>
      <c r="AJ91" s="50"/>
      <c r="AK91" s="59"/>
      <c r="AL91" s="60"/>
      <c r="AM91" s="17"/>
      <c r="AN91" s="17"/>
      <c r="AO91" s="58"/>
      <c r="AP91" s="50"/>
      <c r="AQ91" s="50"/>
      <c r="AR91" s="50"/>
      <c r="AS91" s="50"/>
      <c r="AT91" s="50"/>
      <c r="AU91" s="50"/>
      <c r="AV91" s="59"/>
      <c r="AW91" s="60"/>
      <c r="AX91" s="17"/>
      <c r="AY91" s="17"/>
      <c r="AZ91" s="58"/>
      <c r="BA91" s="50"/>
      <c r="BB91" s="50"/>
      <c r="BC91" s="50"/>
      <c r="BD91" s="50"/>
      <c r="BE91" s="50"/>
      <c r="BF91" s="50"/>
      <c r="BG91" s="59"/>
      <c r="BH91" s="60"/>
      <c r="BI91" s="17"/>
      <c r="BJ91" s="17"/>
      <c r="BK91" s="58"/>
      <c r="BL91" s="50"/>
      <c r="BM91" s="50"/>
      <c r="BN91" s="50"/>
      <c r="BO91" s="50"/>
      <c r="BP91" s="50"/>
      <c r="BQ91" s="50"/>
      <c r="BR91" s="59"/>
      <c r="BS91" s="60"/>
      <c r="BT91" s="17"/>
      <c r="BU91" s="17"/>
      <c r="BV91" s="58"/>
      <c r="BW91" s="50"/>
      <c r="BX91" s="50"/>
      <c r="BY91" s="50"/>
      <c r="BZ91" s="50"/>
      <c r="CA91" s="50"/>
      <c r="CB91" s="50"/>
      <c r="CC91" s="59"/>
      <c r="CD91" s="60"/>
      <c r="CE91" s="17"/>
      <c r="CF91" s="17"/>
      <c r="CG91" s="58"/>
      <c r="CH91" s="50"/>
      <c r="CI91" s="50"/>
      <c r="CJ91" s="50"/>
      <c r="CK91" s="50"/>
      <c r="CL91" s="50"/>
      <c r="CM91" s="50"/>
      <c r="CN91" s="59"/>
      <c r="CO91" s="60"/>
      <c r="CP91" s="17"/>
      <c r="CQ91" s="17"/>
      <c r="CR91" s="58"/>
      <c r="CS91" s="50"/>
      <c r="CT91" s="50"/>
      <c r="CU91" s="50"/>
      <c r="CV91" s="50"/>
      <c r="CW91" s="50"/>
      <c r="CX91" s="50"/>
      <c r="CY91" s="59"/>
      <c r="CZ91" s="60"/>
      <c r="DA91" s="17"/>
      <c r="DB91" s="17"/>
      <c r="DC91" s="58"/>
      <c r="DD91" s="50"/>
      <c r="DE91" s="50"/>
      <c r="DF91" s="50"/>
      <c r="DG91" s="50"/>
      <c r="DH91" s="50"/>
      <c r="DI91" s="50"/>
      <c r="DJ91" s="59"/>
      <c r="DK91" s="60"/>
      <c r="DL91" s="17"/>
      <c r="DM91" s="17"/>
      <c r="DN91" s="58"/>
      <c r="DO91" s="50"/>
      <c r="DP91" s="50"/>
      <c r="DQ91" s="50"/>
      <c r="DR91" s="50"/>
      <c r="DS91" s="50"/>
      <c r="DT91" s="50"/>
      <c r="DU91" s="59"/>
      <c r="DV91" s="60"/>
      <c r="DW91" s="17"/>
      <c r="DX91" s="17"/>
      <c r="DY91" s="58"/>
      <c r="DZ91" s="50"/>
      <c r="EA91" s="50"/>
      <c r="EB91" s="50"/>
      <c r="EC91" s="50"/>
      <c r="ED91" s="50"/>
      <c r="EE91" s="50"/>
      <c r="EF91" s="59"/>
      <c r="EG91" s="60"/>
      <c r="EH91" s="17"/>
      <c r="EI91" s="17"/>
      <c r="EJ91" s="58"/>
      <c r="EK91" s="50"/>
      <c r="EL91" s="50"/>
      <c r="EM91" s="50"/>
      <c r="EN91" s="50"/>
      <c r="EO91" s="50"/>
      <c r="EP91" s="50"/>
      <c r="EQ91" s="59"/>
      <c r="ER91" s="60"/>
      <c r="ES91" s="17"/>
      <c r="ET91" s="17"/>
      <c r="EU91" s="58"/>
      <c r="EV91" s="50"/>
      <c r="EW91" s="50"/>
      <c r="EX91" s="50"/>
      <c r="EY91" s="50"/>
      <c r="EZ91" s="50"/>
      <c r="FA91" s="50"/>
      <c r="FB91" s="59"/>
      <c r="FC91" s="60"/>
      <c r="FD91" s="17"/>
      <c r="FE91" s="17"/>
      <c r="FF91" s="58"/>
      <c r="FG91" s="50"/>
      <c r="FH91" s="50"/>
      <c r="FI91" s="50"/>
      <c r="FJ91" s="50"/>
      <c r="FK91" s="50"/>
      <c r="FL91" s="50"/>
      <c r="FM91" s="59"/>
      <c r="FN91" s="60"/>
      <c r="FO91" s="17"/>
      <c r="FP91" s="17"/>
      <c r="FQ91" s="58"/>
      <c r="FR91" s="50"/>
      <c r="FS91" s="50"/>
      <c r="FT91" s="50"/>
      <c r="FU91" s="50"/>
      <c r="FV91" s="50"/>
      <c r="FW91" s="50"/>
      <c r="FX91" s="59"/>
      <c r="FY91" s="60"/>
      <c r="FZ91" s="17"/>
      <c r="GA91" s="17"/>
      <c r="GB91" s="58"/>
      <c r="GC91" s="50"/>
      <c r="GD91" s="50"/>
      <c r="GE91" s="50"/>
      <c r="GF91" s="50"/>
      <c r="GG91" s="50"/>
      <c r="GH91" s="50"/>
      <c r="GI91" s="59"/>
      <c r="GJ91" s="60"/>
      <c r="GK91" s="17"/>
      <c r="GL91" s="17"/>
      <c r="GM91" s="58"/>
      <c r="GN91" s="50"/>
      <c r="GO91" s="50"/>
      <c r="GP91" s="50"/>
      <c r="GQ91" s="50"/>
      <c r="GR91" s="50"/>
      <c r="GS91" s="50"/>
      <c r="GT91" s="59"/>
      <c r="GU91" s="60"/>
      <c r="GV91" s="17"/>
      <c r="GW91" s="17"/>
      <c r="GX91" s="58"/>
      <c r="GY91" s="50"/>
      <c r="GZ91" s="50"/>
      <c r="HA91" s="50"/>
      <c r="HB91" s="50"/>
      <c r="HC91" s="50"/>
      <c r="HD91" s="50"/>
      <c r="HE91" s="59"/>
      <c r="HF91" s="60"/>
      <c r="HG91" s="17"/>
      <c r="HH91" s="17"/>
      <c r="HI91" s="58"/>
      <c r="HJ91" s="50"/>
      <c r="HK91" s="50"/>
      <c r="HL91" s="50"/>
      <c r="HM91" s="50"/>
      <c r="HN91" s="50"/>
      <c r="HO91" s="50"/>
      <c r="HP91" s="59"/>
      <c r="HQ91" s="60"/>
      <c r="HR91" s="17"/>
      <c r="HS91" s="17"/>
    </row>
    <row r="92" spans="1:227" x14ac:dyDescent="0.3">
      <c r="A92" s="65"/>
      <c r="B92" s="66"/>
      <c r="C92" s="67"/>
      <c r="D92" s="67"/>
      <c r="E92" s="59"/>
      <c r="F92" s="59"/>
      <c r="G92" s="17"/>
      <c r="H92" s="58"/>
      <c r="I92" s="50"/>
      <c r="J92" s="50"/>
      <c r="K92" s="50"/>
      <c r="L92" s="50"/>
      <c r="M92" s="50"/>
      <c r="N92" s="50"/>
      <c r="O92" s="59"/>
      <c r="P92" s="60"/>
      <c r="Q92" s="17"/>
      <c r="R92" s="17"/>
      <c r="S92" s="58"/>
      <c r="T92" s="50"/>
      <c r="U92" s="50"/>
      <c r="V92" s="50"/>
      <c r="W92" s="50"/>
      <c r="X92" s="50"/>
      <c r="Y92" s="50"/>
      <c r="Z92" s="59"/>
      <c r="AA92" s="60"/>
      <c r="AB92" s="17"/>
      <c r="AC92" s="17"/>
      <c r="AD92" s="58"/>
      <c r="AE92" s="50"/>
      <c r="AF92" s="50"/>
      <c r="AG92" s="50"/>
      <c r="AH92" s="50"/>
      <c r="AI92" s="50"/>
      <c r="AJ92" s="50"/>
      <c r="AK92" s="59"/>
      <c r="AL92" s="60"/>
      <c r="AM92" s="17"/>
      <c r="AN92" s="17"/>
      <c r="AO92" s="58"/>
      <c r="AP92" s="50"/>
      <c r="AQ92" s="50"/>
      <c r="AR92" s="50"/>
      <c r="AS92" s="50"/>
      <c r="AT92" s="50"/>
      <c r="AU92" s="50"/>
      <c r="AV92" s="59"/>
      <c r="AW92" s="60"/>
      <c r="AX92" s="17"/>
      <c r="AY92" s="17"/>
      <c r="AZ92" s="58"/>
      <c r="BA92" s="50"/>
      <c r="BB92" s="50"/>
      <c r="BC92" s="50"/>
      <c r="BD92" s="50"/>
      <c r="BE92" s="50"/>
      <c r="BF92" s="50"/>
      <c r="BG92" s="59"/>
      <c r="BH92" s="60"/>
      <c r="BI92" s="17"/>
      <c r="BJ92" s="17"/>
      <c r="BK92" s="58"/>
      <c r="BL92" s="50"/>
      <c r="BM92" s="50"/>
      <c r="BN92" s="50"/>
      <c r="BO92" s="50"/>
      <c r="BP92" s="50"/>
      <c r="BQ92" s="50"/>
      <c r="BR92" s="59"/>
      <c r="BS92" s="60"/>
      <c r="BT92" s="17"/>
      <c r="BU92" s="17"/>
      <c r="BV92" s="58"/>
      <c r="BW92" s="50"/>
      <c r="BX92" s="50"/>
      <c r="BY92" s="50"/>
      <c r="BZ92" s="50"/>
      <c r="CA92" s="50"/>
      <c r="CB92" s="50"/>
      <c r="CC92" s="59"/>
      <c r="CD92" s="60"/>
      <c r="CE92" s="17"/>
      <c r="CF92" s="17"/>
      <c r="CG92" s="58"/>
      <c r="CH92" s="50"/>
      <c r="CI92" s="50"/>
      <c r="CJ92" s="50"/>
      <c r="CK92" s="50"/>
      <c r="CL92" s="50"/>
      <c r="CM92" s="50"/>
      <c r="CN92" s="59"/>
      <c r="CO92" s="60"/>
      <c r="CP92" s="17"/>
      <c r="CQ92" s="17"/>
      <c r="CR92" s="58"/>
      <c r="CS92" s="50"/>
      <c r="CT92" s="50"/>
      <c r="CU92" s="50"/>
      <c r="CV92" s="50"/>
      <c r="CW92" s="50"/>
      <c r="CX92" s="50"/>
      <c r="CY92" s="59"/>
      <c r="CZ92" s="60"/>
      <c r="DA92" s="17"/>
      <c r="DB92" s="17"/>
      <c r="DC92" s="58"/>
      <c r="DD92" s="50"/>
      <c r="DE92" s="50"/>
      <c r="DF92" s="50"/>
      <c r="DG92" s="50"/>
      <c r="DH92" s="50"/>
      <c r="DI92" s="50"/>
      <c r="DJ92" s="59"/>
      <c r="DK92" s="60"/>
      <c r="DL92" s="17"/>
      <c r="DM92" s="17"/>
      <c r="DN92" s="58"/>
      <c r="DO92" s="50"/>
      <c r="DP92" s="50"/>
      <c r="DQ92" s="50"/>
      <c r="DR92" s="50"/>
      <c r="DS92" s="50"/>
      <c r="DT92" s="50"/>
      <c r="DU92" s="59"/>
      <c r="DV92" s="60"/>
      <c r="DW92" s="17"/>
      <c r="DX92" s="17"/>
      <c r="DY92" s="58"/>
      <c r="DZ92" s="50"/>
      <c r="EA92" s="50"/>
      <c r="EB92" s="50"/>
      <c r="EC92" s="50"/>
      <c r="ED92" s="50"/>
      <c r="EE92" s="50"/>
      <c r="EF92" s="59"/>
      <c r="EG92" s="60"/>
      <c r="EH92" s="17"/>
      <c r="EI92" s="17"/>
      <c r="EJ92" s="58"/>
      <c r="EK92" s="50"/>
      <c r="EL92" s="50"/>
      <c r="EM92" s="50"/>
      <c r="EN92" s="50"/>
      <c r="EO92" s="50"/>
      <c r="EP92" s="50"/>
      <c r="EQ92" s="59"/>
      <c r="ER92" s="60"/>
      <c r="ES92" s="17"/>
      <c r="ET92" s="17"/>
      <c r="EU92" s="58"/>
      <c r="EV92" s="50"/>
      <c r="EW92" s="50"/>
      <c r="EX92" s="50"/>
      <c r="EY92" s="50"/>
      <c r="EZ92" s="50"/>
      <c r="FA92" s="50"/>
      <c r="FB92" s="59"/>
      <c r="FC92" s="60"/>
      <c r="FD92" s="17"/>
      <c r="FE92" s="17"/>
      <c r="FF92" s="58"/>
      <c r="FG92" s="50"/>
      <c r="FH92" s="50"/>
      <c r="FI92" s="50"/>
      <c r="FJ92" s="50"/>
      <c r="FK92" s="50"/>
      <c r="FL92" s="50"/>
      <c r="FM92" s="59"/>
      <c r="FN92" s="60"/>
      <c r="FO92" s="17"/>
      <c r="FP92" s="17"/>
      <c r="FQ92" s="58"/>
      <c r="FR92" s="50"/>
      <c r="FS92" s="50"/>
      <c r="FT92" s="50"/>
      <c r="FU92" s="50"/>
      <c r="FV92" s="50"/>
      <c r="FW92" s="50"/>
      <c r="FX92" s="59"/>
      <c r="FY92" s="60"/>
      <c r="FZ92" s="17"/>
      <c r="GA92" s="17"/>
      <c r="GB92" s="58"/>
      <c r="GC92" s="50"/>
      <c r="GD92" s="50"/>
      <c r="GE92" s="50"/>
      <c r="GF92" s="50"/>
      <c r="GG92" s="50"/>
      <c r="GH92" s="50"/>
      <c r="GI92" s="59"/>
      <c r="GJ92" s="60"/>
      <c r="GK92" s="17"/>
      <c r="GL92" s="17"/>
      <c r="GM92" s="58"/>
      <c r="GN92" s="50"/>
      <c r="GO92" s="50"/>
      <c r="GP92" s="50"/>
      <c r="GQ92" s="50"/>
      <c r="GR92" s="50"/>
      <c r="GS92" s="50"/>
      <c r="GT92" s="59"/>
      <c r="GU92" s="60"/>
      <c r="GV92" s="17"/>
      <c r="GW92" s="17"/>
      <c r="GX92" s="58"/>
      <c r="GY92" s="50"/>
      <c r="GZ92" s="50"/>
      <c r="HA92" s="50"/>
      <c r="HB92" s="50"/>
      <c r="HC92" s="50"/>
      <c r="HD92" s="50"/>
      <c r="HE92" s="59"/>
      <c r="HF92" s="60"/>
      <c r="HG92" s="17"/>
      <c r="HH92" s="17"/>
      <c r="HI92" s="58"/>
      <c r="HJ92" s="50"/>
      <c r="HK92" s="50"/>
      <c r="HL92" s="50"/>
      <c r="HM92" s="50"/>
      <c r="HN92" s="50"/>
      <c r="HO92" s="50"/>
      <c r="HP92" s="59"/>
      <c r="HQ92" s="60"/>
      <c r="HR92" s="17"/>
      <c r="HS92" s="17"/>
    </row>
    <row r="93" spans="1:227" x14ac:dyDescent="0.3">
      <c r="A93" s="65"/>
      <c r="B93" s="70"/>
      <c r="C93" s="71"/>
      <c r="D93" s="71"/>
      <c r="E93" s="59"/>
      <c r="F93" s="59"/>
      <c r="G93" s="17"/>
      <c r="H93" s="58"/>
      <c r="I93" s="50"/>
      <c r="J93" s="50"/>
      <c r="K93" s="50"/>
      <c r="L93" s="50"/>
      <c r="M93" s="50"/>
      <c r="N93" s="50"/>
      <c r="O93" s="59"/>
      <c r="P93" s="60"/>
      <c r="Q93" s="17"/>
      <c r="R93" s="17"/>
      <c r="S93" s="58"/>
      <c r="T93" s="50"/>
      <c r="U93" s="50"/>
      <c r="V93" s="50"/>
      <c r="W93" s="50"/>
      <c r="X93" s="50"/>
      <c r="Y93" s="50"/>
      <c r="Z93" s="59"/>
      <c r="AA93" s="60"/>
      <c r="AB93" s="17"/>
      <c r="AC93" s="17"/>
      <c r="AD93" s="58"/>
      <c r="AE93" s="50"/>
      <c r="AF93" s="50"/>
      <c r="AG93" s="50"/>
      <c r="AH93" s="50"/>
      <c r="AI93" s="50"/>
      <c r="AJ93" s="50"/>
      <c r="AK93" s="59"/>
      <c r="AL93" s="60"/>
      <c r="AM93" s="17"/>
      <c r="AN93" s="17"/>
      <c r="AO93" s="58"/>
      <c r="AP93" s="50"/>
      <c r="AQ93" s="50"/>
      <c r="AR93" s="50"/>
      <c r="AS93" s="50"/>
      <c r="AT93" s="50"/>
      <c r="AU93" s="50"/>
      <c r="AV93" s="59"/>
      <c r="AW93" s="60"/>
      <c r="AX93" s="17"/>
      <c r="AY93" s="17"/>
      <c r="AZ93" s="58"/>
      <c r="BA93" s="50"/>
      <c r="BB93" s="50"/>
      <c r="BC93" s="50"/>
      <c r="BD93" s="50"/>
      <c r="BE93" s="50"/>
      <c r="BF93" s="50"/>
      <c r="BG93" s="59"/>
      <c r="BH93" s="60"/>
      <c r="BI93" s="17"/>
      <c r="BJ93" s="17"/>
      <c r="BK93" s="58"/>
      <c r="BL93" s="50"/>
      <c r="BM93" s="50"/>
      <c r="BN93" s="50"/>
      <c r="BO93" s="50"/>
      <c r="BP93" s="50"/>
      <c r="BQ93" s="50"/>
      <c r="BR93" s="59"/>
      <c r="BS93" s="60"/>
      <c r="BT93" s="17"/>
      <c r="BU93" s="17"/>
      <c r="BV93" s="58"/>
      <c r="BW93" s="50"/>
      <c r="BX93" s="50"/>
      <c r="BY93" s="50"/>
      <c r="BZ93" s="50"/>
      <c r="CA93" s="50"/>
      <c r="CB93" s="50"/>
      <c r="CC93" s="59"/>
      <c r="CD93" s="60"/>
      <c r="CE93" s="17"/>
      <c r="CF93" s="17"/>
      <c r="CG93" s="58"/>
      <c r="CH93" s="50"/>
      <c r="CI93" s="50"/>
      <c r="CJ93" s="50"/>
      <c r="CK93" s="50"/>
      <c r="CL93" s="50"/>
      <c r="CM93" s="50"/>
      <c r="CN93" s="59"/>
      <c r="CO93" s="60"/>
      <c r="CP93" s="17"/>
      <c r="CQ93" s="17"/>
      <c r="CR93" s="58"/>
      <c r="CS93" s="50"/>
      <c r="CT93" s="50"/>
      <c r="CU93" s="50"/>
      <c r="CV93" s="50"/>
      <c r="CW93" s="50"/>
      <c r="CX93" s="50"/>
      <c r="CY93" s="59"/>
      <c r="CZ93" s="60"/>
      <c r="DA93" s="17"/>
      <c r="DB93" s="17"/>
      <c r="DC93" s="58"/>
      <c r="DD93" s="50"/>
      <c r="DE93" s="50"/>
      <c r="DF93" s="50"/>
      <c r="DG93" s="50"/>
      <c r="DH93" s="50"/>
      <c r="DI93" s="50"/>
      <c r="DJ93" s="59"/>
      <c r="DK93" s="60"/>
      <c r="DL93" s="17"/>
      <c r="DM93" s="17"/>
      <c r="DN93" s="58"/>
      <c r="DO93" s="50"/>
      <c r="DP93" s="50"/>
      <c r="DQ93" s="50"/>
      <c r="DR93" s="50"/>
      <c r="DS93" s="50"/>
      <c r="DT93" s="50"/>
      <c r="DU93" s="59"/>
      <c r="DV93" s="60"/>
      <c r="DW93" s="17"/>
      <c r="DX93" s="17"/>
      <c r="DY93" s="58"/>
      <c r="DZ93" s="50"/>
      <c r="EA93" s="50"/>
      <c r="EB93" s="50"/>
      <c r="EC93" s="50"/>
      <c r="ED93" s="50"/>
      <c r="EE93" s="50"/>
      <c r="EF93" s="59"/>
      <c r="EG93" s="60"/>
      <c r="EH93" s="17"/>
      <c r="EI93" s="17"/>
      <c r="EJ93" s="58"/>
      <c r="EK93" s="50"/>
      <c r="EL93" s="50"/>
      <c r="EM93" s="50"/>
      <c r="EN93" s="50"/>
      <c r="EO93" s="50"/>
      <c r="EP93" s="50"/>
      <c r="EQ93" s="59"/>
      <c r="ER93" s="60"/>
      <c r="ES93" s="17"/>
      <c r="ET93" s="17"/>
      <c r="EU93" s="58"/>
      <c r="EV93" s="50"/>
      <c r="EW93" s="50"/>
      <c r="EX93" s="50"/>
      <c r="EY93" s="50"/>
      <c r="EZ93" s="50"/>
      <c r="FA93" s="50"/>
      <c r="FB93" s="59"/>
      <c r="FC93" s="60"/>
      <c r="FD93" s="17"/>
      <c r="FE93" s="17"/>
      <c r="FF93" s="58"/>
      <c r="FG93" s="50"/>
      <c r="FH93" s="50"/>
      <c r="FI93" s="50"/>
      <c r="FJ93" s="50"/>
      <c r="FK93" s="50"/>
      <c r="FL93" s="50"/>
      <c r="FM93" s="59"/>
      <c r="FN93" s="60"/>
      <c r="FO93" s="17"/>
      <c r="FP93" s="17"/>
      <c r="FQ93" s="58"/>
      <c r="FR93" s="50"/>
      <c r="FS93" s="50"/>
      <c r="FT93" s="50"/>
      <c r="FU93" s="50"/>
      <c r="FV93" s="50"/>
      <c r="FW93" s="50"/>
      <c r="FX93" s="59"/>
      <c r="FY93" s="60"/>
      <c r="FZ93" s="17"/>
      <c r="GA93" s="17"/>
      <c r="GB93" s="58"/>
      <c r="GC93" s="50"/>
      <c r="GD93" s="50"/>
      <c r="GE93" s="50"/>
      <c r="GF93" s="50"/>
      <c r="GG93" s="50"/>
      <c r="GH93" s="50"/>
      <c r="GI93" s="59"/>
      <c r="GJ93" s="60"/>
      <c r="GK93" s="17"/>
      <c r="GL93" s="17"/>
      <c r="GM93" s="58"/>
      <c r="GN93" s="50"/>
      <c r="GO93" s="50"/>
      <c r="GP93" s="50"/>
      <c r="GQ93" s="50"/>
      <c r="GR93" s="50"/>
      <c r="GS93" s="50"/>
      <c r="GT93" s="59"/>
      <c r="GU93" s="60"/>
      <c r="GV93" s="17"/>
      <c r="GW93" s="17"/>
      <c r="GX93" s="58"/>
      <c r="GY93" s="50"/>
      <c r="GZ93" s="50"/>
      <c r="HA93" s="50"/>
      <c r="HB93" s="50"/>
      <c r="HC93" s="50"/>
      <c r="HD93" s="50"/>
      <c r="HE93" s="59"/>
      <c r="HF93" s="60"/>
      <c r="HG93" s="17"/>
      <c r="HH93" s="17"/>
      <c r="HI93" s="58"/>
      <c r="HJ93" s="50"/>
      <c r="HK93" s="50"/>
      <c r="HL93" s="50"/>
      <c r="HM93" s="50"/>
      <c r="HN93" s="50"/>
      <c r="HO93" s="50"/>
      <c r="HP93" s="59"/>
      <c r="HQ93" s="60"/>
      <c r="HR93" s="17"/>
      <c r="HS93" s="17"/>
    </row>
    <row r="94" spans="1:227" x14ac:dyDescent="0.3">
      <c r="A94" s="73"/>
      <c r="B94" s="74"/>
      <c r="C94" s="75"/>
      <c r="D94" s="75"/>
      <c r="E94" s="59"/>
      <c r="F94" s="59"/>
      <c r="G94" s="17"/>
      <c r="H94" s="58"/>
      <c r="I94" s="50"/>
      <c r="J94" s="50"/>
      <c r="K94" s="50"/>
      <c r="L94" s="50"/>
      <c r="M94" s="50"/>
      <c r="N94" s="50"/>
      <c r="O94" s="59"/>
      <c r="P94" s="60"/>
      <c r="Q94" s="17"/>
      <c r="R94" s="17"/>
      <c r="S94" s="58"/>
      <c r="T94" s="50"/>
      <c r="U94" s="50"/>
      <c r="V94" s="50"/>
      <c r="W94" s="50"/>
      <c r="X94" s="50"/>
      <c r="Y94" s="50"/>
      <c r="Z94" s="59"/>
      <c r="AA94" s="60"/>
      <c r="AB94" s="17"/>
      <c r="AC94" s="17"/>
      <c r="AD94" s="58"/>
      <c r="AE94" s="50"/>
      <c r="AF94" s="50"/>
      <c r="AG94" s="50"/>
      <c r="AH94" s="50"/>
      <c r="AI94" s="50"/>
      <c r="AJ94" s="50"/>
      <c r="AK94" s="59"/>
      <c r="AL94" s="60"/>
      <c r="AM94" s="17"/>
      <c r="AN94" s="17"/>
      <c r="AO94" s="58"/>
      <c r="AP94" s="50"/>
      <c r="AQ94" s="50"/>
      <c r="AR94" s="50"/>
      <c r="AS94" s="50"/>
      <c r="AT94" s="50"/>
      <c r="AU94" s="50"/>
      <c r="AV94" s="59"/>
      <c r="AW94" s="60"/>
      <c r="AX94" s="17"/>
      <c r="AY94" s="17"/>
      <c r="AZ94" s="58"/>
      <c r="BA94" s="50"/>
      <c r="BB94" s="50"/>
      <c r="BC94" s="50"/>
      <c r="BD94" s="50"/>
      <c r="BE94" s="50"/>
      <c r="BF94" s="50"/>
      <c r="BG94" s="59"/>
      <c r="BH94" s="60"/>
      <c r="BI94" s="17"/>
      <c r="BJ94" s="17"/>
      <c r="BK94" s="58"/>
      <c r="BL94" s="50"/>
      <c r="BM94" s="50"/>
      <c r="BN94" s="50"/>
      <c r="BO94" s="50"/>
      <c r="BP94" s="50"/>
      <c r="BQ94" s="50"/>
      <c r="BR94" s="59"/>
      <c r="BS94" s="60"/>
      <c r="BT94" s="17"/>
      <c r="BU94" s="17"/>
      <c r="BV94" s="58"/>
      <c r="BW94" s="50"/>
      <c r="BX94" s="50"/>
      <c r="BY94" s="50"/>
      <c r="BZ94" s="50"/>
      <c r="CA94" s="50"/>
      <c r="CB94" s="50"/>
      <c r="CC94" s="59"/>
      <c r="CD94" s="60"/>
      <c r="CE94" s="17"/>
      <c r="CF94" s="17"/>
      <c r="CG94" s="58"/>
      <c r="CH94" s="50"/>
      <c r="CI94" s="50"/>
      <c r="CJ94" s="50"/>
      <c r="CK94" s="50"/>
      <c r="CL94" s="50"/>
      <c r="CM94" s="50"/>
      <c r="CN94" s="59"/>
      <c r="CO94" s="60"/>
      <c r="CP94" s="17"/>
      <c r="CQ94" s="17"/>
      <c r="CR94" s="58"/>
      <c r="CS94" s="50"/>
      <c r="CT94" s="50"/>
      <c r="CU94" s="50"/>
      <c r="CV94" s="50"/>
      <c r="CW94" s="50"/>
      <c r="CX94" s="50"/>
      <c r="CY94" s="59"/>
      <c r="CZ94" s="60"/>
      <c r="DA94" s="17"/>
      <c r="DB94" s="17"/>
      <c r="DC94" s="58"/>
      <c r="DD94" s="50"/>
      <c r="DE94" s="50"/>
      <c r="DF94" s="50"/>
      <c r="DG94" s="50"/>
      <c r="DH94" s="50"/>
      <c r="DI94" s="50"/>
      <c r="DJ94" s="59"/>
      <c r="DK94" s="60"/>
      <c r="DL94" s="17"/>
      <c r="DM94" s="17"/>
      <c r="DN94" s="58"/>
      <c r="DO94" s="50"/>
      <c r="DP94" s="50"/>
      <c r="DQ94" s="50"/>
      <c r="DR94" s="50"/>
      <c r="DS94" s="50"/>
      <c r="DT94" s="50"/>
      <c r="DU94" s="59"/>
      <c r="DV94" s="60"/>
      <c r="DW94" s="17"/>
      <c r="DX94" s="17"/>
      <c r="DY94" s="58"/>
      <c r="DZ94" s="50"/>
      <c r="EA94" s="50"/>
      <c r="EB94" s="50"/>
      <c r="EC94" s="50"/>
      <c r="ED94" s="50"/>
      <c r="EE94" s="50"/>
      <c r="EF94" s="59"/>
      <c r="EG94" s="60"/>
      <c r="EH94" s="17"/>
      <c r="EI94" s="17"/>
      <c r="EJ94" s="58"/>
      <c r="EK94" s="50"/>
      <c r="EL94" s="50"/>
      <c r="EM94" s="50"/>
      <c r="EN94" s="50"/>
      <c r="EO94" s="50"/>
      <c r="EP94" s="50"/>
      <c r="EQ94" s="59"/>
      <c r="ER94" s="60"/>
      <c r="ES94" s="17"/>
      <c r="ET94" s="17"/>
      <c r="EU94" s="58"/>
      <c r="EV94" s="50"/>
      <c r="EW94" s="50"/>
      <c r="EX94" s="50"/>
      <c r="EY94" s="50"/>
      <c r="EZ94" s="50"/>
      <c r="FA94" s="50"/>
      <c r="FB94" s="59"/>
      <c r="FC94" s="60"/>
      <c r="FD94" s="17"/>
      <c r="FE94" s="17"/>
      <c r="FF94" s="58"/>
      <c r="FG94" s="50"/>
      <c r="FH94" s="50"/>
      <c r="FI94" s="50"/>
      <c r="FJ94" s="50"/>
      <c r="FK94" s="50"/>
      <c r="FL94" s="50"/>
      <c r="FM94" s="59"/>
      <c r="FN94" s="60"/>
      <c r="FO94" s="17"/>
      <c r="FP94" s="17"/>
      <c r="FQ94" s="58"/>
      <c r="FR94" s="50"/>
      <c r="FS94" s="50"/>
      <c r="FT94" s="50"/>
      <c r="FU94" s="50"/>
      <c r="FV94" s="50"/>
      <c r="FW94" s="50"/>
      <c r="FX94" s="59"/>
      <c r="FY94" s="60"/>
      <c r="FZ94" s="17"/>
      <c r="GA94" s="17"/>
      <c r="GB94" s="58"/>
      <c r="GC94" s="50"/>
      <c r="GD94" s="50"/>
      <c r="GE94" s="50"/>
      <c r="GF94" s="50"/>
      <c r="GG94" s="50"/>
      <c r="GH94" s="50"/>
      <c r="GI94" s="59"/>
      <c r="GJ94" s="60"/>
      <c r="GK94" s="17"/>
      <c r="GL94" s="17"/>
      <c r="GM94" s="58"/>
      <c r="GN94" s="50"/>
      <c r="GO94" s="50"/>
      <c r="GP94" s="50"/>
      <c r="GQ94" s="50"/>
      <c r="GR94" s="50"/>
      <c r="GS94" s="50"/>
      <c r="GT94" s="59"/>
      <c r="GU94" s="60"/>
      <c r="GV94" s="17"/>
      <c r="GW94" s="17"/>
      <c r="GX94" s="58"/>
      <c r="GY94" s="50"/>
      <c r="GZ94" s="50"/>
      <c r="HA94" s="50"/>
      <c r="HB94" s="50"/>
      <c r="HC94" s="50"/>
      <c r="HD94" s="50"/>
      <c r="HE94" s="59"/>
      <c r="HF94" s="60"/>
      <c r="HG94" s="17"/>
      <c r="HH94" s="17"/>
      <c r="HI94" s="58"/>
      <c r="HJ94" s="50"/>
      <c r="HK94" s="50"/>
      <c r="HL94" s="50"/>
      <c r="HM94" s="50"/>
      <c r="HN94" s="50"/>
      <c r="HO94" s="50"/>
      <c r="HP94" s="59"/>
      <c r="HQ94" s="60"/>
      <c r="HR94" s="17"/>
      <c r="HS94" s="17"/>
    </row>
    <row r="95" spans="1:227" x14ac:dyDescent="0.3">
      <c r="B95" s="17"/>
      <c r="C95" s="60"/>
      <c r="D95" s="60"/>
      <c r="E95" s="59"/>
      <c r="F95" s="59"/>
      <c r="G95" s="17"/>
      <c r="H95" s="58"/>
      <c r="I95" s="50"/>
      <c r="J95" s="50"/>
      <c r="K95" s="50"/>
      <c r="L95" s="50"/>
      <c r="M95" s="50"/>
      <c r="N95" s="50"/>
      <c r="O95" s="59"/>
      <c r="P95" s="60"/>
      <c r="Q95" s="17"/>
      <c r="R95" s="17"/>
      <c r="S95" s="58"/>
      <c r="T95" s="50"/>
      <c r="U95" s="50"/>
      <c r="V95" s="50"/>
      <c r="W95" s="50"/>
      <c r="X95" s="50"/>
      <c r="Y95" s="50"/>
      <c r="Z95" s="59"/>
      <c r="AA95" s="60"/>
      <c r="AB95" s="17"/>
      <c r="AC95" s="17"/>
      <c r="AD95" s="58"/>
      <c r="AE95" s="50"/>
      <c r="AF95" s="50"/>
      <c r="AG95" s="50"/>
      <c r="AH95" s="50"/>
      <c r="AI95" s="50"/>
      <c r="AJ95" s="50"/>
      <c r="AK95" s="59"/>
      <c r="AL95" s="60"/>
      <c r="AM95" s="17"/>
      <c r="AN95" s="17"/>
      <c r="AO95" s="58"/>
      <c r="AP95" s="50"/>
      <c r="AQ95" s="50"/>
      <c r="AR95" s="50"/>
      <c r="AS95" s="50"/>
      <c r="AT95" s="50"/>
      <c r="AU95" s="50"/>
      <c r="AV95" s="59"/>
      <c r="AW95" s="60"/>
      <c r="AX95" s="17"/>
      <c r="AY95" s="17"/>
      <c r="AZ95" s="58"/>
      <c r="BA95" s="50"/>
      <c r="BB95" s="50"/>
      <c r="BC95" s="50"/>
      <c r="BD95" s="50"/>
      <c r="BE95" s="50"/>
      <c r="BF95" s="50"/>
      <c r="BG95" s="59"/>
      <c r="BH95" s="60"/>
      <c r="BI95" s="17"/>
      <c r="BJ95" s="17"/>
      <c r="BK95" s="58"/>
      <c r="BL95" s="50"/>
      <c r="BM95" s="50"/>
      <c r="BN95" s="50"/>
      <c r="BO95" s="50"/>
      <c r="BP95" s="50"/>
      <c r="BQ95" s="50"/>
      <c r="BR95" s="59"/>
      <c r="BS95" s="60"/>
      <c r="BT95" s="17"/>
      <c r="BU95" s="17"/>
      <c r="BV95" s="58"/>
      <c r="BW95" s="50"/>
      <c r="BX95" s="50"/>
      <c r="BY95" s="50"/>
      <c r="BZ95" s="50"/>
      <c r="CA95" s="50"/>
      <c r="CB95" s="50"/>
      <c r="CC95" s="59"/>
      <c r="CD95" s="60"/>
      <c r="CE95" s="17"/>
      <c r="CF95" s="17"/>
      <c r="CG95" s="58"/>
      <c r="CH95" s="50"/>
      <c r="CI95" s="50"/>
      <c r="CJ95" s="50"/>
      <c r="CK95" s="50"/>
      <c r="CL95" s="50"/>
      <c r="CM95" s="50"/>
      <c r="CN95" s="59"/>
      <c r="CO95" s="60"/>
      <c r="CP95" s="17"/>
      <c r="CQ95" s="17"/>
      <c r="CR95" s="58"/>
      <c r="CS95" s="50"/>
      <c r="CT95" s="50"/>
      <c r="CU95" s="50"/>
      <c r="CV95" s="50"/>
      <c r="CW95" s="50"/>
      <c r="CX95" s="50"/>
      <c r="CY95" s="59"/>
      <c r="CZ95" s="60"/>
      <c r="DA95" s="17"/>
      <c r="DB95" s="17"/>
      <c r="DC95" s="58"/>
      <c r="DD95" s="50"/>
      <c r="DE95" s="50"/>
      <c r="DF95" s="50"/>
      <c r="DG95" s="50"/>
      <c r="DH95" s="50"/>
      <c r="DI95" s="50"/>
      <c r="DJ95" s="59"/>
      <c r="DK95" s="60"/>
      <c r="DL95" s="17"/>
      <c r="DM95" s="17"/>
      <c r="DN95" s="58"/>
      <c r="DO95" s="50"/>
      <c r="DP95" s="50"/>
      <c r="DQ95" s="50"/>
      <c r="DR95" s="50"/>
      <c r="DS95" s="50"/>
      <c r="DT95" s="50"/>
      <c r="DU95" s="59"/>
      <c r="DV95" s="60"/>
      <c r="DW95" s="17"/>
      <c r="DX95" s="17"/>
      <c r="DY95" s="58"/>
      <c r="DZ95" s="50"/>
      <c r="EA95" s="50"/>
      <c r="EB95" s="50"/>
      <c r="EC95" s="50"/>
      <c r="ED95" s="50"/>
      <c r="EE95" s="50"/>
      <c r="EF95" s="59"/>
      <c r="EG95" s="60"/>
      <c r="EH95" s="17"/>
      <c r="EI95" s="17"/>
      <c r="EJ95" s="58"/>
      <c r="EK95" s="50"/>
      <c r="EL95" s="50"/>
      <c r="EM95" s="50"/>
      <c r="EN95" s="50"/>
      <c r="EO95" s="50"/>
      <c r="EP95" s="50"/>
      <c r="EQ95" s="59"/>
      <c r="ER95" s="60"/>
      <c r="ES95" s="17"/>
      <c r="ET95" s="17"/>
      <c r="EU95" s="58"/>
      <c r="EV95" s="50"/>
      <c r="EW95" s="50"/>
      <c r="EX95" s="50"/>
      <c r="EY95" s="50"/>
      <c r="EZ95" s="50"/>
      <c r="FA95" s="50"/>
      <c r="FB95" s="59"/>
      <c r="FC95" s="60"/>
      <c r="FD95" s="17"/>
      <c r="FE95" s="17"/>
      <c r="FF95" s="58"/>
      <c r="FG95" s="50"/>
      <c r="FH95" s="50"/>
      <c r="FI95" s="50"/>
      <c r="FJ95" s="50"/>
      <c r="FK95" s="50"/>
      <c r="FL95" s="50"/>
      <c r="FM95" s="59"/>
      <c r="FN95" s="60"/>
      <c r="FO95" s="17"/>
      <c r="FP95" s="17"/>
      <c r="FQ95" s="58"/>
      <c r="FR95" s="50"/>
      <c r="FS95" s="50"/>
      <c r="FT95" s="50"/>
      <c r="FU95" s="50"/>
      <c r="FV95" s="50"/>
      <c r="FW95" s="50"/>
      <c r="FX95" s="59"/>
      <c r="FY95" s="60"/>
      <c r="FZ95" s="17"/>
      <c r="GA95" s="17"/>
      <c r="GB95" s="58"/>
      <c r="GC95" s="50"/>
      <c r="GD95" s="50"/>
      <c r="GE95" s="50"/>
      <c r="GF95" s="50"/>
      <c r="GG95" s="50"/>
      <c r="GH95" s="50"/>
      <c r="GI95" s="59"/>
      <c r="GJ95" s="60"/>
      <c r="GK95" s="17"/>
      <c r="GL95" s="17"/>
      <c r="GM95" s="58"/>
      <c r="GN95" s="50"/>
      <c r="GO95" s="50"/>
      <c r="GP95" s="50"/>
      <c r="GQ95" s="50"/>
      <c r="GR95" s="50"/>
      <c r="GS95" s="50"/>
      <c r="GT95" s="59"/>
      <c r="GU95" s="60"/>
      <c r="GV95" s="17"/>
      <c r="GW95" s="17"/>
      <c r="GX95" s="58"/>
      <c r="GY95" s="50"/>
      <c r="GZ95" s="50"/>
      <c r="HA95" s="50"/>
      <c r="HB95" s="50"/>
      <c r="HC95" s="50"/>
      <c r="HD95" s="50"/>
      <c r="HE95" s="59"/>
      <c r="HF95" s="60"/>
      <c r="HG95" s="17"/>
      <c r="HH95" s="17"/>
      <c r="HI95" s="58"/>
      <c r="HJ95" s="50"/>
      <c r="HK95" s="50"/>
      <c r="HL95" s="50"/>
      <c r="HM95" s="50"/>
      <c r="HN95" s="50"/>
      <c r="HO95" s="50"/>
      <c r="HP95" s="59"/>
      <c r="HQ95" s="60"/>
      <c r="HR95" s="17"/>
      <c r="HS95" s="17"/>
    </row>
    <row r="96" spans="1:227" x14ac:dyDescent="0.3">
      <c r="E96" s="59"/>
      <c r="F96" s="59"/>
      <c r="G96" s="17"/>
      <c r="H96" s="58"/>
      <c r="I96" s="50"/>
      <c r="J96" s="50"/>
      <c r="K96" s="50"/>
      <c r="L96" s="50"/>
      <c r="M96" s="50"/>
      <c r="N96" s="50"/>
      <c r="O96" s="59"/>
      <c r="P96" s="60"/>
      <c r="Q96" s="17"/>
      <c r="R96" s="17"/>
      <c r="S96" s="58"/>
      <c r="T96" s="50"/>
      <c r="U96" s="50"/>
      <c r="V96" s="50"/>
      <c r="W96" s="50"/>
      <c r="X96" s="50"/>
      <c r="Y96" s="50"/>
      <c r="Z96" s="59"/>
      <c r="AA96" s="60"/>
      <c r="AB96" s="17"/>
      <c r="AC96" s="17"/>
      <c r="AD96" s="58"/>
      <c r="AE96" s="50"/>
      <c r="AF96" s="50"/>
      <c r="AG96" s="50"/>
      <c r="AH96" s="50"/>
      <c r="AI96" s="50"/>
      <c r="AJ96" s="50"/>
      <c r="AK96" s="59"/>
      <c r="AL96" s="60"/>
      <c r="AM96" s="17"/>
      <c r="AN96" s="17"/>
      <c r="AO96" s="58"/>
      <c r="AP96" s="50"/>
      <c r="AQ96" s="50"/>
      <c r="AR96" s="50"/>
      <c r="AS96" s="50"/>
      <c r="AT96" s="50"/>
      <c r="AU96" s="50"/>
      <c r="AV96" s="59"/>
      <c r="AW96" s="60"/>
      <c r="AX96" s="17"/>
      <c r="AY96" s="17"/>
      <c r="AZ96" s="58"/>
      <c r="BA96" s="50"/>
      <c r="BB96" s="50"/>
      <c r="BC96" s="50"/>
      <c r="BD96" s="50"/>
      <c r="BE96" s="50"/>
      <c r="BF96" s="50"/>
      <c r="BG96" s="59"/>
      <c r="BH96" s="60"/>
      <c r="BI96" s="17"/>
      <c r="BJ96" s="17"/>
      <c r="BK96" s="58"/>
      <c r="BL96" s="50"/>
      <c r="BM96" s="50"/>
      <c r="BN96" s="50"/>
      <c r="BO96" s="50"/>
      <c r="BP96" s="50"/>
      <c r="BQ96" s="50"/>
      <c r="BR96" s="59"/>
      <c r="BS96" s="60"/>
      <c r="BT96" s="17"/>
      <c r="BU96" s="17"/>
      <c r="BV96" s="58"/>
      <c r="BW96" s="50"/>
      <c r="BX96" s="50"/>
      <c r="BY96" s="50"/>
      <c r="BZ96" s="50"/>
      <c r="CA96" s="50"/>
      <c r="CB96" s="50"/>
      <c r="CC96" s="59"/>
      <c r="CD96" s="60"/>
      <c r="CE96" s="17"/>
      <c r="CF96" s="17"/>
      <c r="CG96" s="58"/>
      <c r="CH96" s="50"/>
      <c r="CI96" s="50"/>
      <c r="CJ96" s="50"/>
      <c r="CK96" s="50"/>
      <c r="CL96" s="50"/>
      <c r="CM96" s="50"/>
      <c r="CN96" s="59"/>
      <c r="CO96" s="60"/>
      <c r="CP96" s="17"/>
      <c r="CQ96" s="17"/>
      <c r="CR96" s="58"/>
      <c r="CS96" s="50"/>
      <c r="CT96" s="50"/>
      <c r="CU96" s="50"/>
      <c r="CV96" s="50"/>
      <c r="CW96" s="50"/>
      <c r="CX96" s="50"/>
      <c r="CY96" s="59"/>
      <c r="CZ96" s="60"/>
      <c r="DA96" s="17"/>
      <c r="DB96" s="17"/>
      <c r="DC96" s="58"/>
      <c r="DD96" s="50"/>
      <c r="DE96" s="50"/>
      <c r="DF96" s="50"/>
      <c r="DG96" s="50"/>
      <c r="DH96" s="50"/>
      <c r="DI96" s="50"/>
      <c r="DJ96" s="59"/>
      <c r="DK96" s="60"/>
      <c r="DL96" s="17"/>
      <c r="DM96" s="17"/>
      <c r="DN96" s="58"/>
      <c r="DO96" s="50"/>
      <c r="DP96" s="50"/>
      <c r="DQ96" s="50"/>
      <c r="DR96" s="50"/>
      <c r="DS96" s="50"/>
      <c r="DT96" s="50"/>
      <c r="DU96" s="59"/>
      <c r="DV96" s="60"/>
      <c r="DW96" s="17"/>
      <c r="DX96" s="17"/>
      <c r="DY96" s="58"/>
      <c r="DZ96" s="50"/>
      <c r="EA96" s="50"/>
      <c r="EB96" s="50"/>
      <c r="EC96" s="50"/>
      <c r="ED96" s="50"/>
      <c r="EE96" s="50"/>
      <c r="EF96" s="59"/>
      <c r="EG96" s="60"/>
      <c r="EH96" s="17"/>
      <c r="EI96" s="17"/>
      <c r="EJ96" s="58"/>
      <c r="EK96" s="50"/>
      <c r="EL96" s="50"/>
      <c r="EM96" s="50"/>
      <c r="EN96" s="50"/>
      <c r="EO96" s="50"/>
      <c r="EP96" s="50"/>
      <c r="EQ96" s="59"/>
      <c r="ER96" s="60"/>
      <c r="ES96" s="17"/>
      <c r="ET96" s="17"/>
      <c r="EU96" s="58"/>
      <c r="EV96" s="50"/>
      <c r="EW96" s="50"/>
      <c r="EX96" s="50"/>
      <c r="EY96" s="50"/>
      <c r="EZ96" s="50"/>
      <c r="FA96" s="50"/>
      <c r="FB96" s="59"/>
      <c r="FC96" s="60"/>
      <c r="FD96" s="17"/>
      <c r="FE96" s="17"/>
      <c r="FF96" s="58"/>
      <c r="FG96" s="50"/>
      <c r="FH96" s="50"/>
      <c r="FI96" s="50"/>
      <c r="FJ96" s="50"/>
      <c r="FK96" s="50"/>
      <c r="FL96" s="50"/>
      <c r="FM96" s="59"/>
      <c r="FN96" s="60"/>
      <c r="FO96" s="17"/>
      <c r="FP96" s="17"/>
      <c r="FQ96" s="58"/>
      <c r="FR96" s="50"/>
      <c r="FS96" s="50"/>
      <c r="FT96" s="50"/>
      <c r="FU96" s="50"/>
      <c r="FV96" s="50"/>
      <c r="FW96" s="50"/>
      <c r="FX96" s="59"/>
      <c r="FY96" s="60"/>
      <c r="FZ96" s="17"/>
      <c r="GA96" s="17"/>
      <c r="GB96" s="58"/>
      <c r="GC96" s="50"/>
      <c r="GD96" s="50"/>
      <c r="GE96" s="50"/>
      <c r="GF96" s="50"/>
      <c r="GG96" s="50"/>
      <c r="GH96" s="50"/>
      <c r="GI96" s="59"/>
      <c r="GJ96" s="60"/>
      <c r="GK96" s="17"/>
      <c r="GL96" s="17"/>
      <c r="GM96" s="58"/>
      <c r="GN96" s="50"/>
      <c r="GO96" s="50"/>
      <c r="GP96" s="50"/>
      <c r="GQ96" s="50"/>
      <c r="GR96" s="50"/>
      <c r="GS96" s="50"/>
      <c r="GT96" s="59"/>
      <c r="GU96" s="60"/>
      <c r="GV96" s="17"/>
      <c r="GW96" s="17"/>
      <c r="GX96" s="58"/>
      <c r="GY96" s="50"/>
      <c r="GZ96" s="50"/>
      <c r="HA96" s="50"/>
      <c r="HB96" s="50"/>
      <c r="HC96" s="50"/>
      <c r="HD96" s="50"/>
      <c r="HE96" s="59"/>
      <c r="HF96" s="60"/>
      <c r="HG96" s="17"/>
      <c r="HH96" s="17"/>
      <c r="HI96" s="58"/>
      <c r="HJ96" s="50"/>
      <c r="HK96" s="50"/>
      <c r="HL96" s="50"/>
      <c r="HM96" s="50"/>
      <c r="HN96" s="50"/>
      <c r="HO96" s="50"/>
      <c r="HP96" s="59"/>
      <c r="HQ96" s="60"/>
      <c r="HR96" s="17"/>
      <c r="HS96" s="17"/>
    </row>
    <row r="97" spans="2:227" x14ac:dyDescent="0.3">
      <c r="E97" s="59"/>
      <c r="F97" s="59"/>
      <c r="G97" s="17"/>
      <c r="H97" s="58"/>
      <c r="I97" s="50"/>
      <c r="J97" s="50"/>
      <c r="K97" s="50"/>
      <c r="L97" s="50"/>
      <c r="M97" s="50"/>
      <c r="N97" s="50"/>
      <c r="O97" s="59"/>
      <c r="P97" s="60"/>
      <c r="Q97" s="17"/>
      <c r="R97" s="17"/>
      <c r="S97" s="58"/>
      <c r="T97" s="50"/>
      <c r="U97" s="50"/>
      <c r="V97" s="50"/>
      <c r="W97" s="50"/>
      <c r="X97" s="50"/>
      <c r="Y97" s="50"/>
      <c r="Z97" s="59"/>
      <c r="AA97" s="60"/>
      <c r="AB97" s="17"/>
      <c r="AC97" s="17"/>
      <c r="AD97" s="58"/>
      <c r="AE97" s="50"/>
      <c r="AF97" s="50"/>
      <c r="AG97" s="50"/>
      <c r="AH97" s="50"/>
      <c r="AI97" s="50"/>
      <c r="AJ97" s="50"/>
      <c r="AK97" s="59"/>
      <c r="AL97" s="60"/>
      <c r="AM97" s="17"/>
      <c r="AN97" s="17"/>
      <c r="AO97" s="58"/>
      <c r="AP97" s="50"/>
      <c r="AQ97" s="50"/>
      <c r="AR97" s="50"/>
      <c r="AS97" s="50"/>
      <c r="AT97" s="50"/>
      <c r="AU97" s="50"/>
      <c r="AV97" s="59"/>
      <c r="AW97" s="60"/>
      <c r="AX97" s="17"/>
      <c r="AY97" s="17"/>
      <c r="AZ97" s="58"/>
      <c r="BA97" s="50"/>
      <c r="BB97" s="50"/>
      <c r="BC97" s="50"/>
      <c r="BD97" s="50"/>
      <c r="BE97" s="50"/>
      <c r="BF97" s="50"/>
      <c r="BG97" s="59"/>
      <c r="BH97" s="60"/>
      <c r="BI97" s="17"/>
      <c r="BJ97" s="17"/>
      <c r="BK97" s="58"/>
      <c r="BL97" s="50"/>
      <c r="BM97" s="50"/>
      <c r="BN97" s="50"/>
      <c r="BO97" s="50"/>
      <c r="BP97" s="50"/>
      <c r="BQ97" s="50"/>
      <c r="BR97" s="59"/>
      <c r="BS97" s="60"/>
      <c r="BT97" s="17"/>
      <c r="BU97" s="17"/>
      <c r="BV97" s="58"/>
      <c r="BW97" s="50"/>
      <c r="BX97" s="50"/>
      <c r="BY97" s="50"/>
      <c r="BZ97" s="50"/>
      <c r="CA97" s="50"/>
      <c r="CB97" s="50"/>
      <c r="CC97" s="59"/>
      <c r="CD97" s="60"/>
      <c r="CE97" s="17"/>
      <c r="CF97" s="17"/>
      <c r="CG97" s="58"/>
      <c r="CH97" s="50"/>
      <c r="CI97" s="50"/>
      <c r="CJ97" s="50"/>
      <c r="CK97" s="50"/>
      <c r="CL97" s="50"/>
      <c r="CM97" s="50"/>
      <c r="CN97" s="59"/>
      <c r="CO97" s="60"/>
      <c r="CP97" s="17"/>
      <c r="CQ97" s="17"/>
      <c r="CR97" s="58"/>
      <c r="CS97" s="50"/>
      <c r="CT97" s="50"/>
      <c r="CU97" s="50"/>
      <c r="CV97" s="50"/>
      <c r="CW97" s="50"/>
      <c r="CX97" s="50"/>
      <c r="CY97" s="59"/>
      <c r="CZ97" s="60"/>
      <c r="DA97" s="17"/>
      <c r="DB97" s="17"/>
      <c r="DC97" s="58"/>
      <c r="DD97" s="50"/>
      <c r="DE97" s="50"/>
      <c r="DF97" s="50"/>
      <c r="DG97" s="50"/>
      <c r="DH97" s="50"/>
      <c r="DI97" s="50"/>
      <c r="DJ97" s="59"/>
      <c r="DK97" s="60"/>
      <c r="DL97" s="17"/>
      <c r="DM97" s="17"/>
      <c r="DN97" s="58"/>
      <c r="DO97" s="50"/>
      <c r="DP97" s="50"/>
      <c r="DQ97" s="50"/>
      <c r="DR97" s="50"/>
      <c r="DS97" s="50"/>
      <c r="DT97" s="50"/>
      <c r="DU97" s="59"/>
      <c r="DV97" s="60"/>
      <c r="DW97" s="17"/>
      <c r="DX97" s="17"/>
      <c r="DY97" s="58"/>
      <c r="DZ97" s="50"/>
      <c r="EA97" s="50"/>
      <c r="EB97" s="50"/>
      <c r="EC97" s="50"/>
      <c r="ED97" s="50"/>
      <c r="EE97" s="50"/>
      <c r="EF97" s="59"/>
      <c r="EG97" s="60"/>
      <c r="EH97" s="17"/>
      <c r="EI97" s="17"/>
      <c r="EJ97" s="58"/>
      <c r="EK97" s="50"/>
      <c r="EL97" s="50"/>
      <c r="EM97" s="50"/>
      <c r="EN97" s="50"/>
      <c r="EO97" s="50"/>
      <c r="EP97" s="50"/>
      <c r="EQ97" s="59"/>
      <c r="ER97" s="60"/>
      <c r="ES97" s="17"/>
      <c r="ET97" s="17"/>
      <c r="EU97" s="58"/>
      <c r="EV97" s="50"/>
      <c r="EW97" s="50"/>
      <c r="EX97" s="50"/>
      <c r="EY97" s="50"/>
      <c r="EZ97" s="50"/>
      <c r="FA97" s="50"/>
      <c r="FB97" s="59"/>
      <c r="FC97" s="60"/>
      <c r="FD97" s="17"/>
      <c r="FE97" s="17"/>
      <c r="FF97" s="58"/>
      <c r="FG97" s="50"/>
      <c r="FH97" s="50"/>
      <c r="FI97" s="50"/>
      <c r="FJ97" s="50"/>
      <c r="FK97" s="50"/>
      <c r="FL97" s="50"/>
      <c r="FM97" s="59"/>
      <c r="FN97" s="60"/>
      <c r="FO97" s="17"/>
      <c r="FP97" s="17"/>
      <c r="FQ97" s="58"/>
      <c r="FR97" s="50"/>
      <c r="FS97" s="50"/>
      <c r="FT97" s="50"/>
      <c r="FU97" s="50"/>
      <c r="FV97" s="50"/>
      <c r="FW97" s="50"/>
      <c r="FX97" s="59"/>
      <c r="FY97" s="60"/>
      <c r="FZ97" s="17"/>
      <c r="GA97" s="17"/>
      <c r="GB97" s="58"/>
      <c r="GC97" s="50"/>
      <c r="GD97" s="50"/>
      <c r="GE97" s="50"/>
      <c r="GF97" s="50"/>
      <c r="GG97" s="50"/>
      <c r="GH97" s="50"/>
      <c r="GI97" s="59"/>
      <c r="GJ97" s="60"/>
      <c r="GK97" s="17"/>
      <c r="GL97" s="17"/>
      <c r="GM97" s="58"/>
      <c r="GN97" s="50"/>
      <c r="GO97" s="50"/>
      <c r="GP97" s="50"/>
      <c r="GQ97" s="50"/>
      <c r="GR97" s="50"/>
      <c r="GS97" s="50"/>
      <c r="GT97" s="59"/>
      <c r="GU97" s="60"/>
      <c r="GV97" s="17"/>
      <c r="GW97" s="17"/>
      <c r="GX97" s="58"/>
      <c r="GY97" s="50"/>
      <c r="GZ97" s="50"/>
      <c r="HA97" s="50"/>
      <c r="HB97" s="50"/>
      <c r="HC97" s="50"/>
      <c r="HD97" s="50"/>
      <c r="HE97" s="59"/>
      <c r="HF97" s="60"/>
      <c r="HG97" s="17"/>
      <c r="HH97" s="17"/>
      <c r="HI97" s="58"/>
      <c r="HJ97" s="50"/>
      <c r="HK97" s="50"/>
      <c r="HL97" s="50"/>
      <c r="HM97" s="50"/>
      <c r="HN97" s="50"/>
      <c r="HO97" s="50"/>
      <c r="HP97" s="59"/>
      <c r="HQ97" s="60"/>
      <c r="HR97" s="17"/>
      <c r="HS97" s="17"/>
    </row>
    <row r="104" spans="2:227" s="77" customFormat="1" x14ac:dyDescent="0.3">
      <c r="B104" s="32"/>
      <c r="C104" s="78"/>
      <c r="D104" s="78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  <c r="DC104" s="32"/>
      <c r="DD104" s="32"/>
      <c r="DE104" s="32"/>
      <c r="DF104" s="32"/>
      <c r="DG104" s="32"/>
      <c r="DH104" s="32"/>
      <c r="DI104" s="32"/>
      <c r="DJ104" s="32"/>
      <c r="DK104" s="32"/>
      <c r="DL104" s="32"/>
      <c r="DM104" s="32"/>
      <c r="DN104" s="32"/>
      <c r="DO104" s="32"/>
      <c r="DP104" s="32"/>
      <c r="DQ104" s="32"/>
      <c r="DR104" s="32"/>
      <c r="DS104" s="32"/>
      <c r="DT104" s="32"/>
      <c r="DU104" s="32"/>
      <c r="DV104" s="32"/>
      <c r="DW104" s="32"/>
      <c r="DX104" s="32"/>
      <c r="DY104" s="32"/>
      <c r="DZ104" s="32"/>
      <c r="EA104" s="32"/>
      <c r="EB104" s="32"/>
      <c r="EC104" s="32"/>
      <c r="ED104" s="32"/>
      <c r="EE104" s="32"/>
      <c r="EF104" s="32"/>
      <c r="EG104" s="32"/>
      <c r="EH104" s="32"/>
      <c r="EI104" s="32"/>
      <c r="EJ104" s="32"/>
      <c r="EK104" s="32"/>
      <c r="EL104" s="32"/>
      <c r="EM104" s="32"/>
      <c r="EN104" s="32"/>
      <c r="EO104" s="32"/>
      <c r="EP104" s="32"/>
      <c r="EQ104" s="32"/>
      <c r="ER104" s="32"/>
      <c r="ES104" s="32"/>
      <c r="ET104" s="32"/>
      <c r="EU104" s="32"/>
      <c r="EV104" s="32"/>
      <c r="EW104" s="32"/>
      <c r="EX104" s="32"/>
      <c r="EY104" s="32"/>
      <c r="EZ104" s="32"/>
      <c r="FA104" s="32"/>
      <c r="FB104" s="32"/>
      <c r="FC104" s="32"/>
      <c r="FD104" s="32"/>
      <c r="FE104" s="32"/>
      <c r="FF104" s="32"/>
      <c r="FG104" s="32"/>
      <c r="FH104" s="32"/>
      <c r="FI104" s="32"/>
      <c r="FJ104" s="32"/>
      <c r="FK104" s="32"/>
      <c r="FL104" s="32"/>
      <c r="FM104" s="32"/>
      <c r="FN104" s="32"/>
      <c r="FO104" s="32"/>
      <c r="FP104" s="32"/>
      <c r="FQ104" s="32"/>
      <c r="FR104" s="32"/>
      <c r="FS104" s="32"/>
      <c r="FT104" s="32"/>
      <c r="FU104" s="32"/>
      <c r="FV104" s="32"/>
      <c r="FW104" s="32"/>
      <c r="FX104" s="32"/>
      <c r="FY104" s="32"/>
      <c r="FZ104" s="32"/>
      <c r="GA104" s="32"/>
      <c r="GB104" s="32"/>
      <c r="GC104" s="32"/>
      <c r="GD104" s="32"/>
      <c r="GE104" s="32"/>
      <c r="GF104" s="32"/>
      <c r="GG104" s="32"/>
      <c r="GH104" s="32"/>
      <c r="GI104" s="32"/>
      <c r="GJ104" s="32"/>
      <c r="GK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</row>
    <row r="105" spans="2:227" s="77" customFormat="1" x14ac:dyDescent="0.3">
      <c r="B105" s="32"/>
      <c r="C105" s="78"/>
      <c r="D105" s="78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  <c r="DC105" s="32"/>
      <c r="DD105" s="32"/>
      <c r="DE105" s="32"/>
      <c r="DF105" s="32"/>
      <c r="DG105" s="32"/>
      <c r="DH105" s="32"/>
      <c r="DI105" s="32"/>
      <c r="DJ105" s="32"/>
      <c r="DK105" s="32"/>
      <c r="DL105" s="32"/>
      <c r="DM105" s="32"/>
      <c r="DN105" s="32"/>
      <c r="DO105" s="32"/>
      <c r="DP105" s="32"/>
      <c r="DQ105" s="32"/>
      <c r="DR105" s="32"/>
      <c r="DS105" s="32"/>
      <c r="DT105" s="32"/>
      <c r="DU105" s="32"/>
      <c r="DV105" s="32"/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32"/>
      <c r="EZ105" s="32"/>
      <c r="FA105" s="32"/>
      <c r="FB105" s="32"/>
      <c r="FC105" s="32"/>
      <c r="FD105" s="32"/>
      <c r="FE105" s="32"/>
      <c r="FF105" s="32"/>
      <c r="FG105" s="32"/>
      <c r="FH105" s="32"/>
      <c r="FI105" s="32"/>
      <c r="FJ105" s="32"/>
      <c r="FK105" s="32"/>
      <c r="FL105" s="32"/>
      <c r="FM105" s="32"/>
      <c r="FN105" s="32"/>
      <c r="FO105" s="32"/>
      <c r="FP105" s="32"/>
      <c r="FQ105" s="32"/>
      <c r="FR105" s="32"/>
      <c r="FS105" s="32"/>
      <c r="FT105" s="32"/>
      <c r="FU105" s="32"/>
      <c r="FV105" s="32"/>
      <c r="FW105" s="32"/>
      <c r="FX105" s="32"/>
      <c r="FY105" s="32"/>
      <c r="FZ105" s="32"/>
      <c r="GA105" s="32"/>
      <c r="GB105" s="32"/>
      <c r="GC105" s="32"/>
      <c r="GD105" s="32"/>
      <c r="GE105" s="32"/>
      <c r="GF105" s="32"/>
      <c r="GG105" s="32"/>
      <c r="GH105" s="32"/>
      <c r="GI105" s="32"/>
      <c r="GJ105" s="32"/>
      <c r="GK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</row>
    <row r="106" spans="2:227" s="77" customFormat="1" x14ac:dyDescent="0.3">
      <c r="B106" s="32"/>
      <c r="C106" s="78"/>
      <c r="D106" s="78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  <c r="DC106" s="32"/>
      <c r="DD106" s="32"/>
      <c r="DE106" s="32"/>
      <c r="DF106" s="32"/>
      <c r="DG106" s="32"/>
      <c r="DH106" s="32"/>
      <c r="DI106" s="32"/>
      <c r="DJ106" s="32"/>
      <c r="DK106" s="32"/>
      <c r="DL106" s="32"/>
      <c r="DM106" s="32"/>
      <c r="DN106" s="32"/>
      <c r="DO106" s="32"/>
      <c r="DP106" s="32"/>
      <c r="DQ106" s="32"/>
      <c r="DR106" s="32"/>
      <c r="DS106" s="32"/>
      <c r="DT106" s="32"/>
      <c r="DU106" s="32"/>
      <c r="DV106" s="32"/>
      <c r="DW106" s="32"/>
      <c r="DX106" s="32"/>
      <c r="DY106" s="32"/>
      <c r="DZ106" s="32"/>
      <c r="EA106" s="32"/>
      <c r="EB106" s="32"/>
      <c r="EC106" s="32"/>
      <c r="ED106" s="32"/>
      <c r="EE106" s="32"/>
      <c r="EF106" s="32"/>
      <c r="EG106" s="32"/>
      <c r="EH106" s="32"/>
      <c r="EI106" s="32"/>
      <c r="EJ106" s="32"/>
      <c r="EK106" s="32"/>
      <c r="EL106" s="32"/>
      <c r="EM106" s="32"/>
      <c r="EN106" s="32"/>
      <c r="EO106" s="32"/>
      <c r="EP106" s="32"/>
      <c r="EQ106" s="32"/>
      <c r="ER106" s="32"/>
      <c r="ES106" s="32"/>
      <c r="ET106" s="32"/>
      <c r="EU106" s="32"/>
      <c r="EV106" s="32"/>
      <c r="EW106" s="32"/>
      <c r="EX106" s="32"/>
      <c r="EY106" s="32"/>
      <c r="EZ106" s="32"/>
      <c r="FA106" s="32"/>
      <c r="FB106" s="32"/>
      <c r="FC106" s="32"/>
      <c r="FD106" s="32"/>
      <c r="FE106" s="32"/>
      <c r="FF106" s="32"/>
      <c r="FG106" s="32"/>
      <c r="FH106" s="32"/>
      <c r="FI106" s="32"/>
      <c r="FJ106" s="32"/>
      <c r="FK106" s="32"/>
      <c r="FL106" s="32"/>
      <c r="FM106" s="32"/>
      <c r="FN106" s="32"/>
      <c r="FO106" s="32"/>
      <c r="FP106" s="32"/>
      <c r="FQ106" s="32"/>
      <c r="FR106" s="32"/>
      <c r="FS106" s="32"/>
      <c r="FT106" s="32"/>
      <c r="FU106" s="32"/>
      <c r="FV106" s="32"/>
      <c r="FW106" s="32"/>
      <c r="FX106" s="32"/>
      <c r="FY106" s="32"/>
      <c r="FZ106" s="32"/>
      <c r="GA106" s="32"/>
      <c r="GB106" s="32"/>
      <c r="GC106" s="32"/>
      <c r="GD106" s="32"/>
      <c r="GE106" s="32"/>
      <c r="GF106" s="32"/>
      <c r="GG106" s="32"/>
      <c r="GH106" s="32"/>
      <c r="GI106" s="32"/>
      <c r="GJ106" s="32"/>
      <c r="GK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</row>
    <row r="107" spans="2:227" s="77" customFormat="1" x14ac:dyDescent="0.3">
      <c r="B107" s="32"/>
      <c r="C107" s="78"/>
      <c r="D107" s="78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L107" s="32"/>
      <c r="DM107" s="32"/>
      <c r="DN107" s="32"/>
      <c r="DO107" s="32"/>
      <c r="DP107" s="32"/>
      <c r="DQ107" s="32"/>
      <c r="DR107" s="32"/>
      <c r="DS107" s="32"/>
      <c r="DT107" s="32"/>
      <c r="DU107" s="32"/>
      <c r="DV107" s="32"/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/>
      <c r="EM107" s="32"/>
      <c r="EN107" s="32"/>
      <c r="EO107" s="32"/>
      <c r="EP107" s="32"/>
      <c r="EQ107" s="32"/>
      <c r="ER107" s="32"/>
      <c r="ES107" s="32"/>
      <c r="ET107" s="32"/>
      <c r="EU107" s="32"/>
      <c r="EV107" s="32"/>
      <c r="EW107" s="32"/>
      <c r="EX107" s="32"/>
      <c r="EY107" s="32"/>
      <c r="EZ107" s="32"/>
      <c r="FA107" s="32"/>
      <c r="FB107" s="32"/>
      <c r="FC107" s="32"/>
      <c r="FD107" s="32"/>
      <c r="FE107" s="32"/>
      <c r="FF107" s="32"/>
      <c r="FG107" s="32"/>
      <c r="FH107" s="32"/>
      <c r="FI107" s="32"/>
      <c r="FJ107" s="32"/>
      <c r="FK107" s="32"/>
      <c r="FL107" s="32"/>
      <c r="FM107" s="32"/>
      <c r="FN107" s="32"/>
      <c r="FO107" s="32"/>
      <c r="FP107" s="32"/>
      <c r="FQ107" s="32"/>
      <c r="FR107" s="32"/>
      <c r="FS107" s="32"/>
      <c r="FT107" s="32"/>
      <c r="FU107" s="32"/>
      <c r="FV107" s="32"/>
      <c r="FW107" s="32"/>
      <c r="FX107" s="32"/>
      <c r="FY107" s="32"/>
      <c r="FZ107" s="32"/>
      <c r="GA107" s="32"/>
      <c r="GB107" s="32"/>
      <c r="GC107" s="32"/>
      <c r="GD107" s="32"/>
      <c r="GE107" s="32"/>
      <c r="GF107" s="32"/>
      <c r="GG107" s="32"/>
      <c r="GH107" s="32"/>
      <c r="GI107" s="32"/>
      <c r="GJ107" s="32"/>
      <c r="GK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</row>
    <row r="108" spans="2:227" s="77" customFormat="1" x14ac:dyDescent="0.3">
      <c r="B108" s="32"/>
      <c r="C108" s="78"/>
      <c r="D108" s="78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  <c r="DC108" s="32"/>
      <c r="DD108" s="32"/>
      <c r="DE108" s="32"/>
      <c r="DF108" s="32"/>
      <c r="DG108" s="32"/>
      <c r="DH108" s="32"/>
      <c r="DI108" s="32"/>
      <c r="DJ108" s="32"/>
      <c r="DK108" s="32"/>
      <c r="DL108" s="32"/>
      <c r="DM108" s="32"/>
      <c r="DN108" s="32"/>
      <c r="DO108" s="32"/>
      <c r="DP108" s="32"/>
      <c r="DQ108" s="32"/>
      <c r="DR108" s="32"/>
      <c r="DS108" s="32"/>
      <c r="DT108" s="32"/>
      <c r="DU108" s="32"/>
      <c r="DV108" s="32"/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  <c r="EK108" s="32"/>
      <c r="EL108" s="32"/>
      <c r="EM108" s="32"/>
      <c r="EN108" s="32"/>
      <c r="EO108" s="32"/>
      <c r="EP108" s="32"/>
      <c r="EQ108" s="32"/>
      <c r="ER108" s="32"/>
      <c r="ES108" s="32"/>
      <c r="ET108" s="32"/>
      <c r="EU108" s="32"/>
      <c r="EV108" s="32"/>
      <c r="EW108" s="32"/>
      <c r="EX108" s="32"/>
      <c r="EY108" s="32"/>
      <c r="EZ108" s="32"/>
      <c r="FA108" s="32"/>
      <c r="FB108" s="32"/>
      <c r="FC108" s="32"/>
      <c r="FD108" s="32"/>
      <c r="FE108" s="32"/>
      <c r="FF108" s="32"/>
      <c r="FG108" s="32"/>
      <c r="FH108" s="32"/>
      <c r="FI108" s="32"/>
      <c r="FJ108" s="32"/>
      <c r="FK108" s="32"/>
      <c r="FL108" s="32"/>
      <c r="FM108" s="32"/>
      <c r="FN108" s="32"/>
      <c r="FO108" s="32"/>
      <c r="FP108" s="32"/>
      <c r="FQ108" s="32"/>
      <c r="FR108" s="32"/>
      <c r="FS108" s="32"/>
      <c r="FT108" s="32"/>
      <c r="FU108" s="32"/>
      <c r="FV108" s="32"/>
      <c r="FW108" s="32"/>
      <c r="FX108" s="32"/>
      <c r="FY108" s="32"/>
      <c r="FZ108" s="32"/>
      <c r="GA108" s="32"/>
      <c r="GB108" s="32"/>
      <c r="GC108" s="32"/>
      <c r="GD108" s="32"/>
      <c r="GE108" s="32"/>
      <c r="GF108" s="32"/>
      <c r="GG108" s="32"/>
      <c r="GH108" s="32"/>
      <c r="GI108" s="32"/>
      <c r="GJ108" s="32"/>
      <c r="GK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</row>
    <row r="109" spans="2:227" s="77" customFormat="1" x14ac:dyDescent="0.3">
      <c r="B109" s="32"/>
      <c r="C109" s="78"/>
      <c r="D109" s="78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  <c r="DN109" s="32"/>
      <c r="DO109" s="32"/>
      <c r="DP109" s="32"/>
      <c r="DQ109" s="32"/>
      <c r="DR109" s="32"/>
      <c r="DS109" s="32"/>
      <c r="DT109" s="32"/>
      <c r="DU109" s="32"/>
      <c r="DV109" s="32"/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/>
      <c r="EM109" s="32"/>
      <c r="EN109" s="32"/>
      <c r="EO109" s="32"/>
      <c r="EP109" s="32"/>
      <c r="EQ109" s="32"/>
      <c r="ER109" s="32"/>
      <c r="ES109" s="32"/>
      <c r="ET109" s="32"/>
      <c r="EU109" s="32"/>
      <c r="EV109" s="32"/>
      <c r="EW109" s="32"/>
      <c r="EX109" s="32"/>
      <c r="EY109" s="32"/>
      <c r="EZ109" s="32"/>
      <c r="FA109" s="32"/>
      <c r="FB109" s="32"/>
      <c r="FC109" s="32"/>
      <c r="FD109" s="32"/>
      <c r="FE109" s="32"/>
      <c r="FF109" s="32"/>
      <c r="FG109" s="32"/>
      <c r="FH109" s="32"/>
      <c r="FI109" s="32"/>
      <c r="FJ109" s="32"/>
      <c r="FK109" s="32"/>
      <c r="FL109" s="32"/>
      <c r="FM109" s="32"/>
      <c r="FN109" s="32"/>
      <c r="FO109" s="32"/>
      <c r="FP109" s="32"/>
      <c r="FQ109" s="32"/>
      <c r="FR109" s="32"/>
      <c r="FS109" s="32"/>
      <c r="FT109" s="32"/>
      <c r="FU109" s="32"/>
      <c r="FV109" s="32"/>
      <c r="FW109" s="32"/>
      <c r="FX109" s="32"/>
      <c r="FY109" s="32"/>
      <c r="FZ109" s="32"/>
      <c r="GA109" s="32"/>
      <c r="GB109" s="32"/>
      <c r="GC109" s="32"/>
      <c r="GD109" s="32"/>
      <c r="GE109" s="32"/>
      <c r="GF109" s="32"/>
      <c r="GG109" s="32"/>
      <c r="GH109" s="32"/>
      <c r="GI109" s="32"/>
      <c r="GJ109" s="32"/>
      <c r="GK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</row>
    <row r="110" spans="2:227" s="77" customFormat="1" x14ac:dyDescent="0.3">
      <c r="B110" s="32"/>
      <c r="C110" s="78"/>
      <c r="D110" s="78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  <c r="DC110" s="32"/>
      <c r="DD110" s="32"/>
      <c r="DE110" s="32"/>
      <c r="DF110" s="32"/>
      <c r="DG110" s="32"/>
      <c r="DH110" s="32"/>
      <c r="DI110" s="32"/>
      <c r="DJ110" s="32"/>
      <c r="DK110" s="32"/>
      <c r="DL110" s="32"/>
      <c r="DM110" s="32"/>
      <c r="DN110" s="32"/>
      <c r="DO110" s="32"/>
      <c r="DP110" s="32"/>
      <c r="DQ110" s="32"/>
      <c r="DR110" s="32"/>
      <c r="DS110" s="32"/>
      <c r="DT110" s="32"/>
      <c r="DU110" s="32"/>
      <c r="DV110" s="32"/>
      <c r="DW110" s="32"/>
      <c r="DX110" s="32"/>
      <c r="DY110" s="32"/>
      <c r="DZ110" s="32"/>
      <c r="EA110" s="32"/>
      <c r="EB110" s="32"/>
      <c r="EC110" s="32"/>
      <c r="ED110" s="32"/>
      <c r="EE110" s="32"/>
      <c r="EF110" s="32"/>
      <c r="EG110" s="32"/>
      <c r="EH110" s="32"/>
      <c r="EI110" s="32"/>
      <c r="EJ110" s="32"/>
      <c r="EK110" s="32"/>
      <c r="EL110" s="32"/>
      <c r="EM110" s="32"/>
      <c r="EN110" s="32"/>
      <c r="EO110" s="32"/>
      <c r="EP110" s="32"/>
      <c r="EQ110" s="32"/>
      <c r="ER110" s="32"/>
      <c r="ES110" s="32"/>
      <c r="ET110" s="32"/>
      <c r="EU110" s="32"/>
      <c r="EV110" s="32"/>
      <c r="EW110" s="32"/>
      <c r="EX110" s="32"/>
      <c r="EY110" s="32"/>
      <c r="EZ110" s="32"/>
      <c r="FA110" s="32"/>
      <c r="FB110" s="32"/>
      <c r="FC110" s="32"/>
      <c r="FD110" s="32"/>
      <c r="FE110" s="32"/>
      <c r="FF110" s="32"/>
      <c r="FG110" s="32"/>
      <c r="FH110" s="32"/>
      <c r="FI110" s="32"/>
      <c r="FJ110" s="32"/>
      <c r="FK110" s="32"/>
      <c r="FL110" s="32"/>
      <c r="FM110" s="32"/>
      <c r="FN110" s="32"/>
      <c r="FO110" s="32"/>
      <c r="FP110" s="32"/>
      <c r="FQ110" s="32"/>
      <c r="FR110" s="32"/>
      <c r="FS110" s="32"/>
      <c r="FT110" s="32"/>
      <c r="FU110" s="32"/>
      <c r="FV110" s="32"/>
      <c r="FW110" s="32"/>
      <c r="FX110" s="32"/>
      <c r="FY110" s="32"/>
      <c r="FZ110" s="32"/>
      <c r="GA110" s="32"/>
      <c r="GB110" s="32"/>
      <c r="GC110" s="32"/>
      <c r="GD110" s="32"/>
      <c r="GE110" s="32"/>
      <c r="GF110" s="32"/>
      <c r="GG110" s="32"/>
      <c r="GH110" s="32"/>
      <c r="GI110" s="32"/>
      <c r="GJ110" s="32"/>
      <c r="GK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</row>
    <row r="111" spans="2:227" s="77" customFormat="1" x14ac:dyDescent="0.3">
      <c r="B111" s="32"/>
      <c r="C111" s="78"/>
      <c r="D111" s="78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  <c r="DC111" s="32"/>
      <c r="DD111" s="32"/>
      <c r="DE111" s="32"/>
      <c r="DF111" s="32"/>
      <c r="DG111" s="32"/>
      <c r="DH111" s="32"/>
      <c r="DI111" s="32"/>
      <c r="DJ111" s="32"/>
      <c r="DK111" s="32"/>
      <c r="DL111" s="32"/>
      <c r="DM111" s="32"/>
      <c r="DN111" s="32"/>
      <c r="DO111" s="32"/>
      <c r="DP111" s="32"/>
      <c r="DQ111" s="32"/>
      <c r="DR111" s="32"/>
      <c r="DS111" s="32"/>
      <c r="DT111" s="32"/>
      <c r="DU111" s="32"/>
      <c r="DV111" s="32"/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32"/>
      <c r="EZ111" s="32"/>
      <c r="FA111" s="32"/>
      <c r="FB111" s="32"/>
      <c r="FC111" s="32"/>
      <c r="FD111" s="32"/>
      <c r="FE111" s="32"/>
      <c r="FF111" s="32"/>
      <c r="FG111" s="32"/>
      <c r="FH111" s="32"/>
      <c r="FI111" s="32"/>
      <c r="FJ111" s="32"/>
      <c r="FK111" s="32"/>
      <c r="FL111" s="32"/>
      <c r="FM111" s="32"/>
      <c r="FN111" s="32"/>
      <c r="FO111" s="32"/>
      <c r="FP111" s="32"/>
      <c r="FQ111" s="32"/>
      <c r="FR111" s="32"/>
      <c r="FS111" s="32"/>
      <c r="FT111" s="32"/>
      <c r="FU111" s="32"/>
      <c r="FV111" s="32"/>
      <c r="FW111" s="32"/>
      <c r="FX111" s="32"/>
      <c r="FY111" s="32"/>
      <c r="FZ111" s="32"/>
      <c r="GA111" s="32"/>
      <c r="GB111" s="32"/>
      <c r="GC111" s="32"/>
      <c r="GD111" s="32"/>
      <c r="GE111" s="32"/>
      <c r="GF111" s="32"/>
      <c r="GG111" s="32"/>
      <c r="GH111" s="32"/>
      <c r="GI111" s="32"/>
      <c r="GJ111" s="32"/>
      <c r="GK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</row>
    <row r="112" spans="2:227" s="77" customFormat="1" x14ac:dyDescent="0.3">
      <c r="B112" s="32"/>
      <c r="C112" s="78"/>
      <c r="D112" s="78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</row>
    <row r="113" spans="1:227" s="77" customFormat="1" x14ac:dyDescent="0.3">
      <c r="B113" s="32"/>
      <c r="C113" s="78"/>
      <c r="D113" s="78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</row>
    <row r="114" spans="1:227" s="77" customFormat="1" x14ac:dyDescent="0.3">
      <c r="B114" s="32"/>
      <c r="C114" s="78"/>
      <c r="D114" s="78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32"/>
      <c r="DU114" s="32"/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32"/>
      <c r="EZ114" s="32"/>
      <c r="FA114" s="32"/>
      <c r="FB114" s="32"/>
      <c r="FC114" s="32"/>
      <c r="FD114" s="32"/>
      <c r="FE114" s="32"/>
      <c r="FF114" s="32"/>
      <c r="FG114" s="32"/>
      <c r="FH114" s="32"/>
      <c r="FI114" s="32"/>
      <c r="FJ114" s="32"/>
      <c r="FK114" s="32"/>
      <c r="FL114" s="32"/>
      <c r="FM114" s="32"/>
      <c r="FN114" s="32"/>
      <c r="FO114" s="32"/>
      <c r="FP114" s="32"/>
      <c r="FQ114" s="32"/>
      <c r="FR114" s="32"/>
      <c r="FS114" s="32"/>
      <c r="FT114" s="32"/>
      <c r="FU114" s="32"/>
      <c r="FV114" s="32"/>
      <c r="FW114" s="32"/>
      <c r="FX114" s="32"/>
      <c r="FY114" s="32"/>
      <c r="FZ114" s="32"/>
      <c r="GA114" s="32"/>
      <c r="GB114" s="32"/>
      <c r="GC114" s="32"/>
      <c r="GD114" s="32"/>
      <c r="GE114" s="32"/>
      <c r="GF114" s="32"/>
      <c r="GG114" s="32"/>
      <c r="GH114" s="32"/>
      <c r="GI114" s="32"/>
      <c r="GJ114" s="32"/>
      <c r="GK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</row>
    <row r="115" spans="1:227" s="77" customFormat="1" x14ac:dyDescent="0.3">
      <c r="B115" s="32"/>
      <c r="C115" s="78"/>
      <c r="D115" s="78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</row>
    <row r="116" spans="1:227" s="77" customFormat="1" x14ac:dyDescent="0.3">
      <c r="B116" s="32"/>
      <c r="C116" s="78"/>
      <c r="D116" s="78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</row>
    <row r="117" spans="1:227" s="77" customFormat="1" x14ac:dyDescent="0.3">
      <c r="B117" s="32"/>
      <c r="C117" s="78"/>
      <c r="D117" s="78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</row>
    <row r="118" spans="1:227" s="77" customFormat="1" x14ac:dyDescent="0.3">
      <c r="B118" s="32"/>
      <c r="C118" s="78"/>
      <c r="D118" s="78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</row>
    <row r="119" spans="1:227" s="77" customFormat="1" x14ac:dyDescent="0.3">
      <c r="B119" s="32"/>
      <c r="C119" s="78"/>
      <c r="D119" s="78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</row>
    <row r="120" spans="1:227" s="78" customFormat="1" x14ac:dyDescent="0.3">
      <c r="A120" s="77"/>
      <c r="B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</row>
    <row r="121" spans="1:227" s="78" customFormat="1" x14ac:dyDescent="0.3">
      <c r="A121" s="77"/>
      <c r="B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</row>
    <row r="122" spans="1:227" s="78" customFormat="1" x14ac:dyDescent="0.3">
      <c r="A122" s="77"/>
      <c r="B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</row>
    <row r="123" spans="1:227" s="78" customFormat="1" x14ac:dyDescent="0.3">
      <c r="A123" s="77"/>
      <c r="B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</row>
    <row r="124" spans="1:227" s="78" customFormat="1" x14ac:dyDescent="0.3">
      <c r="A124" s="77"/>
      <c r="B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</row>
    <row r="125" spans="1:227" s="78" customFormat="1" x14ac:dyDescent="0.3">
      <c r="A125" s="77"/>
      <c r="B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</row>
    <row r="126" spans="1:227" s="78" customFormat="1" x14ac:dyDescent="0.3">
      <c r="A126" s="77"/>
      <c r="B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</row>
    <row r="127" spans="1:227" s="78" customFormat="1" x14ac:dyDescent="0.3">
      <c r="A127" s="77"/>
      <c r="B127" s="80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</row>
  </sheetData>
  <mergeCells count="10">
    <mergeCell ref="F18:G18"/>
    <mergeCell ref="F22:G22"/>
    <mergeCell ref="F23:G23"/>
    <mergeCell ref="F28:G28"/>
    <mergeCell ref="A1:G1"/>
    <mergeCell ref="A2:G2"/>
    <mergeCell ref="B3:G3"/>
    <mergeCell ref="B4:G4"/>
    <mergeCell ref="F6:G6"/>
    <mergeCell ref="F17:G17"/>
  </mergeCells>
  <pageMargins left="0.25" right="0.25" top="0.75" bottom="0.75" header="0.3" footer="0.3"/>
  <pageSetup paperSize="5" scale="80" orientation="landscape" useFirstPageNumber="1" r:id="rId1"/>
  <headerFooter alignWithMargins="0">
    <oddFooter>&amp;L&amp;"Arial,Bold"&amp;A
&amp;R&amp;"Arial,Bold"Page 2 of 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3B72F-6099-47CB-A798-014CA7DBB429}">
  <sheetPr>
    <tabColor theme="2"/>
  </sheetPr>
  <dimension ref="A1:HS127"/>
  <sheetViews>
    <sheetView zoomScale="95" zoomScaleNormal="95" zoomScaleSheetLayoutView="178" workbookViewId="0">
      <pane xSplit="2" ySplit="5" topLeftCell="C6" activePane="bottomRight" state="frozen"/>
      <selection pane="topRight" activeCell="AC7" sqref="AC7"/>
      <selection pane="bottomLeft" activeCell="AC7" sqref="AC7"/>
      <selection pane="bottomRight" activeCell="B3" sqref="B3:G3"/>
    </sheetView>
  </sheetViews>
  <sheetFormatPr defaultColWidth="9.140625" defaultRowHeight="14.25" x14ac:dyDescent="0.3"/>
  <cols>
    <col min="1" max="1" width="5.7109375" style="77" customWidth="1"/>
    <col min="2" max="2" width="55.7109375" style="32" customWidth="1"/>
    <col min="3" max="3" width="16.7109375" style="78" customWidth="1"/>
    <col min="4" max="4" width="14.7109375" style="78" customWidth="1"/>
    <col min="5" max="7" width="15.7109375" style="32" customWidth="1"/>
    <col min="8" max="10" width="13.7109375" style="32" customWidth="1"/>
    <col min="11" max="16384" width="9.140625" style="32"/>
  </cols>
  <sheetData>
    <row r="1" spans="1:8" s="26" customFormat="1" ht="20.100000000000001" customHeight="1" x14ac:dyDescent="0.3">
      <c r="A1" s="1286" t="s">
        <v>1314</v>
      </c>
      <c r="B1" s="1286"/>
      <c r="C1" s="1286"/>
      <c r="D1" s="1286"/>
      <c r="E1" s="1286"/>
      <c r="F1" s="1286"/>
      <c r="G1" s="1286"/>
    </row>
    <row r="2" spans="1:8" s="26" customFormat="1" ht="24" customHeight="1" x14ac:dyDescent="0.3">
      <c r="A2" s="1286" t="s">
        <v>1315</v>
      </c>
      <c r="B2" s="1286"/>
      <c r="C2" s="1286"/>
      <c r="D2" s="1286"/>
      <c r="E2" s="1286"/>
      <c r="F2" s="1286"/>
      <c r="G2" s="1286"/>
    </row>
    <row r="3" spans="1:8" s="26" customFormat="1" ht="24" customHeight="1" x14ac:dyDescent="0.3">
      <c r="A3" s="1223"/>
      <c r="B3" s="1286" t="s">
        <v>1316</v>
      </c>
      <c r="C3" s="1286"/>
      <c r="D3" s="1286"/>
      <c r="E3" s="1286"/>
      <c r="F3" s="1286"/>
      <c r="G3" s="1286"/>
    </row>
    <row r="4" spans="1:8" s="26" customFormat="1" ht="23.25" customHeight="1" thickBot="1" x14ac:dyDescent="0.35">
      <c r="A4" s="27"/>
      <c r="B4" s="1286" t="s">
        <v>965</v>
      </c>
      <c r="C4" s="1324"/>
      <c r="D4" s="1324"/>
      <c r="E4" s="1324"/>
      <c r="F4" s="1324"/>
      <c r="G4" s="1324"/>
    </row>
    <row r="5" spans="1:8" s="28" customFormat="1" ht="80.099999999999994" customHeight="1" thickBot="1" x14ac:dyDescent="0.3">
      <c r="A5" s="99" t="s">
        <v>67</v>
      </c>
      <c r="B5" s="99" t="s">
        <v>966</v>
      </c>
      <c r="C5" s="101" t="s">
        <v>993</v>
      </c>
      <c r="D5" s="181" t="s">
        <v>968</v>
      </c>
      <c r="E5" s="97" t="s">
        <v>994</v>
      </c>
      <c r="F5" s="97" t="s">
        <v>1001</v>
      </c>
      <c r="G5" s="101" t="s">
        <v>995</v>
      </c>
    </row>
    <row r="6" spans="1:8" s="28" customFormat="1" ht="9.9499999999999993" customHeight="1" x14ac:dyDescent="0.25">
      <c r="A6" s="177"/>
      <c r="B6" s="178"/>
      <c r="C6" s="1240"/>
      <c r="D6" s="180"/>
      <c r="E6" s="180"/>
      <c r="F6" s="1349"/>
      <c r="G6" s="1350"/>
    </row>
    <row r="7" spans="1:8" x14ac:dyDescent="0.3">
      <c r="A7" s="91"/>
      <c r="B7" s="92" t="s">
        <v>939</v>
      </c>
      <c r="C7" s="630">
        <f>'28. M&amp;E Opt Extension Year 1'!G7</f>
        <v>0</v>
      </c>
      <c r="D7" s="990">
        <v>0</v>
      </c>
      <c r="E7" s="31">
        <f>$G7*(9/12)</f>
        <v>0</v>
      </c>
      <c r="F7" s="31">
        <f>$G7*(3/12)</f>
        <v>0</v>
      </c>
      <c r="G7" s="31">
        <f>SUM(C7,(C7*D7))</f>
        <v>0</v>
      </c>
      <c r="H7" s="36"/>
    </row>
    <row r="8" spans="1:8" x14ac:dyDescent="0.3">
      <c r="A8" s="91"/>
      <c r="B8" s="92" t="s">
        <v>1166</v>
      </c>
      <c r="C8" s="630">
        <f>'28. M&amp;E Opt Extension Year 1'!G8</f>
        <v>0</v>
      </c>
      <c r="D8" s="990">
        <v>0</v>
      </c>
      <c r="E8" s="31">
        <f t="shared" ref="E8:E15" si="0">$G8*(9/12)</f>
        <v>0</v>
      </c>
      <c r="F8" s="31">
        <f t="shared" ref="F8:F15" si="1">$G8*(3/12)</f>
        <v>0</v>
      </c>
      <c r="G8" s="31">
        <f t="shared" ref="G8:G15" si="2">SUM(C8,(C8*D8))</f>
        <v>0</v>
      </c>
      <c r="H8" s="36"/>
    </row>
    <row r="9" spans="1:8" x14ac:dyDescent="0.3">
      <c r="A9" s="91"/>
      <c r="B9" s="92" t="s">
        <v>1302</v>
      </c>
      <c r="C9" s="630">
        <f>'28. M&amp;E Opt Extension Year 1'!G9</f>
        <v>0</v>
      </c>
      <c r="D9" s="990">
        <v>0</v>
      </c>
      <c r="E9" s="31">
        <f t="shared" si="0"/>
        <v>0</v>
      </c>
      <c r="F9" s="31">
        <f t="shared" si="1"/>
        <v>0</v>
      </c>
      <c r="G9" s="31">
        <f t="shared" ref="G9" si="3">SUM(C9,(C9*D9))</f>
        <v>0</v>
      </c>
      <c r="H9" s="36"/>
    </row>
    <row r="10" spans="1:8" x14ac:dyDescent="0.3">
      <c r="A10" s="93"/>
      <c r="B10" s="92" t="s">
        <v>1171</v>
      </c>
      <c r="C10" s="630">
        <f>'28. M&amp;E Opt Extension Year 1'!G10</f>
        <v>0</v>
      </c>
      <c r="D10" s="990">
        <v>0</v>
      </c>
      <c r="E10" s="31">
        <f t="shared" si="0"/>
        <v>0</v>
      </c>
      <c r="F10" s="31">
        <f t="shared" si="1"/>
        <v>0</v>
      </c>
      <c r="G10" s="31">
        <f t="shared" si="2"/>
        <v>0</v>
      </c>
      <c r="H10" s="36"/>
    </row>
    <row r="11" spans="1:8" x14ac:dyDescent="0.3">
      <c r="A11" s="93"/>
      <c r="B11" s="92" t="s">
        <v>1173</v>
      </c>
      <c r="C11" s="630">
        <f>'28. M&amp;E Opt Extension Year 1'!G11</f>
        <v>0</v>
      </c>
      <c r="D11" s="990">
        <v>0</v>
      </c>
      <c r="E11" s="31">
        <f t="shared" si="0"/>
        <v>0</v>
      </c>
      <c r="F11" s="31">
        <f t="shared" si="1"/>
        <v>0</v>
      </c>
      <c r="G11" s="31">
        <f t="shared" si="2"/>
        <v>0</v>
      </c>
      <c r="H11" s="36"/>
    </row>
    <row r="12" spans="1:8" x14ac:dyDescent="0.3">
      <c r="A12" s="93"/>
      <c r="B12" s="92" t="s">
        <v>155</v>
      </c>
      <c r="C12" s="630">
        <f>'28. M&amp;E Opt Extension Year 1'!G12</f>
        <v>0</v>
      </c>
      <c r="D12" s="990">
        <v>0</v>
      </c>
      <c r="E12" s="31">
        <f t="shared" si="0"/>
        <v>0</v>
      </c>
      <c r="F12" s="31">
        <f t="shared" si="1"/>
        <v>0</v>
      </c>
      <c r="G12" s="31">
        <f t="shared" si="2"/>
        <v>0</v>
      </c>
      <c r="H12" s="36"/>
    </row>
    <row r="13" spans="1:8" x14ac:dyDescent="0.3">
      <c r="A13" s="93"/>
      <c r="B13" s="92" t="s">
        <v>1183</v>
      </c>
      <c r="C13" s="630">
        <f>'28. M&amp;E Opt Extension Year 1'!G13</f>
        <v>0</v>
      </c>
      <c r="D13" s="990">
        <v>0</v>
      </c>
      <c r="E13" s="31">
        <f t="shared" si="0"/>
        <v>0</v>
      </c>
      <c r="F13" s="31">
        <f t="shared" si="1"/>
        <v>0</v>
      </c>
      <c r="G13" s="31">
        <f t="shared" si="2"/>
        <v>0</v>
      </c>
      <c r="H13" s="36"/>
    </row>
    <row r="14" spans="1:8" x14ac:dyDescent="0.3">
      <c r="A14" s="93"/>
      <c r="B14" s="92" t="s">
        <v>167</v>
      </c>
      <c r="C14" s="630">
        <f>'28. M&amp;E Opt Extension Year 1'!G14</f>
        <v>0</v>
      </c>
      <c r="D14" s="990">
        <v>0</v>
      </c>
      <c r="E14" s="31">
        <f t="shared" si="0"/>
        <v>0</v>
      </c>
      <c r="F14" s="31">
        <f t="shared" si="1"/>
        <v>0</v>
      </c>
      <c r="G14" s="31">
        <f t="shared" si="2"/>
        <v>0</v>
      </c>
      <c r="H14" s="36"/>
    </row>
    <row r="15" spans="1:8" x14ac:dyDescent="0.3">
      <c r="A15" s="93"/>
      <c r="B15" s="92" t="s">
        <v>183</v>
      </c>
      <c r="C15" s="630">
        <f>'28. M&amp;E Opt Extension Year 1'!G15</f>
        <v>0</v>
      </c>
      <c r="D15" s="990">
        <v>0</v>
      </c>
      <c r="E15" s="31">
        <f t="shared" si="0"/>
        <v>0</v>
      </c>
      <c r="F15" s="31">
        <f t="shared" si="1"/>
        <v>0</v>
      </c>
      <c r="G15" s="31">
        <f t="shared" si="2"/>
        <v>0</v>
      </c>
      <c r="H15" s="36"/>
    </row>
    <row r="16" spans="1:8" ht="15.75" x14ac:dyDescent="0.3">
      <c r="A16" s="40"/>
      <c r="B16" s="41" t="s">
        <v>1303</v>
      </c>
      <c r="C16" s="625">
        <f>SUM(C7:C15)</f>
        <v>0</v>
      </c>
      <c r="D16" s="625"/>
      <c r="E16" s="90">
        <f>SUM(E7:E15)</f>
        <v>0</v>
      </c>
      <c r="F16" s="90">
        <f>SUM(F7:F15)</f>
        <v>0</v>
      </c>
      <c r="G16" s="90">
        <f>SUM(G7:G15)</f>
        <v>0</v>
      </c>
      <c r="H16" s="36"/>
    </row>
    <row r="17" spans="1:227" ht="9.9499999999999993" customHeight="1" x14ac:dyDescent="0.3">
      <c r="A17" s="91"/>
      <c r="B17" s="92"/>
      <c r="C17" s="1239"/>
      <c r="D17" s="1238"/>
      <c r="E17" s="1203"/>
      <c r="F17" s="1351"/>
      <c r="G17" s="1352"/>
      <c r="H17" s="36"/>
    </row>
    <row r="18" spans="1:227" ht="15.75" x14ac:dyDescent="0.3">
      <c r="A18" s="177"/>
      <c r="B18" s="178" t="s">
        <v>1304</v>
      </c>
      <c r="C18" s="1237"/>
      <c r="D18" s="1236"/>
      <c r="E18" s="1204"/>
      <c r="F18" s="1462"/>
      <c r="G18" s="1463"/>
      <c r="H18" s="36"/>
    </row>
    <row r="19" spans="1:227" x14ac:dyDescent="0.3">
      <c r="A19" s="91"/>
      <c r="B19" s="92" t="s">
        <v>1305</v>
      </c>
      <c r="C19" s="630">
        <f>'28. M&amp;E Opt Extension Year 1'!G19</f>
        <v>0</v>
      </c>
      <c r="D19" s="990">
        <v>0</v>
      </c>
      <c r="E19" s="31">
        <f>$G19</f>
        <v>0</v>
      </c>
      <c r="F19" s="31">
        <v>0</v>
      </c>
      <c r="G19" s="31">
        <f t="shared" ref="G19:G20" si="4">SUM(C19,(C19*D19))</f>
        <v>0</v>
      </c>
      <c r="H19" s="36"/>
    </row>
    <row r="20" spans="1:227" x14ac:dyDescent="0.3">
      <c r="A20" s="91"/>
      <c r="B20" s="92" t="s">
        <v>1306</v>
      </c>
      <c r="C20" s="630">
        <f>'28. M&amp;E Opt Extension Year 1'!G20</f>
        <v>0</v>
      </c>
      <c r="D20" s="990">
        <v>0</v>
      </c>
      <c r="E20" s="31">
        <f t="shared" ref="E20" si="5">$G20</f>
        <v>0</v>
      </c>
      <c r="F20" s="31">
        <v>0</v>
      </c>
      <c r="G20" s="31">
        <f t="shared" si="4"/>
        <v>0</v>
      </c>
      <c r="H20" s="36"/>
    </row>
    <row r="21" spans="1:227" ht="15.75" x14ac:dyDescent="0.3">
      <c r="A21" s="40"/>
      <c r="B21" s="41" t="s">
        <v>1307</v>
      </c>
      <c r="C21" s="625">
        <f>SUM(C19:C20)</f>
        <v>0</v>
      </c>
      <c r="D21" s="625"/>
      <c r="E21" s="90">
        <f>SUM(E19:E20)</f>
        <v>0</v>
      </c>
      <c r="F21" s="90">
        <f>SUM(F19:F20)</f>
        <v>0</v>
      </c>
      <c r="G21" s="90">
        <f>SUM(G19:G20)</f>
        <v>0</v>
      </c>
      <c r="H21" s="36"/>
    </row>
    <row r="22" spans="1:227" ht="9.9499999999999993" customHeight="1" x14ac:dyDescent="0.3">
      <c r="A22" s="91"/>
      <c r="B22" s="94"/>
      <c r="C22" s="1239"/>
      <c r="D22" s="1238"/>
      <c r="E22" s="1203"/>
      <c r="F22" s="1351"/>
      <c r="G22" s="1352"/>
      <c r="H22" s="36"/>
    </row>
    <row r="23" spans="1:227" ht="15.75" x14ac:dyDescent="0.3">
      <c r="A23" s="177"/>
      <c r="B23" s="178" t="s">
        <v>1308</v>
      </c>
      <c r="C23" s="1237"/>
      <c r="D23" s="1236"/>
      <c r="E23" s="1204"/>
      <c r="F23" s="1462"/>
      <c r="G23" s="1463"/>
      <c r="H23" s="36"/>
    </row>
    <row r="24" spans="1:227" x14ac:dyDescent="0.3">
      <c r="A24" s="91"/>
      <c r="B24" s="92" t="s">
        <v>1309</v>
      </c>
      <c r="C24" s="630">
        <f>'28. M&amp;E Opt Extension Year 1'!C24</f>
        <v>0</v>
      </c>
      <c r="D24" s="990">
        <v>0.01</v>
      </c>
      <c r="E24" s="31">
        <f>$G24</f>
        <v>0</v>
      </c>
      <c r="F24" s="31">
        <v>0</v>
      </c>
      <c r="G24" s="31">
        <f t="shared" ref="G24:G26" si="6">SUM(C24,(C24*D24))</f>
        <v>0</v>
      </c>
      <c r="H24" s="36"/>
    </row>
    <row r="25" spans="1:227" x14ac:dyDescent="0.3">
      <c r="A25" s="91"/>
      <c r="B25" s="92" t="s">
        <v>1310</v>
      </c>
      <c r="C25" s="630">
        <f>'28. M&amp;E Opt Extension Year 1'!C25</f>
        <v>0</v>
      </c>
      <c r="D25" s="990">
        <v>0.01</v>
      </c>
      <c r="E25" s="31">
        <f t="shared" ref="E25:E26" si="7">$G25</f>
        <v>0</v>
      </c>
      <c r="F25" s="31">
        <v>0</v>
      </c>
      <c r="G25" s="31">
        <f t="shared" si="6"/>
        <v>0</v>
      </c>
      <c r="H25" s="36"/>
    </row>
    <row r="26" spans="1:227" x14ac:dyDescent="0.3">
      <c r="A26" s="91"/>
      <c r="B26" s="92" t="s">
        <v>1311</v>
      </c>
      <c r="C26" s="630">
        <f>'28. M&amp;E Opt Extension Year 1'!C26</f>
        <v>0</v>
      </c>
      <c r="D26" s="990">
        <v>0.01</v>
      </c>
      <c r="E26" s="31">
        <f t="shared" si="7"/>
        <v>0</v>
      </c>
      <c r="F26" s="31">
        <v>0</v>
      </c>
      <c r="G26" s="31">
        <f t="shared" si="6"/>
        <v>0</v>
      </c>
      <c r="H26" s="36"/>
    </row>
    <row r="27" spans="1:227" ht="15.75" x14ac:dyDescent="0.3">
      <c r="A27" s="40"/>
      <c r="B27" s="41" t="s">
        <v>1312</v>
      </c>
      <c r="C27" s="625">
        <f>SUM(C24:C26)</f>
        <v>0</v>
      </c>
      <c r="D27" s="625"/>
      <c r="E27" s="625">
        <f>SUM(E24:E26)</f>
        <v>0</v>
      </c>
      <c r="F27" s="625">
        <f>SUM(F24:F26)</f>
        <v>0</v>
      </c>
      <c r="G27" s="625">
        <f>SUM(G24:G26)</f>
        <v>0</v>
      </c>
      <c r="H27" s="36"/>
    </row>
    <row r="28" spans="1:227" ht="9.9499999999999993" customHeight="1" x14ac:dyDescent="0.3">
      <c r="A28" s="91"/>
      <c r="B28" s="92"/>
      <c r="C28" s="1239"/>
      <c r="D28" s="1238"/>
      <c r="E28" s="991"/>
      <c r="F28" s="1464"/>
      <c r="G28" s="1465"/>
    </row>
    <row r="29" spans="1:227" s="43" customFormat="1" ht="16.5" customHeight="1" x14ac:dyDescent="0.3">
      <c r="A29" s="40"/>
      <c r="B29" s="41" t="s">
        <v>1317</v>
      </c>
      <c r="C29" s="625">
        <f>SUM(C16,C21,C27)</f>
        <v>0</v>
      </c>
      <c r="D29" s="625"/>
      <c r="E29" s="625">
        <f>SUM(E16,E21,E27)</f>
        <v>0</v>
      </c>
      <c r="F29" s="625">
        <f>SUM(F16,F21,F27)</f>
        <v>0</v>
      </c>
      <c r="G29" s="625">
        <f>SUM(G16,G21,G27)</f>
        <v>0</v>
      </c>
    </row>
    <row r="30" spans="1:227" ht="22.5" customHeight="1" x14ac:dyDescent="0.3">
      <c r="A30" s="45"/>
      <c r="B30" s="46"/>
      <c r="C30" s="48"/>
      <c r="D30" s="48"/>
      <c r="E30" s="51"/>
      <c r="F30" s="51"/>
    </row>
    <row r="31" spans="1:227" ht="12.2" customHeight="1" x14ac:dyDescent="0.3">
      <c r="A31" s="45"/>
      <c r="B31" s="47"/>
      <c r="C31" s="52"/>
      <c r="D31" s="52"/>
      <c r="E31" s="51"/>
      <c r="F31" s="51"/>
    </row>
    <row r="32" spans="1:227" x14ac:dyDescent="0.3">
      <c r="A32" s="55"/>
      <c r="B32" s="56"/>
      <c r="C32" s="57"/>
      <c r="D32" s="57"/>
      <c r="E32" s="59"/>
      <c r="F32" s="59"/>
      <c r="G32" s="17"/>
      <c r="H32" s="58"/>
      <c r="I32" s="50"/>
      <c r="J32" s="50"/>
      <c r="K32" s="50"/>
      <c r="L32" s="50"/>
      <c r="M32" s="50"/>
      <c r="N32" s="50"/>
      <c r="O32" s="59"/>
      <c r="P32" s="60"/>
      <c r="Q32" s="17"/>
      <c r="R32" s="17"/>
      <c r="S32" s="58"/>
      <c r="T32" s="50"/>
      <c r="U32" s="50"/>
      <c r="V32" s="50"/>
      <c r="W32" s="50"/>
      <c r="X32" s="50"/>
      <c r="Y32" s="50"/>
      <c r="Z32" s="59"/>
      <c r="AA32" s="60"/>
      <c r="AB32" s="17"/>
      <c r="AC32" s="17"/>
      <c r="AD32" s="58"/>
      <c r="AE32" s="50"/>
      <c r="AF32" s="50"/>
      <c r="AG32" s="50"/>
      <c r="AH32" s="50"/>
      <c r="AI32" s="50"/>
      <c r="AJ32" s="50"/>
      <c r="AK32" s="59"/>
      <c r="AL32" s="60"/>
      <c r="AM32" s="17"/>
      <c r="AN32" s="17"/>
      <c r="AO32" s="58"/>
      <c r="AP32" s="50"/>
      <c r="AQ32" s="50"/>
      <c r="AR32" s="50"/>
      <c r="AS32" s="50"/>
      <c r="AT32" s="50"/>
      <c r="AU32" s="50"/>
      <c r="AV32" s="59"/>
      <c r="AW32" s="60"/>
      <c r="AX32" s="17"/>
      <c r="AY32" s="17"/>
      <c r="AZ32" s="58"/>
      <c r="BA32" s="50"/>
      <c r="BB32" s="50"/>
      <c r="BC32" s="50"/>
      <c r="BD32" s="50"/>
      <c r="BE32" s="50"/>
      <c r="BF32" s="50"/>
      <c r="BG32" s="59"/>
      <c r="BH32" s="60"/>
      <c r="BI32" s="17"/>
      <c r="BJ32" s="17"/>
      <c r="BK32" s="58"/>
      <c r="BL32" s="50"/>
      <c r="BM32" s="50"/>
      <c r="BN32" s="50"/>
      <c r="BO32" s="50"/>
      <c r="BP32" s="50"/>
      <c r="BQ32" s="50"/>
      <c r="BR32" s="59"/>
      <c r="BS32" s="60"/>
      <c r="BT32" s="17"/>
      <c r="BU32" s="17"/>
      <c r="BV32" s="58"/>
      <c r="BW32" s="50"/>
      <c r="BX32" s="50"/>
      <c r="BY32" s="50"/>
      <c r="BZ32" s="50"/>
      <c r="CA32" s="50"/>
      <c r="CB32" s="50"/>
      <c r="CC32" s="59"/>
      <c r="CD32" s="60"/>
      <c r="CE32" s="17"/>
      <c r="CF32" s="17"/>
      <c r="CG32" s="58"/>
      <c r="CH32" s="50"/>
      <c r="CI32" s="50"/>
      <c r="CJ32" s="50"/>
      <c r="CK32" s="50"/>
      <c r="CL32" s="50"/>
      <c r="CM32" s="50"/>
      <c r="CN32" s="59"/>
      <c r="CO32" s="60"/>
      <c r="CP32" s="17"/>
      <c r="CQ32" s="17"/>
      <c r="CR32" s="58"/>
      <c r="CS32" s="50"/>
      <c r="CT32" s="50"/>
      <c r="CU32" s="50"/>
      <c r="CV32" s="50"/>
      <c r="CW32" s="50"/>
      <c r="CX32" s="50"/>
      <c r="CY32" s="59"/>
      <c r="CZ32" s="60"/>
      <c r="DA32" s="17"/>
      <c r="DB32" s="17"/>
      <c r="DC32" s="58"/>
      <c r="DD32" s="50"/>
      <c r="DE32" s="50"/>
      <c r="DF32" s="50"/>
      <c r="DG32" s="50"/>
      <c r="DH32" s="50"/>
      <c r="DI32" s="50"/>
      <c r="DJ32" s="59"/>
      <c r="DK32" s="60"/>
      <c r="DL32" s="17"/>
      <c r="DM32" s="17"/>
      <c r="DN32" s="58"/>
      <c r="DO32" s="50"/>
      <c r="DP32" s="50"/>
      <c r="DQ32" s="50"/>
      <c r="DR32" s="50"/>
      <c r="DS32" s="50"/>
      <c r="DT32" s="50"/>
      <c r="DU32" s="59"/>
      <c r="DV32" s="60"/>
      <c r="DW32" s="17"/>
      <c r="DX32" s="17"/>
      <c r="DY32" s="58"/>
      <c r="DZ32" s="50"/>
      <c r="EA32" s="50"/>
      <c r="EB32" s="50"/>
      <c r="EC32" s="50"/>
      <c r="ED32" s="50"/>
      <c r="EE32" s="50"/>
      <c r="EF32" s="59"/>
      <c r="EG32" s="60"/>
      <c r="EH32" s="17"/>
      <c r="EI32" s="17"/>
      <c r="EJ32" s="58"/>
      <c r="EK32" s="50"/>
      <c r="EL32" s="50"/>
      <c r="EM32" s="50"/>
      <c r="EN32" s="50"/>
      <c r="EO32" s="50"/>
      <c r="EP32" s="50"/>
      <c r="EQ32" s="59"/>
      <c r="ER32" s="60"/>
      <c r="ES32" s="17"/>
      <c r="ET32" s="17"/>
      <c r="EU32" s="58"/>
      <c r="EV32" s="50"/>
      <c r="EW32" s="50"/>
      <c r="EX32" s="50"/>
      <c r="EY32" s="50"/>
      <c r="EZ32" s="50"/>
      <c r="FA32" s="50"/>
      <c r="FB32" s="59"/>
      <c r="FC32" s="60"/>
      <c r="FD32" s="17"/>
      <c r="FE32" s="17"/>
      <c r="FF32" s="58"/>
      <c r="FG32" s="50"/>
      <c r="FH32" s="50"/>
      <c r="FI32" s="50"/>
      <c r="FJ32" s="50"/>
      <c r="FK32" s="50"/>
      <c r="FL32" s="50"/>
      <c r="FM32" s="59"/>
      <c r="FN32" s="60"/>
      <c r="FO32" s="17"/>
      <c r="FP32" s="17"/>
      <c r="FQ32" s="58"/>
      <c r="FR32" s="50"/>
      <c r="FS32" s="50"/>
      <c r="FT32" s="50"/>
      <c r="FU32" s="50"/>
      <c r="FV32" s="50"/>
      <c r="FW32" s="50"/>
      <c r="FX32" s="59"/>
      <c r="FY32" s="60"/>
      <c r="FZ32" s="17"/>
      <c r="GA32" s="17"/>
      <c r="GB32" s="58"/>
      <c r="GC32" s="50"/>
      <c r="GD32" s="50"/>
      <c r="GE32" s="50"/>
      <c r="GF32" s="50"/>
      <c r="GG32" s="50"/>
      <c r="GH32" s="50"/>
      <c r="GI32" s="59"/>
      <c r="GJ32" s="60"/>
      <c r="GK32" s="17"/>
      <c r="GL32" s="17"/>
      <c r="GM32" s="58"/>
      <c r="GN32" s="50"/>
      <c r="GO32" s="50"/>
      <c r="GP32" s="50"/>
      <c r="GQ32" s="50"/>
      <c r="GR32" s="50"/>
      <c r="GS32" s="50"/>
      <c r="GT32" s="59"/>
      <c r="GU32" s="60"/>
      <c r="GV32" s="17"/>
      <c r="GW32" s="17"/>
      <c r="GX32" s="58"/>
      <c r="GY32" s="50"/>
      <c r="GZ32" s="50"/>
      <c r="HA32" s="50"/>
      <c r="HB32" s="50"/>
      <c r="HC32" s="50"/>
      <c r="HD32" s="50"/>
      <c r="HE32" s="59"/>
      <c r="HF32" s="60"/>
      <c r="HG32" s="17"/>
      <c r="HH32" s="17"/>
      <c r="HI32" s="58"/>
      <c r="HJ32" s="50"/>
      <c r="HK32" s="50"/>
      <c r="HL32" s="50"/>
      <c r="HM32" s="50"/>
      <c r="HN32" s="50"/>
      <c r="HO32" s="50"/>
      <c r="HP32" s="59"/>
      <c r="HQ32" s="60"/>
      <c r="HR32" s="17"/>
      <c r="HS32" s="17"/>
    </row>
    <row r="33" spans="1:227" x14ac:dyDescent="0.3">
      <c r="A33" s="61"/>
      <c r="B33" s="337" t="s">
        <v>40</v>
      </c>
      <c r="C33" s="57"/>
      <c r="D33" s="57"/>
      <c r="E33" s="59"/>
      <c r="F33" s="59"/>
      <c r="G33" s="17"/>
      <c r="H33" s="58"/>
      <c r="I33" s="50"/>
      <c r="J33" s="50"/>
      <c r="K33" s="50"/>
      <c r="L33" s="50"/>
      <c r="M33" s="50"/>
      <c r="N33" s="50"/>
      <c r="O33" s="59"/>
      <c r="P33" s="60"/>
      <c r="Q33" s="17"/>
      <c r="R33" s="17"/>
      <c r="S33" s="58"/>
      <c r="T33" s="50"/>
      <c r="U33" s="50"/>
      <c r="V33" s="50"/>
      <c r="W33" s="50"/>
      <c r="X33" s="50"/>
      <c r="Y33" s="50"/>
      <c r="Z33" s="59"/>
      <c r="AA33" s="60"/>
      <c r="AB33" s="17"/>
      <c r="AC33" s="17"/>
      <c r="AD33" s="58"/>
      <c r="AE33" s="50"/>
      <c r="AF33" s="50"/>
      <c r="AG33" s="50"/>
      <c r="AH33" s="50"/>
      <c r="AI33" s="50"/>
      <c r="AJ33" s="50"/>
      <c r="AK33" s="59"/>
      <c r="AL33" s="60"/>
      <c r="AM33" s="17"/>
      <c r="AN33" s="17"/>
      <c r="AO33" s="58"/>
      <c r="AP33" s="50"/>
      <c r="AQ33" s="50"/>
      <c r="AR33" s="50"/>
      <c r="AS33" s="50"/>
      <c r="AT33" s="50"/>
      <c r="AU33" s="50"/>
      <c r="AV33" s="59"/>
      <c r="AW33" s="60"/>
      <c r="AX33" s="17"/>
      <c r="AY33" s="17"/>
      <c r="AZ33" s="58"/>
      <c r="BA33" s="50"/>
      <c r="BB33" s="50"/>
      <c r="BC33" s="50"/>
      <c r="BD33" s="50"/>
      <c r="BE33" s="50"/>
      <c r="BF33" s="50"/>
      <c r="BG33" s="59"/>
      <c r="BH33" s="60"/>
      <c r="BI33" s="17"/>
      <c r="BJ33" s="17"/>
      <c r="BK33" s="58"/>
      <c r="BL33" s="50"/>
      <c r="BM33" s="50"/>
      <c r="BN33" s="50"/>
      <c r="BO33" s="50"/>
      <c r="BP33" s="50"/>
      <c r="BQ33" s="50"/>
      <c r="BR33" s="59"/>
      <c r="BS33" s="60"/>
      <c r="BT33" s="17"/>
      <c r="BU33" s="17"/>
      <c r="BV33" s="58"/>
      <c r="BW33" s="50"/>
      <c r="BX33" s="50"/>
      <c r="BY33" s="50"/>
      <c r="BZ33" s="50"/>
      <c r="CA33" s="50"/>
      <c r="CB33" s="50"/>
      <c r="CC33" s="59"/>
      <c r="CD33" s="60"/>
      <c r="CE33" s="17"/>
      <c r="CF33" s="17"/>
      <c r="CG33" s="58"/>
      <c r="CH33" s="50"/>
      <c r="CI33" s="50"/>
      <c r="CJ33" s="50"/>
      <c r="CK33" s="50"/>
      <c r="CL33" s="50"/>
      <c r="CM33" s="50"/>
      <c r="CN33" s="59"/>
      <c r="CO33" s="60"/>
      <c r="CP33" s="17"/>
      <c r="CQ33" s="17"/>
      <c r="CR33" s="58"/>
      <c r="CS33" s="50"/>
      <c r="CT33" s="50"/>
      <c r="CU33" s="50"/>
      <c r="CV33" s="50"/>
      <c r="CW33" s="50"/>
      <c r="CX33" s="50"/>
      <c r="CY33" s="59"/>
      <c r="CZ33" s="60"/>
      <c r="DA33" s="17"/>
      <c r="DB33" s="17"/>
      <c r="DC33" s="58"/>
      <c r="DD33" s="50"/>
      <c r="DE33" s="50"/>
      <c r="DF33" s="50"/>
      <c r="DG33" s="50"/>
      <c r="DH33" s="50"/>
      <c r="DI33" s="50"/>
      <c r="DJ33" s="59"/>
      <c r="DK33" s="60"/>
      <c r="DL33" s="17"/>
      <c r="DM33" s="17"/>
      <c r="DN33" s="58"/>
      <c r="DO33" s="50"/>
      <c r="DP33" s="50"/>
      <c r="DQ33" s="50"/>
      <c r="DR33" s="50"/>
      <c r="DS33" s="50"/>
      <c r="DT33" s="50"/>
      <c r="DU33" s="59"/>
      <c r="DV33" s="60"/>
      <c r="DW33" s="17"/>
      <c r="DX33" s="17"/>
      <c r="DY33" s="58"/>
      <c r="DZ33" s="50"/>
      <c r="EA33" s="50"/>
      <c r="EB33" s="50"/>
      <c r="EC33" s="50"/>
      <c r="ED33" s="50"/>
      <c r="EE33" s="50"/>
      <c r="EF33" s="59"/>
      <c r="EG33" s="60"/>
      <c r="EH33" s="17"/>
      <c r="EI33" s="17"/>
      <c r="EJ33" s="58"/>
      <c r="EK33" s="50"/>
      <c r="EL33" s="50"/>
      <c r="EM33" s="50"/>
      <c r="EN33" s="50"/>
      <c r="EO33" s="50"/>
      <c r="EP33" s="50"/>
      <c r="EQ33" s="59"/>
      <c r="ER33" s="60"/>
      <c r="ES33" s="17"/>
      <c r="ET33" s="17"/>
      <c r="EU33" s="58"/>
      <c r="EV33" s="50"/>
      <c r="EW33" s="50"/>
      <c r="EX33" s="50"/>
      <c r="EY33" s="50"/>
      <c r="EZ33" s="50"/>
      <c r="FA33" s="50"/>
      <c r="FB33" s="59"/>
      <c r="FC33" s="60"/>
      <c r="FD33" s="17"/>
      <c r="FE33" s="17"/>
      <c r="FF33" s="58"/>
      <c r="FG33" s="50"/>
      <c r="FH33" s="50"/>
      <c r="FI33" s="50"/>
      <c r="FJ33" s="50"/>
      <c r="FK33" s="50"/>
      <c r="FL33" s="50"/>
      <c r="FM33" s="59"/>
      <c r="FN33" s="60"/>
      <c r="FO33" s="17"/>
      <c r="FP33" s="17"/>
      <c r="FQ33" s="58"/>
      <c r="FR33" s="50"/>
      <c r="FS33" s="50"/>
      <c r="FT33" s="50"/>
      <c r="FU33" s="50"/>
      <c r="FV33" s="50"/>
      <c r="FW33" s="50"/>
      <c r="FX33" s="59"/>
      <c r="FY33" s="60"/>
      <c r="FZ33" s="17"/>
      <c r="GA33" s="17"/>
      <c r="GB33" s="58"/>
      <c r="GC33" s="50"/>
      <c r="GD33" s="50"/>
      <c r="GE33" s="50"/>
      <c r="GF33" s="50"/>
      <c r="GG33" s="50"/>
      <c r="GH33" s="50"/>
      <c r="GI33" s="59"/>
      <c r="GJ33" s="60"/>
      <c r="GK33" s="17"/>
      <c r="GL33" s="17"/>
      <c r="GM33" s="58"/>
      <c r="GN33" s="50"/>
      <c r="GO33" s="50"/>
      <c r="GP33" s="50"/>
      <c r="GQ33" s="50"/>
      <c r="GR33" s="50"/>
      <c r="GS33" s="50"/>
      <c r="GT33" s="59"/>
      <c r="GU33" s="60"/>
      <c r="GV33" s="17"/>
      <c r="GW33" s="17"/>
      <c r="GX33" s="58"/>
      <c r="GY33" s="50"/>
      <c r="GZ33" s="50"/>
      <c r="HA33" s="50"/>
      <c r="HB33" s="50"/>
      <c r="HC33" s="50"/>
      <c r="HD33" s="50"/>
      <c r="HE33" s="59"/>
      <c r="HF33" s="60"/>
      <c r="HG33" s="17"/>
      <c r="HH33" s="17"/>
      <c r="HI33" s="58"/>
      <c r="HJ33" s="50"/>
      <c r="HK33" s="50"/>
      <c r="HL33" s="50"/>
      <c r="HM33" s="50"/>
      <c r="HN33" s="50"/>
      <c r="HO33" s="50"/>
      <c r="HP33" s="59"/>
      <c r="HQ33" s="60"/>
      <c r="HR33" s="17"/>
      <c r="HS33" s="17"/>
    </row>
    <row r="34" spans="1:227" x14ac:dyDescent="0.3">
      <c r="A34" s="96">
        <v>1</v>
      </c>
      <c r="B34" s="1218"/>
      <c r="C34" s="57"/>
      <c r="D34" s="57"/>
      <c r="E34" s="59"/>
      <c r="F34" s="59"/>
      <c r="G34" s="17"/>
      <c r="H34" s="58"/>
      <c r="I34" s="50"/>
      <c r="J34" s="50"/>
      <c r="K34" s="50"/>
      <c r="L34" s="50"/>
      <c r="M34" s="50"/>
      <c r="N34" s="50"/>
      <c r="O34" s="59"/>
      <c r="P34" s="60"/>
      <c r="Q34" s="17"/>
      <c r="R34" s="17"/>
      <c r="S34" s="58"/>
      <c r="T34" s="50"/>
      <c r="U34" s="50"/>
      <c r="V34" s="50"/>
      <c r="W34" s="50"/>
      <c r="X34" s="50"/>
      <c r="Y34" s="50"/>
      <c r="Z34" s="59"/>
      <c r="AA34" s="60"/>
      <c r="AB34" s="17"/>
      <c r="AC34" s="17"/>
      <c r="AD34" s="58"/>
      <c r="AE34" s="50"/>
      <c r="AF34" s="50"/>
      <c r="AG34" s="50"/>
      <c r="AH34" s="50"/>
      <c r="AI34" s="50"/>
      <c r="AJ34" s="50"/>
      <c r="AK34" s="59"/>
      <c r="AL34" s="60"/>
      <c r="AM34" s="17"/>
      <c r="AN34" s="17"/>
      <c r="AO34" s="58"/>
      <c r="AP34" s="50"/>
      <c r="AQ34" s="50"/>
      <c r="AR34" s="50"/>
      <c r="AS34" s="50"/>
      <c r="AT34" s="50"/>
      <c r="AU34" s="50"/>
      <c r="AV34" s="59"/>
      <c r="AW34" s="60"/>
      <c r="AX34" s="17"/>
      <c r="AY34" s="17"/>
      <c r="AZ34" s="58"/>
      <c r="BA34" s="50"/>
      <c r="BB34" s="50"/>
      <c r="BC34" s="50"/>
      <c r="BD34" s="50"/>
      <c r="BE34" s="50"/>
      <c r="BF34" s="50"/>
      <c r="BG34" s="59"/>
      <c r="BH34" s="60"/>
      <c r="BI34" s="17"/>
      <c r="BJ34" s="17"/>
      <c r="BK34" s="58"/>
      <c r="BL34" s="50"/>
      <c r="BM34" s="50"/>
      <c r="BN34" s="50"/>
      <c r="BO34" s="50"/>
      <c r="BP34" s="50"/>
      <c r="BQ34" s="50"/>
      <c r="BR34" s="59"/>
      <c r="BS34" s="60"/>
      <c r="BT34" s="17"/>
      <c r="BU34" s="17"/>
      <c r="BV34" s="58"/>
      <c r="BW34" s="50"/>
      <c r="BX34" s="50"/>
      <c r="BY34" s="50"/>
      <c r="BZ34" s="50"/>
      <c r="CA34" s="50"/>
      <c r="CB34" s="50"/>
      <c r="CC34" s="59"/>
      <c r="CD34" s="60"/>
      <c r="CE34" s="17"/>
      <c r="CF34" s="17"/>
      <c r="CG34" s="58"/>
      <c r="CH34" s="50"/>
      <c r="CI34" s="50"/>
      <c r="CJ34" s="50"/>
      <c r="CK34" s="50"/>
      <c r="CL34" s="50"/>
      <c r="CM34" s="50"/>
      <c r="CN34" s="59"/>
      <c r="CO34" s="60"/>
      <c r="CP34" s="17"/>
      <c r="CQ34" s="17"/>
      <c r="CR34" s="58"/>
      <c r="CS34" s="50"/>
      <c r="CT34" s="50"/>
      <c r="CU34" s="50"/>
      <c r="CV34" s="50"/>
      <c r="CW34" s="50"/>
      <c r="CX34" s="50"/>
      <c r="CY34" s="59"/>
      <c r="CZ34" s="60"/>
      <c r="DA34" s="17"/>
      <c r="DB34" s="17"/>
      <c r="DC34" s="58"/>
      <c r="DD34" s="50"/>
      <c r="DE34" s="50"/>
      <c r="DF34" s="50"/>
      <c r="DG34" s="50"/>
      <c r="DH34" s="50"/>
      <c r="DI34" s="50"/>
      <c r="DJ34" s="59"/>
      <c r="DK34" s="60"/>
      <c r="DL34" s="17"/>
      <c r="DM34" s="17"/>
      <c r="DN34" s="58"/>
      <c r="DO34" s="50"/>
      <c r="DP34" s="50"/>
      <c r="DQ34" s="50"/>
      <c r="DR34" s="50"/>
      <c r="DS34" s="50"/>
      <c r="DT34" s="50"/>
      <c r="DU34" s="59"/>
      <c r="DV34" s="60"/>
      <c r="DW34" s="17"/>
      <c r="DX34" s="17"/>
      <c r="DY34" s="58"/>
      <c r="DZ34" s="50"/>
      <c r="EA34" s="50"/>
      <c r="EB34" s="50"/>
      <c r="EC34" s="50"/>
      <c r="ED34" s="50"/>
      <c r="EE34" s="50"/>
      <c r="EF34" s="59"/>
      <c r="EG34" s="60"/>
      <c r="EH34" s="17"/>
      <c r="EI34" s="17"/>
      <c r="EJ34" s="58"/>
      <c r="EK34" s="50"/>
      <c r="EL34" s="50"/>
      <c r="EM34" s="50"/>
      <c r="EN34" s="50"/>
      <c r="EO34" s="50"/>
      <c r="EP34" s="50"/>
      <c r="EQ34" s="59"/>
      <c r="ER34" s="60"/>
      <c r="ES34" s="17"/>
      <c r="ET34" s="17"/>
      <c r="EU34" s="58"/>
      <c r="EV34" s="50"/>
      <c r="EW34" s="50"/>
      <c r="EX34" s="50"/>
      <c r="EY34" s="50"/>
      <c r="EZ34" s="50"/>
      <c r="FA34" s="50"/>
      <c r="FB34" s="59"/>
      <c r="FC34" s="60"/>
      <c r="FD34" s="17"/>
      <c r="FE34" s="17"/>
      <c r="FF34" s="58"/>
      <c r="FG34" s="50"/>
      <c r="FH34" s="50"/>
      <c r="FI34" s="50"/>
      <c r="FJ34" s="50"/>
      <c r="FK34" s="50"/>
      <c r="FL34" s="50"/>
      <c r="FM34" s="59"/>
      <c r="FN34" s="60"/>
      <c r="FO34" s="17"/>
      <c r="FP34" s="17"/>
      <c r="FQ34" s="58"/>
      <c r="FR34" s="50"/>
      <c r="FS34" s="50"/>
      <c r="FT34" s="50"/>
      <c r="FU34" s="50"/>
      <c r="FV34" s="50"/>
      <c r="FW34" s="50"/>
      <c r="FX34" s="59"/>
      <c r="FY34" s="60"/>
      <c r="FZ34" s="17"/>
      <c r="GA34" s="17"/>
      <c r="GB34" s="58"/>
      <c r="GC34" s="50"/>
      <c r="GD34" s="50"/>
      <c r="GE34" s="50"/>
      <c r="GF34" s="50"/>
      <c r="GG34" s="50"/>
      <c r="GH34" s="50"/>
      <c r="GI34" s="59"/>
      <c r="GJ34" s="60"/>
      <c r="GK34" s="17"/>
      <c r="GL34" s="17"/>
      <c r="GM34" s="58"/>
      <c r="GN34" s="50"/>
      <c r="GO34" s="50"/>
      <c r="GP34" s="50"/>
      <c r="GQ34" s="50"/>
      <c r="GR34" s="50"/>
      <c r="GS34" s="50"/>
      <c r="GT34" s="59"/>
      <c r="GU34" s="60"/>
      <c r="GV34" s="17"/>
      <c r="GW34" s="17"/>
      <c r="GX34" s="58"/>
      <c r="GY34" s="50"/>
      <c r="GZ34" s="50"/>
      <c r="HA34" s="50"/>
      <c r="HB34" s="50"/>
      <c r="HC34" s="50"/>
      <c r="HD34" s="50"/>
      <c r="HE34" s="59"/>
      <c r="HF34" s="60"/>
      <c r="HG34" s="17"/>
      <c r="HH34" s="17"/>
      <c r="HI34" s="58"/>
      <c r="HJ34" s="50"/>
      <c r="HK34" s="50"/>
      <c r="HL34" s="50"/>
      <c r="HM34" s="50"/>
      <c r="HN34" s="50"/>
      <c r="HO34" s="50"/>
      <c r="HP34" s="59"/>
      <c r="HQ34" s="60"/>
      <c r="HR34" s="17"/>
      <c r="HS34" s="17"/>
    </row>
    <row r="35" spans="1:227" x14ac:dyDescent="0.3">
      <c r="A35" s="96">
        <v>2</v>
      </c>
      <c r="B35" s="1218"/>
      <c r="C35" s="57"/>
      <c r="D35" s="57"/>
      <c r="E35" s="59"/>
      <c r="F35" s="59"/>
      <c r="G35" s="17"/>
      <c r="H35" s="58"/>
      <c r="I35" s="50"/>
      <c r="J35" s="50"/>
      <c r="K35" s="50"/>
      <c r="L35" s="50"/>
      <c r="M35" s="50"/>
      <c r="N35" s="50"/>
      <c r="O35" s="59"/>
      <c r="P35" s="60"/>
      <c r="Q35" s="17"/>
      <c r="R35" s="17"/>
      <c r="S35" s="58"/>
      <c r="T35" s="50"/>
      <c r="U35" s="50"/>
      <c r="V35" s="50"/>
      <c r="W35" s="50"/>
      <c r="X35" s="50"/>
      <c r="Y35" s="50"/>
      <c r="Z35" s="59"/>
      <c r="AA35" s="60"/>
      <c r="AB35" s="17"/>
      <c r="AC35" s="17"/>
      <c r="AD35" s="58"/>
      <c r="AE35" s="50"/>
      <c r="AF35" s="50"/>
      <c r="AG35" s="50"/>
      <c r="AH35" s="50"/>
      <c r="AI35" s="50"/>
      <c r="AJ35" s="50"/>
      <c r="AK35" s="59"/>
      <c r="AL35" s="60"/>
      <c r="AM35" s="17"/>
      <c r="AN35" s="17"/>
      <c r="AO35" s="58"/>
      <c r="AP35" s="50"/>
      <c r="AQ35" s="50"/>
      <c r="AR35" s="50"/>
      <c r="AS35" s="50"/>
      <c r="AT35" s="50"/>
      <c r="AU35" s="50"/>
      <c r="AV35" s="59"/>
      <c r="AW35" s="60"/>
      <c r="AX35" s="17"/>
      <c r="AY35" s="17"/>
      <c r="AZ35" s="58"/>
      <c r="BA35" s="50"/>
      <c r="BB35" s="50"/>
      <c r="BC35" s="50"/>
      <c r="BD35" s="50"/>
      <c r="BE35" s="50"/>
      <c r="BF35" s="50"/>
      <c r="BG35" s="59"/>
      <c r="BH35" s="60"/>
      <c r="BI35" s="17"/>
      <c r="BJ35" s="17"/>
      <c r="BK35" s="58"/>
      <c r="BL35" s="50"/>
      <c r="BM35" s="50"/>
      <c r="BN35" s="50"/>
      <c r="BO35" s="50"/>
      <c r="BP35" s="50"/>
      <c r="BQ35" s="50"/>
      <c r="BR35" s="59"/>
      <c r="BS35" s="60"/>
      <c r="BT35" s="17"/>
      <c r="BU35" s="17"/>
      <c r="BV35" s="58"/>
      <c r="BW35" s="50"/>
      <c r="BX35" s="50"/>
      <c r="BY35" s="50"/>
      <c r="BZ35" s="50"/>
      <c r="CA35" s="50"/>
      <c r="CB35" s="50"/>
      <c r="CC35" s="59"/>
      <c r="CD35" s="60"/>
      <c r="CE35" s="17"/>
      <c r="CF35" s="17"/>
      <c r="CG35" s="58"/>
      <c r="CH35" s="50"/>
      <c r="CI35" s="50"/>
      <c r="CJ35" s="50"/>
      <c r="CK35" s="50"/>
      <c r="CL35" s="50"/>
      <c r="CM35" s="50"/>
      <c r="CN35" s="59"/>
      <c r="CO35" s="60"/>
      <c r="CP35" s="17"/>
      <c r="CQ35" s="17"/>
      <c r="CR35" s="58"/>
      <c r="CS35" s="50"/>
      <c r="CT35" s="50"/>
      <c r="CU35" s="50"/>
      <c r="CV35" s="50"/>
      <c r="CW35" s="50"/>
      <c r="CX35" s="50"/>
      <c r="CY35" s="59"/>
      <c r="CZ35" s="60"/>
      <c r="DA35" s="17"/>
      <c r="DB35" s="17"/>
      <c r="DC35" s="58"/>
      <c r="DD35" s="50"/>
      <c r="DE35" s="50"/>
      <c r="DF35" s="50"/>
      <c r="DG35" s="50"/>
      <c r="DH35" s="50"/>
      <c r="DI35" s="50"/>
      <c r="DJ35" s="59"/>
      <c r="DK35" s="60"/>
      <c r="DL35" s="17"/>
      <c r="DM35" s="17"/>
      <c r="DN35" s="58"/>
      <c r="DO35" s="50"/>
      <c r="DP35" s="50"/>
      <c r="DQ35" s="50"/>
      <c r="DR35" s="50"/>
      <c r="DS35" s="50"/>
      <c r="DT35" s="50"/>
      <c r="DU35" s="59"/>
      <c r="DV35" s="60"/>
      <c r="DW35" s="17"/>
      <c r="DX35" s="17"/>
      <c r="DY35" s="58"/>
      <c r="DZ35" s="50"/>
      <c r="EA35" s="50"/>
      <c r="EB35" s="50"/>
      <c r="EC35" s="50"/>
      <c r="ED35" s="50"/>
      <c r="EE35" s="50"/>
      <c r="EF35" s="59"/>
      <c r="EG35" s="60"/>
      <c r="EH35" s="17"/>
      <c r="EI35" s="17"/>
      <c r="EJ35" s="58"/>
      <c r="EK35" s="50"/>
      <c r="EL35" s="50"/>
      <c r="EM35" s="50"/>
      <c r="EN35" s="50"/>
      <c r="EO35" s="50"/>
      <c r="EP35" s="50"/>
      <c r="EQ35" s="59"/>
      <c r="ER35" s="60"/>
      <c r="ES35" s="17"/>
      <c r="ET35" s="17"/>
      <c r="EU35" s="58"/>
      <c r="EV35" s="50"/>
      <c r="EW35" s="50"/>
      <c r="EX35" s="50"/>
      <c r="EY35" s="50"/>
      <c r="EZ35" s="50"/>
      <c r="FA35" s="50"/>
      <c r="FB35" s="59"/>
      <c r="FC35" s="60"/>
      <c r="FD35" s="17"/>
      <c r="FE35" s="17"/>
      <c r="FF35" s="58"/>
      <c r="FG35" s="50"/>
      <c r="FH35" s="50"/>
      <c r="FI35" s="50"/>
      <c r="FJ35" s="50"/>
      <c r="FK35" s="50"/>
      <c r="FL35" s="50"/>
      <c r="FM35" s="59"/>
      <c r="FN35" s="60"/>
      <c r="FO35" s="17"/>
      <c r="FP35" s="17"/>
      <c r="FQ35" s="58"/>
      <c r="FR35" s="50"/>
      <c r="FS35" s="50"/>
      <c r="FT35" s="50"/>
      <c r="FU35" s="50"/>
      <c r="FV35" s="50"/>
      <c r="FW35" s="50"/>
      <c r="FX35" s="59"/>
      <c r="FY35" s="60"/>
      <c r="FZ35" s="17"/>
      <c r="GA35" s="17"/>
      <c r="GB35" s="58"/>
      <c r="GC35" s="50"/>
      <c r="GD35" s="50"/>
      <c r="GE35" s="50"/>
      <c r="GF35" s="50"/>
      <c r="GG35" s="50"/>
      <c r="GH35" s="50"/>
      <c r="GI35" s="59"/>
      <c r="GJ35" s="60"/>
      <c r="GK35" s="17"/>
      <c r="GL35" s="17"/>
      <c r="GM35" s="58"/>
      <c r="GN35" s="50"/>
      <c r="GO35" s="50"/>
      <c r="GP35" s="50"/>
      <c r="GQ35" s="50"/>
      <c r="GR35" s="50"/>
      <c r="GS35" s="50"/>
      <c r="GT35" s="59"/>
      <c r="GU35" s="60"/>
      <c r="GV35" s="17"/>
      <c r="GW35" s="17"/>
      <c r="GX35" s="58"/>
      <c r="GY35" s="50"/>
      <c r="GZ35" s="50"/>
      <c r="HA35" s="50"/>
      <c r="HB35" s="50"/>
      <c r="HC35" s="50"/>
      <c r="HD35" s="50"/>
      <c r="HE35" s="59"/>
      <c r="HF35" s="60"/>
      <c r="HG35" s="17"/>
      <c r="HH35" s="17"/>
      <c r="HI35" s="58"/>
      <c r="HJ35" s="50"/>
      <c r="HK35" s="50"/>
      <c r="HL35" s="50"/>
      <c r="HM35" s="50"/>
      <c r="HN35" s="50"/>
      <c r="HO35" s="50"/>
      <c r="HP35" s="59"/>
      <c r="HQ35" s="60"/>
      <c r="HR35" s="17"/>
      <c r="HS35" s="17"/>
    </row>
    <row r="36" spans="1:227" x14ac:dyDescent="0.3">
      <c r="A36" s="96">
        <v>3</v>
      </c>
      <c r="B36" s="1218"/>
      <c r="C36" s="57"/>
      <c r="D36" s="57"/>
      <c r="E36" s="59"/>
      <c r="F36" s="59"/>
      <c r="G36" s="17"/>
      <c r="H36" s="58"/>
      <c r="I36" s="50"/>
      <c r="J36" s="50"/>
      <c r="K36" s="50"/>
      <c r="L36" s="50"/>
      <c r="M36" s="50"/>
      <c r="N36" s="50"/>
      <c r="O36" s="59"/>
      <c r="P36" s="60"/>
      <c r="Q36" s="17"/>
      <c r="R36" s="17"/>
      <c r="S36" s="58"/>
      <c r="T36" s="50"/>
      <c r="U36" s="50"/>
      <c r="V36" s="50"/>
      <c r="W36" s="50"/>
      <c r="X36" s="50"/>
      <c r="Y36" s="50"/>
      <c r="Z36" s="59"/>
      <c r="AA36" s="60"/>
      <c r="AB36" s="17"/>
      <c r="AC36" s="17"/>
      <c r="AD36" s="58"/>
      <c r="AE36" s="50"/>
      <c r="AF36" s="50"/>
      <c r="AG36" s="50"/>
      <c r="AH36" s="50"/>
      <c r="AI36" s="50"/>
      <c r="AJ36" s="50"/>
      <c r="AK36" s="59"/>
      <c r="AL36" s="60"/>
      <c r="AM36" s="17"/>
      <c r="AN36" s="17"/>
      <c r="AO36" s="58"/>
      <c r="AP36" s="50"/>
      <c r="AQ36" s="50"/>
      <c r="AR36" s="50"/>
      <c r="AS36" s="50"/>
      <c r="AT36" s="50"/>
      <c r="AU36" s="50"/>
      <c r="AV36" s="59"/>
      <c r="AW36" s="60"/>
      <c r="AX36" s="17"/>
      <c r="AY36" s="17"/>
      <c r="AZ36" s="58"/>
      <c r="BA36" s="50"/>
      <c r="BB36" s="50"/>
      <c r="BC36" s="50"/>
      <c r="BD36" s="50"/>
      <c r="BE36" s="50"/>
      <c r="BF36" s="50"/>
      <c r="BG36" s="59"/>
      <c r="BH36" s="60"/>
      <c r="BI36" s="17"/>
      <c r="BJ36" s="17"/>
      <c r="BK36" s="58"/>
      <c r="BL36" s="50"/>
      <c r="BM36" s="50"/>
      <c r="BN36" s="50"/>
      <c r="BO36" s="50"/>
      <c r="BP36" s="50"/>
      <c r="BQ36" s="50"/>
      <c r="BR36" s="59"/>
      <c r="BS36" s="60"/>
      <c r="BT36" s="17"/>
      <c r="BU36" s="17"/>
      <c r="BV36" s="58"/>
      <c r="BW36" s="50"/>
      <c r="BX36" s="50"/>
      <c r="BY36" s="50"/>
      <c r="BZ36" s="50"/>
      <c r="CA36" s="50"/>
      <c r="CB36" s="50"/>
      <c r="CC36" s="59"/>
      <c r="CD36" s="60"/>
      <c r="CE36" s="17"/>
      <c r="CF36" s="17"/>
      <c r="CG36" s="58"/>
      <c r="CH36" s="50"/>
      <c r="CI36" s="50"/>
      <c r="CJ36" s="50"/>
      <c r="CK36" s="50"/>
      <c r="CL36" s="50"/>
      <c r="CM36" s="50"/>
      <c r="CN36" s="59"/>
      <c r="CO36" s="60"/>
      <c r="CP36" s="17"/>
      <c r="CQ36" s="17"/>
      <c r="CR36" s="58"/>
      <c r="CS36" s="50"/>
      <c r="CT36" s="50"/>
      <c r="CU36" s="50"/>
      <c r="CV36" s="50"/>
      <c r="CW36" s="50"/>
      <c r="CX36" s="50"/>
      <c r="CY36" s="59"/>
      <c r="CZ36" s="60"/>
      <c r="DA36" s="17"/>
      <c r="DB36" s="17"/>
      <c r="DC36" s="58"/>
      <c r="DD36" s="50"/>
      <c r="DE36" s="50"/>
      <c r="DF36" s="50"/>
      <c r="DG36" s="50"/>
      <c r="DH36" s="50"/>
      <c r="DI36" s="50"/>
      <c r="DJ36" s="59"/>
      <c r="DK36" s="60"/>
      <c r="DL36" s="17"/>
      <c r="DM36" s="17"/>
      <c r="DN36" s="58"/>
      <c r="DO36" s="50"/>
      <c r="DP36" s="50"/>
      <c r="DQ36" s="50"/>
      <c r="DR36" s="50"/>
      <c r="DS36" s="50"/>
      <c r="DT36" s="50"/>
      <c r="DU36" s="59"/>
      <c r="DV36" s="60"/>
      <c r="DW36" s="17"/>
      <c r="DX36" s="17"/>
      <c r="DY36" s="58"/>
      <c r="DZ36" s="50"/>
      <c r="EA36" s="50"/>
      <c r="EB36" s="50"/>
      <c r="EC36" s="50"/>
      <c r="ED36" s="50"/>
      <c r="EE36" s="50"/>
      <c r="EF36" s="59"/>
      <c r="EG36" s="60"/>
      <c r="EH36" s="17"/>
      <c r="EI36" s="17"/>
      <c r="EJ36" s="58"/>
      <c r="EK36" s="50"/>
      <c r="EL36" s="50"/>
      <c r="EM36" s="50"/>
      <c r="EN36" s="50"/>
      <c r="EO36" s="50"/>
      <c r="EP36" s="50"/>
      <c r="EQ36" s="59"/>
      <c r="ER36" s="60"/>
      <c r="ES36" s="17"/>
      <c r="ET36" s="17"/>
      <c r="EU36" s="58"/>
      <c r="EV36" s="50"/>
      <c r="EW36" s="50"/>
      <c r="EX36" s="50"/>
      <c r="EY36" s="50"/>
      <c r="EZ36" s="50"/>
      <c r="FA36" s="50"/>
      <c r="FB36" s="59"/>
      <c r="FC36" s="60"/>
      <c r="FD36" s="17"/>
      <c r="FE36" s="17"/>
      <c r="FF36" s="58"/>
      <c r="FG36" s="50"/>
      <c r="FH36" s="50"/>
      <c r="FI36" s="50"/>
      <c r="FJ36" s="50"/>
      <c r="FK36" s="50"/>
      <c r="FL36" s="50"/>
      <c r="FM36" s="59"/>
      <c r="FN36" s="60"/>
      <c r="FO36" s="17"/>
      <c r="FP36" s="17"/>
      <c r="FQ36" s="58"/>
      <c r="FR36" s="50"/>
      <c r="FS36" s="50"/>
      <c r="FT36" s="50"/>
      <c r="FU36" s="50"/>
      <c r="FV36" s="50"/>
      <c r="FW36" s="50"/>
      <c r="FX36" s="59"/>
      <c r="FY36" s="60"/>
      <c r="FZ36" s="17"/>
      <c r="GA36" s="17"/>
      <c r="GB36" s="58"/>
      <c r="GC36" s="50"/>
      <c r="GD36" s="50"/>
      <c r="GE36" s="50"/>
      <c r="GF36" s="50"/>
      <c r="GG36" s="50"/>
      <c r="GH36" s="50"/>
      <c r="GI36" s="59"/>
      <c r="GJ36" s="60"/>
      <c r="GK36" s="17"/>
      <c r="GL36" s="17"/>
      <c r="GM36" s="58"/>
      <c r="GN36" s="50"/>
      <c r="GO36" s="50"/>
      <c r="GP36" s="50"/>
      <c r="GQ36" s="50"/>
      <c r="GR36" s="50"/>
      <c r="GS36" s="50"/>
      <c r="GT36" s="59"/>
      <c r="GU36" s="60"/>
      <c r="GV36" s="17"/>
      <c r="GW36" s="17"/>
      <c r="GX36" s="58"/>
      <c r="GY36" s="50"/>
      <c r="GZ36" s="50"/>
      <c r="HA36" s="50"/>
      <c r="HB36" s="50"/>
      <c r="HC36" s="50"/>
      <c r="HD36" s="50"/>
      <c r="HE36" s="59"/>
      <c r="HF36" s="60"/>
      <c r="HG36" s="17"/>
      <c r="HH36" s="17"/>
      <c r="HI36" s="58"/>
      <c r="HJ36" s="50"/>
      <c r="HK36" s="50"/>
      <c r="HL36" s="50"/>
      <c r="HM36" s="50"/>
      <c r="HN36" s="50"/>
      <c r="HO36" s="50"/>
      <c r="HP36" s="59"/>
      <c r="HQ36" s="60"/>
      <c r="HR36" s="17"/>
      <c r="HS36" s="17"/>
    </row>
    <row r="37" spans="1:227" x14ac:dyDescent="0.3">
      <c r="A37" s="96">
        <v>4</v>
      </c>
      <c r="B37" s="1218"/>
      <c r="C37" s="57"/>
      <c r="D37" s="57"/>
      <c r="E37" s="59"/>
      <c r="F37" s="59"/>
      <c r="G37" s="17"/>
      <c r="H37" s="58"/>
      <c r="I37" s="50"/>
      <c r="J37" s="50"/>
      <c r="K37" s="50"/>
      <c r="L37" s="50"/>
      <c r="M37" s="50"/>
      <c r="N37" s="50"/>
      <c r="O37" s="59"/>
      <c r="P37" s="60"/>
      <c r="Q37" s="17"/>
      <c r="R37" s="17"/>
      <c r="S37" s="58"/>
      <c r="T37" s="50"/>
      <c r="U37" s="50"/>
      <c r="V37" s="50"/>
      <c r="W37" s="50"/>
      <c r="X37" s="50"/>
      <c r="Y37" s="50"/>
      <c r="Z37" s="59"/>
      <c r="AA37" s="60"/>
      <c r="AB37" s="17"/>
      <c r="AC37" s="17"/>
      <c r="AD37" s="58"/>
      <c r="AE37" s="50"/>
      <c r="AF37" s="50"/>
      <c r="AG37" s="50"/>
      <c r="AH37" s="50"/>
      <c r="AI37" s="50"/>
      <c r="AJ37" s="50"/>
      <c r="AK37" s="59"/>
      <c r="AL37" s="60"/>
      <c r="AM37" s="17"/>
      <c r="AN37" s="17"/>
      <c r="AO37" s="58"/>
      <c r="AP37" s="50"/>
      <c r="AQ37" s="50"/>
      <c r="AR37" s="50"/>
      <c r="AS37" s="50"/>
      <c r="AT37" s="50"/>
      <c r="AU37" s="50"/>
      <c r="AV37" s="59"/>
      <c r="AW37" s="60"/>
      <c r="AX37" s="17"/>
      <c r="AY37" s="17"/>
      <c r="AZ37" s="58"/>
      <c r="BA37" s="50"/>
      <c r="BB37" s="50"/>
      <c r="BC37" s="50"/>
      <c r="BD37" s="50"/>
      <c r="BE37" s="50"/>
      <c r="BF37" s="50"/>
      <c r="BG37" s="59"/>
      <c r="BH37" s="60"/>
      <c r="BI37" s="17"/>
      <c r="BJ37" s="17"/>
      <c r="BK37" s="58"/>
      <c r="BL37" s="50"/>
      <c r="BM37" s="50"/>
      <c r="BN37" s="50"/>
      <c r="BO37" s="50"/>
      <c r="BP37" s="50"/>
      <c r="BQ37" s="50"/>
      <c r="BR37" s="59"/>
      <c r="BS37" s="60"/>
      <c r="BT37" s="17"/>
      <c r="BU37" s="17"/>
      <c r="BV37" s="58"/>
      <c r="BW37" s="50"/>
      <c r="BX37" s="50"/>
      <c r="BY37" s="50"/>
      <c r="BZ37" s="50"/>
      <c r="CA37" s="50"/>
      <c r="CB37" s="50"/>
      <c r="CC37" s="59"/>
      <c r="CD37" s="60"/>
      <c r="CE37" s="17"/>
      <c r="CF37" s="17"/>
      <c r="CG37" s="58"/>
      <c r="CH37" s="50"/>
      <c r="CI37" s="50"/>
      <c r="CJ37" s="50"/>
      <c r="CK37" s="50"/>
      <c r="CL37" s="50"/>
      <c r="CM37" s="50"/>
      <c r="CN37" s="59"/>
      <c r="CO37" s="60"/>
      <c r="CP37" s="17"/>
      <c r="CQ37" s="17"/>
      <c r="CR37" s="58"/>
      <c r="CS37" s="50"/>
      <c r="CT37" s="50"/>
      <c r="CU37" s="50"/>
      <c r="CV37" s="50"/>
      <c r="CW37" s="50"/>
      <c r="CX37" s="50"/>
      <c r="CY37" s="59"/>
      <c r="CZ37" s="60"/>
      <c r="DA37" s="17"/>
      <c r="DB37" s="17"/>
      <c r="DC37" s="58"/>
      <c r="DD37" s="50"/>
      <c r="DE37" s="50"/>
      <c r="DF37" s="50"/>
      <c r="DG37" s="50"/>
      <c r="DH37" s="50"/>
      <c r="DI37" s="50"/>
      <c r="DJ37" s="59"/>
      <c r="DK37" s="60"/>
      <c r="DL37" s="17"/>
      <c r="DM37" s="17"/>
      <c r="DN37" s="58"/>
      <c r="DO37" s="50"/>
      <c r="DP37" s="50"/>
      <c r="DQ37" s="50"/>
      <c r="DR37" s="50"/>
      <c r="DS37" s="50"/>
      <c r="DT37" s="50"/>
      <c r="DU37" s="59"/>
      <c r="DV37" s="60"/>
      <c r="DW37" s="17"/>
      <c r="DX37" s="17"/>
      <c r="DY37" s="58"/>
      <c r="DZ37" s="50"/>
      <c r="EA37" s="50"/>
      <c r="EB37" s="50"/>
      <c r="EC37" s="50"/>
      <c r="ED37" s="50"/>
      <c r="EE37" s="50"/>
      <c r="EF37" s="59"/>
      <c r="EG37" s="60"/>
      <c r="EH37" s="17"/>
      <c r="EI37" s="17"/>
      <c r="EJ37" s="58"/>
      <c r="EK37" s="50"/>
      <c r="EL37" s="50"/>
      <c r="EM37" s="50"/>
      <c r="EN37" s="50"/>
      <c r="EO37" s="50"/>
      <c r="EP37" s="50"/>
      <c r="EQ37" s="59"/>
      <c r="ER37" s="60"/>
      <c r="ES37" s="17"/>
      <c r="ET37" s="17"/>
      <c r="EU37" s="58"/>
      <c r="EV37" s="50"/>
      <c r="EW37" s="50"/>
      <c r="EX37" s="50"/>
      <c r="EY37" s="50"/>
      <c r="EZ37" s="50"/>
      <c r="FA37" s="50"/>
      <c r="FB37" s="59"/>
      <c r="FC37" s="60"/>
      <c r="FD37" s="17"/>
      <c r="FE37" s="17"/>
      <c r="FF37" s="58"/>
      <c r="FG37" s="50"/>
      <c r="FH37" s="50"/>
      <c r="FI37" s="50"/>
      <c r="FJ37" s="50"/>
      <c r="FK37" s="50"/>
      <c r="FL37" s="50"/>
      <c r="FM37" s="59"/>
      <c r="FN37" s="60"/>
      <c r="FO37" s="17"/>
      <c r="FP37" s="17"/>
      <c r="FQ37" s="58"/>
      <c r="FR37" s="50"/>
      <c r="FS37" s="50"/>
      <c r="FT37" s="50"/>
      <c r="FU37" s="50"/>
      <c r="FV37" s="50"/>
      <c r="FW37" s="50"/>
      <c r="FX37" s="59"/>
      <c r="FY37" s="60"/>
      <c r="FZ37" s="17"/>
      <c r="GA37" s="17"/>
      <c r="GB37" s="58"/>
      <c r="GC37" s="50"/>
      <c r="GD37" s="50"/>
      <c r="GE37" s="50"/>
      <c r="GF37" s="50"/>
      <c r="GG37" s="50"/>
      <c r="GH37" s="50"/>
      <c r="GI37" s="59"/>
      <c r="GJ37" s="60"/>
      <c r="GK37" s="17"/>
      <c r="GL37" s="17"/>
      <c r="GM37" s="58"/>
      <c r="GN37" s="50"/>
      <c r="GO37" s="50"/>
      <c r="GP37" s="50"/>
      <c r="GQ37" s="50"/>
      <c r="GR37" s="50"/>
      <c r="GS37" s="50"/>
      <c r="GT37" s="59"/>
      <c r="GU37" s="60"/>
      <c r="GV37" s="17"/>
      <c r="GW37" s="17"/>
      <c r="GX37" s="58"/>
      <c r="GY37" s="50"/>
      <c r="GZ37" s="50"/>
      <c r="HA37" s="50"/>
      <c r="HB37" s="50"/>
      <c r="HC37" s="50"/>
      <c r="HD37" s="50"/>
      <c r="HE37" s="59"/>
      <c r="HF37" s="60"/>
      <c r="HG37" s="17"/>
      <c r="HH37" s="17"/>
      <c r="HI37" s="58"/>
      <c r="HJ37" s="50"/>
      <c r="HK37" s="50"/>
      <c r="HL37" s="50"/>
      <c r="HM37" s="50"/>
      <c r="HN37" s="50"/>
      <c r="HO37" s="50"/>
      <c r="HP37" s="59"/>
      <c r="HQ37" s="60"/>
      <c r="HR37" s="17"/>
      <c r="HS37" s="17"/>
    </row>
    <row r="38" spans="1:227" x14ac:dyDescent="0.3">
      <c r="A38" s="96">
        <v>5</v>
      </c>
      <c r="B38" s="1218"/>
      <c r="C38" s="57"/>
      <c r="D38" s="57"/>
      <c r="E38" s="59"/>
      <c r="F38" s="59"/>
      <c r="G38" s="17"/>
      <c r="H38" s="58"/>
      <c r="I38" s="50"/>
      <c r="J38" s="50"/>
      <c r="K38" s="50"/>
      <c r="L38" s="50"/>
      <c r="M38" s="50"/>
      <c r="N38" s="50"/>
      <c r="O38" s="59"/>
      <c r="P38" s="60"/>
      <c r="Q38" s="17"/>
      <c r="R38" s="17"/>
      <c r="S38" s="58"/>
      <c r="T38" s="50"/>
      <c r="U38" s="50"/>
      <c r="V38" s="50"/>
      <c r="W38" s="50"/>
      <c r="X38" s="50"/>
      <c r="Y38" s="50"/>
      <c r="Z38" s="59"/>
      <c r="AA38" s="60"/>
      <c r="AB38" s="17"/>
      <c r="AC38" s="17"/>
      <c r="AD38" s="58"/>
      <c r="AE38" s="50"/>
      <c r="AF38" s="50"/>
      <c r="AG38" s="50"/>
      <c r="AH38" s="50"/>
      <c r="AI38" s="50"/>
      <c r="AJ38" s="50"/>
      <c r="AK38" s="59"/>
      <c r="AL38" s="60"/>
      <c r="AM38" s="17"/>
      <c r="AN38" s="17"/>
      <c r="AO38" s="58"/>
      <c r="AP38" s="50"/>
      <c r="AQ38" s="50"/>
      <c r="AR38" s="50"/>
      <c r="AS38" s="50"/>
      <c r="AT38" s="50"/>
      <c r="AU38" s="50"/>
      <c r="AV38" s="59"/>
      <c r="AW38" s="60"/>
      <c r="AX38" s="17"/>
      <c r="AY38" s="17"/>
      <c r="AZ38" s="58"/>
      <c r="BA38" s="50"/>
      <c r="BB38" s="50"/>
      <c r="BC38" s="50"/>
      <c r="BD38" s="50"/>
      <c r="BE38" s="50"/>
      <c r="BF38" s="50"/>
      <c r="BG38" s="59"/>
      <c r="BH38" s="60"/>
      <c r="BI38" s="17"/>
      <c r="BJ38" s="17"/>
      <c r="BK38" s="58"/>
      <c r="BL38" s="50"/>
      <c r="BM38" s="50"/>
      <c r="BN38" s="50"/>
      <c r="BO38" s="50"/>
      <c r="BP38" s="50"/>
      <c r="BQ38" s="50"/>
      <c r="BR38" s="59"/>
      <c r="BS38" s="60"/>
      <c r="BT38" s="17"/>
      <c r="BU38" s="17"/>
      <c r="BV38" s="58"/>
      <c r="BW38" s="50"/>
      <c r="BX38" s="50"/>
      <c r="BY38" s="50"/>
      <c r="BZ38" s="50"/>
      <c r="CA38" s="50"/>
      <c r="CB38" s="50"/>
      <c r="CC38" s="59"/>
      <c r="CD38" s="60"/>
      <c r="CE38" s="17"/>
      <c r="CF38" s="17"/>
      <c r="CG38" s="58"/>
      <c r="CH38" s="50"/>
      <c r="CI38" s="50"/>
      <c r="CJ38" s="50"/>
      <c r="CK38" s="50"/>
      <c r="CL38" s="50"/>
      <c r="CM38" s="50"/>
      <c r="CN38" s="59"/>
      <c r="CO38" s="60"/>
      <c r="CP38" s="17"/>
      <c r="CQ38" s="17"/>
      <c r="CR38" s="58"/>
      <c r="CS38" s="50"/>
      <c r="CT38" s="50"/>
      <c r="CU38" s="50"/>
      <c r="CV38" s="50"/>
      <c r="CW38" s="50"/>
      <c r="CX38" s="50"/>
      <c r="CY38" s="59"/>
      <c r="CZ38" s="60"/>
      <c r="DA38" s="17"/>
      <c r="DB38" s="17"/>
      <c r="DC38" s="58"/>
      <c r="DD38" s="50"/>
      <c r="DE38" s="50"/>
      <c r="DF38" s="50"/>
      <c r="DG38" s="50"/>
      <c r="DH38" s="50"/>
      <c r="DI38" s="50"/>
      <c r="DJ38" s="59"/>
      <c r="DK38" s="60"/>
      <c r="DL38" s="17"/>
      <c r="DM38" s="17"/>
      <c r="DN38" s="58"/>
      <c r="DO38" s="50"/>
      <c r="DP38" s="50"/>
      <c r="DQ38" s="50"/>
      <c r="DR38" s="50"/>
      <c r="DS38" s="50"/>
      <c r="DT38" s="50"/>
      <c r="DU38" s="59"/>
      <c r="DV38" s="60"/>
      <c r="DW38" s="17"/>
      <c r="DX38" s="17"/>
      <c r="DY38" s="58"/>
      <c r="DZ38" s="50"/>
      <c r="EA38" s="50"/>
      <c r="EB38" s="50"/>
      <c r="EC38" s="50"/>
      <c r="ED38" s="50"/>
      <c r="EE38" s="50"/>
      <c r="EF38" s="59"/>
      <c r="EG38" s="60"/>
      <c r="EH38" s="17"/>
      <c r="EI38" s="17"/>
      <c r="EJ38" s="58"/>
      <c r="EK38" s="50"/>
      <c r="EL38" s="50"/>
      <c r="EM38" s="50"/>
      <c r="EN38" s="50"/>
      <c r="EO38" s="50"/>
      <c r="EP38" s="50"/>
      <c r="EQ38" s="59"/>
      <c r="ER38" s="60"/>
      <c r="ES38" s="17"/>
      <c r="ET38" s="17"/>
      <c r="EU38" s="58"/>
      <c r="EV38" s="50"/>
      <c r="EW38" s="50"/>
      <c r="EX38" s="50"/>
      <c r="EY38" s="50"/>
      <c r="EZ38" s="50"/>
      <c r="FA38" s="50"/>
      <c r="FB38" s="59"/>
      <c r="FC38" s="60"/>
      <c r="FD38" s="17"/>
      <c r="FE38" s="17"/>
      <c r="FF38" s="58"/>
      <c r="FG38" s="50"/>
      <c r="FH38" s="50"/>
      <c r="FI38" s="50"/>
      <c r="FJ38" s="50"/>
      <c r="FK38" s="50"/>
      <c r="FL38" s="50"/>
      <c r="FM38" s="59"/>
      <c r="FN38" s="60"/>
      <c r="FO38" s="17"/>
      <c r="FP38" s="17"/>
      <c r="FQ38" s="58"/>
      <c r="FR38" s="50"/>
      <c r="FS38" s="50"/>
      <c r="FT38" s="50"/>
      <c r="FU38" s="50"/>
      <c r="FV38" s="50"/>
      <c r="FW38" s="50"/>
      <c r="FX38" s="59"/>
      <c r="FY38" s="60"/>
      <c r="FZ38" s="17"/>
      <c r="GA38" s="17"/>
      <c r="GB38" s="58"/>
      <c r="GC38" s="50"/>
      <c r="GD38" s="50"/>
      <c r="GE38" s="50"/>
      <c r="GF38" s="50"/>
      <c r="GG38" s="50"/>
      <c r="GH38" s="50"/>
      <c r="GI38" s="59"/>
      <c r="GJ38" s="60"/>
      <c r="GK38" s="17"/>
      <c r="GL38" s="17"/>
      <c r="GM38" s="58"/>
      <c r="GN38" s="50"/>
      <c r="GO38" s="50"/>
      <c r="GP38" s="50"/>
      <c r="GQ38" s="50"/>
      <c r="GR38" s="50"/>
      <c r="GS38" s="50"/>
      <c r="GT38" s="59"/>
      <c r="GU38" s="60"/>
      <c r="GV38" s="17"/>
      <c r="GW38" s="17"/>
      <c r="GX38" s="58"/>
      <c r="GY38" s="50"/>
      <c r="GZ38" s="50"/>
      <c r="HA38" s="50"/>
      <c r="HB38" s="50"/>
      <c r="HC38" s="50"/>
      <c r="HD38" s="50"/>
      <c r="HE38" s="59"/>
      <c r="HF38" s="60"/>
      <c r="HG38" s="17"/>
      <c r="HH38" s="17"/>
      <c r="HI38" s="58"/>
      <c r="HJ38" s="50"/>
      <c r="HK38" s="50"/>
      <c r="HL38" s="50"/>
      <c r="HM38" s="50"/>
      <c r="HN38" s="50"/>
      <c r="HO38" s="50"/>
      <c r="HP38" s="59"/>
      <c r="HQ38" s="60"/>
      <c r="HR38" s="17"/>
      <c r="HS38" s="17"/>
    </row>
    <row r="39" spans="1:227" x14ac:dyDescent="0.3">
      <c r="A39" s="55"/>
      <c r="B39" s="62"/>
      <c r="C39" s="57"/>
      <c r="D39" s="57"/>
      <c r="E39" s="59"/>
      <c r="F39" s="59"/>
      <c r="G39" s="17"/>
      <c r="H39" s="58"/>
      <c r="I39" s="50"/>
      <c r="J39" s="50"/>
      <c r="K39" s="50"/>
      <c r="L39" s="50"/>
      <c r="M39" s="50"/>
      <c r="N39" s="50"/>
      <c r="O39" s="59"/>
      <c r="P39" s="60"/>
      <c r="Q39" s="17"/>
      <c r="R39" s="17"/>
      <c r="S39" s="58"/>
      <c r="T39" s="50"/>
      <c r="U39" s="50"/>
      <c r="V39" s="50"/>
      <c r="W39" s="50"/>
      <c r="X39" s="50"/>
      <c r="Y39" s="50"/>
      <c r="Z39" s="59"/>
      <c r="AA39" s="60"/>
      <c r="AB39" s="17"/>
      <c r="AC39" s="17"/>
      <c r="AD39" s="58"/>
      <c r="AE39" s="50"/>
      <c r="AF39" s="50"/>
      <c r="AG39" s="50"/>
      <c r="AH39" s="50"/>
      <c r="AI39" s="50"/>
      <c r="AJ39" s="50"/>
      <c r="AK39" s="59"/>
      <c r="AL39" s="60"/>
      <c r="AM39" s="17"/>
      <c r="AN39" s="17"/>
      <c r="AO39" s="58"/>
      <c r="AP39" s="50"/>
      <c r="AQ39" s="50"/>
      <c r="AR39" s="50"/>
      <c r="AS39" s="50"/>
      <c r="AT39" s="50"/>
      <c r="AU39" s="50"/>
      <c r="AV39" s="59"/>
      <c r="AW39" s="60"/>
      <c r="AX39" s="17"/>
      <c r="AY39" s="17"/>
      <c r="AZ39" s="58"/>
      <c r="BA39" s="50"/>
      <c r="BB39" s="50"/>
      <c r="BC39" s="50"/>
      <c r="BD39" s="50"/>
      <c r="BE39" s="50"/>
      <c r="BF39" s="50"/>
      <c r="BG39" s="59"/>
      <c r="BH39" s="60"/>
      <c r="BI39" s="17"/>
      <c r="BJ39" s="17"/>
      <c r="BK39" s="58"/>
      <c r="BL39" s="50"/>
      <c r="BM39" s="50"/>
      <c r="BN39" s="50"/>
      <c r="BO39" s="50"/>
      <c r="BP39" s="50"/>
      <c r="BQ39" s="50"/>
      <c r="BR39" s="59"/>
      <c r="BS39" s="60"/>
      <c r="BT39" s="17"/>
      <c r="BU39" s="17"/>
      <c r="BV39" s="58"/>
      <c r="BW39" s="50"/>
      <c r="BX39" s="50"/>
      <c r="BY39" s="50"/>
      <c r="BZ39" s="50"/>
      <c r="CA39" s="50"/>
      <c r="CB39" s="50"/>
      <c r="CC39" s="59"/>
      <c r="CD39" s="60"/>
      <c r="CE39" s="17"/>
      <c r="CF39" s="17"/>
      <c r="CG39" s="58"/>
      <c r="CH39" s="50"/>
      <c r="CI39" s="50"/>
      <c r="CJ39" s="50"/>
      <c r="CK39" s="50"/>
      <c r="CL39" s="50"/>
      <c r="CM39" s="50"/>
      <c r="CN39" s="59"/>
      <c r="CO39" s="60"/>
      <c r="CP39" s="17"/>
      <c r="CQ39" s="17"/>
      <c r="CR39" s="58"/>
      <c r="CS39" s="50"/>
      <c r="CT39" s="50"/>
      <c r="CU39" s="50"/>
      <c r="CV39" s="50"/>
      <c r="CW39" s="50"/>
      <c r="CX39" s="50"/>
      <c r="CY39" s="59"/>
      <c r="CZ39" s="60"/>
      <c r="DA39" s="17"/>
      <c r="DB39" s="17"/>
      <c r="DC39" s="58"/>
      <c r="DD39" s="50"/>
      <c r="DE39" s="50"/>
      <c r="DF39" s="50"/>
      <c r="DG39" s="50"/>
      <c r="DH39" s="50"/>
      <c r="DI39" s="50"/>
      <c r="DJ39" s="59"/>
      <c r="DK39" s="60"/>
      <c r="DL39" s="17"/>
      <c r="DM39" s="17"/>
      <c r="DN39" s="58"/>
      <c r="DO39" s="50"/>
      <c r="DP39" s="50"/>
      <c r="DQ39" s="50"/>
      <c r="DR39" s="50"/>
      <c r="DS39" s="50"/>
      <c r="DT39" s="50"/>
      <c r="DU39" s="59"/>
      <c r="DV39" s="60"/>
      <c r="DW39" s="17"/>
      <c r="DX39" s="17"/>
      <c r="DY39" s="58"/>
      <c r="DZ39" s="50"/>
      <c r="EA39" s="50"/>
      <c r="EB39" s="50"/>
      <c r="EC39" s="50"/>
      <c r="ED39" s="50"/>
      <c r="EE39" s="50"/>
      <c r="EF39" s="59"/>
      <c r="EG39" s="60"/>
      <c r="EH39" s="17"/>
      <c r="EI39" s="17"/>
      <c r="EJ39" s="58"/>
      <c r="EK39" s="50"/>
      <c r="EL39" s="50"/>
      <c r="EM39" s="50"/>
      <c r="EN39" s="50"/>
      <c r="EO39" s="50"/>
      <c r="EP39" s="50"/>
      <c r="EQ39" s="59"/>
      <c r="ER39" s="60"/>
      <c r="ES39" s="17"/>
      <c r="ET39" s="17"/>
      <c r="EU39" s="58"/>
      <c r="EV39" s="50"/>
      <c r="EW39" s="50"/>
      <c r="EX39" s="50"/>
      <c r="EY39" s="50"/>
      <c r="EZ39" s="50"/>
      <c r="FA39" s="50"/>
      <c r="FB39" s="59"/>
      <c r="FC39" s="60"/>
      <c r="FD39" s="17"/>
      <c r="FE39" s="17"/>
      <c r="FF39" s="58"/>
      <c r="FG39" s="50"/>
      <c r="FH39" s="50"/>
      <c r="FI39" s="50"/>
      <c r="FJ39" s="50"/>
      <c r="FK39" s="50"/>
      <c r="FL39" s="50"/>
      <c r="FM39" s="59"/>
      <c r="FN39" s="60"/>
      <c r="FO39" s="17"/>
      <c r="FP39" s="17"/>
      <c r="FQ39" s="58"/>
      <c r="FR39" s="50"/>
      <c r="FS39" s="50"/>
      <c r="FT39" s="50"/>
      <c r="FU39" s="50"/>
      <c r="FV39" s="50"/>
      <c r="FW39" s="50"/>
      <c r="FX39" s="59"/>
      <c r="FY39" s="60"/>
      <c r="FZ39" s="17"/>
      <c r="GA39" s="17"/>
      <c r="GB39" s="58"/>
      <c r="GC39" s="50"/>
      <c r="GD39" s="50"/>
      <c r="GE39" s="50"/>
      <c r="GF39" s="50"/>
      <c r="GG39" s="50"/>
      <c r="GH39" s="50"/>
      <c r="GI39" s="59"/>
      <c r="GJ39" s="60"/>
      <c r="GK39" s="17"/>
      <c r="GL39" s="17"/>
      <c r="GM39" s="58"/>
      <c r="GN39" s="50"/>
      <c r="GO39" s="50"/>
      <c r="GP39" s="50"/>
      <c r="GQ39" s="50"/>
      <c r="GR39" s="50"/>
      <c r="GS39" s="50"/>
      <c r="GT39" s="59"/>
      <c r="GU39" s="60"/>
      <c r="GV39" s="17"/>
      <c r="GW39" s="17"/>
      <c r="GX39" s="58"/>
      <c r="GY39" s="50"/>
      <c r="GZ39" s="50"/>
      <c r="HA39" s="50"/>
      <c r="HB39" s="50"/>
      <c r="HC39" s="50"/>
      <c r="HD39" s="50"/>
      <c r="HE39" s="59"/>
      <c r="HF39" s="60"/>
      <c r="HG39" s="17"/>
      <c r="HH39" s="17"/>
      <c r="HI39" s="58"/>
      <c r="HJ39" s="50"/>
      <c r="HK39" s="50"/>
      <c r="HL39" s="50"/>
      <c r="HM39" s="50"/>
      <c r="HN39" s="50"/>
      <c r="HO39" s="50"/>
      <c r="HP39" s="59"/>
      <c r="HQ39" s="60"/>
      <c r="HR39" s="17"/>
      <c r="HS39" s="17"/>
    </row>
    <row r="40" spans="1:227" x14ac:dyDescent="0.3">
      <c r="A40" s="55"/>
      <c r="B40" s="63"/>
      <c r="C40" s="57"/>
      <c r="D40" s="57"/>
      <c r="E40" s="59"/>
      <c r="F40" s="59"/>
      <c r="G40" s="17"/>
      <c r="H40" s="58"/>
      <c r="I40" s="50"/>
      <c r="J40" s="50"/>
      <c r="K40" s="50"/>
      <c r="L40" s="50"/>
      <c r="M40" s="50"/>
      <c r="N40" s="50"/>
      <c r="O40" s="59"/>
      <c r="P40" s="60"/>
      <c r="Q40" s="17"/>
      <c r="R40" s="17"/>
      <c r="S40" s="58"/>
      <c r="T40" s="50"/>
      <c r="U40" s="50"/>
      <c r="V40" s="50"/>
      <c r="W40" s="50"/>
      <c r="X40" s="50"/>
      <c r="Y40" s="50"/>
      <c r="Z40" s="59"/>
      <c r="AA40" s="60"/>
      <c r="AB40" s="17"/>
      <c r="AC40" s="17"/>
      <c r="AD40" s="58"/>
      <c r="AE40" s="50"/>
      <c r="AF40" s="50"/>
      <c r="AG40" s="50"/>
      <c r="AH40" s="50"/>
      <c r="AI40" s="50"/>
      <c r="AJ40" s="50"/>
      <c r="AK40" s="59"/>
      <c r="AL40" s="60"/>
      <c r="AM40" s="17"/>
      <c r="AN40" s="17"/>
      <c r="AO40" s="58"/>
      <c r="AP40" s="50"/>
      <c r="AQ40" s="50"/>
      <c r="AR40" s="50"/>
      <c r="AS40" s="50"/>
      <c r="AT40" s="50"/>
      <c r="AU40" s="50"/>
      <c r="AV40" s="59"/>
      <c r="AW40" s="60"/>
      <c r="AX40" s="17"/>
      <c r="AY40" s="17"/>
      <c r="AZ40" s="58"/>
      <c r="BA40" s="50"/>
      <c r="BB40" s="50"/>
      <c r="BC40" s="50"/>
      <c r="BD40" s="50"/>
      <c r="BE40" s="50"/>
      <c r="BF40" s="50"/>
      <c r="BG40" s="59"/>
      <c r="BH40" s="60"/>
      <c r="BI40" s="17"/>
      <c r="BJ40" s="17"/>
      <c r="BK40" s="58"/>
      <c r="BL40" s="50"/>
      <c r="BM40" s="50"/>
      <c r="BN40" s="50"/>
      <c r="BO40" s="50"/>
      <c r="BP40" s="50"/>
      <c r="BQ40" s="50"/>
      <c r="BR40" s="59"/>
      <c r="BS40" s="60"/>
      <c r="BT40" s="17"/>
      <c r="BU40" s="17"/>
      <c r="BV40" s="58"/>
      <c r="BW40" s="50"/>
      <c r="BX40" s="50"/>
      <c r="BY40" s="50"/>
      <c r="BZ40" s="50"/>
      <c r="CA40" s="50"/>
      <c r="CB40" s="50"/>
      <c r="CC40" s="59"/>
      <c r="CD40" s="60"/>
      <c r="CE40" s="17"/>
      <c r="CF40" s="17"/>
      <c r="CG40" s="58"/>
      <c r="CH40" s="50"/>
      <c r="CI40" s="50"/>
      <c r="CJ40" s="50"/>
      <c r="CK40" s="50"/>
      <c r="CL40" s="50"/>
      <c r="CM40" s="50"/>
      <c r="CN40" s="59"/>
      <c r="CO40" s="60"/>
      <c r="CP40" s="17"/>
      <c r="CQ40" s="17"/>
      <c r="CR40" s="58"/>
      <c r="CS40" s="50"/>
      <c r="CT40" s="50"/>
      <c r="CU40" s="50"/>
      <c r="CV40" s="50"/>
      <c r="CW40" s="50"/>
      <c r="CX40" s="50"/>
      <c r="CY40" s="59"/>
      <c r="CZ40" s="60"/>
      <c r="DA40" s="17"/>
      <c r="DB40" s="17"/>
      <c r="DC40" s="58"/>
      <c r="DD40" s="50"/>
      <c r="DE40" s="50"/>
      <c r="DF40" s="50"/>
      <c r="DG40" s="50"/>
      <c r="DH40" s="50"/>
      <c r="DI40" s="50"/>
      <c r="DJ40" s="59"/>
      <c r="DK40" s="60"/>
      <c r="DL40" s="17"/>
      <c r="DM40" s="17"/>
      <c r="DN40" s="58"/>
      <c r="DO40" s="50"/>
      <c r="DP40" s="50"/>
      <c r="DQ40" s="50"/>
      <c r="DR40" s="50"/>
      <c r="DS40" s="50"/>
      <c r="DT40" s="50"/>
      <c r="DU40" s="59"/>
      <c r="DV40" s="60"/>
      <c r="DW40" s="17"/>
      <c r="DX40" s="17"/>
      <c r="DY40" s="58"/>
      <c r="DZ40" s="50"/>
      <c r="EA40" s="50"/>
      <c r="EB40" s="50"/>
      <c r="EC40" s="50"/>
      <c r="ED40" s="50"/>
      <c r="EE40" s="50"/>
      <c r="EF40" s="59"/>
      <c r="EG40" s="60"/>
      <c r="EH40" s="17"/>
      <c r="EI40" s="17"/>
      <c r="EJ40" s="58"/>
      <c r="EK40" s="50"/>
      <c r="EL40" s="50"/>
      <c r="EM40" s="50"/>
      <c r="EN40" s="50"/>
      <c r="EO40" s="50"/>
      <c r="EP40" s="50"/>
      <c r="EQ40" s="59"/>
      <c r="ER40" s="60"/>
      <c r="ES40" s="17"/>
      <c r="ET40" s="17"/>
      <c r="EU40" s="58"/>
      <c r="EV40" s="50"/>
      <c r="EW40" s="50"/>
      <c r="EX40" s="50"/>
      <c r="EY40" s="50"/>
      <c r="EZ40" s="50"/>
      <c r="FA40" s="50"/>
      <c r="FB40" s="59"/>
      <c r="FC40" s="60"/>
      <c r="FD40" s="17"/>
      <c r="FE40" s="17"/>
      <c r="FF40" s="58"/>
      <c r="FG40" s="50"/>
      <c r="FH40" s="50"/>
      <c r="FI40" s="50"/>
      <c r="FJ40" s="50"/>
      <c r="FK40" s="50"/>
      <c r="FL40" s="50"/>
      <c r="FM40" s="59"/>
      <c r="FN40" s="60"/>
      <c r="FO40" s="17"/>
      <c r="FP40" s="17"/>
      <c r="FQ40" s="58"/>
      <c r="FR40" s="50"/>
      <c r="FS40" s="50"/>
      <c r="FT40" s="50"/>
      <c r="FU40" s="50"/>
      <c r="FV40" s="50"/>
      <c r="FW40" s="50"/>
      <c r="FX40" s="59"/>
      <c r="FY40" s="60"/>
      <c r="FZ40" s="17"/>
      <c r="GA40" s="17"/>
      <c r="GB40" s="58"/>
      <c r="GC40" s="50"/>
      <c r="GD40" s="50"/>
      <c r="GE40" s="50"/>
      <c r="GF40" s="50"/>
      <c r="GG40" s="50"/>
      <c r="GH40" s="50"/>
      <c r="GI40" s="59"/>
      <c r="GJ40" s="60"/>
      <c r="GK40" s="17"/>
      <c r="GL40" s="17"/>
      <c r="GM40" s="58"/>
      <c r="GN40" s="50"/>
      <c r="GO40" s="50"/>
      <c r="GP40" s="50"/>
      <c r="GQ40" s="50"/>
      <c r="GR40" s="50"/>
      <c r="GS40" s="50"/>
      <c r="GT40" s="59"/>
      <c r="GU40" s="60"/>
      <c r="GV40" s="17"/>
      <c r="GW40" s="17"/>
      <c r="GX40" s="58"/>
      <c r="GY40" s="50"/>
      <c r="GZ40" s="50"/>
      <c r="HA40" s="50"/>
      <c r="HB40" s="50"/>
      <c r="HC40" s="50"/>
      <c r="HD40" s="50"/>
      <c r="HE40" s="59"/>
      <c r="HF40" s="60"/>
      <c r="HG40" s="17"/>
      <c r="HH40" s="17"/>
      <c r="HI40" s="58"/>
      <c r="HJ40" s="50"/>
      <c r="HK40" s="50"/>
      <c r="HL40" s="50"/>
      <c r="HM40" s="50"/>
      <c r="HN40" s="50"/>
      <c r="HO40" s="50"/>
      <c r="HP40" s="59"/>
      <c r="HQ40" s="60"/>
      <c r="HR40" s="17"/>
      <c r="HS40" s="17"/>
    </row>
    <row r="41" spans="1:227" x14ac:dyDescent="0.3">
      <c r="A41" s="55"/>
      <c r="B41" s="56"/>
      <c r="C41" s="57"/>
      <c r="D41" s="57"/>
      <c r="E41" s="59"/>
      <c r="F41" s="59"/>
      <c r="G41" s="17"/>
      <c r="H41" s="58"/>
      <c r="I41" s="50"/>
      <c r="J41" s="50"/>
      <c r="K41" s="50"/>
      <c r="L41" s="50"/>
      <c r="M41" s="50"/>
      <c r="N41" s="50"/>
      <c r="O41" s="59"/>
      <c r="P41" s="60"/>
      <c r="Q41" s="17"/>
      <c r="R41" s="17"/>
      <c r="S41" s="58"/>
      <c r="T41" s="50"/>
      <c r="U41" s="50"/>
      <c r="V41" s="50"/>
      <c r="W41" s="50"/>
      <c r="X41" s="50"/>
      <c r="Y41" s="50"/>
      <c r="Z41" s="59"/>
      <c r="AA41" s="60"/>
      <c r="AB41" s="17"/>
      <c r="AC41" s="17"/>
      <c r="AD41" s="58"/>
      <c r="AE41" s="50"/>
      <c r="AF41" s="50"/>
      <c r="AG41" s="50"/>
      <c r="AH41" s="50"/>
      <c r="AI41" s="50"/>
      <c r="AJ41" s="50"/>
      <c r="AK41" s="59"/>
      <c r="AL41" s="60"/>
      <c r="AM41" s="17"/>
      <c r="AN41" s="17"/>
      <c r="AO41" s="58"/>
      <c r="AP41" s="50"/>
      <c r="AQ41" s="50"/>
      <c r="AR41" s="50"/>
      <c r="AS41" s="50"/>
      <c r="AT41" s="50"/>
      <c r="AU41" s="50"/>
      <c r="AV41" s="59"/>
      <c r="AW41" s="60"/>
      <c r="AX41" s="17"/>
      <c r="AY41" s="17"/>
      <c r="AZ41" s="58"/>
      <c r="BA41" s="50"/>
      <c r="BB41" s="50"/>
      <c r="BC41" s="50"/>
      <c r="BD41" s="50"/>
      <c r="BE41" s="50"/>
      <c r="BF41" s="50"/>
      <c r="BG41" s="59"/>
      <c r="BH41" s="60"/>
      <c r="BI41" s="17"/>
      <c r="BJ41" s="17"/>
      <c r="BK41" s="58"/>
      <c r="BL41" s="50"/>
      <c r="BM41" s="50"/>
      <c r="BN41" s="50"/>
      <c r="BO41" s="50"/>
      <c r="BP41" s="50"/>
      <c r="BQ41" s="50"/>
      <c r="BR41" s="59"/>
      <c r="BS41" s="60"/>
      <c r="BT41" s="17"/>
      <c r="BU41" s="17"/>
      <c r="BV41" s="58"/>
      <c r="BW41" s="50"/>
      <c r="BX41" s="50"/>
      <c r="BY41" s="50"/>
      <c r="BZ41" s="50"/>
      <c r="CA41" s="50"/>
      <c r="CB41" s="50"/>
      <c r="CC41" s="59"/>
      <c r="CD41" s="60"/>
      <c r="CE41" s="17"/>
      <c r="CF41" s="17"/>
      <c r="CG41" s="58"/>
      <c r="CH41" s="50"/>
      <c r="CI41" s="50"/>
      <c r="CJ41" s="50"/>
      <c r="CK41" s="50"/>
      <c r="CL41" s="50"/>
      <c r="CM41" s="50"/>
      <c r="CN41" s="59"/>
      <c r="CO41" s="60"/>
      <c r="CP41" s="17"/>
      <c r="CQ41" s="17"/>
      <c r="CR41" s="58"/>
      <c r="CS41" s="50"/>
      <c r="CT41" s="50"/>
      <c r="CU41" s="50"/>
      <c r="CV41" s="50"/>
      <c r="CW41" s="50"/>
      <c r="CX41" s="50"/>
      <c r="CY41" s="59"/>
      <c r="CZ41" s="60"/>
      <c r="DA41" s="17"/>
      <c r="DB41" s="17"/>
      <c r="DC41" s="58"/>
      <c r="DD41" s="50"/>
      <c r="DE41" s="50"/>
      <c r="DF41" s="50"/>
      <c r="DG41" s="50"/>
      <c r="DH41" s="50"/>
      <c r="DI41" s="50"/>
      <c r="DJ41" s="59"/>
      <c r="DK41" s="60"/>
      <c r="DL41" s="17"/>
      <c r="DM41" s="17"/>
      <c r="DN41" s="58"/>
      <c r="DO41" s="50"/>
      <c r="DP41" s="50"/>
      <c r="DQ41" s="50"/>
      <c r="DR41" s="50"/>
      <c r="DS41" s="50"/>
      <c r="DT41" s="50"/>
      <c r="DU41" s="59"/>
      <c r="DV41" s="60"/>
      <c r="DW41" s="17"/>
      <c r="DX41" s="17"/>
      <c r="DY41" s="58"/>
      <c r="DZ41" s="50"/>
      <c r="EA41" s="50"/>
      <c r="EB41" s="50"/>
      <c r="EC41" s="50"/>
      <c r="ED41" s="50"/>
      <c r="EE41" s="50"/>
      <c r="EF41" s="59"/>
      <c r="EG41" s="60"/>
      <c r="EH41" s="17"/>
      <c r="EI41" s="17"/>
      <c r="EJ41" s="58"/>
      <c r="EK41" s="50"/>
      <c r="EL41" s="50"/>
      <c r="EM41" s="50"/>
      <c r="EN41" s="50"/>
      <c r="EO41" s="50"/>
      <c r="EP41" s="50"/>
      <c r="EQ41" s="59"/>
      <c r="ER41" s="60"/>
      <c r="ES41" s="17"/>
      <c r="ET41" s="17"/>
      <c r="EU41" s="58"/>
      <c r="EV41" s="50"/>
      <c r="EW41" s="50"/>
      <c r="EX41" s="50"/>
      <c r="EY41" s="50"/>
      <c r="EZ41" s="50"/>
      <c r="FA41" s="50"/>
      <c r="FB41" s="59"/>
      <c r="FC41" s="60"/>
      <c r="FD41" s="17"/>
      <c r="FE41" s="17"/>
      <c r="FF41" s="58"/>
      <c r="FG41" s="50"/>
      <c r="FH41" s="50"/>
      <c r="FI41" s="50"/>
      <c r="FJ41" s="50"/>
      <c r="FK41" s="50"/>
      <c r="FL41" s="50"/>
      <c r="FM41" s="59"/>
      <c r="FN41" s="60"/>
      <c r="FO41" s="17"/>
      <c r="FP41" s="17"/>
      <c r="FQ41" s="58"/>
      <c r="FR41" s="50"/>
      <c r="FS41" s="50"/>
      <c r="FT41" s="50"/>
      <c r="FU41" s="50"/>
      <c r="FV41" s="50"/>
      <c r="FW41" s="50"/>
      <c r="FX41" s="59"/>
      <c r="FY41" s="60"/>
      <c r="FZ41" s="17"/>
      <c r="GA41" s="17"/>
      <c r="GB41" s="58"/>
      <c r="GC41" s="50"/>
      <c r="GD41" s="50"/>
      <c r="GE41" s="50"/>
      <c r="GF41" s="50"/>
      <c r="GG41" s="50"/>
      <c r="GH41" s="50"/>
      <c r="GI41" s="59"/>
      <c r="GJ41" s="60"/>
      <c r="GK41" s="17"/>
      <c r="GL41" s="17"/>
      <c r="GM41" s="58"/>
      <c r="GN41" s="50"/>
      <c r="GO41" s="50"/>
      <c r="GP41" s="50"/>
      <c r="GQ41" s="50"/>
      <c r="GR41" s="50"/>
      <c r="GS41" s="50"/>
      <c r="GT41" s="59"/>
      <c r="GU41" s="60"/>
      <c r="GV41" s="17"/>
      <c r="GW41" s="17"/>
      <c r="GX41" s="58"/>
      <c r="GY41" s="50"/>
      <c r="GZ41" s="50"/>
      <c r="HA41" s="50"/>
      <c r="HB41" s="50"/>
      <c r="HC41" s="50"/>
      <c r="HD41" s="50"/>
      <c r="HE41" s="59"/>
      <c r="HF41" s="60"/>
      <c r="HG41" s="17"/>
      <c r="HH41" s="17"/>
      <c r="HI41" s="58"/>
      <c r="HJ41" s="50"/>
      <c r="HK41" s="50"/>
      <c r="HL41" s="50"/>
      <c r="HM41" s="50"/>
      <c r="HN41" s="50"/>
      <c r="HO41" s="50"/>
      <c r="HP41" s="59"/>
      <c r="HQ41" s="60"/>
      <c r="HR41" s="17"/>
      <c r="HS41" s="17"/>
    </row>
    <row r="42" spans="1:227" x14ac:dyDescent="0.3">
      <c r="A42" s="55"/>
      <c r="B42" s="56"/>
      <c r="C42" s="57"/>
      <c r="D42" s="57"/>
      <c r="E42" s="59"/>
      <c r="F42" s="59"/>
      <c r="G42" s="17"/>
      <c r="H42" s="58"/>
      <c r="I42" s="50"/>
      <c r="J42" s="50"/>
      <c r="K42" s="50"/>
      <c r="L42" s="50"/>
      <c r="M42" s="50"/>
      <c r="N42" s="50"/>
      <c r="O42" s="59"/>
      <c r="P42" s="60"/>
      <c r="Q42" s="17"/>
      <c r="R42" s="17"/>
      <c r="S42" s="58"/>
      <c r="T42" s="50"/>
      <c r="U42" s="50"/>
      <c r="V42" s="50"/>
      <c r="W42" s="50"/>
      <c r="X42" s="50"/>
      <c r="Y42" s="50"/>
      <c r="Z42" s="59"/>
      <c r="AA42" s="60"/>
      <c r="AB42" s="17"/>
      <c r="AC42" s="17"/>
      <c r="AD42" s="58"/>
      <c r="AE42" s="50"/>
      <c r="AF42" s="50"/>
      <c r="AG42" s="50"/>
      <c r="AH42" s="50"/>
      <c r="AI42" s="50"/>
      <c r="AJ42" s="50"/>
      <c r="AK42" s="59"/>
      <c r="AL42" s="60"/>
      <c r="AM42" s="17"/>
      <c r="AN42" s="17"/>
      <c r="AO42" s="58"/>
      <c r="AP42" s="50"/>
      <c r="AQ42" s="50"/>
      <c r="AR42" s="50"/>
      <c r="AS42" s="50"/>
      <c r="AT42" s="50"/>
      <c r="AU42" s="50"/>
      <c r="AV42" s="59"/>
      <c r="AW42" s="60"/>
      <c r="AX42" s="17"/>
      <c r="AY42" s="17"/>
      <c r="AZ42" s="58"/>
      <c r="BA42" s="50"/>
      <c r="BB42" s="50"/>
      <c r="BC42" s="50"/>
      <c r="BD42" s="50"/>
      <c r="BE42" s="50"/>
      <c r="BF42" s="50"/>
      <c r="BG42" s="59"/>
      <c r="BH42" s="60"/>
      <c r="BI42" s="17"/>
      <c r="BJ42" s="17"/>
      <c r="BK42" s="58"/>
      <c r="BL42" s="50"/>
      <c r="BM42" s="50"/>
      <c r="BN42" s="50"/>
      <c r="BO42" s="50"/>
      <c r="BP42" s="50"/>
      <c r="BQ42" s="50"/>
      <c r="BR42" s="59"/>
      <c r="BS42" s="60"/>
      <c r="BT42" s="17"/>
      <c r="BU42" s="17"/>
      <c r="BV42" s="58"/>
      <c r="BW42" s="50"/>
      <c r="BX42" s="50"/>
      <c r="BY42" s="50"/>
      <c r="BZ42" s="50"/>
      <c r="CA42" s="50"/>
      <c r="CB42" s="50"/>
      <c r="CC42" s="59"/>
      <c r="CD42" s="60"/>
      <c r="CE42" s="17"/>
      <c r="CF42" s="17"/>
      <c r="CG42" s="58"/>
      <c r="CH42" s="50"/>
      <c r="CI42" s="50"/>
      <c r="CJ42" s="50"/>
      <c r="CK42" s="50"/>
      <c r="CL42" s="50"/>
      <c r="CM42" s="50"/>
      <c r="CN42" s="59"/>
      <c r="CO42" s="60"/>
      <c r="CP42" s="17"/>
      <c r="CQ42" s="17"/>
      <c r="CR42" s="58"/>
      <c r="CS42" s="50"/>
      <c r="CT42" s="50"/>
      <c r="CU42" s="50"/>
      <c r="CV42" s="50"/>
      <c r="CW42" s="50"/>
      <c r="CX42" s="50"/>
      <c r="CY42" s="59"/>
      <c r="CZ42" s="60"/>
      <c r="DA42" s="17"/>
      <c r="DB42" s="17"/>
      <c r="DC42" s="58"/>
      <c r="DD42" s="50"/>
      <c r="DE42" s="50"/>
      <c r="DF42" s="50"/>
      <c r="DG42" s="50"/>
      <c r="DH42" s="50"/>
      <c r="DI42" s="50"/>
      <c r="DJ42" s="59"/>
      <c r="DK42" s="60"/>
      <c r="DL42" s="17"/>
      <c r="DM42" s="17"/>
      <c r="DN42" s="58"/>
      <c r="DO42" s="50"/>
      <c r="DP42" s="50"/>
      <c r="DQ42" s="50"/>
      <c r="DR42" s="50"/>
      <c r="DS42" s="50"/>
      <c r="DT42" s="50"/>
      <c r="DU42" s="59"/>
      <c r="DV42" s="60"/>
      <c r="DW42" s="17"/>
      <c r="DX42" s="17"/>
      <c r="DY42" s="58"/>
      <c r="DZ42" s="50"/>
      <c r="EA42" s="50"/>
      <c r="EB42" s="50"/>
      <c r="EC42" s="50"/>
      <c r="ED42" s="50"/>
      <c r="EE42" s="50"/>
      <c r="EF42" s="59"/>
      <c r="EG42" s="60"/>
      <c r="EH42" s="17"/>
      <c r="EI42" s="17"/>
      <c r="EJ42" s="58"/>
      <c r="EK42" s="50"/>
      <c r="EL42" s="50"/>
      <c r="EM42" s="50"/>
      <c r="EN42" s="50"/>
      <c r="EO42" s="50"/>
      <c r="EP42" s="50"/>
      <c r="EQ42" s="59"/>
      <c r="ER42" s="60"/>
      <c r="ES42" s="17"/>
      <c r="ET42" s="17"/>
      <c r="EU42" s="58"/>
      <c r="EV42" s="50"/>
      <c r="EW42" s="50"/>
      <c r="EX42" s="50"/>
      <c r="EY42" s="50"/>
      <c r="EZ42" s="50"/>
      <c r="FA42" s="50"/>
      <c r="FB42" s="59"/>
      <c r="FC42" s="60"/>
      <c r="FD42" s="17"/>
      <c r="FE42" s="17"/>
      <c r="FF42" s="58"/>
      <c r="FG42" s="50"/>
      <c r="FH42" s="50"/>
      <c r="FI42" s="50"/>
      <c r="FJ42" s="50"/>
      <c r="FK42" s="50"/>
      <c r="FL42" s="50"/>
      <c r="FM42" s="59"/>
      <c r="FN42" s="60"/>
      <c r="FO42" s="17"/>
      <c r="FP42" s="17"/>
      <c r="FQ42" s="58"/>
      <c r="FR42" s="50"/>
      <c r="FS42" s="50"/>
      <c r="FT42" s="50"/>
      <c r="FU42" s="50"/>
      <c r="FV42" s="50"/>
      <c r="FW42" s="50"/>
      <c r="FX42" s="59"/>
      <c r="FY42" s="60"/>
      <c r="FZ42" s="17"/>
      <c r="GA42" s="17"/>
      <c r="GB42" s="58"/>
      <c r="GC42" s="50"/>
      <c r="GD42" s="50"/>
      <c r="GE42" s="50"/>
      <c r="GF42" s="50"/>
      <c r="GG42" s="50"/>
      <c r="GH42" s="50"/>
      <c r="GI42" s="59"/>
      <c r="GJ42" s="60"/>
      <c r="GK42" s="17"/>
      <c r="GL42" s="17"/>
      <c r="GM42" s="58"/>
      <c r="GN42" s="50"/>
      <c r="GO42" s="50"/>
      <c r="GP42" s="50"/>
      <c r="GQ42" s="50"/>
      <c r="GR42" s="50"/>
      <c r="GS42" s="50"/>
      <c r="GT42" s="59"/>
      <c r="GU42" s="60"/>
      <c r="GV42" s="17"/>
      <c r="GW42" s="17"/>
      <c r="GX42" s="58"/>
      <c r="GY42" s="50"/>
      <c r="GZ42" s="50"/>
      <c r="HA42" s="50"/>
      <c r="HB42" s="50"/>
      <c r="HC42" s="50"/>
      <c r="HD42" s="50"/>
      <c r="HE42" s="59"/>
      <c r="HF42" s="60"/>
      <c r="HG42" s="17"/>
      <c r="HH42" s="17"/>
      <c r="HI42" s="58"/>
      <c r="HJ42" s="50"/>
      <c r="HK42" s="50"/>
      <c r="HL42" s="50"/>
      <c r="HM42" s="50"/>
      <c r="HN42" s="50"/>
      <c r="HO42" s="50"/>
      <c r="HP42" s="59"/>
      <c r="HQ42" s="60"/>
      <c r="HR42" s="17"/>
      <c r="HS42" s="17"/>
    </row>
    <row r="43" spans="1:227" x14ac:dyDescent="0.3">
      <c r="A43" s="55"/>
      <c r="B43" s="56"/>
      <c r="C43" s="57"/>
      <c r="D43" s="57"/>
      <c r="E43" s="59"/>
      <c r="F43" s="59"/>
      <c r="G43" s="17"/>
      <c r="H43" s="58"/>
      <c r="I43" s="50"/>
      <c r="J43" s="50"/>
      <c r="K43" s="50"/>
      <c r="L43" s="50"/>
      <c r="M43" s="50"/>
      <c r="N43" s="50"/>
      <c r="O43" s="59"/>
      <c r="P43" s="60"/>
      <c r="Q43" s="17"/>
      <c r="R43" s="17"/>
      <c r="S43" s="58"/>
      <c r="T43" s="50"/>
      <c r="U43" s="50"/>
      <c r="V43" s="50"/>
      <c r="W43" s="50"/>
      <c r="X43" s="50"/>
      <c r="Y43" s="50"/>
      <c r="Z43" s="59"/>
      <c r="AA43" s="60"/>
      <c r="AB43" s="17"/>
      <c r="AC43" s="17"/>
      <c r="AD43" s="58"/>
      <c r="AE43" s="50"/>
      <c r="AF43" s="50"/>
      <c r="AG43" s="50"/>
      <c r="AH43" s="50"/>
      <c r="AI43" s="50"/>
      <c r="AJ43" s="50"/>
      <c r="AK43" s="59"/>
      <c r="AL43" s="60"/>
      <c r="AM43" s="17"/>
      <c r="AN43" s="17"/>
      <c r="AO43" s="58"/>
      <c r="AP43" s="50"/>
      <c r="AQ43" s="50"/>
      <c r="AR43" s="50"/>
      <c r="AS43" s="50"/>
      <c r="AT43" s="50"/>
      <c r="AU43" s="50"/>
      <c r="AV43" s="59"/>
      <c r="AW43" s="60"/>
      <c r="AX43" s="17"/>
      <c r="AY43" s="17"/>
      <c r="AZ43" s="58"/>
      <c r="BA43" s="50"/>
      <c r="BB43" s="50"/>
      <c r="BC43" s="50"/>
      <c r="BD43" s="50"/>
      <c r="BE43" s="50"/>
      <c r="BF43" s="50"/>
      <c r="BG43" s="59"/>
      <c r="BH43" s="60"/>
      <c r="BI43" s="17"/>
      <c r="BJ43" s="17"/>
      <c r="BK43" s="58"/>
      <c r="BL43" s="50"/>
      <c r="BM43" s="50"/>
      <c r="BN43" s="50"/>
      <c r="BO43" s="50"/>
      <c r="BP43" s="50"/>
      <c r="BQ43" s="50"/>
      <c r="BR43" s="59"/>
      <c r="BS43" s="60"/>
      <c r="BT43" s="17"/>
      <c r="BU43" s="17"/>
      <c r="BV43" s="58"/>
      <c r="BW43" s="50"/>
      <c r="BX43" s="50"/>
      <c r="BY43" s="50"/>
      <c r="BZ43" s="50"/>
      <c r="CA43" s="50"/>
      <c r="CB43" s="50"/>
      <c r="CC43" s="59"/>
      <c r="CD43" s="60"/>
      <c r="CE43" s="17"/>
      <c r="CF43" s="17"/>
      <c r="CG43" s="58"/>
      <c r="CH43" s="50"/>
      <c r="CI43" s="50"/>
      <c r="CJ43" s="50"/>
      <c r="CK43" s="50"/>
      <c r="CL43" s="50"/>
      <c r="CM43" s="50"/>
      <c r="CN43" s="59"/>
      <c r="CO43" s="60"/>
      <c r="CP43" s="17"/>
      <c r="CQ43" s="17"/>
      <c r="CR43" s="58"/>
      <c r="CS43" s="50"/>
      <c r="CT43" s="50"/>
      <c r="CU43" s="50"/>
      <c r="CV43" s="50"/>
      <c r="CW43" s="50"/>
      <c r="CX43" s="50"/>
      <c r="CY43" s="59"/>
      <c r="CZ43" s="60"/>
      <c r="DA43" s="17"/>
      <c r="DB43" s="17"/>
      <c r="DC43" s="58"/>
      <c r="DD43" s="50"/>
      <c r="DE43" s="50"/>
      <c r="DF43" s="50"/>
      <c r="DG43" s="50"/>
      <c r="DH43" s="50"/>
      <c r="DI43" s="50"/>
      <c r="DJ43" s="59"/>
      <c r="DK43" s="60"/>
      <c r="DL43" s="17"/>
      <c r="DM43" s="17"/>
      <c r="DN43" s="58"/>
      <c r="DO43" s="50"/>
      <c r="DP43" s="50"/>
      <c r="DQ43" s="50"/>
      <c r="DR43" s="50"/>
      <c r="DS43" s="50"/>
      <c r="DT43" s="50"/>
      <c r="DU43" s="59"/>
      <c r="DV43" s="60"/>
      <c r="DW43" s="17"/>
      <c r="DX43" s="17"/>
      <c r="DY43" s="58"/>
      <c r="DZ43" s="50"/>
      <c r="EA43" s="50"/>
      <c r="EB43" s="50"/>
      <c r="EC43" s="50"/>
      <c r="ED43" s="50"/>
      <c r="EE43" s="50"/>
      <c r="EF43" s="59"/>
      <c r="EG43" s="60"/>
      <c r="EH43" s="17"/>
      <c r="EI43" s="17"/>
      <c r="EJ43" s="58"/>
      <c r="EK43" s="50"/>
      <c r="EL43" s="50"/>
      <c r="EM43" s="50"/>
      <c r="EN43" s="50"/>
      <c r="EO43" s="50"/>
      <c r="EP43" s="50"/>
      <c r="EQ43" s="59"/>
      <c r="ER43" s="60"/>
      <c r="ES43" s="17"/>
      <c r="ET43" s="17"/>
      <c r="EU43" s="58"/>
      <c r="EV43" s="50"/>
      <c r="EW43" s="50"/>
      <c r="EX43" s="50"/>
      <c r="EY43" s="50"/>
      <c r="EZ43" s="50"/>
      <c r="FA43" s="50"/>
      <c r="FB43" s="59"/>
      <c r="FC43" s="60"/>
      <c r="FD43" s="17"/>
      <c r="FE43" s="17"/>
      <c r="FF43" s="58"/>
      <c r="FG43" s="50"/>
      <c r="FH43" s="50"/>
      <c r="FI43" s="50"/>
      <c r="FJ43" s="50"/>
      <c r="FK43" s="50"/>
      <c r="FL43" s="50"/>
      <c r="FM43" s="59"/>
      <c r="FN43" s="60"/>
      <c r="FO43" s="17"/>
      <c r="FP43" s="17"/>
      <c r="FQ43" s="58"/>
      <c r="FR43" s="50"/>
      <c r="FS43" s="50"/>
      <c r="FT43" s="50"/>
      <c r="FU43" s="50"/>
      <c r="FV43" s="50"/>
      <c r="FW43" s="50"/>
      <c r="FX43" s="59"/>
      <c r="FY43" s="60"/>
      <c r="FZ43" s="17"/>
      <c r="GA43" s="17"/>
      <c r="GB43" s="58"/>
      <c r="GC43" s="50"/>
      <c r="GD43" s="50"/>
      <c r="GE43" s="50"/>
      <c r="GF43" s="50"/>
      <c r="GG43" s="50"/>
      <c r="GH43" s="50"/>
      <c r="GI43" s="59"/>
      <c r="GJ43" s="60"/>
      <c r="GK43" s="17"/>
      <c r="GL43" s="17"/>
      <c r="GM43" s="58"/>
      <c r="GN43" s="50"/>
      <c r="GO43" s="50"/>
      <c r="GP43" s="50"/>
      <c r="GQ43" s="50"/>
      <c r="GR43" s="50"/>
      <c r="GS43" s="50"/>
      <c r="GT43" s="59"/>
      <c r="GU43" s="60"/>
      <c r="GV43" s="17"/>
      <c r="GW43" s="17"/>
      <c r="GX43" s="58"/>
      <c r="GY43" s="50"/>
      <c r="GZ43" s="50"/>
      <c r="HA43" s="50"/>
      <c r="HB43" s="50"/>
      <c r="HC43" s="50"/>
      <c r="HD43" s="50"/>
      <c r="HE43" s="59"/>
      <c r="HF43" s="60"/>
      <c r="HG43" s="17"/>
      <c r="HH43" s="17"/>
      <c r="HI43" s="58"/>
      <c r="HJ43" s="50"/>
      <c r="HK43" s="50"/>
      <c r="HL43" s="50"/>
      <c r="HM43" s="50"/>
      <c r="HN43" s="50"/>
      <c r="HO43" s="50"/>
      <c r="HP43" s="59"/>
      <c r="HQ43" s="60"/>
      <c r="HR43" s="17"/>
      <c r="HS43" s="17"/>
    </row>
    <row r="44" spans="1:227" x14ac:dyDescent="0.3">
      <c r="A44" s="55"/>
      <c r="B44" s="56"/>
      <c r="C44" s="57"/>
      <c r="D44" s="57"/>
      <c r="E44" s="59"/>
      <c r="F44" s="59"/>
      <c r="G44" s="17"/>
      <c r="H44" s="58"/>
      <c r="I44" s="50"/>
      <c r="J44" s="50"/>
      <c r="K44" s="50"/>
      <c r="L44" s="50"/>
      <c r="M44" s="50"/>
      <c r="N44" s="50"/>
      <c r="O44" s="59"/>
      <c r="P44" s="60"/>
      <c r="Q44" s="17"/>
      <c r="R44" s="17"/>
      <c r="S44" s="58"/>
      <c r="T44" s="50"/>
      <c r="U44" s="50"/>
      <c r="V44" s="50"/>
      <c r="W44" s="50"/>
      <c r="X44" s="50"/>
      <c r="Y44" s="50"/>
      <c r="Z44" s="59"/>
      <c r="AA44" s="60"/>
      <c r="AB44" s="17"/>
      <c r="AC44" s="17"/>
      <c r="AD44" s="58"/>
      <c r="AE44" s="50"/>
      <c r="AF44" s="50"/>
      <c r="AG44" s="50"/>
      <c r="AH44" s="50"/>
      <c r="AI44" s="50"/>
      <c r="AJ44" s="50"/>
      <c r="AK44" s="59"/>
      <c r="AL44" s="60"/>
      <c r="AM44" s="17"/>
      <c r="AN44" s="17"/>
      <c r="AO44" s="58"/>
      <c r="AP44" s="50"/>
      <c r="AQ44" s="50"/>
      <c r="AR44" s="50"/>
      <c r="AS44" s="50"/>
      <c r="AT44" s="50"/>
      <c r="AU44" s="50"/>
      <c r="AV44" s="59"/>
      <c r="AW44" s="60"/>
      <c r="AX44" s="17"/>
      <c r="AY44" s="17"/>
      <c r="AZ44" s="58"/>
      <c r="BA44" s="50"/>
      <c r="BB44" s="50"/>
      <c r="BC44" s="50"/>
      <c r="BD44" s="50"/>
      <c r="BE44" s="50"/>
      <c r="BF44" s="50"/>
      <c r="BG44" s="59"/>
      <c r="BH44" s="60"/>
      <c r="BI44" s="17"/>
      <c r="BJ44" s="17"/>
      <c r="BK44" s="58"/>
      <c r="BL44" s="50"/>
      <c r="BM44" s="50"/>
      <c r="BN44" s="50"/>
      <c r="BO44" s="50"/>
      <c r="BP44" s="50"/>
      <c r="BQ44" s="50"/>
      <c r="BR44" s="59"/>
      <c r="BS44" s="60"/>
      <c r="BT44" s="17"/>
      <c r="BU44" s="17"/>
      <c r="BV44" s="58"/>
      <c r="BW44" s="50"/>
      <c r="BX44" s="50"/>
      <c r="BY44" s="50"/>
      <c r="BZ44" s="50"/>
      <c r="CA44" s="50"/>
      <c r="CB44" s="50"/>
      <c r="CC44" s="59"/>
      <c r="CD44" s="60"/>
      <c r="CE44" s="17"/>
      <c r="CF44" s="17"/>
      <c r="CG44" s="58"/>
      <c r="CH44" s="50"/>
      <c r="CI44" s="50"/>
      <c r="CJ44" s="50"/>
      <c r="CK44" s="50"/>
      <c r="CL44" s="50"/>
      <c r="CM44" s="50"/>
      <c r="CN44" s="59"/>
      <c r="CO44" s="60"/>
      <c r="CP44" s="17"/>
      <c r="CQ44" s="17"/>
      <c r="CR44" s="58"/>
      <c r="CS44" s="50"/>
      <c r="CT44" s="50"/>
      <c r="CU44" s="50"/>
      <c r="CV44" s="50"/>
      <c r="CW44" s="50"/>
      <c r="CX44" s="50"/>
      <c r="CY44" s="59"/>
      <c r="CZ44" s="60"/>
      <c r="DA44" s="17"/>
      <c r="DB44" s="17"/>
      <c r="DC44" s="58"/>
      <c r="DD44" s="50"/>
      <c r="DE44" s="50"/>
      <c r="DF44" s="50"/>
      <c r="DG44" s="50"/>
      <c r="DH44" s="50"/>
      <c r="DI44" s="50"/>
      <c r="DJ44" s="59"/>
      <c r="DK44" s="60"/>
      <c r="DL44" s="17"/>
      <c r="DM44" s="17"/>
      <c r="DN44" s="58"/>
      <c r="DO44" s="50"/>
      <c r="DP44" s="50"/>
      <c r="DQ44" s="50"/>
      <c r="DR44" s="50"/>
      <c r="DS44" s="50"/>
      <c r="DT44" s="50"/>
      <c r="DU44" s="59"/>
      <c r="DV44" s="60"/>
      <c r="DW44" s="17"/>
      <c r="DX44" s="17"/>
      <c r="DY44" s="58"/>
      <c r="DZ44" s="50"/>
      <c r="EA44" s="50"/>
      <c r="EB44" s="50"/>
      <c r="EC44" s="50"/>
      <c r="ED44" s="50"/>
      <c r="EE44" s="50"/>
      <c r="EF44" s="59"/>
      <c r="EG44" s="60"/>
      <c r="EH44" s="17"/>
      <c r="EI44" s="17"/>
      <c r="EJ44" s="58"/>
      <c r="EK44" s="50"/>
      <c r="EL44" s="50"/>
      <c r="EM44" s="50"/>
      <c r="EN44" s="50"/>
      <c r="EO44" s="50"/>
      <c r="EP44" s="50"/>
      <c r="EQ44" s="59"/>
      <c r="ER44" s="60"/>
      <c r="ES44" s="17"/>
      <c r="ET44" s="17"/>
      <c r="EU44" s="58"/>
      <c r="EV44" s="50"/>
      <c r="EW44" s="50"/>
      <c r="EX44" s="50"/>
      <c r="EY44" s="50"/>
      <c r="EZ44" s="50"/>
      <c r="FA44" s="50"/>
      <c r="FB44" s="59"/>
      <c r="FC44" s="60"/>
      <c r="FD44" s="17"/>
      <c r="FE44" s="17"/>
      <c r="FF44" s="58"/>
      <c r="FG44" s="50"/>
      <c r="FH44" s="50"/>
      <c r="FI44" s="50"/>
      <c r="FJ44" s="50"/>
      <c r="FK44" s="50"/>
      <c r="FL44" s="50"/>
      <c r="FM44" s="59"/>
      <c r="FN44" s="60"/>
      <c r="FO44" s="17"/>
      <c r="FP44" s="17"/>
      <c r="FQ44" s="58"/>
      <c r="FR44" s="50"/>
      <c r="FS44" s="50"/>
      <c r="FT44" s="50"/>
      <c r="FU44" s="50"/>
      <c r="FV44" s="50"/>
      <c r="FW44" s="50"/>
      <c r="FX44" s="59"/>
      <c r="FY44" s="60"/>
      <c r="FZ44" s="17"/>
      <c r="GA44" s="17"/>
      <c r="GB44" s="58"/>
      <c r="GC44" s="50"/>
      <c r="GD44" s="50"/>
      <c r="GE44" s="50"/>
      <c r="GF44" s="50"/>
      <c r="GG44" s="50"/>
      <c r="GH44" s="50"/>
      <c r="GI44" s="59"/>
      <c r="GJ44" s="60"/>
      <c r="GK44" s="17"/>
      <c r="GL44" s="17"/>
      <c r="GM44" s="58"/>
      <c r="GN44" s="50"/>
      <c r="GO44" s="50"/>
      <c r="GP44" s="50"/>
      <c r="GQ44" s="50"/>
      <c r="GR44" s="50"/>
      <c r="GS44" s="50"/>
      <c r="GT44" s="59"/>
      <c r="GU44" s="60"/>
      <c r="GV44" s="17"/>
      <c r="GW44" s="17"/>
      <c r="GX44" s="58"/>
      <c r="GY44" s="50"/>
      <c r="GZ44" s="50"/>
      <c r="HA44" s="50"/>
      <c r="HB44" s="50"/>
      <c r="HC44" s="50"/>
      <c r="HD44" s="50"/>
      <c r="HE44" s="59"/>
      <c r="HF44" s="60"/>
      <c r="HG44" s="17"/>
      <c r="HH44" s="17"/>
      <c r="HI44" s="58"/>
      <c r="HJ44" s="50"/>
      <c r="HK44" s="50"/>
      <c r="HL44" s="50"/>
      <c r="HM44" s="50"/>
      <c r="HN44" s="50"/>
      <c r="HO44" s="50"/>
      <c r="HP44" s="59"/>
      <c r="HQ44" s="60"/>
      <c r="HR44" s="17"/>
      <c r="HS44" s="17"/>
    </row>
    <row r="45" spans="1:227" x14ac:dyDescent="0.3">
      <c r="A45" s="55"/>
      <c r="B45" s="62"/>
      <c r="C45" s="57"/>
      <c r="D45" s="57"/>
      <c r="E45" s="59"/>
      <c r="F45" s="59"/>
      <c r="G45" s="17"/>
      <c r="H45" s="58"/>
      <c r="I45" s="50"/>
      <c r="J45" s="50"/>
      <c r="K45" s="50"/>
      <c r="L45" s="50"/>
      <c r="M45" s="50"/>
      <c r="N45" s="50"/>
      <c r="O45" s="59"/>
      <c r="P45" s="60"/>
      <c r="Q45" s="17"/>
      <c r="R45" s="17"/>
      <c r="S45" s="58"/>
      <c r="T45" s="50"/>
      <c r="U45" s="50"/>
      <c r="V45" s="50"/>
      <c r="W45" s="50"/>
      <c r="X45" s="50"/>
      <c r="Y45" s="50"/>
      <c r="Z45" s="59"/>
      <c r="AA45" s="60"/>
      <c r="AB45" s="17"/>
      <c r="AC45" s="17"/>
      <c r="AD45" s="58"/>
      <c r="AE45" s="50"/>
      <c r="AF45" s="50"/>
      <c r="AG45" s="50"/>
      <c r="AH45" s="50"/>
      <c r="AI45" s="50"/>
      <c r="AJ45" s="50"/>
      <c r="AK45" s="59"/>
      <c r="AL45" s="60"/>
      <c r="AM45" s="17"/>
      <c r="AN45" s="17"/>
      <c r="AO45" s="58"/>
      <c r="AP45" s="50"/>
      <c r="AQ45" s="50"/>
      <c r="AR45" s="50"/>
      <c r="AS45" s="50"/>
      <c r="AT45" s="50"/>
      <c r="AU45" s="50"/>
      <c r="AV45" s="59"/>
      <c r="AW45" s="60"/>
      <c r="AX45" s="17"/>
      <c r="AY45" s="17"/>
      <c r="AZ45" s="58"/>
      <c r="BA45" s="50"/>
      <c r="BB45" s="50"/>
      <c r="BC45" s="50"/>
      <c r="BD45" s="50"/>
      <c r="BE45" s="50"/>
      <c r="BF45" s="50"/>
      <c r="BG45" s="59"/>
      <c r="BH45" s="60"/>
      <c r="BI45" s="17"/>
      <c r="BJ45" s="17"/>
      <c r="BK45" s="58"/>
      <c r="BL45" s="50"/>
      <c r="BM45" s="50"/>
      <c r="BN45" s="50"/>
      <c r="BO45" s="50"/>
      <c r="BP45" s="50"/>
      <c r="BQ45" s="50"/>
      <c r="BR45" s="59"/>
      <c r="BS45" s="60"/>
      <c r="BT45" s="17"/>
      <c r="BU45" s="17"/>
      <c r="BV45" s="58"/>
      <c r="BW45" s="50"/>
      <c r="BX45" s="50"/>
      <c r="BY45" s="50"/>
      <c r="BZ45" s="50"/>
      <c r="CA45" s="50"/>
      <c r="CB45" s="50"/>
      <c r="CC45" s="59"/>
      <c r="CD45" s="60"/>
      <c r="CE45" s="17"/>
      <c r="CF45" s="17"/>
      <c r="CG45" s="58"/>
      <c r="CH45" s="50"/>
      <c r="CI45" s="50"/>
      <c r="CJ45" s="50"/>
      <c r="CK45" s="50"/>
      <c r="CL45" s="50"/>
      <c r="CM45" s="50"/>
      <c r="CN45" s="59"/>
      <c r="CO45" s="60"/>
      <c r="CP45" s="17"/>
      <c r="CQ45" s="17"/>
      <c r="CR45" s="58"/>
      <c r="CS45" s="50"/>
      <c r="CT45" s="50"/>
      <c r="CU45" s="50"/>
      <c r="CV45" s="50"/>
      <c r="CW45" s="50"/>
      <c r="CX45" s="50"/>
      <c r="CY45" s="59"/>
      <c r="CZ45" s="60"/>
      <c r="DA45" s="17"/>
      <c r="DB45" s="17"/>
      <c r="DC45" s="58"/>
      <c r="DD45" s="50"/>
      <c r="DE45" s="50"/>
      <c r="DF45" s="50"/>
      <c r="DG45" s="50"/>
      <c r="DH45" s="50"/>
      <c r="DI45" s="50"/>
      <c r="DJ45" s="59"/>
      <c r="DK45" s="60"/>
      <c r="DL45" s="17"/>
      <c r="DM45" s="17"/>
      <c r="DN45" s="58"/>
      <c r="DO45" s="50"/>
      <c r="DP45" s="50"/>
      <c r="DQ45" s="50"/>
      <c r="DR45" s="50"/>
      <c r="DS45" s="50"/>
      <c r="DT45" s="50"/>
      <c r="DU45" s="59"/>
      <c r="DV45" s="60"/>
      <c r="DW45" s="17"/>
      <c r="DX45" s="17"/>
      <c r="DY45" s="58"/>
      <c r="DZ45" s="50"/>
      <c r="EA45" s="50"/>
      <c r="EB45" s="50"/>
      <c r="EC45" s="50"/>
      <c r="ED45" s="50"/>
      <c r="EE45" s="50"/>
      <c r="EF45" s="59"/>
      <c r="EG45" s="60"/>
      <c r="EH45" s="17"/>
      <c r="EI45" s="17"/>
      <c r="EJ45" s="58"/>
      <c r="EK45" s="50"/>
      <c r="EL45" s="50"/>
      <c r="EM45" s="50"/>
      <c r="EN45" s="50"/>
      <c r="EO45" s="50"/>
      <c r="EP45" s="50"/>
      <c r="EQ45" s="59"/>
      <c r="ER45" s="60"/>
      <c r="ES45" s="17"/>
      <c r="ET45" s="17"/>
      <c r="EU45" s="58"/>
      <c r="EV45" s="50"/>
      <c r="EW45" s="50"/>
      <c r="EX45" s="50"/>
      <c r="EY45" s="50"/>
      <c r="EZ45" s="50"/>
      <c r="FA45" s="50"/>
      <c r="FB45" s="59"/>
      <c r="FC45" s="60"/>
      <c r="FD45" s="17"/>
      <c r="FE45" s="17"/>
      <c r="FF45" s="58"/>
      <c r="FG45" s="50"/>
      <c r="FH45" s="50"/>
      <c r="FI45" s="50"/>
      <c r="FJ45" s="50"/>
      <c r="FK45" s="50"/>
      <c r="FL45" s="50"/>
      <c r="FM45" s="59"/>
      <c r="FN45" s="60"/>
      <c r="FO45" s="17"/>
      <c r="FP45" s="17"/>
      <c r="FQ45" s="58"/>
      <c r="FR45" s="50"/>
      <c r="FS45" s="50"/>
      <c r="FT45" s="50"/>
      <c r="FU45" s="50"/>
      <c r="FV45" s="50"/>
      <c r="FW45" s="50"/>
      <c r="FX45" s="59"/>
      <c r="FY45" s="60"/>
      <c r="FZ45" s="17"/>
      <c r="GA45" s="17"/>
      <c r="GB45" s="58"/>
      <c r="GC45" s="50"/>
      <c r="GD45" s="50"/>
      <c r="GE45" s="50"/>
      <c r="GF45" s="50"/>
      <c r="GG45" s="50"/>
      <c r="GH45" s="50"/>
      <c r="GI45" s="59"/>
      <c r="GJ45" s="60"/>
      <c r="GK45" s="17"/>
      <c r="GL45" s="17"/>
      <c r="GM45" s="58"/>
      <c r="GN45" s="50"/>
      <c r="GO45" s="50"/>
      <c r="GP45" s="50"/>
      <c r="GQ45" s="50"/>
      <c r="GR45" s="50"/>
      <c r="GS45" s="50"/>
      <c r="GT45" s="59"/>
      <c r="GU45" s="60"/>
      <c r="GV45" s="17"/>
      <c r="GW45" s="17"/>
      <c r="GX45" s="58"/>
      <c r="GY45" s="50"/>
      <c r="GZ45" s="50"/>
      <c r="HA45" s="50"/>
      <c r="HB45" s="50"/>
      <c r="HC45" s="50"/>
      <c r="HD45" s="50"/>
      <c r="HE45" s="59"/>
      <c r="HF45" s="60"/>
      <c r="HG45" s="17"/>
      <c r="HH45" s="17"/>
      <c r="HI45" s="58"/>
      <c r="HJ45" s="50"/>
      <c r="HK45" s="50"/>
      <c r="HL45" s="50"/>
      <c r="HM45" s="50"/>
      <c r="HN45" s="50"/>
      <c r="HO45" s="50"/>
      <c r="HP45" s="59"/>
      <c r="HQ45" s="60"/>
      <c r="HR45" s="17"/>
      <c r="HS45" s="17"/>
    </row>
    <row r="46" spans="1:227" x14ac:dyDescent="0.3">
      <c r="A46" s="55"/>
      <c r="B46" s="62"/>
      <c r="C46" s="57"/>
      <c r="D46" s="57"/>
      <c r="E46" s="59"/>
      <c r="F46" s="59"/>
      <c r="G46" s="17"/>
      <c r="H46" s="58"/>
      <c r="I46" s="50"/>
      <c r="J46" s="50"/>
      <c r="K46" s="50"/>
      <c r="L46" s="50"/>
      <c r="M46" s="50"/>
      <c r="N46" s="50"/>
      <c r="O46" s="59"/>
      <c r="P46" s="60"/>
      <c r="Q46" s="17"/>
      <c r="R46" s="17"/>
      <c r="S46" s="58"/>
      <c r="T46" s="50"/>
      <c r="U46" s="50"/>
      <c r="V46" s="50"/>
      <c r="W46" s="50"/>
      <c r="X46" s="50"/>
      <c r="Y46" s="50"/>
      <c r="Z46" s="59"/>
      <c r="AA46" s="60"/>
      <c r="AB46" s="17"/>
      <c r="AC46" s="17"/>
      <c r="AD46" s="58"/>
      <c r="AE46" s="50"/>
      <c r="AF46" s="50"/>
      <c r="AG46" s="50"/>
      <c r="AH46" s="50"/>
      <c r="AI46" s="50"/>
      <c r="AJ46" s="50"/>
      <c r="AK46" s="59"/>
      <c r="AL46" s="60"/>
      <c r="AM46" s="17"/>
      <c r="AN46" s="17"/>
      <c r="AO46" s="58"/>
      <c r="AP46" s="50"/>
      <c r="AQ46" s="50"/>
      <c r="AR46" s="50"/>
      <c r="AS46" s="50"/>
      <c r="AT46" s="50"/>
      <c r="AU46" s="50"/>
      <c r="AV46" s="59"/>
      <c r="AW46" s="60"/>
      <c r="AX46" s="17"/>
      <c r="AY46" s="17"/>
      <c r="AZ46" s="58"/>
      <c r="BA46" s="50"/>
      <c r="BB46" s="50"/>
      <c r="BC46" s="50"/>
      <c r="BD46" s="50"/>
      <c r="BE46" s="50"/>
      <c r="BF46" s="50"/>
      <c r="BG46" s="59"/>
      <c r="BH46" s="60"/>
      <c r="BI46" s="17"/>
      <c r="BJ46" s="17"/>
      <c r="BK46" s="58"/>
      <c r="BL46" s="50"/>
      <c r="BM46" s="50"/>
      <c r="BN46" s="50"/>
      <c r="BO46" s="50"/>
      <c r="BP46" s="50"/>
      <c r="BQ46" s="50"/>
      <c r="BR46" s="59"/>
      <c r="BS46" s="60"/>
      <c r="BT46" s="17"/>
      <c r="BU46" s="17"/>
      <c r="BV46" s="58"/>
      <c r="BW46" s="50"/>
      <c r="BX46" s="50"/>
      <c r="BY46" s="50"/>
      <c r="BZ46" s="50"/>
      <c r="CA46" s="50"/>
      <c r="CB46" s="50"/>
      <c r="CC46" s="59"/>
      <c r="CD46" s="60"/>
      <c r="CE46" s="17"/>
      <c r="CF46" s="17"/>
      <c r="CG46" s="58"/>
      <c r="CH46" s="50"/>
      <c r="CI46" s="50"/>
      <c r="CJ46" s="50"/>
      <c r="CK46" s="50"/>
      <c r="CL46" s="50"/>
      <c r="CM46" s="50"/>
      <c r="CN46" s="59"/>
      <c r="CO46" s="60"/>
      <c r="CP46" s="17"/>
      <c r="CQ46" s="17"/>
      <c r="CR46" s="58"/>
      <c r="CS46" s="50"/>
      <c r="CT46" s="50"/>
      <c r="CU46" s="50"/>
      <c r="CV46" s="50"/>
      <c r="CW46" s="50"/>
      <c r="CX46" s="50"/>
      <c r="CY46" s="59"/>
      <c r="CZ46" s="60"/>
      <c r="DA46" s="17"/>
      <c r="DB46" s="17"/>
      <c r="DC46" s="58"/>
      <c r="DD46" s="50"/>
      <c r="DE46" s="50"/>
      <c r="DF46" s="50"/>
      <c r="DG46" s="50"/>
      <c r="DH46" s="50"/>
      <c r="DI46" s="50"/>
      <c r="DJ46" s="59"/>
      <c r="DK46" s="60"/>
      <c r="DL46" s="17"/>
      <c r="DM46" s="17"/>
      <c r="DN46" s="58"/>
      <c r="DO46" s="50"/>
      <c r="DP46" s="50"/>
      <c r="DQ46" s="50"/>
      <c r="DR46" s="50"/>
      <c r="DS46" s="50"/>
      <c r="DT46" s="50"/>
      <c r="DU46" s="59"/>
      <c r="DV46" s="60"/>
      <c r="DW46" s="17"/>
      <c r="DX46" s="17"/>
      <c r="DY46" s="58"/>
      <c r="DZ46" s="50"/>
      <c r="EA46" s="50"/>
      <c r="EB46" s="50"/>
      <c r="EC46" s="50"/>
      <c r="ED46" s="50"/>
      <c r="EE46" s="50"/>
      <c r="EF46" s="59"/>
      <c r="EG46" s="60"/>
      <c r="EH46" s="17"/>
      <c r="EI46" s="17"/>
      <c r="EJ46" s="58"/>
      <c r="EK46" s="50"/>
      <c r="EL46" s="50"/>
      <c r="EM46" s="50"/>
      <c r="EN46" s="50"/>
      <c r="EO46" s="50"/>
      <c r="EP46" s="50"/>
      <c r="EQ46" s="59"/>
      <c r="ER46" s="60"/>
      <c r="ES46" s="17"/>
      <c r="ET46" s="17"/>
      <c r="EU46" s="58"/>
      <c r="EV46" s="50"/>
      <c r="EW46" s="50"/>
      <c r="EX46" s="50"/>
      <c r="EY46" s="50"/>
      <c r="EZ46" s="50"/>
      <c r="FA46" s="50"/>
      <c r="FB46" s="59"/>
      <c r="FC46" s="60"/>
      <c r="FD46" s="17"/>
      <c r="FE46" s="17"/>
      <c r="FF46" s="58"/>
      <c r="FG46" s="50"/>
      <c r="FH46" s="50"/>
      <c r="FI46" s="50"/>
      <c r="FJ46" s="50"/>
      <c r="FK46" s="50"/>
      <c r="FL46" s="50"/>
      <c r="FM46" s="59"/>
      <c r="FN46" s="60"/>
      <c r="FO46" s="17"/>
      <c r="FP46" s="17"/>
      <c r="FQ46" s="58"/>
      <c r="FR46" s="50"/>
      <c r="FS46" s="50"/>
      <c r="FT46" s="50"/>
      <c r="FU46" s="50"/>
      <c r="FV46" s="50"/>
      <c r="FW46" s="50"/>
      <c r="FX46" s="59"/>
      <c r="FY46" s="60"/>
      <c r="FZ46" s="17"/>
      <c r="GA46" s="17"/>
      <c r="GB46" s="58"/>
      <c r="GC46" s="50"/>
      <c r="GD46" s="50"/>
      <c r="GE46" s="50"/>
      <c r="GF46" s="50"/>
      <c r="GG46" s="50"/>
      <c r="GH46" s="50"/>
      <c r="GI46" s="59"/>
      <c r="GJ46" s="60"/>
      <c r="GK46" s="17"/>
      <c r="GL46" s="17"/>
      <c r="GM46" s="58"/>
      <c r="GN46" s="50"/>
      <c r="GO46" s="50"/>
      <c r="GP46" s="50"/>
      <c r="GQ46" s="50"/>
      <c r="GR46" s="50"/>
      <c r="GS46" s="50"/>
      <c r="GT46" s="59"/>
      <c r="GU46" s="60"/>
      <c r="GV46" s="17"/>
      <c r="GW46" s="17"/>
      <c r="GX46" s="58"/>
      <c r="GY46" s="50"/>
      <c r="GZ46" s="50"/>
      <c r="HA46" s="50"/>
      <c r="HB46" s="50"/>
      <c r="HC46" s="50"/>
      <c r="HD46" s="50"/>
      <c r="HE46" s="59"/>
      <c r="HF46" s="60"/>
      <c r="HG46" s="17"/>
      <c r="HH46" s="17"/>
      <c r="HI46" s="58"/>
      <c r="HJ46" s="50"/>
      <c r="HK46" s="50"/>
      <c r="HL46" s="50"/>
      <c r="HM46" s="50"/>
      <c r="HN46" s="50"/>
      <c r="HO46" s="50"/>
      <c r="HP46" s="59"/>
      <c r="HQ46" s="60"/>
      <c r="HR46" s="17"/>
      <c r="HS46" s="17"/>
    </row>
    <row r="47" spans="1:227" x14ac:dyDescent="0.3">
      <c r="A47" s="55"/>
      <c r="B47" s="56"/>
      <c r="C47" s="57"/>
      <c r="D47" s="57"/>
      <c r="E47" s="59"/>
      <c r="F47" s="59"/>
      <c r="G47" s="17"/>
      <c r="H47" s="58"/>
      <c r="I47" s="50"/>
      <c r="J47" s="50"/>
      <c r="K47" s="50"/>
      <c r="L47" s="50"/>
      <c r="M47" s="50"/>
      <c r="N47" s="50"/>
      <c r="O47" s="59"/>
      <c r="P47" s="60"/>
      <c r="Q47" s="17"/>
      <c r="R47" s="17"/>
      <c r="S47" s="58"/>
      <c r="T47" s="50"/>
      <c r="U47" s="50"/>
      <c r="V47" s="50"/>
      <c r="W47" s="50"/>
      <c r="X47" s="50"/>
      <c r="Y47" s="50"/>
      <c r="Z47" s="59"/>
      <c r="AA47" s="60"/>
      <c r="AB47" s="17"/>
      <c r="AC47" s="17"/>
      <c r="AD47" s="58"/>
      <c r="AE47" s="50"/>
      <c r="AF47" s="50"/>
      <c r="AG47" s="50"/>
      <c r="AH47" s="50"/>
      <c r="AI47" s="50"/>
      <c r="AJ47" s="50"/>
      <c r="AK47" s="59"/>
      <c r="AL47" s="60"/>
      <c r="AM47" s="17"/>
      <c r="AN47" s="17"/>
      <c r="AO47" s="58"/>
      <c r="AP47" s="50"/>
      <c r="AQ47" s="50"/>
      <c r="AR47" s="50"/>
      <c r="AS47" s="50"/>
      <c r="AT47" s="50"/>
      <c r="AU47" s="50"/>
      <c r="AV47" s="59"/>
      <c r="AW47" s="60"/>
      <c r="AX47" s="17"/>
      <c r="AY47" s="17"/>
      <c r="AZ47" s="58"/>
      <c r="BA47" s="50"/>
      <c r="BB47" s="50"/>
      <c r="BC47" s="50"/>
      <c r="BD47" s="50"/>
      <c r="BE47" s="50"/>
      <c r="BF47" s="50"/>
      <c r="BG47" s="59"/>
      <c r="BH47" s="60"/>
      <c r="BI47" s="17"/>
      <c r="BJ47" s="17"/>
      <c r="BK47" s="58"/>
      <c r="BL47" s="50"/>
      <c r="BM47" s="50"/>
      <c r="BN47" s="50"/>
      <c r="BO47" s="50"/>
      <c r="BP47" s="50"/>
      <c r="BQ47" s="50"/>
      <c r="BR47" s="59"/>
      <c r="BS47" s="60"/>
      <c r="BT47" s="17"/>
      <c r="BU47" s="17"/>
      <c r="BV47" s="58"/>
      <c r="BW47" s="50"/>
      <c r="BX47" s="50"/>
      <c r="BY47" s="50"/>
      <c r="BZ47" s="50"/>
      <c r="CA47" s="50"/>
      <c r="CB47" s="50"/>
      <c r="CC47" s="59"/>
      <c r="CD47" s="60"/>
      <c r="CE47" s="17"/>
      <c r="CF47" s="17"/>
      <c r="CG47" s="58"/>
      <c r="CH47" s="50"/>
      <c r="CI47" s="50"/>
      <c r="CJ47" s="50"/>
      <c r="CK47" s="50"/>
      <c r="CL47" s="50"/>
      <c r="CM47" s="50"/>
      <c r="CN47" s="59"/>
      <c r="CO47" s="60"/>
      <c r="CP47" s="17"/>
      <c r="CQ47" s="17"/>
      <c r="CR47" s="58"/>
      <c r="CS47" s="50"/>
      <c r="CT47" s="50"/>
      <c r="CU47" s="50"/>
      <c r="CV47" s="50"/>
      <c r="CW47" s="50"/>
      <c r="CX47" s="50"/>
      <c r="CY47" s="59"/>
      <c r="CZ47" s="60"/>
      <c r="DA47" s="17"/>
      <c r="DB47" s="17"/>
      <c r="DC47" s="58"/>
      <c r="DD47" s="50"/>
      <c r="DE47" s="50"/>
      <c r="DF47" s="50"/>
      <c r="DG47" s="50"/>
      <c r="DH47" s="50"/>
      <c r="DI47" s="50"/>
      <c r="DJ47" s="59"/>
      <c r="DK47" s="60"/>
      <c r="DL47" s="17"/>
      <c r="DM47" s="17"/>
      <c r="DN47" s="58"/>
      <c r="DO47" s="50"/>
      <c r="DP47" s="50"/>
      <c r="DQ47" s="50"/>
      <c r="DR47" s="50"/>
      <c r="DS47" s="50"/>
      <c r="DT47" s="50"/>
      <c r="DU47" s="59"/>
      <c r="DV47" s="60"/>
      <c r="DW47" s="17"/>
      <c r="DX47" s="17"/>
      <c r="DY47" s="58"/>
      <c r="DZ47" s="50"/>
      <c r="EA47" s="50"/>
      <c r="EB47" s="50"/>
      <c r="EC47" s="50"/>
      <c r="ED47" s="50"/>
      <c r="EE47" s="50"/>
      <c r="EF47" s="59"/>
      <c r="EG47" s="60"/>
      <c r="EH47" s="17"/>
      <c r="EI47" s="17"/>
      <c r="EJ47" s="58"/>
      <c r="EK47" s="50"/>
      <c r="EL47" s="50"/>
      <c r="EM47" s="50"/>
      <c r="EN47" s="50"/>
      <c r="EO47" s="50"/>
      <c r="EP47" s="50"/>
      <c r="EQ47" s="59"/>
      <c r="ER47" s="60"/>
      <c r="ES47" s="17"/>
      <c r="ET47" s="17"/>
      <c r="EU47" s="58"/>
      <c r="EV47" s="50"/>
      <c r="EW47" s="50"/>
      <c r="EX47" s="50"/>
      <c r="EY47" s="50"/>
      <c r="EZ47" s="50"/>
      <c r="FA47" s="50"/>
      <c r="FB47" s="59"/>
      <c r="FC47" s="60"/>
      <c r="FD47" s="17"/>
      <c r="FE47" s="17"/>
      <c r="FF47" s="58"/>
      <c r="FG47" s="50"/>
      <c r="FH47" s="50"/>
      <c r="FI47" s="50"/>
      <c r="FJ47" s="50"/>
      <c r="FK47" s="50"/>
      <c r="FL47" s="50"/>
      <c r="FM47" s="59"/>
      <c r="FN47" s="60"/>
      <c r="FO47" s="17"/>
      <c r="FP47" s="17"/>
      <c r="FQ47" s="58"/>
      <c r="FR47" s="50"/>
      <c r="FS47" s="50"/>
      <c r="FT47" s="50"/>
      <c r="FU47" s="50"/>
      <c r="FV47" s="50"/>
      <c r="FW47" s="50"/>
      <c r="FX47" s="59"/>
      <c r="FY47" s="60"/>
      <c r="FZ47" s="17"/>
      <c r="GA47" s="17"/>
      <c r="GB47" s="58"/>
      <c r="GC47" s="50"/>
      <c r="GD47" s="50"/>
      <c r="GE47" s="50"/>
      <c r="GF47" s="50"/>
      <c r="GG47" s="50"/>
      <c r="GH47" s="50"/>
      <c r="GI47" s="59"/>
      <c r="GJ47" s="60"/>
      <c r="GK47" s="17"/>
      <c r="GL47" s="17"/>
      <c r="GM47" s="58"/>
      <c r="GN47" s="50"/>
      <c r="GO47" s="50"/>
      <c r="GP47" s="50"/>
      <c r="GQ47" s="50"/>
      <c r="GR47" s="50"/>
      <c r="GS47" s="50"/>
      <c r="GT47" s="59"/>
      <c r="GU47" s="60"/>
      <c r="GV47" s="17"/>
      <c r="GW47" s="17"/>
      <c r="GX47" s="58"/>
      <c r="GY47" s="50"/>
      <c r="GZ47" s="50"/>
      <c r="HA47" s="50"/>
      <c r="HB47" s="50"/>
      <c r="HC47" s="50"/>
      <c r="HD47" s="50"/>
      <c r="HE47" s="59"/>
      <c r="HF47" s="60"/>
      <c r="HG47" s="17"/>
      <c r="HH47" s="17"/>
      <c r="HI47" s="58"/>
      <c r="HJ47" s="50"/>
      <c r="HK47" s="50"/>
      <c r="HL47" s="50"/>
      <c r="HM47" s="50"/>
      <c r="HN47" s="50"/>
      <c r="HO47" s="50"/>
      <c r="HP47" s="59"/>
      <c r="HQ47" s="60"/>
      <c r="HR47" s="17"/>
      <c r="HS47" s="17"/>
    </row>
    <row r="48" spans="1:227" x14ac:dyDescent="0.3">
      <c r="A48" s="55"/>
      <c r="B48" s="56"/>
      <c r="C48" s="57"/>
      <c r="D48" s="57"/>
      <c r="E48" s="59"/>
      <c r="F48" s="59"/>
      <c r="G48" s="17"/>
      <c r="H48" s="58"/>
      <c r="I48" s="50"/>
      <c r="J48" s="50"/>
      <c r="K48" s="50"/>
      <c r="L48" s="50"/>
      <c r="M48" s="50"/>
      <c r="N48" s="50"/>
      <c r="O48" s="59"/>
      <c r="P48" s="60"/>
      <c r="Q48" s="17"/>
      <c r="R48" s="17"/>
      <c r="S48" s="58"/>
      <c r="T48" s="50"/>
      <c r="U48" s="50"/>
      <c r="V48" s="50"/>
      <c r="W48" s="50"/>
      <c r="X48" s="50"/>
      <c r="Y48" s="50"/>
      <c r="Z48" s="59"/>
      <c r="AA48" s="60"/>
      <c r="AB48" s="17"/>
      <c r="AC48" s="17"/>
      <c r="AD48" s="58"/>
      <c r="AE48" s="50"/>
      <c r="AF48" s="50"/>
      <c r="AG48" s="50"/>
      <c r="AH48" s="50"/>
      <c r="AI48" s="50"/>
      <c r="AJ48" s="50"/>
      <c r="AK48" s="59"/>
      <c r="AL48" s="60"/>
      <c r="AM48" s="17"/>
      <c r="AN48" s="17"/>
      <c r="AO48" s="58"/>
      <c r="AP48" s="50"/>
      <c r="AQ48" s="50"/>
      <c r="AR48" s="50"/>
      <c r="AS48" s="50"/>
      <c r="AT48" s="50"/>
      <c r="AU48" s="50"/>
      <c r="AV48" s="59"/>
      <c r="AW48" s="60"/>
      <c r="AX48" s="17"/>
      <c r="AY48" s="17"/>
      <c r="AZ48" s="58"/>
      <c r="BA48" s="50"/>
      <c r="BB48" s="50"/>
      <c r="BC48" s="50"/>
      <c r="BD48" s="50"/>
      <c r="BE48" s="50"/>
      <c r="BF48" s="50"/>
      <c r="BG48" s="59"/>
      <c r="BH48" s="60"/>
      <c r="BI48" s="17"/>
      <c r="BJ48" s="17"/>
      <c r="BK48" s="58"/>
      <c r="BL48" s="50"/>
      <c r="BM48" s="50"/>
      <c r="BN48" s="50"/>
      <c r="BO48" s="50"/>
      <c r="BP48" s="50"/>
      <c r="BQ48" s="50"/>
      <c r="BR48" s="59"/>
      <c r="BS48" s="60"/>
      <c r="BT48" s="17"/>
      <c r="BU48" s="17"/>
      <c r="BV48" s="58"/>
      <c r="BW48" s="50"/>
      <c r="BX48" s="50"/>
      <c r="BY48" s="50"/>
      <c r="BZ48" s="50"/>
      <c r="CA48" s="50"/>
      <c r="CB48" s="50"/>
      <c r="CC48" s="59"/>
      <c r="CD48" s="60"/>
      <c r="CE48" s="17"/>
      <c r="CF48" s="17"/>
      <c r="CG48" s="58"/>
      <c r="CH48" s="50"/>
      <c r="CI48" s="50"/>
      <c r="CJ48" s="50"/>
      <c r="CK48" s="50"/>
      <c r="CL48" s="50"/>
      <c r="CM48" s="50"/>
      <c r="CN48" s="59"/>
      <c r="CO48" s="60"/>
      <c r="CP48" s="17"/>
      <c r="CQ48" s="17"/>
      <c r="CR48" s="58"/>
      <c r="CS48" s="50"/>
      <c r="CT48" s="50"/>
      <c r="CU48" s="50"/>
      <c r="CV48" s="50"/>
      <c r="CW48" s="50"/>
      <c r="CX48" s="50"/>
      <c r="CY48" s="59"/>
      <c r="CZ48" s="60"/>
      <c r="DA48" s="17"/>
      <c r="DB48" s="17"/>
      <c r="DC48" s="58"/>
      <c r="DD48" s="50"/>
      <c r="DE48" s="50"/>
      <c r="DF48" s="50"/>
      <c r="DG48" s="50"/>
      <c r="DH48" s="50"/>
      <c r="DI48" s="50"/>
      <c r="DJ48" s="59"/>
      <c r="DK48" s="60"/>
      <c r="DL48" s="17"/>
      <c r="DM48" s="17"/>
      <c r="DN48" s="58"/>
      <c r="DO48" s="50"/>
      <c r="DP48" s="50"/>
      <c r="DQ48" s="50"/>
      <c r="DR48" s="50"/>
      <c r="DS48" s="50"/>
      <c r="DT48" s="50"/>
      <c r="DU48" s="59"/>
      <c r="DV48" s="60"/>
      <c r="DW48" s="17"/>
      <c r="DX48" s="17"/>
      <c r="DY48" s="58"/>
      <c r="DZ48" s="50"/>
      <c r="EA48" s="50"/>
      <c r="EB48" s="50"/>
      <c r="EC48" s="50"/>
      <c r="ED48" s="50"/>
      <c r="EE48" s="50"/>
      <c r="EF48" s="59"/>
      <c r="EG48" s="60"/>
      <c r="EH48" s="17"/>
      <c r="EI48" s="17"/>
      <c r="EJ48" s="58"/>
      <c r="EK48" s="50"/>
      <c r="EL48" s="50"/>
      <c r="EM48" s="50"/>
      <c r="EN48" s="50"/>
      <c r="EO48" s="50"/>
      <c r="EP48" s="50"/>
      <c r="EQ48" s="59"/>
      <c r="ER48" s="60"/>
      <c r="ES48" s="17"/>
      <c r="ET48" s="17"/>
      <c r="EU48" s="58"/>
      <c r="EV48" s="50"/>
      <c r="EW48" s="50"/>
      <c r="EX48" s="50"/>
      <c r="EY48" s="50"/>
      <c r="EZ48" s="50"/>
      <c r="FA48" s="50"/>
      <c r="FB48" s="59"/>
      <c r="FC48" s="60"/>
      <c r="FD48" s="17"/>
      <c r="FE48" s="17"/>
      <c r="FF48" s="58"/>
      <c r="FG48" s="50"/>
      <c r="FH48" s="50"/>
      <c r="FI48" s="50"/>
      <c r="FJ48" s="50"/>
      <c r="FK48" s="50"/>
      <c r="FL48" s="50"/>
      <c r="FM48" s="59"/>
      <c r="FN48" s="60"/>
      <c r="FO48" s="17"/>
      <c r="FP48" s="17"/>
      <c r="FQ48" s="58"/>
      <c r="FR48" s="50"/>
      <c r="FS48" s="50"/>
      <c r="FT48" s="50"/>
      <c r="FU48" s="50"/>
      <c r="FV48" s="50"/>
      <c r="FW48" s="50"/>
      <c r="FX48" s="59"/>
      <c r="FY48" s="60"/>
      <c r="FZ48" s="17"/>
      <c r="GA48" s="17"/>
      <c r="GB48" s="58"/>
      <c r="GC48" s="50"/>
      <c r="GD48" s="50"/>
      <c r="GE48" s="50"/>
      <c r="GF48" s="50"/>
      <c r="GG48" s="50"/>
      <c r="GH48" s="50"/>
      <c r="GI48" s="59"/>
      <c r="GJ48" s="60"/>
      <c r="GK48" s="17"/>
      <c r="GL48" s="17"/>
      <c r="GM48" s="58"/>
      <c r="GN48" s="50"/>
      <c r="GO48" s="50"/>
      <c r="GP48" s="50"/>
      <c r="GQ48" s="50"/>
      <c r="GR48" s="50"/>
      <c r="GS48" s="50"/>
      <c r="GT48" s="59"/>
      <c r="GU48" s="60"/>
      <c r="GV48" s="17"/>
      <c r="GW48" s="17"/>
      <c r="GX48" s="58"/>
      <c r="GY48" s="50"/>
      <c r="GZ48" s="50"/>
      <c r="HA48" s="50"/>
      <c r="HB48" s="50"/>
      <c r="HC48" s="50"/>
      <c r="HD48" s="50"/>
      <c r="HE48" s="59"/>
      <c r="HF48" s="60"/>
      <c r="HG48" s="17"/>
      <c r="HH48" s="17"/>
      <c r="HI48" s="58"/>
      <c r="HJ48" s="50"/>
      <c r="HK48" s="50"/>
      <c r="HL48" s="50"/>
      <c r="HM48" s="50"/>
      <c r="HN48" s="50"/>
      <c r="HO48" s="50"/>
      <c r="HP48" s="59"/>
      <c r="HQ48" s="60"/>
      <c r="HR48" s="17"/>
      <c r="HS48" s="17"/>
    </row>
    <row r="49" spans="1:227" x14ac:dyDescent="0.3">
      <c r="A49" s="55"/>
      <c r="B49" s="56"/>
      <c r="C49" s="57"/>
      <c r="D49" s="57"/>
      <c r="E49" s="59"/>
      <c r="F49" s="59"/>
      <c r="G49" s="17"/>
      <c r="H49" s="58"/>
      <c r="I49" s="50"/>
      <c r="J49" s="50"/>
      <c r="K49" s="50"/>
      <c r="L49" s="50"/>
      <c r="M49" s="50"/>
      <c r="N49" s="50"/>
      <c r="O49" s="59"/>
      <c r="P49" s="60"/>
      <c r="Q49" s="17"/>
      <c r="R49" s="17"/>
      <c r="S49" s="58"/>
      <c r="T49" s="50"/>
      <c r="U49" s="50"/>
      <c r="V49" s="50"/>
      <c r="W49" s="50"/>
      <c r="X49" s="50"/>
      <c r="Y49" s="50"/>
      <c r="Z49" s="59"/>
      <c r="AA49" s="60"/>
      <c r="AB49" s="17"/>
      <c r="AC49" s="17"/>
      <c r="AD49" s="58"/>
      <c r="AE49" s="50"/>
      <c r="AF49" s="50"/>
      <c r="AG49" s="50"/>
      <c r="AH49" s="50"/>
      <c r="AI49" s="50"/>
      <c r="AJ49" s="50"/>
      <c r="AK49" s="59"/>
      <c r="AL49" s="60"/>
      <c r="AM49" s="17"/>
      <c r="AN49" s="17"/>
      <c r="AO49" s="58"/>
      <c r="AP49" s="50"/>
      <c r="AQ49" s="50"/>
      <c r="AR49" s="50"/>
      <c r="AS49" s="50"/>
      <c r="AT49" s="50"/>
      <c r="AU49" s="50"/>
      <c r="AV49" s="59"/>
      <c r="AW49" s="60"/>
      <c r="AX49" s="17"/>
      <c r="AY49" s="17"/>
      <c r="AZ49" s="58"/>
      <c r="BA49" s="50"/>
      <c r="BB49" s="50"/>
      <c r="BC49" s="50"/>
      <c r="BD49" s="50"/>
      <c r="BE49" s="50"/>
      <c r="BF49" s="50"/>
      <c r="BG49" s="59"/>
      <c r="BH49" s="60"/>
      <c r="BI49" s="17"/>
      <c r="BJ49" s="17"/>
      <c r="BK49" s="58"/>
      <c r="BL49" s="50"/>
      <c r="BM49" s="50"/>
      <c r="BN49" s="50"/>
      <c r="BO49" s="50"/>
      <c r="BP49" s="50"/>
      <c r="BQ49" s="50"/>
      <c r="BR49" s="59"/>
      <c r="BS49" s="60"/>
      <c r="BT49" s="17"/>
      <c r="BU49" s="17"/>
      <c r="BV49" s="58"/>
      <c r="BW49" s="50"/>
      <c r="BX49" s="50"/>
      <c r="BY49" s="50"/>
      <c r="BZ49" s="50"/>
      <c r="CA49" s="50"/>
      <c r="CB49" s="50"/>
      <c r="CC49" s="59"/>
      <c r="CD49" s="60"/>
      <c r="CE49" s="17"/>
      <c r="CF49" s="17"/>
      <c r="CG49" s="58"/>
      <c r="CH49" s="50"/>
      <c r="CI49" s="50"/>
      <c r="CJ49" s="50"/>
      <c r="CK49" s="50"/>
      <c r="CL49" s="50"/>
      <c r="CM49" s="50"/>
      <c r="CN49" s="59"/>
      <c r="CO49" s="60"/>
      <c r="CP49" s="17"/>
      <c r="CQ49" s="17"/>
      <c r="CR49" s="58"/>
      <c r="CS49" s="50"/>
      <c r="CT49" s="50"/>
      <c r="CU49" s="50"/>
      <c r="CV49" s="50"/>
      <c r="CW49" s="50"/>
      <c r="CX49" s="50"/>
      <c r="CY49" s="59"/>
      <c r="CZ49" s="60"/>
      <c r="DA49" s="17"/>
      <c r="DB49" s="17"/>
      <c r="DC49" s="58"/>
      <c r="DD49" s="50"/>
      <c r="DE49" s="50"/>
      <c r="DF49" s="50"/>
      <c r="DG49" s="50"/>
      <c r="DH49" s="50"/>
      <c r="DI49" s="50"/>
      <c r="DJ49" s="59"/>
      <c r="DK49" s="60"/>
      <c r="DL49" s="17"/>
      <c r="DM49" s="17"/>
      <c r="DN49" s="58"/>
      <c r="DO49" s="50"/>
      <c r="DP49" s="50"/>
      <c r="DQ49" s="50"/>
      <c r="DR49" s="50"/>
      <c r="DS49" s="50"/>
      <c r="DT49" s="50"/>
      <c r="DU49" s="59"/>
      <c r="DV49" s="60"/>
      <c r="DW49" s="17"/>
      <c r="DX49" s="17"/>
      <c r="DY49" s="58"/>
      <c r="DZ49" s="50"/>
      <c r="EA49" s="50"/>
      <c r="EB49" s="50"/>
      <c r="EC49" s="50"/>
      <c r="ED49" s="50"/>
      <c r="EE49" s="50"/>
      <c r="EF49" s="59"/>
      <c r="EG49" s="60"/>
      <c r="EH49" s="17"/>
      <c r="EI49" s="17"/>
      <c r="EJ49" s="58"/>
      <c r="EK49" s="50"/>
      <c r="EL49" s="50"/>
      <c r="EM49" s="50"/>
      <c r="EN49" s="50"/>
      <c r="EO49" s="50"/>
      <c r="EP49" s="50"/>
      <c r="EQ49" s="59"/>
      <c r="ER49" s="60"/>
      <c r="ES49" s="17"/>
      <c r="ET49" s="17"/>
      <c r="EU49" s="58"/>
      <c r="EV49" s="50"/>
      <c r="EW49" s="50"/>
      <c r="EX49" s="50"/>
      <c r="EY49" s="50"/>
      <c r="EZ49" s="50"/>
      <c r="FA49" s="50"/>
      <c r="FB49" s="59"/>
      <c r="FC49" s="60"/>
      <c r="FD49" s="17"/>
      <c r="FE49" s="17"/>
      <c r="FF49" s="58"/>
      <c r="FG49" s="50"/>
      <c r="FH49" s="50"/>
      <c r="FI49" s="50"/>
      <c r="FJ49" s="50"/>
      <c r="FK49" s="50"/>
      <c r="FL49" s="50"/>
      <c r="FM49" s="59"/>
      <c r="FN49" s="60"/>
      <c r="FO49" s="17"/>
      <c r="FP49" s="17"/>
      <c r="FQ49" s="58"/>
      <c r="FR49" s="50"/>
      <c r="FS49" s="50"/>
      <c r="FT49" s="50"/>
      <c r="FU49" s="50"/>
      <c r="FV49" s="50"/>
      <c r="FW49" s="50"/>
      <c r="FX49" s="59"/>
      <c r="FY49" s="60"/>
      <c r="FZ49" s="17"/>
      <c r="GA49" s="17"/>
      <c r="GB49" s="58"/>
      <c r="GC49" s="50"/>
      <c r="GD49" s="50"/>
      <c r="GE49" s="50"/>
      <c r="GF49" s="50"/>
      <c r="GG49" s="50"/>
      <c r="GH49" s="50"/>
      <c r="GI49" s="59"/>
      <c r="GJ49" s="60"/>
      <c r="GK49" s="17"/>
      <c r="GL49" s="17"/>
      <c r="GM49" s="58"/>
      <c r="GN49" s="50"/>
      <c r="GO49" s="50"/>
      <c r="GP49" s="50"/>
      <c r="GQ49" s="50"/>
      <c r="GR49" s="50"/>
      <c r="GS49" s="50"/>
      <c r="GT49" s="59"/>
      <c r="GU49" s="60"/>
      <c r="GV49" s="17"/>
      <c r="GW49" s="17"/>
      <c r="GX49" s="58"/>
      <c r="GY49" s="50"/>
      <c r="GZ49" s="50"/>
      <c r="HA49" s="50"/>
      <c r="HB49" s="50"/>
      <c r="HC49" s="50"/>
      <c r="HD49" s="50"/>
      <c r="HE49" s="59"/>
      <c r="HF49" s="60"/>
      <c r="HG49" s="17"/>
      <c r="HH49" s="17"/>
      <c r="HI49" s="58"/>
      <c r="HJ49" s="50"/>
      <c r="HK49" s="50"/>
      <c r="HL49" s="50"/>
      <c r="HM49" s="50"/>
      <c r="HN49" s="50"/>
      <c r="HO49" s="50"/>
      <c r="HP49" s="59"/>
      <c r="HQ49" s="60"/>
      <c r="HR49" s="17"/>
      <c r="HS49" s="17"/>
    </row>
    <row r="50" spans="1:227" x14ac:dyDescent="0.3">
      <c r="A50" s="55"/>
      <c r="B50" s="62"/>
      <c r="C50" s="57"/>
      <c r="D50" s="57"/>
      <c r="E50" s="59"/>
      <c r="F50" s="59"/>
      <c r="G50" s="17"/>
      <c r="H50" s="58"/>
      <c r="I50" s="50"/>
      <c r="J50" s="50"/>
      <c r="K50" s="50"/>
      <c r="L50" s="50"/>
      <c r="M50" s="50"/>
      <c r="N50" s="50"/>
      <c r="O50" s="59"/>
      <c r="P50" s="60"/>
      <c r="Q50" s="17"/>
      <c r="R50" s="17"/>
      <c r="S50" s="58"/>
      <c r="T50" s="50"/>
      <c r="U50" s="50"/>
      <c r="V50" s="50"/>
      <c r="W50" s="50"/>
      <c r="X50" s="50"/>
      <c r="Y50" s="50"/>
      <c r="Z50" s="59"/>
      <c r="AA50" s="60"/>
      <c r="AB50" s="17"/>
      <c r="AC50" s="17"/>
      <c r="AD50" s="58"/>
      <c r="AE50" s="50"/>
      <c r="AF50" s="50"/>
      <c r="AG50" s="50"/>
      <c r="AH50" s="50"/>
      <c r="AI50" s="50"/>
      <c r="AJ50" s="50"/>
      <c r="AK50" s="59"/>
      <c r="AL50" s="60"/>
      <c r="AM50" s="17"/>
      <c r="AN50" s="17"/>
      <c r="AO50" s="58"/>
      <c r="AP50" s="50"/>
      <c r="AQ50" s="50"/>
      <c r="AR50" s="50"/>
      <c r="AS50" s="50"/>
      <c r="AT50" s="50"/>
      <c r="AU50" s="50"/>
      <c r="AV50" s="59"/>
      <c r="AW50" s="60"/>
      <c r="AX50" s="17"/>
      <c r="AY50" s="17"/>
      <c r="AZ50" s="58"/>
      <c r="BA50" s="50"/>
      <c r="BB50" s="50"/>
      <c r="BC50" s="50"/>
      <c r="BD50" s="50"/>
      <c r="BE50" s="50"/>
      <c r="BF50" s="50"/>
      <c r="BG50" s="59"/>
      <c r="BH50" s="60"/>
      <c r="BI50" s="17"/>
      <c r="BJ50" s="17"/>
      <c r="BK50" s="58"/>
      <c r="BL50" s="50"/>
      <c r="BM50" s="50"/>
      <c r="BN50" s="50"/>
      <c r="BO50" s="50"/>
      <c r="BP50" s="50"/>
      <c r="BQ50" s="50"/>
      <c r="BR50" s="59"/>
      <c r="BS50" s="60"/>
      <c r="BT50" s="17"/>
      <c r="BU50" s="17"/>
      <c r="BV50" s="58"/>
      <c r="BW50" s="50"/>
      <c r="BX50" s="50"/>
      <c r="BY50" s="50"/>
      <c r="BZ50" s="50"/>
      <c r="CA50" s="50"/>
      <c r="CB50" s="50"/>
      <c r="CC50" s="59"/>
      <c r="CD50" s="60"/>
      <c r="CE50" s="17"/>
      <c r="CF50" s="17"/>
      <c r="CG50" s="58"/>
      <c r="CH50" s="50"/>
      <c r="CI50" s="50"/>
      <c r="CJ50" s="50"/>
      <c r="CK50" s="50"/>
      <c r="CL50" s="50"/>
      <c r="CM50" s="50"/>
      <c r="CN50" s="59"/>
      <c r="CO50" s="60"/>
      <c r="CP50" s="17"/>
      <c r="CQ50" s="17"/>
      <c r="CR50" s="58"/>
      <c r="CS50" s="50"/>
      <c r="CT50" s="50"/>
      <c r="CU50" s="50"/>
      <c r="CV50" s="50"/>
      <c r="CW50" s="50"/>
      <c r="CX50" s="50"/>
      <c r="CY50" s="59"/>
      <c r="CZ50" s="60"/>
      <c r="DA50" s="17"/>
      <c r="DB50" s="17"/>
      <c r="DC50" s="58"/>
      <c r="DD50" s="50"/>
      <c r="DE50" s="50"/>
      <c r="DF50" s="50"/>
      <c r="DG50" s="50"/>
      <c r="DH50" s="50"/>
      <c r="DI50" s="50"/>
      <c r="DJ50" s="59"/>
      <c r="DK50" s="60"/>
      <c r="DL50" s="17"/>
      <c r="DM50" s="17"/>
      <c r="DN50" s="58"/>
      <c r="DO50" s="50"/>
      <c r="DP50" s="50"/>
      <c r="DQ50" s="50"/>
      <c r="DR50" s="50"/>
      <c r="DS50" s="50"/>
      <c r="DT50" s="50"/>
      <c r="DU50" s="59"/>
      <c r="DV50" s="60"/>
      <c r="DW50" s="17"/>
      <c r="DX50" s="17"/>
      <c r="DY50" s="58"/>
      <c r="DZ50" s="50"/>
      <c r="EA50" s="50"/>
      <c r="EB50" s="50"/>
      <c r="EC50" s="50"/>
      <c r="ED50" s="50"/>
      <c r="EE50" s="50"/>
      <c r="EF50" s="59"/>
      <c r="EG50" s="60"/>
      <c r="EH50" s="17"/>
      <c r="EI50" s="17"/>
      <c r="EJ50" s="58"/>
      <c r="EK50" s="50"/>
      <c r="EL50" s="50"/>
      <c r="EM50" s="50"/>
      <c r="EN50" s="50"/>
      <c r="EO50" s="50"/>
      <c r="EP50" s="50"/>
      <c r="EQ50" s="59"/>
      <c r="ER50" s="60"/>
      <c r="ES50" s="17"/>
      <c r="ET50" s="17"/>
      <c r="EU50" s="58"/>
      <c r="EV50" s="50"/>
      <c r="EW50" s="50"/>
      <c r="EX50" s="50"/>
      <c r="EY50" s="50"/>
      <c r="EZ50" s="50"/>
      <c r="FA50" s="50"/>
      <c r="FB50" s="59"/>
      <c r="FC50" s="60"/>
      <c r="FD50" s="17"/>
      <c r="FE50" s="17"/>
      <c r="FF50" s="58"/>
      <c r="FG50" s="50"/>
      <c r="FH50" s="50"/>
      <c r="FI50" s="50"/>
      <c r="FJ50" s="50"/>
      <c r="FK50" s="50"/>
      <c r="FL50" s="50"/>
      <c r="FM50" s="59"/>
      <c r="FN50" s="60"/>
      <c r="FO50" s="17"/>
      <c r="FP50" s="17"/>
      <c r="FQ50" s="58"/>
      <c r="FR50" s="50"/>
      <c r="FS50" s="50"/>
      <c r="FT50" s="50"/>
      <c r="FU50" s="50"/>
      <c r="FV50" s="50"/>
      <c r="FW50" s="50"/>
      <c r="FX50" s="59"/>
      <c r="FY50" s="60"/>
      <c r="FZ50" s="17"/>
      <c r="GA50" s="17"/>
      <c r="GB50" s="58"/>
      <c r="GC50" s="50"/>
      <c r="GD50" s="50"/>
      <c r="GE50" s="50"/>
      <c r="GF50" s="50"/>
      <c r="GG50" s="50"/>
      <c r="GH50" s="50"/>
      <c r="GI50" s="59"/>
      <c r="GJ50" s="60"/>
      <c r="GK50" s="17"/>
      <c r="GL50" s="17"/>
      <c r="GM50" s="58"/>
      <c r="GN50" s="50"/>
      <c r="GO50" s="50"/>
      <c r="GP50" s="50"/>
      <c r="GQ50" s="50"/>
      <c r="GR50" s="50"/>
      <c r="GS50" s="50"/>
      <c r="GT50" s="59"/>
      <c r="GU50" s="60"/>
      <c r="GV50" s="17"/>
      <c r="GW50" s="17"/>
      <c r="GX50" s="58"/>
      <c r="GY50" s="50"/>
      <c r="GZ50" s="50"/>
      <c r="HA50" s="50"/>
      <c r="HB50" s="50"/>
      <c r="HC50" s="50"/>
      <c r="HD50" s="50"/>
      <c r="HE50" s="59"/>
      <c r="HF50" s="60"/>
      <c r="HG50" s="17"/>
      <c r="HH50" s="17"/>
      <c r="HI50" s="58"/>
      <c r="HJ50" s="50"/>
      <c r="HK50" s="50"/>
      <c r="HL50" s="50"/>
      <c r="HM50" s="50"/>
      <c r="HN50" s="50"/>
      <c r="HO50" s="50"/>
      <c r="HP50" s="59"/>
      <c r="HQ50" s="60"/>
      <c r="HR50" s="17"/>
      <c r="HS50" s="17"/>
    </row>
    <row r="51" spans="1:227" x14ac:dyDescent="0.3">
      <c r="A51" s="55"/>
      <c r="B51" s="62"/>
      <c r="C51" s="57"/>
      <c r="D51" s="57"/>
      <c r="E51" s="59"/>
      <c r="F51" s="59"/>
      <c r="G51" s="17"/>
      <c r="H51" s="58"/>
      <c r="I51" s="50"/>
      <c r="J51" s="50"/>
      <c r="K51" s="50"/>
      <c r="L51" s="50"/>
      <c r="M51" s="50"/>
      <c r="N51" s="50"/>
      <c r="O51" s="59"/>
      <c r="P51" s="60"/>
      <c r="Q51" s="17"/>
      <c r="R51" s="17"/>
      <c r="S51" s="58"/>
      <c r="T51" s="50"/>
      <c r="U51" s="50"/>
      <c r="V51" s="50"/>
      <c r="W51" s="50"/>
      <c r="X51" s="50"/>
      <c r="Y51" s="50"/>
      <c r="Z51" s="59"/>
      <c r="AA51" s="60"/>
      <c r="AB51" s="17"/>
      <c r="AC51" s="17"/>
      <c r="AD51" s="58"/>
      <c r="AE51" s="50"/>
      <c r="AF51" s="50"/>
      <c r="AG51" s="50"/>
      <c r="AH51" s="50"/>
      <c r="AI51" s="50"/>
      <c r="AJ51" s="50"/>
      <c r="AK51" s="59"/>
      <c r="AL51" s="60"/>
      <c r="AM51" s="17"/>
      <c r="AN51" s="17"/>
      <c r="AO51" s="58"/>
      <c r="AP51" s="50"/>
      <c r="AQ51" s="50"/>
      <c r="AR51" s="50"/>
      <c r="AS51" s="50"/>
      <c r="AT51" s="50"/>
      <c r="AU51" s="50"/>
      <c r="AV51" s="59"/>
      <c r="AW51" s="60"/>
      <c r="AX51" s="17"/>
      <c r="AY51" s="17"/>
      <c r="AZ51" s="58"/>
      <c r="BA51" s="50"/>
      <c r="BB51" s="50"/>
      <c r="BC51" s="50"/>
      <c r="BD51" s="50"/>
      <c r="BE51" s="50"/>
      <c r="BF51" s="50"/>
      <c r="BG51" s="59"/>
      <c r="BH51" s="60"/>
      <c r="BI51" s="17"/>
      <c r="BJ51" s="17"/>
      <c r="BK51" s="58"/>
      <c r="BL51" s="50"/>
      <c r="BM51" s="50"/>
      <c r="BN51" s="50"/>
      <c r="BO51" s="50"/>
      <c r="BP51" s="50"/>
      <c r="BQ51" s="50"/>
      <c r="BR51" s="59"/>
      <c r="BS51" s="60"/>
      <c r="BT51" s="17"/>
      <c r="BU51" s="17"/>
      <c r="BV51" s="58"/>
      <c r="BW51" s="50"/>
      <c r="BX51" s="50"/>
      <c r="BY51" s="50"/>
      <c r="BZ51" s="50"/>
      <c r="CA51" s="50"/>
      <c r="CB51" s="50"/>
      <c r="CC51" s="59"/>
      <c r="CD51" s="60"/>
      <c r="CE51" s="17"/>
      <c r="CF51" s="17"/>
      <c r="CG51" s="58"/>
      <c r="CH51" s="50"/>
      <c r="CI51" s="50"/>
      <c r="CJ51" s="50"/>
      <c r="CK51" s="50"/>
      <c r="CL51" s="50"/>
      <c r="CM51" s="50"/>
      <c r="CN51" s="59"/>
      <c r="CO51" s="60"/>
      <c r="CP51" s="17"/>
      <c r="CQ51" s="17"/>
      <c r="CR51" s="58"/>
      <c r="CS51" s="50"/>
      <c r="CT51" s="50"/>
      <c r="CU51" s="50"/>
      <c r="CV51" s="50"/>
      <c r="CW51" s="50"/>
      <c r="CX51" s="50"/>
      <c r="CY51" s="59"/>
      <c r="CZ51" s="60"/>
      <c r="DA51" s="17"/>
      <c r="DB51" s="17"/>
      <c r="DC51" s="58"/>
      <c r="DD51" s="50"/>
      <c r="DE51" s="50"/>
      <c r="DF51" s="50"/>
      <c r="DG51" s="50"/>
      <c r="DH51" s="50"/>
      <c r="DI51" s="50"/>
      <c r="DJ51" s="59"/>
      <c r="DK51" s="60"/>
      <c r="DL51" s="17"/>
      <c r="DM51" s="17"/>
      <c r="DN51" s="58"/>
      <c r="DO51" s="50"/>
      <c r="DP51" s="50"/>
      <c r="DQ51" s="50"/>
      <c r="DR51" s="50"/>
      <c r="DS51" s="50"/>
      <c r="DT51" s="50"/>
      <c r="DU51" s="59"/>
      <c r="DV51" s="60"/>
      <c r="DW51" s="17"/>
      <c r="DX51" s="17"/>
      <c r="DY51" s="58"/>
      <c r="DZ51" s="50"/>
      <c r="EA51" s="50"/>
      <c r="EB51" s="50"/>
      <c r="EC51" s="50"/>
      <c r="ED51" s="50"/>
      <c r="EE51" s="50"/>
      <c r="EF51" s="59"/>
      <c r="EG51" s="60"/>
      <c r="EH51" s="17"/>
      <c r="EI51" s="17"/>
      <c r="EJ51" s="58"/>
      <c r="EK51" s="50"/>
      <c r="EL51" s="50"/>
      <c r="EM51" s="50"/>
      <c r="EN51" s="50"/>
      <c r="EO51" s="50"/>
      <c r="EP51" s="50"/>
      <c r="EQ51" s="59"/>
      <c r="ER51" s="60"/>
      <c r="ES51" s="17"/>
      <c r="ET51" s="17"/>
      <c r="EU51" s="58"/>
      <c r="EV51" s="50"/>
      <c r="EW51" s="50"/>
      <c r="EX51" s="50"/>
      <c r="EY51" s="50"/>
      <c r="EZ51" s="50"/>
      <c r="FA51" s="50"/>
      <c r="FB51" s="59"/>
      <c r="FC51" s="60"/>
      <c r="FD51" s="17"/>
      <c r="FE51" s="17"/>
      <c r="FF51" s="58"/>
      <c r="FG51" s="50"/>
      <c r="FH51" s="50"/>
      <c r="FI51" s="50"/>
      <c r="FJ51" s="50"/>
      <c r="FK51" s="50"/>
      <c r="FL51" s="50"/>
      <c r="FM51" s="59"/>
      <c r="FN51" s="60"/>
      <c r="FO51" s="17"/>
      <c r="FP51" s="17"/>
      <c r="FQ51" s="58"/>
      <c r="FR51" s="50"/>
      <c r="FS51" s="50"/>
      <c r="FT51" s="50"/>
      <c r="FU51" s="50"/>
      <c r="FV51" s="50"/>
      <c r="FW51" s="50"/>
      <c r="FX51" s="59"/>
      <c r="FY51" s="60"/>
      <c r="FZ51" s="17"/>
      <c r="GA51" s="17"/>
      <c r="GB51" s="58"/>
      <c r="GC51" s="50"/>
      <c r="GD51" s="50"/>
      <c r="GE51" s="50"/>
      <c r="GF51" s="50"/>
      <c r="GG51" s="50"/>
      <c r="GH51" s="50"/>
      <c r="GI51" s="59"/>
      <c r="GJ51" s="60"/>
      <c r="GK51" s="17"/>
      <c r="GL51" s="17"/>
      <c r="GM51" s="58"/>
      <c r="GN51" s="50"/>
      <c r="GO51" s="50"/>
      <c r="GP51" s="50"/>
      <c r="GQ51" s="50"/>
      <c r="GR51" s="50"/>
      <c r="GS51" s="50"/>
      <c r="GT51" s="59"/>
      <c r="GU51" s="60"/>
      <c r="GV51" s="17"/>
      <c r="GW51" s="17"/>
      <c r="GX51" s="58"/>
      <c r="GY51" s="50"/>
      <c r="GZ51" s="50"/>
      <c r="HA51" s="50"/>
      <c r="HB51" s="50"/>
      <c r="HC51" s="50"/>
      <c r="HD51" s="50"/>
      <c r="HE51" s="59"/>
      <c r="HF51" s="60"/>
      <c r="HG51" s="17"/>
      <c r="HH51" s="17"/>
      <c r="HI51" s="58"/>
      <c r="HJ51" s="50"/>
      <c r="HK51" s="50"/>
      <c r="HL51" s="50"/>
      <c r="HM51" s="50"/>
      <c r="HN51" s="50"/>
      <c r="HO51" s="50"/>
      <c r="HP51" s="59"/>
      <c r="HQ51" s="60"/>
      <c r="HR51" s="17"/>
      <c r="HS51" s="17"/>
    </row>
    <row r="52" spans="1:227" x14ac:dyDescent="0.3">
      <c r="A52" s="55"/>
      <c r="B52" s="56"/>
      <c r="C52" s="57"/>
      <c r="D52" s="57"/>
      <c r="E52" s="59"/>
      <c r="F52" s="59"/>
      <c r="G52" s="17"/>
      <c r="H52" s="58"/>
      <c r="I52" s="50"/>
      <c r="J52" s="50"/>
      <c r="K52" s="50"/>
      <c r="L52" s="50"/>
      <c r="M52" s="50"/>
      <c r="N52" s="50"/>
      <c r="O52" s="59"/>
      <c r="P52" s="60"/>
      <c r="Q52" s="17"/>
      <c r="R52" s="17"/>
      <c r="S52" s="58"/>
      <c r="T52" s="50"/>
      <c r="U52" s="50"/>
      <c r="V52" s="50"/>
      <c r="W52" s="50"/>
      <c r="X52" s="50"/>
      <c r="Y52" s="50"/>
      <c r="Z52" s="59"/>
      <c r="AA52" s="60"/>
      <c r="AB52" s="17"/>
      <c r="AC52" s="17"/>
      <c r="AD52" s="58"/>
      <c r="AE52" s="50"/>
      <c r="AF52" s="50"/>
      <c r="AG52" s="50"/>
      <c r="AH52" s="50"/>
      <c r="AI52" s="50"/>
      <c r="AJ52" s="50"/>
      <c r="AK52" s="59"/>
      <c r="AL52" s="60"/>
      <c r="AM52" s="17"/>
      <c r="AN52" s="17"/>
      <c r="AO52" s="58"/>
      <c r="AP52" s="50"/>
      <c r="AQ52" s="50"/>
      <c r="AR52" s="50"/>
      <c r="AS52" s="50"/>
      <c r="AT52" s="50"/>
      <c r="AU52" s="50"/>
      <c r="AV52" s="59"/>
      <c r="AW52" s="60"/>
      <c r="AX52" s="17"/>
      <c r="AY52" s="17"/>
      <c r="AZ52" s="58"/>
      <c r="BA52" s="50"/>
      <c r="BB52" s="50"/>
      <c r="BC52" s="50"/>
      <c r="BD52" s="50"/>
      <c r="BE52" s="50"/>
      <c r="BF52" s="50"/>
      <c r="BG52" s="59"/>
      <c r="BH52" s="60"/>
      <c r="BI52" s="17"/>
      <c r="BJ52" s="17"/>
      <c r="BK52" s="58"/>
      <c r="BL52" s="50"/>
      <c r="BM52" s="50"/>
      <c r="BN52" s="50"/>
      <c r="BO52" s="50"/>
      <c r="BP52" s="50"/>
      <c r="BQ52" s="50"/>
      <c r="BR52" s="59"/>
      <c r="BS52" s="60"/>
      <c r="BT52" s="17"/>
      <c r="BU52" s="17"/>
      <c r="BV52" s="58"/>
      <c r="BW52" s="50"/>
      <c r="BX52" s="50"/>
      <c r="BY52" s="50"/>
      <c r="BZ52" s="50"/>
      <c r="CA52" s="50"/>
      <c r="CB52" s="50"/>
      <c r="CC52" s="59"/>
      <c r="CD52" s="60"/>
      <c r="CE52" s="17"/>
      <c r="CF52" s="17"/>
      <c r="CG52" s="58"/>
      <c r="CH52" s="50"/>
      <c r="CI52" s="50"/>
      <c r="CJ52" s="50"/>
      <c r="CK52" s="50"/>
      <c r="CL52" s="50"/>
      <c r="CM52" s="50"/>
      <c r="CN52" s="59"/>
      <c r="CO52" s="60"/>
      <c r="CP52" s="17"/>
      <c r="CQ52" s="17"/>
      <c r="CR52" s="58"/>
      <c r="CS52" s="50"/>
      <c r="CT52" s="50"/>
      <c r="CU52" s="50"/>
      <c r="CV52" s="50"/>
      <c r="CW52" s="50"/>
      <c r="CX52" s="50"/>
      <c r="CY52" s="59"/>
      <c r="CZ52" s="60"/>
      <c r="DA52" s="17"/>
      <c r="DB52" s="17"/>
      <c r="DC52" s="58"/>
      <c r="DD52" s="50"/>
      <c r="DE52" s="50"/>
      <c r="DF52" s="50"/>
      <c r="DG52" s="50"/>
      <c r="DH52" s="50"/>
      <c r="DI52" s="50"/>
      <c r="DJ52" s="59"/>
      <c r="DK52" s="60"/>
      <c r="DL52" s="17"/>
      <c r="DM52" s="17"/>
      <c r="DN52" s="58"/>
      <c r="DO52" s="50"/>
      <c r="DP52" s="50"/>
      <c r="DQ52" s="50"/>
      <c r="DR52" s="50"/>
      <c r="DS52" s="50"/>
      <c r="DT52" s="50"/>
      <c r="DU52" s="59"/>
      <c r="DV52" s="60"/>
      <c r="DW52" s="17"/>
      <c r="DX52" s="17"/>
      <c r="DY52" s="58"/>
      <c r="DZ52" s="50"/>
      <c r="EA52" s="50"/>
      <c r="EB52" s="50"/>
      <c r="EC52" s="50"/>
      <c r="ED52" s="50"/>
      <c r="EE52" s="50"/>
      <c r="EF52" s="59"/>
      <c r="EG52" s="60"/>
      <c r="EH52" s="17"/>
      <c r="EI52" s="17"/>
      <c r="EJ52" s="58"/>
      <c r="EK52" s="50"/>
      <c r="EL52" s="50"/>
      <c r="EM52" s="50"/>
      <c r="EN52" s="50"/>
      <c r="EO52" s="50"/>
      <c r="EP52" s="50"/>
      <c r="EQ52" s="59"/>
      <c r="ER52" s="60"/>
      <c r="ES52" s="17"/>
      <c r="ET52" s="17"/>
      <c r="EU52" s="58"/>
      <c r="EV52" s="50"/>
      <c r="EW52" s="50"/>
      <c r="EX52" s="50"/>
      <c r="EY52" s="50"/>
      <c r="EZ52" s="50"/>
      <c r="FA52" s="50"/>
      <c r="FB52" s="59"/>
      <c r="FC52" s="60"/>
      <c r="FD52" s="17"/>
      <c r="FE52" s="17"/>
      <c r="FF52" s="58"/>
      <c r="FG52" s="50"/>
      <c r="FH52" s="50"/>
      <c r="FI52" s="50"/>
      <c r="FJ52" s="50"/>
      <c r="FK52" s="50"/>
      <c r="FL52" s="50"/>
      <c r="FM52" s="59"/>
      <c r="FN52" s="60"/>
      <c r="FO52" s="17"/>
      <c r="FP52" s="17"/>
      <c r="FQ52" s="58"/>
      <c r="FR52" s="50"/>
      <c r="FS52" s="50"/>
      <c r="FT52" s="50"/>
      <c r="FU52" s="50"/>
      <c r="FV52" s="50"/>
      <c r="FW52" s="50"/>
      <c r="FX52" s="59"/>
      <c r="FY52" s="60"/>
      <c r="FZ52" s="17"/>
      <c r="GA52" s="17"/>
      <c r="GB52" s="58"/>
      <c r="GC52" s="50"/>
      <c r="GD52" s="50"/>
      <c r="GE52" s="50"/>
      <c r="GF52" s="50"/>
      <c r="GG52" s="50"/>
      <c r="GH52" s="50"/>
      <c r="GI52" s="59"/>
      <c r="GJ52" s="60"/>
      <c r="GK52" s="17"/>
      <c r="GL52" s="17"/>
      <c r="GM52" s="58"/>
      <c r="GN52" s="50"/>
      <c r="GO52" s="50"/>
      <c r="GP52" s="50"/>
      <c r="GQ52" s="50"/>
      <c r="GR52" s="50"/>
      <c r="GS52" s="50"/>
      <c r="GT52" s="59"/>
      <c r="GU52" s="60"/>
      <c r="GV52" s="17"/>
      <c r="GW52" s="17"/>
      <c r="GX52" s="58"/>
      <c r="GY52" s="50"/>
      <c r="GZ52" s="50"/>
      <c r="HA52" s="50"/>
      <c r="HB52" s="50"/>
      <c r="HC52" s="50"/>
      <c r="HD52" s="50"/>
      <c r="HE52" s="59"/>
      <c r="HF52" s="60"/>
      <c r="HG52" s="17"/>
      <c r="HH52" s="17"/>
      <c r="HI52" s="58"/>
      <c r="HJ52" s="50"/>
      <c r="HK52" s="50"/>
      <c r="HL52" s="50"/>
      <c r="HM52" s="50"/>
      <c r="HN52" s="50"/>
      <c r="HO52" s="50"/>
      <c r="HP52" s="59"/>
      <c r="HQ52" s="60"/>
      <c r="HR52" s="17"/>
      <c r="HS52" s="17"/>
    </row>
    <row r="53" spans="1:227" x14ac:dyDescent="0.3">
      <c r="A53" s="65"/>
      <c r="B53" s="66"/>
      <c r="C53" s="67"/>
      <c r="D53" s="67"/>
      <c r="E53" s="59"/>
      <c r="F53" s="59"/>
      <c r="G53" s="17"/>
      <c r="H53" s="58"/>
      <c r="I53" s="50"/>
      <c r="J53" s="50"/>
      <c r="K53" s="50"/>
      <c r="L53" s="50"/>
      <c r="M53" s="50"/>
      <c r="N53" s="50"/>
      <c r="O53" s="59"/>
      <c r="P53" s="60"/>
      <c r="Q53" s="17"/>
      <c r="R53" s="17"/>
      <c r="S53" s="58"/>
      <c r="T53" s="50"/>
      <c r="U53" s="50"/>
      <c r="V53" s="50"/>
      <c r="W53" s="50"/>
      <c r="X53" s="50"/>
      <c r="Y53" s="50"/>
      <c r="Z53" s="59"/>
      <c r="AA53" s="60"/>
      <c r="AB53" s="17"/>
      <c r="AC53" s="17"/>
      <c r="AD53" s="58"/>
      <c r="AE53" s="50"/>
      <c r="AF53" s="50"/>
      <c r="AG53" s="50"/>
      <c r="AH53" s="50"/>
      <c r="AI53" s="50"/>
      <c r="AJ53" s="50"/>
      <c r="AK53" s="59"/>
      <c r="AL53" s="60"/>
      <c r="AM53" s="17"/>
      <c r="AN53" s="17"/>
      <c r="AO53" s="58"/>
      <c r="AP53" s="50"/>
      <c r="AQ53" s="50"/>
      <c r="AR53" s="50"/>
      <c r="AS53" s="50"/>
      <c r="AT53" s="50"/>
      <c r="AU53" s="50"/>
      <c r="AV53" s="59"/>
      <c r="AW53" s="60"/>
      <c r="AX53" s="17"/>
      <c r="AY53" s="17"/>
      <c r="AZ53" s="58"/>
      <c r="BA53" s="50"/>
      <c r="BB53" s="50"/>
      <c r="BC53" s="50"/>
      <c r="BD53" s="50"/>
      <c r="BE53" s="50"/>
      <c r="BF53" s="50"/>
      <c r="BG53" s="59"/>
      <c r="BH53" s="60"/>
      <c r="BI53" s="17"/>
      <c r="BJ53" s="17"/>
      <c r="BK53" s="58"/>
      <c r="BL53" s="50"/>
      <c r="BM53" s="50"/>
      <c r="BN53" s="50"/>
      <c r="BO53" s="50"/>
      <c r="BP53" s="50"/>
      <c r="BQ53" s="50"/>
      <c r="BR53" s="59"/>
      <c r="BS53" s="60"/>
      <c r="BT53" s="17"/>
      <c r="BU53" s="17"/>
      <c r="BV53" s="58"/>
      <c r="BW53" s="50"/>
      <c r="BX53" s="50"/>
      <c r="BY53" s="50"/>
      <c r="BZ53" s="50"/>
      <c r="CA53" s="50"/>
      <c r="CB53" s="50"/>
      <c r="CC53" s="59"/>
      <c r="CD53" s="60"/>
      <c r="CE53" s="17"/>
      <c r="CF53" s="17"/>
      <c r="CG53" s="58"/>
      <c r="CH53" s="50"/>
      <c r="CI53" s="50"/>
      <c r="CJ53" s="50"/>
      <c r="CK53" s="50"/>
      <c r="CL53" s="50"/>
      <c r="CM53" s="50"/>
      <c r="CN53" s="59"/>
      <c r="CO53" s="60"/>
      <c r="CP53" s="17"/>
      <c r="CQ53" s="17"/>
      <c r="CR53" s="58"/>
      <c r="CS53" s="50"/>
      <c r="CT53" s="50"/>
      <c r="CU53" s="50"/>
      <c r="CV53" s="50"/>
      <c r="CW53" s="50"/>
      <c r="CX53" s="50"/>
      <c r="CY53" s="59"/>
      <c r="CZ53" s="60"/>
      <c r="DA53" s="17"/>
      <c r="DB53" s="17"/>
      <c r="DC53" s="58"/>
      <c r="DD53" s="50"/>
      <c r="DE53" s="50"/>
      <c r="DF53" s="50"/>
      <c r="DG53" s="50"/>
      <c r="DH53" s="50"/>
      <c r="DI53" s="50"/>
      <c r="DJ53" s="59"/>
      <c r="DK53" s="60"/>
      <c r="DL53" s="17"/>
      <c r="DM53" s="17"/>
      <c r="DN53" s="58"/>
      <c r="DO53" s="50"/>
      <c r="DP53" s="50"/>
      <c r="DQ53" s="50"/>
      <c r="DR53" s="50"/>
      <c r="DS53" s="50"/>
      <c r="DT53" s="50"/>
      <c r="DU53" s="59"/>
      <c r="DV53" s="60"/>
      <c r="DW53" s="17"/>
      <c r="DX53" s="17"/>
      <c r="DY53" s="58"/>
      <c r="DZ53" s="50"/>
      <c r="EA53" s="50"/>
      <c r="EB53" s="50"/>
      <c r="EC53" s="50"/>
      <c r="ED53" s="50"/>
      <c r="EE53" s="50"/>
      <c r="EF53" s="59"/>
      <c r="EG53" s="60"/>
      <c r="EH53" s="17"/>
      <c r="EI53" s="17"/>
      <c r="EJ53" s="58"/>
      <c r="EK53" s="50"/>
      <c r="EL53" s="50"/>
      <c r="EM53" s="50"/>
      <c r="EN53" s="50"/>
      <c r="EO53" s="50"/>
      <c r="EP53" s="50"/>
      <c r="EQ53" s="59"/>
      <c r="ER53" s="60"/>
      <c r="ES53" s="17"/>
      <c r="ET53" s="17"/>
      <c r="EU53" s="58"/>
      <c r="EV53" s="50"/>
      <c r="EW53" s="50"/>
      <c r="EX53" s="50"/>
      <c r="EY53" s="50"/>
      <c r="EZ53" s="50"/>
      <c r="FA53" s="50"/>
      <c r="FB53" s="59"/>
      <c r="FC53" s="60"/>
      <c r="FD53" s="17"/>
      <c r="FE53" s="17"/>
      <c r="FF53" s="58"/>
      <c r="FG53" s="50"/>
      <c r="FH53" s="50"/>
      <c r="FI53" s="50"/>
      <c r="FJ53" s="50"/>
      <c r="FK53" s="50"/>
      <c r="FL53" s="50"/>
      <c r="FM53" s="59"/>
      <c r="FN53" s="60"/>
      <c r="FO53" s="17"/>
      <c r="FP53" s="17"/>
      <c r="FQ53" s="58"/>
      <c r="FR53" s="50"/>
      <c r="FS53" s="50"/>
      <c r="FT53" s="50"/>
      <c r="FU53" s="50"/>
      <c r="FV53" s="50"/>
      <c r="FW53" s="50"/>
      <c r="FX53" s="59"/>
      <c r="FY53" s="60"/>
      <c r="FZ53" s="17"/>
      <c r="GA53" s="17"/>
      <c r="GB53" s="58"/>
      <c r="GC53" s="50"/>
      <c r="GD53" s="50"/>
      <c r="GE53" s="50"/>
      <c r="GF53" s="50"/>
      <c r="GG53" s="50"/>
      <c r="GH53" s="50"/>
      <c r="GI53" s="59"/>
      <c r="GJ53" s="60"/>
      <c r="GK53" s="17"/>
      <c r="GL53" s="17"/>
      <c r="GM53" s="58"/>
      <c r="GN53" s="50"/>
      <c r="GO53" s="50"/>
      <c r="GP53" s="50"/>
      <c r="GQ53" s="50"/>
      <c r="GR53" s="50"/>
      <c r="GS53" s="50"/>
      <c r="GT53" s="59"/>
      <c r="GU53" s="60"/>
      <c r="GV53" s="17"/>
      <c r="GW53" s="17"/>
      <c r="GX53" s="58"/>
      <c r="GY53" s="50"/>
      <c r="GZ53" s="50"/>
      <c r="HA53" s="50"/>
      <c r="HB53" s="50"/>
      <c r="HC53" s="50"/>
      <c r="HD53" s="50"/>
      <c r="HE53" s="59"/>
      <c r="HF53" s="60"/>
      <c r="HG53" s="17"/>
      <c r="HH53" s="17"/>
      <c r="HI53" s="58"/>
      <c r="HJ53" s="50"/>
      <c r="HK53" s="50"/>
      <c r="HL53" s="50"/>
      <c r="HM53" s="50"/>
      <c r="HN53" s="50"/>
      <c r="HO53" s="50"/>
      <c r="HP53" s="59"/>
      <c r="HQ53" s="60"/>
      <c r="HR53" s="17"/>
      <c r="HS53" s="17"/>
    </row>
    <row r="54" spans="1:227" x14ac:dyDescent="0.3">
      <c r="A54" s="65"/>
      <c r="B54" s="66"/>
      <c r="C54" s="67"/>
      <c r="D54" s="67"/>
      <c r="E54" s="59"/>
      <c r="F54" s="59"/>
      <c r="G54" s="17"/>
      <c r="H54" s="58"/>
      <c r="I54" s="50"/>
      <c r="J54" s="50"/>
      <c r="K54" s="50"/>
      <c r="L54" s="50"/>
      <c r="M54" s="50"/>
      <c r="N54" s="50"/>
      <c r="O54" s="59"/>
      <c r="P54" s="60"/>
      <c r="Q54" s="17"/>
      <c r="R54" s="17"/>
      <c r="S54" s="58"/>
      <c r="T54" s="50"/>
      <c r="U54" s="50"/>
      <c r="V54" s="50"/>
      <c r="W54" s="50"/>
      <c r="X54" s="50"/>
      <c r="Y54" s="50"/>
      <c r="Z54" s="59"/>
      <c r="AA54" s="60"/>
      <c r="AB54" s="17"/>
      <c r="AC54" s="17"/>
      <c r="AD54" s="58"/>
      <c r="AE54" s="50"/>
      <c r="AF54" s="50"/>
      <c r="AG54" s="50"/>
      <c r="AH54" s="50"/>
      <c r="AI54" s="50"/>
      <c r="AJ54" s="50"/>
      <c r="AK54" s="59"/>
      <c r="AL54" s="60"/>
      <c r="AM54" s="17"/>
      <c r="AN54" s="17"/>
      <c r="AO54" s="58"/>
      <c r="AP54" s="50"/>
      <c r="AQ54" s="50"/>
      <c r="AR54" s="50"/>
      <c r="AS54" s="50"/>
      <c r="AT54" s="50"/>
      <c r="AU54" s="50"/>
      <c r="AV54" s="59"/>
      <c r="AW54" s="60"/>
      <c r="AX54" s="17"/>
      <c r="AY54" s="17"/>
      <c r="AZ54" s="58"/>
      <c r="BA54" s="50"/>
      <c r="BB54" s="50"/>
      <c r="BC54" s="50"/>
      <c r="BD54" s="50"/>
      <c r="BE54" s="50"/>
      <c r="BF54" s="50"/>
      <c r="BG54" s="59"/>
      <c r="BH54" s="60"/>
      <c r="BI54" s="17"/>
      <c r="BJ54" s="17"/>
      <c r="BK54" s="58"/>
      <c r="BL54" s="50"/>
      <c r="BM54" s="50"/>
      <c r="BN54" s="50"/>
      <c r="BO54" s="50"/>
      <c r="BP54" s="50"/>
      <c r="BQ54" s="50"/>
      <c r="BR54" s="59"/>
      <c r="BS54" s="60"/>
      <c r="BT54" s="17"/>
      <c r="BU54" s="17"/>
      <c r="BV54" s="58"/>
      <c r="BW54" s="50"/>
      <c r="BX54" s="50"/>
      <c r="BY54" s="50"/>
      <c r="BZ54" s="50"/>
      <c r="CA54" s="50"/>
      <c r="CB54" s="50"/>
      <c r="CC54" s="59"/>
      <c r="CD54" s="60"/>
      <c r="CE54" s="17"/>
      <c r="CF54" s="17"/>
      <c r="CG54" s="58"/>
      <c r="CH54" s="50"/>
      <c r="CI54" s="50"/>
      <c r="CJ54" s="50"/>
      <c r="CK54" s="50"/>
      <c r="CL54" s="50"/>
      <c r="CM54" s="50"/>
      <c r="CN54" s="59"/>
      <c r="CO54" s="60"/>
      <c r="CP54" s="17"/>
      <c r="CQ54" s="17"/>
      <c r="CR54" s="58"/>
      <c r="CS54" s="50"/>
      <c r="CT54" s="50"/>
      <c r="CU54" s="50"/>
      <c r="CV54" s="50"/>
      <c r="CW54" s="50"/>
      <c r="CX54" s="50"/>
      <c r="CY54" s="59"/>
      <c r="CZ54" s="60"/>
      <c r="DA54" s="17"/>
      <c r="DB54" s="17"/>
      <c r="DC54" s="58"/>
      <c r="DD54" s="50"/>
      <c r="DE54" s="50"/>
      <c r="DF54" s="50"/>
      <c r="DG54" s="50"/>
      <c r="DH54" s="50"/>
      <c r="DI54" s="50"/>
      <c r="DJ54" s="59"/>
      <c r="DK54" s="60"/>
      <c r="DL54" s="17"/>
      <c r="DM54" s="17"/>
      <c r="DN54" s="58"/>
      <c r="DO54" s="50"/>
      <c r="DP54" s="50"/>
      <c r="DQ54" s="50"/>
      <c r="DR54" s="50"/>
      <c r="DS54" s="50"/>
      <c r="DT54" s="50"/>
      <c r="DU54" s="59"/>
      <c r="DV54" s="60"/>
      <c r="DW54" s="17"/>
      <c r="DX54" s="17"/>
      <c r="DY54" s="58"/>
      <c r="DZ54" s="50"/>
      <c r="EA54" s="50"/>
      <c r="EB54" s="50"/>
      <c r="EC54" s="50"/>
      <c r="ED54" s="50"/>
      <c r="EE54" s="50"/>
      <c r="EF54" s="59"/>
      <c r="EG54" s="60"/>
      <c r="EH54" s="17"/>
      <c r="EI54" s="17"/>
      <c r="EJ54" s="58"/>
      <c r="EK54" s="50"/>
      <c r="EL54" s="50"/>
      <c r="EM54" s="50"/>
      <c r="EN54" s="50"/>
      <c r="EO54" s="50"/>
      <c r="EP54" s="50"/>
      <c r="EQ54" s="59"/>
      <c r="ER54" s="60"/>
      <c r="ES54" s="17"/>
      <c r="ET54" s="17"/>
      <c r="EU54" s="58"/>
      <c r="EV54" s="50"/>
      <c r="EW54" s="50"/>
      <c r="EX54" s="50"/>
      <c r="EY54" s="50"/>
      <c r="EZ54" s="50"/>
      <c r="FA54" s="50"/>
      <c r="FB54" s="59"/>
      <c r="FC54" s="60"/>
      <c r="FD54" s="17"/>
      <c r="FE54" s="17"/>
      <c r="FF54" s="58"/>
      <c r="FG54" s="50"/>
      <c r="FH54" s="50"/>
      <c r="FI54" s="50"/>
      <c r="FJ54" s="50"/>
      <c r="FK54" s="50"/>
      <c r="FL54" s="50"/>
      <c r="FM54" s="59"/>
      <c r="FN54" s="60"/>
      <c r="FO54" s="17"/>
      <c r="FP54" s="17"/>
      <c r="FQ54" s="58"/>
      <c r="FR54" s="50"/>
      <c r="FS54" s="50"/>
      <c r="FT54" s="50"/>
      <c r="FU54" s="50"/>
      <c r="FV54" s="50"/>
      <c r="FW54" s="50"/>
      <c r="FX54" s="59"/>
      <c r="FY54" s="60"/>
      <c r="FZ54" s="17"/>
      <c r="GA54" s="17"/>
      <c r="GB54" s="58"/>
      <c r="GC54" s="50"/>
      <c r="GD54" s="50"/>
      <c r="GE54" s="50"/>
      <c r="GF54" s="50"/>
      <c r="GG54" s="50"/>
      <c r="GH54" s="50"/>
      <c r="GI54" s="59"/>
      <c r="GJ54" s="60"/>
      <c r="GK54" s="17"/>
      <c r="GL54" s="17"/>
      <c r="GM54" s="58"/>
      <c r="GN54" s="50"/>
      <c r="GO54" s="50"/>
      <c r="GP54" s="50"/>
      <c r="GQ54" s="50"/>
      <c r="GR54" s="50"/>
      <c r="GS54" s="50"/>
      <c r="GT54" s="59"/>
      <c r="GU54" s="60"/>
      <c r="GV54" s="17"/>
      <c r="GW54" s="17"/>
      <c r="GX54" s="58"/>
      <c r="GY54" s="50"/>
      <c r="GZ54" s="50"/>
      <c r="HA54" s="50"/>
      <c r="HB54" s="50"/>
      <c r="HC54" s="50"/>
      <c r="HD54" s="50"/>
      <c r="HE54" s="59"/>
      <c r="HF54" s="60"/>
      <c r="HG54" s="17"/>
      <c r="HH54" s="17"/>
      <c r="HI54" s="58"/>
      <c r="HJ54" s="50"/>
      <c r="HK54" s="50"/>
      <c r="HL54" s="50"/>
      <c r="HM54" s="50"/>
      <c r="HN54" s="50"/>
      <c r="HO54" s="50"/>
      <c r="HP54" s="59"/>
      <c r="HQ54" s="60"/>
      <c r="HR54" s="17"/>
      <c r="HS54" s="17"/>
    </row>
    <row r="55" spans="1:227" x14ac:dyDescent="0.3">
      <c r="A55" s="65"/>
      <c r="B55" s="66"/>
      <c r="C55" s="67"/>
      <c r="D55" s="67"/>
      <c r="E55" s="59"/>
      <c r="F55" s="59"/>
      <c r="G55" s="17"/>
      <c r="H55" s="58"/>
      <c r="I55" s="50"/>
      <c r="J55" s="50"/>
      <c r="K55" s="50"/>
      <c r="L55" s="50"/>
      <c r="M55" s="50"/>
      <c r="N55" s="50"/>
      <c r="O55" s="59"/>
      <c r="P55" s="60"/>
      <c r="Q55" s="17"/>
      <c r="R55" s="17"/>
      <c r="S55" s="58"/>
      <c r="T55" s="50"/>
      <c r="U55" s="50"/>
      <c r="V55" s="50"/>
      <c r="W55" s="50"/>
      <c r="X55" s="50"/>
      <c r="Y55" s="50"/>
      <c r="Z55" s="59"/>
      <c r="AA55" s="60"/>
      <c r="AB55" s="17"/>
      <c r="AC55" s="17"/>
      <c r="AD55" s="58"/>
      <c r="AE55" s="50"/>
      <c r="AF55" s="50"/>
      <c r="AG55" s="50"/>
      <c r="AH55" s="50"/>
      <c r="AI55" s="50"/>
      <c r="AJ55" s="50"/>
      <c r="AK55" s="59"/>
      <c r="AL55" s="60"/>
      <c r="AM55" s="17"/>
      <c r="AN55" s="17"/>
      <c r="AO55" s="58"/>
      <c r="AP55" s="50"/>
      <c r="AQ55" s="50"/>
      <c r="AR55" s="50"/>
      <c r="AS55" s="50"/>
      <c r="AT55" s="50"/>
      <c r="AU55" s="50"/>
      <c r="AV55" s="59"/>
      <c r="AW55" s="60"/>
      <c r="AX55" s="17"/>
      <c r="AY55" s="17"/>
      <c r="AZ55" s="58"/>
      <c r="BA55" s="50"/>
      <c r="BB55" s="50"/>
      <c r="BC55" s="50"/>
      <c r="BD55" s="50"/>
      <c r="BE55" s="50"/>
      <c r="BF55" s="50"/>
      <c r="BG55" s="59"/>
      <c r="BH55" s="60"/>
      <c r="BI55" s="17"/>
      <c r="BJ55" s="17"/>
      <c r="BK55" s="58"/>
      <c r="BL55" s="50"/>
      <c r="BM55" s="50"/>
      <c r="BN55" s="50"/>
      <c r="BO55" s="50"/>
      <c r="BP55" s="50"/>
      <c r="BQ55" s="50"/>
      <c r="BR55" s="59"/>
      <c r="BS55" s="60"/>
      <c r="BT55" s="17"/>
      <c r="BU55" s="17"/>
      <c r="BV55" s="58"/>
      <c r="BW55" s="50"/>
      <c r="BX55" s="50"/>
      <c r="BY55" s="50"/>
      <c r="BZ55" s="50"/>
      <c r="CA55" s="50"/>
      <c r="CB55" s="50"/>
      <c r="CC55" s="59"/>
      <c r="CD55" s="60"/>
      <c r="CE55" s="17"/>
      <c r="CF55" s="17"/>
      <c r="CG55" s="58"/>
      <c r="CH55" s="50"/>
      <c r="CI55" s="50"/>
      <c r="CJ55" s="50"/>
      <c r="CK55" s="50"/>
      <c r="CL55" s="50"/>
      <c r="CM55" s="50"/>
      <c r="CN55" s="59"/>
      <c r="CO55" s="60"/>
      <c r="CP55" s="17"/>
      <c r="CQ55" s="17"/>
      <c r="CR55" s="58"/>
      <c r="CS55" s="50"/>
      <c r="CT55" s="50"/>
      <c r="CU55" s="50"/>
      <c r="CV55" s="50"/>
      <c r="CW55" s="50"/>
      <c r="CX55" s="50"/>
      <c r="CY55" s="59"/>
      <c r="CZ55" s="60"/>
      <c r="DA55" s="17"/>
      <c r="DB55" s="17"/>
      <c r="DC55" s="58"/>
      <c r="DD55" s="50"/>
      <c r="DE55" s="50"/>
      <c r="DF55" s="50"/>
      <c r="DG55" s="50"/>
      <c r="DH55" s="50"/>
      <c r="DI55" s="50"/>
      <c r="DJ55" s="59"/>
      <c r="DK55" s="60"/>
      <c r="DL55" s="17"/>
      <c r="DM55" s="17"/>
      <c r="DN55" s="58"/>
      <c r="DO55" s="50"/>
      <c r="DP55" s="50"/>
      <c r="DQ55" s="50"/>
      <c r="DR55" s="50"/>
      <c r="DS55" s="50"/>
      <c r="DT55" s="50"/>
      <c r="DU55" s="59"/>
      <c r="DV55" s="60"/>
      <c r="DW55" s="17"/>
      <c r="DX55" s="17"/>
      <c r="DY55" s="58"/>
      <c r="DZ55" s="50"/>
      <c r="EA55" s="50"/>
      <c r="EB55" s="50"/>
      <c r="EC55" s="50"/>
      <c r="ED55" s="50"/>
      <c r="EE55" s="50"/>
      <c r="EF55" s="59"/>
      <c r="EG55" s="60"/>
      <c r="EH55" s="17"/>
      <c r="EI55" s="17"/>
      <c r="EJ55" s="58"/>
      <c r="EK55" s="50"/>
      <c r="EL55" s="50"/>
      <c r="EM55" s="50"/>
      <c r="EN55" s="50"/>
      <c r="EO55" s="50"/>
      <c r="EP55" s="50"/>
      <c r="EQ55" s="59"/>
      <c r="ER55" s="60"/>
      <c r="ES55" s="17"/>
      <c r="ET55" s="17"/>
      <c r="EU55" s="58"/>
      <c r="EV55" s="50"/>
      <c r="EW55" s="50"/>
      <c r="EX55" s="50"/>
      <c r="EY55" s="50"/>
      <c r="EZ55" s="50"/>
      <c r="FA55" s="50"/>
      <c r="FB55" s="59"/>
      <c r="FC55" s="60"/>
      <c r="FD55" s="17"/>
      <c r="FE55" s="17"/>
      <c r="FF55" s="58"/>
      <c r="FG55" s="50"/>
      <c r="FH55" s="50"/>
      <c r="FI55" s="50"/>
      <c r="FJ55" s="50"/>
      <c r="FK55" s="50"/>
      <c r="FL55" s="50"/>
      <c r="FM55" s="59"/>
      <c r="FN55" s="60"/>
      <c r="FO55" s="17"/>
      <c r="FP55" s="17"/>
      <c r="FQ55" s="58"/>
      <c r="FR55" s="50"/>
      <c r="FS55" s="50"/>
      <c r="FT55" s="50"/>
      <c r="FU55" s="50"/>
      <c r="FV55" s="50"/>
      <c r="FW55" s="50"/>
      <c r="FX55" s="59"/>
      <c r="FY55" s="60"/>
      <c r="FZ55" s="17"/>
      <c r="GA55" s="17"/>
      <c r="GB55" s="58"/>
      <c r="GC55" s="50"/>
      <c r="GD55" s="50"/>
      <c r="GE55" s="50"/>
      <c r="GF55" s="50"/>
      <c r="GG55" s="50"/>
      <c r="GH55" s="50"/>
      <c r="GI55" s="59"/>
      <c r="GJ55" s="60"/>
      <c r="GK55" s="17"/>
      <c r="GL55" s="17"/>
      <c r="GM55" s="58"/>
      <c r="GN55" s="50"/>
      <c r="GO55" s="50"/>
      <c r="GP55" s="50"/>
      <c r="GQ55" s="50"/>
      <c r="GR55" s="50"/>
      <c r="GS55" s="50"/>
      <c r="GT55" s="59"/>
      <c r="GU55" s="60"/>
      <c r="GV55" s="17"/>
      <c r="GW55" s="17"/>
      <c r="GX55" s="58"/>
      <c r="GY55" s="50"/>
      <c r="GZ55" s="50"/>
      <c r="HA55" s="50"/>
      <c r="HB55" s="50"/>
      <c r="HC55" s="50"/>
      <c r="HD55" s="50"/>
      <c r="HE55" s="59"/>
      <c r="HF55" s="60"/>
      <c r="HG55" s="17"/>
      <c r="HH55" s="17"/>
      <c r="HI55" s="58"/>
      <c r="HJ55" s="50"/>
      <c r="HK55" s="50"/>
      <c r="HL55" s="50"/>
      <c r="HM55" s="50"/>
      <c r="HN55" s="50"/>
      <c r="HO55" s="50"/>
      <c r="HP55" s="59"/>
      <c r="HQ55" s="60"/>
      <c r="HR55" s="17"/>
      <c r="HS55" s="17"/>
    </row>
    <row r="56" spans="1:227" x14ac:dyDescent="0.3">
      <c r="A56" s="65"/>
      <c r="B56" s="69"/>
      <c r="C56" s="67"/>
      <c r="D56" s="67"/>
      <c r="E56" s="59"/>
      <c r="F56" s="59"/>
      <c r="G56" s="17"/>
      <c r="H56" s="58"/>
      <c r="I56" s="50"/>
      <c r="J56" s="50"/>
      <c r="K56" s="50"/>
      <c r="L56" s="50"/>
      <c r="M56" s="50"/>
      <c r="N56" s="50"/>
      <c r="O56" s="59"/>
      <c r="P56" s="60"/>
      <c r="Q56" s="17"/>
      <c r="R56" s="17"/>
      <c r="S56" s="58"/>
      <c r="T56" s="50"/>
      <c r="U56" s="50"/>
      <c r="V56" s="50"/>
      <c r="W56" s="50"/>
      <c r="X56" s="50"/>
      <c r="Y56" s="50"/>
      <c r="Z56" s="59"/>
      <c r="AA56" s="60"/>
      <c r="AB56" s="17"/>
      <c r="AC56" s="17"/>
      <c r="AD56" s="58"/>
      <c r="AE56" s="50"/>
      <c r="AF56" s="50"/>
      <c r="AG56" s="50"/>
      <c r="AH56" s="50"/>
      <c r="AI56" s="50"/>
      <c r="AJ56" s="50"/>
      <c r="AK56" s="59"/>
      <c r="AL56" s="60"/>
      <c r="AM56" s="17"/>
      <c r="AN56" s="17"/>
      <c r="AO56" s="58"/>
      <c r="AP56" s="50"/>
      <c r="AQ56" s="50"/>
      <c r="AR56" s="50"/>
      <c r="AS56" s="50"/>
      <c r="AT56" s="50"/>
      <c r="AU56" s="50"/>
      <c r="AV56" s="59"/>
      <c r="AW56" s="60"/>
      <c r="AX56" s="17"/>
      <c r="AY56" s="17"/>
      <c r="AZ56" s="58"/>
      <c r="BA56" s="50"/>
      <c r="BB56" s="50"/>
      <c r="BC56" s="50"/>
      <c r="BD56" s="50"/>
      <c r="BE56" s="50"/>
      <c r="BF56" s="50"/>
      <c r="BG56" s="59"/>
      <c r="BH56" s="60"/>
      <c r="BI56" s="17"/>
      <c r="BJ56" s="17"/>
      <c r="BK56" s="58"/>
      <c r="BL56" s="50"/>
      <c r="BM56" s="50"/>
      <c r="BN56" s="50"/>
      <c r="BO56" s="50"/>
      <c r="BP56" s="50"/>
      <c r="BQ56" s="50"/>
      <c r="BR56" s="59"/>
      <c r="BS56" s="60"/>
      <c r="BT56" s="17"/>
      <c r="BU56" s="17"/>
      <c r="BV56" s="58"/>
      <c r="BW56" s="50"/>
      <c r="BX56" s="50"/>
      <c r="BY56" s="50"/>
      <c r="BZ56" s="50"/>
      <c r="CA56" s="50"/>
      <c r="CB56" s="50"/>
      <c r="CC56" s="59"/>
      <c r="CD56" s="60"/>
      <c r="CE56" s="17"/>
      <c r="CF56" s="17"/>
      <c r="CG56" s="58"/>
      <c r="CH56" s="50"/>
      <c r="CI56" s="50"/>
      <c r="CJ56" s="50"/>
      <c r="CK56" s="50"/>
      <c r="CL56" s="50"/>
      <c r="CM56" s="50"/>
      <c r="CN56" s="59"/>
      <c r="CO56" s="60"/>
      <c r="CP56" s="17"/>
      <c r="CQ56" s="17"/>
      <c r="CR56" s="58"/>
      <c r="CS56" s="50"/>
      <c r="CT56" s="50"/>
      <c r="CU56" s="50"/>
      <c r="CV56" s="50"/>
      <c r="CW56" s="50"/>
      <c r="CX56" s="50"/>
      <c r="CY56" s="59"/>
      <c r="CZ56" s="60"/>
      <c r="DA56" s="17"/>
      <c r="DB56" s="17"/>
      <c r="DC56" s="58"/>
      <c r="DD56" s="50"/>
      <c r="DE56" s="50"/>
      <c r="DF56" s="50"/>
      <c r="DG56" s="50"/>
      <c r="DH56" s="50"/>
      <c r="DI56" s="50"/>
      <c r="DJ56" s="59"/>
      <c r="DK56" s="60"/>
      <c r="DL56" s="17"/>
      <c r="DM56" s="17"/>
      <c r="DN56" s="58"/>
      <c r="DO56" s="50"/>
      <c r="DP56" s="50"/>
      <c r="DQ56" s="50"/>
      <c r="DR56" s="50"/>
      <c r="DS56" s="50"/>
      <c r="DT56" s="50"/>
      <c r="DU56" s="59"/>
      <c r="DV56" s="60"/>
      <c r="DW56" s="17"/>
      <c r="DX56" s="17"/>
      <c r="DY56" s="58"/>
      <c r="DZ56" s="50"/>
      <c r="EA56" s="50"/>
      <c r="EB56" s="50"/>
      <c r="EC56" s="50"/>
      <c r="ED56" s="50"/>
      <c r="EE56" s="50"/>
      <c r="EF56" s="59"/>
      <c r="EG56" s="60"/>
      <c r="EH56" s="17"/>
      <c r="EI56" s="17"/>
      <c r="EJ56" s="58"/>
      <c r="EK56" s="50"/>
      <c r="EL56" s="50"/>
      <c r="EM56" s="50"/>
      <c r="EN56" s="50"/>
      <c r="EO56" s="50"/>
      <c r="EP56" s="50"/>
      <c r="EQ56" s="59"/>
      <c r="ER56" s="60"/>
      <c r="ES56" s="17"/>
      <c r="ET56" s="17"/>
      <c r="EU56" s="58"/>
      <c r="EV56" s="50"/>
      <c r="EW56" s="50"/>
      <c r="EX56" s="50"/>
      <c r="EY56" s="50"/>
      <c r="EZ56" s="50"/>
      <c r="FA56" s="50"/>
      <c r="FB56" s="59"/>
      <c r="FC56" s="60"/>
      <c r="FD56" s="17"/>
      <c r="FE56" s="17"/>
      <c r="FF56" s="58"/>
      <c r="FG56" s="50"/>
      <c r="FH56" s="50"/>
      <c r="FI56" s="50"/>
      <c r="FJ56" s="50"/>
      <c r="FK56" s="50"/>
      <c r="FL56" s="50"/>
      <c r="FM56" s="59"/>
      <c r="FN56" s="60"/>
      <c r="FO56" s="17"/>
      <c r="FP56" s="17"/>
      <c r="FQ56" s="58"/>
      <c r="FR56" s="50"/>
      <c r="FS56" s="50"/>
      <c r="FT56" s="50"/>
      <c r="FU56" s="50"/>
      <c r="FV56" s="50"/>
      <c r="FW56" s="50"/>
      <c r="FX56" s="59"/>
      <c r="FY56" s="60"/>
      <c r="FZ56" s="17"/>
      <c r="GA56" s="17"/>
      <c r="GB56" s="58"/>
      <c r="GC56" s="50"/>
      <c r="GD56" s="50"/>
      <c r="GE56" s="50"/>
      <c r="GF56" s="50"/>
      <c r="GG56" s="50"/>
      <c r="GH56" s="50"/>
      <c r="GI56" s="59"/>
      <c r="GJ56" s="60"/>
      <c r="GK56" s="17"/>
      <c r="GL56" s="17"/>
      <c r="GM56" s="58"/>
      <c r="GN56" s="50"/>
      <c r="GO56" s="50"/>
      <c r="GP56" s="50"/>
      <c r="GQ56" s="50"/>
      <c r="GR56" s="50"/>
      <c r="GS56" s="50"/>
      <c r="GT56" s="59"/>
      <c r="GU56" s="60"/>
      <c r="GV56" s="17"/>
      <c r="GW56" s="17"/>
      <c r="GX56" s="58"/>
      <c r="GY56" s="50"/>
      <c r="GZ56" s="50"/>
      <c r="HA56" s="50"/>
      <c r="HB56" s="50"/>
      <c r="HC56" s="50"/>
      <c r="HD56" s="50"/>
      <c r="HE56" s="59"/>
      <c r="HF56" s="60"/>
      <c r="HG56" s="17"/>
      <c r="HH56" s="17"/>
      <c r="HI56" s="58"/>
      <c r="HJ56" s="50"/>
      <c r="HK56" s="50"/>
      <c r="HL56" s="50"/>
      <c r="HM56" s="50"/>
      <c r="HN56" s="50"/>
      <c r="HO56" s="50"/>
      <c r="HP56" s="59"/>
      <c r="HQ56" s="60"/>
      <c r="HR56" s="17"/>
      <c r="HS56" s="17"/>
    </row>
    <row r="57" spans="1:227" x14ac:dyDescent="0.3">
      <c r="A57" s="65"/>
      <c r="B57" s="69"/>
      <c r="C57" s="67"/>
      <c r="D57" s="67"/>
      <c r="E57" s="59"/>
      <c r="F57" s="59"/>
      <c r="G57" s="17"/>
      <c r="H57" s="58"/>
      <c r="I57" s="50"/>
      <c r="J57" s="50"/>
      <c r="K57" s="50"/>
      <c r="L57" s="50"/>
      <c r="M57" s="50"/>
      <c r="N57" s="50"/>
      <c r="O57" s="59"/>
      <c r="P57" s="60"/>
      <c r="Q57" s="17"/>
      <c r="R57" s="17"/>
      <c r="S57" s="58"/>
      <c r="T57" s="50"/>
      <c r="U57" s="50"/>
      <c r="V57" s="50"/>
      <c r="W57" s="50"/>
      <c r="X57" s="50"/>
      <c r="Y57" s="50"/>
      <c r="Z57" s="59"/>
      <c r="AA57" s="60"/>
      <c r="AB57" s="17"/>
      <c r="AC57" s="17"/>
      <c r="AD57" s="58"/>
      <c r="AE57" s="50"/>
      <c r="AF57" s="50"/>
      <c r="AG57" s="50"/>
      <c r="AH57" s="50"/>
      <c r="AI57" s="50"/>
      <c r="AJ57" s="50"/>
      <c r="AK57" s="59"/>
      <c r="AL57" s="60"/>
      <c r="AM57" s="17"/>
      <c r="AN57" s="17"/>
      <c r="AO57" s="58"/>
      <c r="AP57" s="50"/>
      <c r="AQ57" s="50"/>
      <c r="AR57" s="50"/>
      <c r="AS57" s="50"/>
      <c r="AT57" s="50"/>
      <c r="AU57" s="50"/>
      <c r="AV57" s="59"/>
      <c r="AW57" s="60"/>
      <c r="AX57" s="17"/>
      <c r="AY57" s="17"/>
      <c r="AZ57" s="58"/>
      <c r="BA57" s="50"/>
      <c r="BB57" s="50"/>
      <c r="BC57" s="50"/>
      <c r="BD57" s="50"/>
      <c r="BE57" s="50"/>
      <c r="BF57" s="50"/>
      <c r="BG57" s="59"/>
      <c r="BH57" s="60"/>
      <c r="BI57" s="17"/>
      <c r="BJ57" s="17"/>
      <c r="BK57" s="58"/>
      <c r="BL57" s="50"/>
      <c r="BM57" s="50"/>
      <c r="BN57" s="50"/>
      <c r="BO57" s="50"/>
      <c r="BP57" s="50"/>
      <c r="BQ57" s="50"/>
      <c r="BR57" s="59"/>
      <c r="BS57" s="60"/>
      <c r="BT57" s="17"/>
      <c r="BU57" s="17"/>
      <c r="BV57" s="58"/>
      <c r="BW57" s="50"/>
      <c r="BX57" s="50"/>
      <c r="BY57" s="50"/>
      <c r="BZ57" s="50"/>
      <c r="CA57" s="50"/>
      <c r="CB57" s="50"/>
      <c r="CC57" s="59"/>
      <c r="CD57" s="60"/>
      <c r="CE57" s="17"/>
      <c r="CF57" s="17"/>
      <c r="CG57" s="58"/>
      <c r="CH57" s="50"/>
      <c r="CI57" s="50"/>
      <c r="CJ57" s="50"/>
      <c r="CK57" s="50"/>
      <c r="CL57" s="50"/>
      <c r="CM57" s="50"/>
      <c r="CN57" s="59"/>
      <c r="CO57" s="60"/>
      <c r="CP57" s="17"/>
      <c r="CQ57" s="17"/>
      <c r="CR57" s="58"/>
      <c r="CS57" s="50"/>
      <c r="CT57" s="50"/>
      <c r="CU57" s="50"/>
      <c r="CV57" s="50"/>
      <c r="CW57" s="50"/>
      <c r="CX57" s="50"/>
      <c r="CY57" s="59"/>
      <c r="CZ57" s="60"/>
      <c r="DA57" s="17"/>
      <c r="DB57" s="17"/>
      <c r="DC57" s="58"/>
      <c r="DD57" s="50"/>
      <c r="DE57" s="50"/>
      <c r="DF57" s="50"/>
      <c r="DG57" s="50"/>
      <c r="DH57" s="50"/>
      <c r="DI57" s="50"/>
      <c r="DJ57" s="59"/>
      <c r="DK57" s="60"/>
      <c r="DL57" s="17"/>
      <c r="DM57" s="17"/>
      <c r="DN57" s="58"/>
      <c r="DO57" s="50"/>
      <c r="DP57" s="50"/>
      <c r="DQ57" s="50"/>
      <c r="DR57" s="50"/>
      <c r="DS57" s="50"/>
      <c r="DT57" s="50"/>
      <c r="DU57" s="59"/>
      <c r="DV57" s="60"/>
      <c r="DW57" s="17"/>
      <c r="DX57" s="17"/>
      <c r="DY57" s="58"/>
      <c r="DZ57" s="50"/>
      <c r="EA57" s="50"/>
      <c r="EB57" s="50"/>
      <c r="EC57" s="50"/>
      <c r="ED57" s="50"/>
      <c r="EE57" s="50"/>
      <c r="EF57" s="59"/>
      <c r="EG57" s="60"/>
      <c r="EH57" s="17"/>
      <c r="EI57" s="17"/>
      <c r="EJ57" s="58"/>
      <c r="EK57" s="50"/>
      <c r="EL57" s="50"/>
      <c r="EM57" s="50"/>
      <c r="EN57" s="50"/>
      <c r="EO57" s="50"/>
      <c r="EP57" s="50"/>
      <c r="EQ57" s="59"/>
      <c r="ER57" s="60"/>
      <c r="ES57" s="17"/>
      <c r="ET57" s="17"/>
      <c r="EU57" s="58"/>
      <c r="EV57" s="50"/>
      <c r="EW57" s="50"/>
      <c r="EX57" s="50"/>
      <c r="EY57" s="50"/>
      <c r="EZ57" s="50"/>
      <c r="FA57" s="50"/>
      <c r="FB57" s="59"/>
      <c r="FC57" s="60"/>
      <c r="FD57" s="17"/>
      <c r="FE57" s="17"/>
      <c r="FF57" s="58"/>
      <c r="FG57" s="50"/>
      <c r="FH57" s="50"/>
      <c r="FI57" s="50"/>
      <c r="FJ57" s="50"/>
      <c r="FK57" s="50"/>
      <c r="FL57" s="50"/>
      <c r="FM57" s="59"/>
      <c r="FN57" s="60"/>
      <c r="FO57" s="17"/>
      <c r="FP57" s="17"/>
      <c r="FQ57" s="58"/>
      <c r="FR57" s="50"/>
      <c r="FS57" s="50"/>
      <c r="FT57" s="50"/>
      <c r="FU57" s="50"/>
      <c r="FV57" s="50"/>
      <c r="FW57" s="50"/>
      <c r="FX57" s="59"/>
      <c r="FY57" s="60"/>
      <c r="FZ57" s="17"/>
      <c r="GA57" s="17"/>
      <c r="GB57" s="58"/>
      <c r="GC57" s="50"/>
      <c r="GD57" s="50"/>
      <c r="GE57" s="50"/>
      <c r="GF57" s="50"/>
      <c r="GG57" s="50"/>
      <c r="GH57" s="50"/>
      <c r="GI57" s="59"/>
      <c r="GJ57" s="60"/>
      <c r="GK57" s="17"/>
      <c r="GL57" s="17"/>
      <c r="GM57" s="58"/>
      <c r="GN57" s="50"/>
      <c r="GO57" s="50"/>
      <c r="GP57" s="50"/>
      <c r="GQ57" s="50"/>
      <c r="GR57" s="50"/>
      <c r="GS57" s="50"/>
      <c r="GT57" s="59"/>
      <c r="GU57" s="60"/>
      <c r="GV57" s="17"/>
      <c r="GW57" s="17"/>
      <c r="GX57" s="58"/>
      <c r="GY57" s="50"/>
      <c r="GZ57" s="50"/>
      <c r="HA57" s="50"/>
      <c r="HB57" s="50"/>
      <c r="HC57" s="50"/>
      <c r="HD57" s="50"/>
      <c r="HE57" s="59"/>
      <c r="HF57" s="60"/>
      <c r="HG57" s="17"/>
      <c r="HH57" s="17"/>
      <c r="HI57" s="58"/>
      <c r="HJ57" s="50"/>
      <c r="HK57" s="50"/>
      <c r="HL57" s="50"/>
      <c r="HM57" s="50"/>
      <c r="HN57" s="50"/>
      <c r="HO57" s="50"/>
      <c r="HP57" s="59"/>
      <c r="HQ57" s="60"/>
      <c r="HR57" s="17"/>
      <c r="HS57" s="17"/>
    </row>
    <row r="58" spans="1:227" x14ac:dyDescent="0.3">
      <c r="A58" s="65"/>
      <c r="B58" s="66"/>
      <c r="C58" s="67"/>
      <c r="D58" s="67"/>
      <c r="E58" s="59"/>
      <c r="F58" s="59"/>
      <c r="G58" s="17"/>
      <c r="H58" s="58"/>
      <c r="I58" s="50"/>
      <c r="J58" s="50"/>
      <c r="K58" s="50"/>
      <c r="L58" s="50"/>
      <c r="M58" s="50"/>
      <c r="N58" s="50"/>
      <c r="O58" s="59"/>
      <c r="P58" s="60"/>
      <c r="Q58" s="17"/>
      <c r="R58" s="17"/>
      <c r="S58" s="58"/>
      <c r="T58" s="50"/>
      <c r="U58" s="50"/>
      <c r="V58" s="50"/>
      <c r="W58" s="50"/>
      <c r="X58" s="50"/>
      <c r="Y58" s="50"/>
      <c r="Z58" s="59"/>
      <c r="AA58" s="60"/>
      <c r="AB58" s="17"/>
      <c r="AC58" s="17"/>
      <c r="AD58" s="58"/>
      <c r="AE58" s="50"/>
      <c r="AF58" s="50"/>
      <c r="AG58" s="50"/>
      <c r="AH58" s="50"/>
      <c r="AI58" s="50"/>
      <c r="AJ58" s="50"/>
      <c r="AK58" s="59"/>
      <c r="AL58" s="60"/>
      <c r="AM58" s="17"/>
      <c r="AN58" s="17"/>
      <c r="AO58" s="58"/>
      <c r="AP58" s="50"/>
      <c r="AQ58" s="50"/>
      <c r="AR58" s="50"/>
      <c r="AS58" s="50"/>
      <c r="AT58" s="50"/>
      <c r="AU58" s="50"/>
      <c r="AV58" s="59"/>
      <c r="AW58" s="60"/>
      <c r="AX58" s="17"/>
      <c r="AY58" s="17"/>
      <c r="AZ58" s="58"/>
      <c r="BA58" s="50"/>
      <c r="BB58" s="50"/>
      <c r="BC58" s="50"/>
      <c r="BD58" s="50"/>
      <c r="BE58" s="50"/>
      <c r="BF58" s="50"/>
      <c r="BG58" s="59"/>
      <c r="BH58" s="60"/>
      <c r="BI58" s="17"/>
      <c r="BJ58" s="17"/>
      <c r="BK58" s="58"/>
      <c r="BL58" s="50"/>
      <c r="BM58" s="50"/>
      <c r="BN58" s="50"/>
      <c r="BO58" s="50"/>
      <c r="BP58" s="50"/>
      <c r="BQ58" s="50"/>
      <c r="BR58" s="59"/>
      <c r="BS58" s="60"/>
      <c r="BT58" s="17"/>
      <c r="BU58" s="17"/>
      <c r="BV58" s="58"/>
      <c r="BW58" s="50"/>
      <c r="BX58" s="50"/>
      <c r="BY58" s="50"/>
      <c r="BZ58" s="50"/>
      <c r="CA58" s="50"/>
      <c r="CB58" s="50"/>
      <c r="CC58" s="59"/>
      <c r="CD58" s="60"/>
      <c r="CE58" s="17"/>
      <c r="CF58" s="17"/>
      <c r="CG58" s="58"/>
      <c r="CH58" s="50"/>
      <c r="CI58" s="50"/>
      <c r="CJ58" s="50"/>
      <c r="CK58" s="50"/>
      <c r="CL58" s="50"/>
      <c r="CM58" s="50"/>
      <c r="CN58" s="59"/>
      <c r="CO58" s="60"/>
      <c r="CP58" s="17"/>
      <c r="CQ58" s="17"/>
      <c r="CR58" s="58"/>
      <c r="CS58" s="50"/>
      <c r="CT58" s="50"/>
      <c r="CU58" s="50"/>
      <c r="CV58" s="50"/>
      <c r="CW58" s="50"/>
      <c r="CX58" s="50"/>
      <c r="CY58" s="59"/>
      <c r="CZ58" s="60"/>
      <c r="DA58" s="17"/>
      <c r="DB58" s="17"/>
      <c r="DC58" s="58"/>
      <c r="DD58" s="50"/>
      <c r="DE58" s="50"/>
      <c r="DF58" s="50"/>
      <c r="DG58" s="50"/>
      <c r="DH58" s="50"/>
      <c r="DI58" s="50"/>
      <c r="DJ58" s="59"/>
      <c r="DK58" s="60"/>
      <c r="DL58" s="17"/>
      <c r="DM58" s="17"/>
      <c r="DN58" s="58"/>
      <c r="DO58" s="50"/>
      <c r="DP58" s="50"/>
      <c r="DQ58" s="50"/>
      <c r="DR58" s="50"/>
      <c r="DS58" s="50"/>
      <c r="DT58" s="50"/>
      <c r="DU58" s="59"/>
      <c r="DV58" s="60"/>
      <c r="DW58" s="17"/>
      <c r="DX58" s="17"/>
      <c r="DY58" s="58"/>
      <c r="DZ58" s="50"/>
      <c r="EA58" s="50"/>
      <c r="EB58" s="50"/>
      <c r="EC58" s="50"/>
      <c r="ED58" s="50"/>
      <c r="EE58" s="50"/>
      <c r="EF58" s="59"/>
      <c r="EG58" s="60"/>
      <c r="EH58" s="17"/>
      <c r="EI58" s="17"/>
      <c r="EJ58" s="58"/>
      <c r="EK58" s="50"/>
      <c r="EL58" s="50"/>
      <c r="EM58" s="50"/>
      <c r="EN58" s="50"/>
      <c r="EO58" s="50"/>
      <c r="EP58" s="50"/>
      <c r="EQ58" s="59"/>
      <c r="ER58" s="60"/>
      <c r="ES58" s="17"/>
      <c r="ET58" s="17"/>
      <c r="EU58" s="58"/>
      <c r="EV58" s="50"/>
      <c r="EW58" s="50"/>
      <c r="EX58" s="50"/>
      <c r="EY58" s="50"/>
      <c r="EZ58" s="50"/>
      <c r="FA58" s="50"/>
      <c r="FB58" s="59"/>
      <c r="FC58" s="60"/>
      <c r="FD58" s="17"/>
      <c r="FE58" s="17"/>
      <c r="FF58" s="58"/>
      <c r="FG58" s="50"/>
      <c r="FH58" s="50"/>
      <c r="FI58" s="50"/>
      <c r="FJ58" s="50"/>
      <c r="FK58" s="50"/>
      <c r="FL58" s="50"/>
      <c r="FM58" s="59"/>
      <c r="FN58" s="60"/>
      <c r="FO58" s="17"/>
      <c r="FP58" s="17"/>
      <c r="FQ58" s="58"/>
      <c r="FR58" s="50"/>
      <c r="FS58" s="50"/>
      <c r="FT58" s="50"/>
      <c r="FU58" s="50"/>
      <c r="FV58" s="50"/>
      <c r="FW58" s="50"/>
      <c r="FX58" s="59"/>
      <c r="FY58" s="60"/>
      <c r="FZ58" s="17"/>
      <c r="GA58" s="17"/>
      <c r="GB58" s="58"/>
      <c r="GC58" s="50"/>
      <c r="GD58" s="50"/>
      <c r="GE58" s="50"/>
      <c r="GF58" s="50"/>
      <c r="GG58" s="50"/>
      <c r="GH58" s="50"/>
      <c r="GI58" s="59"/>
      <c r="GJ58" s="60"/>
      <c r="GK58" s="17"/>
      <c r="GL58" s="17"/>
      <c r="GM58" s="58"/>
      <c r="GN58" s="50"/>
      <c r="GO58" s="50"/>
      <c r="GP58" s="50"/>
      <c r="GQ58" s="50"/>
      <c r="GR58" s="50"/>
      <c r="GS58" s="50"/>
      <c r="GT58" s="59"/>
      <c r="GU58" s="60"/>
      <c r="GV58" s="17"/>
      <c r="GW58" s="17"/>
      <c r="GX58" s="58"/>
      <c r="GY58" s="50"/>
      <c r="GZ58" s="50"/>
      <c r="HA58" s="50"/>
      <c r="HB58" s="50"/>
      <c r="HC58" s="50"/>
      <c r="HD58" s="50"/>
      <c r="HE58" s="59"/>
      <c r="HF58" s="60"/>
      <c r="HG58" s="17"/>
      <c r="HH58" s="17"/>
      <c r="HI58" s="58"/>
      <c r="HJ58" s="50"/>
      <c r="HK58" s="50"/>
      <c r="HL58" s="50"/>
      <c r="HM58" s="50"/>
      <c r="HN58" s="50"/>
      <c r="HO58" s="50"/>
      <c r="HP58" s="59"/>
      <c r="HQ58" s="60"/>
      <c r="HR58" s="17"/>
      <c r="HS58" s="17"/>
    </row>
    <row r="59" spans="1:227" x14ac:dyDescent="0.3">
      <c r="A59" s="65"/>
      <c r="B59" s="66"/>
      <c r="C59" s="67"/>
      <c r="D59" s="67"/>
      <c r="E59" s="59"/>
      <c r="F59" s="59"/>
      <c r="G59" s="17"/>
      <c r="H59" s="58"/>
      <c r="I59" s="50"/>
      <c r="J59" s="50"/>
      <c r="K59" s="50"/>
      <c r="L59" s="50"/>
      <c r="M59" s="50"/>
      <c r="N59" s="50"/>
      <c r="O59" s="59"/>
      <c r="P59" s="60"/>
      <c r="Q59" s="17"/>
      <c r="R59" s="17"/>
      <c r="S59" s="58"/>
      <c r="T59" s="50"/>
      <c r="U59" s="50"/>
      <c r="V59" s="50"/>
      <c r="W59" s="50"/>
      <c r="X59" s="50"/>
      <c r="Y59" s="50"/>
      <c r="Z59" s="59"/>
      <c r="AA59" s="60"/>
      <c r="AB59" s="17"/>
      <c r="AC59" s="17"/>
      <c r="AD59" s="58"/>
      <c r="AE59" s="50"/>
      <c r="AF59" s="50"/>
      <c r="AG59" s="50"/>
      <c r="AH59" s="50"/>
      <c r="AI59" s="50"/>
      <c r="AJ59" s="50"/>
      <c r="AK59" s="59"/>
      <c r="AL59" s="60"/>
      <c r="AM59" s="17"/>
      <c r="AN59" s="17"/>
      <c r="AO59" s="58"/>
      <c r="AP59" s="50"/>
      <c r="AQ59" s="50"/>
      <c r="AR59" s="50"/>
      <c r="AS59" s="50"/>
      <c r="AT59" s="50"/>
      <c r="AU59" s="50"/>
      <c r="AV59" s="59"/>
      <c r="AW59" s="60"/>
      <c r="AX59" s="17"/>
      <c r="AY59" s="17"/>
      <c r="AZ59" s="58"/>
      <c r="BA59" s="50"/>
      <c r="BB59" s="50"/>
      <c r="BC59" s="50"/>
      <c r="BD59" s="50"/>
      <c r="BE59" s="50"/>
      <c r="BF59" s="50"/>
      <c r="BG59" s="59"/>
      <c r="BH59" s="60"/>
      <c r="BI59" s="17"/>
      <c r="BJ59" s="17"/>
      <c r="BK59" s="58"/>
      <c r="BL59" s="50"/>
      <c r="BM59" s="50"/>
      <c r="BN59" s="50"/>
      <c r="BO59" s="50"/>
      <c r="BP59" s="50"/>
      <c r="BQ59" s="50"/>
      <c r="BR59" s="59"/>
      <c r="BS59" s="60"/>
      <c r="BT59" s="17"/>
      <c r="BU59" s="17"/>
      <c r="BV59" s="58"/>
      <c r="BW59" s="50"/>
      <c r="BX59" s="50"/>
      <c r="BY59" s="50"/>
      <c r="BZ59" s="50"/>
      <c r="CA59" s="50"/>
      <c r="CB59" s="50"/>
      <c r="CC59" s="59"/>
      <c r="CD59" s="60"/>
      <c r="CE59" s="17"/>
      <c r="CF59" s="17"/>
      <c r="CG59" s="58"/>
      <c r="CH59" s="50"/>
      <c r="CI59" s="50"/>
      <c r="CJ59" s="50"/>
      <c r="CK59" s="50"/>
      <c r="CL59" s="50"/>
      <c r="CM59" s="50"/>
      <c r="CN59" s="59"/>
      <c r="CO59" s="60"/>
      <c r="CP59" s="17"/>
      <c r="CQ59" s="17"/>
      <c r="CR59" s="58"/>
      <c r="CS59" s="50"/>
      <c r="CT59" s="50"/>
      <c r="CU59" s="50"/>
      <c r="CV59" s="50"/>
      <c r="CW59" s="50"/>
      <c r="CX59" s="50"/>
      <c r="CY59" s="59"/>
      <c r="CZ59" s="60"/>
      <c r="DA59" s="17"/>
      <c r="DB59" s="17"/>
      <c r="DC59" s="58"/>
      <c r="DD59" s="50"/>
      <c r="DE59" s="50"/>
      <c r="DF59" s="50"/>
      <c r="DG59" s="50"/>
      <c r="DH59" s="50"/>
      <c r="DI59" s="50"/>
      <c r="DJ59" s="59"/>
      <c r="DK59" s="60"/>
      <c r="DL59" s="17"/>
      <c r="DM59" s="17"/>
      <c r="DN59" s="58"/>
      <c r="DO59" s="50"/>
      <c r="DP59" s="50"/>
      <c r="DQ59" s="50"/>
      <c r="DR59" s="50"/>
      <c r="DS59" s="50"/>
      <c r="DT59" s="50"/>
      <c r="DU59" s="59"/>
      <c r="DV59" s="60"/>
      <c r="DW59" s="17"/>
      <c r="DX59" s="17"/>
      <c r="DY59" s="58"/>
      <c r="DZ59" s="50"/>
      <c r="EA59" s="50"/>
      <c r="EB59" s="50"/>
      <c r="EC59" s="50"/>
      <c r="ED59" s="50"/>
      <c r="EE59" s="50"/>
      <c r="EF59" s="59"/>
      <c r="EG59" s="60"/>
      <c r="EH59" s="17"/>
      <c r="EI59" s="17"/>
      <c r="EJ59" s="58"/>
      <c r="EK59" s="50"/>
      <c r="EL59" s="50"/>
      <c r="EM59" s="50"/>
      <c r="EN59" s="50"/>
      <c r="EO59" s="50"/>
      <c r="EP59" s="50"/>
      <c r="EQ59" s="59"/>
      <c r="ER59" s="60"/>
      <c r="ES59" s="17"/>
      <c r="ET59" s="17"/>
      <c r="EU59" s="58"/>
      <c r="EV59" s="50"/>
      <c r="EW59" s="50"/>
      <c r="EX59" s="50"/>
      <c r="EY59" s="50"/>
      <c r="EZ59" s="50"/>
      <c r="FA59" s="50"/>
      <c r="FB59" s="59"/>
      <c r="FC59" s="60"/>
      <c r="FD59" s="17"/>
      <c r="FE59" s="17"/>
      <c r="FF59" s="58"/>
      <c r="FG59" s="50"/>
      <c r="FH59" s="50"/>
      <c r="FI59" s="50"/>
      <c r="FJ59" s="50"/>
      <c r="FK59" s="50"/>
      <c r="FL59" s="50"/>
      <c r="FM59" s="59"/>
      <c r="FN59" s="60"/>
      <c r="FO59" s="17"/>
      <c r="FP59" s="17"/>
      <c r="FQ59" s="58"/>
      <c r="FR59" s="50"/>
      <c r="FS59" s="50"/>
      <c r="FT59" s="50"/>
      <c r="FU59" s="50"/>
      <c r="FV59" s="50"/>
      <c r="FW59" s="50"/>
      <c r="FX59" s="59"/>
      <c r="FY59" s="60"/>
      <c r="FZ59" s="17"/>
      <c r="GA59" s="17"/>
      <c r="GB59" s="58"/>
      <c r="GC59" s="50"/>
      <c r="GD59" s="50"/>
      <c r="GE59" s="50"/>
      <c r="GF59" s="50"/>
      <c r="GG59" s="50"/>
      <c r="GH59" s="50"/>
      <c r="GI59" s="59"/>
      <c r="GJ59" s="60"/>
      <c r="GK59" s="17"/>
      <c r="GL59" s="17"/>
      <c r="GM59" s="58"/>
      <c r="GN59" s="50"/>
      <c r="GO59" s="50"/>
      <c r="GP59" s="50"/>
      <c r="GQ59" s="50"/>
      <c r="GR59" s="50"/>
      <c r="GS59" s="50"/>
      <c r="GT59" s="59"/>
      <c r="GU59" s="60"/>
      <c r="GV59" s="17"/>
      <c r="GW59" s="17"/>
      <c r="GX59" s="58"/>
      <c r="GY59" s="50"/>
      <c r="GZ59" s="50"/>
      <c r="HA59" s="50"/>
      <c r="HB59" s="50"/>
      <c r="HC59" s="50"/>
      <c r="HD59" s="50"/>
      <c r="HE59" s="59"/>
      <c r="HF59" s="60"/>
      <c r="HG59" s="17"/>
      <c r="HH59" s="17"/>
      <c r="HI59" s="58"/>
      <c r="HJ59" s="50"/>
      <c r="HK59" s="50"/>
      <c r="HL59" s="50"/>
      <c r="HM59" s="50"/>
      <c r="HN59" s="50"/>
      <c r="HO59" s="50"/>
      <c r="HP59" s="59"/>
      <c r="HQ59" s="60"/>
      <c r="HR59" s="17"/>
      <c r="HS59" s="17"/>
    </row>
    <row r="60" spans="1:227" x14ac:dyDescent="0.3">
      <c r="A60" s="65"/>
      <c r="B60" s="66"/>
      <c r="C60" s="67"/>
      <c r="D60" s="67"/>
      <c r="E60" s="59"/>
      <c r="F60" s="59"/>
      <c r="G60" s="17"/>
      <c r="H60" s="58"/>
      <c r="I60" s="50"/>
      <c r="J60" s="50"/>
      <c r="K60" s="50"/>
      <c r="L60" s="50"/>
      <c r="M60" s="50"/>
      <c r="N60" s="50"/>
      <c r="O60" s="59"/>
      <c r="P60" s="60"/>
      <c r="Q60" s="17"/>
      <c r="R60" s="17"/>
      <c r="S60" s="58"/>
      <c r="T60" s="50"/>
      <c r="U60" s="50"/>
      <c r="V60" s="50"/>
      <c r="W60" s="50"/>
      <c r="X60" s="50"/>
      <c r="Y60" s="50"/>
      <c r="Z60" s="59"/>
      <c r="AA60" s="60"/>
      <c r="AB60" s="17"/>
      <c r="AC60" s="17"/>
      <c r="AD60" s="58"/>
      <c r="AE60" s="50"/>
      <c r="AF60" s="50"/>
      <c r="AG60" s="50"/>
      <c r="AH60" s="50"/>
      <c r="AI60" s="50"/>
      <c r="AJ60" s="50"/>
      <c r="AK60" s="59"/>
      <c r="AL60" s="60"/>
      <c r="AM60" s="17"/>
      <c r="AN60" s="17"/>
      <c r="AO60" s="58"/>
      <c r="AP60" s="50"/>
      <c r="AQ60" s="50"/>
      <c r="AR60" s="50"/>
      <c r="AS60" s="50"/>
      <c r="AT60" s="50"/>
      <c r="AU60" s="50"/>
      <c r="AV60" s="59"/>
      <c r="AW60" s="60"/>
      <c r="AX60" s="17"/>
      <c r="AY60" s="17"/>
      <c r="AZ60" s="58"/>
      <c r="BA60" s="50"/>
      <c r="BB60" s="50"/>
      <c r="BC60" s="50"/>
      <c r="BD60" s="50"/>
      <c r="BE60" s="50"/>
      <c r="BF60" s="50"/>
      <c r="BG60" s="59"/>
      <c r="BH60" s="60"/>
      <c r="BI60" s="17"/>
      <c r="BJ60" s="17"/>
      <c r="BK60" s="58"/>
      <c r="BL60" s="50"/>
      <c r="BM60" s="50"/>
      <c r="BN60" s="50"/>
      <c r="BO60" s="50"/>
      <c r="BP60" s="50"/>
      <c r="BQ60" s="50"/>
      <c r="BR60" s="59"/>
      <c r="BS60" s="60"/>
      <c r="BT60" s="17"/>
      <c r="BU60" s="17"/>
      <c r="BV60" s="58"/>
      <c r="BW60" s="50"/>
      <c r="BX60" s="50"/>
      <c r="BY60" s="50"/>
      <c r="BZ60" s="50"/>
      <c r="CA60" s="50"/>
      <c r="CB60" s="50"/>
      <c r="CC60" s="59"/>
      <c r="CD60" s="60"/>
      <c r="CE60" s="17"/>
      <c r="CF60" s="17"/>
      <c r="CG60" s="58"/>
      <c r="CH60" s="50"/>
      <c r="CI60" s="50"/>
      <c r="CJ60" s="50"/>
      <c r="CK60" s="50"/>
      <c r="CL60" s="50"/>
      <c r="CM60" s="50"/>
      <c r="CN60" s="59"/>
      <c r="CO60" s="60"/>
      <c r="CP60" s="17"/>
      <c r="CQ60" s="17"/>
      <c r="CR60" s="58"/>
      <c r="CS60" s="50"/>
      <c r="CT60" s="50"/>
      <c r="CU60" s="50"/>
      <c r="CV60" s="50"/>
      <c r="CW60" s="50"/>
      <c r="CX60" s="50"/>
      <c r="CY60" s="59"/>
      <c r="CZ60" s="60"/>
      <c r="DA60" s="17"/>
      <c r="DB60" s="17"/>
      <c r="DC60" s="58"/>
      <c r="DD60" s="50"/>
      <c r="DE60" s="50"/>
      <c r="DF60" s="50"/>
      <c r="DG60" s="50"/>
      <c r="DH60" s="50"/>
      <c r="DI60" s="50"/>
      <c r="DJ60" s="59"/>
      <c r="DK60" s="60"/>
      <c r="DL60" s="17"/>
      <c r="DM60" s="17"/>
      <c r="DN60" s="58"/>
      <c r="DO60" s="50"/>
      <c r="DP60" s="50"/>
      <c r="DQ60" s="50"/>
      <c r="DR60" s="50"/>
      <c r="DS60" s="50"/>
      <c r="DT60" s="50"/>
      <c r="DU60" s="59"/>
      <c r="DV60" s="60"/>
      <c r="DW60" s="17"/>
      <c r="DX60" s="17"/>
      <c r="DY60" s="58"/>
      <c r="DZ60" s="50"/>
      <c r="EA60" s="50"/>
      <c r="EB60" s="50"/>
      <c r="EC60" s="50"/>
      <c r="ED60" s="50"/>
      <c r="EE60" s="50"/>
      <c r="EF60" s="59"/>
      <c r="EG60" s="60"/>
      <c r="EH60" s="17"/>
      <c r="EI60" s="17"/>
      <c r="EJ60" s="58"/>
      <c r="EK60" s="50"/>
      <c r="EL60" s="50"/>
      <c r="EM60" s="50"/>
      <c r="EN60" s="50"/>
      <c r="EO60" s="50"/>
      <c r="EP60" s="50"/>
      <c r="EQ60" s="59"/>
      <c r="ER60" s="60"/>
      <c r="ES60" s="17"/>
      <c r="ET60" s="17"/>
      <c r="EU60" s="58"/>
      <c r="EV60" s="50"/>
      <c r="EW60" s="50"/>
      <c r="EX60" s="50"/>
      <c r="EY60" s="50"/>
      <c r="EZ60" s="50"/>
      <c r="FA60" s="50"/>
      <c r="FB60" s="59"/>
      <c r="FC60" s="60"/>
      <c r="FD60" s="17"/>
      <c r="FE60" s="17"/>
      <c r="FF60" s="58"/>
      <c r="FG60" s="50"/>
      <c r="FH60" s="50"/>
      <c r="FI60" s="50"/>
      <c r="FJ60" s="50"/>
      <c r="FK60" s="50"/>
      <c r="FL60" s="50"/>
      <c r="FM60" s="59"/>
      <c r="FN60" s="60"/>
      <c r="FO60" s="17"/>
      <c r="FP60" s="17"/>
      <c r="FQ60" s="58"/>
      <c r="FR60" s="50"/>
      <c r="FS60" s="50"/>
      <c r="FT60" s="50"/>
      <c r="FU60" s="50"/>
      <c r="FV60" s="50"/>
      <c r="FW60" s="50"/>
      <c r="FX60" s="59"/>
      <c r="FY60" s="60"/>
      <c r="FZ60" s="17"/>
      <c r="GA60" s="17"/>
      <c r="GB60" s="58"/>
      <c r="GC60" s="50"/>
      <c r="GD60" s="50"/>
      <c r="GE60" s="50"/>
      <c r="GF60" s="50"/>
      <c r="GG60" s="50"/>
      <c r="GH60" s="50"/>
      <c r="GI60" s="59"/>
      <c r="GJ60" s="60"/>
      <c r="GK60" s="17"/>
      <c r="GL60" s="17"/>
      <c r="GM60" s="58"/>
      <c r="GN60" s="50"/>
      <c r="GO60" s="50"/>
      <c r="GP60" s="50"/>
      <c r="GQ60" s="50"/>
      <c r="GR60" s="50"/>
      <c r="GS60" s="50"/>
      <c r="GT60" s="59"/>
      <c r="GU60" s="60"/>
      <c r="GV60" s="17"/>
      <c r="GW60" s="17"/>
      <c r="GX60" s="58"/>
      <c r="GY60" s="50"/>
      <c r="GZ60" s="50"/>
      <c r="HA60" s="50"/>
      <c r="HB60" s="50"/>
      <c r="HC60" s="50"/>
      <c r="HD60" s="50"/>
      <c r="HE60" s="59"/>
      <c r="HF60" s="60"/>
      <c r="HG60" s="17"/>
      <c r="HH60" s="17"/>
      <c r="HI60" s="58"/>
      <c r="HJ60" s="50"/>
      <c r="HK60" s="50"/>
      <c r="HL60" s="50"/>
      <c r="HM60" s="50"/>
      <c r="HN60" s="50"/>
      <c r="HO60" s="50"/>
      <c r="HP60" s="59"/>
      <c r="HQ60" s="60"/>
      <c r="HR60" s="17"/>
      <c r="HS60" s="17"/>
    </row>
    <row r="61" spans="1:227" x14ac:dyDescent="0.3">
      <c r="A61" s="65"/>
      <c r="B61" s="69"/>
      <c r="C61" s="67"/>
      <c r="D61" s="67"/>
      <c r="E61" s="59"/>
      <c r="F61" s="59"/>
      <c r="G61" s="17"/>
      <c r="H61" s="58"/>
      <c r="I61" s="50"/>
      <c r="J61" s="50"/>
      <c r="K61" s="50"/>
      <c r="L61" s="50"/>
      <c r="M61" s="50"/>
      <c r="N61" s="50"/>
      <c r="O61" s="59"/>
      <c r="P61" s="60"/>
      <c r="Q61" s="17"/>
      <c r="R61" s="17"/>
      <c r="S61" s="58"/>
      <c r="T61" s="50"/>
      <c r="U61" s="50"/>
      <c r="V61" s="50"/>
      <c r="W61" s="50"/>
      <c r="X61" s="50"/>
      <c r="Y61" s="50"/>
      <c r="Z61" s="59"/>
      <c r="AA61" s="60"/>
      <c r="AB61" s="17"/>
      <c r="AC61" s="17"/>
      <c r="AD61" s="58"/>
      <c r="AE61" s="50"/>
      <c r="AF61" s="50"/>
      <c r="AG61" s="50"/>
      <c r="AH61" s="50"/>
      <c r="AI61" s="50"/>
      <c r="AJ61" s="50"/>
      <c r="AK61" s="59"/>
      <c r="AL61" s="60"/>
      <c r="AM61" s="17"/>
      <c r="AN61" s="17"/>
      <c r="AO61" s="58"/>
      <c r="AP61" s="50"/>
      <c r="AQ61" s="50"/>
      <c r="AR61" s="50"/>
      <c r="AS61" s="50"/>
      <c r="AT61" s="50"/>
      <c r="AU61" s="50"/>
      <c r="AV61" s="59"/>
      <c r="AW61" s="60"/>
      <c r="AX61" s="17"/>
      <c r="AY61" s="17"/>
      <c r="AZ61" s="58"/>
      <c r="BA61" s="50"/>
      <c r="BB61" s="50"/>
      <c r="BC61" s="50"/>
      <c r="BD61" s="50"/>
      <c r="BE61" s="50"/>
      <c r="BF61" s="50"/>
      <c r="BG61" s="59"/>
      <c r="BH61" s="60"/>
      <c r="BI61" s="17"/>
      <c r="BJ61" s="17"/>
      <c r="BK61" s="58"/>
      <c r="BL61" s="50"/>
      <c r="BM61" s="50"/>
      <c r="BN61" s="50"/>
      <c r="BO61" s="50"/>
      <c r="BP61" s="50"/>
      <c r="BQ61" s="50"/>
      <c r="BR61" s="59"/>
      <c r="BS61" s="60"/>
      <c r="BT61" s="17"/>
      <c r="BU61" s="17"/>
      <c r="BV61" s="58"/>
      <c r="BW61" s="50"/>
      <c r="BX61" s="50"/>
      <c r="BY61" s="50"/>
      <c r="BZ61" s="50"/>
      <c r="CA61" s="50"/>
      <c r="CB61" s="50"/>
      <c r="CC61" s="59"/>
      <c r="CD61" s="60"/>
      <c r="CE61" s="17"/>
      <c r="CF61" s="17"/>
      <c r="CG61" s="58"/>
      <c r="CH61" s="50"/>
      <c r="CI61" s="50"/>
      <c r="CJ61" s="50"/>
      <c r="CK61" s="50"/>
      <c r="CL61" s="50"/>
      <c r="CM61" s="50"/>
      <c r="CN61" s="59"/>
      <c r="CO61" s="60"/>
      <c r="CP61" s="17"/>
      <c r="CQ61" s="17"/>
      <c r="CR61" s="58"/>
      <c r="CS61" s="50"/>
      <c r="CT61" s="50"/>
      <c r="CU61" s="50"/>
      <c r="CV61" s="50"/>
      <c r="CW61" s="50"/>
      <c r="CX61" s="50"/>
      <c r="CY61" s="59"/>
      <c r="CZ61" s="60"/>
      <c r="DA61" s="17"/>
      <c r="DB61" s="17"/>
      <c r="DC61" s="58"/>
      <c r="DD61" s="50"/>
      <c r="DE61" s="50"/>
      <c r="DF61" s="50"/>
      <c r="DG61" s="50"/>
      <c r="DH61" s="50"/>
      <c r="DI61" s="50"/>
      <c r="DJ61" s="59"/>
      <c r="DK61" s="60"/>
      <c r="DL61" s="17"/>
      <c r="DM61" s="17"/>
      <c r="DN61" s="58"/>
      <c r="DO61" s="50"/>
      <c r="DP61" s="50"/>
      <c r="DQ61" s="50"/>
      <c r="DR61" s="50"/>
      <c r="DS61" s="50"/>
      <c r="DT61" s="50"/>
      <c r="DU61" s="59"/>
      <c r="DV61" s="60"/>
      <c r="DW61" s="17"/>
      <c r="DX61" s="17"/>
      <c r="DY61" s="58"/>
      <c r="DZ61" s="50"/>
      <c r="EA61" s="50"/>
      <c r="EB61" s="50"/>
      <c r="EC61" s="50"/>
      <c r="ED61" s="50"/>
      <c r="EE61" s="50"/>
      <c r="EF61" s="59"/>
      <c r="EG61" s="60"/>
      <c r="EH61" s="17"/>
      <c r="EI61" s="17"/>
      <c r="EJ61" s="58"/>
      <c r="EK61" s="50"/>
      <c r="EL61" s="50"/>
      <c r="EM61" s="50"/>
      <c r="EN61" s="50"/>
      <c r="EO61" s="50"/>
      <c r="EP61" s="50"/>
      <c r="EQ61" s="59"/>
      <c r="ER61" s="60"/>
      <c r="ES61" s="17"/>
      <c r="ET61" s="17"/>
      <c r="EU61" s="58"/>
      <c r="EV61" s="50"/>
      <c r="EW61" s="50"/>
      <c r="EX61" s="50"/>
      <c r="EY61" s="50"/>
      <c r="EZ61" s="50"/>
      <c r="FA61" s="50"/>
      <c r="FB61" s="59"/>
      <c r="FC61" s="60"/>
      <c r="FD61" s="17"/>
      <c r="FE61" s="17"/>
      <c r="FF61" s="58"/>
      <c r="FG61" s="50"/>
      <c r="FH61" s="50"/>
      <c r="FI61" s="50"/>
      <c r="FJ61" s="50"/>
      <c r="FK61" s="50"/>
      <c r="FL61" s="50"/>
      <c r="FM61" s="59"/>
      <c r="FN61" s="60"/>
      <c r="FO61" s="17"/>
      <c r="FP61" s="17"/>
      <c r="FQ61" s="58"/>
      <c r="FR61" s="50"/>
      <c r="FS61" s="50"/>
      <c r="FT61" s="50"/>
      <c r="FU61" s="50"/>
      <c r="FV61" s="50"/>
      <c r="FW61" s="50"/>
      <c r="FX61" s="59"/>
      <c r="FY61" s="60"/>
      <c r="FZ61" s="17"/>
      <c r="GA61" s="17"/>
      <c r="GB61" s="58"/>
      <c r="GC61" s="50"/>
      <c r="GD61" s="50"/>
      <c r="GE61" s="50"/>
      <c r="GF61" s="50"/>
      <c r="GG61" s="50"/>
      <c r="GH61" s="50"/>
      <c r="GI61" s="59"/>
      <c r="GJ61" s="60"/>
      <c r="GK61" s="17"/>
      <c r="GL61" s="17"/>
      <c r="GM61" s="58"/>
      <c r="GN61" s="50"/>
      <c r="GO61" s="50"/>
      <c r="GP61" s="50"/>
      <c r="GQ61" s="50"/>
      <c r="GR61" s="50"/>
      <c r="GS61" s="50"/>
      <c r="GT61" s="59"/>
      <c r="GU61" s="60"/>
      <c r="GV61" s="17"/>
      <c r="GW61" s="17"/>
      <c r="GX61" s="58"/>
      <c r="GY61" s="50"/>
      <c r="GZ61" s="50"/>
      <c r="HA61" s="50"/>
      <c r="HB61" s="50"/>
      <c r="HC61" s="50"/>
      <c r="HD61" s="50"/>
      <c r="HE61" s="59"/>
      <c r="HF61" s="60"/>
      <c r="HG61" s="17"/>
      <c r="HH61" s="17"/>
      <c r="HI61" s="58"/>
      <c r="HJ61" s="50"/>
      <c r="HK61" s="50"/>
      <c r="HL61" s="50"/>
      <c r="HM61" s="50"/>
      <c r="HN61" s="50"/>
      <c r="HO61" s="50"/>
      <c r="HP61" s="59"/>
      <c r="HQ61" s="60"/>
      <c r="HR61" s="17"/>
      <c r="HS61" s="17"/>
    </row>
    <row r="62" spans="1:227" x14ac:dyDescent="0.3">
      <c r="A62" s="65"/>
      <c r="B62" s="69"/>
      <c r="C62" s="67"/>
      <c r="D62" s="67"/>
      <c r="E62" s="59"/>
      <c r="F62" s="59"/>
      <c r="G62" s="17"/>
      <c r="H62" s="58"/>
      <c r="I62" s="50"/>
      <c r="J62" s="50"/>
      <c r="K62" s="50"/>
      <c r="L62" s="50"/>
      <c r="M62" s="50"/>
      <c r="N62" s="50"/>
      <c r="O62" s="59"/>
      <c r="P62" s="60"/>
      <c r="Q62" s="17"/>
      <c r="R62" s="17"/>
      <c r="S62" s="58"/>
      <c r="T62" s="50"/>
      <c r="U62" s="50"/>
      <c r="V62" s="50"/>
      <c r="W62" s="50"/>
      <c r="X62" s="50"/>
      <c r="Y62" s="50"/>
      <c r="Z62" s="59"/>
      <c r="AA62" s="60"/>
      <c r="AB62" s="17"/>
      <c r="AC62" s="17"/>
      <c r="AD62" s="58"/>
      <c r="AE62" s="50"/>
      <c r="AF62" s="50"/>
      <c r="AG62" s="50"/>
      <c r="AH62" s="50"/>
      <c r="AI62" s="50"/>
      <c r="AJ62" s="50"/>
      <c r="AK62" s="59"/>
      <c r="AL62" s="60"/>
      <c r="AM62" s="17"/>
      <c r="AN62" s="17"/>
      <c r="AO62" s="58"/>
      <c r="AP62" s="50"/>
      <c r="AQ62" s="50"/>
      <c r="AR62" s="50"/>
      <c r="AS62" s="50"/>
      <c r="AT62" s="50"/>
      <c r="AU62" s="50"/>
      <c r="AV62" s="59"/>
      <c r="AW62" s="60"/>
      <c r="AX62" s="17"/>
      <c r="AY62" s="17"/>
      <c r="AZ62" s="58"/>
      <c r="BA62" s="50"/>
      <c r="BB62" s="50"/>
      <c r="BC62" s="50"/>
      <c r="BD62" s="50"/>
      <c r="BE62" s="50"/>
      <c r="BF62" s="50"/>
      <c r="BG62" s="59"/>
      <c r="BH62" s="60"/>
      <c r="BI62" s="17"/>
      <c r="BJ62" s="17"/>
      <c r="BK62" s="58"/>
      <c r="BL62" s="50"/>
      <c r="BM62" s="50"/>
      <c r="BN62" s="50"/>
      <c r="BO62" s="50"/>
      <c r="BP62" s="50"/>
      <c r="BQ62" s="50"/>
      <c r="BR62" s="59"/>
      <c r="BS62" s="60"/>
      <c r="BT62" s="17"/>
      <c r="BU62" s="17"/>
      <c r="BV62" s="58"/>
      <c r="BW62" s="50"/>
      <c r="BX62" s="50"/>
      <c r="BY62" s="50"/>
      <c r="BZ62" s="50"/>
      <c r="CA62" s="50"/>
      <c r="CB62" s="50"/>
      <c r="CC62" s="59"/>
      <c r="CD62" s="60"/>
      <c r="CE62" s="17"/>
      <c r="CF62" s="17"/>
      <c r="CG62" s="58"/>
      <c r="CH62" s="50"/>
      <c r="CI62" s="50"/>
      <c r="CJ62" s="50"/>
      <c r="CK62" s="50"/>
      <c r="CL62" s="50"/>
      <c r="CM62" s="50"/>
      <c r="CN62" s="59"/>
      <c r="CO62" s="60"/>
      <c r="CP62" s="17"/>
      <c r="CQ62" s="17"/>
      <c r="CR62" s="58"/>
      <c r="CS62" s="50"/>
      <c r="CT62" s="50"/>
      <c r="CU62" s="50"/>
      <c r="CV62" s="50"/>
      <c r="CW62" s="50"/>
      <c r="CX62" s="50"/>
      <c r="CY62" s="59"/>
      <c r="CZ62" s="60"/>
      <c r="DA62" s="17"/>
      <c r="DB62" s="17"/>
      <c r="DC62" s="58"/>
      <c r="DD62" s="50"/>
      <c r="DE62" s="50"/>
      <c r="DF62" s="50"/>
      <c r="DG62" s="50"/>
      <c r="DH62" s="50"/>
      <c r="DI62" s="50"/>
      <c r="DJ62" s="59"/>
      <c r="DK62" s="60"/>
      <c r="DL62" s="17"/>
      <c r="DM62" s="17"/>
      <c r="DN62" s="58"/>
      <c r="DO62" s="50"/>
      <c r="DP62" s="50"/>
      <c r="DQ62" s="50"/>
      <c r="DR62" s="50"/>
      <c r="DS62" s="50"/>
      <c r="DT62" s="50"/>
      <c r="DU62" s="59"/>
      <c r="DV62" s="60"/>
      <c r="DW62" s="17"/>
      <c r="DX62" s="17"/>
      <c r="DY62" s="58"/>
      <c r="DZ62" s="50"/>
      <c r="EA62" s="50"/>
      <c r="EB62" s="50"/>
      <c r="EC62" s="50"/>
      <c r="ED62" s="50"/>
      <c r="EE62" s="50"/>
      <c r="EF62" s="59"/>
      <c r="EG62" s="60"/>
      <c r="EH62" s="17"/>
      <c r="EI62" s="17"/>
      <c r="EJ62" s="58"/>
      <c r="EK62" s="50"/>
      <c r="EL62" s="50"/>
      <c r="EM62" s="50"/>
      <c r="EN62" s="50"/>
      <c r="EO62" s="50"/>
      <c r="EP62" s="50"/>
      <c r="EQ62" s="59"/>
      <c r="ER62" s="60"/>
      <c r="ES62" s="17"/>
      <c r="ET62" s="17"/>
      <c r="EU62" s="58"/>
      <c r="EV62" s="50"/>
      <c r="EW62" s="50"/>
      <c r="EX62" s="50"/>
      <c r="EY62" s="50"/>
      <c r="EZ62" s="50"/>
      <c r="FA62" s="50"/>
      <c r="FB62" s="59"/>
      <c r="FC62" s="60"/>
      <c r="FD62" s="17"/>
      <c r="FE62" s="17"/>
      <c r="FF62" s="58"/>
      <c r="FG62" s="50"/>
      <c r="FH62" s="50"/>
      <c r="FI62" s="50"/>
      <c r="FJ62" s="50"/>
      <c r="FK62" s="50"/>
      <c r="FL62" s="50"/>
      <c r="FM62" s="59"/>
      <c r="FN62" s="60"/>
      <c r="FO62" s="17"/>
      <c r="FP62" s="17"/>
      <c r="FQ62" s="58"/>
      <c r="FR62" s="50"/>
      <c r="FS62" s="50"/>
      <c r="FT62" s="50"/>
      <c r="FU62" s="50"/>
      <c r="FV62" s="50"/>
      <c r="FW62" s="50"/>
      <c r="FX62" s="59"/>
      <c r="FY62" s="60"/>
      <c r="FZ62" s="17"/>
      <c r="GA62" s="17"/>
      <c r="GB62" s="58"/>
      <c r="GC62" s="50"/>
      <c r="GD62" s="50"/>
      <c r="GE62" s="50"/>
      <c r="GF62" s="50"/>
      <c r="GG62" s="50"/>
      <c r="GH62" s="50"/>
      <c r="GI62" s="59"/>
      <c r="GJ62" s="60"/>
      <c r="GK62" s="17"/>
      <c r="GL62" s="17"/>
      <c r="GM62" s="58"/>
      <c r="GN62" s="50"/>
      <c r="GO62" s="50"/>
      <c r="GP62" s="50"/>
      <c r="GQ62" s="50"/>
      <c r="GR62" s="50"/>
      <c r="GS62" s="50"/>
      <c r="GT62" s="59"/>
      <c r="GU62" s="60"/>
      <c r="GV62" s="17"/>
      <c r="GW62" s="17"/>
      <c r="GX62" s="58"/>
      <c r="GY62" s="50"/>
      <c r="GZ62" s="50"/>
      <c r="HA62" s="50"/>
      <c r="HB62" s="50"/>
      <c r="HC62" s="50"/>
      <c r="HD62" s="50"/>
      <c r="HE62" s="59"/>
      <c r="HF62" s="60"/>
      <c r="HG62" s="17"/>
      <c r="HH62" s="17"/>
      <c r="HI62" s="58"/>
      <c r="HJ62" s="50"/>
      <c r="HK62" s="50"/>
      <c r="HL62" s="50"/>
      <c r="HM62" s="50"/>
      <c r="HN62" s="50"/>
      <c r="HO62" s="50"/>
      <c r="HP62" s="59"/>
      <c r="HQ62" s="60"/>
      <c r="HR62" s="17"/>
      <c r="HS62" s="17"/>
    </row>
    <row r="63" spans="1:227" x14ac:dyDescent="0.3">
      <c r="A63" s="65"/>
      <c r="B63" s="66"/>
      <c r="C63" s="67"/>
      <c r="D63" s="67"/>
      <c r="E63" s="59"/>
      <c r="F63" s="59"/>
      <c r="G63" s="17"/>
      <c r="H63" s="58"/>
      <c r="I63" s="50"/>
      <c r="J63" s="50"/>
      <c r="K63" s="50"/>
      <c r="L63" s="50"/>
      <c r="M63" s="50"/>
      <c r="N63" s="50"/>
      <c r="O63" s="59"/>
      <c r="P63" s="60"/>
      <c r="Q63" s="17"/>
      <c r="R63" s="17"/>
      <c r="S63" s="58"/>
      <c r="T63" s="50"/>
      <c r="U63" s="50"/>
      <c r="V63" s="50"/>
      <c r="W63" s="50"/>
      <c r="X63" s="50"/>
      <c r="Y63" s="50"/>
      <c r="Z63" s="59"/>
      <c r="AA63" s="60"/>
      <c r="AB63" s="17"/>
      <c r="AC63" s="17"/>
      <c r="AD63" s="58"/>
      <c r="AE63" s="50"/>
      <c r="AF63" s="50"/>
      <c r="AG63" s="50"/>
      <c r="AH63" s="50"/>
      <c r="AI63" s="50"/>
      <c r="AJ63" s="50"/>
      <c r="AK63" s="59"/>
      <c r="AL63" s="60"/>
      <c r="AM63" s="17"/>
      <c r="AN63" s="17"/>
      <c r="AO63" s="58"/>
      <c r="AP63" s="50"/>
      <c r="AQ63" s="50"/>
      <c r="AR63" s="50"/>
      <c r="AS63" s="50"/>
      <c r="AT63" s="50"/>
      <c r="AU63" s="50"/>
      <c r="AV63" s="59"/>
      <c r="AW63" s="60"/>
      <c r="AX63" s="17"/>
      <c r="AY63" s="17"/>
      <c r="AZ63" s="58"/>
      <c r="BA63" s="50"/>
      <c r="BB63" s="50"/>
      <c r="BC63" s="50"/>
      <c r="BD63" s="50"/>
      <c r="BE63" s="50"/>
      <c r="BF63" s="50"/>
      <c r="BG63" s="59"/>
      <c r="BH63" s="60"/>
      <c r="BI63" s="17"/>
      <c r="BJ63" s="17"/>
      <c r="BK63" s="58"/>
      <c r="BL63" s="50"/>
      <c r="BM63" s="50"/>
      <c r="BN63" s="50"/>
      <c r="BO63" s="50"/>
      <c r="BP63" s="50"/>
      <c r="BQ63" s="50"/>
      <c r="BR63" s="59"/>
      <c r="BS63" s="60"/>
      <c r="BT63" s="17"/>
      <c r="BU63" s="17"/>
      <c r="BV63" s="58"/>
      <c r="BW63" s="50"/>
      <c r="BX63" s="50"/>
      <c r="BY63" s="50"/>
      <c r="BZ63" s="50"/>
      <c r="CA63" s="50"/>
      <c r="CB63" s="50"/>
      <c r="CC63" s="59"/>
      <c r="CD63" s="60"/>
      <c r="CE63" s="17"/>
      <c r="CF63" s="17"/>
      <c r="CG63" s="58"/>
      <c r="CH63" s="50"/>
      <c r="CI63" s="50"/>
      <c r="CJ63" s="50"/>
      <c r="CK63" s="50"/>
      <c r="CL63" s="50"/>
      <c r="CM63" s="50"/>
      <c r="CN63" s="59"/>
      <c r="CO63" s="60"/>
      <c r="CP63" s="17"/>
      <c r="CQ63" s="17"/>
      <c r="CR63" s="58"/>
      <c r="CS63" s="50"/>
      <c r="CT63" s="50"/>
      <c r="CU63" s="50"/>
      <c r="CV63" s="50"/>
      <c r="CW63" s="50"/>
      <c r="CX63" s="50"/>
      <c r="CY63" s="59"/>
      <c r="CZ63" s="60"/>
      <c r="DA63" s="17"/>
      <c r="DB63" s="17"/>
      <c r="DC63" s="58"/>
      <c r="DD63" s="50"/>
      <c r="DE63" s="50"/>
      <c r="DF63" s="50"/>
      <c r="DG63" s="50"/>
      <c r="DH63" s="50"/>
      <c r="DI63" s="50"/>
      <c r="DJ63" s="59"/>
      <c r="DK63" s="60"/>
      <c r="DL63" s="17"/>
      <c r="DM63" s="17"/>
      <c r="DN63" s="58"/>
      <c r="DO63" s="50"/>
      <c r="DP63" s="50"/>
      <c r="DQ63" s="50"/>
      <c r="DR63" s="50"/>
      <c r="DS63" s="50"/>
      <c r="DT63" s="50"/>
      <c r="DU63" s="59"/>
      <c r="DV63" s="60"/>
      <c r="DW63" s="17"/>
      <c r="DX63" s="17"/>
      <c r="DY63" s="58"/>
      <c r="DZ63" s="50"/>
      <c r="EA63" s="50"/>
      <c r="EB63" s="50"/>
      <c r="EC63" s="50"/>
      <c r="ED63" s="50"/>
      <c r="EE63" s="50"/>
      <c r="EF63" s="59"/>
      <c r="EG63" s="60"/>
      <c r="EH63" s="17"/>
      <c r="EI63" s="17"/>
      <c r="EJ63" s="58"/>
      <c r="EK63" s="50"/>
      <c r="EL63" s="50"/>
      <c r="EM63" s="50"/>
      <c r="EN63" s="50"/>
      <c r="EO63" s="50"/>
      <c r="EP63" s="50"/>
      <c r="EQ63" s="59"/>
      <c r="ER63" s="60"/>
      <c r="ES63" s="17"/>
      <c r="ET63" s="17"/>
      <c r="EU63" s="58"/>
      <c r="EV63" s="50"/>
      <c r="EW63" s="50"/>
      <c r="EX63" s="50"/>
      <c r="EY63" s="50"/>
      <c r="EZ63" s="50"/>
      <c r="FA63" s="50"/>
      <c r="FB63" s="59"/>
      <c r="FC63" s="60"/>
      <c r="FD63" s="17"/>
      <c r="FE63" s="17"/>
      <c r="FF63" s="58"/>
      <c r="FG63" s="50"/>
      <c r="FH63" s="50"/>
      <c r="FI63" s="50"/>
      <c r="FJ63" s="50"/>
      <c r="FK63" s="50"/>
      <c r="FL63" s="50"/>
      <c r="FM63" s="59"/>
      <c r="FN63" s="60"/>
      <c r="FO63" s="17"/>
      <c r="FP63" s="17"/>
      <c r="FQ63" s="58"/>
      <c r="FR63" s="50"/>
      <c r="FS63" s="50"/>
      <c r="FT63" s="50"/>
      <c r="FU63" s="50"/>
      <c r="FV63" s="50"/>
      <c r="FW63" s="50"/>
      <c r="FX63" s="59"/>
      <c r="FY63" s="60"/>
      <c r="FZ63" s="17"/>
      <c r="GA63" s="17"/>
      <c r="GB63" s="58"/>
      <c r="GC63" s="50"/>
      <c r="GD63" s="50"/>
      <c r="GE63" s="50"/>
      <c r="GF63" s="50"/>
      <c r="GG63" s="50"/>
      <c r="GH63" s="50"/>
      <c r="GI63" s="59"/>
      <c r="GJ63" s="60"/>
      <c r="GK63" s="17"/>
      <c r="GL63" s="17"/>
      <c r="GM63" s="58"/>
      <c r="GN63" s="50"/>
      <c r="GO63" s="50"/>
      <c r="GP63" s="50"/>
      <c r="GQ63" s="50"/>
      <c r="GR63" s="50"/>
      <c r="GS63" s="50"/>
      <c r="GT63" s="59"/>
      <c r="GU63" s="60"/>
      <c r="GV63" s="17"/>
      <c r="GW63" s="17"/>
      <c r="GX63" s="58"/>
      <c r="GY63" s="50"/>
      <c r="GZ63" s="50"/>
      <c r="HA63" s="50"/>
      <c r="HB63" s="50"/>
      <c r="HC63" s="50"/>
      <c r="HD63" s="50"/>
      <c r="HE63" s="59"/>
      <c r="HF63" s="60"/>
      <c r="HG63" s="17"/>
      <c r="HH63" s="17"/>
      <c r="HI63" s="58"/>
      <c r="HJ63" s="50"/>
      <c r="HK63" s="50"/>
      <c r="HL63" s="50"/>
      <c r="HM63" s="50"/>
      <c r="HN63" s="50"/>
      <c r="HO63" s="50"/>
      <c r="HP63" s="59"/>
      <c r="HQ63" s="60"/>
      <c r="HR63" s="17"/>
      <c r="HS63" s="17"/>
    </row>
    <row r="64" spans="1:227" x14ac:dyDescent="0.3">
      <c r="A64" s="65"/>
      <c r="B64" s="66"/>
      <c r="C64" s="67"/>
      <c r="D64" s="67"/>
      <c r="E64" s="59"/>
      <c r="F64" s="59"/>
      <c r="G64" s="17"/>
      <c r="H64" s="58"/>
      <c r="I64" s="50"/>
      <c r="J64" s="50"/>
      <c r="K64" s="50"/>
      <c r="L64" s="50"/>
      <c r="M64" s="50"/>
      <c r="N64" s="50"/>
      <c r="O64" s="59"/>
      <c r="P64" s="60"/>
      <c r="Q64" s="17"/>
      <c r="R64" s="17"/>
      <c r="S64" s="58"/>
      <c r="T64" s="50"/>
      <c r="U64" s="50"/>
      <c r="V64" s="50"/>
      <c r="W64" s="50"/>
      <c r="X64" s="50"/>
      <c r="Y64" s="50"/>
      <c r="Z64" s="59"/>
      <c r="AA64" s="60"/>
      <c r="AB64" s="17"/>
      <c r="AC64" s="17"/>
      <c r="AD64" s="58"/>
      <c r="AE64" s="50"/>
      <c r="AF64" s="50"/>
      <c r="AG64" s="50"/>
      <c r="AH64" s="50"/>
      <c r="AI64" s="50"/>
      <c r="AJ64" s="50"/>
      <c r="AK64" s="59"/>
      <c r="AL64" s="60"/>
      <c r="AM64" s="17"/>
      <c r="AN64" s="17"/>
      <c r="AO64" s="58"/>
      <c r="AP64" s="50"/>
      <c r="AQ64" s="50"/>
      <c r="AR64" s="50"/>
      <c r="AS64" s="50"/>
      <c r="AT64" s="50"/>
      <c r="AU64" s="50"/>
      <c r="AV64" s="59"/>
      <c r="AW64" s="60"/>
      <c r="AX64" s="17"/>
      <c r="AY64" s="17"/>
      <c r="AZ64" s="58"/>
      <c r="BA64" s="50"/>
      <c r="BB64" s="50"/>
      <c r="BC64" s="50"/>
      <c r="BD64" s="50"/>
      <c r="BE64" s="50"/>
      <c r="BF64" s="50"/>
      <c r="BG64" s="59"/>
      <c r="BH64" s="60"/>
      <c r="BI64" s="17"/>
      <c r="BJ64" s="17"/>
      <c r="BK64" s="58"/>
      <c r="BL64" s="50"/>
      <c r="BM64" s="50"/>
      <c r="BN64" s="50"/>
      <c r="BO64" s="50"/>
      <c r="BP64" s="50"/>
      <c r="BQ64" s="50"/>
      <c r="BR64" s="59"/>
      <c r="BS64" s="60"/>
      <c r="BT64" s="17"/>
      <c r="BU64" s="17"/>
      <c r="BV64" s="58"/>
      <c r="BW64" s="50"/>
      <c r="BX64" s="50"/>
      <c r="BY64" s="50"/>
      <c r="BZ64" s="50"/>
      <c r="CA64" s="50"/>
      <c r="CB64" s="50"/>
      <c r="CC64" s="59"/>
      <c r="CD64" s="60"/>
      <c r="CE64" s="17"/>
      <c r="CF64" s="17"/>
      <c r="CG64" s="58"/>
      <c r="CH64" s="50"/>
      <c r="CI64" s="50"/>
      <c r="CJ64" s="50"/>
      <c r="CK64" s="50"/>
      <c r="CL64" s="50"/>
      <c r="CM64" s="50"/>
      <c r="CN64" s="59"/>
      <c r="CO64" s="60"/>
      <c r="CP64" s="17"/>
      <c r="CQ64" s="17"/>
      <c r="CR64" s="58"/>
      <c r="CS64" s="50"/>
      <c r="CT64" s="50"/>
      <c r="CU64" s="50"/>
      <c r="CV64" s="50"/>
      <c r="CW64" s="50"/>
      <c r="CX64" s="50"/>
      <c r="CY64" s="59"/>
      <c r="CZ64" s="60"/>
      <c r="DA64" s="17"/>
      <c r="DB64" s="17"/>
      <c r="DC64" s="58"/>
      <c r="DD64" s="50"/>
      <c r="DE64" s="50"/>
      <c r="DF64" s="50"/>
      <c r="DG64" s="50"/>
      <c r="DH64" s="50"/>
      <c r="DI64" s="50"/>
      <c r="DJ64" s="59"/>
      <c r="DK64" s="60"/>
      <c r="DL64" s="17"/>
      <c r="DM64" s="17"/>
      <c r="DN64" s="58"/>
      <c r="DO64" s="50"/>
      <c r="DP64" s="50"/>
      <c r="DQ64" s="50"/>
      <c r="DR64" s="50"/>
      <c r="DS64" s="50"/>
      <c r="DT64" s="50"/>
      <c r="DU64" s="59"/>
      <c r="DV64" s="60"/>
      <c r="DW64" s="17"/>
      <c r="DX64" s="17"/>
      <c r="DY64" s="58"/>
      <c r="DZ64" s="50"/>
      <c r="EA64" s="50"/>
      <c r="EB64" s="50"/>
      <c r="EC64" s="50"/>
      <c r="ED64" s="50"/>
      <c r="EE64" s="50"/>
      <c r="EF64" s="59"/>
      <c r="EG64" s="60"/>
      <c r="EH64" s="17"/>
      <c r="EI64" s="17"/>
      <c r="EJ64" s="58"/>
      <c r="EK64" s="50"/>
      <c r="EL64" s="50"/>
      <c r="EM64" s="50"/>
      <c r="EN64" s="50"/>
      <c r="EO64" s="50"/>
      <c r="EP64" s="50"/>
      <c r="EQ64" s="59"/>
      <c r="ER64" s="60"/>
      <c r="ES64" s="17"/>
      <c r="ET64" s="17"/>
      <c r="EU64" s="58"/>
      <c r="EV64" s="50"/>
      <c r="EW64" s="50"/>
      <c r="EX64" s="50"/>
      <c r="EY64" s="50"/>
      <c r="EZ64" s="50"/>
      <c r="FA64" s="50"/>
      <c r="FB64" s="59"/>
      <c r="FC64" s="60"/>
      <c r="FD64" s="17"/>
      <c r="FE64" s="17"/>
      <c r="FF64" s="58"/>
      <c r="FG64" s="50"/>
      <c r="FH64" s="50"/>
      <c r="FI64" s="50"/>
      <c r="FJ64" s="50"/>
      <c r="FK64" s="50"/>
      <c r="FL64" s="50"/>
      <c r="FM64" s="59"/>
      <c r="FN64" s="60"/>
      <c r="FO64" s="17"/>
      <c r="FP64" s="17"/>
      <c r="FQ64" s="58"/>
      <c r="FR64" s="50"/>
      <c r="FS64" s="50"/>
      <c r="FT64" s="50"/>
      <c r="FU64" s="50"/>
      <c r="FV64" s="50"/>
      <c r="FW64" s="50"/>
      <c r="FX64" s="59"/>
      <c r="FY64" s="60"/>
      <c r="FZ64" s="17"/>
      <c r="GA64" s="17"/>
      <c r="GB64" s="58"/>
      <c r="GC64" s="50"/>
      <c r="GD64" s="50"/>
      <c r="GE64" s="50"/>
      <c r="GF64" s="50"/>
      <c r="GG64" s="50"/>
      <c r="GH64" s="50"/>
      <c r="GI64" s="59"/>
      <c r="GJ64" s="60"/>
      <c r="GK64" s="17"/>
      <c r="GL64" s="17"/>
      <c r="GM64" s="58"/>
      <c r="GN64" s="50"/>
      <c r="GO64" s="50"/>
      <c r="GP64" s="50"/>
      <c r="GQ64" s="50"/>
      <c r="GR64" s="50"/>
      <c r="GS64" s="50"/>
      <c r="GT64" s="59"/>
      <c r="GU64" s="60"/>
      <c r="GV64" s="17"/>
      <c r="GW64" s="17"/>
      <c r="GX64" s="58"/>
      <c r="GY64" s="50"/>
      <c r="GZ64" s="50"/>
      <c r="HA64" s="50"/>
      <c r="HB64" s="50"/>
      <c r="HC64" s="50"/>
      <c r="HD64" s="50"/>
      <c r="HE64" s="59"/>
      <c r="HF64" s="60"/>
      <c r="HG64" s="17"/>
      <c r="HH64" s="17"/>
      <c r="HI64" s="58"/>
      <c r="HJ64" s="50"/>
      <c r="HK64" s="50"/>
      <c r="HL64" s="50"/>
      <c r="HM64" s="50"/>
      <c r="HN64" s="50"/>
      <c r="HO64" s="50"/>
      <c r="HP64" s="59"/>
      <c r="HQ64" s="60"/>
      <c r="HR64" s="17"/>
      <c r="HS64" s="17"/>
    </row>
    <row r="65" spans="1:227" x14ac:dyDescent="0.3">
      <c r="A65" s="65"/>
      <c r="B65" s="66"/>
      <c r="C65" s="67"/>
      <c r="D65" s="67"/>
      <c r="E65" s="59"/>
      <c r="F65" s="59"/>
      <c r="G65" s="17"/>
      <c r="H65" s="58"/>
      <c r="I65" s="50"/>
      <c r="J65" s="50"/>
      <c r="K65" s="50"/>
      <c r="L65" s="50"/>
      <c r="M65" s="50"/>
      <c r="N65" s="50"/>
      <c r="O65" s="59"/>
      <c r="P65" s="60"/>
      <c r="Q65" s="17"/>
      <c r="R65" s="17"/>
      <c r="S65" s="58"/>
      <c r="T65" s="50"/>
      <c r="U65" s="50"/>
      <c r="V65" s="50"/>
      <c r="W65" s="50"/>
      <c r="X65" s="50"/>
      <c r="Y65" s="50"/>
      <c r="Z65" s="59"/>
      <c r="AA65" s="60"/>
      <c r="AB65" s="17"/>
      <c r="AC65" s="17"/>
      <c r="AD65" s="58"/>
      <c r="AE65" s="50"/>
      <c r="AF65" s="50"/>
      <c r="AG65" s="50"/>
      <c r="AH65" s="50"/>
      <c r="AI65" s="50"/>
      <c r="AJ65" s="50"/>
      <c r="AK65" s="59"/>
      <c r="AL65" s="60"/>
      <c r="AM65" s="17"/>
      <c r="AN65" s="17"/>
      <c r="AO65" s="58"/>
      <c r="AP65" s="50"/>
      <c r="AQ65" s="50"/>
      <c r="AR65" s="50"/>
      <c r="AS65" s="50"/>
      <c r="AT65" s="50"/>
      <c r="AU65" s="50"/>
      <c r="AV65" s="59"/>
      <c r="AW65" s="60"/>
      <c r="AX65" s="17"/>
      <c r="AY65" s="17"/>
      <c r="AZ65" s="58"/>
      <c r="BA65" s="50"/>
      <c r="BB65" s="50"/>
      <c r="BC65" s="50"/>
      <c r="BD65" s="50"/>
      <c r="BE65" s="50"/>
      <c r="BF65" s="50"/>
      <c r="BG65" s="59"/>
      <c r="BH65" s="60"/>
      <c r="BI65" s="17"/>
      <c r="BJ65" s="17"/>
      <c r="BK65" s="58"/>
      <c r="BL65" s="50"/>
      <c r="BM65" s="50"/>
      <c r="BN65" s="50"/>
      <c r="BO65" s="50"/>
      <c r="BP65" s="50"/>
      <c r="BQ65" s="50"/>
      <c r="BR65" s="59"/>
      <c r="BS65" s="60"/>
      <c r="BT65" s="17"/>
      <c r="BU65" s="17"/>
      <c r="BV65" s="58"/>
      <c r="BW65" s="50"/>
      <c r="BX65" s="50"/>
      <c r="BY65" s="50"/>
      <c r="BZ65" s="50"/>
      <c r="CA65" s="50"/>
      <c r="CB65" s="50"/>
      <c r="CC65" s="59"/>
      <c r="CD65" s="60"/>
      <c r="CE65" s="17"/>
      <c r="CF65" s="17"/>
      <c r="CG65" s="58"/>
      <c r="CH65" s="50"/>
      <c r="CI65" s="50"/>
      <c r="CJ65" s="50"/>
      <c r="CK65" s="50"/>
      <c r="CL65" s="50"/>
      <c r="CM65" s="50"/>
      <c r="CN65" s="59"/>
      <c r="CO65" s="60"/>
      <c r="CP65" s="17"/>
      <c r="CQ65" s="17"/>
      <c r="CR65" s="58"/>
      <c r="CS65" s="50"/>
      <c r="CT65" s="50"/>
      <c r="CU65" s="50"/>
      <c r="CV65" s="50"/>
      <c r="CW65" s="50"/>
      <c r="CX65" s="50"/>
      <c r="CY65" s="59"/>
      <c r="CZ65" s="60"/>
      <c r="DA65" s="17"/>
      <c r="DB65" s="17"/>
      <c r="DC65" s="58"/>
      <c r="DD65" s="50"/>
      <c r="DE65" s="50"/>
      <c r="DF65" s="50"/>
      <c r="DG65" s="50"/>
      <c r="DH65" s="50"/>
      <c r="DI65" s="50"/>
      <c r="DJ65" s="59"/>
      <c r="DK65" s="60"/>
      <c r="DL65" s="17"/>
      <c r="DM65" s="17"/>
      <c r="DN65" s="58"/>
      <c r="DO65" s="50"/>
      <c r="DP65" s="50"/>
      <c r="DQ65" s="50"/>
      <c r="DR65" s="50"/>
      <c r="DS65" s="50"/>
      <c r="DT65" s="50"/>
      <c r="DU65" s="59"/>
      <c r="DV65" s="60"/>
      <c r="DW65" s="17"/>
      <c r="DX65" s="17"/>
      <c r="DY65" s="58"/>
      <c r="DZ65" s="50"/>
      <c r="EA65" s="50"/>
      <c r="EB65" s="50"/>
      <c r="EC65" s="50"/>
      <c r="ED65" s="50"/>
      <c r="EE65" s="50"/>
      <c r="EF65" s="59"/>
      <c r="EG65" s="60"/>
      <c r="EH65" s="17"/>
      <c r="EI65" s="17"/>
      <c r="EJ65" s="58"/>
      <c r="EK65" s="50"/>
      <c r="EL65" s="50"/>
      <c r="EM65" s="50"/>
      <c r="EN65" s="50"/>
      <c r="EO65" s="50"/>
      <c r="EP65" s="50"/>
      <c r="EQ65" s="59"/>
      <c r="ER65" s="60"/>
      <c r="ES65" s="17"/>
      <c r="ET65" s="17"/>
      <c r="EU65" s="58"/>
      <c r="EV65" s="50"/>
      <c r="EW65" s="50"/>
      <c r="EX65" s="50"/>
      <c r="EY65" s="50"/>
      <c r="EZ65" s="50"/>
      <c r="FA65" s="50"/>
      <c r="FB65" s="59"/>
      <c r="FC65" s="60"/>
      <c r="FD65" s="17"/>
      <c r="FE65" s="17"/>
      <c r="FF65" s="58"/>
      <c r="FG65" s="50"/>
      <c r="FH65" s="50"/>
      <c r="FI65" s="50"/>
      <c r="FJ65" s="50"/>
      <c r="FK65" s="50"/>
      <c r="FL65" s="50"/>
      <c r="FM65" s="59"/>
      <c r="FN65" s="60"/>
      <c r="FO65" s="17"/>
      <c r="FP65" s="17"/>
      <c r="FQ65" s="58"/>
      <c r="FR65" s="50"/>
      <c r="FS65" s="50"/>
      <c r="FT65" s="50"/>
      <c r="FU65" s="50"/>
      <c r="FV65" s="50"/>
      <c r="FW65" s="50"/>
      <c r="FX65" s="59"/>
      <c r="FY65" s="60"/>
      <c r="FZ65" s="17"/>
      <c r="GA65" s="17"/>
      <c r="GB65" s="58"/>
      <c r="GC65" s="50"/>
      <c r="GD65" s="50"/>
      <c r="GE65" s="50"/>
      <c r="GF65" s="50"/>
      <c r="GG65" s="50"/>
      <c r="GH65" s="50"/>
      <c r="GI65" s="59"/>
      <c r="GJ65" s="60"/>
      <c r="GK65" s="17"/>
      <c r="GL65" s="17"/>
      <c r="GM65" s="58"/>
      <c r="GN65" s="50"/>
      <c r="GO65" s="50"/>
      <c r="GP65" s="50"/>
      <c r="GQ65" s="50"/>
      <c r="GR65" s="50"/>
      <c r="GS65" s="50"/>
      <c r="GT65" s="59"/>
      <c r="GU65" s="60"/>
      <c r="GV65" s="17"/>
      <c r="GW65" s="17"/>
      <c r="GX65" s="58"/>
      <c r="GY65" s="50"/>
      <c r="GZ65" s="50"/>
      <c r="HA65" s="50"/>
      <c r="HB65" s="50"/>
      <c r="HC65" s="50"/>
      <c r="HD65" s="50"/>
      <c r="HE65" s="59"/>
      <c r="HF65" s="60"/>
      <c r="HG65" s="17"/>
      <c r="HH65" s="17"/>
      <c r="HI65" s="58"/>
      <c r="HJ65" s="50"/>
      <c r="HK65" s="50"/>
      <c r="HL65" s="50"/>
      <c r="HM65" s="50"/>
      <c r="HN65" s="50"/>
      <c r="HO65" s="50"/>
      <c r="HP65" s="59"/>
      <c r="HQ65" s="60"/>
      <c r="HR65" s="17"/>
      <c r="HS65" s="17"/>
    </row>
    <row r="66" spans="1:227" x14ac:dyDescent="0.3">
      <c r="A66" s="65"/>
      <c r="B66" s="69"/>
      <c r="C66" s="67"/>
      <c r="D66" s="67"/>
      <c r="E66" s="59"/>
      <c r="F66" s="59"/>
      <c r="G66" s="17"/>
      <c r="H66" s="58"/>
      <c r="I66" s="50"/>
      <c r="J66" s="50"/>
      <c r="K66" s="50"/>
      <c r="L66" s="50"/>
      <c r="M66" s="50"/>
      <c r="N66" s="50"/>
      <c r="O66" s="59"/>
      <c r="P66" s="60"/>
      <c r="Q66" s="17"/>
      <c r="R66" s="17"/>
      <c r="S66" s="58"/>
      <c r="T66" s="50"/>
      <c r="U66" s="50"/>
      <c r="V66" s="50"/>
      <c r="W66" s="50"/>
      <c r="X66" s="50"/>
      <c r="Y66" s="50"/>
      <c r="Z66" s="59"/>
      <c r="AA66" s="60"/>
      <c r="AB66" s="17"/>
      <c r="AC66" s="17"/>
      <c r="AD66" s="58"/>
      <c r="AE66" s="50"/>
      <c r="AF66" s="50"/>
      <c r="AG66" s="50"/>
      <c r="AH66" s="50"/>
      <c r="AI66" s="50"/>
      <c r="AJ66" s="50"/>
      <c r="AK66" s="59"/>
      <c r="AL66" s="60"/>
      <c r="AM66" s="17"/>
      <c r="AN66" s="17"/>
      <c r="AO66" s="58"/>
      <c r="AP66" s="50"/>
      <c r="AQ66" s="50"/>
      <c r="AR66" s="50"/>
      <c r="AS66" s="50"/>
      <c r="AT66" s="50"/>
      <c r="AU66" s="50"/>
      <c r="AV66" s="59"/>
      <c r="AW66" s="60"/>
      <c r="AX66" s="17"/>
      <c r="AY66" s="17"/>
      <c r="AZ66" s="58"/>
      <c r="BA66" s="50"/>
      <c r="BB66" s="50"/>
      <c r="BC66" s="50"/>
      <c r="BD66" s="50"/>
      <c r="BE66" s="50"/>
      <c r="BF66" s="50"/>
      <c r="BG66" s="59"/>
      <c r="BH66" s="60"/>
      <c r="BI66" s="17"/>
      <c r="BJ66" s="17"/>
      <c r="BK66" s="58"/>
      <c r="BL66" s="50"/>
      <c r="BM66" s="50"/>
      <c r="BN66" s="50"/>
      <c r="BO66" s="50"/>
      <c r="BP66" s="50"/>
      <c r="BQ66" s="50"/>
      <c r="BR66" s="59"/>
      <c r="BS66" s="60"/>
      <c r="BT66" s="17"/>
      <c r="BU66" s="17"/>
      <c r="BV66" s="58"/>
      <c r="BW66" s="50"/>
      <c r="BX66" s="50"/>
      <c r="BY66" s="50"/>
      <c r="BZ66" s="50"/>
      <c r="CA66" s="50"/>
      <c r="CB66" s="50"/>
      <c r="CC66" s="59"/>
      <c r="CD66" s="60"/>
      <c r="CE66" s="17"/>
      <c r="CF66" s="17"/>
      <c r="CG66" s="58"/>
      <c r="CH66" s="50"/>
      <c r="CI66" s="50"/>
      <c r="CJ66" s="50"/>
      <c r="CK66" s="50"/>
      <c r="CL66" s="50"/>
      <c r="CM66" s="50"/>
      <c r="CN66" s="59"/>
      <c r="CO66" s="60"/>
      <c r="CP66" s="17"/>
      <c r="CQ66" s="17"/>
      <c r="CR66" s="58"/>
      <c r="CS66" s="50"/>
      <c r="CT66" s="50"/>
      <c r="CU66" s="50"/>
      <c r="CV66" s="50"/>
      <c r="CW66" s="50"/>
      <c r="CX66" s="50"/>
      <c r="CY66" s="59"/>
      <c r="CZ66" s="60"/>
      <c r="DA66" s="17"/>
      <c r="DB66" s="17"/>
      <c r="DC66" s="58"/>
      <c r="DD66" s="50"/>
      <c r="DE66" s="50"/>
      <c r="DF66" s="50"/>
      <c r="DG66" s="50"/>
      <c r="DH66" s="50"/>
      <c r="DI66" s="50"/>
      <c r="DJ66" s="59"/>
      <c r="DK66" s="60"/>
      <c r="DL66" s="17"/>
      <c r="DM66" s="17"/>
      <c r="DN66" s="58"/>
      <c r="DO66" s="50"/>
      <c r="DP66" s="50"/>
      <c r="DQ66" s="50"/>
      <c r="DR66" s="50"/>
      <c r="DS66" s="50"/>
      <c r="DT66" s="50"/>
      <c r="DU66" s="59"/>
      <c r="DV66" s="60"/>
      <c r="DW66" s="17"/>
      <c r="DX66" s="17"/>
      <c r="DY66" s="58"/>
      <c r="DZ66" s="50"/>
      <c r="EA66" s="50"/>
      <c r="EB66" s="50"/>
      <c r="EC66" s="50"/>
      <c r="ED66" s="50"/>
      <c r="EE66" s="50"/>
      <c r="EF66" s="59"/>
      <c r="EG66" s="60"/>
      <c r="EH66" s="17"/>
      <c r="EI66" s="17"/>
      <c r="EJ66" s="58"/>
      <c r="EK66" s="50"/>
      <c r="EL66" s="50"/>
      <c r="EM66" s="50"/>
      <c r="EN66" s="50"/>
      <c r="EO66" s="50"/>
      <c r="EP66" s="50"/>
      <c r="EQ66" s="59"/>
      <c r="ER66" s="60"/>
      <c r="ES66" s="17"/>
      <c r="ET66" s="17"/>
      <c r="EU66" s="58"/>
      <c r="EV66" s="50"/>
      <c r="EW66" s="50"/>
      <c r="EX66" s="50"/>
      <c r="EY66" s="50"/>
      <c r="EZ66" s="50"/>
      <c r="FA66" s="50"/>
      <c r="FB66" s="59"/>
      <c r="FC66" s="60"/>
      <c r="FD66" s="17"/>
      <c r="FE66" s="17"/>
      <c r="FF66" s="58"/>
      <c r="FG66" s="50"/>
      <c r="FH66" s="50"/>
      <c r="FI66" s="50"/>
      <c r="FJ66" s="50"/>
      <c r="FK66" s="50"/>
      <c r="FL66" s="50"/>
      <c r="FM66" s="59"/>
      <c r="FN66" s="60"/>
      <c r="FO66" s="17"/>
      <c r="FP66" s="17"/>
      <c r="FQ66" s="58"/>
      <c r="FR66" s="50"/>
      <c r="FS66" s="50"/>
      <c r="FT66" s="50"/>
      <c r="FU66" s="50"/>
      <c r="FV66" s="50"/>
      <c r="FW66" s="50"/>
      <c r="FX66" s="59"/>
      <c r="FY66" s="60"/>
      <c r="FZ66" s="17"/>
      <c r="GA66" s="17"/>
      <c r="GB66" s="58"/>
      <c r="GC66" s="50"/>
      <c r="GD66" s="50"/>
      <c r="GE66" s="50"/>
      <c r="GF66" s="50"/>
      <c r="GG66" s="50"/>
      <c r="GH66" s="50"/>
      <c r="GI66" s="59"/>
      <c r="GJ66" s="60"/>
      <c r="GK66" s="17"/>
      <c r="GL66" s="17"/>
      <c r="GM66" s="58"/>
      <c r="GN66" s="50"/>
      <c r="GO66" s="50"/>
      <c r="GP66" s="50"/>
      <c r="GQ66" s="50"/>
      <c r="GR66" s="50"/>
      <c r="GS66" s="50"/>
      <c r="GT66" s="59"/>
      <c r="GU66" s="60"/>
      <c r="GV66" s="17"/>
      <c r="GW66" s="17"/>
      <c r="GX66" s="58"/>
      <c r="GY66" s="50"/>
      <c r="GZ66" s="50"/>
      <c r="HA66" s="50"/>
      <c r="HB66" s="50"/>
      <c r="HC66" s="50"/>
      <c r="HD66" s="50"/>
      <c r="HE66" s="59"/>
      <c r="HF66" s="60"/>
      <c r="HG66" s="17"/>
      <c r="HH66" s="17"/>
      <c r="HI66" s="58"/>
      <c r="HJ66" s="50"/>
      <c r="HK66" s="50"/>
      <c r="HL66" s="50"/>
      <c r="HM66" s="50"/>
      <c r="HN66" s="50"/>
      <c r="HO66" s="50"/>
      <c r="HP66" s="59"/>
      <c r="HQ66" s="60"/>
      <c r="HR66" s="17"/>
      <c r="HS66" s="17"/>
    </row>
    <row r="67" spans="1:227" x14ac:dyDescent="0.3">
      <c r="A67" s="65"/>
      <c r="B67" s="66"/>
      <c r="C67" s="67"/>
      <c r="D67" s="67"/>
      <c r="E67" s="59"/>
      <c r="F67" s="59"/>
      <c r="G67" s="17"/>
      <c r="H67" s="58"/>
      <c r="I67" s="50"/>
      <c r="J67" s="50"/>
      <c r="K67" s="50"/>
      <c r="L67" s="50"/>
      <c r="M67" s="50"/>
      <c r="N67" s="50"/>
      <c r="O67" s="59"/>
      <c r="P67" s="60"/>
      <c r="Q67" s="17"/>
      <c r="R67" s="17"/>
      <c r="S67" s="58"/>
      <c r="T67" s="50"/>
      <c r="U67" s="50"/>
      <c r="V67" s="50"/>
      <c r="W67" s="50"/>
      <c r="X67" s="50"/>
      <c r="Y67" s="50"/>
      <c r="Z67" s="59"/>
      <c r="AA67" s="60"/>
      <c r="AB67" s="17"/>
      <c r="AC67" s="17"/>
      <c r="AD67" s="58"/>
      <c r="AE67" s="50"/>
      <c r="AF67" s="50"/>
      <c r="AG67" s="50"/>
      <c r="AH67" s="50"/>
      <c r="AI67" s="50"/>
      <c r="AJ67" s="50"/>
      <c r="AK67" s="59"/>
      <c r="AL67" s="60"/>
      <c r="AM67" s="17"/>
      <c r="AN67" s="17"/>
      <c r="AO67" s="58"/>
      <c r="AP67" s="50"/>
      <c r="AQ67" s="50"/>
      <c r="AR67" s="50"/>
      <c r="AS67" s="50"/>
      <c r="AT67" s="50"/>
      <c r="AU67" s="50"/>
      <c r="AV67" s="59"/>
      <c r="AW67" s="60"/>
      <c r="AX67" s="17"/>
      <c r="AY67" s="17"/>
      <c r="AZ67" s="58"/>
      <c r="BA67" s="50"/>
      <c r="BB67" s="50"/>
      <c r="BC67" s="50"/>
      <c r="BD67" s="50"/>
      <c r="BE67" s="50"/>
      <c r="BF67" s="50"/>
      <c r="BG67" s="59"/>
      <c r="BH67" s="60"/>
      <c r="BI67" s="17"/>
      <c r="BJ67" s="17"/>
      <c r="BK67" s="58"/>
      <c r="BL67" s="50"/>
      <c r="BM67" s="50"/>
      <c r="BN67" s="50"/>
      <c r="BO67" s="50"/>
      <c r="BP67" s="50"/>
      <c r="BQ67" s="50"/>
      <c r="BR67" s="59"/>
      <c r="BS67" s="60"/>
      <c r="BT67" s="17"/>
      <c r="BU67" s="17"/>
      <c r="BV67" s="58"/>
      <c r="BW67" s="50"/>
      <c r="BX67" s="50"/>
      <c r="BY67" s="50"/>
      <c r="BZ67" s="50"/>
      <c r="CA67" s="50"/>
      <c r="CB67" s="50"/>
      <c r="CC67" s="59"/>
      <c r="CD67" s="60"/>
      <c r="CE67" s="17"/>
      <c r="CF67" s="17"/>
      <c r="CG67" s="58"/>
      <c r="CH67" s="50"/>
      <c r="CI67" s="50"/>
      <c r="CJ67" s="50"/>
      <c r="CK67" s="50"/>
      <c r="CL67" s="50"/>
      <c r="CM67" s="50"/>
      <c r="CN67" s="59"/>
      <c r="CO67" s="60"/>
      <c r="CP67" s="17"/>
      <c r="CQ67" s="17"/>
      <c r="CR67" s="58"/>
      <c r="CS67" s="50"/>
      <c r="CT67" s="50"/>
      <c r="CU67" s="50"/>
      <c r="CV67" s="50"/>
      <c r="CW67" s="50"/>
      <c r="CX67" s="50"/>
      <c r="CY67" s="59"/>
      <c r="CZ67" s="60"/>
      <c r="DA67" s="17"/>
      <c r="DB67" s="17"/>
      <c r="DC67" s="58"/>
      <c r="DD67" s="50"/>
      <c r="DE67" s="50"/>
      <c r="DF67" s="50"/>
      <c r="DG67" s="50"/>
      <c r="DH67" s="50"/>
      <c r="DI67" s="50"/>
      <c r="DJ67" s="59"/>
      <c r="DK67" s="60"/>
      <c r="DL67" s="17"/>
      <c r="DM67" s="17"/>
      <c r="DN67" s="58"/>
      <c r="DO67" s="50"/>
      <c r="DP67" s="50"/>
      <c r="DQ67" s="50"/>
      <c r="DR67" s="50"/>
      <c r="DS67" s="50"/>
      <c r="DT67" s="50"/>
      <c r="DU67" s="59"/>
      <c r="DV67" s="60"/>
      <c r="DW67" s="17"/>
      <c r="DX67" s="17"/>
      <c r="DY67" s="58"/>
      <c r="DZ67" s="50"/>
      <c r="EA67" s="50"/>
      <c r="EB67" s="50"/>
      <c r="EC67" s="50"/>
      <c r="ED67" s="50"/>
      <c r="EE67" s="50"/>
      <c r="EF67" s="59"/>
      <c r="EG67" s="60"/>
      <c r="EH67" s="17"/>
      <c r="EI67" s="17"/>
      <c r="EJ67" s="58"/>
      <c r="EK67" s="50"/>
      <c r="EL67" s="50"/>
      <c r="EM67" s="50"/>
      <c r="EN67" s="50"/>
      <c r="EO67" s="50"/>
      <c r="EP67" s="50"/>
      <c r="EQ67" s="59"/>
      <c r="ER67" s="60"/>
      <c r="ES67" s="17"/>
      <c r="ET67" s="17"/>
      <c r="EU67" s="58"/>
      <c r="EV67" s="50"/>
      <c r="EW67" s="50"/>
      <c r="EX67" s="50"/>
      <c r="EY67" s="50"/>
      <c r="EZ67" s="50"/>
      <c r="FA67" s="50"/>
      <c r="FB67" s="59"/>
      <c r="FC67" s="60"/>
      <c r="FD67" s="17"/>
      <c r="FE67" s="17"/>
      <c r="FF67" s="58"/>
      <c r="FG67" s="50"/>
      <c r="FH67" s="50"/>
      <c r="FI67" s="50"/>
      <c r="FJ67" s="50"/>
      <c r="FK67" s="50"/>
      <c r="FL67" s="50"/>
      <c r="FM67" s="59"/>
      <c r="FN67" s="60"/>
      <c r="FO67" s="17"/>
      <c r="FP67" s="17"/>
      <c r="FQ67" s="58"/>
      <c r="FR67" s="50"/>
      <c r="FS67" s="50"/>
      <c r="FT67" s="50"/>
      <c r="FU67" s="50"/>
      <c r="FV67" s="50"/>
      <c r="FW67" s="50"/>
      <c r="FX67" s="59"/>
      <c r="FY67" s="60"/>
      <c r="FZ67" s="17"/>
      <c r="GA67" s="17"/>
      <c r="GB67" s="58"/>
      <c r="GC67" s="50"/>
      <c r="GD67" s="50"/>
      <c r="GE67" s="50"/>
      <c r="GF67" s="50"/>
      <c r="GG67" s="50"/>
      <c r="GH67" s="50"/>
      <c r="GI67" s="59"/>
      <c r="GJ67" s="60"/>
      <c r="GK67" s="17"/>
      <c r="GL67" s="17"/>
      <c r="GM67" s="58"/>
      <c r="GN67" s="50"/>
      <c r="GO67" s="50"/>
      <c r="GP67" s="50"/>
      <c r="GQ67" s="50"/>
      <c r="GR67" s="50"/>
      <c r="GS67" s="50"/>
      <c r="GT67" s="59"/>
      <c r="GU67" s="60"/>
      <c r="GV67" s="17"/>
      <c r="GW67" s="17"/>
      <c r="GX67" s="58"/>
      <c r="GY67" s="50"/>
      <c r="GZ67" s="50"/>
      <c r="HA67" s="50"/>
      <c r="HB67" s="50"/>
      <c r="HC67" s="50"/>
      <c r="HD67" s="50"/>
      <c r="HE67" s="59"/>
      <c r="HF67" s="60"/>
      <c r="HG67" s="17"/>
      <c r="HH67" s="17"/>
      <c r="HI67" s="58"/>
      <c r="HJ67" s="50"/>
      <c r="HK67" s="50"/>
      <c r="HL67" s="50"/>
      <c r="HM67" s="50"/>
      <c r="HN67" s="50"/>
      <c r="HO67" s="50"/>
      <c r="HP67" s="59"/>
      <c r="HQ67" s="60"/>
      <c r="HR67" s="17"/>
      <c r="HS67" s="17"/>
    </row>
    <row r="68" spans="1:227" x14ac:dyDescent="0.3">
      <c r="A68" s="65"/>
      <c r="B68" s="66"/>
      <c r="C68" s="67"/>
      <c r="D68" s="67"/>
      <c r="E68" s="59"/>
      <c r="F68" s="59"/>
      <c r="G68" s="17"/>
      <c r="H68" s="58"/>
      <c r="I68" s="50"/>
      <c r="J68" s="50"/>
      <c r="K68" s="50"/>
      <c r="L68" s="50"/>
      <c r="M68" s="50"/>
      <c r="N68" s="50"/>
      <c r="O68" s="59"/>
      <c r="P68" s="60"/>
      <c r="Q68" s="17"/>
      <c r="R68" s="17"/>
      <c r="S68" s="58"/>
      <c r="T68" s="50"/>
      <c r="U68" s="50"/>
      <c r="V68" s="50"/>
      <c r="W68" s="50"/>
      <c r="X68" s="50"/>
      <c r="Y68" s="50"/>
      <c r="Z68" s="59"/>
      <c r="AA68" s="60"/>
      <c r="AB68" s="17"/>
      <c r="AC68" s="17"/>
      <c r="AD68" s="58"/>
      <c r="AE68" s="50"/>
      <c r="AF68" s="50"/>
      <c r="AG68" s="50"/>
      <c r="AH68" s="50"/>
      <c r="AI68" s="50"/>
      <c r="AJ68" s="50"/>
      <c r="AK68" s="59"/>
      <c r="AL68" s="60"/>
      <c r="AM68" s="17"/>
      <c r="AN68" s="17"/>
      <c r="AO68" s="58"/>
      <c r="AP68" s="50"/>
      <c r="AQ68" s="50"/>
      <c r="AR68" s="50"/>
      <c r="AS68" s="50"/>
      <c r="AT68" s="50"/>
      <c r="AU68" s="50"/>
      <c r="AV68" s="59"/>
      <c r="AW68" s="60"/>
      <c r="AX68" s="17"/>
      <c r="AY68" s="17"/>
      <c r="AZ68" s="58"/>
      <c r="BA68" s="50"/>
      <c r="BB68" s="50"/>
      <c r="BC68" s="50"/>
      <c r="BD68" s="50"/>
      <c r="BE68" s="50"/>
      <c r="BF68" s="50"/>
      <c r="BG68" s="59"/>
      <c r="BH68" s="60"/>
      <c r="BI68" s="17"/>
      <c r="BJ68" s="17"/>
      <c r="BK68" s="58"/>
      <c r="BL68" s="50"/>
      <c r="BM68" s="50"/>
      <c r="BN68" s="50"/>
      <c r="BO68" s="50"/>
      <c r="BP68" s="50"/>
      <c r="BQ68" s="50"/>
      <c r="BR68" s="59"/>
      <c r="BS68" s="60"/>
      <c r="BT68" s="17"/>
      <c r="BU68" s="17"/>
      <c r="BV68" s="58"/>
      <c r="BW68" s="50"/>
      <c r="BX68" s="50"/>
      <c r="BY68" s="50"/>
      <c r="BZ68" s="50"/>
      <c r="CA68" s="50"/>
      <c r="CB68" s="50"/>
      <c r="CC68" s="59"/>
      <c r="CD68" s="60"/>
      <c r="CE68" s="17"/>
      <c r="CF68" s="17"/>
      <c r="CG68" s="58"/>
      <c r="CH68" s="50"/>
      <c r="CI68" s="50"/>
      <c r="CJ68" s="50"/>
      <c r="CK68" s="50"/>
      <c r="CL68" s="50"/>
      <c r="CM68" s="50"/>
      <c r="CN68" s="59"/>
      <c r="CO68" s="60"/>
      <c r="CP68" s="17"/>
      <c r="CQ68" s="17"/>
      <c r="CR68" s="58"/>
      <c r="CS68" s="50"/>
      <c r="CT68" s="50"/>
      <c r="CU68" s="50"/>
      <c r="CV68" s="50"/>
      <c r="CW68" s="50"/>
      <c r="CX68" s="50"/>
      <c r="CY68" s="59"/>
      <c r="CZ68" s="60"/>
      <c r="DA68" s="17"/>
      <c r="DB68" s="17"/>
      <c r="DC68" s="58"/>
      <c r="DD68" s="50"/>
      <c r="DE68" s="50"/>
      <c r="DF68" s="50"/>
      <c r="DG68" s="50"/>
      <c r="DH68" s="50"/>
      <c r="DI68" s="50"/>
      <c r="DJ68" s="59"/>
      <c r="DK68" s="60"/>
      <c r="DL68" s="17"/>
      <c r="DM68" s="17"/>
      <c r="DN68" s="58"/>
      <c r="DO68" s="50"/>
      <c r="DP68" s="50"/>
      <c r="DQ68" s="50"/>
      <c r="DR68" s="50"/>
      <c r="DS68" s="50"/>
      <c r="DT68" s="50"/>
      <c r="DU68" s="59"/>
      <c r="DV68" s="60"/>
      <c r="DW68" s="17"/>
      <c r="DX68" s="17"/>
      <c r="DY68" s="58"/>
      <c r="DZ68" s="50"/>
      <c r="EA68" s="50"/>
      <c r="EB68" s="50"/>
      <c r="EC68" s="50"/>
      <c r="ED68" s="50"/>
      <c r="EE68" s="50"/>
      <c r="EF68" s="59"/>
      <c r="EG68" s="60"/>
      <c r="EH68" s="17"/>
      <c r="EI68" s="17"/>
      <c r="EJ68" s="58"/>
      <c r="EK68" s="50"/>
      <c r="EL68" s="50"/>
      <c r="EM68" s="50"/>
      <c r="EN68" s="50"/>
      <c r="EO68" s="50"/>
      <c r="EP68" s="50"/>
      <c r="EQ68" s="59"/>
      <c r="ER68" s="60"/>
      <c r="ES68" s="17"/>
      <c r="ET68" s="17"/>
      <c r="EU68" s="58"/>
      <c r="EV68" s="50"/>
      <c r="EW68" s="50"/>
      <c r="EX68" s="50"/>
      <c r="EY68" s="50"/>
      <c r="EZ68" s="50"/>
      <c r="FA68" s="50"/>
      <c r="FB68" s="59"/>
      <c r="FC68" s="60"/>
      <c r="FD68" s="17"/>
      <c r="FE68" s="17"/>
      <c r="FF68" s="58"/>
      <c r="FG68" s="50"/>
      <c r="FH68" s="50"/>
      <c r="FI68" s="50"/>
      <c r="FJ68" s="50"/>
      <c r="FK68" s="50"/>
      <c r="FL68" s="50"/>
      <c r="FM68" s="59"/>
      <c r="FN68" s="60"/>
      <c r="FO68" s="17"/>
      <c r="FP68" s="17"/>
      <c r="FQ68" s="58"/>
      <c r="FR68" s="50"/>
      <c r="FS68" s="50"/>
      <c r="FT68" s="50"/>
      <c r="FU68" s="50"/>
      <c r="FV68" s="50"/>
      <c r="FW68" s="50"/>
      <c r="FX68" s="59"/>
      <c r="FY68" s="60"/>
      <c r="FZ68" s="17"/>
      <c r="GA68" s="17"/>
      <c r="GB68" s="58"/>
      <c r="GC68" s="50"/>
      <c r="GD68" s="50"/>
      <c r="GE68" s="50"/>
      <c r="GF68" s="50"/>
      <c r="GG68" s="50"/>
      <c r="GH68" s="50"/>
      <c r="GI68" s="59"/>
      <c r="GJ68" s="60"/>
      <c r="GK68" s="17"/>
      <c r="GL68" s="17"/>
      <c r="GM68" s="58"/>
      <c r="GN68" s="50"/>
      <c r="GO68" s="50"/>
      <c r="GP68" s="50"/>
      <c r="GQ68" s="50"/>
      <c r="GR68" s="50"/>
      <c r="GS68" s="50"/>
      <c r="GT68" s="59"/>
      <c r="GU68" s="60"/>
      <c r="GV68" s="17"/>
      <c r="GW68" s="17"/>
      <c r="GX68" s="58"/>
      <c r="GY68" s="50"/>
      <c r="GZ68" s="50"/>
      <c r="HA68" s="50"/>
      <c r="HB68" s="50"/>
      <c r="HC68" s="50"/>
      <c r="HD68" s="50"/>
      <c r="HE68" s="59"/>
      <c r="HF68" s="60"/>
      <c r="HG68" s="17"/>
      <c r="HH68" s="17"/>
      <c r="HI68" s="58"/>
      <c r="HJ68" s="50"/>
      <c r="HK68" s="50"/>
      <c r="HL68" s="50"/>
      <c r="HM68" s="50"/>
      <c r="HN68" s="50"/>
      <c r="HO68" s="50"/>
      <c r="HP68" s="59"/>
      <c r="HQ68" s="60"/>
      <c r="HR68" s="17"/>
      <c r="HS68" s="17"/>
    </row>
    <row r="69" spans="1:227" x14ac:dyDescent="0.3">
      <c r="A69" s="65"/>
      <c r="B69" s="66"/>
      <c r="C69" s="67"/>
      <c r="D69" s="67"/>
      <c r="E69" s="59"/>
      <c r="F69" s="59"/>
      <c r="G69" s="17"/>
      <c r="H69" s="58"/>
      <c r="I69" s="50"/>
      <c r="J69" s="50"/>
      <c r="K69" s="50"/>
      <c r="L69" s="50"/>
      <c r="M69" s="50"/>
      <c r="N69" s="50"/>
      <c r="O69" s="59"/>
      <c r="P69" s="60"/>
      <c r="Q69" s="17"/>
      <c r="R69" s="17"/>
      <c r="S69" s="58"/>
      <c r="T69" s="50"/>
      <c r="U69" s="50"/>
      <c r="V69" s="50"/>
      <c r="W69" s="50"/>
      <c r="X69" s="50"/>
      <c r="Y69" s="50"/>
      <c r="Z69" s="59"/>
      <c r="AA69" s="60"/>
      <c r="AB69" s="17"/>
      <c r="AC69" s="17"/>
      <c r="AD69" s="58"/>
      <c r="AE69" s="50"/>
      <c r="AF69" s="50"/>
      <c r="AG69" s="50"/>
      <c r="AH69" s="50"/>
      <c r="AI69" s="50"/>
      <c r="AJ69" s="50"/>
      <c r="AK69" s="59"/>
      <c r="AL69" s="60"/>
      <c r="AM69" s="17"/>
      <c r="AN69" s="17"/>
      <c r="AO69" s="58"/>
      <c r="AP69" s="50"/>
      <c r="AQ69" s="50"/>
      <c r="AR69" s="50"/>
      <c r="AS69" s="50"/>
      <c r="AT69" s="50"/>
      <c r="AU69" s="50"/>
      <c r="AV69" s="59"/>
      <c r="AW69" s="60"/>
      <c r="AX69" s="17"/>
      <c r="AY69" s="17"/>
      <c r="AZ69" s="58"/>
      <c r="BA69" s="50"/>
      <c r="BB69" s="50"/>
      <c r="BC69" s="50"/>
      <c r="BD69" s="50"/>
      <c r="BE69" s="50"/>
      <c r="BF69" s="50"/>
      <c r="BG69" s="59"/>
      <c r="BH69" s="60"/>
      <c r="BI69" s="17"/>
      <c r="BJ69" s="17"/>
      <c r="BK69" s="58"/>
      <c r="BL69" s="50"/>
      <c r="BM69" s="50"/>
      <c r="BN69" s="50"/>
      <c r="BO69" s="50"/>
      <c r="BP69" s="50"/>
      <c r="BQ69" s="50"/>
      <c r="BR69" s="59"/>
      <c r="BS69" s="60"/>
      <c r="BT69" s="17"/>
      <c r="BU69" s="17"/>
      <c r="BV69" s="58"/>
      <c r="BW69" s="50"/>
      <c r="BX69" s="50"/>
      <c r="BY69" s="50"/>
      <c r="BZ69" s="50"/>
      <c r="CA69" s="50"/>
      <c r="CB69" s="50"/>
      <c r="CC69" s="59"/>
      <c r="CD69" s="60"/>
      <c r="CE69" s="17"/>
      <c r="CF69" s="17"/>
      <c r="CG69" s="58"/>
      <c r="CH69" s="50"/>
      <c r="CI69" s="50"/>
      <c r="CJ69" s="50"/>
      <c r="CK69" s="50"/>
      <c r="CL69" s="50"/>
      <c r="CM69" s="50"/>
      <c r="CN69" s="59"/>
      <c r="CO69" s="60"/>
      <c r="CP69" s="17"/>
      <c r="CQ69" s="17"/>
      <c r="CR69" s="58"/>
      <c r="CS69" s="50"/>
      <c r="CT69" s="50"/>
      <c r="CU69" s="50"/>
      <c r="CV69" s="50"/>
      <c r="CW69" s="50"/>
      <c r="CX69" s="50"/>
      <c r="CY69" s="59"/>
      <c r="CZ69" s="60"/>
      <c r="DA69" s="17"/>
      <c r="DB69" s="17"/>
      <c r="DC69" s="58"/>
      <c r="DD69" s="50"/>
      <c r="DE69" s="50"/>
      <c r="DF69" s="50"/>
      <c r="DG69" s="50"/>
      <c r="DH69" s="50"/>
      <c r="DI69" s="50"/>
      <c r="DJ69" s="59"/>
      <c r="DK69" s="60"/>
      <c r="DL69" s="17"/>
      <c r="DM69" s="17"/>
      <c r="DN69" s="58"/>
      <c r="DO69" s="50"/>
      <c r="DP69" s="50"/>
      <c r="DQ69" s="50"/>
      <c r="DR69" s="50"/>
      <c r="DS69" s="50"/>
      <c r="DT69" s="50"/>
      <c r="DU69" s="59"/>
      <c r="DV69" s="60"/>
      <c r="DW69" s="17"/>
      <c r="DX69" s="17"/>
      <c r="DY69" s="58"/>
      <c r="DZ69" s="50"/>
      <c r="EA69" s="50"/>
      <c r="EB69" s="50"/>
      <c r="EC69" s="50"/>
      <c r="ED69" s="50"/>
      <c r="EE69" s="50"/>
      <c r="EF69" s="59"/>
      <c r="EG69" s="60"/>
      <c r="EH69" s="17"/>
      <c r="EI69" s="17"/>
      <c r="EJ69" s="58"/>
      <c r="EK69" s="50"/>
      <c r="EL69" s="50"/>
      <c r="EM69" s="50"/>
      <c r="EN69" s="50"/>
      <c r="EO69" s="50"/>
      <c r="EP69" s="50"/>
      <c r="EQ69" s="59"/>
      <c r="ER69" s="60"/>
      <c r="ES69" s="17"/>
      <c r="ET69" s="17"/>
      <c r="EU69" s="58"/>
      <c r="EV69" s="50"/>
      <c r="EW69" s="50"/>
      <c r="EX69" s="50"/>
      <c r="EY69" s="50"/>
      <c r="EZ69" s="50"/>
      <c r="FA69" s="50"/>
      <c r="FB69" s="59"/>
      <c r="FC69" s="60"/>
      <c r="FD69" s="17"/>
      <c r="FE69" s="17"/>
      <c r="FF69" s="58"/>
      <c r="FG69" s="50"/>
      <c r="FH69" s="50"/>
      <c r="FI69" s="50"/>
      <c r="FJ69" s="50"/>
      <c r="FK69" s="50"/>
      <c r="FL69" s="50"/>
      <c r="FM69" s="59"/>
      <c r="FN69" s="60"/>
      <c r="FO69" s="17"/>
      <c r="FP69" s="17"/>
      <c r="FQ69" s="58"/>
      <c r="FR69" s="50"/>
      <c r="FS69" s="50"/>
      <c r="FT69" s="50"/>
      <c r="FU69" s="50"/>
      <c r="FV69" s="50"/>
      <c r="FW69" s="50"/>
      <c r="FX69" s="59"/>
      <c r="FY69" s="60"/>
      <c r="FZ69" s="17"/>
      <c r="GA69" s="17"/>
      <c r="GB69" s="58"/>
      <c r="GC69" s="50"/>
      <c r="GD69" s="50"/>
      <c r="GE69" s="50"/>
      <c r="GF69" s="50"/>
      <c r="GG69" s="50"/>
      <c r="GH69" s="50"/>
      <c r="GI69" s="59"/>
      <c r="GJ69" s="60"/>
      <c r="GK69" s="17"/>
      <c r="GL69" s="17"/>
      <c r="GM69" s="58"/>
      <c r="GN69" s="50"/>
      <c r="GO69" s="50"/>
      <c r="GP69" s="50"/>
      <c r="GQ69" s="50"/>
      <c r="GR69" s="50"/>
      <c r="GS69" s="50"/>
      <c r="GT69" s="59"/>
      <c r="GU69" s="60"/>
      <c r="GV69" s="17"/>
      <c r="GW69" s="17"/>
      <c r="GX69" s="58"/>
      <c r="GY69" s="50"/>
      <c r="GZ69" s="50"/>
      <c r="HA69" s="50"/>
      <c r="HB69" s="50"/>
      <c r="HC69" s="50"/>
      <c r="HD69" s="50"/>
      <c r="HE69" s="59"/>
      <c r="HF69" s="60"/>
      <c r="HG69" s="17"/>
      <c r="HH69" s="17"/>
      <c r="HI69" s="58"/>
      <c r="HJ69" s="50"/>
      <c r="HK69" s="50"/>
      <c r="HL69" s="50"/>
      <c r="HM69" s="50"/>
      <c r="HN69" s="50"/>
      <c r="HO69" s="50"/>
      <c r="HP69" s="59"/>
      <c r="HQ69" s="60"/>
      <c r="HR69" s="17"/>
      <c r="HS69" s="17"/>
    </row>
    <row r="70" spans="1:227" x14ac:dyDescent="0.3">
      <c r="A70" s="65"/>
      <c r="B70" s="66"/>
      <c r="C70" s="67"/>
      <c r="D70" s="67"/>
      <c r="E70" s="59"/>
      <c r="F70" s="59"/>
      <c r="G70" s="17"/>
      <c r="H70" s="58"/>
      <c r="I70" s="50"/>
      <c r="J70" s="50"/>
      <c r="K70" s="50"/>
      <c r="L70" s="50"/>
      <c r="M70" s="50"/>
      <c r="N70" s="50"/>
      <c r="O70" s="59"/>
      <c r="P70" s="60"/>
      <c r="Q70" s="17"/>
      <c r="R70" s="17"/>
      <c r="S70" s="58"/>
      <c r="T70" s="50"/>
      <c r="U70" s="50"/>
      <c r="V70" s="50"/>
      <c r="W70" s="50"/>
      <c r="X70" s="50"/>
      <c r="Y70" s="50"/>
      <c r="Z70" s="59"/>
      <c r="AA70" s="60"/>
      <c r="AB70" s="17"/>
      <c r="AC70" s="17"/>
      <c r="AD70" s="58"/>
      <c r="AE70" s="50"/>
      <c r="AF70" s="50"/>
      <c r="AG70" s="50"/>
      <c r="AH70" s="50"/>
      <c r="AI70" s="50"/>
      <c r="AJ70" s="50"/>
      <c r="AK70" s="59"/>
      <c r="AL70" s="60"/>
      <c r="AM70" s="17"/>
      <c r="AN70" s="17"/>
      <c r="AO70" s="58"/>
      <c r="AP70" s="50"/>
      <c r="AQ70" s="50"/>
      <c r="AR70" s="50"/>
      <c r="AS70" s="50"/>
      <c r="AT70" s="50"/>
      <c r="AU70" s="50"/>
      <c r="AV70" s="59"/>
      <c r="AW70" s="60"/>
      <c r="AX70" s="17"/>
      <c r="AY70" s="17"/>
      <c r="AZ70" s="58"/>
      <c r="BA70" s="50"/>
      <c r="BB70" s="50"/>
      <c r="BC70" s="50"/>
      <c r="BD70" s="50"/>
      <c r="BE70" s="50"/>
      <c r="BF70" s="50"/>
      <c r="BG70" s="59"/>
      <c r="BH70" s="60"/>
      <c r="BI70" s="17"/>
      <c r="BJ70" s="17"/>
      <c r="BK70" s="58"/>
      <c r="BL70" s="50"/>
      <c r="BM70" s="50"/>
      <c r="BN70" s="50"/>
      <c r="BO70" s="50"/>
      <c r="BP70" s="50"/>
      <c r="BQ70" s="50"/>
      <c r="BR70" s="59"/>
      <c r="BS70" s="60"/>
      <c r="BT70" s="17"/>
      <c r="BU70" s="17"/>
      <c r="BV70" s="58"/>
      <c r="BW70" s="50"/>
      <c r="BX70" s="50"/>
      <c r="BY70" s="50"/>
      <c r="BZ70" s="50"/>
      <c r="CA70" s="50"/>
      <c r="CB70" s="50"/>
      <c r="CC70" s="59"/>
      <c r="CD70" s="60"/>
      <c r="CE70" s="17"/>
      <c r="CF70" s="17"/>
      <c r="CG70" s="58"/>
      <c r="CH70" s="50"/>
      <c r="CI70" s="50"/>
      <c r="CJ70" s="50"/>
      <c r="CK70" s="50"/>
      <c r="CL70" s="50"/>
      <c r="CM70" s="50"/>
      <c r="CN70" s="59"/>
      <c r="CO70" s="60"/>
      <c r="CP70" s="17"/>
      <c r="CQ70" s="17"/>
      <c r="CR70" s="58"/>
      <c r="CS70" s="50"/>
      <c r="CT70" s="50"/>
      <c r="CU70" s="50"/>
      <c r="CV70" s="50"/>
      <c r="CW70" s="50"/>
      <c r="CX70" s="50"/>
      <c r="CY70" s="59"/>
      <c r="CZ70" s="60"/>
      <c r="DA70" s="17"/>
      <c r="DB70" s="17"/>
      <c r="DC70" s="58"/>
      <c r="DD70" s="50"/>
      <c r="DE70" s="50"/>
      <c r="DF70" s="50"/>
      <c r="DG70" s="50"/>
      <c r="DH70" s="50"/>
      <c r="DI70" s="50"/>
      <c r="DJ70" s="59"/>
      <c r="DK70" s="60"/>
      <c r="DL70" s="17"/>
      <c r="DM70" s="17"/>
      <c r="DN70" s="58"/>
      <c r="DO70" s="50"/>
      <c r="DP70" s="50"/>
      <c r="DQ70" s="50"/>
      <c r="DR70" s="50"/>
      <c r="DS70" s="50"/>
      <c r="DT70" s="50"/>
      <c r="DU70" s="59"/>
      <c r="DV70" s="60"/>
      <c r="DW70" s="17"/>
      <c r="DX70" s="17"/>
      <c r="DY70" s="58"/>
      <c r="DZ70" s="50"/>
      <c r="EA70" s="50"/>
      <c r="EB70" s="50"/>
      <c r="EC70" s="50"/>
      <c r="ED70" s="50"/>
      <c r="EE70" s="50"/>
      <c r="EF70" s="59"/>
      <c r="EG70" s="60"/>
      <c r="EH70" s="17"/>
      <c r="EI70" s="17"/>
      <c r="EJ70" s="58"/>
      <c r="EK70" s="50"/>
      <c r="EL70" s="50"/>
      <c r="EM70" s="50"/>
      <c r="EN70" s="50"/>
      <c r="EO70" s="50"/>
      <c r="EP70" s="50"/>
      <c r="EQ70" s="59"/>
      <c r="ER70" s="60"/>
      <c r="ES70" s="17"/>
      <c r="ET70" s="17"/>
      <c r="EU70" s="58"/>
      <c r="EV70" s="50"/>
      <c r="EW70" s="50"/>
      <c r="EX70" s="50"/>
      <c r="EY70" s="50"/>
      <c r="EZ70" s="50"/>
      <c r="FA70" s="50"/>
      <c r="FB70" s="59"/>
      <c r="FC70" s="60"/>
      <c r="FD70" s="17"/>
      <c r="FE70" s="17"/>
      <c r="FF70" s="58"/>
      <c r="FG70" s="50"/>
      <c r="FH70" s="50"/>
      <c r="FI70" s="50"/>
      <c r="FJ70" s="50"/>
      <c r="FK70" s="50"/>
      <c r="FL70" s="50"/>
      <c r="FM70" s="59"/>
      <c r="FN70" s="60"/>
      <c r="FO70" s="17"/>
      <c r="FP70" s="17"/>
      <c r="FQ70" s="58"/>
      <c r="FR70" s="50"/>
      <c r="FS70" s="50"/>
      <c r="FT70" s="50"/>
      <c r="FU70" s="50"/>
      <c r="FV70" s="50"/>
      <c r="FW70" s="50"/>
      <c r="FX70" s="59"/>
      <c r="FY70" s="60"/>
      <c r="FZ70" s="17"/>
      <c r="GA70" s="17"/>
      <c r="GB70" s="58"/>
      <c r="GC70" s="50"/>
      <c r="GD70" s="50"/>
      <c r="GE70" s="50"/>
      <c r="GF70" s="50"/>
      <c r="GG70" s="50"/>
      <c r="GH70" s="50"/>
      <c r="GI70" s="59"/>
      <c r="GJ70" s="60"/>
      <c r="GK70" s="17"/>
      <c r="GL70" s="17"/>
      <c r="GM70" s="58"/>
      <c r="GN70" s="50"/>
      <c r="GO70" s="50"/>
      <c r="GP70" s="50"/>
      <c r="GQ70" s="50"/>
      <c r="GR70" s="50"/>
      <c r="GS70" s="50"/>
      <c r="GT70" s="59"/>
      <c r="GU70" s="60"/>
      <c r="GV70" s="17"/>
      <c r="GW70" s="17"/>
      <c r="GX70" s="58"/>
      <c r="GY70" s="50"/>
      <c r="GZ70" s="50"/>
      <c r="HA70" s="50"/>
      <c r="HB70" s="50"/>
      <c r="HC70" s="50"/>
      <c r="HD70" s="50"/>
      <c r="HE70" s="59"/>
      <c r="HF70" s="60"/>
      <c r="HG70" s="17"/>
      <c r="HH70" s="17"/>
      <c r="HI70" s="58"/>
      <c r="HJ70" s="50"/>
      <c r="HK70" s="50"/>
      <c r="HL70" s="50"/>
      <c r="HM70" s="50"/>
      <c r="HN70" s="50"/>
      <c r="HO70" s="50"/>
      <c r="HP70" s="59"/>
      <c r="HQ70" s="60"/>
      <c r="HR70" s="17"/>
      <c r="HS70" s="17"/>
    </row>
    <row r="71" spans="1:227" x14ac:dyDescent="0.3">
      <c r="A71" s="65"/>
      <c r="B71" s="66"/>
      <c r="C71" s="67"/>
      <c r="D71" s="67"/>
      <c r="E71" s="59"/>
      <c r="F71" s="59"/>
      <c r="G71" s="17"/>
      <c r="H71" s="58"/>
      <c r="I71" s="50"/>
      <c r="J71" s="50"/>
      <c r="K71" s="50"/>
      <c r="L71" s="50"/>
      <c r="M71" s="50"/>
      <c r="N71" s="50"/>
      <c r="O71" s="59"/>
      <c r="P71" s="60"/>
      <c r="Q71" s="17"/>
      <c r="R71" s="17"/>
      <c r="S71" s="58"/>
      <c r="T71" s="50"/>
      <c r="U71" s="50"/>
      <c r="V71" s="50"/>
      <c r="W71" s="50"/>
      <c r="X71" s="50"/>
      <c r="Y71" s="50"/>
      <c r="Z71" s="59"/>
      <c r="AA71" s="60"/>
      <c r="AB71" s="17"/>
      <c r="AC71" s="17"/>
      <c r="AD71" s="58"/>
      <c r="AE71" s="50"/>
      <c r="AF71" s="50"/>
      <c r="AG71" s="50"/>
      <c r="AH71" s="50"/>
      <c r="AI71" s="50"/>
      <c r="AJ71" s="50"/>
      <c r="AK71" s="59"/>
      <c r="AL71" s="60"/>
      <c r="AM71" s="17"/>
      <c r="AN71" s="17"/>
      <c r="AO71" s="58"/>
      <c r="AP71" s="50"/>
      <c r="AQ71" s="50"/>
      <c r="AR71" s="50"/>
      <c r="AS71" s="50"/>
      <c r="AT71" s="50"/>
      <c r="AU71" s="50"/>
      <c r="AV71" s="59"/>
      <c r="AW71" s="60"/>
      <c r="AX71" s="17"/>
      <c r="AY71" s="17"/>
      <c r="AZ71" s="58"/>
      <c r="BA71" s="50"/>
      <c r="BB71" s="50"/>
      <c r="BC71" s="50"/>
      <c r="BD71" s="50"/>
      <c r="BE71" s="50"/>
      <c r="BF71" s="50"/>
      <c r="BG71" s="59"/>
      <c r="BH71" s="60"/>
      <c r="BI71" s="17"/>
      <c r="BJ71" s="17"/>
      <c r="BK71" s="58"/>
      <c r="BL71" s="50"/>
      <c r="BM71" s="50"/>
      <c r="BN71" s="50"/>
      <c r="BO71" s="50"/>
      <c r="BP71" s="50"/>
      <c r="BQ71" s="50"/>
      <c r="BR71" s="59"/>
      <c r="BS71" s="60"/>
      <c r="BT71" s="17"/>
      <c r="BU71" s="17"/>
      <c r="BV71" s="58"/>
      <c r="BW71" s="50"/>
      <c r="BX71" s="50"/>
      <c r="BY71" s="50"/>
      <c r="BZ71" s="50"/>
      <c r="CA71" s="50"/>
      <c r="CB71" s="50"/>
      <c r="CC71" s="59"/>
      <c r="CD71" s="60"/>
      <c r="CE71" s="17"/>
      <c r="CF71" s="17"/>
      <c r="CG71" s="58"/>
      <c r="CH71" s="50"/>
      <c r="CI71" s="50"/>
      <c r="CJ71" s="50"/>
      <c r="CK71" s="50"/>
      <c r="CL71" s="50"/>
      <c r="CM71" s="50"/>
      <c r="CN71" s="59"/>
      <c r="CO71" s="60"/>
      <c r="CP71" s="17"/>
      <c r="CQ71" s="17"/>
      <c r="CR71" s="58"/>
      <c r="CS71" s="50"/>
      <c r="CT71" s="50"/>
      <c r="CU71" s="50"/>
      <c r="CV71" s="50"/>
      <c r="CW71" s="50"/>
      <c r="CX71" s="50"/>
      <c r="CY71" s="59"/>
      <c r="CZ71" s="60"/>
      <c r="DA71" s="17"/>
      <c r="DB71" s="17"/>
      <c r="DC71" s="58"/>
      <c r="DD71" s="50"/>
      <c r="DE71" s="50"/>
      <c r="DF71" s="50"/>
      <c r="DG71" s="50"/>
      <c r="DH71" s="50"/>
      <c r="DI71" s="50"/>
      <c r="DJ71" s="59"/>
      <c r="DK71" s="60"/>
      <c r="DL71" s="17"/>
      <c r="DM71" s="17"/>
      <c r="DN71" s="58"/>
      <c r="DO71" s="50"/>
      <c r="DP71" s="50"/>
      <c r="DQ71" s="50"/>
      <c r="DR71" s="50"/>
      <c r="DS71" s="50"/>
      <c r="DT71" s="50"/>
      <c r="DU71" s="59"/>
      <c r="DV71" s="60"/>
      <c r="DW71" s="17"/>
      <c r="DX71" s="17"/>
      <c r="DY71" s="58"/>
      <c r="DZ71" s="50"/>
      <c r="EA71" s="50"/>
      <c r="EB71" s="50"/>
      <c r="EC71" s="50"/>
      <c r="ED71" s="50"/>
      <c r="EE71" s="50"/>
      <c r="EF71" s="59"/>
      <c r="EG71" s="60"/>
      <c r="EH71" s="17"/>
      <c r="EI71" s="17"/>
      <c r="EJ71" s="58"/>
      <c r="EK71" s="50"/>
      <c r="EL71" s="50"/>
      <c r="EM71" s="50"/>
      <c r="EN71" s="50"/>
      <c r="EO71" s="50"/>
      <c r="EP71" s="50"/>
      <c r="EQ71" s="59"/>
      <c r="ER71" s="60"/>
      <c r="ES71" s="17"/>
      <c r="ET71" s="17"/>
      <c r="EU71" s="58"/>
      <c r="EV71" s="50"/>
      <c r="EW71" s="50"/>
      <c r="EX71" s="50"/>
      <c r="EY71" s="50"/>
      <c r="EZ71" s="50"/>
      <c r="FA71" s="50"/>
      <c r="FB71" s="59"/>
      <c r="FC71" s="60"/>
      <c r="FD71" s="17"/>
      <c r="FE71" s="17"/>
      <c r="FF71" s="58"/>
      <c r="FG71" s="50"/>
      <c r="FH71" s="50"/>
      <c r="FI71" s="50"/>
      <c r="FJ71" s="50"/>
      <c r="FK71" s="50"/>
      <c r="FL71" s="50"/>
      <c r="FM71" s="59"/>
      <c r="FN71" s="60"/>
      <c r="FO71" s="17"/>
      <c r="FP71" s="17"/>
      <c r="FQ71" s="58"/>
      <c r="FR71" s="50"/>
      <c r="FS71" s="50"/>
      <c r="FT71" s="50"/>
      <c r="FU71" s="50"/>
      <c r="FV71" s="50"/>
      <c r="FW71" s="50"/>
      <c r="FX71" s="59"/>
      <c r="FY71" s="60"/>
      <c r="FZ71" s="17"/>
      <c r="GA71" s="17"/>
      <c r="GB71" s="58"/>
      <c r="GC71" s="50"/>
      <c r="GD71" s="50"/>
      <c r="GE71" s="50"/>
      <c r="GF71" s="50"/>
      <c r="GG71" s="50"/>
      <c r="GH71" s="50"/>
      <c r="GI71" s="59"/>
      <c r="GJ71" s="60"/>
      <c r="GK71" s="17"/>
      <c r="GL71" s="17"/>
      <c r="GM71" s="58"/>
      <c r="GN71" s="50"/>
      <c r="GO71" s="50"/>
      <c r="GP71" s="50"/>
      <c r="GQ71" s="50"/>
      <c r="GR71" s="50"/>
      <c r="GS71" s="50"/>
      <c r="GT71" s="59"/>
      <c r="GU71" s="60"/>
      <c r="GV71" s="17"/>
      <c r="GW71" s="17"/>
      <c r="GX71" s="58"/>
      <c r="GY71" s="50"/>
      <c r="GZ71" s="50"/>
      <c r="HA71" s="50"/>
      <c r="HB71" s="50"/>
      <c r="HC71" s="50"/>
      <c r="HD71" s="50"/>
      <c r="HE71" s="59"/>
      <c r="HF71" s="60"/>
      <c r="HG71" s="17"/>
      <c r="HH71" s="17"/>
      <c r="HI71" s="58"/>
      <c r="HJ71" s="50"/>
      <c r="HK71" s="50"/>
      <c r="HL71" s="50"/>
      <c r="HM71" s="50"/>
      <c r="HN71" s="50"/>
      <c r="HO71" s="50"/>
      <c r="HP71" s="59"/>
      <c r="HQ71" s="60"/>
      <c r="HR71" s="17"/>
      <c r="HS71" s="17"/>
    </row>
    <row r="72" spans="1:227" x14ac:dyDescent="0.3">
      <c r="A72" s="65"/>
      <c r="B72" s="66"/>
      <c r="C72" s="67"/>
      <c r="D72" s="67"/>
      <c r="E72" s="59"/>
      <c r="F72" s="59"/>
      <c r="G72" s="17"/>
      <c r="H72" s="58"/>
      <c r="I72" s="50"/>
      <c r="J72" s="50"/>
      <c r="K72" s="50"/>
      <c r="L72" s="50"/>
      <c r="M72" s="50"/>
      <c r="N72" s="50"/>
      <c r="O72" s="59"/>
      <c r="P72" s="60"/>
      <c r="Q72" s="17"/>
      <c r="R72" s="17"/>
      <c r="S72" s="58"/>
      <c r="T72" s="50"/>
      <c r="U72" s="50"/>
      <c r="V72" s="50"/>
      <c r="W72" s="50"/>
      <c r="X72" s="50"/>
      <c r="Y72" s="50"/>
      <c r="Z72" s="59"/>
      <c r="AA72" s="60"/>
      <c r="AB72" s="17"/>
      <c r="AC72" s="17"/>
      <c r="AD72" s="58"/>
      <c r="AE72" s="50"/>
      <c r="AF72" s="50"/>
      <c r="AG72" s="50"/>
      <c r="AH72" s="50"/>
      <c r="AI72" s="50"/>
      <c r="AJ72" s="50"/>
      <c r="AK72" s="59"/>
      <c r="AL72" s="60"/>
      <c r="AM72" s="17"/>
      <c r="AN72" s="17"/>
      <c r="AO72" s="58"/>
      <c r="AP72" s="50"/>
      <c r="AQ72" s="50"/>
      <c r="AR72" s="50"/>
      <c r="AS72" s="50"/>
      <c r="AT72" s="50"/>
      <c r="AU72" s="50"/>
      <c r="AV72" s="59"/>
      <c r="AW72" s="60"/>
      <c r="AX72" s="17"/>
      <c r="AY72" s="17"/>
      <c r="AZ72" s="58"/>
      <c r="BA72" s="50"/>
      <c r="BB72" s="50"/>
      <c r="BC72" s="50"/>
      <c r="BD72" s="50"/>
      <c r="BE72" s="50"/>
      <c r="BF72" s="50"/>
      <c r="BG72" s="59"/>
      <c r="BH72" s="60"/>
      <c r="BI72" s="17"/>
      <c r="BJ72" s="17"/>
      <c r="BK72" s="58"/>
      <c r="BL72" s="50"/>
      <c r="BM72" s="50"/>
      <c r="BN72" s="50"/>
      <c r="BO72" s="50"/>
      <c r="BP72" s="50"/>
      <c r="BQ72" s="50"/>
      <c r="BR72" s="59"/>
      <c r="BS72" s="60"/>
      <c r="BT72" s="17"/>
      <c r="BU72" s="17"/>
      <c r="BV72" s="58"/>
      <c r="BW72" s="50"/>
      <c r="BX72" s="50"/>
      <c r="BY72" s="50"/>
      <c r="BZ72" s="50"/>
      <c r="CA72" s="50"/>
      <c r="CB72" s="50"/>
      <c r="CC72" s="59"/>
      <c r="CD72" s="60"/>
      <c r="CE72" s="17"/>
      <c r="CF72" s="17"/>
      <c r="CG72" s="58"/>
      <c r="CH72" s="50"/>
      <c r="CI72" s="50"/>
      <c r="CJ72" s="50"/>
      <c r="CK72" s="50"/>
      <c r="CL72" s="50"/>
      <c r="CM72" s="50"/>
      <c r="CN72" s="59"/>
      <c r="CO72" s="60"/>
      <c r="CP72" s="17"/>
      <c r="CQ72" s="17"/>
      <c r="CR72" s="58"/>
      <c r="CS72" s="50"/>
      <c r="CT72" s="50"/>
      <c r="CU72" s="50"/>
      <c r="CV72" s="50"/>
      <c r="CW72" s="50"/>
      <c r="CX72" s="50"/>
      <c r="CY72" s="59"/>
      <c r="CZ72" s="60"/>
      <c r="DA72" s="17"/>
      <c r="DB72" s="17"/>
      <c r="DC72" s="58"/>
      <c r="DD72" s="50"/>
      <c r="DE72" s="50"/>
      <c r="DF72" s="50"/>
      <c r="DG72" s="50"/>
      <c r="DH72" s="50"/>
      <c r="DI72" s="50"/>
      <c r="DJ72" s="59"/>
      <c r="DK72" s="60"/>
      <c r="DL72" s="17"/>
      <c r="DM72" s="17"/>
      <c r="DN72" s="58"/>
      <c r="DO72" s="50"/>
      <c r="DP72" s="50"/>
      <c r="DQ72" s="50"/>
      <c r="DR72" s="50"/>
      <c r="DS72" s="50"/>
      <c r="DT72" s="50"/>
      <c r="DU72" s="59"/>
      <c r="DV72" s="60"/>
      <c r="DW72" s="17"/>
      <c r="DX72" s="17"/>
      <c r="DY72" s="58"/>
      <c r="DZ72" s="50"/>
      <c r="EA72" s="50"/>
      <c r="EB72" s="50"/>
      <c r="EC72" s="50"/>
      <c r="ED72" s="50"/>
      <c r="EE72" s="50"/>
      <c r="EF72" s="59"/>
      <c r="EG72" s="60"/>
      <c r="EH72" s="17"/>
      <c r="EI72" s="17"/>
      <c r="EJ72" s="58"/>
      <c r="EK72" s="50"/>
      <c r="EL72" s="50"/>
      <c r="EM72" s="50"/>
      <c r="EN72" s="50"/>
      <c r="EO72" s="50"/>
      <c r="EP72" s="50"/>
      <c r="EQ72" s="59"/>
      <c r="ER72" s="60"/>
      <c r="ES72" s="17"/>
      <c r="ET72" s="17"/>
      <c r="EU72" s="58"/>
      <c r="EV72" s="50"/>
      <c r="EW72" s="50"/>
      <c r="EX72" s="50"/>
      <c r="EY72" s="50"/>
      <c r="EZ72" s="50"/>
      <c r="FA72" s="50"/>
      <c r="FB72" s="59"/>
      <c r="FC72" s="60"/>
      <c r="FD72" s="17"/>
      <c r="FE72" s="17"/>
      <c r="FF72" s="58"/>
      <c r="FG72" s="50"/>
      <c r="FH72" s="50"/>
      <c r="FI72" s="50"/>
      <c r="FJ72" s="50"/>
      <c r="FK72" s="50"/>
      <c r="FL72" s="50"/>
      <c r="FM72" s="59"/>
      <c r="FN72" s="60"/>
      <c r="FO72" s="17"/>
      <c r="FP72" s="17"/>
      <c r="FQ72" s="58"/>
      <c r="FR72" s="50"/>
      <c r="FS72" s="50"/>
      <c r="FT72" s="50"/>
      <c r="FU72" s="50"/>
      <c r="FV72" s="50"/>
      <c r="FW72" s="50"/>
      <c r="FX72" s="59"/>
      <c r="FY72" s="60"/>
      <c r="FZ72" s="17"/>
      <c r="GA72" s="17"/>
      <c r="GB72" s="58"/>
      <c r="GC72" s="50"/>
      <c r="GD72" s="50"/>
      <c r="GE72" s="50"/>
      <c r="GF72" s="50"/>
      <c r="GG72" s="50"/>
      <c r="GH72" s="50"/>
      <c r="GI72" s="59"/>
      <c r="GJ72" s="60"/>
      <c r="GK72" s="17"/>
      <c r="GL72" s="17"/>
      <c r="GM72" s="58"/>
      <c r="GN72" s="50"/>
      <c r="GO72" s="50"/>
      <c r="GP72" s="50"/>
      <c r="GQ72" s="50"/>
      <c r="GR72" s="50"/>
      <c r="GS72" s="50"/>
      <c r="GT72" s="59"/>
      <c r="GU72" s="60"/>
      <c r="GV72" s="17"/>
      <c r="GW72" s="17"/>
      <c r="GX72" s="58"/>
      <c r="GY72" s="50"/>
      <c r="GZ72" s="50"/>
      <c r="HA72" s="50"/>
      <c r="HB72" s="50"/>
      <c r="HC72" s="50"/>
      <c r="HD72" s="50"/>
      <c r="HE72" s="59"/>
      <c r="HF72" s="60"/>
      <c r="HG72" s="17"/>
      <c r="HH72" s="17"/>
      <c r="HI72" s="58"/>
      <c r="HJ72" s="50"/>
      <c r="HK72" s="50"/>
      <c r="HL72" s="50"/>
      <c r="HM72" s="50"/>
      <c r="HN72" s="50"/>
      <c r="HO72" s="50"/>
      <c r="HP72" s="59"/>
      <c r="HQ72" s="60"/>
      <c r="HR72" s="17"/>
      <c r="HS72" s="17"/>
    </row>
    <row r="73" spans="1:227" x14ac:dyDescent="0.3">
      <c r="A73" s="65"/>
      <c r="B73" s="69"/>
      <c r="C73" s="67"/>
      <c r="D73" s="67"/>
      <c r="E73" s="59"/>
      <c r="F73" s="59"/>
      <c r="G73" s="17"/>
      <c r="H73" s="58"/>
      <c r="I73" s="50"/>
      <c r="J73" s="50"/>
      <c r="K73" s="50"/>
      <c r="L73" s="50"/>
      <c r="M73" s="50"/>
      <c r="N73" s="50"/>
      <c r="O73" s="59"/>
      <c r="P73" s="60"/>
      <c r="Q73" s="17"/>
      <c r="R73" s="17"/>
      <c r="S73" s="58"/>
      <c r="T73" s="50"/>
      <c r="U73" s="50"/>
      <c r="V73" s="50"/>
      <c r="W73" s="50"/>
      <c r="X73" s="50"/>
      <c r="Y73" s="50"/>
      <c r="Z73" s="59"/>
      <c r="AA73" s="60"/>
      <c r="AB73" s="17"/>
      <c r="AC73" s="17"/>
      <c r="AD73" s="58"/>
      <c r="AE73" s="50"/>
      <c r="AF73" s="50"/>
      <c r="AG73" s="50"/>
      <c r="AH73" s="50"/>
      <c r="AI73" s="50"/>
      <c r="AJ73" s="50"/>
      <c r="AK73" s="59"/>
      <c r="AL73" s="60"/>
      <c r="AM73" s="17"/>
      <c r="AN73" s="17"/>
      <c r="AO73" s="58"/>
      <c r="AP73" s="50"/>
      <c r="AQ73" s="50"/>
      <c r="AR73" s="50"/>
      <c r="AS73" s="50"/>
      <c r="AT73" s="50"/>
      <c r="AU73" s="50"/>
      <c r="AV73" s="59"/>
      <c r="AW73" s="60"/>
      <c r="AX73" s="17"/>
      <c r="AY73" s="17"/>
      <c r="AZ73" s="58"/>
      <c r="BA73" s="50"/>
      <c r="BB73" s="50"/>
      <c r="BC73" s="50"/>
      <c r="BD73" s="50"/>
      <c r="BE73" s="50"/>
      <c r="BF73" s="50"/>
      <c r="BG73" s="59"/>
      <c r="BH73" s="60"/>
      <c r="BI73" s="17"/>
      <c r="BJ73" s="17"/>
      <c r="BK73" s="58"/>
      <c r="BL73" s="50"/>
      <c r="BM73" s="50"/>
      <c r="BN73" s="50"/>
      <c r="BO73" s="50"/>
      <c r="BP73" s="50"/>
      <c r="BQ73" s="50"/>
      <c r="BR73" s="59"/>
      <c r="BS73" s="60"/>
      <c r="BT73" s="17"/>
      <c r="BU73" s="17"/>
      <c r="BV73" s="58"/>
      <c r="BW73" s="50"/>
      <c r="BX73" s="50"/>
      <c r="BY73" s="50"/>
      <c r="BZ73" s="50"/>
      <c r="CA73" s="50"/>
      <c r="CB73" s="50"/>
      <c r="CC73" s="59"/>
      <c r="CD73" s="60"/>
      <c r="CE73" s="17"/>
      <c r="CF73" s="17"/>
      <c r="CG73" s="58"/>
      <c r="CH73" s="50"/>
      <c r="CI73" s="50"/>
      <c r="CJ73" s="50"/>
      <c r="CK73" s="50"/>
      <c r="CL73" s="50"/>
      <c r="CM73" s="50"/>
      <c r="CN73" s="59"/>
      <c r="CO73" s="60"/>
      <c r="CP73" s="17"/>
      <c r="CQ73" s="17"/>
      <c r="CR73" s="58"/>
      <c r="CS73" s="50"/>
      <c r="CT73" s="50"/>
      <c r="CU73" s="50"/>
      <c r="CV73" s="50"/>
      <c r="CW73" s="50"/>
      <c r="CX73" s="50"/>
      <c r="CY73" s="59"/>
      <c r="CZ73" s="60"/>
      <c r="DA73" s="17"/>
      <c r="DB73" s="17"/>
      <c r="DC73" s="58"/>
      <c r="DD73" s="50"/>
      <c r="DE73" s="50"/>
      <c r="DF73" s="50"/>
      <c r="DG73" s="50"/>
      <c r="DH73" s="50"/>
      <c r="DI73" s="50"/>
      <c r="DJ73" s="59"/>
      <c r="DK73" s="60"/>
      <c r="DL73" s="17"/>
      <c r="DM73" s="17"/>
      <c r="DN73" s="58"/>
      <c r="DO73" s="50"/>
      <c r="DP73" s="50"/>
      <c r="DQ73" s="50"/>
      <c r="DR73" s="50"/>
      <c r="DS73" s="50"/>
      <c r="DT73" s="50"/>
      <c r="DU73" s="59"/>
      <c r="DV73" s="60"/>
      <c r="DW73" s="17"/>
      <c r="DX73" s="17"/>
      <c r="DY73" s="58"/>
      <c r="DZ73" s="50"/>
      <c r="EA73" s="50"/>
      <c r="EB73" s="50"/>
      <c r="EC73" s="50"/>
      <c r="ED73" s="50"/>
      <c r="EE73" s="50"/>
      <c r="EF73" s="59"/>
      <c r="EG73" s="60"/>
      <c r="EH73" s="17"/>
      <c r="EI73" s="17"/>
      <c r="EJ73" s="58"/>
      <c r="EK73" s="50"/>
      <c r="EL73" s="50"/>
      <c r="EM73" s="50"/>
      <c r="EN73" s="50"/>
      <c r="EO73" s="50"/>
      <c r="EP73" s="50"/>
      <c r="EQ73" s="59"/>
      <c r="ER73" s="60"/>
      <c r="ES73" s="17"/>
      <c r="ET73" s="17"/>
      <c r="EU73" s="58"/>
      <c r="EV73" s="50"/>
      <c r="EW73" s="50"/>
      <c r="EX73" s="50"/>
      <c r="EY73" s="50"/>
      <c r="EZ73" s="50"/>
      <c r="FA73" s="50"/>
      <c r="FB73" s="59"/>
      <c r="FC73" s="60"/>
      <c r="FD73" s="17"/>
      <c r="FE73" s="17"/>
      <c r="FF73" s="58"/>
      <c r="FG73" s="50"/>
      <c r="FH73" s="50"/>
      <c r="FI73" s="50"/>
      <c r="FJ73" s="50"/>
      <c r="FK73" s="50"/>
      <c r="FL73" s="50"/>
      <c r="FM73" s="59"/>
      <c r="FN73" s="60"/>
      <c r="FO73" s="17"/>
      <c r="FP73" s="17"/>
      <c r="FQ73" s="58"/>
      <c r="FR73" s="50"/>
      <c r="FS73" s="50"/>
      <c r="FT73" s="50"/>
      <c r="FU73" s="50"/>
      <c r="FV73" s="50"/>
      <c r="FW73" s="50"/>
      <c r="FX73" s="59"/>
      <c r="FY73" s="60"/>
      <c r="FZ73" s="17"/>
      <c r="GA73" s="17"/>
      <c r="GB73" s="58"/>
      <c r="GC73" s="50"/>
      <c r="GD73" s="50"/>
      <c r="GE73" s="50"/>
      <c r="GF73" s="50"/>
      <c r="GG73" s="50"/>
      <c r="GH73" s="50"/>
      <c r="GI73" s="59"/>
      <c r="GJ73" s="60"/>
      <c r="GK73" s="17"/>
      <c r="GL73" s="17"/>
      <c r="GM73" s="58"/>
      <c r="GN73" s="50"/>
      <c r="GO73" s="50"/>
      <c r="GP73" s="50"/>
      <c r="GQ73" s="50"/>
      <c r="GR73" s="50"/>
      <c r="GS73" s="50"/>
      <c r="GT73" s="59"/>
      <c r="GU73" s="60"/>
      <c r="GV73" s="17"/>
      <c r="GW73" s="17"/>
      <c r="GX73" s="58"/>
      <c r="GY73" s="50"/>
      <c r="GZ73" s="50"/>
      <c r="HA73" s="50"/>
      <c r="HB73" s="50"/>
      <c r="HC73" s="50"/>
      <c r="HD73" s="50"/>
      <c r="HE73" s="59"/>
      <c r="HF73" s="60"/>
      <c r="HG73" s="17"/>
      <c r="HH73" s="17"/>
      <c r="HI73" s="58"/>
      <c r="HJ73" s="50"/>
      <c r="HK73" s="50"/>
      <c r="HL73" s="50"/>
      <c r="HM73" s="50"/>
      <c r="HN73" s="50"/>
      <c r="HO73" s="50"/>
      <c r="HP73" s="59"/>
      <c r="HQ73" s="60"/>
      <c r="HR73" s="17"/>
      <c r="HS73" s="17"/>
    </row>
    <row r="74" spans="1:227" x14ac:dyDescent="0.3">
      <c r="A74" s="65"/>
      <c r="B74" s="66"/>
      <c r="C74" s="67"/>
      <c r="D74" s="67"/>
      <c r="E74" s="59"/>
      <c r="F74" s="59"/>
      <c r="G74" s="17"/>
      <c r="H74" s="58"/>
      <c r="I74" s="50"/>
      <c r="J74" s="50"/>
      <c r="K74" s="50"/>
      <c r="L74" s="50"/>
      <c r="M74" s="50"/>
      <c r="N74" s="50"/>
      <c r="O74" s="59"/>
      <c r="P74" s="60"/>
      <c r="Q74" s="17"/>
      <c r="R74" s="17"/>
      <c r="S74" s="58"/>
      <c r="T74" s="50"/>
      <c r="U74" s="50"/>
      <c r="V74" s="50"/>
      <c r="W74" s="50"/>
      <c r="X74" s="50"/>
      <c r="Y74" s="50"/>
      <c r="Z74" s="59"/>
      <c r="AA74" s="60"/>
      <c r="AB74" s="17"/>
      <c r="AC74" s="17"/>
      <c r="AD74" s="58"/>
      <c r="AE74" s="50"/>
      <c r="AF74" s="50"/>
      <c r="AG74" s="50"/>
      <c r="AH74" s="50"/>
      <c r="AI74" s="50"/>
      <c r="AJ74" s="50"/>
      <c r="AK74" s="59"/>
      <c r="AL74" s="60"/>
      <c r="AM74" s="17"/>
      <c r="AN74" s="17"/>
      <c r="AO74" s="58"/>
      <c r="AP74" s="50"/>
      <c r="AQ74" s="50"/>
      <c r="AR74" s="50"/>
      <c r="AS74" s="50"/>
      <c r="AT74" s="50"/>
      <c r="AU74" s="50"/>
      <c r="AV74" s="59"/>
      <c r="AW74" s="60"/>
      <c r="AX74" s="17"/>
      <c r="AY74" s="17"/>
      <c r="AZ74" s="58"/>
      <c r="BA74" s="50"/>
      <c r="BB74" s="50"/>
      <c r="BC74" s="50"/>
      <c r="BD74" s="50"/>
      <c r="BE74" s="50"/>
      <c r="BF74" s="50"/>
      <c r="BG74" s="59"/>
      <c r="BH74" s="60"/>
      <c r="BI74" s="17"/>
      <c r="BJ74" s="17"/>
      <c r="BK74" s="58"/>
      <c r="BL74" s="50"/>
      <c r="BM74" s="50"/>
      <c r="BN74" s="50"/>
      <c r="BO74" s="50"/>
      <c r="BP74" s="50"/>
      <c r="BQ74" s="50"/>
      <c r="BR74" s="59"/>
      <c r="BS74" s="60"/>
      <c r="BT74" s="17"/>
      <c r="BU74" s="17"/>
      <c r="BV74" s="58"/>
      <c r="BW74" s="50"/>
      <c r="BX74" s="50"/>
      <c r="BY74" s="50"/>
      <c r="BZ74" s="50"/>
      <c r="CA74" s="50"/>
      <c r="CB74" s="50"/>
      <c r="CC74" s="59"/>
      <c r="CD74" s="60"/>
      <c r="CE74" s="17"/>
      <c r="CF74" s="17"/>
      <c r="CG74" s="58"/>
      <c r="CH74" s="50"/>
      <c r="CI74" s="50"/>
      <c r="CJ74" s="50"/>
      <c r="CK74" s="50"/>
      <c r="CL74" s="50"/>
      <c r="CM74" s="50"/>
      <c r="CN74" s="59"/>
      <c r="CO74" s="60"/>
      <c r="CP74" s="17"/>
      <c r="CQ74" s="17"/>
      <c r="CR74" s="58"/>
      <c r="CS74" s="50"/>
      <c r="CT74" s="50"/>
      <c r="CU74" s="50"/>
      <c r="CV74" s="50"/>
      <c r="CW74" s="50"/>
      <c r="CX74" s="50"/>
      <c r="CY74" s="59"/>
      <c r="CZ74" s="60"/>
      <c r="DA74" s="17"/>
      <c r="DB74" s="17"/>
      <c r="DC74" s="58"/>
      <c r="DD74" s="50"/>
      <c r="DE74" s="50"/>
      <c r="DF74" s="50"/>
      <c r="DG74" s="50"/>
      <c r="DH74" s="50"/>
      <c r="DI74" s="50"/>
      <c r="DJ74" s="59"/>
      <c r="DK74" s="60"/>
      <c r="DL74" s="17"/>
      <c r="DM74" s="17"/>
      <c r="DN74" s="58"/>
      <c r="DO74" s="50"/>
      <c r="DP74" s="50"/>
      <c r="DQ74" s="50"/>
      <c r="DR74" s="50"/>
      <c r="DS74" s="50"/>
      <c r="DT74" s="50"/>
      <c r="DU74" s="59"/>
      <c r="DV74" s="60"/>
      <c r="DW74" s="17"/>
      <c r="DX74" s="17"/>
      <c r="DY74" s="58"/>
      <c r="DZ74" s="50"/>
      <c r="EA74" s="50"/>
      <c r="EB74" s="50"/>
      <c r="EC74" s="50"/>
      <c r="ED74" s="50"/>
      <c r="EE74" s="50"/>
      <c r="EF74" s="59"/>
      <c r="EG74" s="60"/>
      <c r="EH74" s="17"/>
      <c r="EI74" s="17"/>
      <c r="EJ74" s="58"/>
      <c r="EK74" s="50"/>
      <c r="EL74" s="50"/>
      <c r="EM74" s="50"/>
      <c r="EN74" s="50"/>
      <c r="EO74" s="50"/>
      <c r="EP74" s="50"/>
      <c r="EQ74" s="59"/>
      <c r="ER74" s="60"/>
      <c r="ES74" s="17"/>
      <c r="ET74" s="17"/>
      <c r="EU74" s="58"/>
      <c r="EV74" s="50"/>
      <c r="EW74" s="50"/>
      <c r="EX74" s="50"/>
      <c r="EY74" s="50"/>
      <c r="EZ74" s="50"/>
      <c r="FA74" s="50"/>
      <c r="FB74" s="59"/>
      <c r="FC74" s="60"/>
      <c r="FD74" s="17"/>
      <c r="FE74" s="17"/>
      <c r="FF74" s="58"/>
      <c r="FG74" s="50"/>
      <c r="FH74" s="50"/>
      <c r="FI74" s="50"/>
      <c r="FJ74" s="50"/>
      <c r="FK74" s="50"/>
      <c r="FL74" s="50"/>
      <c r="FM74" s="59"/>
      <c r="FN74" s="60"/>
      <c r="FO74" s="17"/>
      <c r="FP74" s="17"/>
      <c r="FQ74" s="58"/>
      <c r="FR74" s="50"/>
      <c r="FS74" s="50"/>
      <c r="FT74" s="50"/>
      <c r="FU74" s="50"/>
      <c r="FV74" s="50"/>
      <c r="FW74" s="50"/>
      <c r="FX74" s="59"/>
      <c r="FY74" s="60"/>
      <c r="FZ74" s="17"/>
      <c r="GA74" s="17"/>
      <c r="GB74" s="58"/>
      <c r="GC74" s="50"/>
      <c r="GD74" s="50"/>
      <c r="GE74" s="50"/>
      <c r="GF74" s="50"/>
      <c r="GG74" s="50"/>
      <c r="GH74" s="50"/>
      <c r="GI74" s="59"/>
      <c r="GJ74" s="60"/>
      <c r="GK74" s="17"/>
      <c r="GL74" s="17"/>
      <c r="GM74" s="58"/>
      <c r="GN74" s="50"/>
      <c r="GO74" s="50"/>
      <c r="GP74" s="50"/>
      <c r="GQ74" s="50"/>
      <c r="GR74" s="50"/>
      <c r="GS74" s="50"/>
      <c r="GT74" s="59"/>
      <c r="GU74" s="60"/>
      <c r="GV74" s="17"/>
      <c r="GW74" s="17"/>
      <c r="GX74" s="58"/>
      <c r="GY74" s="50"/>
      <c r="GZ74" s="50"/>
      <c r="HA74" s="50"/>
      <c r="HB74" s="50"/>
      <c r="HC74" s="50"/>
      <c r="HD74" s="50"/>
      <c r="HE74" s="59"/>
      <c r="HF74" s="60"/>
      <c r="HG74" s="17"/>
      <c r="HH74" s="17"/>
      <c r="HI74" s="58"/>
      <c r="HJ74" s="50"/>
      <c r="HK74" s="50"/>
      <c r="HL74" s="50"/>
      <c r="HM74" s="50"/>
      <c r="HN74" s="50"/>
      <c r="HO74" s="50"/>
      <c r="HP74" s="59"/>
      <c r="HQ74" s="60"/>
      <c r="HR74" s="17"/>
      <c r="HS74" s="17"/>
    </row>
    <row r="75" spans="1:227" x14ac:dyDescent="0.3">
      <c r="A75" s="65"/>
      <c r="B75" s="66"/>
      <c r="C75" s="67"/>
      <c r="D75" s="67"/>
      <c r="E75" s="59"/>
      <c r="F75" s="59"/>
      <c r="G75" s="17"/>
      <c r="H75" s="58"/>
      <c r="I75" s="50"/>
      <c r="J75" s="50"/>
      <c r="K75" s="50"/>
      <c r="L75" s="50"/>
      <c r="M75" s="50"/>
      <c r="N75" s="50"/>
      <c r="O75" s="59"/>
      <c r="P75" s="60"/>
      <c r="Q75" s="17"/>
      <c r="R75" s="17"/>
      <c r="S75" s="58"/>
      <c r="T75" s="50"/>
      <c r="U75" s="50"/>
      <c r="V75" s="50"/>
      <c r="W75" s="50"/>
      <c r="X75" s="50"/>
      <c r="Y75" s="50"/>
      <c r="Z75" s="59"/>
      <c r="AA75" s="60"/>
      <c r="AB75" s="17"/>
      <c r="AC75" s="17"/>
      <c r="AD75" s="58"/>
      <c r="AE75" s="50"/>
      <c r="AF75" s="50"/>
      <c r="AG75" s="50"/>
      <c r="AH75" s="50"/>
      <c r="AI75" s="50"/>
      <c r="AJ75" s="50"/>
      <c r="AK75" s="59"/>
      <c r="AL75" s="60"/>
      <c r="AM75" s="17"/>
      <c r="AN75" s="17"/>
      <c r="AO75" s="58"/>
      <c r="AP75" s="50"/>
      <c r="AQ75" s="50"/>
      <c r="AR75" s="50"/>
      <c r="AS75" s="50"/>
      <c r="AT75" s="50"/>
      <c r="AU75" s="50"/>
      <c r="AV75" s="59"/>
      <c r="AW75" s="60"/>
      <c r="AX75" s="17"/>
      <c r="AY75" s="17"/>
      <c r="AZ75" s="58"/>
      <c r="BA75" s="50"/>
      <c r="BB75" s="50"/>
      <c r="BC75" s="50"/>
      <c r="BD75" s="50"/>
      <c r="BE75" s="50"/>
      <c r="BF75" s="50"/>
      <c r="BG75" s="59"/>
      <c r="BH75" s="60"/>
      <c r="BI75" s="17"/>
      <c r="BJ75" s="17"/>
      <c r="BK75" s="58"/>
      <c r="BL75" s="50"/>
      <c r="BM75" s="50"/>
      <c r="BN75" s="50"/>
      <c r="BO75" s="50"/>
      <c r="BP75" s="50"/>
      <c r="BQ75" s="50"/>
      <c r="BR75" s="59"/>
      <c r="BS75" s="60"/>
      <c r="BT75" s="17"/>
      <c r="BU75" s="17"/>
      <c r="BV75" s="58"/>
      <c r="BW75" s="50"/>
      <c r="BX75" s="50"/>
      <c r="BY75" s="50"/>
      <c r="BZ75" s="50"/>
      <c r="CA75" s="50"/>
      <c r="CB75" s="50"/>
      <c r="CC75" s="59"/>
      <c r="CD75" s="60"/>
      <c r="CE75" s="17"/>
      <c r="CF75" s="17"/>
      <c r="CG75" s="58"/>
      <c r="CH75" s="50"/>
      <c r="CI75" s="50"/>
      <c r="CJ75" s="50"/>
      <c r="CK75" s="50"/>
      <c r="CL75" s="50"/>
      <c r="CM75" s="50"/>
      <c r="CN75" s="59"/>
      <c r="CO75" s="60"/>
      <c r="CP75" s="17"/>
      <c r="CQ75" s="17"/>
      <c r="CR75" s="58"/>
      <c r="CS75" s="50"/>
      <c r="CT75" s="50"/>
      <c r="CU75" s="50"/>
      <c r="CV75" s="50"/>
      <c r="CW75" s="50"/>
      <c r="CX75" s="50"/>
      <c r="CY75" s="59"/>
      <c r="CZ75" s="60"/>
      <c r="DA75" s="17"/>
      <c r="DB75" s="17"/>
      <c r="DC75" s="58"/>
      <c r="DD75" s="50"/>
      <c r="DE75" s="50"/>
      <c r="DF75" s="50"/>
      <c r="DG75" s="50"/>
      <c r="DH75" s="50"/>
      <c r="DI75" s="50"/>
      <c r="DJ75" s="59"/>
      <c r="DK75" s="60"/>
      <c r="DL75" s="17"/>
      <c r="DM75" s="17"/>
      <c r="DN75" s="58"/>
      <c r="DO75" s="50"/>
      <c r="DP75" s="50"/>
      <c r="DQ75" s="50"/>
      <c r="DR75" s="50"/>
      <c r="DS75" s="50"/>
      <c r="DT75" s="50"/>
      <c r="DU75" s="59"/>
      <c r="DV75" s="60"/>
      <c r="DW75" s="17"/>
      <c r="DX75" s="17"/>
      <c r="DY75" s="58"/>
      <c r="DZ75" s="50"/>
      <c r="EA75" s="50"/>
      <c r="EB75" s="50"/>
      <c r="EC75" s="50"/>
      <c r="ED75" s="50"/>
      <c r="EE75" s="50"/>
      <c r="EF75" s="59"/>
      <c r="EG75" s="60"/>
      <c r="EH75" s="17"/>
      <c r="EI75" s="17"/>
      <c r="EJ75" s="58"/>
      <c r="EK75" s="50"/>
      <c r="EL75" s="50"/>
      <c r="EM75" s="50"/>
      <c r="EN75" s="50"/>
      <c r="EO75" s="50"/>
      <c r="EP75" s="50"/>
      <c r="EQ75" s="59"/>
      <c r="ER75" s="60"/>
      <c r="ES75" s="17"/>
      <c r="ET75" s="17"/>
      <c r="EU75" s="58"/>
      <c r="EV75" s="50"/>
      <c r="EW75" s="50"/>
      <c r="EX75" s="50"/>
      <c r="EY75" s="50"/>
      <c r="EZ75" s="50"/>
      <c r="FA75" s="50"/>
      <c r="FB75" s="59"/>
      <c r="FC75" s="60"/>
      <c r="FD75" s="17"/>
      <c r="FE75" s="17"/>
      <c r="FF75" s="58"/>
      <c r="FG75" s="50"/>
      <c r="FH75" s="50"/>
      <c r="FI75" s="50"/>
      <c r="FJ75" s="50"/>
      <c r="FK75" s="50"/>
      <c r="FL75" s="50"/>
      <c r="FM75" s="59"/>
      <c r="FN75" s="60"/>
      <c r="FO75" s="17"/>
      <c r="FP75" s="17"/>
      <c r="FQ75" s="58"/>
      <c r="FR75" s="50"/>
      <c r="FS75" s="50"/>
      <c r="FT75" s="50"/>
      <c r="FU75" s="50"/>
      <c r="FV75" s="50"/>
      <c r="FW75" s="50"/>
      <c r="FX75" s="59"/>
      <c r="FY75" s="60"/>
      <c r="FZ75" s="17"/>
      <c r="GA75" s="17"/>
      <c r="GB75" s="58"/>
      <c r="GC75" s="50"/>
      <c r="GD75" s="50"/>
      <c r="GE75" s="50"/>
      <c r="GF75" s="50"/>
      <c r="GG75" s="50"/>
      <c r="GH75" s="50"/>
      <c r="GI75" s="59"/>
      <c r="GJ75" s="60"/>
      <c r="GK75" s="17"/>
      <c r="GL75" s="17"/>
      <c r="GM75" s="58"/>
      <c r="GN75" s="50"/>
      <c r="GO75" s="50"/>
      <c r="GP75" s="50"/>
      <c r="GQ75" s="50"/>
      <c r="GR75" s="50"/>
      <c r="GS75" s="50"/>
      <c r="GT75" s="59"/>
      <c r="GU75" s="60"/>
      <c r="GV75" s="17"/>
      <c r="GW75" s="17"/>
      <c r="GX75" s="58"/>
      <c r="GY75" s="50"/>
      <c r="GZ75" s="50"/>
      <c r="HA75" s="50"/>
      <c r="HB75" s="50"/>
      <c r="HC75" s="50"/>
      <c r="HD75" s="50"/>
      <c r="HE75" s="59"/>
      <c r="HF75" s="60"/>
      <c r="HG75" s="17"/>
      <c r="HH75" s="17"/>
      <c r="HI75" s="58"/>
      <c r="HJ75" s="50"/>
      <c r="HK75" s="50"/>
      <c r="HL75" s="50"/>
      <c r="HM75" s="50"/>
      <c r="HN75" s="50"/>
      <c r="HO75" s="50"/>
      <c r="HP75" s="59"/>
      <c r="HQ75" s="60"/>
      <c r="HR75" s="17"/>
      <c r="HS75" s="17"/>
    </row>
    <row r="76" spans="1:227" x14ac:dyDescent="0.3">
      <c r="A76" s="65"/>
      <c r="B76" s="66"/>
      <c r="C76" s="67"/>
      <c r="D76" s="67"/>
      <c r="E76" s="59"/>
      <c r="F76" s="59"/>
      <c r="G76" s="17"/>
      <c r="H76" s="58"/>
      <c r="I76" s="50"/>
      <c r="J76" s="50"/>
      <c r="K76" s="50"/>
      <c r="L76" s="50"/>
      <c r="M76" s="50"/>
      <c r="N76" s="50"/>
      <c r="O76" s="59"/>
      <c r="P76" s="60"/>
      <c r="Q76" s="17"/>
      <c r="R76" s="17"/>
      <c r="S76" s="58"/>
      <c r="T76" s="50"/>
      <c r="U76" s="50"/>
      <c r="V76" s="50"/>
      <c r="W76" s="50"/>
      <c r="X76" s="50"/>
      <c r="Y76" s="50"/>
      <c r="Z76" s="59"/>
      <c r="AA76" s="60"/>
      <c r="AB76" s="17"/>
      <c r="AC76" s="17"/>
      <c r="AD76" s="58"/>
      <c r="AE76" s="50"/>
      <c r="AF76" s="50"/>
      <c r="AG76" s="50"/>
      <c r="AH76" s="50"/>
      <c r="AI76" s="50"/>
      <c r="AJ76" s="50"/>
      <c r="AK76" s="59"/>
      <c r="AL76" s="60"/>
      <c r="AM76" s="17"/>
      <c r="AN76" s="17"/>
      <c r="AO76" s="58"/>
      <c r="AP76" s="50"/>
      <c r="AQ76" s="50"/>
      <c r="AR76" s="50"/>
      <c r="AS76" s="50"/>
      <c r="AT76" s="50"/>
      <c r="AU76" s="50"/>
      <c r="AV76" s="59"/>
      <c r="AW76" s="60"/>
      <c r="AX76" s="17"/>
      <c r="AY76" s="17"/>
      <c r="AZ76" s="58"/>
      <c r="BA76" s="50"/>
      <c r="BB76" s="50"/>
      <c r="BC76" s="50"/>
      <c r="BD76" s="50"/>
      <c r="BE76" s="50"/>
      <c r="BF76" s="50"/>
      <c r="BG76" s="59"/>
      <c r="BH76" s="60"/>
      <c r="BI76" s="17"/>
      <c r="BJ76" s="17"/>
      <c r="BK76" s="58"/>
      <c r="BL76" s="50"/>
      <c r="BM76" s="50"/>
      <c r="BN76" s="50"/>
      <c r="BO76" s="50"/>
      <c r="BP76" s="50"/>
      <c r="BQ76" s="50"/>
      <c r="BR76" s="59"/>
      <c r="BS76" s="60"/>
      <c r="BT76" s="17"/>
      <c r="BU76" s="17"/>
      <c r="BV76" s="58"/>
      <c r="BW76" s="50"/>
      <c r="BX76" s="50"/>
      <c r="BY76" s="50"/>
      <c r="BZ76" s="50"/>
      <c r="CA76" s="50"/>
      <c r="CB76" s="50"/>
      <c r="CC76" s="59"/>
      <c r="CD76" s="60"/>
      <c r="CE76" s="17"/>
      <c r="CF76" s="17"/>
      <c r="CG76" s="58"/>
      <c r="CH76" s="50"/>
      <c r="CI76" s="50"/>
      <c r="CJ76" s="50"/>
      <c r="CK76" s="50"/>
      <c r="CL76" s="50"/>
      <c r="CM76" s="50"/>
      <c r="CN76" s="59"/>
      <c r="CO76" s="60"/>
      <c r="CP76" s="17"/>
      <c r="CQ76" s="17"/>
      <c r="CR76" s="58"/>
      <c r="CS76" s="50"/>
      <c r="CT76" s="50"/>
      <c r="CU76" s="50"/>
      <c r="CV76" s="50"/>
      <c r="CW76" s="50"/>
      <c r="CX76" s="50"/>
      <c r="CY76" s="59"/>
      <c r="CZ76" s="60"/>
      <c r="DA76" s="17"/>
      <c r="DB76" s="17"/>
      <c r="DC76" s="58"/>
      <c r="DD76" s="50"/>
      <c r="DE76" s="50"/>
      <c r="DF76" s="50"/>
      <c r="DG76" s="50"/>
      <c r="DH76" s="50"/>
      <c r="DI76" s="50"/>
      <c r="DJ76" s="59"/>
      <c r="DK76" s="60"/>
      <c r="DL76" s="17"/>
      <c r="DM76" s="17"/>
      <c r="DN76" s="58"/>
      <c r="DO76" s="50"/>
      <c r="DP76" s="50"/>
      <c r="DQ76" s="50"/>
      <c r="DR76" s="50"/>
      <c r="DS76" s="50"/>
      <c r="DT76" s="50"/>
      <c r="DU76" s="59"/>
      <c r="DV76" s="60"/>
      <c r="DW76" s="17"/>
      <c r="DX76" s="17"/>
      <c r="DY76" s="58"/>
      <c r="DZ76" s="50"/>
      <c r="EA76" s="50"/>
      <c r="EB76" s="50"/>
      <c r="EC76" s="50"/>
      <c r="ED76" s="50"/>
      <c r="EE76" s="50"/>
      <c r="EF76" s="59"/>
      <c r="EG76" s="60"/>
      <c r="EH76" s="17"/>
      <c r="EI76" s="17"/>
      <c r="EJ76" s="58"/>
      <c r="EK76" s="50"/>
      <c r="EL76" s="50"/>
      <c r="EM76" s="50"/>
      <c r="EN76" s="50"/>
      <c r="EO76" s="50"/>
      <c r="EP76" s="50"/>
      <c r="EQ76" s="59"/>
      <c r="ER76" s="60"/>
      <c r="ES76" s="17"/>
      <c r="ET76" s="17"/>
      <c r="EU76" s="58"/>
      <c r="EV76" s="50"/>
      <c r="EW76" s="50"/>
      <c r="EX76" s="50"/>
      <c r="EY76" s="50"/>
      <c r="EZ76" s="50"/>
      <c r="FA76" s="50"/>
      <c r="FB76" s="59"/>
      <c r="FC76" s="60"/>
      <c r="FD76" s="17"/>
      <c r="FE76" s="17"/>
      <c r="FF76" s="58"/>
      <c r="FG76" s="50"/>
      <c r="FH76" s="50"/>
      <c r="FI76" s="50"/>
      <c r="FJ76" s="50"/>
      <c r="FK76" s="50"/>
      <c r="FL76" s="50"/>
      <c r="FM76" s="59"/>
      <c r="FN76" s="60"/>
      <c r="FO76" s="17"/>
      <c r="FP76" s="17"/>
      <c r="FQ76" s="58"/>
      <c r="FR76" s="50"/>
      <c r="FS76" s="50"/>
      <c r="FT76" s="50"/>
      <c r="FU76" s="50"/>
      <c r="FV76" s="50"/>
      <c r="FW76" s="50"/>
      <c r="FX76" s="59"/>
      <c r="FY76" s="60"/>
      <c r="FZ76" s="17"/>
      <c r="GA76" s="17"/>
      <c r="GB76" s="58"/>
      <c r="GC76" s="50"/>
      <c r="GD76" s="50"/>
      <c r="GE76" s="50"/>
      <c r="GF76" s="50"/>
      <c r="GG76" s="50"/>
      <c r="GH76" s="50"/>
      <c r="GI76" s="59"/>
      <c r="GJ76" s="60"/>
      <c r="GK76" s="17"/>
      <c r="GL76" s="17"/>
      <c r="GM76" s="58"/>
      <c r="GN76" s="50"/>
      <c r="GO76" s="50"/>
      <c r="GP76" s="50"/>
      <c r="GQ76" s="50"/>
      <c r="GR76" s="50"/>
      <c r="GS76" s="50"/>
      <c r="GT76" s="59"/>
      <c r="GU76" s="60"/>
      <c r="GV76" s="17"/>
      <c r="GW76" s="17"/>
      <c r="GX76" s="58"/>
      <c r="GY76" s="50"/>
      <c r="GZ76" s="50"/>
      <c r="HA76" s="50"/>
      <c r="HB76" s="50"/>
      <c r="HC76" s="50"/>
      <c r="HD76" s="50"/>
      <c r="HE76" s="59"/>
      <c r="HF76" s="60"/>
      <c r="HG76" s="17"/>
      <c r="HH76" s="17"/>
      <c r="HI76" s="58"/>
      <c r="HJ76" s="50"/>
      <c r="HK76" s="50"/>
      <c r="HL76" s="50"/>
      <c r="HM76" s="50"/>
      <c r="HN76" s="50"/>
      <c r="HO76" s="50"/>
      <c r="HP76" s="59"/>
      <c r="HQ76" s="60"/>
      <c r="HR76" s="17"/>
      <c r="HS76" s="17"/>
    </row>
    <row r="77" spans="1:227" x14ac:dyDescent="0.3">
      <c r="A77" s="65"/>
      <c r="B77" s="66"/>
      <c r="C77" s="67"/>
      <c r="D77" s="67"/>
      <c r="E77" s="59"/>
      <c r="F77" s="59"/>
      <c r="G77" s="17"/>
      <c r="H77" s="58"/>
      <c r="I77" s="50"/>
      <c r="J77" s="50"/>
      <c r="K77" s="50"/>
      <c r="L77" s="50"/>
      <c r="M77" s="50"/>
      <c r="N77" s="50"/>
      <c r="O77" s="59"/>
      <c r="P77" s="60"/>
      <c r="Q77" s="17"/>
      <c r="R77" s="17"/>
      <c r="S77" s="58"/>
      <c r="T77" s="50"/>
      <c r="U77" s="50"/>
      <c r="V77" s="50"/>
      <c r="W77" s="50"/>
      <c r="X77" s="50"/>
      <c r="Y77" s="50"/>
      <c r="Z77" s="59"/>
      <c r="AA77" s="60"/>
      <c r="AB77" s="17"/>
      <c r="AC77" s="17"/>
      <c r="AD77" s="58"/>
      <c r="AE77" s="50"/>
      <c r="AF77" s="50"/>
      <c r="AG77" s="50"/>
      <c r="AH77" s="50"/>
      <c r="AI77" s="50"/>
      <c r="AJ77" s="50"/>
      <c r="AK77" s="59"/>
      <c r="AL77" s="60"/>
      <c r="AM77" s="17"/>
      <c r="AN77" s="17"/>
      <c r="AO77" s="58"/>
      <c r="AP77" s="50"/>
      <c r="AQ77" s="50"/>
      <c r="AR77" s="50"/>
      <c r="AS77" s="50"/>
      <c r="AT77" s="50"/>
      <c r="AU77" s="50"/>
      <c r="AV77" s="59"/>
      <c r="AW77" s="60"/>
      <c r="AX77" s="17"/>
      <c r="AY77" s="17"/>
      <c r="AZ77" s="58"/>
      <c r="BA77" s="50"/>
      <c r="BB77" s="50"/>
      <c r="BC77" s="50"/>
      <c r="BD77" s="50"/>
      <c r="BE77" s="50"/>
      <c r="BF77" s="50"/>
      <c r="BG77" s="59"/>
      <c r="BH77" s="60"/>
      <c r="BI77" s="17"/>
      <c r="BJ77" s="17"/>
      <c r="BK77" s="58"/>
      <c r="BL77" s="50"/>
      <c r="BM77" s="50"/>
      <c r="BN77" s="50"/>
      <c r="BO77" s="50"/>
      <c r="BP77" s="50"/>
      <c r="BQ77" s="50"/>
      <c r="BR77" s="59"/>
      <c r="BS77" s="60"/>
      <c r="BT77" s="17"/>
      <c r="BU77" s="17"/>
      <c r="BV77" s="58"/>
      <c r="BW77" s="50"/>
      <c r="BX77" s="50"/>
      <c r="BY77" s="50"/>
      <c r="BZ77" s="50"/>
      <c r="CA77" s="50"/>
      <c r="CB77" s="50"/>
      <c r="CC77" s="59"/>
      <c r="CD77" s="60"/>
      <c r="CE77" s="17"/>
      <c r="CF77" s="17"/>
      <c r="CG77" s="58"/>
      <c r="CH77" s="50"/>
      <c r="CI77" s="50"/>
      <c r="CJ77" s="50"/>
      <c r="CK77" s="50"/>
      <c r="CL77" s="50"/>
      <c r="CM77" s="50"/>
      <c r="CN77" s="59"/>
      <c r="CO77" s="60"/>
      <c r="CP77" s="17"/>
      <c r="CQ77" s="17"/>
      <c r="CR77" s="58"/>
      <c r="CS77" s="50"/>
      <c r="CT77" s="50"/>
      <c r="CU77" s="50"/>
      <c r="CV77" s="50"/>
      <c r="CW77" s="50"/>
      <c r="CX77" s="50"/>
      <c r="CY77" s="59"/>
      <c r="CZ77" s="60"/>
      <c r="DA77" s="17"/>
      <c r="DB77" s="17"/>
      <c r="DC77" s="58"/>
      <c r="DD77" s="50"/>
      <c r="DE77" s="50"/>
      <c r="DF77" s="50"/>
      <c r="DG77" s="50"/>
      <c r="DH77" s="50"/>
      <c r="DI77" s="50"/>
      <c r="DJ77" s="59"/>
      <c r="DK77" s="60"/>
      <c r="DL77" s="17"/>
      <c r="DM77" s="17"/>
      <c r="DN77" s="58"/>
      <c r="DO77" s="50"/>
      <c r="DP77" s="50"/>
      <c r="DQ77" s="50"/>
      <c r="DR77" s="50"/>
      <c r="DS77" s="50"/>
      <c r="DT77" s="50"/>
      <c r="DU77" s="59"/>
      <c r="DV77" s="60"/>
      <c r="DW77" s="17"/>
      <c r="DX77" s="17"/>
      <c r="DY77" s="58"/>
      <c r="DZ77" s="50"/>
      <c r="EA77" s="50"/>
      <c r="EB77" s="50"/>
      <c r="EC77" s="50"/>
      <c r="ED77" s="50"/>
      <c r="EE77" s="50"/>
      <c r="EF77" s="59"/>
      <c r="EG77" s="60"/>
      <c r="EH77" s="17"/>
      <c r="EI77" s="17"/>
      <c r="EJ77" s="58"/>
      <c r="EK77" s="50"/>
      <c r="EL77" s="50"/>
      <c r="EM77" s="50"/>
      <c r="EN77" s="50"/>
      <c r="EO77" s="50"/>
      <c r="EP77" s="50"/>
      <c r="EQ77" s="59"/>
      <c r="ER77" s="60"/>
      <c r="ES77" s="17"/>
      <c r="ET77" s="17"/>
      <c r="EU77" s="58"/>
      <c r="EV77" s="50"/>
      <c r="EW77" s="50"/>
      <c r="EX77" s="50"/>
      <c r="EY77" s="50"/>
      <c r="EZ77" s="50"/>
      <c r="FA77" s="50"/>
      <c r="FB77" s="59"/>
      <c r="FC77" s="60"/>
      <c r="FD77" s="17"/>
      <c r="FE77" s="17"/>
      <c r="FF77" s="58"/>
      <c r="FG77" s="50"/>
      <c r="FH77" s="50"/>
      <c r="FI77" s="50"/>
      <c r="FJ77" s="50"/>
      <c r="FK77" s="50"/>
      <c r="FL77" s="50"/>
      <c r="FM77" s="59"/>
      <c r="FN77" s="60"/>
      <c r="FO77" s="17"/>
      <c r="FP77" s="17"/>
      <c r="FQ77" s="58"/>
      <c r="FR77" s="50"/>
      <c r="FS77" s="50"/>
      <c r="FT77" s="50"/>
      <c r="FU77" s="50"/>
      <c r="FV77" s="50"/>
      <c r="FW77" s="50"/>
      <c r="FX77" s="59"/>
      <c r="FY77" s="60"/>
      <c r="FZ77" s="17"/>
      <c r="GA77" s="17"/>
      <c r="GB77" s="58"/>
      <c r="GC77" s="50"/>
      <c r="GD77" s="50"/>
      <c r="GE77" s="50"/>
      <c r="GF77" s="50"/>
      <c r="GG77" s="50"/>
      <c r="GH77" s="50"/>
      <c r="GI77" s="59"/>
      <c r="GJ77" s="60"/>
      <c r="GK77" s="17"/>
      <c r="GL77" s="17"/>
      <c r="GM77" s="58"/>
      <c r="GN77" s="50"/>
      <c r="GO77" s="50"/>
      <c r="GP77" s="50"/>
      <c r="GQ77" s="50"/>
      <c r="GR77" s="50"/>
      <c r="GS77" s="50"/>
      <c r="GT77" s="59"/>
      <c r="GU77" s="60"/>
      <c r="GV77" s="17"/>
      <c r="GW77" s="17"/>
      <c r="GX77" s="58"/>
      <c r="GY77" s="50"/>
      <c r="GZ77" s="50"/>
      <c r="HA77" s="50"/>
      <c r="HB77" s="50"/>
      <c r="HC77" s="50"/>
      <c r="HD77" s="50"/>
      <c r="HE77" s="59"/>
      <c r="HF77" s="60"/>
      <c r="HG77" s="17"/>
      <c r="HH77" s="17"/>
      <c r="HI77" s="58"/>
      <c r="HJ77" s="50"/>
      <c r="HK77" s="50"/>
      <c r="HL77" s="50"/>
      <c r="HM77" s="50"/>
      <c r="HN77" s="50"/>
      <c r="HO77" s="50"/>
      <c r="HP77" s="59"/>
      <c r="HQ77" s="60"/>
      <c r="HR77" s="17"/>
      <c r="HS77" s="17"/>
    </row>
    <row r="78" spans="1:227" x14ac:dyDescent="0.3">
      <c r="A78" s="65"/>
      <c r="B78" s="66"/>
      <c r="C78" s="67"/>
      <c r="D78" s="67"/>
      <c r="E78" s="59"/>
      <c r="F78" s="59"/>
      <c r="G78" s="17"/>
      <c r="H78" s="58"/>
      <c r="I78" s="50"/>
      <c r="J78" s="50"/>
      <c r="K78" s="50"/>
      <c r="L78" s="50"/>
      <c r="M78" s="50"/>
      <c r="N78" s="50"/>
      <c r="O78" s="59"/>
      <c r="P78" s="60"/>
      <c r="Q78" s="17"/>
      <c r="R78" s="17"/>
      <c r="S78" s="58"/>
      <c r="T78" s="50"/>
      <c r="U78" s="50"/>
      <c r="V78" s="50"/>
      <c r="W78" s="50"/>
      <c r="X78" s="50"/>
      <c r="Y78" s="50"/>
      <c r="Z78" s="59"/>
      <c r="AA78" s="60"/>
      <c r="AB78" s="17"/>
      <c r="AC78" s="17"/>
      <c r="AD78" s="58"/>
      <c r="AE78" s="50"/>
      <c r="AF78" s="50"/>
      <c r="AG78" s="50"/>
      <c r="AH78" s="50"/>
      <c r="AI78" s="50"/>
      <c r="AJ78" s="50"/>
      <c r="AK78" s="59"/>
      <c r="AL78" s="60"/>
      <c r="AM78" s="17"/>
      <c r="AN78" s="17"/>
      <c r="AO78" s="58"/>
      <c r="AP78" s="50"/>
      <c r="AQ78" s="50"/>
      <c r="AR78" s="50"/>
      <c r="AS78" s="50"/>
      <c r="AT78" s="50"/>
      <c r="AU78" s="50"/>
      <c r="AV78" s="59"/>
      <c r="AW78" s="60"/>
      <c r="AX78" s="17"/>
      <c r="AY78" s="17"/>
      <c r="AZ78" s="58"/>
      <c r="BA78" s="50"/>
      <c r="BB78" s="50"/>
      <c r="BC78" s="50"/>
      <c r="BD78" s="50"/>
      <c r="BE78" s="50"/>
      <c r="BF78" s="50"/>
      <c r="BG78" s="59"/>
      <c r="BH78" s="60"/>
      <c r="BI78" s="17"/>
      <c r="BJ78" s="17"/>
      <c r="BK78" s="58"/>
      <c r="BL78" s="50"/>
      <c r="BM78" s="50"/>
      <c r="BN78" s="50"/>
      <c r="BO78" s="50"/>
      <c r="BP78" s="50"/>
      <c r="BQ78" s="50"/>
      <c r="BR78" s="59"/>
      <c r="BS78" s="60"/>
      <c r="BT78" s="17"/>
      <c r="BU78" s="17"/>
      <c r="BV78" s="58"/>
      <c r="BW78" s="50"/>
      <c r="BX78" s="50"/>
      <c r="BY78" s="50"/>
      <c r="BZ78" s="50"/>
      <c r="CA78" s="50"/>
      <c r="CB78" s="50"/>
      <c r="CC78" s="59"/>
      <c r="CD78" s="60"/>
      <c r="CE78" s="17"/>
      <c r="CF78" s="17"/>
      <c r="CG78" s="58"/>
      <c r="CH78" s="50"/>
      <c r="CI78" s="50"/>
      <c r="CJ78" s="50"/>
      <c r="CK78" s="50"/>
      <c r="CL78" s="50"/>
      <c r="CM78" s="50"/>
      <c r="CN78" s="59"/>
      <c r="CO78" s="60"/>
      <c r="CP78" s="17"/>
      <c r="CQ78" s="17"/>
      <c r="CR78" s="58"/>
      <c r="CS78" s="50"/>
      <c r="CT78" s="50"/>
      <c r="CU78" s="50"/>
      <c r="CV78" s="50"/>
      <c r="CW78" s="50"/>
      <c r="CX78" s="50"/>
      <c r="CY78" s="59"/>
      <c r="CZ78" s="60"/>
      <c r="DA78" s="17"/>
      <c r="DB78" s="17"/>
      <c r="DC78" s="58"/>
      <c r="DD78" s="50"/>
      <c r="DE78" s="50"/>
      <c r="DF78" s="50"/>
      <c r="DG78" s="50"/>
      <c r="DH78" s="50"/>
      <c r="DI78" s="50"/>
      <c r="DJ78" s="59"/>
      <c r="DK78" s="60"/>
      <c r="DL78" s="17"/>
      <c r="DM78" s="17"/>
      <c r="DN78" s="58"/>
      <c r="DO78" s="50"/>
      <c r="DP78" s="50"/>
      <c r="DQ78" s="50"/>
      <c r="DR78" s="50"/>
      <c r="DS78" s="50"/>
      <c r="DT78" s="50"/>
      <c r="DU78" s="59"/>
      <c r="DV78" s="60"/>
      <c r="DW78" s="17"/>
      <c r="DX78" s="17"/>
      <c r="DY78" s="58"/>
      <c r="DZ78" s="50"/>
      <c r="EA78" s="50"/>
      <c r="EB78" s="50"/>
      <c r="EC78" s="50"/>
      <c r="ED78" s="50"/>
      <c r="EE78" s="50"/>
      <c r="EF78" s="59"/>
      <c r="EG78" s="60"/>
      <c r="EH78" s="17"/>
      <c r="EI78" s="17"/>
      <c r="EJ78" s="58"/>
      <c r="EK78" s="50"/>
      <c r="EL78" s="50"/>
      <c r="EM78" s="50"/>
      <c r="EN78" s="50"/>
      <c r="EO78" s="50"/>
      <c r="EP78" s="50"/>
      <c r="EQ78" s="59"/>
      <c r="ER78" s="60"/>
      <c r="ES78" s="17"/>
      <c r="ET78" s="17"/>
      <c r="EU78" s="58"/>
      <c r="EV78" s="50"/>
      <c r="EW78" s="50"/>
      <c r="EX78" s="50"/>
      <c r="EY78" s="50"/>
      <c r="EZ78" s="50"/>
      <c r="FA78" s="50"/>
      <c r="FB78" s="59"/>
      <c r="FC78" s="60"/>
      <c r="FD78" s="17"/>
      <c r="FE78" s="17"/>
      <c r="FF78" s="58"/>
      <c r="FG78" s="50"/>
      <c r="FH78" s="50"/>
      <c r="FI78" s="50"/>
      <c r="FJ78" s="50"/>
      <c r="FK78" s="50"/>
      <c r="FL78" s="50"/>
      <c r="FM78" s="59"/>
      <c r="FN78" s="60"/>
      <c r="FO78" s="17"/>
      <c r="FP78" s="17"/>
      <c r="FQ78" s="58"/>
      <c r="FR78" s="50"/>
      <c r="FS78" s="50"/>
      <c r="FT78" s="50"/>
      <c r="FU78" s="50"/>
      <c r="FV78" s="50"/>
      <c r="FW78" s="50"/>
      <c r="FX78" s="59"/>
      <c r="FY78" s="60"/>
      <c r="FZ78" s="17"/>
      <c r="GA78" s="17"/>
      <c r="GB78" s="58"/>
      <c r="GC78" s="50"/>
      <c r="GD78" s="50"/>
      <c r="GE78" s="50"/>
      <c r="GF78" s="50"/>
      <c r="GG78" s="50"/>
      <c r="GH78" s="50"/>
      <c r="GI78" s="59"/>
      <c r="GJ78" s="60"/>
      <c r="GK78" s="17"/>
      <c r="GL78" s="17"/>
      <c r="GM78" s="58"/>
      <c r="GN78" s="50"/>
      <c r="GO78" s="50"/>
      <c r="GP78" s="50"/>
      <c r="GQ78" s="50"/>
      <c r="GR78" s="50"/>
      <c r="GS78" s="50"/>
      <c r="GT78" s="59"/>
      <c r="GU78" s="60"/>
      <c r="GV78" s="17"/>
      <c r="GW78" s="17"/>
      <c r="GX78" s="58"/>
      <c r="GY78" s="50"/>
      <c r="GZ78" s="50"/>
      <c r="HA78" s="50"/>
      <c r="HB78" s="50"/>
      <c r="HC78" s="50"/>
      <c r="HD78" s="50"/>
      <c r="HE78" s="59"/>
      <c r="HF78" s="60"/>
      <c r="HG78" s="17"/>
      <c r="HH78" s="17"/>
      <c r="HI78" s="58"/>
      <c r="HJ78" s="50"/>
      <c r="HK78" s="50"/>
      <c r="HL78" s="50"/>
      <c r="HM78" s="50"/>
      <c r="HN78" s="50"/>
      <c r="HO78" s="50"/>
      <c r="HP78" s="59"/>
      <c r="HQ78" s="60"/>
      <c r="HR78" s="17"/>
      <c r="HS78" s="17"/>
    </row>
    <row r="79" spans="1:227" x14ac:dyDescent="0.3">
      <c r="A79" s="65"/>
      <c r="B79" s="66"/>
      <c r="C79" s="67"/>
      <c r="D79" s="67"/>
      <c r="E79" s="59"/>
      <c r="F79" s="59"/>
      <c r="G79" s="17"/>
      <c r="H79" s="58"/>
      <c r="I79" s="50"/>
      <c r="J79" s="50"/>
      <c r="K79" s="50"/>
      <c r="L79" s="50"/>
      <c r="M79" s="50"/>
      <c r="N79" s="50"/>
      <c r="O79" s="59"/>
      <c r="P79" s="60"/>
      <c r="Q79" s="17"/>
      <c r="R79" s="17"/>
      <c r="S79" s="58"/>
      <c r="T79" s="50"/>
      <c r="U79" s="50"/>
      <c r="V79" s="50"/>
      <c r="W79" s="50"/>
      <c r="X79" s="50"/>
      <c r="Y79" s="50"/>
      <c r="Z79" s="59"/>
      <c r="AA79" s="60"/>
      <c r="AB79" s="17"/>
      <c r="AC79" s="17"/>
      <c r="AD79" s="58"/>
      <c r="AE79" s="50"/>
      <c r="AF79" s="50"/>
      <c r="AG79" s="50"/>
      <c r="AH79" s="50"/>
      <c r="AI79" s="50"/>
      <c r="AJ79" s="50"/>
      <c r="AK79" s="59"/>
      <c r="AL79" s="60"/>
      <c r="AM79" s="17"/>
      <c r="AN79" s="17"/>
      <c r="AO79" s="58"/>
      <c r="AP79" s="50"/>
      <c r="AQ79" s="50"/>
      <c r="AR79" s="50"/>
      <c r="AS79" s="50"/>
      <c r="AT79" s="50"/>
      <c r="AU79" s="50"/>
      <c r="AV79" s="59"/>
      <c r="AW79" s="60"/>
      <c r="AX79" s="17"/>
      <c r="AY79" s="17"/>
      <c r="AZ79" s="58"/>
      <c r="BA79" s="50"/>
      <c r="BB79" s="50"/>
      <c r="BC79" s="50"/>
      <c r="BD79" s="50"/>
      <c r="BE79" s="50"/>
      <c r="BF79" s="50"/>
      <c r="BG79" s="59"/>
      <c r="BH79" s="60"/>
      <c r="BI79" s="17"/>
      <c r="BJ79" s="17"/>
      <c r="BK79" s="58"/>
      <c r="BL79" s="50"/>
      <c r="BM79" s="50"/>
      <c r="BN79" s="50"/>
      <c r="BO79" s="50"/>
      <c r="BP79" s="50"/>
      <c r="BQ79" s="50"/>
      <c r="BR79" s="59"/>
      <c r="BS79" s="60"/>
      <c r="BT79" s="17"/>
      <c r="BU79" s="17"/>
      <c r="BV79" s="58"/>
      <c r="BW79" s="50"/>
      <c r="BX79" s="50"/>
      <c r="BY79" s="50"/>
      <c r="BZ79" s="50"/>
      <c r="CA79" s="50"/>
      <c r="CB79" s="50"/>
      <c r="CC79" s="59"/>
      <c r="CD79" s="60"/>
      <c r="CE79" s="17"/>
      <c r="CF79" s="17"/>
      <c r="CG79" s="58"/>
      <c r="CH79" s="50"/>
      <c r="CI79" s="50"/>
      <c r="CJ79" s="50"/>
      <c r="CK79" s="50"/>
      <c r="CL79" s="50"/>
      <c r="CM79" s="50"/>
      <c r="CN79" s="59"/>
      <c r="CO79" s="60"/>
      <c r="CP79" s="17"/>
      <c r="CQ79" s="17"/>
      <c r="CR79" s="58"/>
      <c r="CS79" s="50"/>
      <c r="CT79" s="50"/>
      <c r="CU79" s="50"/>
      <c r="CV79" s="50"/>
      <c r="CW79" s="50"/>
      <c r="CX79" s="50"/>
      <c r="CY79" s="59"/>
      <c r="CZ79" s="60"/>
      <c r="DA79" s="17"/>
      <c r="DB79" s="17"/>
      <c r="DC79" s="58"/>
      <c r="DD79" s="50"/>
      <c r="DE79" s="50"/>
      <c r="DF79" s="50"/>
      <c r="DG79" s="50"/>
      <c r="DH79" s="50"/>
      <c r="DI79" s="50"/>
      <c r="DJ79" s="59"/>
      <c r="DK79" s="60"/>
      <c r="DL79" s="17"/>
      <c r="DM79" s="17"/>
      <c r="DN79" s="58"/>
      <c r="DO79" s="50"/>
      <c r="DP79" s="50"/>
      <c r="DQ79" s="50"/>
      <c r="DR79" s="50"/>
      <c r="DS79" s="50"/>
      <c r="DT79" s="50"/>
      <c r="DU79" s="59"/>
      <c r="DV79" s="60"/>
      <c r="DW79" s="17"/>
      <c r="DX79" s="17"/>
      <c r="DY79" s="58"/>
      <c r="DZ79" s="50"/>
      <c r="EA79" s="50"/>
      <c r="EB79" s="50"/>
      <c r="EC79" s="50"/>
      <c r="ED79" s="50"/>
      <c r="EE79" s="50"/>
      <c r="EF79" s="59"/>
      <c r="EG79" s="60"/>
      <c r="EH79" s="17"/>
      <c r="EI79" s="17"/>
      <c r="EJ79" s="58"/>
      <c r="EK79" s="50"/>
      <c r="EL79" s="50"/>
      <c r="EM79" s="50"/>
      <c r="EN79" s="50"/>
      <c r="EO79" s="50"/>
      <c r="EP79" s="50"/>
      <c r="EQ79" s="59"/>
      <c r="ER79" s="60"/>
      <c r="ES79" s="17"/>
      <c r="ET79" s="17"/>
      <c r="EU79" s="58"/>
      <c r="EV79" s="50"/>
      <c r="EW79" s="50"/>
      <c r="EX79" s="50"/>
      <c r="EY79" s="50"/>
      <c r="EZ79" s="50"/>
      <c r="FA79" s="50"/>
      <c r="FB79" s="59"/>
      <c r="FC79" s="60"/>
      <c r="FD79" s="17"/>
      <c r="FE79" s="17"/>
      <c r="FF79" s="58"/>
      <c r="FG79" s="50"/>
      <c r="FH79" s="50"/>
      <c r="FI79" s="50"/>
      <c r="FJ79" s="50"/>
      <c r="FK79" s="50"/>
      <c r="FL79" s="50"/>
      <c r="FM79" s="59"/>
      <c r="FN79" s="60"/>
      <c r="FO79" s="17"/>
      <c r="FP79" s="17"/>
      <c r="FQ79" s="58"/>
      <c r="FR79" s="50"/>
      <c r="FS79" s="50"/>
      <c r="FT79" s="50"/>
      <c r="FU79" s="50"/>
      <c r="FV79" s="50"/>
      <c r="FW79" s="50"/>
      <c r="FX79" s="59"/>
      <c r="FY79" s="60"/>
      <c r="FZ79" s="17"/>
      <c r="GA79" s="17"/>
      <c r="GB79" s="58"/>
      <c r="GC79" s="50"/>
      <c r="GD79" s="50"/>
      <c r="GE79" s="50"/>
      <c r="GF79" s="50"/>
      <c r="GG79" s="50"/>
      <c r="GH79" s="50"/>
      <c r="GI79" s="59"/>
      <c r="GJ79" s="60"/>
      <c r="GK79" s="17"/>
      <c r="GL79" s="17"/>
      <c r="GM79" s="58"/>
      <c r="GN79" s="50"/>
      <c r="GO79" s="50"/>
      <c r="GP79" s="50"/>
      <c r="GQ79" s="50"/>
      <c r="GR79" s="50"/>
      <c r="GS79" s="50"/>
      <c r="GT79" s="59"/>
      <c r="GU79" s="60"/>
      <c r="GV79" s="17"/>
      <c r="GW79" s="17"/>
      <c r="GX79" s="58"/>
      <c r="GY79" s="50"/>
      <c r="GZ79" s="50"/>
      <c r="HA79" s="50"/>
      <c r="HB79" s="50"/>
      <c r="HC79" s="50"/>
      <c r="HD79" s="50"/>
      <c r="HE79" s="59"/>
      <c r="HF79" s="60"/>
      <c r="HG79" s="17"/>
      <c r="HH79" s="17"/>
      <c r="HI79" s="58"/>
      <c r="HJ79" s="50"/>
      <c r="HK79" s="50"/>
      <c r="HL79" s="50"/>
      <c r="HM79" s="50"/>
      <c r="HN79" s="50"/>
      <c r="HO79" s="50"/>
      <c r="HP79" s="59"/>
      <c r="HQ79" s="60"/>
      <c r="HR79" s="17"/>
      <c r="HS79" s="17"/>
    </row>
    <row r="80" spans="1:227" x14ac:dyDescent="0.3">
      <c r="A80" s="65"/>
      <c r="B80" s="66"/>
      <c r="C80" s="67"/>
      <c r="D80" s="67"/>
      <c r="E80" s="59"/>
      <c r="F80" s="59"/>
      <c r="G80" s="17"/>
      <c r="H80" s="58"/>
      <c r="I80" s="50"/>
      <c r="J80" s="50"/>
      <c r="K80" s="50"/>
      <c r="L80" s="50"/>
      <c r="M80" s="50"/>
      <c r="N80" s="50"/>
      <c r="O80" s="59"/>
      <c r="P80" s="60"/>
      <c r="Q80" s="17"/>
      <c r="R80" s="17"/>
      <c r="S80" s="58"/>
      <c r="T80" s="50"/>
      <c r="U80" s="50"/>
      <c r="V80" s="50"/>
      <c r="W80" s="50"/>
      <c r="X80" s="50"/>
      <c r="Y80" s="50"/>
      <c r="Z80" s="59"/>
      <c r="AA80" s="60"/>
      <c r="AB80" s="17"/>
      <c r="AC80" s="17"/>
      <c r="AD80" s="58"/>
      <c r="AE80" s="50"/>
      <c r="AF80" s="50"/>
      <c r="AG80" s="50"/>
      <c r="AH80" s="50"/>
      <c r="AI80" s="50"/>
      <c r="AJ80" s="50"/>
      <c r="AK80" s="59"/>
      <c r="AL80" s="60"/>
      <c r="AM80" s="17"/>
      <c r="AN80" s="17"/>
      <c r="AO80" s="58"/>
      <c r="AP80" s="50"/>
      <c r="AQ80" s="50"/>
      <c r="AR80" s="50"/>
      <c r="AS80" s="50"/>
      <c r="AT80" s="50"/>
      <c r="AU80" s="50"/>
      <c r="AV80" s="59"/>
      <c r="AW80" s="60"/>
      <c r="AX80" s="17"/>
      <c r="AY80" s="17"/>
      <c r="AZ80" s="58"/>
      <c r="BA80" s="50"/>
      <c r="BB80" s="50"/>
      <c r="BC80" s="50"/>
      <c r="BD80" s="50"/>
      <c r="BE80" s="50"/>
      <c r="BF80" s="50"/>
      <c r="BG80" s="59"/>
      <c r="BH80" s="60"/>
      <c r="BI80" s="17"/>
      <c r="BJ80" s="17"/>
      <c r="BK80" s="58"/>
      <c r="BL80" s="50"/>
      <c r="BM80" s="50"/>
      <c r="BN80" s="50"/>
      <c r="BO80" s="50"/>
      <c r="BP80" s="50"/>
      <c r="BQ80" s="50"/>
      <c r="BR80" s="59"/>
      <c r="BS80" s="60"/>
      <c r="BT80" s="17"/>
      <c r="BU80" s="17"/>
      <c r="BV80" s="58"/>
      <c r="BW80" s="50"/>
      <c r="BX80" s="50"/>
      <c r="BY80" s="50"/>
      <c r="BZ80" s="50"/>
      <c r="CA80" s="50"/>
      <c r="CB80" s="50"/>
      <c r="CC80" s="59"/>
      <c r="CD80" s="60"/>
      <c r="CE80" s="17"/>
      <c r="CF80" s="17"/>
      <c r="CG80" s="58"/>
      <c r="CH80" s="50"/>
      <c r="CI80" s="50"/>
      <c r="CJ80" s="50"/>
      <c r="CK80" s="50"/>
      <c r="CL80" s="50"/>
      <c r="CM80" s="50"/>
      <c r="CN80" s="59"/>
      <c r="CO80" s="60"/>
      <c r="CP80" s="17"/>
      <c r="CQ80" s="17"/>
      <c r="CR80" s="58"/>
      <c r="CS80" s="50"/>
      <c r="CT80" s="50"/>
      <c r="CU80" s="50"/>
      <c r="CV80" s="50"/>
      <c r="CW80" s="50"/>
      <c r="CX80" s="50"/>
      <c r="CY80" s="59"/>
      <c r="CZ80" s="60"/>
      <c r="DA80" s="17"/>
      <c r="DB80" s="17"/>
      <c r="DC80" s="58"/>
      <c r="DD80" s="50"/>
      <c r="DE80" s="50"/>
      <c r="DF80" s="50"/>
      <c r="DG80" s="50"/>
      <c r="DH80" s="50"/>
      <c r="DI80" s="50"/>
      <c r="DJ80" s="59"/>
      <c r="DK80" s="60"/>
      <c r="DL80" s="17"/>
      <c r="DM80" s="17"/>
      <c r="DN80" s="58"/>
      <c r="DO80" s="50"/>
      <c r="DP80" s="50"/>
      <c r="DQ80" s="50"/>
      <c r="DR80" s="50"/>
      <c r="DS80" s="50"/>
      <c r="DT80" s="50"/>
      <c r="DU80" s="59"/>
      <c r="DV80" s="60"/>
      <c r="DW80" s="17"/>
      <c r="DX80" s="17"/>
      <c r="DY80" s="58"/>
      <c r="DZ80" s="50"/>
      <c r="EA80" s="50"/>
      <c r="EB80" s="50"/>
      <c r="EC80" s="50"/>
      <c r="ED80" s="50"/>
      <c r="EE80" s="50"/>
      <c r="EF80" s="59"/>
      <c r="EG80" s="60"/>
      <c r="EH80" s="17"/>
      <c r="EI80" s="17"/>
      <c r="EJ80" s="58"/>
      <c r="EK80" s="50"/>
      <c r="EL80" s="50"/>
      <c r="EM80" s="50"/>
      <c r="EN80" s="50"/>
      <c r="EO80" s="50"/>
      <c r="EP80" s="50"/>
      <c r="EQ80" s="59"/>
      <c r="ER80" s="60"/>
      <c r="ES80" s="17"/>
      <c r="ET80" s="17"/>
      <c r="EU80" s="58"/>
      <c r="EV80" s="50"/>
      <c r="EW80" s="50"/>
      <c r="EX80" s="50"/>
      <c r="EY80" s="50"/>
      <c r="EZ80" s="50"/>
      <c r="FA80" s="50"/>
      <c r="FB80" s="59"/>
      <c r="FC80" s="60"/>
      <c r="FD80" s="17"/>
      <c r="FE80" s="17"/>
      <c r="FF80" s="58"/>
      <c r="FG80" s="50"/>
      <c r="FH80" s="50"/>
      <c r="FI80" s="50"/>
      <c r="FJ80" s="50"/>
      <c r="FK80" s="50"/>
      <c r="FL80" s="50"/>
      <c r="FM80" s="59"/>
      <c r="FN80" s="60"/>
      <c r="FO80" s="17"/>
      <c r="FP80" s="17"/>
      <c r="FQ80" s="58"/>
      <c r="FR80" s="50"/>
      <c r="FS80" s="50"/>
      <c r="FT80" s="50"/>
      <c r="FU80" s="50"/>
      <c r="FV80" s="50"/>
      <c r="FW80" s="50"/>
      <c r="FX80" s="59"/>
      <c r="FY80" s="60"/>
      <c r="FZ80" s="17"/>
      <c r="GA80" s="17"/>
      <c r="GB80" s="58"/>
      <c r="GC80" s="50"/>
      <c r="GD80" s="50"/>
      <c r="GE80" s="50"/>
      <c r="GF80" s="50"/>
      <c r="GG80" s="50"/>
      <c r="GH80" s="50"/>
      <c r="GI80" s="59"/>
      <c r="GJ80" s="60"/>
      <c r="GK80" s="17"/>
      <c r="GL80" s="17"/>
      <c r="GM80" s="58"/>
      <c r="GN80" s="50"/>
      <c r="GO80" s="50"/>
      <c r="GP80" s="50"/>
      <c r="GQ80" s="50"/>
      <c r="GR80" s="50"/>
      <c r="GS80" s="50"/>
      <c r="GT80" s="59"/>
      <c r="GU80" s="60"/>
      <c r="GV80" s="17"/>
      <c r="GW80" s="17"/>
      <c r="GX80" s="58"/>
      <c r="GY80" s="50"/>
      <c r="GZ80" s="50"/>
      <c r="HA80" s="50"/>
      <c r="HB80" s="50"/>
      <c r="HC80" s="50"/>
      <c r="HD80" s="50"/>
      <c r="HE80" s="59"/>
      <c r="HF80" s="60"/>
      <c r="HG80" s="17"/>
      <c r="HH80" s="17"/>
      <c r="HI80" s="58"/>
      <c r="HJ80" s="50"/>
      <c r="HK80" s="50"/>
      <c r="HL80" s="50"/>
      <c r="HM80" s="50"/>
      <c r="HN80" s="50"/>
      <c r="HO80" s="50"/>
      <c r="HP80" s="59"/>
      <c r="HQ80" s="60"/>
      <c r="HR80" s="17"/>
      <c r="HS80" s="17"/>
    </row>
    <row r="81" spans="1:227" x14ac:dyDescent="0.3">
      <c r="A81" s="65"/>
      <c r="B81" s="66"/>
      <c r="C81" s="67"/>
      <c r="D81" s="67"/>
      <c r="E81" s="59"/>
      <c r="F81" s="59"/>
      <c r="G81" s="17"/>
      <c r="H81" s="58"/>
      <c r="I81" s="50"/>
      <c r="J81" s="50"/>
      <c r="K81" s="50"/>
      <c r="L81" s="50"/>
      <c r="M81" s="50"/>
      <c r="N81" s="50"/>
      <c r="O81" s="59"/>
      <c r="P81" s="60"/>
      <c r="Q81" s="17"/>
      <c r="R81" s="17"/>
      <c r="S81" s="58"/>
      <c r="T81" s="50"/>
      <c r="U81" s="50"/>
      <c r="V81" s="50"/>
      <c r="W81" s="50"/>
      <c r="X81" s="50"/>
      <c r="Y81" s="50"/>
      <c r="Z81" s="59"/>
      <c r="AA81" s="60"/>
      <c r="AB81" s="17"/>
      <c r="AC81" s="17"/>
      <c r="AD81" s="58"/>
      <c r="AE81" s="50"/>
      <c r="AF81" s="50"/>
      <c r="AG81" s="50"/>
      <c r="AH81" s="50"/>
      <c r="AI81" s="50"/>
      <c r="AJ81" s="50"/>
      <c r="AK81" s="59"/>
      <c r="AL81" s="60"/>
      <c r="AM81" s="17"/>
      <c r="AN81" s="17"/>
      <c r="AO81" s="58"/>
      <c r="AP81" s="50"/>
      <c r="AQ81" s="50"/>
      <c r="AR81" s="50"/>
      <c r="AS81" s="50"/>
      <c r="AT81" s="50"/>
      <c r="AU81" s="50"/>
      <c r="AV81" s="59"/>
      <c r="AW81" s="60"/>
      <c r="AX81" s="17"/>
      <c r="AY81" s="17"/>
      <c r="AZ81" s="58"/>
      <c r="BA81" s="50"/>
      <c r="BB81" s="50"/>
      <c r="BC81" s="50"/>
      <c r="BD81" s="50"/>
      <c r="BE81" s="50"/>
      <c r="BF81" s="50"/>
      <c r="BG81" s="59"/>
      <c r="BH81" s="60"/>
      <c r="BI81" s="17"/>
      <c r="BJ81" s="17"/>
      <c r="BK81" s="58"/>
      <c r="BL81" s="50"/>
      <c r="BM81" s="50"/>
      <c r="BN81" s="50"/>
      <c r="BO81" s="50"/>
      <c r="BP81" s="50"/>
      <c r="BQ81" s="50"/>
      <c r="BR81" s="59"/>
      <c r="BS81" s="60"/>
      <c r="BT81" s="17"/>
      <c r="BU81" s="17"/>
      <c r="BV81" s="58"/>
      <c r="BW81" s="50"/>
      <c r="BX81" s="50"/>
      <c r="BY81" s="50"/>
      <c r="BZ81" s="50"/>
      <c r="CA81" s="50"/>
      <c r="CB81" s="50"/>
      <c r="CC81" s="59"/>
      <c r="CD81" s="60"/>
      <c r="CE81" s="17"/>
      <c r="CF81" s="17"/>
      <c r="CG81" s="58"/>
      <c r="CH81" s="50"/>
      <c r="CI81" s="50"/>
      <c r="CJ81" s="50"/>
      <c r="CK81" s="50"/>
      <c r="CL81" s="50"/>
      <c r="CM81" s="50"/>
      <c r="CN81" s="59"/>
      <c r="CO81" s="60"/>
      <c r="CP81" s="17"/>
      <c r="CQ81" s="17"/>
      <c r="CR81" s="58"/>
      <c r="CS81" s="50"/>
      <c r="CT81" s="50"/>
      <c r="CU81" s="50"/>
      <c r="CV81" s="50"/>
      <c r="CW81" s="50"/>
      <c r="CX81" s="50"/>
      <c r="CY81" s="59"/>
      <c r="CZ81" s="60"/>
      <c r="DA81" s="17"/>
      <c r="DB81" s="17"/>
      <c r="DC81" s="58"/>
      <c r="DD81" s="50"/>
      <c r="DE81" s="50"/>
      <c r="DF81" s="50"/>
      <c r="DG81" s="50"/>
      <c r="DH81" s="50"/>
      <c r="DI81" s="50"/>
      <c r="DJ81" s="59"/>
      <c r="DK81" s="60"/>
      <c r="DL81" s="17"/>
      <c r="DM81" s="17"/>
      <c r="DN81" s="58"/>
      <c r="DO81" s="50"/>
      <c r="DP81" s="50"/>
      <c r="DQ81" s="50"/>
      <c r="DR81" s="50"/>
      <c r="DS81" s="50"/>
      <c r="DT81" s="50"/>
      <c r="DU81" s="59"/>
      <c r="DV81" s="60"/>
      <c r="DW81" s="17"/>
      <c r="DX81" s="17"/>
      <c r="DY81" s="58"/>
      <c r="DZ81" s="50"/>
      <c r="EA81" s="50"/>
      <c r="EB81" s="50"/>
      <c r="EC81" s="50"/>
      <c r="ED81" s="50"/>
      <c r="EE81" s="50"/>
      <c r="EF81" s="59"/>
      <c r="EG81" s="60"/>
      <c r="EH81" s="17"/>
      <c r="EI81" s="17"/>
      <c r="EJ81" s="58"/>
      <c r="EK81" s="50"/>
      <c r="EL81" s="50"/>
      <c r="EM81" s="50"/>
      <c r="EN81" s="50"/>
      <c r="EO81" s="50"/>
      <c r="EP81" s="50"/>
      <c r="EQ81" s="59"/>
      <c r="ER81" s="60"/>
      <c r="ES81" s="17"/>
      <c r="ET81" s="17"/>
      <c r="EU81" s="58"/>
      <c r="EV81" s="50"/>
      <c r="EW81" s="50"/>
      <c r="EX81" s="50"/>
      <c r="EY81" s="50"/>
      <c r="EZ81" s="50"/>
      <c r="FA81" s="50"/>
      <c r="FB81" s="59"/>
      <c r="FC81" s="60"/>
      <c r="FD81" s="17"/>
      <c r="FE81" s="17"/>
      <c r="FF81" s="58"/>
      <c r="FG81" s="50"/>
      <c r="FH81" s="50"/>
      <c r="FI81" s="50"/>
      <c r="FJ81" s="50"/>
      <c r="FK81" s="50"/>
      <c r="FL81" s="50"/>
      <c r="FM81" s="59"/>
      <c r="FN81" s="60"/>
      <c r="FO81" s="17"/>
      <c r="FP81" s="17"/>
      <c r="FQ81" s="58"/>
      <c r="FR81" s="50"/>
      <c r="FS81" s="50"/>
      <c r="FT81" s="50"/>
      <c r="FU81" s="50"/>
      <c r="FV81" s="50"/>
      <c r="FW81" s="50"/>
      <c r="FX81" s="59"/>
      <c r="FY81" s="60"/>
      <c r="FZ81" s="17"/>
      <c r="GA81" s="17"/>
      <c r="GB81" s="58"/>
      <c r="GC81" s="50"/>
      <c r="GD81" s="50"/>
      <c r="GE81" s="50"/>
      <c r="GF81" s="50"/>
      <c r="GG81" s="50"/>
      <c r="GH81" s="50"/>
      <c r="GI81" s="59"/>
      <c r="GJ81" s="60"/>
      <c r="GK81" s="17"/>
      <c r="GL81" s="17"/>
      <c r="GM81" s="58"/>
      <c r="GN81" s="50"/>
      <c r="GO81" s="50"/>
      <c r="GP81" s="50"/>
      <c r="GQ81" s="50"/>
      <c r="GR81" s="50"/>
      <c r="GS81" s="50"/>
      <c r="GT81" s="59"/>
      <c r="GU81" s="60"/>
      <c r="GV81" s="17"/>
      <c r="GW81" s="17"/>
      <c r="GX81" s="58"/>
      <c r="GY81" s="50"/>
      <c r="GZ81" s="50"/>
      <c r="HA81" s="50"/>
      <c r="HB81" s="50"/>
      <c r="HC81" s="50"/>
      <c r="HD81" s="50"/>
      <c r="HE81" s="59"/>
      <c r="HF81" s="60"/>
      <c r="HG81" s="17"/>
      <c r="HH81" s="17"/>
      <c r="HI81" s="58"/>
      <c r="HJ81" s="50"/>
      <c r="HK81" s="50"/>
      <c r="HL81" s="50"/>
      <c r="HM81" s="50"/>
      <c r="HN81" s="50"/>
      <c r="HO81" s="50"/>
      <c r="HP81" s="59"/>
      <c r="HQ81" s="60"/>
      <c r="HR81" s="17"/>
      <c r="HS81" s="17"/>
    </row>
    <row r="82" spans="1:227" x14ac:dyDescent="0.3">
      <c r="A82" s="65"/>
      <c r="B82" s="66"/>
      <c r="C82" s="67"/>
      <c r="D82" s="67"/>
      <c r="E82" s="59"/>
      <c r="F82" s="59"/>
      <c r="G82" s="17"/>
      <c r="H82" s="58"/>
      <c r="I82" s="50"/>
      <c r="J82" s="50"/>
      <c r="K82" s="50"/>
      <c r="L82" s="50"/>
      <c r="M82" s="50"/>
      <c r="N82" s="50"/>
      <c r="O82" s="59"/>
      <c r="P82" s="60"/>
      <c r="Q82" s="17"/>
      <c r="R82" s="17"/>
      <c r="S82" s="58"/>
      <c r="T82" s="50"/>
      <c r="U82" s="50"/>
      <c r="V82" s="50"/>
      <c r="W82" s="50"/>
      <c r="X82" s="50"/>
      <c r="Y82" s="50"/>
      <c r="Z82" s="59"/>
      <c r="AA82" s="60"/>
      <c r="AB82" s="17"/>
      <c r="AC82" s="17"/>
      <c r="AD82" s="58"/>
      <c r="AE82" s="50"/>
      <c r="AF82" s="50"/>
      <c r="AG82" s="50"/>
      <c r="AH82" s="50"/>
      <c r="AI82" s="50"/>
      <c r="AJ82" s="50"/>
      <c r="AK82" s="59"/>
      <c r="AL82" s="60"/>
      <c r="AM82" s="17"/>
      <c r="AN82" s="17"/>
      <c r="AO82" s="58"/>
      <c r="AP82" s="50"/>
      <c r="AQ82" s="50"/>
      <c r="AR82" s="50"/>
      <c r="AS82" s="50"/>
      <c r="AT82" s="50"/>
      <c r="AU82" s="50"/>
      <c r="AV82" s="59"/>
      <c r="AW82" s="60"/>
      <c r="AX82" s="17"/>
      <c r="AY82" s="17"/>
      <c r="AZ82" s="58"/>
      <c r="BA82" s="50"/>
      <c r="BB82" s="50"/>
      <c r="BC82" s="50"/>
      <c r="BD82" s="50"/>
      <c r="BE82" s="50"/>
      <c r="BF82" s="50"/>
      <c r="BG82" s="59"/>
      <c r="BH82" s="60"/>
      <c r="BI82" s="17"/>
      <c r="BJ82" s="17"/>
      <c r="BK82" s="58"/>
      <c r="BL82" s="50"/>
      <c r="BM82" s="50"/>
      <c r="BN82" s="50"/>
      <c r="BO82" s="50"/>
      <c r="BP82" s="50"/>
      <c r="BQ82" s="50"/>
      <c r="BR82" s="59"/>
      <c r="BS82" s="60"/>
      <c r="BT82" s="17"/>
      <c r="BU82" s="17"/>
      <c r="BV82" s="58"/>
      <c r="BW82" s="50"/>
      <c r="BX82" s="50"/>
      <c r="BY82" s="50"/>
      <c r="BZ82" s="50"/>
      <c r="CA82" s="50"/>
      <c r="CB82" s="50"/>
      <c r="CC82" s="59"/>
      <c r="CD82" s="60"/>
      <c r="CE82" s="17"/>
      <c r="CF82" s="17"/>
      <c r="CG82" s="58"/>
      <c r="CH82" s="50"/>
      <c r="CI82" s="50"/>
      <c r="CJ82" s="50"/>
      <c r="CK82" s="50"/>
      <c r="CL82" s="50"/>
      <c r="CM82" s="50"/>
      <c r="CN82" s="59"/>
      <c r="CO82" s="60"/>
      <c r="CP82" s="17"/>
      <c r="CQ82" s="17"/>
      <c r="CR82" s="58"/>
      <c r="CS82" s="50"/>
      <c r="CT82" s="50"/>
      <c r="CU82" s="50"/>
      <c r="CV82" s="50"/>
      <c r="CW82" s="50"/>
      <c r="CX82" s="50"/>
      <c r="CY82" s="59"/>
      <c r="CZ82" s="60"/>
      <c r="DA82" s="17"/>
      <c r="DB82" s="17"/>
      <c r="DC82" s="58"/>
      <c r="DD82" s="50"/>
      <c r="DE82" s="50"/>
      <c r="DF82" s="50"/>
      <c r="DG82" s="50"/>
      <c r="DH82" s="50"/>
      <c r="DI82" s="50"/>
      <c r="DJ82" s="59"/>
      <c r="DK82" s="60"/>
      <c r="DL82" s="17"/>
      <c r="DM82" s="17"/>
      <c r="DN82" s="58"/>
      <c r="DO82" s="50"/>
      <c r="DP82" s="50"/>
      <c r="DQ82" s="50"/>
      <c r="DR82" s="50"/>
      <c r="DS82" s="50"/>
      <c r="DT82" s="50"/>
      <c r="DU82" s="59"/>
      <c r="DV82" s="60"/>
      <c r="DW82" s="17"/>
      <c r="DX82" s="17"/>
      <c r="DY82" s="58"/>
      <c r="DZ82" s="50"/>
      <c r="EA82" s="50"/>
      <c r="EB82" s="50"/>
      <c r="EC82" s="50"/>
      <c r="ED82" s="50"/>
      <c r="EE82" s="50"/>
      <c r="EF82" s="59"/>
      <c r="EG82" s="60"/>
      <c r="EH82" s="17"/>
      <c r="EI82" s="17"/>
      <c r="EJ82" s="58"/>
      <c r="EK82" s="50"/>
      <c r="EL82" s="50"/>
      <c r="EM82" s="50"/>
      <c r="EN82" s="50"/>
      <c r="EO82" s="50"/>
      <c r="EP82" s="50"/>
      <c r="EQ82" s="59"/>
      <c r="ER82" s="60"/>
      <c r="ES82" s="17"/>
      <c r="ET82" s="17"/>
      <c r="EU82" s="58"/>
      <c r="EV82" s="50"/>
      <c r="EW82" s="50"/>
      <c r="EX82" s="50"/>
      <c r="EY82" s="50"/>
      <c r="EZ82" s="50"/>
      <c r="FA82" s="50"/>
      <c r="FB82" s="59"/>
      <c r="FC82" s="60"/>
      <c r="FD82" s="17"/>
      <c r="FE82" s="17"/>
      <c r="FF82" s="58"/>
      <c r="FG82" s="50"/>
      <c r="FH82" s="50"/>
      <c r="FI82" s="50"/>
      <c r="FJ82" s="50"/>
      <c r="FK82" s="50"/>
      <c r="FL82" s="50"/>
      <c r="FM82" s="59"/>
      <c r="FN82" s="60"/>
      <c r="FO82" s="17"/>
      <c r="FP82" s="17"/>
      <c r="FQ82" s="58"/>
      <c r="FR82" s="50"/>
      <c r="FS82" s="50"/>
      <c r="FT82" s="50"/>
      <c r="FU82" s="50"/>
      <c r="FV82" s="50"/>
      <c r="FW82" s="50"/>
      <c r="FX82" s="59"/>
      <c r="FY82" s="60"/>
      <c r="FZ82" s="17"/>
      <c r="GA82" s="17"/>
      <c r="GB82" s="58"/>
      <c r="GC82" s="50"/>
      <c r="GD82" s="50"/>
      <c r="GE82" s="50"/>
      <c r="GF82" s="50"/>
      <c r="GG82" s="50"/>
      <c r="GH82" s="50"/>
      <c r="GI82" s="59"/>
      <c r="GJ82" s="60"/>
      <c r="GK82" s="17"/>
      <c r="GL82" s="17"/>
      <c r="GM82" s="58"/>
      <c r="GN82" s="50"/>
      <c r="GO82" s="50"/>
      <c r="GP82" s="50"/>
      <c r="GQ82" s="50"/>
      <c r="GR82" s="50"/>
      <c r="GS82" s="50"/>
      <c r="GT82" s="59"/>
      <c r="GU82" s="60"/>
      <c r="GV82" s="17"/>
      <c r="GW82" s="17"/>
      <c r="GX82" s="58"/>
      <c r="GY82" s="50"/>
      <c r="GZ82" s="50"/>
      <c r="HA82" s="50"/>
      <c r="HB82" s="50"/>
      <c r="HC82" s="50"/>
      <c r="HD82" s="50"/>
      <c r="HE82" s="59"/>
      <c r="HF82" s="60"/>
      <c r="HG82" s="17"/>
      <c r="HH82" s="17"/>
      <c r="HI82" s="58"/>
      <c r="HJ82" s="50"/>
      <c r="HK82" s="50"/>
      <c r="HL82" s="50"/>
      <c r="HM82" s="50"/>
      <c r="HN82" s="50"/>
      <c r="HO82" s="50"/>
      <c r="HP82" s="59"/>
      <c r="HQ82" s="60"/>
      <c r="HR82" s="17"/>
      <c r="HS82" s="17"/>
    </row>
    <row r="83" spans="1:227" x14ac:dyDescent="0.3">
      <c r="A83" s="65"/>
      <c r="B83" s="66"/>
      <c r="C83" s="67"/>
      <c r="D83" s="67"/>
      <c r="E83" s="59"/>
      <c r="F83" s="59"/>
      <c r="G83" s="17"/>
      <c r="H83" s="58"/>
      <c r="I83" s="50"/>
      <c r="J83" s="50"/>
      <c r="K83" s="50"/>
      <c r="L83" s="50"/>
      <c r="M83" s="50"/>
      <c r="N83" s="50"/>
      <c r="O83" s="59"/>
      <c r="P83" s="60"/>
      <c r="Q83" s="17"/>
      <c r="R83" s="17"/>
      <c r="S83" s="58"/>
      <c r="T83" s="50"/>
      <c r="U83" s="50"/>
      <c r="V83" s="50"/>
      <c r="W83" s="50"/>
      <c r="X83" s="50"/>
      <c r="Y83" s="50"/>
      <c r="Z83" s="59"/>
      <c r="AA83" s="60"/>
      <c r="AB83" s="17"/>
      <c r="AC83" s="17"/>
      <c r="AD83" s="58"/>
      <c r="AE83" s="50"/>
      <c r="AF83" s="50"/>
      <c r="AG83" s="50"/>
      <c r="AH83" s="50"/>
      <c r="AI83" s="50"/>
      <c r="AJ83" s="50"/>
      <c r="AK83" s="59"/>
      <c r="AL83" s="60"/>
      <c r="AM83" s="17"/>
      <c r="AN83" s="17"/>
      <c r="AO83" s="58"/>
      <c r="AP83" s="50"/>
      <c r="AQ83" s="50"/>
      <c r="AR83" s="50"/>
      <c r="AS83" s="50"/>
      <c r="AT83" s="50"/>
      <c r="AU83" s="50"/>
      <c r="AV83" s="59"/>
      <c r="AW83" s="60"/>
      <c r="AX83" s="17"/>
      <c r="AY83" s="17"/>
      <c r="AZ83" s="58"/>
      <c r="BA83" s="50"/>
      <c r="BB83" s="50"/>
      <c r="BC83" s="50"/>
      <c r="BD83" s="50"/>
      <c r="BE83" s="50"/>
      <c r="BF83" s="50"/>
      <c r="BG83" s="59"/>
      <c r="BH83" s="60"/>
      <c r="BI83" s="17"/>
      <c r="BJ83" s="17"/>
      <c r="BK83" s="58"/>
      <c r="BL83" s="50"/>
      <c r="BM83" s="50"/>
      <c r="BN83" s="50"/>
      <c r="BO83" s="50"/>
      <c r="BP83" s="50"/>
      <c r="BQ83" s="50"/>
      <c r="BR83" s="59"/>
      <c r="BS83" s="60"/>
      <c r="BT83" s="17"/>
      <c r="BU83" s="17"/>
      <c r="BV83" s="58"/>
      <c r="BW83" s="50"/>
      <c r="BX83" s="50"/>
      <c r="BY83" s="50"/>
      <c r="BZ83" s="50"/>
      <c r="CA83" s="50"/>
      <c r="CB83" s="50"/>
      <c r="CC83" s="59"/>
      <c r="CD83" s="60"/>
      <c r="CE83" s="17"/>
      <c r="CF83" s="17"/>
      <c r="CG83" s="58"/>
      <c r="CH83" s="50"/>
      <c r="CI83" s="50"/>
      <c r="CJ83" s="50"/>
      <c r="CK83" s="50"/>
      <c r="CL83" s="50"/>
      <c r="CM83" s="50"/>
      <c r="CN83" s="59"/>
      <c r="CO83" s="60"/>
      <c r="CP83" s="17"/>
      <c r="CQ83" s="17"/>
      <c r="CR83" s="58"/>
      <c r="CS83" s="50"/>
      <c r="CT83" s="50"/>
      <c r="CU83" s="50"/>
      <c r="CV83" s="50"/>
      <c r="CW83" s="50"/>
      <c r="CX83" s="50"/>
      <c r="CY83" s="59"/>
      <c r="CZ83" s="60"/>
      <c r="DA83" s="17"/>
      <c r="DB83" s="17"/>
      <c r="DC83" s="58"/>
      <c r="DD83" s="50"/>
      <c r="DE83" s="50"/>
      <c r="DF83" s="50"/>
      <c r="DG83" s="50"/>
      <c r="DH83" s="50"/>
      <c r="DI83" s="50"/>
      <c r="DJ83" s="59"/>
      <c r="DK83" s="60"/>
      <c r="DL83" s="17"/>
      <c r="DM83" s="17"/>
      <c r="DN83" s="58"/>
      <c r="DO83" s="50"/>
      <c r="DP83" s="50"/>
      <c r="DQ83" s="50"/>
      <c r="DR83" s="50"/>
      <c r="DS83" s="50"/>
      <c r="DT83" s="50"/>
      <c r="DU83" s="59"/>
      <c r="DV83" s="60"/>
      <c r="DW83" s="17"/>
      <c r="DX83" s="17"/>
      <c r="DY83" s="58"/>
      <c r="DZ83" s="50"/>
      <c r="EA83" s="50"/>
      <c r="EB83" s="50"/>
      <c r="EC83" s="50"/>
      <c r="ED83" s="50"/>
      <c r="EE83" s="50"/>
      <c r="EF83" s="59"/>
      <c r="EG83" s="60"/>
      <c r="EH83" s="17"/>
      <c r="EI83" s="17"/>
      <c r="EJ83" s="58"/>
      <c r="EK83" s="50"/>
      <c r="EL83" s="50"/>
      <c r="EM83" s="50"/>
      <c r="EN83" s="50"/>
      <c r="EO83" s="50"/>
      <c r="EP83" s="50"/>
      <c r="EQ83" s="59"/>
      <c r="ER83" s="60"/>
      <c r="ES83" s="17"/>
      <c r="ET83" s="17"/>
      <c r="EU83" s="58"/>
      <c r="EV83" s="50"/>
      <c r="EW83" s="50"/>
      <c r="EX83" s="50"/>
      <c r="EY83" s="50"/>
      <c r="EZ83" s="50"/>
      <c r="FA83" s="50"/>
      <c r="FB83" s="59"/>
      <c r="FC83" s="60"/>
      <c r="FD83" s="17"/>
      <c r="FE83" s="17"/>
      <c r="FF83" s="58"/>
      <c r="FG83" s="50"/>
      <c r="FH83" s="50"/>
      <c r="FI83" s="50"/>
      <c r="FJ83" s="50"/>
      <c r="FK83" s="50"/>
      <c r="FL83" s="50"/>
      <c r="FM83" s="59"/>
      <c r="FN83" s="60"/>
      <c r="FO83" s="17"/>
      <c r="FP83" s="17"/>
      <c r="FQ83" s="58"/>
      <c r="FR83" s="50"/>
      <c r="FS83" s="50"/>
      <c r="FT83" s="50"/>
      <c r="FU83" s="50"/>
      <c r="FV83" s="50"/>
      <c r="FW83" s="50"/>
      <c r="FX83" s="59"/>
      <c r="FY83" s="60"/>
      <c r="FZ83" s="17"/>
      <c r="GA83" s="17"/>
      <c r="GB83" s="58"/>
      <c r="GC83" s="50"/>
      <c r="GD83" s="50"/>
      <c r="GE83" s="50"/>
      <c r="GF83" s="50"/>
      <c r="GG83" s="50"/>
      <c r="GH83" s="50"/>
      <c r="GI83" s="59"/>
      <c r="GJ83" s="60"/>
      <c r="GK83" s="17"/>
      <c r="GL83" s="17"/>
      <c r="GM83" s="58"/>
      <c r="GN83" s="50"/>
      <c r="GO83" s="50"/>
      <c r="GP83" s="50"/>
      <c r="GQ83" s="50"/>
      <c r="GR83" s="50"/>
      <c r="GS83" s="50"/>
      <c r="GT83" s="59"/>
      <c r="GU83" s="60"/>
      <c r="GV83" s="17"/>
      <c r="GW83" s="17"/>
      <c r="GX83" s="58"/>
      <c r="GY83" s="50"/>
      <c r="GZ83" s="50"/>
      <c r="HA83" s="50"/>
      <c r="HB83" s="50"/>
      <c r="HC83" s="50"/>
      <c r="HD83" s="50"/>
      <c r="HE83" s="59"/>
      <c r="HF83" s="60"/>
      <c r="HG83" s="17"/>
      <c r="HH83" s="17"/>
      <c r="HI83" s="58"/>
      <c r="HJ83" s="50"/>
      <c r="HK83" s="50"/>
      <c r="HL83" s="50"/>
      <c r="HM83" s="50"/>
      <c r="HN83" s="50"/>
      <c r="HO83" s="50"/>
      <c r="HP83" s="59"/>
      <c r="HQ83" s="60"/>
      <c r="HR83" s="17"/>
      <c r="HS83" s="17"/>
    </row>
    <row r="84" spans="1:227" x14ac:dyDescent="0.3">
      <c r="A84" s="65"/>
      <c r="B84" s="66"/>
      <c r="C84" s="67"/>
      <c r="D84" s="67"/>
      <c r="E84" s="59"/>
      <c r="F84" s="59"/>
      <c r="G84" s="17"/>
      <c r="H84" s="58"/>
      <c r="I84" s="50"/>
      <c r="J84" s="50"/>
      <c r="K84" s="50"/>
      <c r="L84" s="50"/>
      <c r="M84" s="50"/>
      <c r="N84" s="50"/>
      <c r="O84" s="59"/>
      <c r="P84" s="60"/>
      <c r="Q84" s="17"/>
      <c r="R84" s="17"/>
      <c r="S84" s="58"/>
      <c r="T84" s="50"/>
      <c r="U84" s="50"/>
      <c r="V84" s="50"/>
      <c r="W84" s="50"/>
      <c r="X84" s="50"/>
      <c r="Y84" s="50"/>
      <c r="Z84" s="59"/>
      <c r="AA84" s="60"/>
      <c r="AB84" s="17"/>
      <c r="AC84" s="17"/>
      <c r="AD84" s="58"/>
      <c r="AE84" s="50"/>
      <c r="AF84" s="50"/>
      <c r="AG84" s="50"/>
      <c r="AH84" s="50"/>
      <c r="AI84" s="50"/>
      <c r="AJ84" s="50"/>
      <c r="AK84" s="59"/>
      <c r="AL84" s="60"/>
      <c r="AM84" s="17"/>
      <c r="AN84" s="17"/>
      <c r="AO84" s="58"/>
      <c r="AP84" s="50"/>
      <c r="AQ84" s="50"/>
      <c r="AR84" s="50"/>
      <c r="AS84" s="50"/>
      <c r="AT84" s="50"/>
      <c r="AU84" s="50"/>
      <c r="AV84" s="59"/>
      <c r="AW84" s="60"/>
      <c r="AX84" s="17"/>
      <c r="AY84" s="17"/>
      <c r="AZ84" s="58"/>
      <c r="BA84" s="50"/>
      <c r="BB84" s="50"/>
      <c r="BC84" s="50"/>
      <c r="BD84" s="50"/>
      <c r="BE84" s="50"/>
      <c r="BF84" s="50"/>
      <c r="BG84" s="59"/>
      <c r="BH84" s="60"/>
      <c r="BI84" s="17"/>
      <c r="BJ84" s="17"/>
      <c r="BK84" s="58"/>
      <c r="BL84" s="50"/>
      <c r="BM84" s="50"/>
      <c r="BN84" s="50"/>
      <c r="BO84" s="50"/>
      <c r="BP84" s="50"/>
      <c r="BQ84" s="50"/>
      <c r="BR84" s="59"/>
      <c r="BS84" s="60"/>
      <c r="BT84" s="17"/>
      <c r="BU84" s="17"/>
      <c r="BV84" s="58"/>
      <c r="BW84" s="50"/>
      <c r="BX84" s="50"/>
      <c r="BY84" s="50"/>
      <c r="BZ84" s="50"/>
      <c r="CA84" s="50"/>
      <c r="CB84" s="50"/>
      <c r="CC84" s="59"/>
      <c r="CD84" s="60"/>
      <c r="CE84" s="17"/>
      <c r="CF84" s="17"/>
      <c r="CG84" s="58"/>
      <c r="CH84" s="50"/>
      <c r="CI84" s="50"/>
      <c r="CJ84" s="50"/>
      <c r="CK84" s="50"/>
      <c r="CL84" s="50"/>
      <c r="CM84" s="50"/>
      <c r="CN84" s="59"/>
      <c r="CO84" s="60"/>
      <c r="CP84" s="17"/>
      <c r="CQ84" s="17"/>
      <c r="CR84" s="58"/>
      <c r="CS84" s="50"/>
      <c r="CT84" s="50"/>
      <c r="CU84" s="50"/>
      <c r="CV84" s="50"/>
      <c r="CW84" s="50"/>
      <c r="CX84" s="50"/>
      <c r="CY84" s="59"/>
      <c r="CZ84" s="60"/>
      <c r="DA84" s="17"/>
      <c r="DB84" s="17"/>
      <c r="DC84" s="58"/>
      <c r="DD84" s="50"/>
      <c r="DE84" s="50"/>
      <c r="DF84" s="50"/>
      <c r="DG84" s="50"/>
      <c r="DH84" s="50"/>
      <c r="DI84" s="50"/>
      <c r="DJ84" s="59"/>
      <c r="DK84" s="60"/>
      <c r="DL84" s="17"/>
      <c r="DM84" s="17"/>
      <c r="DN84" s="58"/>
      <c r="DO84" s="50"/>
      <c r="DP84" s="50"/>
      <c r="DQ84" s="50"/>
      <c r="DR84" s="50"/>
      <c r="DS84" s="50"/>
      <c r="DT84" s="50"/>
      <c r="DU84" s="59"/>
      <c r="DV84" s="60"/>
      <c r="DW84" s="17"/>
      <c r="DX84" s="17"/>
      <c r="DY84" s="58"/>
      <c r="DZ84" s="50"/>
      <c r="EA84" s="50"/>
      <c r="EB84" s="50"/>
      <c r="EC84" s="50"/>
      <c r="ED84" s="50"/>
      <c r="EE84" s="50"/>
      <c r="EF84" s="59"/>
      <c r="EG84" s="60"/>
      <c r="EH84" s="17"/>
      <c r="EI84" s="17"/>
      <c r="EJ84" s="58"/>
      <c r="EK84" s="50"/>
      <c r="EL84" s="50"/>
      <c r="EM84" s="50"/>
      <c r="EN84" s="50"/>
      <c r="EO84" s="50"/>
      <c r="EP84" s="50"/>
      <c r="EQ84" s="59"/>
      <c r="ER84" s="60"/>
      <c r="ES84" s="17"/>
      <c r="ET84" s="17"/>
      <c r="EU84" s="58"/>
      <c r="EV84" s="50"/>
      <c r="EW84" s="50"/>
      <c r="EX84" s="50"/>
      <c r="EY84" s="50"/>
      <c r="EZ84" s="50"/>
      <c r="FA84" s="50"/>
      <c r="FB84" s="59"/>
      <c r="FC84" s="60"/>
      <c r="FD84" s="17"/>
      <c r="FE84" s="17"/>
      <c r="FF84" s="58"/>
      <c r="FG84" s="50"/>
      <c r="FH84" s="50"/>
      <c r="FI84" s="50"/>
      <c r="FJ84" s="50"/>
      <c r="FK84" s="50"/>
      <c r="FL84" s="50"/>
      <c r="FM84" s="59"/>
      <c r="FN84" s="60"/>
      <c r="FO84" s="17"/>
      <c r="FP84" s="17"/>
      <c r="FQ84" s="58"/>
      <c r="FR84" s="50"/>
      <c r="FS84" s="50"/>
      <c r="FT84" s="50"/>
      <c r="FU84" s="50"/>
      <c r="FV84" s="50"/>
      <c r="FW84" s="50"/>
      <c r="FX84" s="59"/>
      <c r="FY84" s="60"/>
      <c r="FZ84" s="17"/>
      <c r="GA84" s="17"/>
      <c r="GB84" s="58"/>
      <c r="GC84" s="50"/>
      <c r="GD84" s="50"/>
      <c r="GE84" s="50"/>
      <c r="GF84" s="50"/>
      <c r="GG84" s="50"/>
      <c r="GH84" s="50"/>
      <c r="GI84" s="59"/>
      <c r="GJ84" s="60"/>
      <c r="GK84" s="17"/>
      <c r="GL84" s="17"/>
      <c r="GM84" s="58"/>
      <c r="GN84" s="50"/>
      <c r="GO84" s="50"/>
      <c r="GP84" s="50"/>
      <c r="GQ84" s="50"/>
      <c r="GR84" s="50"/>
      <c r="GS84" s="50"/>
      <c r="GT84" s="59"/>
      <c r="GU84" s="60"/>
      <c r="GV84" s="17"/>
      <c r="GW84" s="17"/>
      <c r="GX84" s="58"/>
      <c r="GY84" s="50"/>
      <c r="GZ84" s="50"/>
      <c r="HA84" s="50"/>
      <c r="HB84" s="50"/>
      <c r="HC84" s="50"/>
      <c r="HD84" s="50"/>
      <c r="HE84" s="59"/>
      <c r="HF84" s="60"/>
      <c r="HG84" s="17"/>
      <c r="HH84" s="17"/>
      <c r="HI84" s="58"/>
      <c r="HJ84" s="50"/>
      <c r="HK84" s="50"/>
      <c r="HL84" s="50"/>
      <c r="HM84" s="50"/>
      <c r="HN84" s="50"/>
      <c r="HO84" s="50"/>
      <c r="HP84" s="59"/>
      <c r="HQ84" s="60"/>
      <c r="HR84" s="17"/>
      <c r="HS84" s="17"/>
    </row>
    <row r="85" spans="1:227" x14ac:dyDescent="0.3">
      <c r="A85" s="65"/>
      <c r="B85" s="66"/>
      <c r="C85" s="67"/>
      <c r="D85" s="67"/>
    </row>
    <row r="86" spans="1:227" x14ac:dyDescent="0.3">
      <c r="A86" s="65"/>
      <c r="B86" s="66"/>
      <c r="C86" s="67"/>
      <c r="D86" s="67"/>
    </row>
    <row r="87" spans="1:227" x14ac:dyDescent="0.3">
      <c r="A87" s="65"/>
      <c r="B87" s="66"/>
      <c r="C87" s="67"/>
      <c r="D87" s="67"/>
    </row>
    <row r="88" spans="1:227" x14ac:dyDescent="0.3">
      <c r="A88" s="65"/>
      <c r="B88" s="66"/>
      <c r="C88" s="67"/>
      <c r="D88" s="67"/>
    </row>
    <row r="89" spans="1:227" x14ac:dyDescent="0.3">
      <c r="A89" s="65"/>
      <c r="B89" s="66"/>
      <c r="C89" s="67"/>
      <c r="D89" s="67"/>
      <c r="E89" s="59"/>
      <c r="F89" s="59"/>
      <c r="G89" s="17"/>
      <c r="H89" s="58"/>
      <c r="I89" s="50"/>
      <c r="J89" s="50"/>
      <c r="K89" s="50"/>
      <c r="L89" s="50"/>
      <c r="M89" s="50"/>
      <c r="N89" s="50"/>
      <c r="O89" s="59"/>
      <c r="P89" s="60"/>
      <c r="Q89" s="17"/>
      <c r="R89" s="17"/>
      <c r="S89" s="58"/>
      <c r="T89" s="50"/>
      <c r="U89" s="50"/>
      <c r="V89" s="50"/>
      <c r="W89" s="50"/>
      <c r="X89" s="50"/>
      <c r="Y89" s="50"/>
      <c r="Z89" s="59"/>
      <c r="AA89" s="60"/>
      <c r="AB89" s="17"/>
      <c r="AC89" s="17"/>
      <c r="AD89" s="58"/>
      <c r="AE89" s="50"/>
      <c r="AF89" s="50"/>
      <c r="AG89" s="50"/>
      <c r="AH89" s="50"/>
      <c r="AI89" s="50"/>
      <c r="AJ89" s="50"/>
      <c r="AK89" s="59"/>
      <c r="AL89" s="60"/>
      <c r="AM89" s="17"/>
      <c r="AN89" s="17"/>
      <c r="AO89" s="58"/>
      <c r="AP89" s="50"/>
      <c r="AQ89" s="50"/>
      <c r="AR89" s="50"/>
      <c r="AS89" s="50"/>
      <c r="AT89" s="50"/>
      <c r="AU89" s="50"/>
      <c r="AV89" s="59"/>
      <c r="AW89" s="60"/>
      <c r="AX89" s="17"/>
      <c r="AY89" s="17"/>
      <c r="AZ89" s="58"/>
      <c r="BA89" s="50"/>
      <c r="BB89" s="50"/>
      <c r="BC89" s="50"/>
      <c r="BD89" s="50"/>
      <c r="BE89" s="50"/>
      <c r="BF89" s="50"/>
      <c r="BG89" s="59"/>
      <c r="BH89" s="60"/>
      <c r="BI89" s="17"/>
      <c r="BJ89" s="17"/>
      <c r="BK89" s="58"/>
      <c r="BL89" s="50"/>
      <c r="BM89" s="50"/>
      <c r="BN89" s="50"/>
      <c r="BO89" s="50"/>
      <c r="BP89" s="50"/>
      <c r="BQ89" s="50"/>
      <c r="BR89" s="59"/>
      <c r="BS89" s="60"/>
      <c r="BT89" s="17"/>
      <c r="BU89" s="17"/>
      <c r="BV89" s="58"/>
      <c r="BW89" s="50"/>
      <c r="BX89" s="50"/>
      <c r="BY89" s="50"/>
      <c r="BZ89" s="50"/>
      <c r="CA89" s="50"/>
      <c r="CB89" s="50"/>
      <c r="CC89" s="59"/>
      <c r="CD89" s="60"/>
      <c r="CE89" s="17"/>
      <c r="CF89" s="17"/>
      <c r="CG89" s="58"/>
      <c r="CH89" s="50"/>
      <c r="CI89" s="50"/>
      <c r="CJ89" s="50"/>
      <c r="CK89" s="50"/>
      <c r="CL89" s="50"/>
      <c r="CM89" s="50"/>
      <c r="CN89" s="59"/>
      <c r="CO89" s="60"/>
      <c r="CP89" s="17"/>
      <c r="CQ89" s="17"/>
      <c r="CR89" s="58"/>
      <c r="CS89" s="50"/>
      <c r="CT89" s="50"/>
      <c r="CU89" s="50"/>
      <c r="CV89" s="50"/>
      <c r="CW89" s="50"/>
      <c r="CX89" s="50"/>
      <c r="CY89" s="59"/>
      <c r="CZ89" s="60"/>
      <c r="DA89" s="17"/>
      <c r="DB89" s="17"/>
      <c r="DC89" s="58"/>
      <c r="DD89" s="50"/>
      <c r="DE89" s="50"/>
      <c r="DF89" s="50"/>
      <c r="DG89" s="50"/>
      <c r="DH89" s="50"/>
      <c r="DI89" s="50"/>
      <c r="DJ89" s="59"/>
      <c r="DK89" s="60"/>
      <c r="DL89" s="17"/>
      <c r="DM89" s="17"/>
      <c r="DN89" s="58"/>
      <c r="DO89" s="50"/>
      <c r="DP89" s="50"/>
      <c r="DQ89" s="50"/>
      <c r="DR89" s="50"/>
      <c r="DS89" s="50"/>
      <c r="DT89" s="50"/>
      <c r="DU89" s="59"/>
      <c r="DV89" s="60"/>
      <c r="DW89" s="17"/>
      <c r="DX89" s="17"/>
      <c r="DY89" s="58"/>
      <c r="DZ89" s="50"/>
      <c r="EA89" s="50"/>
      <c r="EB89" s="50"/>
      <c r="EC89" s="50"/>
      <c r="ED89" s="50"/>
      <c r="EE89" s="50"/>
      <c r="EF89" s="59"/>
      <c r="EG89" s="60"/>
      <c r="EH89" s="17"/>
      <c r="EI89" s="17"/>
      <c r="EJ89" s="58"/>
      <c r="EK89" s="50"/>
      <c r="EL89" s="50"/>
      <c r="EM89" s="50"/>
      <c r="EN89" s="50"/>
      <c r="EO89" s="50"/>
      <c r="EP89" s="50"/>
      <c r="EQ89" s="59"/>
      <c r="ER89" s="60"/>
      <c r="ES89" s="17"/>
      <c r="ET89" s="17"/>
      <c r="EU89" s="58"/>
      <c r="EV89" s="50"/>
      <c r="EW89" s="50"/>
      <c r="EX89" s="50"/>
      <c r="EY89" s="50"/>
      <c r="EZ89" s="50"/>
      <c r="FA89" s="50"/>
      <c r="FB89" s="59"/>
      <c r="FC89" s="60"/>
      <c r="FD89" s="17"/>
      <c r="FE89" s="17"/>
      <c r="FF89" s="58"/>
      <c r="FG89" s="50"/>
      <c r="FH89" s="50"/>
      <c r="FI89" s="50"/>
      <c r="FJ89" s="50"/>
      <c r="FK89" s="50"/>
      <c r="FL89" s="50"/>
      <c r="FM89" s="59"/>
      <c r="FN89" s="60"/>
      <c r="FO89" s="17"/>
      <c r="FP89" s="17"/>
      <c r="FQ89" s="58"/>
      <c r="FR89" s="50"/>
      <c r="FS89" s="50"/>
      <c r="FT89" s="50"/>
      <c r="FU89" s="50"/>
      <c r="FV89" s="50"/>
      <c r="FW89" s="50"/>
      <c r="FX89" s="59"/>
      <c r="FY89" s="60"/>
      <c r="FZ89" s="17"/>
      <c r="GA89" s="17"/>
      <c r="GB89" s="58"/>
      <c r="GC89" s="50"/>
      <c r="GD89" s="50"/>
      <c r="GE89" s="50"/>
      <c r="GF89" s="50"/>
      <c r="GG89" s="50"/>
      <c r="GH89" s="50"/>
      <c r="GI89" s="59"/>
      <c r="GJ89" s="60"/>
      <c r="GK89" s="17"/>
      <c r="GL89" s="17"/>
      <c r="GM89" s="58"/>
      <c r="GN89" s="50"/>
      <c r="GO89" s="50"/>
      <c r="GP89" s="50"/>
      <c r="GQ89" s="50"/>
      <c r="GR89" s="50"/>
      <c r="GS89" s="50"/>
      <c r="GT89" s="59"/>
      <c r="GU89" s="60"/>
      <c r="GV89" s="17"/>
      <c r="GW89" s="17"/>
      <c r="GX89" s="58"/>
      <c r="GY89" s="50"/>
      <c r="GZ89" s="50"/>
      <c r="HA89" s="50"/>
      <c r="HB89" s="50"/>
      <c r="HC89" s="50"/>
      <c r="HD89" s="50"/>
      <c r="HE89" s="59"/>
      <c r="HF89" s="60"/>
      <c r="HG89" s="17"/>
      <c r="HH89" s="17"/>
      <c r="HI89" s="58"/>
      <c r="HJ89" s="50"/>
      <c r="HK89" s="50"/>
      <c r="HL89" s="50"/>
      <c r="HM89" s="50"/>
      <c r="HN89" s="50"/>
      <c r="HO89" s="50"/>
      <c r="HP89" s="59"/>
      <c r="HQ89" s="60"/>
      <c r="HR89" s="17"/>
      <c r="HS89" s="17"/>
    </row>
    <row r="90" spans="1:227" x14ac:dyDescent="0.3">
      <c r="A90" s="65"/>
      <c r="B90" s="66"/>
      <c r="C90" s="67"/>
      <c r="D90" s="67"/>
      <c r="E90" s="59"/>
      <c r="F90" s="59"/>
      <c r="G90" s="17"/>
      <c r="H90" s="58"/>
      <c r="I90" s="50"/>
      <c r="J90" s="50"/>
      <c r="K90" s="50"/>
      <c r="L90" s="50"/>
      <c r="M90" s="50"/>
      <c r="N90" s="50"/>
      <c r="O90" s="59"/>
      <c r="P90" s="60"/>
      <c r="Q90" s="17"/>
      <c r="R90" s="17"/>
      <c r="S90" s="58"/>
      <c r="T90" s="50"/>
      <c r="U90" s="50"/>
      <c r="V90" s="50"/>
      <c r="W90" s="50"/>
      <c r="X90" s="50"/>
      <c r="Y90" s="50"/>
      <c r="Z90" s="59"/>
      <c r="AA90" s="60"/>
      <c r="AB90" s="17"/>
      <c r="AC90" s="17"/>
      <c r="AD90" s="58"/>
      <c r="AE90" s="50"/>
      <c r="AF90" s="50"/>
      <c r="AG90" s="50"/>
      <c r="AH90" s="50"/>
      <c r="AI90" s="50"/>
      <c r="AJ90" s="50"/>
      <c r="AK90" s="59"/>
      <c r="AL90" s="60"/>
      <c r="AM90" s="17"/>
      <c r="AN90" s="17"/>
      <c r="AO90" s="58"/>
      <c r="AP90" s="50"/>
      <c r="AQ90" s="50"/>
      <c r="AR90" s="50"/>
      <c r="AS90" s="50"/>
      <c r="AT90" s="50"/>
      <c r="AU90" s="50"/>
      <c r="AV90" s="59"/>
      <c r="AW90" s="60"/>
      <c r="AX90" s="17"/>
      <c r="AY90" s="17"/>
      <c r="AZ90" s="58"/>
      <c r="BA90" s="50"/>
      <c r="BB90" s="50"/>
      <c r="BC90" s="50"/>
      <c r="BD90" s="50"/>
      <c r="BE90" s="50"/>
      <c r="BF90" s="50"/>
      <c r="BG90" s="59"/>
      <c r="BH90" s="60"/>
      <c r="BI90" s="17"/>
      <c r="BJ90" s="17"/>
      <c r="BK90" s="58"/>
      <c r="BL90" s="50"/>
      <c r="BM90" s="50"/>
      <c r="BN90" s="50"/>
      <c r="BO90" s="50"/>
      <c r="BP90" s="50"/>
      <c r="BQ90" s="50"/>
      <c r="BR90" s="59"/>
      <c r="BS90" s="60"/>
      <c r="BT90" s="17"/>
      <c r="BU90" s="17"/>
      <c r="BV90" s="58"/>
      <c r="BW90" s="50"/>
      <c r="BX90" s="50"/>
      <c r="BY90" s="50"/>
      <c r="BZ90" s="50"/>
      <c r="CA90" s="50"/>
      <c r="CB90" s="50"/>
      <c r="CC90" s="59"/>
      <c r="CD90" s="60"/>
      <c r="CE90" s="17"/>
      <c r="CF90" s="17"/>
      <c r="CG90" s="58"/>
      <c r="CH90" s="50"/>
      <c r="CI90" s="50"/>
      <c r="CJ90" s="50"/>
      <c r="CK90" s="50"/>
      <c r="CL90" s="50"/>
      <c r="CM90" s="50"/>
      <c r="CN90" s="59"/>
      <c r="CO90" s="60"/>
      <c r="CP90" s="17"/>
      <c r="CQ90" s="17"/>
      <c r="CR90" s="58"/>
      <c r="CS90" s="50"/>
      <c r="CT90" s="50"/>
      <c r="CU90" s="50"/>
      <c r="CV90" s="50"/>
      <c r="CW90" s="50"/>
      <c r="CX90" s="50"/>
      <c r="CY90" s="59"/>
      <c r="CZ90" s="60"/>
      <c r="DA90" s="17"/>
      <c r="DB90" s="17"/>
      <c r="DC90" s="58"/>
      <c r="DD90" s="50"/>
      <c r="DE90" s="50"/>
      <c r="DF90" s="50"/>
      <c r="DG90" s="50"/>
      <c r="DH90" s="50"/>
      <c r="DI90" s="50"/>
      <c r="DJ90" s="59"/>
      <c r="DK90" s="60"/>
      <c r="DL90" s="17"/>
      <c r="DM90" s="17"/>
      <c r="DN90" s="58"/>
      <c r="DO90" s="50"/>
      <c r="DP90" s="50"/>
      <c r="DQ90" s="50"/>
      <c r="DR90" s="50"/>
      <c r="DS90" s="50"/>
      <c r="DT90" s="50"/>
      <c r="DU90" s="59"/>
      <c r="DV90" s="60"/>
      <c r="DW90" s="17"/>
      <c r="DX90" s="17"/>
      <c r="DY90" s="58"/>
      <c r="DZ90" s="50"/>
      <c r="EA90" s="50"/>
      <c r="EB90" s="50"/>
      <c r="EC90" s="50"/>
      <c r="ED90" s="50"/>
      <c r="EE90" s="50"/>
      <c r="EF90" s="59"/>
      <c r="EG90" s="60"/>
      <c r="EH90" s="17"/>
      <c r="EI90" s="17"/>
      <c r="EJ90" s="58"/>
      <c r="EK90" s="50"/>
      <c r="EL90" s="50"/>
      <c r="EM90" s="50"/>
      <c r="EN90" s="50"/>
      <c r="EO90" s="50"/>
      <c r="EP90" s="50"/>
      <c r="EQ90" s="59"/>
      <c r="ER90" s="60"/>
      <c r="ES90" s="17"/>
      <c r="ET90" s="17"/>
      <c r="EU90" s="58"/>
      <c r="EV90" s="50"/>
      <c r="EW90" s="50"/>
      <c r="EX90" s="50"/>
      <c r="EY90" s="50"/>
      <c r="EZ90" s="50"/>
      <c r="FA90" s="50"/>
      <c r="FB90" s="59"/>
      <c r="FC90" s="60"/>
      <c r="FD90" s="17"/>
      <c r="FE90" s="17"/>
      <c r="FF90" s="58"/>
      <c r="FG90" s="50"/>
      <c r="FH90" s="50"/>
      <c r="FI90" s="50"/>
      <c r="FJ90" s="50"/>
      <c r="FK90" s="50"/>
      <c r="FL90" s="50"/>
      <c r="FM90" s="59"/>
      <c r="FN90" s="60"/>
      <c r="FO90" s="17"/>
      <c r="FP90" s="17"/>
      <c r="FQ90" s="58"/>
      <c r="FR90" s="50"/>
      <c r="FS90" s="50"/>
      <c r="FT90" s="50"/>
      <c r="FU90" s="50"/>
      <c r="FV90" s="50"/>
      <c r="FW90" s="50"/>
      <c r="FX90" s="59"/>
      <c r="FY90" s="60"/>
      <c r="FZ90" s="17"/>
      <c r="GA90" s="17"/>
      <c r="GB90" s="58"/>
      <c r="GC90" s="50"/>
      <c r="GD90" s="50"/>
      <c r="GE90" s="50"/>
      <c r="GF90" s="50"/>
      <c r="GG90" s="50"/>
      <c r="GH90" s="50"/>
      <c r="GI90" s="59"/>
      <c r="GJ90" s="60"/>
      <c r="GK90" s="17"/>
      <c r="GL90" s="17"/>
      <c r="GM90" s="58"/>
      <c r="GN90" s="50"/>
      <c r="GO90" s="50"/>
      <c r="GP90" s="50"/>
      <c r="GQ90" s="50"/>
      <c r="GR90" s="50"/>
      <c r="GS90" s="50"/>
      <c r="GT90" s="59"/>
      <c r="GU90" s="60"/>
      <c r="GV90" s="17"/>
      <c r="GW90" s="17"/>
      <c r="GX90" s="58"/>
      <c r="GY90" s="50"/>
      <c r="GZ90" s="50"/>
      <c r="HA90" s="50"/>
      <c r="HB90" s="50"/>
      <c r="HC90" s="50"/>
      <c r="HD90" s="50"/>
      <c r="HE90" s="59"/>
      <c r="HF90" s="60"/>
      <c r="HG90" s="17"/>
      <c r="HH90" s="17"/>
      <c r="HI90" s="58"/>
      <c r="HJ90" s="50"/>
      <c r="HK90" s="50"/>
      <c r="HL90" s="50"/>
      <c r="HM90" s="50"/>
      <c r="HN90" s="50"/>
      <c r="HO90" s="50"/>
      <c r="HP90" s="59"/>
      <c r="HQ90" s="60"/>
      <c r="HR90" s="17"/>
      <c r="HS90" s="17"/>
    </row>
    <row r="91" spans="1:227" x14ac:dyDescent="0.3">
      <c r="A91" s="65"/>
      <c r="B91" s="66"/>
      <c r="C91" s="67"/>
      <c r="D91" s="67"/>
      <c r="E91" s="59"/>
      <c r="F91" s="59"/>
      <c r="G91" s="17"/>
      <c r="H91" s="58"/>
      <c r="I91" s="50"/>
      <c r="J91" s="50"/>
      <c r="K91" s="50"/>
      <c r="L91" s="50"/>
      <c r="M91" s="50"/>
      <c r="N91" s="50"/>
      <c r="O91" s="59"/>
      <c r="P91" s="60"/>
      <c r="Q91" s="17"/>
      <c r="R91" s="17"/>
      <c r="S91" s="58"/>
      <c r="T91" s="50"/>
      <c r="U91" s="50"/>
      <c r="V91" s="50"/>
      <c r="W91" s="50"/>
      <c r="X91" s="50"/>
      <c r="Y91" s="50"/>
      <c r="Z91" s="59"/>
      <c r="AA91" s="60"/>
      <c r="AB91" s="17"/>
      <c r="AC91" s="17"/>
      <c r="AD91" s="58"/>
      <c r="AE91" s="50"/>
      <c r="AF91" s="50"/>
      <c r="AG91" s="50"/>
      <c r="AH91" s="50"/>
      <c r="AI91" s="50"/>
      <c r="AJ91" s="50"/>
      <c r="AK91" s="59"/>
      <c r="AL91" s="60"/>
      <c r="AM91" s="17"/>
      <c r="AN91" s="17"/>
      <c r="AO91" s="58"/>
      <c r="AP91" s="50"/>
      <c r="AQ91" s="50"/>
      <c r="AR91" s="50"/>
      <c r="AS91" s="50"/>
      <c r="AT91" s="50"/>
      <c r="AU91" s="50"/>
      <c r="AV91" s="59"/>
      <c r="AW91" s="60"/>
      <c r="AX91" s="17"/>
      <c r="AY91" s="17"/>
      <c r="AZ91" s="58"/>
      <c r="BA91" s="50"/>
      <c r="BB91" s="50"/>
      <c r="BC91" s="50"/>
      <c r="BD91" s="50"/>
      <c r="BE91" s="50"/>
      <c r="BF91" s="50"/>
      <c r="BG91" s="59"/>
      <c r="BH91" s="60"/>
      <c r="BI91" s="17"/>
      <c r="BJ91" s="17"/>
      <c r="BK91" s="58"/>
      <c r="BL91" s="50"/>
      <c r="BM91" s="50"/>
      <c r="BN91" s="50"/>
      <c r="BO91" s="50"/>
      <c r="BP91" s="50"/>
      <c r="BQ91" s="50"/>
      <c r="BR91" s="59"/>
      <c r="BS91" s="60"/>
      <c r="BT91" s="17"/>
      <c r="BU91" s="17"/>
      <c r="BV91" s="58"/>
      <c r="BW91" s="50"/>
      <c r="BX91" s="50"/>
      <c r="BY91" s="50"/>
      <c r="BZ91" s="50"/>
      <c r="CA91" s="50"/>
      <c r="CB91" s="50"/>
      <c r="CC91" s="59"/>
      <c r="CD91" s="60"/>
      <c r="CE91" s="17"/>
      <c r="CF91" s="17"/>
      <c r="CG91" s="58"/>
      <c r="CH91" s="50"/>
      <c r="CI91" s="50"/>
      <c r="CJ91" s="50"/>
      <c r="CK91" s="50"/>
      <c r="CL91" s="50"/>
      <c r="CM91" s="50"/>
      <c r="CN91" s="59"/>
      <c r="CO91" s="60"/>
      <c r="CP91" s="17"/>
      <c r="CQ91" s="17"/>
      <c r="CR91" s="58"/>
      <c r="CS91" s="50"/>
      <c r="CT91" s="50"/>
      <c r="CU91" s="50"/>
      <c r="CV91" s="50"/>
      <c r="CW91" s="50"/>
      <c r="CX91" s="50"/>
      <c r="CY91" s="59"/>
      <c r="CZ91" s="60"/>
      <c r="DA91" s="17"/>
      <c r="DB91" s="17"/>
      <c r="DC91" s="58"/>
      <c r="DD91" s="50"/>
      <c r="DE91" s="50"/>
      <c r="DF91" s="50"/>
      <c r="DG91" s="50"/>
      <c r="DH91" s="50"/>
      <c r="DI91" s="50"/>
      <c r="DJ91" s="59"/>
      <c r="DK91" s="60"/>
      <c r="DL91" s="17"/>
      <c r="DM91" s="17"/>
      <c r="DN91" s="58"/>
      <c r="DO91" s="50"/>
      <c r="DP91" s="50"/>
      <c r="DQ91" s="50"/>
      <c r="DR91" s="50"/>
      <c r="DS91" s="50"/>
      <c r="DT91" s="50"/>
      <c r="DU91" s="59"/>
      <c r="DV91" s="60"/>
      <c r="DW91" s="17"/>
      <c r="DX91" s="17"/>
      <c r="DY91" s="58"/>
      <c r="DZ91" s="50"/>
      <c r="EA91" s="50"/>
      <c r="EB91" s="50"/>
      <c r="EC91" s="50"/>
      <c r="ED91" s="50"/>
      <c r="EE91" s="50"/>
      <c r="EF91" s="59"/>
      <c r="EG91" s="60"/>
      <c r="EH91" s="17"/>
      <c r="EI91" s="17"/>
      <c r="EJ91" s="58"/>
      <c r="EK91" s="50"/>
      <c r="EL91" s="50"/>
      <c r="EM91" s="50"/>
      <c r="EN91" s="50"/>
      <c r="EO91" s="50"/>
      <c r="EP91" s="50"/>
      <c r="EQ91" s="59"/>
      <c r="ER91" s="60"/>
      <c r="ES91" s="17"/>
      <c r="ET91" s="17"/>
      <c r="EU91" s="58"/>
      <c r="EV91" s="50"/>
      <c r="EW91" s="50"/>
      <c r="EX91" s="50"/>
      <c r="EY91" s="50"/>
      <c r="EZ91" s="50"/>
      <c r="FA91" s="50"/>
      <c r="FB91" s="59"/>
      <c r="FC91" s="60"/>
      <c r="FD91" s="17"/>
      <c r="FE91" s="17"/>
      <c r="FF91" s="58"/>
      <c r="FG91" s="50"/>
      <c r="FH91" s="50"/>
      <c r="FI91" s="50"/>
      <c r="FJ91" s="50"/>
      <c r="FK91" s="50"/>
      <c r="FL91" s="50"/>
      <c r="FM91" s="59"/>
      <c r="FN91" s="60"/>
      <c r="FO91" s="17"/>
      <c r="FP91" s="17"/>
      <c r="FQ91" s="58"/>
      <c r="FR91" s="50"/>
      <c r="FS91" s="50"/>
      <c r="FT91" s="50"/>
      <c r="FU91" s="50"/>
      <c r="FV91" s="50"/>
      <c r="FW91" s="50"/>
      <c r="FX91" s="59"/>
      <c r="FY91" s="60"/>
      <c r="FZ91" s="17"/>
      <c r="GA91" s="17"/>
      <c r="GB91" s="58"/>
      <c r="GC91" s="50"/>
      <c r="GD91" s="50"/>
      <c r="GE91" s="50"/>
      <c r="GF91" s="50"/>
      <c r="GG91" s="50"/>
      <c r="GH91" s="50"/>
      <c r="GI91" s="59"/>
      <c r="GJ91" s="60"/>
      <c r="GK91" s="17"/>
      <c r="GL91" s="17"/>
      <c r="GM91" s="58"/>
      <c r="GN91" s="50"/>
      <c r="GO91" s="50"/>
      <c r="GP91" s="50"/>
      <c r="GQ91" s="50"/>
      <c r="GR91" s="50"/>
      <c r="GS91" s="50"/>
      <c r="GT91" s="59"/>
      <c r="GU91" s="60"/>
      <c r="GV91" s="17"/>
      <c r="GW91" s="17"/>
      <c r="GX91" s="58"/>
      <c r="GY91" s="50"/>
      <c r="GZ91" s="50"/>
      <c r="HA91" s="50"/>
      <c r="HB91" s="50"/>
      <c r="HC91" s="50"/>
      <c r="HD91" s="50"/>
      <c r="HE91" s="59"/>
      <c r="HF91" s="60"/>
      <c r="HG91" s="17"/>
      <c r="HH91" s="17"/>
      <c r="HI91" s="58"/>
      <c r="HJ91" s="50"/>
      <c r="HK91" s="50"/>
      <c r="HL91" s="50"/>
      <c r="HM91" s="50"/>
      <c r="HN91" s="50"/>
      <c r="HO91" s="50"/>
      <c r="HP91" s="59"/>
      <c r="HQ91" s="60"/>
      <c r="HR91" s="17"/>
      <c r="HS91" s="17"/>
    </row>
    <row r="92" spans="1:227" x14ac:dyDescent="0.3">
      <c r="A92" s="65"/>
      <c r="B92" s="66"/>
      <c r="C92" s="67"/>
      <c r="D92" s="67"/>
      <c r="E92" s="59"/>
      <c r="F92" s="59"/>
      <c r="G92" s="17"/>
      <c r="H92" s="58"/>
      <c r="I92" s="50"/>
      <c r="J92" s="50"/>
      <c r="K92" s="50"/>
      <c r="L92" s="50"/>
      <c r="M92" s="50"/>
      <c r="N92" s="50"/>
      <c r="O92" s="59"/>
      <c r="P92" s="60"/>
      <c r="Q92" s="17"/>
      <c r="R92" s="17"/>
      <c r="S92" s="58"/>
      <c r="T92" s="50"/>
      <c r="U92" s="50"/>
      <c r="V92" s="50"/>
      <c r="W92" s="50"/>
      <c r="X92" s="50"/>
      <c r="Y92" s="50"/>
      <c r="Z92" s="59"/>
      <c r="AA92" s="60"/>
      <c r="AB92" s="17"/>
      <c r="AC92" s="17"/>
      <c r="AD92" s="58"/>
      <c r="AE92" s="50"/>
      <c r="AF92" s="50"/>
      <c r="AG92" s="50"/>
      <c r="AH92" s="50"/>
      <c r="AI92" s="50"/>
      <c r="AJ92" s="50"/>
      <c r="AK92" s="59"/>
      <c r="AL92" s="60"/>
      <c r="AM92" s="17"/>
      <c r="AN92" s="17"/>
      <c r="AO92" s="58"/>
      <c r="AP92" s="50"/>
      <c r="AQ92" s="50"/>
      <c r="AR92" s="50"/>
      <c r="AS92" s="50"/>
      <c r="AT92" s="50"/>
      <c r="AU92" s="50"/>
      <c r="AV92" s="59"/>
      <c r="AW92" s="60"/>
      <c r="AX92" s="17"/>
      <c r="AY92" s="17"/>
      <c r="AZ92" s="58"/>
      <c r="BA92" s="50"/>
      <c r="BB92" s="50"/>
      <c r="BC92" s="50"/>
      <c r="BD92" s="50"/>
      <c r="BE92" s="50"/>
      <c r="BF92" s="50"/>
      <c r="BG92" s="59"/>
      <c r="BH92" s="60"/>
      <c r="BI92" s="17"/>
      <c r="BJ92" s="17"/>
      <c r="BK92" s="58"/>
      <c r="BL92" s="50"/>
      <c r="BM92" s="50"/>
      <c r="BN92" s="50"/>
      <c r="BO92" s="50"/>
      <c r="BP92" s="50"/>
      <c r="BQ92" s="50"/>
      <c r="BR92" s="59"/>
      <c r="BS92" s="60"/>
      <c r="BT92" s="17"/>
      <c r="BU92" s="17"/>
      <c r="BV92" s="58"/>
      <c r="BW92" s="50"/>
      <c r="BX92" s="50"/>
      <c r="BY92" s="50"/>
      <c r="BZ92" s="50"/>
      <c r="CA92" s="50"/>
      <c r="CB92" s="50"/>
      <c r="CC92" s="59"/>
      <c r="CD92" s="60"/>
      <c r="CE92" s="17"/>
      <c r="CF92" s="17"/>
      <c r="CG92" s="58"/>
      <c r="CH92" s="50"/>
      <c r="CI92" s="50"/>
      <c r="CJ92" s="50"/>
      <c r="CK92" s="50"/>
      <c r="CL92" s="50"/>
      <c r="CM92" s="50"/>
      <c r="CN92" s="59"/>
      <c r="CO92" s="60"/>
      <c r="CP92" s="17"/>
      <c r="CQ92" s="17"/>
      <c r="CR92" s="58"/>
      <c r="CS92" s="50"/>
      <c r="CT92" s="50"/>
      <c r="CU92" s="50"/>
      <c r="CV92" s="50"/>
      <c r="CW92" s="50"/>
      <c r="CX92" s="50"/>
      <c r="CY92" s="59"/>
      <c r="CZ92" s="60"/>
      <c r="DA92" s="17"/>
      <c r="DB92" s="17"/>
      <c r="DC92" s="58"/>
      <c r="DD92" s="50"/>
      <c r="DE92" s="50"/>
      <c r="DF92" s="50"/>
      <c r="DG92" s="50"/>
      <c r="DH92" s="50"/>
      <c r="DI92" s="50"/>
      <c r="DJ92" s="59"/>
      <c r="DK92" s="60"/>
      <c r="DL92" s="17"/>
      <c r="DM92" s="17"/>
      <c r="DN92" s="58"/>
      <c r="DO92" s="50"/>
      <c r="DP92" s="50"/>
      <c r="DQ92" s="50"/>
      <c r="DR92" s="50"/>
      <c r="DS92" s="50"/>
      <c r="DT92" s="50"/>
      <c r="DU92" s="59"/>
      <c r="DV92" s="60"/>
      <c r="DW92" s="17"/>
      <c r="DX92" s="17"/>
      <c r="DY92" s="58"/>
      <c r="DZ92" s="50"/>
      <c r="EA92" s="50"/>
      <c r="EB92" s="50"/>
      <c r="EC92" s="50"/>
      <c r="ED92" s="50"/>
      <c r="EE92" s="50"/>
      <c r="EF92" s="59"/>
      <c r="EG92" s="60"/>
      <c r="EH92" s="17"/>
      <c r="EI92" s="17"/>
      <c r="EJ92" s="58"/>
      <c r="EK92" s="50"/>
      <c r="EL92" s="50"/>
      <c r="EM92" s="50"/>
      <c r="EN92" s="50"/>
      <c r="EO92" s="50"/>
      <c r="EP92" s="50"/>
      <c r="EQ92" s="59"/>
      <c r="ER92" s="60"/>
      <c r="ES92" s="17"/>
      <c r="ET92" s="17"/>
      <c r="EU92" s="58"/>
      <c r="EV92" s="50"/>
      <c r="EW92" s="50"/>
      <c r="EX92" s="50"/>
      <c r="EY92" s="50"/>
      <c r="EZ92" s="50"/>
      <c r="FA92" s="50"/>
      <c r="FB92" s="59"/>
      <c r="FC92" s="60"/>
      <c r="FD92" s="17"/>
      <c r="FE92" s="17"/>
      <c r="FF92" s="58"/>
      <c r="FG92" s="50"/>
      <c r="FH92" s="50"/>
      <c r="FI92" s="50"/>
      <c r="FJ92" s="50"/>
      <c r="FK92" s="50"/>
      <c r="FL92" s="50"/>
      <c r="FM92" s="59"/>
      <c r="FN92" s="60"/>
      <c r="FO92" s="17"/>
      <c r="FP92" s="17"/>
      <c r="FQ92" s="58"/>
      <c r="FR92" s="50"/>
      <c r="FS92" s="50"/>
      <c r="FT92" s="50"/>
      <c r="FU92" s="50"/>
      <c r="FV92" s="50"/>
      <c r="FW92" s="50"/>
      <c r="FX92" s="59"/>
      <c r="FY92" s="60"/>
      <c r="FZ92" s="17"/>
      <c r="GA92" s="17"/>
      <c r="GB92" s="58"/>
      <c r="GC92" s="50"/>
      <c r="GD92" s="50"/>
      <c r="GE92" s="50"/>
      <c r="GF92" s="50"/>
      <c r="GG92" s="50"/>
      <c r="GH92" s="50"/>
      <c r="GI92" s="59"/>
      <c r="GJ92" s="60"/>
      <c r="GK92" s="17"/>
      <c r="GL92" s="17"/>
      <c r="GM92" s="58"/>
      <c r="GN92" s="50"/>
      <c r="GO92" s="50"/>
      <c r="GP92" s="50"/>
      <c r="GQ92" s="50"/>
      <c r="GR92" s="50"/>
      <c r="GS92" s="50"/>
      <c r="GT92" s="59"/>
      <c r="GU92" s="60"/>
      <c r="GV92" s="17"/>
      <c r="GW92" s="17"/>
      <c r="GX92" s="58"/>
      <c r="GY92" s="50"/>
      <c r="GZ92" s="50"/>
      <c r="HA92" s="50"/>
      <c r="HB92" s="50"/>
      <c r="HC92" s="50"/>
      <c r="HD92" s="50"/>
      <c r="HE92" s="59"/>
      <c r="HF92" s="60"/>
      <c r="HG92" s="17"/>
      <c r="HH92" s="17"/>
      <c r="HI92" s="58"/>
      <c r="HJ92" s="50"/>
      <c r="HK92" s="50"/>
      <c r="HL92" s="50"/>
      <c r="HM92" s="50"/>
      <c r="HN92" s="50"/>
      <c r="HO92" s="50"/>
      <c r="HP92" s="59"/>
      <c r="HQ92" s="60"/>
      <c r="HR92" s="17"/>
      <c r="HS92" s="17"/>
    </row>
    <row r="93" spans="1:227" x14ac:dyDescent="0.3">
      <c r="A93" s="65"/>
      <c r="B93" s="70"/>
      <c r="C93" s="71"/>
      <c r="D93" s="71"/>
      <c r="E93" s="59"/>
      <c r="F93" s="59"/>
      <c r="G93" s="17"/>
      <c r="H93" s="58"/>
      <c r="I93" s="50"/>
      <c r="J93" s="50"/>
      <c r="K93" s="50"/>
      <c r="L93" s="50"/>
      <c r="M93" s="50"/>
      <c r="N93" s="50"/>
      <c r="O93" s="59"/>
      <c r="P93" s="60"/>
      <c r="Q93" s="17"/>
      <c r="R93" s="17"/>
      <c r="S93" s="58"/>
      <c r="T93" s="50"/>
      <c r="U93" s="50"/>
      <c r="V93" s="50"/>
      <c r="W93" s="50"/>
      <c r="X93" s="50"/>
      <c r="Y93" s="50"/>
      <c r="Z93" s="59"/>
      <c r="AA93" s="60"/>
      <c r="AB93" s="17"/>
      <c r="AC93" s="17"/>
      <c r="AD93" s="58"/>
      <c r="AE93" s="50"/>
      <c r="AF93" s="50"/>
      <c r="AG93" s="50"/>
      <c r="AH93" s="50"/>
      <c r="AI93" s="50"/>
      <c r="AJ93" s="50"/>
      <c r="AK93" s="59"/>
      <c r="AL93" s="60"/>
      <c r="AM93" s="17"/>
      <c r="AN93" s="17"/>
      <c r="AO93" s="58"/>
      <c r="AP93" s="50"/>
      <c r="AQ93" s="50"/>
      <c r="AR93" s="50"/>
      <c r="AS93" s="50"/>
      <c r="AT93" s="50"/>
      <c r="AU93" s="50"/>
      <c r="AV93" s="59"/>
      <c r="AW93" s="60"/>
      <c r="AX93" s="17"/>
      <c r="AY93" s="17"/>
      <c r="AZ93" s="58"/>
      <c r="BA93" s="50"/>
      <c r="BB93" s="50"/>
      <c r="BC93" s="50"/>
      <c r="BD93" s="50"/>
      <c r="BE93" s="50"/>
      <c r="BF93" s="50"/>
      <c r="BG93" s="59"/>
      <c r="BH93" s="60"/>
      <c r="BI93" s="17"/>
      <c r="BJ93" s="17"/>
      <c r="BK93" s="58"/>
      <c r="BL93" s="50"/>
      <c r="BM93" s="50"/>
      <c r="BN93" s="50"/>
      <c r="BO93" s="50"/>
      <c r="BP93" s="50"/>
      <c r="BQ93" s="50"/>
      <c r="BR93" s="59"/>
      <c r="BS93" s="60"/>
      <c r="BT93" s="17"/>
      <c r="BU93" s="17"/>
      <c r="BV93" s="58"/>
      <c r="BW93" s="50"/>
      <c r="BX93" s="50"/>
      <c r="BY93" s="50"/>
      <c r="BZ93" s="50"/>
      <c r="CA93" s="50"/>
      <c r="CB93" s="50"/>
      <c r="CC93" s="59"/>
      <c r="CD93" s="60"/>
      <c r="CE93" s="17"/>
      <c r="CF93" s="17"/>
      <c r="CG93" s="58"/>
      <c r="CH93" s="50"/>
      <c r="CI93" s="50"/>
      <c r="CJ93" s="50"/>
      <c r="CK93" s="50"/>
      <c r="CL93" s="50"/>
      <c r="CM93" s="50"/>
      <c r="CN93" s="59"/>
      <c r="CO93" s="60"/>
      <c r="CP93" s="17"/>
      <c r="CQ93" s="17"/>
      <c r="CR93" s="58"/>
      <c r="CS93" s="50"/>
      <c r="CT93" s="50"/>
      <c r="CU93" s="50"/>
      <c r="CV93" s="50"/>
      <c r="CW93" s="50"/>
      <c r="CX93" s="50"/>
      <c r="CY93" s="59"/>
      <c r="CZ93" s="60"/>
      <c r="DA93" s="17"/>
      <c r="DB93" s="17"/>
      <c r="DC93" s="58"/>
      <c r="DD93" s="50"/>
      <c r="DE93" s="50"/>
      <c r="DF93" s="50"/>
      <c r="DG93" s="50"/>
      <c r="DH93" s="50"/>
      <c r="DI93" s="50"/>
      <c r="DJ93" s="59"/>
      <c r="DK93" s="60"/>
      <c r="DL93" s="17"/>
      <c r="DM93" s="17"/>
      <c r="DN93" s="58"/>
      <c r="DO93" s="50"/>
      <c r="DP93" s="50"/>
      <c r="DQ93" s="50"/>
      <c r="DR93" s="50"/>
      <c r="DS93" s="50"/>
      <c r="DT93" s="50"/>
      <c r="DU93" s="59"/>
      <c r="DV93" s="60"/>
      <c r="DW93" s="17"/>
      <c r="DX93" s="17"/>
      <c r="DY93" s="58"/>
      <c r="DZ93" s="50"/>
      <c r="EA93" s="50"/>
      <c r="EB93" s="50"/>
      <c r="EC93" s="50"/>
      <c r="ED93" s="50"/>
      <c r="EE93" s="50"/>
      <c r="EF93" s="59"/>
      <c r="EG93" s="60"/>
      <c r="EH93" s="17"/>
      <c r="EI93" s="17"/>
      <c r="EJ93" s="58"/>
      <c r="EK93" s="50"/>
      <c r="EL93" s="50"/>
      <c r="EM93" s="50"/>
      <c r="EN93" s="50"/>
      <c r="EO93" s="50"/>
      <c r="EP93" s="50"/>
      <c r="EQ93" s="59"/>
      <c r="ER93" s="60"/>
      <c r="ES93" s="17"/>
      <c r="ET93" s="17"/>
      <c r="EU93" s="58"/>
      <c r="EV93" s="50"/>
      <c r="EW93" s="50"/>
      <c r="EX93" s="50"/>
      <c r="EY93" s="50"/>
      <c r="EZ93" s="50"/>
      <c r="FA93" s="50"/>
      <c r="FB93" s="59"/>
      <c r="FC93" s="60"/>
      <c r="FD93" s="17"/>
      <c r="FE93" s="17"/>
      <c r="FF93" s="58"/>
      <c r="FG93" s="50"/>
      <c r="FH93" s="50"/>
      <c r="FI93" s="50"/>
      <c r="FJ93" s="50"/>
      <c r="FK93" s="50"/>
      <c r="FL93" s="50"/>
      <c r="FM93" s="59"/>
      <c r="FN93" s="60"/>
      <c r="FO93" s="17"/>
      <c r="FP93" s="17"/>
      <c r="FQ93" s="58"/>
      <c r="FR93" s="50"/>
      <c r="FS93" s="50"/>
      <c r="FT93" s="50"/>
      <c r="FU93" s="50"/>
      <c r="FV93" s="50"/>
      <c r="FW93" s="50"/>
      <c r="FX93" s="59"/>
      <c r="FY93" s="60"/>
      <c r="FZ93" s="17"/>
      <c r="GA93" s="17"/>
      <c r="GB93" s="58"/>
      <c r="GC93" s="50"/>
      <c r="GD93" s="50"/>
      <c r="GE93" s="50"/>
      <c r="GF93" s="50"/>
      <c r="GG93" s="50"/>
      <c r="GH93" s="50"/>
      <c r="GI93" s="59"/>
      <c r="GJ93" s="60"/>
      <c r="GK93" s="17"/>
      <c r="GL93" s="17"/>
      <c r="GM93" s="58"/>
      <c r="GN93" s="50"/>
      <c r="GO93" s="50"/>
      <c r="GP93" s="50"/>
      <c r="GQ93" s="50"/>
      <c r="GR93" s="50"/>
      <c r="GS93" s="50"/>
      <c r="GT93" s="59"/>
      <c r="GU93" s="60"/>
      <c r="GV93" s="17"/>
      <c r="GW93" s="17"/>
      <c r="GX93" s="58"/>
      <c r="GY93" s="50"/>
      <c r="GZ93" s="50"/>
      <c r="HA93" s="50"/>
      <c r="HB93" s="50"/>
      <c r="HC93" s="50"/>
      <c r="HD93" s="50"/>
      <c r="HE93" s="59"/>
      <c r="HF93" s="60"/>
      <c r="HG93" s="17"/>
      <c r="HH93" s="17"/>
      <c r="HI93" s="58"/>
      <c r="HJ93" s="50"/>
      <c r="HK93" s="50"/>
      <c r="HL93" s="50"/>
      <c r="HM93" s="50"/>
      <c r="HN93" s="50"/>
      <c r="HO93" s="50"/>
      <c r="HP93" s="59"/>
      <c r="HQ93" s="60"/>
      <c r="HR93" s="17"/>
      <c r="HS93" s="17"/>
    </row>
    <row r="94" spans="1:227" x14ac:dyDescent="0.3">
      <c r="A94" s="73"/>
      <c r="B94" s="74"/>
      <c r="C94" s="75"/>
      <c r="D94" s="75"/>
      <c r="E94" s="59"/>
      <c r="F94" s="59"/>
      <c r="G94" s="17"/>
      <c r="H94" s="58"/>
      <c r="I94" s="50"/>
      <c r="J94" s="50"/>
      <c r="K94" s="50"/>
      <c r="L94" s="50"/>
      <c r="M94" s="50"/>
      <c r="N94" s="50"/>
      <c r="O94" s="59"/>
      <c r="P94" s="60"/>
      <c r="Q94" s="17"/>
      <c r="R94" s="17"/>
      <c r="S94" s="58"/>
      <c r="T94" s="50"/>
      <c r="U94" s="50"/>
      <c r="V94" s="50"/>
      <c r="W94" s="50"/>
      <c r="X94" s="50"/>
      <c r="Y94" s="50"/>
      <c r="Z94" s="59"/>
      <c r="AA94" s="60"/>
      <c r="AB94" s="17"/>
      <c r="AC94" s="17"/>
      <c r="AD94" s="58"/>
      <c r="AE94" s="50"/>
      <c r="AF94" s="50"/>
      <c r="AG94" s="50"/>
      <c r="AH94" s="50"/>
      <c r="AI94" s="50"/>
      <c r="AJ94" s="50"/>
      <c r="AK94" s="59"/>
      <c r="AL94" s="60"/>
      <c r="AM94" s="17"/>
      <c r="AN94" s="17"/>
      <c r="AO94" s="58"/>
      <c r="AP94" s="50"/>
      <c r="AQ94" s="50"/>
      <c r="AR94" s="50"/>
      <c r="AS94" s="50"/>
      <c r="AT94" s="50"/>
      <c r="AU94" s="50"/>
      <c r="AV94" s="59"/>
      <c r="AW94" s="60"/>
      <c r="AX94" s="17"/>
      <c r="AY94" s="17"/>
      <c r="AZ94" s="58"/>
      <c r="BA94" s="50"/>
      <c r="BB94" s="50"/>
      <c r="BC94" s="50"/>
      <c r="BD94" s="50"/>
      <c r="BE94" s="50"/>
      <c r="BF94" s="50"/>
      <c r="BG94" s="59"/>
      <c r="BH94" s="60"/>
      <c r="BI94" s="17"/>
      <c r="BJ94" s="17"/>
      <c r="BK94" s="58"/>
      <c r="BL94" s="50"/>
      <c r="BM94" s="50"/>
      <c r="BN94" s="50"/>
      <c r="BO94" s="50"/>
      <c r="BP94" s="50"/>
      <c r="BQ94" s="50"/>
      <c r="BR94" s="59"/>
      <c r="BS94" s="60"/>
      <c r="BT94" s="17"/>
      <c r="BU94" s="17"/>
      <c r="BV94" s="58"/>
      <c r="BW94" s="50"/>
      <c r="BX94" s="50"/>
      <c r="BY94" s="50"/>
      <c r="BZ94" s="50"/>
      <c r="CA94" s="50"/>
      <c r="CB94" s="50"/>
      <c r="CC94" s="59"/>
      <c r="CD94" s="60"/>
      <c r="CE94" s="17"/>
      <c r="CF94" s="17"/>
      <c r="CG94" s="58"/>
      <c r="CH94" s="50"/>
      <c r="CI94" s="50"/>
      <c r="CJ94" s="50"/>
      <c r="CK94" s="50"/>
      <c r="CL94" s="50"/>
      <c r="CM94" s="50"/>
      <c r="CN94" s="59"/>
      <c r="CO94" s="60"/>
      <c r="CP94" s="17"/>
      <c r="CQ94" s="17"/>
      <c r="CR94" s="58"/>
      <c r="CS94" s="50"/>
      <c r="CT94" s="50"/>
      <c r="CU94" s="50"/>
      <c r="CV94" s="50"/>
      <c r="CW94" s="50"/>
      <c r="CX94" s="50"/>
      <c r="CY94" s="59"/>
      <c r="CZ94" s="60"/>
      <c r="DA94" s="17"/>
      <c r="DB94" s="17"/>
      <c r="DC94" s="58"/>
      <c r="DD94" s="50"/>
      <c r="DE94" s="50"/>
      <c r="DF94" s="50"/>
      <c r="DG94" s="50"/>
      <c r="DH94" s="50"/>
      <c r="DI94" s="50"/>
      <c r="DJ94" s="59"/>
      <c r="DK94" s="60"/>
      <c r="DL94" s="17"/>
      <c r="DM94" s="17"/>
      <c r="DN94" s="58"/>
      <c r="DO94" s="50"/>
      <c r="DP94" s="50"/>
      <c r="DQ94" s="50"/>
      <c r="DR94" s="50"/>
      <c r="DS94" s="50"/>
      <c r="DT94" s="50"/>
      <c r="DU94" s="59"/>
      <c r="DV94" s="60"/>
      <c r="DW94" s="17"/>
      <c r="DX94" s="17"/>
      <c r="DY94" s="58"/>
      <c r="DZ94" s="50"/>
      <c r="EA94" s="50"/>
      <c r="EB94" s="50"/>
      <c r="EC94" s="50"/>
      <c r="ED94" s="50"/>
      <c r="EE94" s="50"/>
      <c r="EF94" s="59"/>
      <c r="EG94" s="60"/>
      <c r="EH94" s="17"/>
      <c r="EI94" s="17"/>
      <c r="EJ94" s="58"/>
      <c r="EK94" s="50"/>
      <c r="EL94" s="50"/>
      <c r="EM94" s="50"/>
      <c r="EN94" s="50"/>
      <c r="EO94" s="50"/>
      <c r="EP94" s="50"/>
      <c r="EQ94" s="59"/>
      <c r="ER94" s="60"/>
      <c r="ES94" s="17"/>
      <c r="ET94" s="17"/>
      <c r="EU94" s="58"/>
      <c r="EV94" s="50"/>
      <c r="EW94" s="50"/>
      <c r="EX94" s="50"/>
      <c r="EY94" s="50"/>
      <c r="EZ94" s="50"/>
      <c r="FA94" s="50"/>
      <c r="FB94" s="59"/>
      <c r="FC94" s="60"/>
      <c r="FD94" s="17"/>
      <c r="FE94" s="17"/>
      <c r="FF94" s="58"/>
      <c r="FG94" s="50"/>
      <c r="FH94" s="50"/>
      <c r="FI94" s="50"/>
      <c r="FJ94" s="50"/>
      <c r="FK94" s="50"/>
      <c r="FL94" s="50"/>
      <c r="FM94" s="59"/>
      <c r="FN94" s="60"/>
      <c r="FO94" s="17"/>
      <c r="FP94" s="17"/>
      <c r="FQ94" s="58"/>
      <c r="FR94" s="50"/>
      <c r="FS94" s="50"/>
      <c r="FT94" s="50"/>
      <c r="FU94" s="50"/>
      <c r="FV94" s="50"/>
      <c r="FW94" s="50"/>
      <c r="FX94" s="59"/>
      <c r="FY94" s="60"/>
      <c r="FZ94" s="17"/>
      <c r="GA94" s="17"/>
      <c r="GB94" s="58"/>
      <c r="GC94" s="50"/>
      <c r="GD94" s="50"/>
      <c r="GE94" s="50"/>
      <c r="GF94" s="50"/>
      <c r="GG94" s="50"/>
      <c r="GH94" s="50"/>
      <c r="GI94" s="59"/>
      <c r="GJ94" s="60"/>
      <c r="GK94" s="17"/>
      <c r="GL94" s="17"/>
      <c r="GM94" s="58"/>
      <c r="GN94" s="50"/>
      <c r="GO94" s="50"/>
      <c r="GP94" s="50"/>
      <c r="GQ94" s="50"/>
      <c r="GR94" s="50"/>
      <c r="GS94" s="50"/>
      <c r="GT94" s="59"/>
      <c r="GU94" s="60"/>
      <c r="GV94" s="17"/>
      <c r="GW94" s="17"/>
      <c r="GX94" s="58"/>
      <c r="GY94" s="50"/>
      <c r="GZ94" s="50"/>
      <c r="HA94" s="50"/>
      <c r="HB94" s="50"/>
      <c r="HC94" s="50"/>
      <c r="HD94" s="50"/>
      <c r="HE94" s="59"/>
      <c r="HF94" s="60"/>
      <c r="HG94" s="17"/>
      <c r="HH94" s="17"/>
      <c r="HI94" s="58"/>
      <c r="HJ94" s="50"/>
      <c r="HK94" s="50"/>
      <c r="HL94" s="50"/>
      <c r="HM94" s="50"/>
      <c r="HN94" s="50"/>
      <c r="HO94" s="50"/>
      <c r="HP94" s="59"/>
      <c r="HQ94" s="60"/>
      <c r="HR94" s="17"/>
      <c r="HS94" s="17"/>
    </row>
    <row r="95" spans="1:227" x14ac:dyDescent="0.3">
      <c r="B95" s="17"/>
      <c r="C95" s="60"/>
      <c r="D95" s="60"/>
      <c r="E95" s="59"/>
      <c r="F95" s="59"/>
      <c r="G95" s="17"/>
      <c r="H95" s="58"/>
      <c r="I95" s="50"/>
      <c r="J95" s="50"/>
      <c r="K95" s="50"/>
      <c r="L95" s="50"/>
      <c r="M95" s="50"/>
      <c r="N95" s="50"/>
      <c r="O95" s="59"/>
      <c r="P95" s="60"/>
      <c r="Q95" s="17"/>
      <c r="R95" s="17"/>
      <c r="S95" s="58"/>
      <c r="T95" s="50"/>
      <c r="U95" s="50"/>
      <c r="V95" s="50"/>
      <c r="W95" s="50"/>
      <c r="X95" s="50"/>
      <c r="Y95" s="50"/>
      <c r="Z95" s="59"/>
      <c r="AA95" s="60"/>
      <c r="AB95" s="17"/>
      <c r="AC95" s="17"/>
      <c r="AD95" s="58"/>
      <c r="AE95" s="50"/>
      <c r="AF95" s="50"/>
      <c r="AG95" s="50"/>
      <c r="AH95" s="50"/>
      <c r="AI95" s="50"/>
      <c r="AJ95" s="50"/>
      <c r="AK95" s="59"/>
      <c r="AL95" s="60"/>
      <c r="AM95" s="17"/>
      <c r="AN95" s="17"/>
      <c r="AO95" s="58"/>
      <c r="AP95" s="50"/>
      <c r="AQ95" s="50"/>
      <c r="AR95" s="50"/>
      <c r="AS95" s="50"/>
      <c r="AT95" s="50"/>
      <c r="AU95" s="50"/>
      <c r="AV95" s="59"/>
      <c r="AW95" s="60"/>
      <c r="AX95" s="17"/>
      <c r="AY95" s="17"/>
      <c r="AZ95" s="58"/>
      <c r="BA95" s="50"/>
      <c r="BB95" s="50"/>
      <c r="BC95" s="50"/>
      <c r="BD95" s="50"/>
      <c r="BE95" s="50"/>
      <c r="BF95" s="50"/>
      <c r="BG95" s="59"/>
      <c r="BH95" s="60"/>
      <c r="BI95" s="17"/>
      <c r="BJ95" s="17"/>
      <c r="BK95" s="58"/>
      <c r="BL95" s="50"/>
      <c r="BM95" s="50"/>
      <c r="BN95" s="50"/>
      <c r="BO95" s="50"/>
      <c r="BP95" s="50"/>
      <c r="BQ95" s="50"/>
      <c r="BR95" s="59"/>
      <c r="BS95" s="60"/>
      <c r="BT95" s="17"/>
      <c r="BU95" s="17"/>
      <c r="BV95" s="58"/>
      <c r="BW95" s="50"/>
      <c r="BX95" s="50"/>
      <c r="BY95" s="50"/>
      <c r="BZ95" s="50"/>
      <c r="CA95" s="50"/>
      <c r="CB95" s="50"/>
      <c r="CC95" s="59"/>
      <c r="CD95" s="60"/>
      <c r="CE95" s="17"/>
      <c r="CF95" s="17"/>
      <c r="CG95" s="58"/>
      <c r="CH95" s="50"/>
      <c r="CI95" s="50"/>
      <c r="CJ95" s="50"/>
      <c r="CK95" s="50"/>
      <c r="CL95" s="50"/>
      <c r="CM95" s="50"/>
      <c r="CN95" s="59"/>
      <c r="CO95" s="60"/>
      <c r="CP95" s="17"/>
      <c r="CQ95" s="17"/>
      <c r="CR95" s="58"/>
      <c r="CS95" s="50"/>
      <c r="CT95" s="50"/>
      <c r="CU95" s="50"/>
      <c r="CV95" s="50"/>
      <c r="CW95" s="50"/>
      <c r="CX95" s="50"/>
      <c r="CY95" s="59"/>
      <c r="CZ95" s="60"/>
      <c r="DA95" s="17"/>
      <c r="DB95" s="17"/>
      <c r="DC95" s="58"/>
      <c r="DD95" s="50"/>
      <c r="DE95" s="50"/>
      <c r="DF95" s="50"/>
      <c r="DG95" s="50"/>
      <c r="DH95" s="50"/>
      <c r="DI95" s="50"/>
      <c r="DJ95" s="59"/>
      <c r="DK95" s="60"/>
      <c r="DL95" s="17"/>
      <c r="DM95" s="17"/>
      <c r="DN95" s="58"/>
      <c r="DO95" s="50"/>
      <c r="DP95" s="50"/>
      <c r="DQ95" s="50"/>
      <c r="DR95" s="50"/>
      <c r="DS95" s="50"/>
      <c r="DT95" s="50"/>
      <c r="DU95" s="59"/>
      <c r="DV95" s="60"/>
      <c r="DW95" s="17"/>
      <c r="DX95" s="17"/>
      <c r="DY95" s="58"/>
      <c r="DZ95" s="50"/>
      <c r="EA95" s="50"/>
      <c r="EB95" s="50"/>
      <c r="EC95" s="50"/>
      <c r="ED95" s="50"/>
      <c r="EE95" s="50"/>
      <c r="EF95" s="59"/>
      <c r="EG95" s="60"/>
      <c r="EH95" s="17"/>
      <c r="EI95" s="17"/>
      <c r="EJ95" s="58"/>
      <c r="EK95" s="50"/>
      <c r="EL95" s="50"/>
      <c r="EM95" s="50"/>
      <c r="EN95" s="50"/>
      <c r="EO95" s="50"/>
      <c r="EP95" s="50"/>
      <c r="EQ95" s="59"/>
      <c r="ER95" s="60"/>
      <c r="ES95" s="17"/>
      <c r="ET95" s="17"/>
      <c r="EU95" s="58"/>
      <c r="EV95" s="50"/>
      <c r="EW95" s="50"/>
      <c r="EX95" s="50"/>
      <c r="EY95" s="50"/>
      <c r="EZ95" s="50"/>
      <c r="FA95" s="50"/>
      <c r="FB95" s="59"/>
      <c r="FC95" s="60"/>
      <c r="FD95" s="17"/>
      <c r="FE95" s="17"/>
      <c r="FF95" s="58"/>
      <c r="FG95" s="50"/>
      <c r="FH95" s="50"/>
      <c r="FI95" s="50"/>
      <c r="FJ95" s="50"/>
      <c r="FK95" s="50"/>
      <c r="FL95" s="50"/>
      <c r="FM95" s="59"/>
      <c r="FN95" s="60"/>
      <c r="FO95" s="17"/>
      <c r="FP95" s="17"/>
      <c r="FQ95" s="58"/>
      <c r="FR95" s="50"/>
      <c r="FS95" s="50"/>
      <c r="FT95" s="50"/>
      <c r="FU95" s="50"/>
      <c r="FV95" s="50"/>
      <c r="FW95" s="50"/>
      <c r="FX95" s="59"/>
      <c r="FY95" s="60"/>
      <c r="FZ95" s="17"/>
      <c r="GA95" s="17"/>
      <c r="GB95" s="58"/>
      <c r="GC95" s="50"/>
      <c r="GD95" s="50"/>
      <c r="GE95" s="50"/>
      <c r="GF95" s="50"/>
      <c r="GG95" s="50"/>
      <c r="GH95" s="50"/>
      <c r="GI95" s="59"/>
      <c r="GJ95" s="60"/>
      <c r="GK95" s="17"/>
      <c r="GL95" s="17"/>
      <c r="GM95" s="58"/>
      <c r="GN95" s="50"/>
      <c r="GO95" s="50"/>
      <c r="GP95" s="50"/>
      <c r="GQ95" s="50"/>
      <c r="GR95" s="50"/>
      <c r="GS95" s="50"/>
      <c r="GT95" s="59"/>
      <c r="GU95" s="60"/>
      <c r="GV95" s="17"/>
      <c r="GW95" s="17"/>
      <c r="GX95" s="58"/>
      <c r="GY95" s="50"/>
      <c r="GZ95" s="50"/>
      <c r="HA95" s="50"/>
      <c r="HB95" s="50"/>
      <c r="HC95" s="50"/>
      <c r="HD95" s="50"/>
      <c r="HE95" s="59"/>
      <c r="HF95" s="60"/>
      <c r="HG95" s="17"/>
      <c r="HH95" s="17"/>
      <c r="HI95" s="58"/>
      <c r="HJ95" s="50"/>
      <c r="HK95" s="50"/>
      <c r="HL95" s="50"/>
      <c r="HM95" s="50"/>
      <c r="HN95" s="50"/>
      <c r="HO95" s="50"/>
      <c r="HP95" s="59"/>
      <c r="HQ95" s="60"/>
      <c r="HR95" s="17"/>
      <c r="HS95" s="17"/>
    </row>
    <row r="96" spans="1:227" x14ac:dyDescent="0.3">
      <c r="E96" s="59"/>
      <c r="F96" s="59"/>
      <c r="G96" s="17"/>
      <c r="H96" s="58"/>
      <c r="I96" s="50"/>
      <c r="J96" s="50"/>
      <c r="K96" s="50"/>
      <c r="L96" s="50"/>
      <c r="M96" s="50"/>
      <c r="N96" s="50"/>
      <c r="O96" s="59"/>
      <c r="P96" s="60"/>
      <c r="Q96" s="17"/>
      <c r="R96" s="17"/>
      <c r="S96" s="58"/>
      <c r="T96" s="50"/>
      <c r="U96" s="50"/>
      <c r="V96" s="50"/>
      <c r="W96" s="50"/>
      <c r="X96" s="50"/>
      <c r="Y96" s="50"/>
      <c r="Z96" s="59"/>
      <c r="AA96" s="60"/>
      <c r="AB96" s="17"/>
      <c r="AC96" s="17"/>
      <c r="AD96" s="58"/>
      <c r="AE96" s="50"/>
      <c r="AF96" s="50"/>
      <c r="AG96" s="50"/>
      <c r="AH96" s="50"/>
      <c r="AI96" s="50"/>
      <c r="AJ96" s="50"/>
      <c r="AK96" s="59"/>
      <c r="AL96" s="60"/>
      <c r="AM96" s="17"/>
      <c r="AN96" s="17"/>
      <c r="AO96" s="58"/>
      <c r="AP96" s="50"/>
      <c r="AQ96" s="50"/>
      <c r="AR96" s="50"/>
      <c r="AS96" s="50"/>
      <c r="AT96" s="50"/>
      <c r="AU96" s="50"/>
      <c r="AV96" s="59"/>
      <c r="AW96" s="60"/>
      <c r="AX96" s="17"/>
      <c r="AY96" s="17"/>
      <c r="AZ96" s="58"/>
      <c r="BA96" s="50"/>
      <c r="BB96" s="50"/>
      <c r="BC96" s="50"/>
      <c r="BD96" s="50"/>
      <c r="BE96" s="50"/>
      <c r="BF96" s="50"/>
      <c r="BG96" s="59"/>
      <c r="BH96" s="60"/>
      <c r="BI96" s="17"/>
      <c r="BJ96" s="17"/>
      <c r="BK96" s="58"/>
      <c r="BL96" s="50"/>
      <c r="BM96" s="50"/>
      <c r="BN96" s="50"/>
      <c r="BO96" s="50"/>
      <c r="BP96" s="50"/>
      <c r="BQ96" s="50"/>
      <c r="BR96" s="59"/>
      <c r="BS96" s="60"/>
      <c r="BT96" s="17"/>
      <c r="BU96" s="17"/>
      <c r="BV96" s="58"/>
      <c r="BW96" s="50"/>
      <c r="BX96" s="50"/>
      <c r="BY96" s="50"/>
      <c r="BZ96" s="50"/>
      <c r="CA96" s="50"/>
      <c r="CB96" s="50"/>
      <c r="CC96" s="59"/>
      <c r="CD96" s="60"/>
      <c r="CE96" s="17"/>
      <c r="CF96" s="17"/>
      <c r="CG96" s="58"/>
      <c r="CH96" s="50"/>
      <c r="CI96" s="50"/>
      <c r="CJ96" s="50"/>
      <c r="CK96" s="50"/>
      <c r="CL96" s="50"/>
      <c r="CM96" s="50"/>
      <c r="CN96" s="59"/>
      <c r="CO96" s="60"/>
      <c r="CP96" s="17"/>
      <c r="CQ96" s="17"/>
      <c r="CR96" s="58"/>
      <c r="CS96" s="50"/>
      <c r="CT96" s="50"/>
      <c r="CU96" s="50"/>
      <c r="CV96" s="50"/>
      <c r="CW96" s="50"/>
      <c r="CX96" s="50"/>
      <c r="CY96" s="59"/>
      <c r="CZ96" s="60"/>
      <c r="DA96" s="17"/>
      <c r="DB96" s="17"/>
      <c r="DC96" s="58"/>
      <c r="DD96" s="50"/>
      <c r="DE96" s="50"/>
      <c r="DF96" s="50"/>
      <c r="DG96" s="50"/>
      <c r="DH96" s="50"/>
      <c r="DI96" s="50"/>
      <c r="DJ96" s="59"/>
      <c r="DK96" s="60"/>
      <c r="DL96" s="17"/>
      <c r="DM96" s="17"/>
      <c r="DN96" s="58"/>
      <c r="DO96" s="50"/>
      <c r="DP96" s="50"/>
      <c r="DQ96" s="50"/>
      <c r="DR96" s="50"/>
      <c r="DS96" s="50"/>
      <c r="DT96" s="50"/>
      <c r="DU96" s="59"/>
      <c r="DV96" s="60"/>
      <c r="DW96" s="17"/>
      <c r="DX96" s="17"/>
      <c r="DY96" s="58"/>
      <c r="DZ96" s="50"/>
      <c r="EA96" s="50"/>
      <c r="EB96" s="50"/>
      <c r="EC96" s="50"/>
      <c r="ED96" s="50"/>
      <c r="EE96" s="50"/>
      <c r="EF96" s="59"/>
      <c r="EG96" s="60"/>
      <c r="EH96" s="17"/>
      <c r="EI96" s="17"/>
      <c r="EJ96" s="58"/>
      <c r="EK96" s="50"/>
      <c r="EL96" s="50"/>
      <c r="EM96" s="50"/>
      <c r="EN96" s="50"/>
      <c r="EO96" s="50"/>
      <c r="EP96" s="50"/>
      <c r="EQ96" s="59"/>
      <c r="ER96" s="60"/>
      <c r="ES96" s="17"/>
      <c r="ET96" s="17"/>
      <c r="EU96" s="58"/>
      <c r="EV96" s="50"/>
      <c r="EW96" s="50"/>
      <c r="EX96" s="50"/>
      <c r="EY96" s="50"/>
      <c r="EZ96" s="50"/>
      <c r="FA96" s="50"/>
      <c r="FB96" s="59"/>
      <c r="FC96" s="60"/>
      <c r="FD96" s="17"/>
      <c r="FE96" s="17"/>
      <c r="FF96" s="58"/>
      <c r="FG96" s="50"/>
      <c r="FH96" s="50"/>
      <c r="FI96" s="50"/>
      <c r="FJ96" s="50"/>
      <c r="FK96" s="50"/>
      <c r="FL96" s="50"/>
      <c r="FM96" s="59"/>
      <c r="FN96" s="60"/>
      <c r="FO96" s="17"/>
      <c r="FP96" s="17"/>
      <c r="FQ96" s="58"/>
      <c r="FR96" s="50"/>
      <c r="FS96" s="50"/>
      <c r="FT96" s="50"/>
      <c r="FU96" s="50"/>
      <c r="FV96" s="50"/>
      <c r="FW96" s="50"/>
      <c r="FX96" s="59"/>
      <c r="FY96" s="60"/>
      <c r="FZ96" s="17"/>
      <c r="GA96" s="17"/>
      <c r="GB96" s="58"/>
      <c r="GC96" s="50"/>
      <c r="GD96" s="50"/>
      <c r="GE96" s="50"/>
      <c r="GF96" s="50"/>
      <c r="GG96" s="50"/>
      <c r="GH96" s="50"/>
      <c r="GI96" s="59"/>
      <c r="GJ96" s="60"/>
      <c r="GK96" s="17"/>
      <c r="GL96" s="17"/>
      <c r="GM96" s="58"/>
      <c r="GN96" s="50"/>
      <c r="GO96" s="50"/>
      <c r="GP96" s="50"/>
      <c r="GQ96" s="50"/>
      <c r="GR96" s="50"/>
      <c r="GS96" s="50"/>
      <c r="GT96" s="59"/>
      <c r="GU96" s="60"/>
      <c r="GV96" s="17"/>
      <c r="GW96" s="17"/>
      <c r="GX96" s="58"/>
      <c r="GY96" s="50"/>
      <c r="GZ96" s="50"/>
      <c r="HA96" s="50"/>
      <c r="HB96" s="50"/>
      <c r="HC96" s="50"/>
      <c r="HD96" s="50"/>
      <c r="HE96" s="59"/>
      <c r="HF96" s="60"/>
      <c r="HG96" s="17"/>
      <c r="HH96" s="17"/>
      <c r="HI96" s="58"/>
      <c r="HJ96" s="50"/>
      <c r="HK96" s="50"/>
      <c r="HL96" s="50"/>
      <c r="HM96" s="50"/>
      <c r="HN96" s="50"/>
      <c r="HO96" s="50"/>
      <c r="HP96" s="59"/>
      <c r="HQ96" s="60"/>
      <c r="HR96" s="17"/>
      <c r="HS96" s="17"/>
    </row>
    <row r="97" spans="2:227" x14ac:dyDescent="0.3">
      <c r="E97" s="59"/>
      <c r="F97" s="59"/>
      <c r="G97" s="17"/>
      <c r="H97" s="58"/>
      <c r="I97" s="50"/>
      <c r="J97" s="50"/>
      <c r="K97" s="50"/>
      <c r="L97" s="50"/>
      <c r="M97" s="50"/>
      <c r="N97" s="50"/>
      <c r="O97" s="59"/>
      <c r="P97" s="60"/>
      <c r="Q97" s="17"/>
      <c r="R97" s="17"/>
      <c r="S97" s="58"/>
      <c r="T97" s="50"/>
      <c r="U97" s="50"/>
      <c r="V97" s="50"/>
      <c r="W97" s="50"/>
      <c r="X97" s="50"/>
      <c r="Y97" s="50"/>
      <c r="Z97" s="59"/>
      <c r="AA97" s="60"/>
      <c r="AB97" s="17"/>
      <c r="AC97" s="17"/>
      <c r="AD97" s="58"/>
      <c r="AE97" s="50"/>
      <c r="AF97" s="50"/>
      <c r="AG97" s="50"/>
      <c r="AH97" s="50"/>
      <c r="AI97" s="50"/>
      <c r="AJ97" s="50"/>
      <c r="AK97" s="59"/>
      <c r="AL97" s="60"/>
      <c r="AM97" s="17"/>
      <c r="AN97" s="17"/>
      <c r="AO97" s="58"/>
      <c r="AP97" s="50"/>
      <c r="AQ97" s="50"/>
      <c r="AR97" s="50"/>
      <c r="AS97" s="50"/>
      <c r="AT97" s="50"/>
      <c r="AU97" s="50"/>
      <c r="AV97" s="59"/>
      <c r="AW97" s="60"/>
      <c r="AX97" s="17"/>
      <c r="AY97" s="17"/>
      <c r="AZ97" s="58"/>
      <c r="BA97" s="50"/>
      <c r="BB97" s="50"/>
      <c r="BC97" s="50"/>
      <c r="BD97" s="50"/>
      <c r="BE97" s="50"/>
      <c r="BF97" s="50"/>
      <c r="BG97" s="59"/>
      <c r="BH97" s="60"/>
      <c r="BI97" s="17"/>
      <c r="BJ97" s="17"/>
      <c r="BK97" s="58"/>
      <c r="BL97" s="50"/>
      <c r="BM97" s="50"/>
      <c r="BN97" s="50"/>
      <c r="BO97" s="50"/>
      <c r="BP97" s="50"/>
      <c r="BQ97" s="50"/>
      <c r="BR97" s="59"/>
      <c r="BS97" s="60"/>
      <c r="BT97" s="17"/>
      <c r="BU97" s="17"/>
      <c r="BV97" s="58"/>
      <c r="BW97" s="50"/>
      <c r="BX97" s="50"/>
      <c r="BY97" s="50"/>
      <c r="BZ97" s="50"/>
      <c r="CA97" s="50"/>
      <c r="CB97" s="50"/>
      <c r="CC97" s="59"/>
      <c r="CD97" s="60"/>
      <c r="CE97" s="17"/>
      <c r="CF97" s="17"/>
      <c r="CG97" s="58"/>
      <c r="CH97" s="50"/>
      <c r="CI97" s="50"/>
      <c r="CJ97" s="50"/>
      <c r="CK97" s="50"/>
      <c r="CL97" s="50"/>
      <c r="CM97" s="50"/>
      <c r="CN97" s="59"/>
      <c r="CO97" s="60"/>
      <c r="CP97" s="17"/>
      <c r="CQ97" s="17"/>
      <c r="CR97" s="58"/>
      <c r="CS97" s="50"/>
      <c r="CT97" s="50"/>
      <c r="CU97" s="50"/>
      <c r="CV97" s="50"/>
      <c r="CW97" s="50"/>
      <c r="CX97" s="50"/>
      <c r="CY97" s="59"/>
      <c r="CZ97" s="60"/>
      <c r="DA97" s="17"/>
      <c r="DB97" s="17"/>
      <c r="DC97" s="58"/>
      <c r="DD97" s="50"/>
      <c r="DE97" s="50"/>
      <c r="DF97" s="50"/>
      <c r="DG97" s="50"/>
      <c r="DH97" s="50"/>
      <c r="DI97" s="50"/>
      <c r="DJ97" s="59"/>
      <c r="DK97" s="60"/>
      <c r="DL97" s="17"/>
      <c r="DM97" s="17"/>
      <c r="DN97" s="58"/>
      <c r="DO97" s="50"/>
      <c r="DP97" s="50"/>
      <c r="DQ97" s="50"/>
      <c r="DR97" s="50"/>
      <c r="DS97" s="50"/>
      <c r="DT97" s="50"/>
      <c r="DU97" s="59"/>
      <c r="DV97" s="60"/>
      <c r="DW97" s="17"/>
      <c r="DX97" s="17"/>
      <c r="DY97" s="58"/>
      <c r="DZ97" s="50"/>
      <c r="EA97" s="50"/>
      <c r="EB97" s="50"/>
      <c r="EC97" s="50"/>
      <c r="ED97" s="50"/>
      <c r="EE97" s="50"/>
      <c r="EF97" s="59"/>
      <c r="EG97" s="60"/>
      <c r="EH97" s="17"/>
      <c r="EI97" s="17"/>
      <c r="EJ97" s="58"/>
      <c r="EK97" s="50"/>
      <c r="EL97" s="50"/>
      <c r="EM97" s="50"/>
      <c r="EN97" s="50"/>
      <c r="EO97" s="50"/>
      <c r="EP97" s="50"/>
      <c r="EQ97" s="59"/>
      <c r="ER97" s="60"/>
      <c r="ES97" s="17"/>
      <c r="ET97" s="17"/>
      <c r="EU97" s="58"/>
      <c r="EV97" s="50"/>
      <c r="EW97" s="50"/>
      <c r="EX97" s="50"/>
      <c r="EY97" s="50"/>
      <c r="EZ97" s="50"/>
      <c r="FA97" s="50"/>
      <c r="FB97" s="59"/>
      <c r="FC97" s="60"/>
      <c r="FD97" s="17"/>
      <c r="FE97" s="17"/>
      <c r="FF97" s="58"/>
      <c r="FG97" s="50"/>
      <c r="FH97" s="50"/>
      <c r="FI97" s="50"/>
      <c r="FJ97" s="50"/>
      <c r="FK97" s="50"/>
      <c r="FL97" s="50"/>
      <c r="FM97" s="59"/>
      <c r="FN97" s="60"/>
      <c r="FO97" s="17"/>
      <c r="FP97" s="17"/>
      <c r="FQ97" s="58"/>
      <c r="FR97" s="50"/>
      <c r="FS97" s="50"/>
      <c r="FT97" s="50"/>
      <c r="FU97" s="50"/>
      <c r="FV97" s="50"/>
      <c r="FW97" s="50"/>
      <c r="FX97" s="59"/>
      <c r="FY97" s="60"/>
      <c r="FZ97" s="17"/>
      <c r="GA97" s="17"/>
      <c r="GB97" s="58"/>
      <c r="GC97" s="50"/>
      <c r="GD97" s="50"/>
      <c r="GE97" s="50"/>
      <c r="GF97" s="50"/>
      <c r="GG97" s="50"/>
      <c r="GH97" s="50"/>
      <c r="GI97" s="59"/>
      <c r="GJ97" s="60"/>
      <c r="GK97" s="17"/>
      <c r="GL97" s="17"/>
      <c r="GM97" s="58"/>
      <c r="GN97" s="50"/>
      <c r="GO97" s="50"/>
      <c r="GP97" s="50"/>
      <c r="GQ97" s="50"/>
      <c r="GR97" s="50"/>
      <c r="GS97" s="50"/>
      <c r="GT97" s="59"/>
      <c r="GU97" s="60"/>
      <c r="GV97" s="17"/>
      <c r="GW97" s="17"/>
      <c r="GX97" s="58"/>
      <c r="GY97" s="50"/>
      <c r="GZ97" s="50"/>
      <c r="HA97" s="50"/>
      <c r="HB97" s="50"/>
      <c r="HC97" s="50"/>
      <c r="HD97" s="50"/>
      <c r="HE97" s="59"/>
      <c r="HF97" s="60"/>
      <c r="HG97" s="17"/>
      <c r="HH97" s="17"/>
      <c r="HI97" s="58"/>
      <c r="HJ97" s="50"/>
      <c r="HK97" s="50"/>
      <c r="HL97" s="50"/>
      <c r="HM97" s="50"/>
      <c r="HN97" s="50"/>
      <c r="HO97" s="50"/>
      <c r="HP97" s="59"/>
      <c r="HQ97" s="60"/>
      <c r="HR97" s="17"/>
      <c r="HS97" s="17"/>
    </row>
    <row r="104" spans="2:227" s="77" customFormat="1" x14ac:dyDescent="0.3">
      <c r="B104" s="32"/>
      <c r="C104" s="78"/>
      <c r="D104" s="78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  <c r="DC104" s="32"/>
      <c r="DD104" s="32"/>
      <c r="DE104" s="32"/>
      <c r="DF104" s="32"/>
      <c r="DG104" s="32"/>
      <c r="DH104" s="32"/>
      <c r="DI104" s="32"/>
      <c r="DJ104" s="32"/>
      <c r="DK104" s="32"/>
      <c r="DL104" s="32"/>
      <c r="DM104" s="32"/>
      <c r="DN104" s="32"/>
      <c r="DO104" s="32"/>
      <c r="DP104" s="32"/>
      <c r="DQ104" s="32"/>
      <c r="DR104" s="32"/>
      <c r="DS104" s="32"/>
      <c r="DT104" s="32"/>
      <c r="DU104" s="32"/>
      <c r="DV104" s="32"/>
      <c r="DW104" s="32"/>
      <c r="DX104" s="32"/>
      <c r="DY104" s="32"/>
      <c r="DZ104" s="32"/>
      <c r="EA104" s="32"/>
      <c r="EB104" s="32"/>
      <c r="EC104" s="32"/>
      <c r="ED104" s="32"/>
      <c r="EE104" s="32"/>
      <c r="EF104" s="32"/>
      <c r="EG104" s="32"/>
      <c r="EH104" s="32"/>
      <c r="EI104" s="32"/>
      <c r="EJ104" s="32"/>
      <c r="EK104" s="32"/>
      <c r="EL104" s="32"/>
      <c r="EM104" s="32"/>
      <c r="EN104" s="32"/>
      <c r="EO104" s="32"/>
      <c r="EP104" s="32"/>
      <c r="EQ104" s="32"/>
      <c r="ER104" s="32"/>
      <c r="ES104" s="32"/>
      <c r="ET104" s="32"/>
      <c r="EU104" s="32"/>
      <c r="EV104" s="32"/>
      <c r="EW104" s="32"/>
      <c r="EX104" s="32"/>
      <c r="EY104" s="32"/>
      <c r="EZ104" s="32"/>
      <c r="FA104" s="32"/>
      <c r="FB104" s="32"/>
      <c r="FC104" s="32"/>
      <c r="FD104" s="32"/>
      <c r="FE104" s="32"/>
      <c r="FF104" s="32"/>
      <c r="FG104" s="32"/>
      <c r="FH104" s="32"/>
      <c r="FI104" s="32"/>
      <c r="FJ104" s="32"/>
      <c r="FK104" s="32"/>
      <c r="FL104" s="32"/>
      <c r="FM104" s="32"/>
      <c r="FN104" s="32"/>
      <c r="FO104" s="32"/>
      <c r="FP104" s="32"/>
      <c r="FQ104" s="32"/>
      <c r="FR104" s="32"/>
      <c r="FS104" s="32"/>
      <c r="FT104" s="32"/>
      <c r="FU104" s="32"/>
      <c r="FV104" s="32"/>
      <c r="FW104" s="32"/>
      <c r="FX104" s="32"/>
      <c r="FY104" s="32"/>
      <c r="FZ104" s="32"/>
      <c r="GA104" s="32"/>
      <c r="GB104" s="32"/>
      <c r="GC104" s="32"/>
      <c r="GD104" s="32"/>
      <c r="GE104" s="32"/>
      <c r="GF104" s="32"/>
      <c r="GG104" s="32"/>
      <c r="GH104" s="32"/>
      <c r="GI104" s="32"/>
      <c r="GJ104" s="32"/>
      <c r="GK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</row>
    <row r="105" spans="2:227" s="77" customFormat="1" x14ac:dyDescent="0.3">
      <c r="B105" s="32"/>
      <c r="C105" s="78"/>
      <c r="D105" s="78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  <c r="DC105" s="32"/>
      <c r="DD105" s="32"/>
      <c r="DE105" s="32"/>
      <c r="DF105" s="32"/>
      <c r="DG105" s="32"/>
      <c r="DH105" s="32"/>
      <c r="DI105" s="32"/>
      <c r="DJ105" s="32"/>
      <c r="DK105" s="32"/>
      <c r="DL105" s="32"/>
      <c r="DM105" s="32"/>
      <c r="DN105" s="32"/>
      <c r="DO105" s="32"/>
      <c r="DP105" s="32"/>
      <c r="DQ105" s="32"/>
      <c r="DR105" s="32"/>
      <c r="DS105" s="32"/>
      <c r="DT105" s="32"/>
      <c r="DU105" s="32"/>
      <c r="DV105" s="32"/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32"/>
      <c r="EZ105" s="32"/>
      <c r="FA105" s="32"/>
      <c r="FB105" s="32"/>
      <c r="FC105" s="32"/>
      <c r="FD105" s="32"/>
      <c r="FE105" s="32"/>
      <c r="FF105" s="32"/>
      <c r="FG105" s="32"/>
      <c r="FH105" s="32"/>
      <c r="FI105" s="32"/>
      <c r="FJ105" s="32"/>
      <c r="FK105" s="32"/>
      <c r="FL105" s="32"/>
      <c r="FM105" s="32"/>
      <c r="FN105" s="32"/>
      <c r="FO105" s="32"/>
      <c r="FP105" s="32"/>
      <c r="FQ105" s="32"/>
      <c r="FR105" s="32"/>
      <c r="FS105" s="32"/>
      <c r="FT105" s="32"/>
      <c r="FU105" s="32"/>
      <c r="FV105" s="32"/>
      <c r="FW105" s="32"/>
      <c r="FX105" s="32"/>
      <c r="FY105" s="32"/>
      <c r="FZ105" s="32"/>
      <c r="GA105" s="32"/>
      <c r="GB105" s="32"/>
      <c r="GC105" s="32"/>
      <c r="GD105" s="32"/>
      <c r="GE105" s="32"/>
      <c r="GF105" s="32"/>
      <c r="GG105" s="32"/>
      <c r="GH105" s="32"/>
      <c r="GI105" s="32"/>
      <c r="GJ105" s="32"/>
      <c r="GK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</row>
    <row r="106" spans="2:227" s="77" customFormat="1" x14ac:dyDescent="0.3">
      <c r="B106" s="32"/>
      <c r="C106" s="78"/>
      <c r="D106" s="78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  <c r="DC106" s="32"/>
      <c r="DD106" s="32"/>
      <c r="DE106" s="32"/>
      <c r="DF106" s="32"/>
      <c r="DG106" s="32"/>
      <c r="DH106" s="32"/>
      <c r="DI106" s="32"/>
      <c r="DJ106" s="32"/>
      <c r="DK106" s="32"/>
      <c r="DL106" s="32"/>
      <c r="DM106" s="32"/>
      <c r="DN106" s="32"/>
      <c r="DO106" s="32"/>
      <c r="DP106" s="32"/>
      <c r="DQ106" s="32"/>
      <c r="DR106" s="32"/>
      <c r="DS106" s="32"/>
      <c r="DT106" s="32"/>
      <c r="DU106" s="32"/>
      <c r="DV106" s="32"/>
      <c r="DW106" s="32"/>
      <c r="DX106" s="32"/>
      <c r="DY106" s="32"/>
      <c r="DZ106" s="32"/>
      <c r="EA106" s="32"/>
      <c r="EB106" s="32"/>
      <c r="EC106" s="32"/>
      <c r="ED106" s="32"/>
      <c r="EE106" s="32"/>
      <c r="EF106" s="32"/>
      <c r="EG106" s="32"/>
      <c r="EH106" s="32"/>
      <c r="EI106" s="32"/>
      <c r="EJ106" s="32"/>
      <c r="EK106" s="32"/>
      <c r="EL106" s="32"/>
      <c r="EM106" s="32"/>
      <c r="EN106" s="32"/>
      <c r="EO106" s="32"/>
      <c r="EP106" s="32"/>
      <c r="EQ106" s="32"/>
      <c r="ER106" s="32"/>
      <c r="ES106" s="32"/>
      <c r="ET106" s="32"/>
      <c r="EU106" s="32"/>
      <c r="EV106" s="32"/>
      <c r="EW106" s="32"/>
      <c r="EX106" s="32"/>
      <c r="EY106" s="32"/>
      <c r="EZ106" s="32"/>
      <c r="FA106" s="32"/>
      <c r="FB106" s="32"/>
      <c r="FC106" s="32"/>
      <c r="FD106" s="32"/>
      <c r="FE106" s="32"/>
      <c r="FF106" s="32"/>
      <c r="FG106" s="32"/>
      <c r="FH106" s="32"/>
      <c r="FI106" s="32"/>
      <c r="FJ106" s="32"/>
      <c r="FK106" s="32"/>
      <c r="FL106" s="32"/>
      <c r="FM106" s="32"/>
      <c r="FN106" s="32"/>
      <c r="FO106" s="32"/>
      <c r="FP106" s="32"/>
      <c r="FQ106" s="32"/>
      <c r="FR106" s="32"/>
      <c r="FS106" s="32"/>
      <c r="FT106" s="32"/>
      <c r="FU106" s="32"/>
      <c r="FV106" s="32"/>
      <c r="FW106" s="32"/>
      <c r="FX106" s="32"/>
      <c r="FY106" s="32"/>
      <c r="FZ106" s="32"/>
      <c r="GA106" s="32"/>
      <c r="GB106" s="32"/>
      <c r="GC106" s="32"/>
      <c r="GD106" s="32"/>
      <c r="GE106" s="32"/>
      <c r="GF106" s="32"/>
      <c r="GG106" s="32"/>
      <c r="GH106" s="32"/>
      <c r="GI106" s="32"/>
      <c r="GJ106" s="32"/>
      <c r="GK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</row>
    <row r="107" spans="2:227" s="77" customFormat="1" x14ac:dyDescent="0.3">
      <c r="B107" s="32"/>
      <c r="C107" s="78"/>
      <c r="D107" s="78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L107" s="32"/>
      <c r="DM107" s="32"/>
      <c r="DN107" s="32"/>
      <c r="DO107" s="32"/>
      <c r="DP107" s="32"/>
      <c r="DQ107" s="32"/>
      <c r="DR107" s="32"/>
      <c r="DS107" s="32"/>
      <c r="DT107" s="32"/>
      <c r="DU107" s="32"/>
      <c r="DV107" s="32"/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/>
      <c r="EM107" s="32"/>
      <c r="EN107" s="32"/>
      <c r="EO107" s="32"/>
      <c r="EP107" s="32"/>
      <c r="EQ107" s="32"/>
      <c r="ER107" s="32"/>
      <c r="ES107" s="32"/>
      <c r="ET107" s="32"/>
      <c r="EU107" s="32"/>
      <c r="EV107" s="32"/>
      <c r="EW107" s="32"/>
      <c r="EX107" s="32"/>
      <c r="EY107" s="32"/>
      <c r="EZ107" s="32"/>
      <c r="FA107" s="32"/>
      <c r="FB107" s="32"/>
      <c r="FC107" s="32"/>
      <c r="FD107" s="32"/>
      <c r="FE107" s="32"/>
      <c r="FF107" s="32"/>
      <c r="FG107" s="32"/>
      <c r="FH107" s="32"/>
      <c r="FI107" s="32"/>
      <c r="FJ107" s="32"/>
      <c r="FK107" s="32"/>
      <c r="FL107" s="32"/>
      <c r="FM107" s="32"/>
      <c r="FN107" s="32"/>
      <c r="FO107" s="32"/>
      <c r="FP107" s="32"/>
      <c r="FQ107" s="32"/>
      <c r="FR107" s="32"/>
      <c r="FS107" s="32"/>
      <c r="FT107" s="32"/>
      <c r="FU107" s="32"/>
      <c r="FV107" s="32"/>
      <c r="FW107" s="32"/>
      <c r="FX107" s="32"/>
      <c r="FY107" s="32"/>
      <c r="FZ107" s="32"/>
      <c r="GA107" s="32"/>
      <c r="GB107" s="32"/>
      <c r="GC107" s="32"/>
      <c r="GD107" s="32"/>
      <c r="GE107" s="32"/>
      <c r="GF107" s="32"/>
      <c r="GG107" s="32"/>
      <c r="GH107" s="32"/>
      <c r="GI107" s="32"/>
      <c r="GJ107" s="32"/>
      <c r="GK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</row>
    <row r="108" spans="2:227" s="77" customFormat="1" x14ac:dyDescent="0.3">
      <c r="B108" s="32"/>
      <c r="C108" s="78"/>
      <c r="D108" s="78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  <c r="DC108" s="32"/>
      <c r="DD108" s="32"/>
      <c r="DE108" s="32"/>
      <c r="DF108" s="32"/>
      <c r="DG108" s="32"/>
      <c r="DH108" s="32"/>
      <c r="DI108" s="32"/>
      <c r="DJ108" s="32"/>
      <c r="DK108" s="32"/>
      <c r="DL108" s="32"/>
      <c r="DM108" s="32"/>
      <c r="DN108" s="32"/>
      <c r="DO108" s="32"/>
      <c r="DP108" s="32"/>
      <c r="DQ108" s="32"/>
      <c r="DR108" s="32"/>
      <c r="DS108" s="32"/>
      <c r="DT108" s="32"/>
      <c r="DU108" s="32"/>
      <c r="DV108" s="32"/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  <c r="EK108" s="32"/>
      <c r="EL108" s="32"/>
      <c r="EM108" s="32"/>
      <c r="EN108" s="32"/>
      <c r="EO108" s="32"/>
      <c r="EP108" s="32"/>
      <c r="EQ108" s="32"/>
      <c r="ER108" s="32"/>
      <c r="ES108" s="32"/>
      <c r="ET108" s="32"/>
      <c r="EU108" s="32"/>
      <c r="EV108" s="32"/>
      <c r="EW108" s="32"/>
      <c r="EX108" s="32"/>
      <c r="EY108" s="32"/>
      <c r="EZ108" s="32"/>
      <c r="FA108" s="32"/>
      <c r="FB108" s="32"/>
      <c r="FC108" s="32"/>
      <c r="FD108" s="32"/>
      <c r="FE108" s="32"/>
      <c r="FF108" s="32"/>
      <c r="FG108" s="32"/>
      <c r="FH108" s="32"/>
      <c r="FI108" s="32"/>
      <c r="FJ108" s="32"/>
      <c r="FK108" s="32"/>
      <c r="FL108" s="32"/>
      <c r="FM108" s="32"/>
      <c r="FN108" s="32"/>
      <c r="FO108" s="32"/>
      <c r="FP108" s="32"/>
      <c r="FQ108" s="32"/>
      <c r="FR108" s="32"/>
      <c r="FS108" s="32"/>
      <c r="FT108" s="32"/>
      <c r="FU108" s="32"/>
      <c r="FV108" s="32"/>
      <c r="FW108" s="32"/>
      <c r="FX108" s="32"/>
      <c r="FY108" s="32"/>
      <c r="FZ108" s="32"/>
      <c r="GA108" s="32"/>
      <c r="GB108" s="32"/>
      <c r="GC108" s="32"/>
      <c r="GD108" s="32"/>
      <c r="GE108" s="32"/>
      <c r="GF108" s="32"/>
      <c r="GG108" s="32"/>
      <c r="GH108" s="32"/>
      <c r="GI108" s="32"/>
      <c r="GJ108" s="32"/>
      <c r="GK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</row>
    <row r="109" spans="2:227" s="77" customFormat="1" x14ac:dyDescent="0.3">
      <c r="B109" s="32"/>
      <c r="C109" s="78"/>
      <c r="D109" s="78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  <c r="DN109" s="32"/>
      <c r="DO109" s="32"/>
      <c r="DP109" s="32"/>
      <c r="DQ109" s="32"/>
      <c r="DR109" s="32"/>
      <c r="DS109" s="32"/>
      <c r="DT109" s="32"/>
      <c r="DU109" s="32"/>
      <c r="DV109" s="32"/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/>
      <c r="EM109" s="32"/>
      <c r="EN109" s="32"/>
      <c r="EO109" s="32"/>
      <c r="EP109" s="32"/>
      <c r="EQ109" s="32"/>
      <c r="ER109" s="32"/>
      <c r="ES109" s="32"/>
      <c r="ET109" s="32"/>
      <c r="EU109" s="32"/>
      <c r="EV109" s="32"/>
      <c r="EW109" s="32"/>
      <c r="EX109" s="32"/>
      <c r="EY109" s="32"/>
      <c r="EZ109" s="32"/>
      <c r="FA109" s="32"/>
      <c r="FB109" s="32"/>
      <c r="FC109" s="32"/>
      <c r="FD109" s="32"/>
      <c r="FE109" s="32"/>
      <c r="FF109" s="32"/>
      <c r="FG109" s="32"/>
      <c r="FH109" s="32"/>
      <c r="FI109" s="32"/>
      <c r="FJ109" s="32"/>
      <c r="FK109" s="32"/>
      <c r="FL109" s="32"/>
      <c r="FM109" s="32"/>
      <c r="FN109" s="32"/>
      <c r="FO109" s="32"/>
      <c r="FP109" s="32"/>
      <c r="FQ109" s="32"/>
      <c r="FR109" s="32"/>
      <c r="FS109" s="32"/>
      <c r="FT109" s="32"/>
      <c r="FU109" s="32"/>
      <c r="FV109" s="32"/>
      <c r="FW109" s="32"/>
      <c r="FX109" s="32"/>
      <c r="FY109" s="32"/>
      <c r="FZ109" s="32"/>
      <c r="GA109" s="32"/>
      <c r="GB109" s="32"/>
      <c r="GC109" s="32"/>
      <c r="GD109" s="32"/>
      <c r="GE109" s="32"/>
      <c r="GF109" s="32"/>
      <c r="GG109" s="32"/>
      <c r="GH109" s="32"/>
      <c r="GI109" s="32"/>
      <c r="GJ109" s="32"/>
      <c r="GK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</row>
    <row r="110" spans="2:227" s="77" customFormat="1" x14ac:dyDescent="0.3">
      <c r="B110" s="32"/>
      <c r="C110" s="78"/>
      <c r="D110" s="78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  <c r="DC110" s="32"/>
      <c r="DD110" s="32"/>
      <c r="DE110" s="32"/>
      <c r="DF110" s="32"/>
      <c r="DG110" s="32"/>
      <c r="DH110" s="32"/>
      <c r="DI110" s="32"/>
      <c r="DJ110" s="32"/>
      <c r="DK110" s="32"/>
      <c r="DL110" s="32"/>
      <c r="DM110" s="32"/>
      <c r="DN110" s="32"/>
      <c r="DO110" s="32"/>
      <c r="DP110" s="32"/>
      <c r="DQ110" s="32"/>
      <c r="DR110" s="32"/>
      <c r="DS110" s="32"/>
      <c r="DT110" s="32"/>
      <c r="DU110" s="32"/>
      <c r="DV110" s="32"/>
      <c r="DW110" s="32"/>
      <c r="DX110" s="32"/>
      <c r="DY110" s="32"/>
      <c r="DZ110" s="32"/>
      <c r="EA110" s="32"/>
      <c r="EB110" s="32"/>
      <c r="EC110" s="32"/>
      <c r="ED110" s="32"/>
      <c r="EE110" s="32"/>
      <c r="EF110" s="32"/>
      <c r="EG110" s="32"/>
      <c r="EH110" s="32"/>
      <c r="EI110" s="32"/>
      <c r="EJ110" s="32"/>
      <c r="EK110" s="32"/>
      <c r="EL110" s="32"/>
      <c r="EM110" s="32"/>
      <c r="EN110" s="32"/>
      <c r="EO110" s="32"/>
      <c r="EP110" s="32"/>
      <c r="EQ110" s="32"/>
      <c r="ER110" s="32"/>
      <c r="ES110" s="32"/>
      <c r="ET110" s="32"/>
      <c r="EU110" s="32"/>
      <c r="EV110" s="32"/>
      <c r="EW110" s="32"/>
      <c r="EX110" s="32"/>
      <c r="EY110" s="32"/>
      <c r="EZ110" s="32"/>
      <c r="FA110" s="32"/>
      <c r="FB110" s="32"/>
      <c r="FC110" s="32"/>
      <c r="FD110" s="32"/>
      <c r="FE110" s="32"/>
      <c r="FF110" s="32"/>
      <c r="FG110" s="32"/>
      <c r="FH110" s="32"/>
      <c r="FI110" s="32"/>
      <c r="FJ110" s="32"/>
      <c r="FK110" s="32"/>
      <c r="FL110" s="32"/>
      <c r="FM110" s="32"/>
      <c r="FN110" s="32"/>
      <c r="FO110" s="32"/>
      <c r="FP110" s="32"/>
      <c r="FQ110" s="32"/>
      <c r="FR110" s="32"/>
      <c r="FS110" s="32"/>
      <c r="FT110" s="32"/>
      <c r="FU110" s="32"/>
      <c r="FV110" s="32"/>
      <c r="FW110" s="32"/>
      <c r="FX110" s="32"/>
      <c r="FY110" s="32"/>
      <c r="FZ110" s="32"/>
      <c r="GA110" s="32"/>
      <c r="GB110" s="32"/>
      <c r="GC110" s="32"/>
      <c r="GD110" s="32"/>
      <c r="GE110" s="32"/>
      <c r="GF110" s="32"/>
      <c r="GG110" s="32"/>
      <c r="GH110" s="32"/>
      <c r="GI110" s="32"/>
      <c r="GJ110" s="32"/>
      <c r="GK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</row>
    <row r="111" spans="2:227" s="77" customFormat="1" x14ac:dyDescent="0.3">
      <c r="B111" s="32"/>
      <c r="C111" s="78"/>
      <c r="D111" s="78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  <c r="DC111" s="32"/>
      <c r="DD111" s="32"/>
      <c r="DE111" s="32"/>
      <c r="DF111" s="32"/>
      <c r="DG111" s="32"/>
      <c r="DH111" s="32"/>
      <c r="DI111" s="32"/>
      <c r="DJ111" s="32"/>
      <c r="DK111" s="32"/>
      <c r="DL111" s="32"/>
      <c r="DM111" s="32"/>
      <c r="DN111" s="32"/>
      <c r="DO111" s="32"/>
      <c r="DP111" s="32"/>
      <c r="DQ111" s="32"/>
      <c r="DR111" s="32"/>
      <c r="DS111" s="32"/>
      <c r="DT111" s="32"/>
      <c r="DU111" s="32"/>
      <c r="DV111" s="32"/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32"/>
      <c r="EZ111" s="32"/>
      <c r="FA111" s="32"/>
      <c r="FB111" s="32"/>
      <c r="FC111" s="32"/>
      <c r="FD111" s="32"/>
      <c r="FE111" s="32"/>
      <c r="FF111" s="32"/>
      <c r="FG111" s="32"/>
      <c r="FH111" s="32"/>
      <c r="FI111" s="32"/>
      <c r="FJ111" s="32"/>
      <c r="FK111" s="32"/>
      <c r="FL111" s="32"/>
      <c r="FM111" s="32"/>
      <c r="FN111" s="32"/>
      <c r="FO111" s="32"/>
      <c r="FP111" s="32"/>
      <c r="FQ111" s="32"/>
      <c r="FR111" s="32"/>
      <c r="FS111" s="32"/>
      <c r="FT111" s="32"/>
      <c r="FU111" s="32"/>
      <c r="FV111" s="32"/>
      <c r="FW111" s="32"/>
      <c r="FX111" s="32"/>
      <c r="FY111" s="32"/>
      <c r="FZ111" s="32"/>
      <c r="GA111" s="32"/>
      <c r="GB111" s="32"/>
      <c r="GC111" s="32"/>
      <c r="GD111" s="32"/>
      <c r="GE111" s="32"/>
      <c r="GF111" s="32"/>
      <c r="GG111" s="32"/>
      <c r="GH111" s="32"/>
      <c r="GI111" s="32"/>
      <c r="GJ111" s="32"/>
      <c r="GK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</row>
    <row r="112" spans="2:227" s="77" customFormat="1" x14ac:dyDescent="0.3">
      <c r="B112" s="32"/>
      <c r="C112" s="78"/>
      <c r="D112" s="78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</row>
    <row r="113" spans="1:227" s="77" customFormat="1" x14ac:dyDescent="0.3">
      <c r="B113" s="32"/>
      <c r="C113" s="78"/>
      <c r="D113" s="78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</row>
    <row r="114" spans="1:227" s="77" customFormat="1" x14ac:dyDescent="0.3">
      <c r="B114" s="32"/>
      <c r="C114" s="78"/>
      <c r="D114" s="78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32"/>
      <c r="DU114" s="32"/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32"/>
      <c r="EZ114" s="32"/>
      <c r="FA114" s="32"/>
      <c r="FB114" s="32"/>
      <c r="FC114" s="32"/>
      <c r="FD114" s="32"/>
      <c r="FE114" s="32"/>
      <c r="FF114" s="32"/>
      <c r="FG114" s="32"/>
      <c r="FH114" s="32"/>
      <c r="FI114" s="32"/>
      <c r="FJ114" s="32"/>
      <c r="FK114" s="32"/>
      <c r="FL114" s="32"/>
      <c r="FM114" s="32"/>
      <c r="FN114" s="32"/>
      <c r="FO114" s="32"/>
      <c r="FP114" s="32"/>
      <c r="FQ114" s="32"/>
      <c r="FR114" s="32"/>
      <c r="FS114" s="32"/>
      <c r="FT114" s="32"/>
      <c r="FU114" s="32"/>
      <c r="FV114" s="32"/>
      <c r="FW114" s="32"/>
      <c r="FX114" s="32"/>
      <c r="FY114" s="32"/>
      <c r="FZ114" s="32"/>
      <c r="GA114" s="32"/>
      <c r="GB114" s="32"/>
      <c r="GC114" s="32"/>
      <c r="GD114" s="32"/>
      <c r="GE114" s="32"/>
      <c r="GF114" s="32"/>
      <c r="GG114" s="32"/>
      <c r="GH114" s="32"/>
      <c r="GI114" s="32"/>
      <c r="GJ114" s="32"/>
      <c r="GK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</row>
    <row r="115" spans="1:227" s="77" customFormat="1" x14ac:dyDescent="0.3">
      <c r="B115" s="32"/>
      <c r="C115" s="78"/>
      <c r="D115" s="78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</row>
    <row r="116" spans="1:227" s="77" customFormat="1" x14ac:dyDescent="0.3">
      <c r="B116" s="32"/>
      <c r="C116" s="78"/>
      <c r="D116" s="78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</row>
    <row r="117" spans="1:227" s="77" customFormat="1" x14ac:dyDescent="0.3">
      <c r="B117" s="32"/>
      <c r="C117" s="78"/>
      <c r="D117" s="78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</row>
    <row r="118" spans="1:227" s="77" customFormat="1" x14ac:dyDescent="0.3">
      <c r="B118" s="32"/>
      <c r="C118" s="78"/>
      <c r="D118" s="78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</row>
    <row r="119" spans="1:227" s="77" customFormat="1" x14ac:dyDescent="0.3">
      <c r="B119" s="32"/>
      <c r="C119" s="78"/>
      <c r="D119" s="78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</row>
    <row r="120" spans="1:227" s="78" customFormat="1" x14ac:dyDescent="0.3">
      <c r="A120" s="77"/>
      <c r="B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</row>
    <row r="121" spans="1:227" s="78" customFormat="1" x14ac:dyDescent="0.3">
      <c r="A121" s="77"/>
      <c r="B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</row>
    <row r="122" spans="1:227" s="78" customFormat="1" x14ac:dyDescent="0.3">
      <c r="A122" s="77"/>
      <c r="B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</row>
    <row r="123" spans="1:227" s="78" customFormat="1" x14ac:dyDescent="0.3">
      <c r="A123" s="77"/>
      <c r="B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</row>
    <row r="124" spans="1:227" s="78" customFormat="1" x14ac:dyDescent="0.3">
      <c r="A124" s="77"/>
      <c r="B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</row>
    <row r="125" spans="1:227" s="78" customFormat="1" x14ac:dyDescent="0.3">
      <c r="A125" s="77"/>
      <c r="B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</row>
    <row r="126" spans="1:227" s="78" customFormat="1" x14ac:dyDescent="0.3">
      <c r="A126" s="77"/>
      <c r="B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</row>
    <row r="127" spans="1:227" s="78" customFormat="1" x14ac:dyDescent="0.3">
      <c r="A127" s="77"/>
      <c r="B127" s="80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</row>
  </sheetData>
  <mergeCells count="10">
    <mergeCell ref="F18:G18"/>
    <mergeCell ref="F22:G22"/>
    <mergeCell ref="F23:G23"/>
    <mergeCell ref="F28:G28"/>
    <mergeCell ref="A1:G1"/>
    <mergeCell ref="A2:G2"/>
    <mergeCell ref="B3:G3"/>
    <mergeCell ref="B4:G4"/>
    <mergeCell ref="F6:G6"/>
    <mergeCell ref="F17:G17"/>
  </mergeCells>
  <pageMargins left="0.25" right="0.25" top="0.75" bottom="0.75" header="0.3" footer="0.3"/>
  <pageSetup paperSize="5" scale="80" orientation="landscape" useFirstPageNumber="1" r:id="rId1"/>
  <headerFooter alignWithMargins="0">
    <oddFooter>&amp;L&amp;"Arial,Bold"&amp;A
&amp;R&amp;"Arial,Bold"Page 2 of 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0D5A6-A8F1-4348-B0FE-11468531F8B1}">
  <sheetPr>
    <tabColor theme="2"/>
  </sheetPr>
  <dimension ref="A1:HS127"/>
  <sheetViews>
    <sheetView zoomScale="95" zoomScaleNormal="95" zoomScaleSheetLayoutView="178" workbookViewId="0">
      <pane xSplit="2" ySplit="5" topLeftCell="C6" activePane="bottomRight" state="frozen"/>
      <selection pane="topRight" activeCell="AC7" sqref="AC7"/>
      <selection pane="bottomLeft" activeCell="AC7" sqref="AC7"/>
      <selection pane="bottomRight" activeCell="A2" sqref="A2:G2"/>
    </sheetView>
  </sheetViews>
  <sheetFormatPr defaultColWidth="9.140625" defaultRowHeight="14.25" x14ac:dyDescent="0.3"/>
  <cols>
    <col min="1" max="1" width="5.7109375" style="77" customWidth="1"/>
    <col min="2" max="2" width="55.7109375" style="32" customWidth="1"/>
    <col min="3" max="3" width="16.7109375" style="78" customWidth="1"/>
    <col min="4" max="4" width="14.7109375" style="78" customWidth="1"/>
    <col min="5" max="7" width="15.7109375" style="32" customWidth="1"/>
    <col min="8" max="10" width="13.7109375" style="32" customWidth="1"/>
    <col min="11" max="16384" width="9.140625" style="32"/>
  </cols>
  <sheetData>
    <row r="1" spans="1:8" s="26" customFormat="1" ht="20.100000000000001" customHeight="1" x14ac:dyDescent="0.3">
      <c r="A1" s="1286" t="s">
        <v>1318</v>
      </c>
      <c r="B1" s="1286"/>
      <c r="C1" s="1286"/>
      <c r="D1" s="1286"/>
      <c r="E1" s="1286"/>
      <c r="F1" s="1286"/>
      <c r="G1" s="1286"/>
    </row>
    <row r="2" spans="1:8" s="26" customFormat="1" ht="24" customHeight="1" x14ac:dyDescent="0.3">
      <c r="A2" s="1286" t="s">
        <v>1319</v>
      </c>
      <c r="B2" s="1286"/>
      <c r="C2" s="1286"/>
      <c r="D2" s="1286"/>
      <c r="E2" s="1286"/>
      <c r="F2" s="1286"/>
      <c r="G2" s="1286"/>
    </row>
    <row r="3" spans="1:8" s="26" customFormat="1" ht="24" customHeight="1" x14ac:dyDescent="0.3">
      <c r="A3" s="1223"/>
      <c r="B3" s="1286" t="s">
        <v>1320</v>
      </c>
      <c r="C3" s="1286"/>
      <c r="D3" s="1286"/>
      <c r="E3" s="1286"/>
      <c r="F3" s="1286"/>
      <c r="G3" s="1286"/>
    </row>
    <row r="4" spans="1:8" s="26" customFormat="1" ht="23.25" customHeight="1" thickBot="1" x14ac:dyDescent="0.35">
      <c r="A4" s="27"/>
      <c r="B4" s="1286" t="s">
        <v>965</v>
      </c>
      <c r="C4" s="1324"/>
      <c r="D4" s="1324"/>
      <c r="E4" s="1324"/>
      <c r="F4" s="1324"/>
      <c r="G4" s="1324"/>
    </row>
    <row r="5" spans="1:8" s="28" customFormat="1" ht="79.900000000000006" customHeight="1" thickBot="1" x14ac:dyDescent="0.3">
      <c r="A5" s="99" t="s">
        <v>67</v>
      </c>
      <c r="B5" s="99" t="s">
        <v>966</v>
      </c>
      <c r="C5" s="101" t="s">
        <v>1000</v>
      </c>
      <c r="D5" s="181" t="s">
        <v>968</v>
      </c>
      <c r="E5" s="97" t="s">
        <v>1001</v>
      </c>
      <c r="F5" s="97" t="s">
        <v>1008</v>
      </c>
      <c r="G5" s="101" t="s">
        <v>1002</v>
      </c>
    </row>
    <row r="6" spans="1:8" s="28" customFormat="1" ht="9.9499999999999993" customHeight="1" x14ac:dyDescent="0.25">
      <c r="A6" s="177"/>
      <c r="B6" s="178"/>
      <c r="C6" s="1240"/>
      <c r="D6" s="180"/>
      <c r="E6" s="180"/>
      <c r="F6" s="1349"/>
      <c r="G6" s="1350"/>
    </row>
    <row r="7" spans="1:8" x14ac:dyDescent="0.3">
      <c r="A7" s="91"/>
      <c r="B7" s="92" t="s">
        <v>939</v>
      </c>
      <c r="C7" s="630">
        <f>'29. M&amp;E Opt Extension Year 2'!G7</f>
        <v>0</v>
      </c>
      <c r="D7" s="990">
        <v>0</v>
      </c>
      <c r="E7" s="31">
        <f>$G7*(9/12)</f>
        <v>0</v>
      </c>
      <c r="F7" s="31">
        <f>$G7*(3/12)</f>
        <v>0</v>
      </c>
      <c r="G7" s="31">
        <f>SUM(C7,(C7*D7))</f>
        <v>0</v>
      </c>
      <c r="H7" s="36"/>
    </row>
    <row r="8" spans="1:8" x14ac:dyDescent="0.3">
      <c r="A8" s="91"/>
      <c r="B8" s="92" t="s">
        <v>1166</v>
      </c>
      <c r="C8" s="630">
        <f>'29. M&amp;E Opt Extension Year 2'!G8</f>
        <v>0</v>
      </c>
      <c r="D8" s="990">
        <v>0</v>
      </c>
      <c r="E8" s="31">
        <f t="shared" ref="E8:E15" si="0">$G8*(9/12)</f>
        <v>0</v>
      </c>
      <c r="F8" s="31">
        <f t="shared" ref="F8:F15" si="1">$G8*(3/12)</f>
        <v>0</v>
      </c>
      <c r="G8" s="31">
        <f t="shared" ref="G8:G15" si="2">SUM(C8,(C8*D8))</f>
        <v>0</v>
      </c>
      <c r="H8" s="36"/>
    </row>
    <row r="9" spans="1:8" x14ac:dyDescent="0.3">
      <c r="A9" s="91"/>
      <c r="B9" s="92" t="s">
        <v>1302</v>
      </c>
      <c r="C9" s="630">
        <f>'29. M&amp;E Opt Extension Year 2'!G9</f>
        <v>0</v>
      </c>
      <c r="D9" s="990">
        <v>0</v>
      </c>
      <c r="E9" s="31">
        <f t="shared" si="0"/>
        <v>0</v>
      </c>
      <c r="F9" s="31">
        <f t="shared" si="1"/>
        <v>0</v>
      </c>
      <c r="G9" s="31">
        <f t="shared" ref="G9" si="3">SUM(C9,(C9*D9))</f>
        <v>0</v>
      </c>
      <c r="H9" s="36"/>
    </row>
    <row r="10" spans="1:8" x14ac:dyDescent="0.3">
      <c r="A10" s="93"/>
      <c r="B10" s="92" t="s">
        <v>1171</v>
      </c>
      <c r="C10" s="630">
        <f>'29. M&amp;E Opt Extension Year 2'!G10</f>
        <v>0</v>
      </c>
      <c r="D10" s="990">
        <v>0</v>
      </c>
      <c r="E10" s="31">
        <f t="shared" si="0"/>
        <v>0</v>
      </c>
      <c r="F10" s="31">
        <f t="shared" si="1"/>
        <v>0</v>
      </c>
      <c r="G10" s="31">
        <f t="shared" si="2"/>
        <v>0</v>
      </c>
      <c r="H10" s="36"/>
    </row>
    <row r="11" spans="1:8" x14ac:dyDescent="0.3">
      <c r="A11" s="93"/>
      <c r="B11" s="92" t="s">
        <v>1173</v>
      </c>
      <c r="C11" s="630">
        <f>'29. M&amp;E Opt Extension Year 2'!G11</f>
        <v>0</v>
      </c>
      <c r="D11" s="990">
        <v>0</v>
      </c>
      <c r="E11" s="31">
        <f t="shared" si="0"/>
        <v>0</v>
      </c>
      <c r="F11" s="31">
        <f t="shared" si="1"/>
        <v>0</v>
      </c>
      <c r="G11" s="31">
        <f t="shared" si="2"/>
        <v>0</v>
      </c>
      <c r="H11" s="36"/>
    </row>
    <row r="12" spans="1:8" x14ac:dyDescent="0.3">
      <c r="A12" s="93"/>
      <c r="B12" s="92" t="s">
        <v>155</v>
      </c>
      <c r="C12" s="630">
        <f>'29. M&amp;E Opt Extension Year 2'!G12</f>
        <v>0</v>
      </c>
      <c r="D12" s="990">
        <v>0</v>
      </c>
      <c r="E12" s="31">
        <f t="shared" si="0"/>
        <v>0</v>
      </c>
      <c r="F12" s="31">
        <f t="shared" si="1"/>
        <v>0</v>
      </c>
      <c r="G12" s="31">
        <f t="shared" si="2"/>
        <v>0</v>
      </c>
      <c r="H12" s="36"/>
    </row>
    <row r="13" spans="1:8" x14ac:dyDescent="0.3">
      <c r="A13" s="93"/>
      <c r="B13" s="92" t="s">
        <v>1183</v>
      </c>
      <c r="C13" s="630">
        <f>'29. M&amp;E Opt Extension Year 2'!G13</f>
        <v>0</v>
      </c>
      <c r="D13" s="990">
        <v>0</v>
      </c>
      <c r="E13" s="31">
        <f t="shared" si="0"/>
        <v>0</v>
      </c>
      <c r="F13" s="31">
        <f t="shared" si="1"/>
        <v>0</v>
      </c>
      <c r="G13" s="31">
        <f t="shared" si="2"/>
        <v>0</v>
      </c>
      <c r="H13" s="36"/>
    </row>
    <row r="14" spans="1:8" x14ac:dyDescent="0.3">
      <c r="A14" s="93"/>
      <c r="B14" s="92" t="s">
        <v>167</v>
      </c>
      <c r="C14" s="630">
        <f>'29. M&amp;E Opt Extension Year 2'!G14</f>
        <v>0</v>
      </c>
      <c r="D14" s="990">
        <v>0</v>
      </c>
      <c r="E14" s="31">
        <f t="shared" si="0"/>
        <v>0</v>
      </c>
      <c r="F14" s="31">
        <f t="shared" si="1"/>
        <v>0</v>
      </c>
      <c r="G14" s="31">
        <f t="shared" si="2"/>
        <v>0</v>
      </c>
      <c r="H14" s="36"/>
    </row>
    <row r="15" spans="1:8" x14ac:dyDescent="0.3">
      <c r="A15" s="93"/>
      <c r="B15" s="92" t="s">
        <v>183</v>
      </c>
      <c r="C15" s="630">
        <f>'29. M&amp;E Opt Extension Year 2'!G15</f>
        <v>0</v>
      </c>
      <c r="D15" s="990">
        <v>0</v>
      </c>
      <c r="E15" s="31">
        <f t="shared" si="0"/>
        <v>0</v>
      </c>
      <c r="F15" s="31">
        <f t="shared" si="1"/>
        <v>0</v>
      </c>
      <c r="G15" s="31">
        <f t="shared" si="2"/>
        <v>0</v>
      </c>
      <c r="H15" s="36"/>
    </row>
    <row r="16" spans="1:8" ht="15.75" x14ac:dyDescent="0.3">
      <c r="A16" s="40"/>
      <c r="B16" s="41" t="s">
        <v>1303</v>
      </c>
      <c r="C16" s="625">
        <f>SUM(C7:C15)</f>
        <v>0</v>
      </c>
      <c r="D16" s="625"/>
      <c r="E16" s="749">
        <f>SUM(E7:E15)</f>
        <v>0</v>
      </c>
      <c r="F16" s="90">
        <f>SUM(F7:F15)</f>
        <v>0</v>
      </c>
      <c r="G16" s="90">
        <f>SUM(G7:G15)</f>
        <v>0</v>
      </c>
      <c r="H16" s="36"/>
    </row>
    <row r="17" spans="1:227" ht="9.9499999999999993" customHeight="1" x14ac:dyDescent="0.3">
      <c r="A17" s="91"/>
      <c r="B17" s="92"/>
      <c r="C17" s="1239"/>
      <c r="D17" s="1238"/>
      <c r="E17" s="991"/>
      <c r="F17" s="1351"/>
      <c r="G17" s="1352"/>
      <c r="H17" s="36"/>
    </row>
    <row r="18" spans="1:227" ht="15.75" x14ac:dyDescent="0.3">
      <c r="A18" s="177"/>
      <c r="B18" s="178" t="s">
        <v>1304</v>
      </c>
      <c r="C18" s="1237"/>
      <c r="D18" s="1236"/>
      <c r="E18" s="992"/>
      <c r="F18" s="1462"/>
      <c r="G18" s="1463"/>
      <c r="H18" s="36"/>
    </row>
    <row r="19" spans="1:227" x14ac:dyDescent="0.3">
      <c r="A19" s="91"/>
      <c r="B19" s="92" t="s">
        <v>1305</v>
      </c>
      <c r="C19" s="630">
        <f>'29. M&amp;E Opt Extension Year 2'!G19</f>
        <v>0</v>
      </c>
      <c r="D19" s="990">
        <v>0</v>
      </c>
      <c r="E19" s="31">
        <f>$G19</f>
        <v>0</v>
      </c>
      <c r="F19" s="31">
        <v>0</v>
      </c>
      <c r="G19" s="31">
        <f t="shared" ref="G19:G20" si="4">SUM(C19,(C19*D19))</f>
        <v>0</v>
      </c>
      <c r="H19" s="36"/>
    </row>
    <row r="20" spans="1:227" x14ac:dyDescent="0.3">
      <c r="A20" s="91"/>
      <c r="B20" s="92" t="s">
        <v>1306</v>
      </c>
      <c r="C20" s="630">
        <f>'29. M&amp;E Opt Extension Year 2'!G20</f>
        <v>0</v>
      </c>
      <c r="D20" s="990">
        <v>0</v>
      </c>
      <c r="E20" s="31">
        <f t="shared" ref="E20" si="5">$G20</f>
        <v>0</v>
      </c>
      <c r="F20" s="31">
        <v>0</v>
      </c>
      <c r="G20" s="31">
        <f t="shared" si="4"/>
        <v>0</v>
      </c>
      <c r="H20" s="36"/>
    </row>
    <row r="21" spans="1:227" ht="15.75" x14ac:dyDescent="0.3">
      <c r="A21" s="40"/>
      <c r="B21" s="41" t="s">
        <v>1307</v>
      </c>
      <c r="C21" s="625">
        <f>SUM(C19:C20)</f>
        <v>0</v>
      </c>
      <c r="D21" s="625"/>
      <c r="E21" s="749">
        <f>SUM(E19:E20)</f>
        <v>0</v>
      </c>
      <c r="F21" s="90">
        <f>SUM(F19:F20)</f>
        <v>0</v>
      </c>
      <c r="G21" s="90">
        <f>SUM(G19:G20)</f>
        <v>0</v>
      </c>
      <c r="H21" s="36"/>
    </row>
    <row r="22" spans="1:227" ht="9.9499999999999993" customHeight="1" x14ac:dyDescent="0.3">
      <c r="A22" s="91"/>
      <c r="B22" s="94"/>
      <c r="C22" s="1239"/>
      <c r="D22" s="1238"/>
      <c r="E22" s="991"/>
      <c r="F22" s="1365"/>
      <c r="G22" s="1367"/>
      <c r="H22" s="36"/>
    </row>
    <row r="23" spans="1:227" ht="15.75" x14ac:dyDescent="0.3">
      <c r="A23" s="177"/>
      <c r="B23" s="178" t="s">
        <v>1308</v>
      </c>
      <c r="C23" s="1237"/>
      <c r="D23" s="1236"/>
      <c r="E23" s="992"/>
      <c r="F23" s="1368"/>
      <c r="G23" s="1370"/>
      <c r="H23" s="36"/>
    </row>
    <row r="24" spans="1:227" x14ac:dyDescent="0.3">
      <c r="A24" s="91"/>
      <c r="B24" s="92" t="s">
        <v>1309</v>
      </c>
      <c r="C24" s="630">
        <f>'29. M&amp;E Opt Extension Year 2'!G24</f>
        <v>0</v>
      </c>
      <c r="D24" s="990">
        <v>0.01</v>
      </c>
      <c r="E24" s="31">
        <f>$G24</f>
        <v>0</v>
      </c>
      <c r="F24" s="31">
        <v>0</v>
      </c>
      <c r="G24" s="31">
        <f t="shared" ref="G24:G26" si="6">SUM(C24,(C24*D24))</f>
        <v>0</v>
      </c>
      <c r="H24" s="36"/>
    </row>
    <row r="25" spans="1:227" x14ac:dyDescent="0.3">
      <c r="A25" s="91"/>
      <c r="B25" s="92" t="s">
        <v>1310</v>
      </c>
      <c r="C25" s="630">
        <f>'29. M&amp;E Opt Extension Year 2'!G25</f>
        <v>0</v>
      </c>
      <c r="D25" s="990">
        <v>0.01</v>
      </c>
      <c r="E25" s="31">
        <f t="shared" ref="E25:E26" si="7">$G25</f>
        <v>0</v>
      </c>
      <c r="F25" s="31">
        <v>0</v>
      </c>
      <c r="G25" s="31">
        <f t="shared" si="6"/>
        <v>0</v>
      </c>
      <c r="H25" s="36"/>
    </row>
    <row r="26" spans="1:227" x14ac:dyDescent="0.3">
      <c r="A26" s="91"/>
      <c r="B26" s="92" t="s">
        <v>1311</v>
      </c>
      <c r="C26" s="630">
        <f>'29. M&amp;E Opt Extension Year 2'!G26</f>
        <v>0</v>
      </c>
      <c r="D26" s="990">
        <v>0.01</v>
      </c>
      <c r="E26" s="31">
        <f t="shared" si="7"/>
        <v>0</v>
      </c>
      <c r="F26" s="31">
        <v>0</v>
      </c>
      <c r="G26" s="31">
        <f t="shared" si="6"/>
        <v>0</v>
      </c>
      <c r="H26" s="36"/>
    </row>
    <row r="27" spans="1:227" ht="15.75" x14ac:dyDescent="0.3">
      <c r="A27" s="40"/>
      <c r="B27" s="41" t="s">
        <v>1312</v>
      </c>
      <c r="C27" s="625">
        <f>SUM(C24:C26)</f>
        <v>0</v>
      </c>
      <c r="D27" s="625"/>
      <c r="E27" s="625">
        <f t="shared" ref="E27:G27" si="8">SUM(E24:E26)</f>
        <v>0</v>
      </c>
      <c r="F27" s="625">
        <f t="shared" si="8"/>
        <v>0</v>
      </c>
      <c r="G27" s="625">
        <f t="shared" si="8"/>
        <v>0</v>
      </c>
      <c r="H27" s="36"/>
    </row>
    <row r="28" spans="1:227" ht="9.9499999999999993" customHeight="1" x14ac:dyDescent="0.3">
      <c r="A28" s="91"/>
      <c r="B28" s="92"/>
      <c r="C28" s="1239"/>
      <c r="D28" s="1238"/>
      <c r="E28" s="991"/>
      <c r="F28" s="1464"/>
      <c r="G28" s="1465"/>
    </row>
    <row r="29" spans="1:227" s="43" customFormat="1" ht="16.5" customHeight="1" x14ac:dyDescent="0.3">
      <c r="A29" s="40"/>
      <c r="B29" s="41" t="s">
        <v>1321</v>
      </c>
      <c r="C29" s="625">
        <f>SUM(C16,C21,C27)</f>
        <v>0</v>
      </c>
      <c r="D29" s="625"/>
      <c r="E29" s="625">
        <f>SUM(E16,E21,E27)</f>
        <v>0</v>
      </c>
      <c r="F29" s="625">
        <f>SUM(F16,F21,F27)</f>
        <v>0</v>
      </c>
      <c r="G29" s="625">
        <f>SUM(G16,G21,G27)</f>
        <v>0</v>
      </c>
    </row>
    <row r="30" spans="1:227" ht="22.5" customHeight="1" x14ac:dyDescent="0.3">
      <c r="A30" s="45"/>
      <c r="B30" s="46"/>
      <c r="C30" s="48"/>
      <c r="D30" s="48"/>
      <c r="E30" s="51"/>
      <c r="F30" s="51"/>
    </row>
    <row r="31" spans="1:227" ht="12.2" customHeight="1" x14ac:dyDescent="0.3">
      <c r="A31" s="45"/>
      <c r="B31" s="47"/>
      <c r="C31" s="52"/>
      <c r="D31" s="52"/>
      <c r="E31" s="51"/>
      <c r="F31" s="51"/>
    </row>
    <row r="32" spans="1:227" x14ac:dyDescent="0.3">
      <c r="A32" s="55"/>
      <c r="B32" s="56"/>
      <c r="C32" s="57"/>
      <c r="D32" s="57"/>
      <c r="E32" s="59"/>
      <c r="F32" s="59"/>
      <c r="G32" s="17"/>
      <c r="H32" s="58"/>
      <c r="I32" s="50"/>
      <c r="J32" s="50"/>
      <c r="K32" s="50"/>
      <c r="L32" s="50"/>
      <c r="M32" s="50"/>
      <c r="N32" s="50"/>
      <c r="O32" s="59"/>
      <c r="P32" s="60"/>
      <c r="Q32" s="17"/>
      <c r="R32" s="17"/>
      <c r="S32" s="58"/>
      <c r="T32" s="50"/>
      <c r="U32" s="50"/>
      <c r="V32" s="50"/>
      <c r="W32" s="50"/>
      <c r="X32" s="50"/>
      <c r="Y32" s="50"/>
      <c r="Z32" s="59"/>
      <c r="AA32" s="60"/>
      <c r="AB32" s="17"/>
      <c r="AC32" s="17"/>
      <c r="AD32" s="58"/>
      <c r="AE32" s="50"/>
      <c r="AF32" s="50"/>
      <c r="AG32" s="50"/>
      <c r="AH32" s="50"/>
      <c r="AI32" s="50"/>
      <c r="AJ32" s="50"/>
      <c r="AK32" s="59"/>
      <c r="AL32" s="60"/>
      <c r="AM32" s="17"/>
      <c r="AN32" s="17"/>
      <c r="AO32" s="58"/>
      <c r="AP32" s="50"/>
      <c r="AQ32" s="50"/>
      <c r="AR32" s="50"/>
      <c r="AS32" s="50"/>
      <c r="AT32" s="50"/>
      <c r="AU32" s="50"/>
      <c r="AV32" s="59"/>
      <c r="AW32" s="60"/>
      <c r="AX32" s="17"/>
      <c r="AY32" s="17"/>
      <c r="AZ32" s="58"/>
      <c r="BA32" s="50"/>
      <c r="BB32" s="50"/>
      <c r="BC32" s="50"/>
      <c r="BD32" s="50"/>
      <c r="BE32" s="50"/>
      <c r="BF32" s="50"/>
      <c r="BG32" s="59"/>
      <c r="BH32" s="60"/>
      <c r="BI32" s="17"/>
      <c r="BJ32" s="17"/>
      <c r="BK32" s="58"/>
      <c r="BL32" s="50"/>
      <c r="BM32" s="50"/>
      <c r="BN32" s="50"/>
      <c r="BO32" s="50"/>
      <c r="BP32" s="50"/>
      <c r="BQ32" s="50"/>
      <c r="BR32" s="59"/>
      <c r="BS32" s="60"/>
      <c r="BT32" s="17"/>
      <c r="BU32" s="17"/>
      <c r="BV32" s="58"/>
      <c r="BW32" s="50"/>
      <c r="BX32" s="50"/>
      <c r="BY32" s="50"/>
      <c r="BZ32" s="50"/>
      <c r="CA32" s="50"/>
      <c r="CB32" s="50"/>
      <c r="CC32" s="59"/>
      <c r="CD32" s="60"/>
      <c r="CE32" s="17"/>
      <c r="CF32" s="17"/>
      <c r="CG32" s="58"/>
      <c r="CH32" s="50"/>
      <c r="CI32" s="50"/>
      <c r="CJ32" s="50"/>
      <c r="CK32" s="50"/>
      <c r="CL32" s="50"/>
      <c r="CM32" s="50"/>
      <c r="CN32" s="59"/>
      <c r="CO32" s="60"/>
      <c r="CP32" s="17"/>
      <c r="CQ32" s="17"/>
      <c r="CR32" s="58"/>
      <c r="CS32" s="50"/>
      <c r="CT32" s="50"/>
      <c r="CU32" s="50"/>
      <c r="CV32" s="50"/>
      <c r="CW32" s="50"/>
      <c r="CX32" s="50"/>
      <c r="CY32" s="59"/>
      <c r="CZ32" s="60"/>
      <c r="DA32" s="17"/>
      <c r="DB32" s="17"/>
      <c r="DC32" s="58"/>
      <c r="DD32" s="50"/>
      <c r="DE32" s="50"/>
      <c r="DF32" s="50"/>
      <c r="DG32" s="50"/>
      <c r="DH32" s="50"/>
      <c r="DI32" s="50"/>
      <c r="DJ32" s="59"/>
      <c r="DK32" s="60"/>
      <c r="DL32" s="17"/>
      <c r="DM32" s="17"/>
      <c r="DN32" s="58"/>
      <c r="DO32" s="50"/>
      <c r="DP32" s="50"/>
      <c r="DQ32" s="50"/>
      <c r="DR32" s="50"/>
      <c r="DS32" s="50"/>
      <c r="DT32" s="50"/>
      <c r="DU32" s="59"/>
      <c r="DV32" s="60"/>
      <c r="DW32" s="17"/>
      <c r="DX32" s="17"/>
      <c r="DY32" s="58"/>
      <c r="DZ32" s="50"/>
      <c r="EA32" s="50"/>
      <c r="EB32" s="50"/>
      <c r="EC32" s="50"/>
      <c r="ED32" s="50"/>
      <c r="EE32" s="50"/>
      <c r="EF32" s="59"/>
      <c r="EG32" s="60"/>
      <c r="EH32" s="17"/>
      <c r="EI32" s="17"/>
      <c r="EJ32" s="58"/>
      <c r="EK32" s="50"/>
      <c r="EL32" s="50"/>
      <c r="EM32" s="50"/>
      <c r="EN32" s="50"/>
      <c r="EO32" s="50"/>
      <c r="EP32" s="50"/>
      <c r="EQ32" s="59"/>
      <c r="ER32" s="60"/>
      <c r="ES32" s="17"/>
      <c r="ET32" s="17"/>
      <c r="EU32" s="58"/>
      <c r="EV32" s="50"/>
      <c r="EW32" s="50"/>
      <c r="EX32" s="50"/>
      <c r="EY32" s="50"/>
      <c r="EZ32" s="50"/>
      <c r="FA32" s="50"/>
      <c r="FB32" s="59"/>
      <c r="FC32" s="60"/>
      <c r="FD32" s="17"/>
      <c r="FE32" s="17"/>
      <c r="FF32" s="58"/>
      <c r="FG32" s="50"/>
      <c r="FH32" s="50"/>
      <c r="FI32" s="50"/>
      <c r="FJ32" s="50"/>
      <c r="FK32" s="50"/>
      <c r="FL32" s="50"/>
      <c r="FM32" s="59"/>
      <c r="FN32" s="60"/>
      <c r="FO32" s="17"/>
      <c r="FP32" s="17"/>
      <c r="FQ32" s="58"/>
      <c r="FR32" s="50"/>
      <c r="FS32" s="50"/>
      <c r="FT32" s="50"/>
      <c r="FU32" s="50"/>
      <c r="FV32" s="50"/>
      <c r="FW32" s="50"/>
      <c r="FX32" s="59"/>
      <c r="FY32" s="60"/>
      <c r="FZ32" s="17"/>
      <c r="GA32" s="17"/>
      <c r="GB32" s="58"/>
      <c r="GC32" s="50"/>
      <c r="GD32" s="50"/>
      <c r="GE32" s="50"/>
      <c r="GF32" s="50"/>
      <c r="GG32" s="50"/>
      <c r="GH32" s="50"/>
      <c r="GI32" s="59"/>
      <c r="GJ32" s="60"/>
      <c r="GK32" s="17"/>
      <c r="GL32" s="17"/>
      <c r="GM32" s="58"/>
      <c r="GN32" s="50"/>
      <c r="GO32" s="50"/>
      <c r="GP32" s="50"/>
      <c r="GQ32" s="50"/>
      <c r="GR32" s="50"/>
      <c r="GS32" s="50"/>
      <c r="GT32" s="59"/>
      <c r="GU32" s="60"/>
      <c r="GV32" s="17"/>
      <c r="GW32" s="17"/>
      <c r="GX32" s="58"/>
      <c r="GY32" s="50"/>
      <c r="GZ32" s="50"/>
      <c r="HA32" s="50"/>
      <c r="HB32" s="50"/>
      <c r="HC32" s="50"/>
      <c r="HD32" s="50"/>
      <c r="HE32" s="59"/>
      <c r="HF32" s="60"/>
      <c r="HG32" s="17"/>
      <c r="HH32" s="17"/>
      <c r="HI32" s="58"/>
      <c r="HJ32" s="50"/>
      <c r="HK32" s="50"/>
      <c r="HL32" s="50"/>
      <c r="HM32" s="50"/>
      <c r="HN32" s="50"/>
      <c r="HO32" s="50"/>
      <c r="HP32" s="59"/>
      <c r="HQ32" s="60"/>
      <c r="HR32" s="17"/>
      <c r="HS32" s="17"/>
    </row>
    <row r="33" spans="1:227" x14ac:dyDescent="0.3">
      <c r="A33" s="61"/>
      <c r="B33" s="1221" t="s">
        <v>40</v>
      </c>
      <c r="C33" s="57"/>
      <c r="D33" s="57"/>
      <c r="E33" s="59"/>
      <c r="F33" s="59"/>
      <c r="G33" s="17"/>
      <c r="H33" s="58"/>
      <c r="I33" s="50"/>
      <c r="J33" s="50"/>
      <c r="K33" s="50"/>
      <c r="L33" s="50"/>
      <c r="M33" s="50"/>
      <c r="N33" s="50"/>
      <c r="O33" s="59"/>
      <c r="P33" s="60"/>
      <c r="Q33" s="17"/>
      <c r="R33" s="17"/>
      <c r="S33" s="58"/>
      <c r="T33" s="50"/>
      <c r="U33" s="50"/>
      <c r="V33" s="50"/>
      <c r="W33" s="50"/>
      <c r="X33" s="50"/>
      <c r="Y33" s="50"/>
      <c r="Z33" s="59"/>
      <c r="AA33" s="60"/>
      <c r="AB33" s="17"/>
      <c r="AC33" s="17"/>
      <c r="AD33" s="58"/>
      <c r="AE33" s="50"/>
      <c r="AF33" s="50"/>
      <c r="AG33" s="50"/>
      <c r="AH33" s="50"/>
      <c r="AI33" s="50"/>
      <c r="AJ33" s="50"/>
      <c r="AK33" s="59"/>
      <c r="AL33" s="60"/>
      <c r="AM33" s="17"/>
      <c r="AN33" s="17"/>
      <c r="AO33" s="58"/>
      <c r="AP33" s="50"/>
      <c r="AQ33" s="50"/>
      <c r="AR33" s="50"/>
      <c r="AS33" s="50"/>
      <c r="AT33" s="50"/>
      <c r="AU33" s="50"/>
      <c r="AV33" s="59"/>
      <c r="AW33" s="60"/>
      <c r="AX33" s="17"/>
      <c r="AY33" s="17"/>
      <c r="AZ33" s="58"/>
      <c r="BA33" s="50"/>
      <c r="BB33" s="50"/>
      <c r="BC33" s="50"/>
      <c r="BD33" s="50"/>
      <c r="BE33" s="50"/>
      <c r="BF33" s="50"/>
      <c r="BG33" s="59"/>
      <c r="BH33" s="60"/>
      <c r="BI33" s="17"/>
      <c r="BJ33" s="17"/>
      <c r="BK33" s="58"/>
      <c r="BL33" s="50"/>
      <c r="BM33" s="50"/>
      <c r="BN33" s="50"/>
      <c r="BO33" s="50"/>
      <c r="BP33" s="50"/>
      <c r="BQ33" s="50"/>
      <c r="BR33" s="59"/>
      <c r="BS33" s="60"/>
      <c r="BT33" s="17"/>
      <c r="BU33" s="17"/>
      <c r="BV33" s="58"/>
      <c r="BW33" s="50"/>
      <c r="BX33" s="50"/>
      <c r="BY33" s="50"/>
      <c r="BZ33" s="50"/>
      <c r="CA33" s="50"/>
      <c r="CB33" s="50"/>
      <c r="CC33" s="59"/>
      <c r="CD33" s="60"/>
      <c r="CE33" s="17"/>
      <c r="CF33" s="17"/>
      <c r="CG33" s="58"/>
      <c r="CH33" s="50"/>
      <c r="CI33" s="50"/>
      <c r="CJ33" s="50"/>
      <c r="CK33" s="50"/>
      <c r="CL33" s="50"/>
      <c r="CM33" s="50"/>
      <c r="CN33" s="59"/>
      <c r="CO33" s="60"/>
      <c r="CP33" s="17"/>
      <c r="CQ33" s="17"/>
      <c r="CR33" s="58"/>
      <c r="CS33" s="50"/>
      <c r="CT33" s="50"/>
      <c r="CU33" s="50"/>
      <c r="CV33" s="50"/>
      <c r="CW33" s="50"/>
      <c r="CX33" s="50"/>
      <c r="CY33" s="59"/>
      <c r="CZ33" s="60"/>
      <c r="DA33" s="17"/>
      <c r="DB33" s="17"/>
      <c r="DC33" s="58"/>
      <c r="DD33" s="50"/>
      <c r="DE33" s="50"/>
      <c r="DF33" s="50"/>
      <c r="DG33" s="50"/>
      <c r="DH33" s="50"/>
      <c r="DI33" s="50"/>
      <c r="DJ33" s="59"/>
      <c r="DK33" s="60"/>
      <c r="DL33" s="17"/>
      <c r="DM33" s="17"/>
      <c r="DN33" s="58"/>
      <c r="DO33" s="50"/>
      <c r="DP33" s="50"/>
      <c r="DQ33" s="50"/>
      <c r="DR33" s="50"/>
      <c r="DS33" s="50"/>
      <c r="DT33" s="50"/>
      <c r="DU33" s="59"/>
      <c r="DV33" s="60"/>
      <c r="DW33" s="17"/>
      <c r="DX33" s="17"/>
      <c r="DY33" s="58"/>
      <c r="DZ33" s="50"/>
      <c r="EA33" s="50"/>
      <c r="EB33" s="50"/>
      <c r="EC33" s="50"/>
      <c r="ED33" s="50"/>
      <c r="EE33" s="50"/>
      <c r="EF33" s="59"/>
      <c r="EG33" s="60"/>
      <c r="EH33" s="17"/>
      <c r="EI33" s="17"/>
      <c r="EJ33" s="58"/>
      <c r="EK33" s="50"/>
      <c r="EL33" s="50"/>
      <c r="EM33" s="50"/>
      <c r="EN33" s="50"/>
      <c r="EO33" s="50"/>
      <c r="EP33" s="50"/>
      <c r="EQ33" s="59"/>
      <c r="ER33" s="60"/>
      <c r="ES33" s="17"/>
      <c r="ET33" s="17"/>
      <c r="EU33" s="58"/>
      <c r="EV33" s="50"/>
      <c r="EW33" s="50"/>
      <c r="EX33" s="50"/>
      <c r="EY33" s="50"/>
      <c r="EZ33" s="50"/>
      <c r="FA33" s="50"/>
      <c r="FB33" s="59"/>
      <c r="FC33" s="60"/>
      <c r="FD33" s="17"/>
      <c r="FE33" s="17"/>
      <c r="FF33" s="58"/>
      <c r="FG33" s="50"/>
      <c r="FH33" s="50"/>
      <c r="FI33" s="50"/>
      <c r="FJ33" s="50"/>
      <c r="FK33" s="50"/>
      <c r="FL33" s="50"/>
      <c r="FM33" s="59"/>
      <c r="FN33" s="60"/>
      <c r="FO33" s="17"/>
      <c r="FP33" s="17"/>
      <c r="FQ33" s="58"/>
      <c r="FR33" s="50"/>
      <c r="FS33" s="50"/>
      <c r="FT33" s="50"/>
      <c r="FU33" s="50"/>
      <c r="FV33" s="50"/>
      <c r="FW33" s="50"/>
      <c r="FX33" s="59"/>
      <c r="FY33" s="60"/>
      <c r="FZ33" s="17"/>
      <c r="GA33" s="17"/>
      <c r="GB33" s="58"/>
      <c r="GC33" s="50"/>
      <c r="GD33" s="50"/>
      <c r="GE33" s="50"/>
      <c r="GF33" s="50"/>
      <c r="GG33" s="50"/>
      <c r="GH33" s="50"/>
      <c r="GI33" s="59"/>
      <c r="GJ33" s="60"/>
      <c r="GK33" s="17"/>
      <c r="GL33" s="17"/>
      <c r="GM33" s="58"/>
      <c r="GN33" s="50"/>
      <c r="GO33" s="50"/>
      <c r="GP33" s="50"/>
      <c r="GQ33" s="50"/>
      <c r="GR33" s="50"/>
      <c r="GS33" s="50"/>
      <c r="GT33" s="59"/>
      <c r="GU33" s="60"/>
      <c r="GV33" s="17"/>
      <c r="GW33" s="17"/>
      <c r="GX33" s="58"/>
      <c r="GY33" s="50"/>
      <c r="GZ33" s="50"/>
      <c r="HA33" s="50"/>
      <c r="HB33" s="50"/>
      <c r="HC33" s="50"/>
      <c r="HD33" s="50"/>
      <c r="HE33" s="59"/>
      <c r="HF33" s="60"/>
      <c r="HG33" s="17"/>
      <c r="HH33" s="17"/>
      <c r="HI33" s="58"/>
      <c r="HJ33" s="50"/>
      <c r="HK33" s="50"/>
      <c r="HL33" s="50"/>
      <c r="HM33" s="50"/>
      <c r="HN33" s="50"/>
      <c r="HO33" s="50"/>
      <c r="HP33" s="59"/>
      <c r="HQ33" s="60"/>
      <c r="HR33" s="17"/>
      <c r="HS33" s="17"/>
    </row>
    <row r="34" spans="1:227" x14ac:dyDescent="0.3">
      <c r="A34" s="96">
        <v>1</v>
      </c>
      <c r="B34" s="1218"/>
      <c r="C34" s="57"/>
      <c r="D34" s="57"/>
      <c r="E34" s="59"/>
      <c r="F34" s="59"/>
      <c r="G34" s="17"/>
      <c r="H34" s="58"/>
      <c r="I34" s="50"/>
      <c r="J34" s="50"/>
      <c r="K34" s="50"/>
      <c r="L34" s="50"/>
      <c r="M34" s="50"/>
      <c r="N34" s="50"/>
      <c r="O34" s="59"/>
      <c r="P34" s="60"/>
      <c r="Q34" s="17"/>
      <c r="R34" s="17"/>
      <c r="S34" s="58"/>
      <c r="T34" s="50"/>
      <c r="U34" s="50"/>
      <c r="V34" s="50"/>
      <c r="W34" s="50"/>
      <c r="X34" s="50"/>
      <c r="Y34" s="50"/>
      <c r="Z34" s="59"/>
      <c r="AA34" s="60"/>
      <c r="AB34" s="17"/>
      <c r="AC34" s="17"/>
      <c r="AD34" s="58"/>
      <c r="AE34" s="50"/>
      <c r="AF34" s="50"/>
      <c r="AG34" s="50"/>
      <c r="AH34" s="50"/>
      <c r="AI34" s="50"/>
      <c r="AJ34" s="50"/>
      <c r="AK34" s="59"/>
      <c r="AL34" s="60"/>
      <c r="AM34" s="17"/>
      <c r="AN34" s="17"/>
      <c r="AO34" s="58"/>
      <c r="AP34" s="50"/>
      <c r="AQ34" s="50"/>
      <c r="AR34" s="50"/>
      <c r="AS34" s="50"/>
      <c r="AT34" s="50"/>
      <c r="AU34" s="50"/>
      <c r="AV34" s="59"/>
      <c r="AW34" s="60"/>
      <c r="AX34" s="17"/>
      <c r="AY34" s="17"/>
      <c r="AZ34" s="58"/>
      <c r="BA34" s="50"/>
      <c r="BB34" s="50"/>
      <c r="BC34" s="50"/>
      <c r="BD34" s="50"/>
      <c r="BE34" s="50"/>
      <c r="BF34" s="50"/>
      <c r="BG34" s="59"/>
      <c r="BH34" s="60"/>
      <c r="BI34" s="17"/>
      <c r="BJ34" s="17"/>
      <c r="BK34" s="58"/>
      <c r="BL34" s="50"/>
      <c r="BM34" s="50"/>
      <c r="BN34" s="50"/>
      <c r="BO34" s="50"/>
      <c r="BP34" s="50"/>
      <c r="BQ34" s="50"/>
      <c r="BR34" s="59"/>
      <c r="BS34" s="60"/>
      <c r="BT34" s="17"/>
      <c r="BU34" s="17"/>
      <c r="BV34" s="58"/>
      <c r="BW34" s="50"/>
      <c r="BX34" s="50"/>
      <c r="BY34" s="50"/>
      <c r="BZ34" s="50"/>
      <c r="CA34" s="50"/>
      <c r="CB34" s="50"/>
      <c r="CC34" s="59"/>
      <c r="CD34" s="60"/>
      <c r="CE34" s="17"/>
      <c r="CF34" s="17"/>
      <c r="CG34" s="58"/>
      <c r="CH34" s="50"/>
      <c r="CI34" s="50"/>
      <c r="CJ34" s="50"/>
      <c r="CK34" s="50"/>
      <c r="CL34" s="50"/>
      <c r="CM34" s="50"/>
      <c r="CN34" s="59"/>
      <c r="CO34" s="60"/>
      <c r="CP34" s="17"/>
      <c r="CQ34" s="17"/>
      <c r="CR34" s="58"/>
      <c r="CS34" s="50"/>
      <c r="CT34" s="50"/>
      <c r="CU34" s="50"/>
      <c r="CV34" s="50"/>
      <c r="CW34" s="50"/>
      <c r="CX34" s="50"/>
      <c r="CY34" s="59"/>
      <c r="CZ34" s="60"/>
      <c r="DA34" s="17"/>
      <c r="DB34" s="17"/>
      <c r="DC34" s="58"/>
      <c r="DD34" s="50"/>
      <c r="DE34" s="50"/>
      <c r="DF34" s="50"/>
      <c r="DG34" s="50"/>
      <c r="DH34" s="50"/>
      <c r="DI34" s="50"/>
      <c r="DJ34" s="59"/>
      <c r="DK34" s="60"/>
      <c r="DL34" s="17"/>
      <c r="DM34" s="17"/>
      <c r="DN34" s="58"/>
      <c r="DO34" s="50"/>
      <c r="DP34" s="50"/>
      <c r="DQ34" s="50"/>
      <c r="DR34" s="50"/>
      <c r="DS34" s="50"/>
      <c r="DT34" s="50"/>
      <c r="DU34" s="59"/>
      <c r="DV34" s="60"/>
      <c r="DW34" s="17"/>
      <c r="DX34" s="17"/>
      <c r="DY34" s="58"/>
      <c r="DZ34" s="50"/>
      <c r="EA34" s="50"/>
      <c r="EB34" s="50"/>
      <c r="EC34" s="50"/>
      <c r="ED34" s="50"/>
      <c r="EE34" s="50"/>
      <c r="EF34" s="59"/>
      <c r="EG34" s="60"/>
      <c r="EH34" s="17"/>
      <c r="EI34" s="17"/>
      <c r="EJ34" s="58"/>
      <c r="EK34" s="50"/>
      <c r="EL34" s="50"/>
      <c r="EM34" s="50"/>
      <c r="EN34" s="50"/>
      <c r="EO34" s="50"/>
      <c r="EP34" s="50"/>
      <c r="EQ34" s="59"/>
      <c r="ER34" s="60"/>
      <c r="ES34" s="17"/>
      <c r="ET34" s="17"/>
      <c r="EU34" s="58"/>
      <c r="EV34" s="50"/>
      <c r="EW34" s="50"/>
      <c r="EX34" s="50"/>
      <c r="EY34" s="50"/>
      <c r="EZ34" s="50"/>
      <c r="FA34" s="50"/>
      <c r="FB34" s="59"/>
      <c r="FC34" s="60"/>
      <c r="FD34" s="17"/>
      <c r="FE34" s="17"/>
      <c r="FF34" s="58"/>
      <c r="FG34" s="50"/>
      <c r="FH34" s="50"/>
      <c r="FI34" s="50"/>
      <c r="FJ34" s="50"/>
      <c r="FK34" s="50"/>
      <c r="FL34" s="50"/>
      <c r="FM34" s="59"/>
      <c r="FN34" s="60"/>
      <c r="FO34" s="17"/>
      <c r="FP34" s="17"/>
      <c r="FQ34" s="58"/>
      <c r="FR34" s="50"/>
      <c r="FS34" s="50"/>
      <c r="FT34" s="50"/>
      <c r="FU34" s="50"/>
      <c r="FV34" s="50"/>
      <c r="FW34" s="50"/>
      <c r="FX34" s="59"/>
      <c r="FY34" s="60"/>
      <c r="FZ34" s="17"/>
      <c r="GA34" s="17"/>
      <c r="GB34" s="58"/>
      <c r="GC34" s="50"/>
      <c r="GD34" s="50"/>
      <c r="GE34" s="50"/>
      <c r="GF34" s="50"/>
      <c r="GG34" s="50"/>
      <c r="GH34" s="50"/>
      <c r="GI34" s="59"/>
      <c r="GJ34" s="60"/>
      <c r="GK34" s="17"/>
      <c r="GL34" s="17"/>
      <c r="GM34" s="58"/>
      <c r="GN34" s="50"/>
      <c r="GO34" s="50"/>
      <c r="GP34" s="50"/>
      <c r="GQ34" s="50"/>
      <c r="GR34" s="50"/>
      <c r="GS34" s="50"/>
      <c r="GT34" s="59"/>
      <c r="GU34" s="60"/>
      <c r="GV34" s="17"/>
      <c r="GW34" s="17"/>
      <c r="GX34" s="58"/>
      <c r="GY34" s="50"/>
      <c r="GZ34" s="50"/>
      <c r="HA34" s="50"/>
      <c r="HB34" s="50"/>
      <c r="HC34" s="50"/>
      <c r="HD34" s="50"/>
      <c r="HE34" s="59"/>
      <c r="HF34" s="60"/>
      <c r="HG34" s="17"/>
      <c r="HH34" s="17"/>
      <c r="HI34" s="58"/>
      <c r="HJ34" s="50"/>
      <c r="HK34" s="50"/>
      <c r="HL34" s="50"/>
      <c r="HM34" s="50"/>
      <c r="HN34" s="50"/>
      <c r="HO34" s="50"/>
      <c r="HP34" s="59"/>
      <c r="HQ34" s="60"/>
      <c r="HR34" s="17"/>
      <c r="HS34" s="17"/>
    </row>
    <row r="35" spans="1:227" x14ac:dyDescent="0.3">
      <c r="A35" s="96">
        <v>2</v>
      </c>
      <c r="B35" s="1218"/>
      <c r="C35" s="57"/>
      <c r="D35" s="57"/>
      <c r="E35" s="59"/>
      <c r="F35" s="59"/>
      <c r="G35" s="17"/>
      <c r="H35" s="58"/>
      <c r="I35" s="50"/>
      <c r="J35" s="50"/>
      <c r="K35" s="50"/>
      <c r="L35" s="50"/>
      <c r="M35" s="50"/>
      <c r="N35" s="50"/>
      <c r="O35" s="59"/>
      <c r="P35" s="60"/>
      <c r="Q35" s="17"/>
      <c r="R35" s="17"/>
      <c r="S35" s="58"/>
      <c r="T35" s="50"/>
      <c r="U35" s="50"/>
      <c r="V35" s="50"/>
      <c r="W35" s="50"/>
      <c r="X35" s="50"/>
      <c r="Y35" s="50"/>
      <c r="Z35" s="59"/>
      <c r="AA35" s="60"/>
      <c r="AB35" s="17"/>
      <c r="AC35" s="17"/>
      <c r="AD35" s="58"/>
      <c r="AE35" s="50"/>
      <c r="AF35" s="50"/>
      <c r="AG35" s="50"/>
      <c r="AH35" s="50"/>
      <c r="AI35" s="50"/>
      <c r="AJ35" s="50"/>
      <c r="AK35" s="59"/>
      <c r="AL35" s="60"/>
      <c r="AM35" s="17"/>
      <c r="AN35" s="17"/>
      <c r="AO35" s="58"/>
      <c r="AP35" s="50"/>
      <c r="AQ35" s="50"/>
      <c r="AR35" s="50"/>
      <c r="AS35" s="50"/>
      <c r="AT35" s="50"/>
      <c r="AU35" s="50"/>
      <c r="AV35" s="59"/>
      <c r="AW35" s="60"/>
      <c r="AX35" s="17"/>
      <c r="AY35" s="17"/>
      <c r="AZ35" s="58"/>
      <c r="BA35" s="50"/>
      <c r="BB35" s="50"/>
      <c r="BC35" s="50"/>
      <c r="BD35" s="50"/>
      <c r="BE35" s="50"/>
      <c r="BF35" s="50"/>
      <c r="BG35" s="59"/>
      <c r="BH35" s="60"/>
      <c r="BI35" s="17"/>
      <c r="BJ35" s="17"/>
      <c r="BK35" s="58"/>
      <c r="BL35" s="50"/>
      <c r="BM35" s="50"/>
      <c r="BN35" s="50"/>
      <c r="BO35" s="50"/>
      <c r="BP35" s="50"/>
      <c r="BQ35" s="50"/>
      <c r="BR35" s="59"/>
      <c r="BS35" s="60"/>
      <c r="BT35" s="17"/>
      <c r="BU35" s="17"/>
      <c r="BV35" s="58"/>
      <c r="BW35" s="50"/>
      <c r="BX35" s="50"/>
      <c r="BY35" s="50"/>
      <c r="BZ35" s="50"/>
      <c r="CA35" s="50"/>
      <c r="CB35" s="50"/>
      <c r="CC35" s="59"/>
      <c r="CD35" s="60"/>
      <c r="CE35" s="17"/>
      <c r="CF35" s="17"/>
      <c r="CG35" s="58"/>
      <c r="CH35" s="50"/>
      <c r="CI35" s="50"/>
      <c r="CJ35" s="50"/>
      <c r="CK35" s="50"/>
      <c r="CL35" s="50"/>
      <c r="CM35" s="50"/>
      <c r="CN35" s="59"/>
      <c r="CO35" s="60"/>
      <c r="CP35" s="17"/>
      <c r="CQ35" s="17"/>
      <c r="CR35" s="58"/>
      <c r="CS35" s="50"/>
      <c r="CT35" s="50"/>
      <c r="CU35" s="50"/>
      <c r="CV35" s="50"/>
      <c r="CW35" s="50"/>
      <c r="CX35" s="50"/>
      <c r="CY35" s="59"/>
      <c r="CZ35" s="60"/>
      <c r="DA35" s="17"/>
      <c r="DB35" s="17"/>
      <c r="DC35" s="58"/>
      <c r="DD35" s="50"/>
      <c r="DE35" s="50"/>
      <c r="DF35" s="50"/>
      <c r="DG35" s="50"/>
      <c r="DH35" s="50"/>
      <c r="DI35" s="50"/>
      <c r="DJ35" s="59"/>
      <c r="DK35" s="60"/>
      <c r="DL35" s="17"/>
      <c r="DM35" s="17"/>
      <c r="DN35" s="58"/>
      <c r="DO35" s="50"/>
      <c r="DP35" s="50"/>
      <c r="DQ35" s="50"/>
      <c r="DR35" s="50"/>
      <c r="DS35" s="50"/>
      <c r="DT35" s="50"/>
      <c r="DU35" s="59"/>
      <c r="DV35" s="60"/>
      <c r="DW35" s="17"/>
      <c r="DX35" s="17"/>
      <c r="DY35" s="58"/>
      <c r="DZ35" s="50"/>
      <c r="EA35" s="50"/>
      <c r="EB35" s="50"/>
      <c r="EC35" s="50"/>
      <c r="ED35" s="50"/>
      <c r="EE35" s="50"/>
      <c r="EF35" s="59"/>
      <c r="EG35" s="60"/>
      <c r="EH35" s="17"/>
      <c r="EI35" s="17"/>
      <c r="EJ35" s="58"/>
      <c r="EK35" s="50"/>
      <c r="EL35" s="50"/>
      <c r="EM35" s="50"/>
      <c r="EN35" s="50"/>
      <c r="EO35" s="50"/>
      <c r="EP35" s="50"/>
      <c r="EQ35" s="59"/>
      <c r="ER35" s="60"/>
      <c r="ES35" s="17"/>
      <c r="ET35" s="17"/>
      <c r="EU35" s="58"/>
      <c r="EV35" s="50"/>
      <c r="EW35" s="50"/>
      <c r="EX35" s="50"/>
      <c r="EY35" s="50"/>
      <c r="EZ35" s="50"/>
      <c r="FA35" s="50"/>
      <c r="FB35" s="59"/>
      <c r="FC35" s="60"/>
      <c r="FD35" s="17"/>
      <c r="FE35" s="17"/>
      <c r="FF35" s="58"/>
      <c r="FG35" s="50"/>
      <c r="FH35" s="50"/>
      <c r="FI35" s="50"/>
      <c r="FJ35" s="50"/>
      <c r="FK35" s="50"/>
      <c r="FL35" s="50"/>
      <c r="FM35" s="59"/>
      <c r="FN35" s="60"/>
      <c r="FO35" s="17"/>
      <c r="FP35" s="17"/>
      <c r="FQ35" s="58"/>
      <c r="FR35" s="50"/>
      <c r="FS35" s="50"/>
      <c r="FT35" s="50"/>
      <c r="FU35" s="50"/>
      <c r="FV35" s="50"/>
      <c r="FW35" s="50"/>
      <c r="FX35" s="59"/>
      <c r="FY35" s="60"/>
      <c r="FZ35" s="17"/>
      <c r="GA35" s="17"/>
      <c r="GB35" s="58"/>
      <c r="GC35" s="50"/>
      <c r="GD35" s="50"/>
      <c r="GE35" s="50"/>
      <c r="GF35" s="50"/>
      <c r="GG35" s="50"/>
      <c r="GH35" s="50"/>
      <c r="GI35" s="59"/>
      <c r="GJ35" s="60"/>
      <c r="GK35" s="17"/>
      <c r="GL35" s="17"/>
      <c r="GM35" s="58"/>
      <c r="GN35" s="50"/>
      <c r="GO35" s="50"/>
      <c r="GP35" s="50"/>
      <c r="GQ35" s="50"/>
      <c r="GR35" s="50"/>
      <c r="GS35" s="50"/>
      <c r="GT35" s="59"/>
      <c r="GU35" s="60"/>
      <c r="GV35" s="17"/>
      <c r="GW35" s="17"/>
      <c r="GX35" s="58"/>
      <c r="GY35" s="50"/>
      <c r="GZ35" s="50"/>
      <c r="HA35" s="50"/>
      <c r="HB35" s="50"/>
      <c r="HC35" s="50"/>
      <c r="HD35" s="50"/>
      <c r="HE35" s="59"/>
      <c r="HF35" s="60"/>
      <c r="HG35" s="17"/>
      <c r="HH35" s="17"/>
      <c r="HI35" s="58"/>
      <c r="HJ35" s="50"/>
      <c r="HK35" s="50"/>
      <c r="HL35" s="50"/>
      <c r="HM35" s="50"/>
      <c r="HN35" s="50"/>
      <c r="HO35" s="50"/>
      <c r="HP35" s="59"/>
      <c r="HQ35" s="60"/>
      <c r="HR35" s="17"/>
      <c r="HS35" s="17"/>
    </row>
    <row r="36" spans="1:227" x14ac:dyDescent="0.3">
      <c r="A36" s="96">
        <v>3</v>
      </c>
      <c r="B36" s="1218"/>
      <c r="C36" s="57"/>
      <c r="D36" s="57"/>
      <c r="E36" s="59"/>
      <c r="F36" s="59"/>
      <c r="G36" s="17"/>
      <c r="H36" s="58"/>
      <c r="I36" s="50"/>
      <c r="J36" s="50"/>
      <c r="K36" s="50"/>
      <c r="L36" s="50"/>
      <c r="M36" s="50"/>
      <c r="N36" s="50"/>
      <c r="O36" s="59"/>
      <c r="P36" s="60"/>
      <c r="Q36" s="17"/>
      <c r="R36" s="17"/>
      <c r="S36" s="58"/>
      <c r="T36" s="50"/>
      <c r="U36" s="50"/>
      <c r="V36" s="50"/>
      <c r="W36" s="50"/>
      <c r="X36" s="50"/>
      <c r="Y36" s="50"/>
      <c r="Z36" s="59"/>
      <c r="AA36" s="60"/>
      <c r="AB36" s="17"/>
      <c r="AC36" s="17"/>
      <c r="AD36" s="58"/>
      <c r="AE36" s="50"/>
      <c r="AF36" s="50"/>
      <c r="AG36" s="50"/>
      <c r="AH36" s="50"/>
      <c r="AI36" s="50"/>
      <c r="AJ36" s="50"/>
      <c r="AK36" s="59"/>
      <c r="AL36" s="60"/>
      <c r="AM36" s="17"/>
      <c r="AN36" s="17"/>
      <c r="AO36" s="58"/>
      <c r="AP36" s="50"/>
      <c r="AQ36" s="50"/>
      <c r="AR36" s="50"/>
      <c r="AS36" s="50"/>
      <c r="AT36" s="50"/>
      <c r="AU36" s="50"/>
      <c r="AV36" s="59"/>
      <c r="AW36" s="60"/>
      <c r="AX36" s="17"/>
      <c r="AY36" s="17"/>
      <c r="AZ36" s="58"/>
      <c r="BA36" s="50"/>
      <c r="BB36" s="50"/>
      <c r="BC36" s="50"/>
      <c r="BD36" s="50"/>
      <c r="BE36" s="50"/>
      <c r="BF36" s="50"/>
      <c r="BG36" s="59"/>
      <c r="BH36" s="60"/>
      <c r="BI36" s="17"/>
      <c r="BJ36" s="17"/>
      <c r="BK36" s="58"/>
      <c r="BL36" s="50"/>
      <c r="BM36" s="50"/>
      <c r="BN36" s="50"/>
      <c r="BO36" s="50"/>
      <c r="BP36" s="50"/>
      <c r="BQ36" s="50"/>
      <c r="BR36" s="59"/>
      <c r="BS36" s="60"/>
      <c r="BT36" s="17"/>
      <c r="BU36" s="17"/>
      <c r="BV36" s="58"/>
      <c r="BW36" s="50"/>
      <c r="BX36" s="50"/>
      <c r="BY36" s="50"/>
      <c r="BZ36" s="50"/>
      <c r="CA36" s="50"/>
      <c r="CB36" s="50"/>
      <c r="CC36" s="59"/>
      <c r="CD36" s="60"/>
      <c r="CE36" s="17"/>
      <c r="CF36" s="17"/>
      <c r="CG36" s="58"/>
      <c r="CH36" s="50"/>
      <c r="CI36" s="50"/>
      <c r="CJ36" s="50"/>
      <c r="CK36" s="50"/>
      <c r="CL36" s="50"/>
      <c r="CM36" s="50"/>
      <c r="CN36" s="59"/>
      <c r="CO36" s="60"/>
      <c r="CP36" s="17"/>
      <c r="CQ36" s="17"/>
      <c r="CR36" s="58"/>
      <c r="CS36" s="50"/>
      <c r="CT36" s="50"/>
      <c r="CU36" s="50"/>
      <c r="CV36" s="50"/>
      <c r="CW36" s="50"/>
      <c r="CX36" s="50"/>
      <c r="CY36" s="59"/>
      <c r="CZ36" s="60"/>
      <c r="DA36" s="17"/>
      <c r="DB36" s="17"/>
      <c r="DC36" s="58"/>
      <c r="DD36" s="50"/>
      <c r="DE36" s="50"/>
      <c r="DF36" s="50"/>
      <c r="DG36" s="50"/>
      <c r="DH36" s="50"/>
      <c r="DI36" s="50"/>
      <c r="DJ36" s="59"/>
      <c r="DK36" s="60"/>
      <c r="DL36" s="17"/>
      <c r="DM36" s="17"/>
      <c r="DN36" s="58"/>
      <c r="DO36" s="50"/>
      <c r="DP36" s="50"/>
      <c r="DQ36" s="50"/>
      <c r="DR36" s="50"/>
      <c r="DS36" s="50"/>
      <c r="DT36" s="50"/>
      <c r="DU36" s="59"/>
      <c r="DV36" s="60"/>
      <c r="DW36" s="17"/>
      <c r="DX36" s="17"/>
      <c r="DY36" s="58"/>
      <c r="DZ36" s="50"/>
      <c r="EA36" s="50"/>
      <c r="EB36" s="50"/>
      <c r="EC36" s="50"/>
      <c r="ED36" s="50"/>
      <c r="EE36" s="50"/>
      <c r="EF36" s="59"/>
      <c r="EG36" s="60"/>
      <c r="EH36" s="17"/>
      <c r="EI36" s="17"/>
      <c r="EJ36" s="58"/>
      <c r="EK36" s="50"/>
      <c r="EL36" s="50"/>
      <c r="EM36" s="50"/>
      <c r="EN36" s="50"/>
      <c r="EO36" s="50"/>
      <c r="EP36" s="50"/>
      <c r="EQ36" s="59"/>
      <c r="ER36" s="60"/>
      <c r="ES36" s="17"/>
      <c r="ET36" s="17"/>
      <c r="EU36" s="58"/>
      <c r="EV36" s="50"/>
      <c r="EW36" s="50"/>
      <c r="EX36" s="50"/>
      <c r="EY36" s="50"/>
      <c r="EZ36" s="50"/>
      <c r="FA36" s="50"/>
      <c r="FB36" s="59"/>
      <c r="FC36" s="60"/>
      <c r="FD36" s="17"/>
      <c r="FE36" s="17"/>
      <c r="FF36" s="58"/>
      <c r="FG36" s="50"/>
      <c r="FH36" s="50"/>
      <c r="FI36" s="50"/>
      <c r="FJ36" s="50"/>
      <c r="FK36" s="50"/>
      <c r="FL36" s="50"/>
      <c r="FM36" s="59"/>
      <c r="FN36" s="60"/>
      <c r="FO36" s="17"/>
      <c r="FP36" s="17"/>
      <c r="FQ36" s="58"/>
      <c r="FR36" s="50"/>
      <c r="FS36" s="50"/>
      <c r="FT36" s="50"/>
      <c r="FU36" s="50"/>
      <c r="FV36" s="50"/>
      <c r="FW36" s="50"/>
      <c r="FX36" s="59"/>
      <c r="FY36" s="60"/>
      <c r="FZ36" s="17"/>
      <c r="GA36" s="17"/>
      <c r="GB36" s="58"/>
      <c r="GC36" s="50"/>
      <c r="GD36" s="50"/>
      <c r="GE36" s="50"/>
      <c r="GF36" s="50"/>
      <c r="GG36" s="50"/>
      <c r="GH36" s="50"/>
      <c r="GI36" s="59"/>
      <c r="GJ36" s="60"/>
      <c r="GK36" s="17"/>
      <c r="GL36" s="17"/>
      <c r="GM36" s="58"/>
      <c r="GN36" s="50"/>
      <c r="GO36" s="50"/>
      <c r="GP36" s="50"/>
      <c r="GQ36" s="50"/>
      <c r="GR36" s="50"/>
      <c r="GS36" s="50"/>
      <c r="GT36" s="59"/>
      <c r="GU36" s="60"/>
      <c r="GV36" s="17"/>
      <c r="GW36" s="17"/>
      <c r="GX36" s="58"/>
      <c r="GY36" s="50"/>
      <c r="GZ36" s="50"/>
      <c r="HA36" s="50"/>
      <c r="HB36" s="50"/>
      <c r="HC36" s="50"/>
      <c r="HD36" s="50"/>
      <c r="HE36" s="59"/>
      <c r="HF36" s="60"/>
      <c r="HG36" s="17"/>
      <c r="HH36" s="17"/>
      <c r="HI36" s="58"/>
      <c r="HJ36" s="50"/>
      <c r="HK36" s="50"/>
      <c r="HL36" s="50"/>
      <c r="HM36" s="50"/>
      <c r="HN36" s="50"/>
      <c r="HO36" s="50"/>
      <c r="HP36" s="59"/>
      <c r="HQ36" s="60"/>
      <c r="HR36" s="17"/>
      <c r="HS36" s="17"/>
    </row>
    <row r="37" spans="1:227" x14ac:dyDescent="0.3">
      <c r="A37" s="96">
        <v>4</v>
      </c>
      <c r="B37" s="1218"/>
      <c r="C37" s="57"/>
      <c r="D37" s="57"/>
      <c r="E37" s="59"/>
      <c r="F37" s="59"/>
      <c r="G37" s="17"/>
      <c r="H37" s="58"/>
      <c r="I37" s="50"/>
      <c r="J37" s="50"/>
      <c r="K37" s="50"/>
      <c r="L37" s="50"/>
      <c r="M37" s="50"/>
      <c r="N37" s="50"/>
      <c r="O37" s="59"/>
      <c r="P37" s="60"/>
      <c r="Q37" s="17"/>
      <c r="R37" s="17"/>
      <c r="S37" s="58"/>
      <c r="T37" s="50"/>
      <c r="U37" s="50"/>
      <c r="V37" s="50"/>
      <c r="W37" s="50"/>
      <c r="X37" s="50"/>
      <c r="Y37" s="50"/>
      <c r="Z37" s="59"/>
      <c r="AA37" s="60"/>
      <c r="AB37" s="17"/>
      <c r="AC37" s="17"/>
      <c r="AD37" s="58"/>
      <c r="AE37" s="50"/>
      <c r="AF37" s="50"/>
      <c r="AG37" s="50"/>
      <c r="AH37" s="50"/>
      <c r="AI37" s="50"/>
      <c r="AJ37" s="50"/>
      <c r="AK37" s="59"/>
      <c r="AL37" s="60"/>
      <c r="AM37" s="17"/>
      <c r="AN37" s="17"/>
      <c r="AO37" s="58"/>
      <c r="AP37" s="50"/>
      <c r="AQ37" s="50"/>
      <c r="AR37" s="50"/>
      <c r="AS37" s="50"/>
      <c r="AT37" s="50"/>
      <c r="AU37" s="50"/>
      <c r="AV37" s="59"/>
      <c r="AW37" s="60"/>
      <c r="AX37" s="17"/>
      <c r="AY37" s="17"/>
      <c r="AZ37" s="58"/>
      <c r="BA37" s="50"/>
      <c r="BB37" s="50"/>
      <c r="BC37" s="50"/>
      <c r="BD37" s="50"/>
      <c r="BE37" s="50"/>
      <c r="BF37" s="50"/>
      <c r="BG37" s="59"/>
      <c r="BH37" s="60"/>
      <c r="BI37" s="17"/>
      <c r="BJ37" s="17"/>
      <c r="BK37" s="58"/>
      <c r="BL37" s="50"/>
      <c r="BM37" s="50"/>
      <c r="BN37" s="50"/>
      <c r="BO37" s="50"/>
      <c r="BP37" s="50"/>
      <c r="BQ37" s="50"/>
      <c r="BR37" s="59"/>
      <c r="BS37" s="60"/>
      <c r="BT37" s="17"/>
      <c r="BU37" s="17"/>
      <c r="BV37" s="58"/>
      <c r="BW37" s="50"/>
      <c r="BX37" s="50"/>
      <c r="BY37" s="50"/>
      <c r="BZ37" s="50"/>
      <c r="CA37" s="50"/>
      <c r="CB37" s="50"/>
      <c r="CC37" s="59"/>
      <c r="CD37" s="60"/>
      <c r="CE37" s="17"/>
      <c r="CF37" s="17"/>
      <c r="CG37" s="58"/>
      <c r="CH37" s="50"/>
      <c r="CI37" s="50"/>
      <c r="CJ37" s="50"/>
      <c r="CK37" s="50"/>
      <c r="CL37" s="50"/>
      <c r="CM37" s="50"/>
      <c r="CN37" s="59"/>
      <c r="CO37" s="60"/>
      <c r="CP37" s="17"/>
      <c r="CQ37" s="17"/>
      <c r="CR37" s="58"/>
      <c r="CS37" s="50"/>
      <c r="CT37" s="50"/>
      <c r="CU37" s="50"/>
      <c r="CV37" s="50"/>
      <c r="CW37" s="50"/>
      <c r="CX37" s="50"/>
      <c r="CY37" s="59"/>
      <c r="CZ37" s="60"/>
      <c r="DA37" s="17"/>
      <c r="DB37" s="17"/>
      <c r="DC37" s="58"/>
      <c r="DD37" s="50"/>
      <c r="DE37" s="50"/>
      <c r="DF37" s="50"/>
      <c r="DG37" s="50"/>
      <c r="DH37" s="50"/>
      <c r="DI37" s="50"/>
      <c r="DJ37" s="59"/>
      <c r="DK37" s="60"/>
      <c r="DL37" s="17"/>
      <c r="DM37" s="17"/>
      <c r="DN37" s="58"/>
      <c r="DO37" s="50"/>
      <c r="DP37" s="50"/>
      <c r="DQ37" s="50"/>
      <c r="DR37" s="50"/>
      <c r="DS37" s="50"/>
      <c r="DT37" s="50"/>
      <c r="DU37" s="59"/>
      <c r="DV37" s="60"/>
      <c r="DW37" s="17"/>
      <c r="DX37" s="17"/>
      <c r="DY37" s="58"/>
      <c r="DZ37" s="50"/>
      <c r="EA37" s="50"/>
      <c r="EB37" s="50"/>
      <c r="EC37" s="50"/>
      <c r="ED37" s="50"/>
      <c r="EE37" s="50"/>
      <c r="EF37" s="59"/>
      <c r="EG37" s="60"/>
      <c r="EH37" s="17"/>
      <c r="EI37" s="17"/>
      <c r="EJ37" s="58"/>
      <c r="EK37" s="50"/>
      <c r="EL37" s="50"/>
      <c r="EM37" s="50"/>
      <c r="EN37" s="50"/>
      <c r="EO37" s="50"/>
      <c r="EP37" s="50"/>
      <c r="EQ37" s="59"/>
      <c r="ER37" s="60"/>
      <c r="ES37" s="17"/>
      <c r="ET37" s="17"/>
      <c r="EU37" s="58"/>
      <c r="EV37" s="50"/>
      <c r="EW37" s="50"/>
      <c r="EX37" s="50"/>
      <c r="EY37" s="50"/>
      <c r="EZ37" s="50"/>
      <c r="FA37" s="50"/>
      <c r="FB37" s="59"/>
      <c r="FC37" s="60"/>
      <c r="FD37" s="17"/>
      <c r="FE37" s="17"/>
      <c r="FF37" s="58"/>
      <c r="FG37" s="50"/>
      <c r="FH37" s="50"/>
      <c r="FI37" s="50"/>
      <c r="FJ37" s="50"/>
      <c r="FK37" s="50"/>
      <c r="FL37" s="50"/>
      <c r="FM37" s="59"/>
      <c r="FN37" s="60"/>
      <c r="FO37" s="17"/>
      <c r="FP37" s="17"/>
      <c r="FQ37" s="58"/>
      <c r="FR37" s="50"/>
      <c r="FS37" s="50"/>
      <c r="FT37" s="50"/>
      <c r="FU37" s="50"/>
      <c r="FV37" s="50"/>
      <c r="FW37" s="50"/>
      <c r="FX37" s="59"/>
      <c r="FY37" s="60"/>
      <c r="FZ37" s="17"/>
      <c r="GA37" s="17"/>
      <c r="GB37" s="58"/>
      <c r="GC37" s="50"/>
      <c r="GD37" s="50"/>
      <c r="GE37" s="50"/>
      <c r="GF37" s="50"/>
      <c r="GG37" s="50"/>
      <c r="GH37" s="50"/>
      <c r="GI37" s="59"/>
      <c r="GJ37" s="60"/>
      <c r="GK37" s="17"/>
      <c r="GL37" s="17"/>
      <c r="GM37" s="58"/>
      <c r="GN37" s="50"/>
      <c r="GO37" s="50"/>
      <c r="GP37" s="50"/>
      <c r="GQ37" s="50"/>
      <c r="GR37" s="50"/>
      <c r="GS37" s="50"/>
      <c r="GT37" s="59"/>
      <c r="GU37" s="60"/>
      <c r="GV37" s="17"/>
      <c r="GW37" s="17"/>
      <c r="GX37" s="58"/>
      <c r="GY37" s="50"/>
      <c r="GZ37" s="50"/>
      <c r="HA37" s="50"/>
      <c r="HB37" s="50"/>
      <c r="HC37" s="50"/>
      <c r="HD37" s="50"/>
      <c r="HE37" s="59"/>
      <c r="HF37" s="60"/>
      <c r="HG37" s="17"/>
      <c r="HH37" s="17"/>
      <c r="HI37" s="58"/>
      <c r="HJ37" s="50"/>
      <c r="HK37" s="50"/>
      <c r="HL37" s="50"/>
      <c r="HM37" s="50"/>
      <c r="HN37" s="50"/>
      <c r="HO37" s="50"/>
      <c r="HP37" s="59"/>
      <c r="HQ37" s="60"/>
      <c r="HR37" s="17"/>
      <c r="HS37" s="17"/>
    </row>
    <row r="38" spans="1:227" x14ac:dyDescent="0.3">
      <c r="A38" s="96">
        <v>5</v>
      </c>
      <c r="B38" s="1218"/>
      <c r="C38" s="57"/>
      <c r="D38" s="57"/>
      <c r="E38" s="59"/>
      <c r="F38" s="59"/>
      <c r="G38" s="17"/>
      <c r="H38" s="58"/>
      <c r="I38" s="50"/>
      <c r="J38" s="50"/>
      <c r="K38" s="50"/>
      <c r="L38" s="50"/>
      <c r="M38" s="50"/>
      <c r="N38" s="50"/>
      <c r="O38" s="59"/>
      <c r="P38" s="60"/>
      <c r="Q38" s="17"/>
      <c r="R38" s="17"/>
      <c r="S38" s="58"/>
      <c r="T38" s="50"/>
      <c r="U38" s="50"/>
      <c r="V38" s="50"/>
      <c r="W38" s="50"/>
      <c r="X38" s="50"/>
      <c r="Y38" s="50"/>
      <c r="Z38" s="59"/>
      <c r="AA38" s="60"/>
      <c r="AB38" s="17"/>
      <c r="AC38" s="17"/>
      <c r="AD38" s="58"/>
      <c r="AE38" s="50"/>
      <c r="AF38" s="50"/>
      <c r="AG38" s="50"/>
      <c r="AH38" s="50"/>
      <c r="AI38" s="50"/>
      <c r="AJ38" s="50"/>
      <c r="AK38" s="59"/>
      <c r="AL38" s="60"/>
      <c r="AM38" s="17"/>
      <c r="AN38" s="17"/>
      <c r="AO38" s="58"/>
      <c r="AP38" s="50"/>
      <c r="AQ38" s="50"/>
      <c r="AR38" s="50"/>
      <c r="AS38" s="50"/>
      <c r="AT38" s="50"/>
      <c r="AU38" s="50"/>
      <c r="AV38" s="59"/>
      <c r="AW38" s="60"/>
      <c r="AX38" s="17"/>
      <c r="AY38" s="17"/>
      <c r="AZ38" s="58"/>
      <c r="BA38" s="50"/>
      <c r="BB38" s="50"/>
      <c r="BC38" s="50"/>
      <c r="BD38" s="50"/>
      <c r="BE38" s="50"/>
      <c r="BF38" s="50"/>
      <c r="BG38" s="59"/>
      <c r="BH38" s="60"/>
      <c r="BI38" s="17"/>
      <c r="BJ38" s="17"/>
      <c r="BK38" s="58"/>
      <c r="BL38" s="50"/>
      <c r="BM38" s="50"/>
      <c r="BN38" s="50"/>
      <c r="BO38" s="50"/>
      <c r="BP38" s="50"/>
      <c r="BQ38" s="50"/>
      <c r="BR38" s="59"/>
      <c r="BS38" s="60"/>
      <c r="BT38" s="17"/>
      <c r="BU38" s="17"/>
      <c r="BV38" s="58"/>
      <c r="BW38" s="50"/>
      <c r="BX38" s="50"/>
      <c r="BY38" s="50"/>
      <c r="BZ38" s="50"/>
      <c r="CA38" s="50"/>
      <c r="CB38" s="50"/>
      <c r="CC38" s="59"/>
      <c r="CD38" s="60"/>
      <c r="CE38" s="17"/>
      <c r="CF38" s="17"/>
      <c r="CG38" s="58"/>
      <c r="CH38" s="50"/>
      <c r="CI38" s="50"/>
      <c r="CJ38" s="50"/>
      <c r="CK38" s="50"/>
      <c r="CL38" s="50"/>
      <c r="CM38" s="50"/>
      <c r="CN38" s="59"/>
      <c r="CO38" s="60"/>
      <c r="CP38" s="17"/>
      <c r="CQ38" s="17"/>
      <c r="CR38" s="58"/>
      <c r="CS38" s="50"/>
      <c r="CT38" s="50"/>
      <c r="CU38" s="50"/>
      <c r="CV38" s="50"/>
      <c r="CW38" s="50"/>
      <c r="CX38" s="50"/>
      <c r="CY38" s="59"/>
      <c r="CZ38" s="60"/>
      <c r="DA38" s="17"/>
      <c r="DB38" s="17"/>
      <c r="DC38" s="58"/>
      <c r="DD38" s="50"/>
      <c r="DE38" s="50"/>
      <c r="DF38" s="50"/>
      <c r="DG38" s="50"/>
      <c r="DH38" s="50"/>
      <c r="DI38" s="50"/>
      <c r="DJ38" s="59"/>
      <c r="DK38" s="60"/>
      <c r="DL38" s="17"/>
      <c r="DM38" s="17"/>
      <c r="DN38" s="58"/>
      <c r="DO38" s="50"/>
      <c r="DP38" s="50"/>
      <c r="DQ38" s="50"/>
      <c r="DR38" s="50"/>
      <c r="DS38" s="50"/>
      <c r="DT38" s="50"/>
      <c r="DU38" s="59"/>
      <c r="DV38" s="60"/>
      <c r="DW38" s="17"/>
      <c r="DX38" s="17"/>
      <c r="DY38" s="58"/>
      <c r="DZ38" s="50"/>
      <c r="EA38" s="50"/>
      <c r="EB38" s="50"/>
      <c r="EC38" s="50"/>
      <c r="ED38" s="50"/>
      <c r="EE38" s="50"/>
      <c r="EF38" s="59"/>
      <c r="EG38" s="60"/>
      <c r="EH38" s="17"/>
      <c r="EI38" s="17"/>
      <c r="EJ38" s="58"/>
      <c r="EK38" s="50"/>
      <c r="EL38" s="50"/>
      <c r="EM38" s="50"/>
      <c r="EN38" s="50"/>
      <c r="EO38" s="50"/>
      <c r="EP38" s="50"/>
      <c r="EQ38" s="59"/>
      <c r="ER38" s="60"/>
      <c r="ES38" s="17"/>
      <c r="ET38" s="17"/>
      <c r="EU38" s="58"/>
      <c r="EV38" s="50"/>
      <c r="EW38" s="50"/>
      <c r="EX38" s="50"/>
      <c r="EY38" s="50"/>
      <c r="EZ38" s="50"/>
      <c r="FA38" s="50"/>
      <c r="FB38" s="59"/>
      <c r="FC38" s="60"/>
      <c r="FD38" s="17"/>
      <c r="FE38" s="17"/>
      <c r="FF38" s="58"/>
      <c r="FG38" s="50"/>
      <c r="FH38" s="50"/>
      <c r="FI38" s="50"/>
      <c r="FJ38" s="50"/>
      <c r="FK38" s="50"/>
      <c r="FL38" s="50"/>
      <c r="FM38" s="59"/>
      <c r="FN38" s="60"/>
      <c r="FO38" s="17"/>
      <c r="FP38" s="17"/>
      <c r="FQ38" s="58"/>
      <c r="FR38" s="50"/>
      <c r="FS38" s="50"/>
      <c r="FT38" s="50"/>
      <c r="FU38" s="50"/>
      <c r="FV38" s="50"/>
      <c r="FW38" s="50"/>
      <c r="FX38" s="59"/>
      <c r="FY38" s="60"/>
      <c r="FZ38" s="17"/>
      <c r="GA38" s="17"/>
      <c r="GB38" s="58"/>
      <c r="GC38" s="50"/>
      <c r="GD38" s="50"/>
      <c r="GE38" s="50"/>
      <c r="GF38" s="50"/>
      <c r="GG38" s="50"/>
      <c r="GH38" s="50"/>
      <c r="GI38" s="59"/>
      <c r="GJ38" s="60"/>
      <c r="GK38" s="17"/>
      <c r="GL38" s="17"/>
      <c r="GM38" s="58"/>
      <c r="GN38" s="50"/>
      <c r="GO38" s="50"/>
      <c r="GP38" s="50"/>
      <c r="GQ38" s="50"/>
      <c r="GR38" s="50"/>
      <c r="GS38" s="50"/>
      <c r="GT38" s="59"/>
      <c r="GU38" s="60"/>
      <c r="GV38" s="17"/>
      <c r="GW38" s="17"/>
      <c r="GX38" s="58"/>
      <c r="GY38" s="50"/>
      <c r="GZ38" s="50"/>
      <c r="HA38" s="50"/>
      <c r="HB38" s="50"/>
      <c r="HC38" s="50"/>
      <c r="HD38" s="50"/>
      <c r="HE38" s="59"/>
      <c r="HF38" s="60"/>
      <c r="HG38" s="17"/>
      <c r="HH38" s="17"/>
      <c r="HI38" s="58"/>
      <c r="HJ38" s="50"/>
      <c r="HK38" s="50"/>
      <c r="HL38" s="50"/>
      <c r="HM38" s="50"/>
      <c r="HN38" s="50"/>
      <c r="HO38" s="50"/>
      <c r="HP38" s="59"/>
      <c r="HQ38" s="60"/>
      <c r="HR38" s="17"/>
      <c r="HS38" s="17"/>
    </row>
    <row r="39" spans="1:227" x14ac:dyDescent="0.3">
      <c r="A39" s="55"/>
      <c r="B39" s="62"/>
      <c r="C39" s="57"/>
      <c r="D39" s="57"/>
      <c r="E39" s="59"/>
      <c r="F39" s="59"/>
      <c r="G39" s="17"/>
      <c r="H39" s="58"/>
      <c r="I39" s="50"/>
      <c r="J39" s="50"/>
      <c r="K39" s="50"/>
      <c r="L39" s="50"/>
      <c r="M39" s="50"/>
      <c r="N39" s="50"/>
      <c r="O39" s="59"/>
      <c r="P39" s="60"/>
      <c r="Q39" s="17"/>
      <c r="R39" s="17"/>
      <c r="S39" s="58"/>
      <c r="T39" s="50"/>
      <c r="U39" s="50"/>
      <c r="V39" s="50"/>
      <c r="W39" s="50"/>
      <c r="X39" s="50"/>
      <c r="Y39" s="50"/>
      <c r="Z39" s="59"/>
      <c r="AA39" s="60"/>
      <c r="AB39" s="17"/>
      <c r="AC39" s="17"/>
      <c r="AD39" s="58"/>
      <c r="AE39" s="50"/>
      <c r="AF39" s="50"/>
      <c r="AG39" s="50"/>
      <c r="AH39" s="50"/>
      <c r="AI39" s="50"/>
      <c r="AJ39" s="50"/>
      <c r="AK39" s="59"/>
      <c r="AL39" s="60"/>
      <c r="AM39" s="17"/>
      <c r="AN39" s="17"/>
      <c r="AO39" s="58"/>
      <c r="AP39" s="50"/>
      <c r="AQ39" s="50"/>
      <c r="AR39" s="50"/>
      <c r="AS39" s="50"/>
      <c r="AT39" s="50"/>
      <c r="AU39" s="50"/>
      <c r="AV39" s="59"/>
      <c r="AW39" s="60"/>
      <c r="AX39" s="17"/>
      <c r="AY39" s="17"/>
      <c r="AZ39" s="58"/>
      <c r="BA39" s="50"/>
      <c r="BB39" s="50"/>
      <c r="BC39" s="50"/>
      <c r="BD39" s="50"/>
      <c r="BE39" s="50"/>
      <c r="BF39" s="50"/>
      <c r="BG39" s="59"/>
      <c r="BH39" s="60"/>
      <c r="BI39" s="17"/>
      <c r="BJ39" s="17"/>
      <c r="BK39" s="58"/>
      <c r="BL39" s="50"/>
      <c r="BM39" s="50"/>
      <c r="BN39" s="50"/>
      <c r="BO39" s="50"/>
      <c r="BP39" s="50"/>
      <c r="BQ39" s="50"/>
      <c r="BR39" s="59"/>
      <c r="BS39" s="60"/>
      <c r="BT39" s="17"/>
      <c r="BU39" s="17"/>
      <c r="BV39" s="58"/>
      <c r="BW39" s="50"/>
      <c r="BX39" s="50"/>
      <c r="BY39" s="50"/>
      <c r="BZ39" s="50"/>
      <c r="CA39" s="50"/>
      <c r="CB39" s="50"/>
      <c r="CC39" s="59"/>
      <c r="CD39" s="60"/>
      <c r="CE39" s="17"/>
      <c r="CF39" s="17"/>
      <c r="CG39" s="58"/>
      <c r="CH39" s="50"/>
      <c r="CI39" s="50"/>
      <c r="CJ39" s="50"/>
      <c r="CK39" s="50"/>
      <c r="CL39" s="50"/>
      <c r="CM39" s="50"/>
      <c r="CN39" s="59"/>
      <c r="CO39" s="60"/>
      <c r="CP39" s="17"/>
      <c r="CQ39" s="17"/>
      <c r="CR39" s="58"/>
      <c r="CS39" s="50"/>
      <c r="CT39" s="50"/>
      <c r="CU39" s="50"/>
      <c r="CV39" s="50"/>
      <c r="CW39" s="50"/>
      <c r="CX39" s="50"/>
      <c r="CY39" s="59"/>
      <c r="CZ39" s="60"/>
      <c r="DA39" s="17"/>
      <c r="DB39" s="17"/>
      <c r="DC39" s="58"/>
      <c r="DD39" s="50"/>
      <c r="DE39" s="50"/>
      <c r="DF39" s="50"/>
      <c r="DG39" s="50"/>
      <c r="DH39" s="50"/>
      <c r="DI39" s="50"/>
      <c r="DJ39" s="59"/>
      <c r="DK39" s="60"/>
      <c r="DL39" s="17"/>
      <c r="DM39" s="17"/>
      <c r="DN39" s="58"/>
      <c r="DO39" s="50"/>
      <c r="DP39" s="50"/>
      <c r="DQ39" s="50"/>
      <c r="DR39" s="50"/>
      <c r="DS39" s="50"/>
      <c r="DT39" s="50"/>
      <c r="DU39" s="59"/>
      <c r="DV39" s="60"/>
      <c r="DW39" s="17"/>
      <c r="DX39" s="17"/>
      <c r="DY39" s="58"/>
      <c r="DZ39" s="50"/>
      <c r="EA39" s="50"/>
      <c r="EB39" s="50"/>
      <c r="EC39" s="50"/>
      <c r="ED39" s="50"/>
      <c r="EE39" s="50"/>
      <c r="EF39" s="59"/>
      <c r="EG39" s="60"/>
      <c r="EH39" s="17"/>
      <c r="EI39" s="17"/>
      <c r="EJ39" s="58"/>
      <c r="EK39" s="50"/>
      <c r="EL39" s="50"/>
      <c r="EM39" s="50"/>
      <c r="EN39" s="50"/>
      <c r="EO39" s="50"/>
      <c r="EP39" s="50"/>
      <c r="EQ39" s="59"/>
      <c r="ER39" s="60"/>
      <c r="ES39" s="17"/>
      <c r="ET39" s="17"/>
      <c r="EU39" s="58"/>
      <c r="EV39" s="50"/>
      <c r="EW39" s="50"/>
      <c r="EX39" s="50"/>
      <c r="EY39" s="50"/>
      <c r="EZ39" s="50"/>
      <c r="FA39" s="50"/>
      <c r="FB39" s="59"/>
      <c r="FC39" s="60"/>
      <c r="FD39" s="17"/>
      <c r="FE39" s="17"/>
      <c r="FF39" s="58"/>
      <c r="FG39" s="50"/>
      <c r="FH39" s="50"/>
      <c r="FI39" s="50"/>
      <c r="FJ39" s="50"/>
      <c r="FK39" s="50"/>
      <c r="FL39" s="50"/>
      <c r="FM39" s="59"/>
      <c r="FN39" s="60"/>
      <c r="FO39" s="17"/>
      <c r="FP39" s="17"/>
      <c r="FQ39" s="58"/>
      <c r="FR39" s="50"/>
      <c r="FS39" s="50"/>
      <c r="FT39" s="50"/>
      <c r="FU39" s="50"/>
      <c r="FV39" s="50"/>
      <c r="FW39" s="50"/>
      <c r="FX39" s="59"/>
      <c r="FY39" s="60"/>
      <c r="FZ39" s="17"/>
      <c r="GA39" s="17"/>
      <c r="GB39" s="58"/>
      <c r="GC39" s="50"/>
      <c r="GD39" s="50"/>
      <c r="GE39" s="50"/>
      <c r="GF39" s="50"/>
      <c r="GG39" s="50"/>
      <c r="GH39" s="50"/>
      <c r="GI39" s="59"/>
      <c r="GJ39" s="60"/>
      <c r="GK39" s="17"/>
      <c r="GL39" s="17"/>
      <c r="GM39" s="58"/>
      <c r="GN39" s="50"/>
      <c r="GO39" s="50"/>
      <c r="GP39" s="50"/>
      <c r="GQ39" s="50"/>
      <c r="GR39" s="50"/>
      <c r="GS39" s="50"/>
      <c r="GT39" s="59"/>
      <c r="GU39" s="60"/>
      <c r="GV39" s="17"/>
      <c r="GW39" s="17"/>
      <c r="GX39" s="58"/>
      <c r="GY39" s="50"/>
      <c r="GZ39" s="50"/>
      <c r="HA39" s="50"/>
      <c r="HB39" s="50"/>
      <c r="HC39" s="50"/>
      <c r="HD39" s="50"/>
      <c r="HE39" s="59"/>
      <c r="HF39" s="60"/>
      <c r="HG39" s="17"/>
      <c r="HH39" s="17"/>
      <c r="HI39" s="58"/>
      <c r="HJ39" s="50"/>
      <c r="HK39" s="50"/>
      <c r="HL39" s="50"/>
      <c r="HM39" s="50"/>
      <c r="HN39" s="50"/>
      <c r="HO39" s="50"/>
      <c r="HP39" s="59"/>
      <c r="HQ39" s="60"/>
      <c r="HR39" s="17"/>
      <c r="HS39" s="17"/>
    </row>
    <row r="40" spans="1:227" x14ac:dyDescent="0.3">
      <c r="A40" s="55"/>
      <c r="B40" s="63"/>
      <c r="C40" s="57"/>
      <c r="D40" s="57"/>
      <c r="E40" s="59"/>
      <c r="F40" s="59"/>
      <c r="G40" s="17"/>
      <c r="H40" s="58"/>
      <c r="I40" s="50"/>
      <c r="J40" s="50"/>
      <c r="K40" s="50"/>
      <c r="L40" s="50"/>
      <c r="M40" s="50"/>
      <c r="N40" s="50"/>
      <c r="O40" s="59"/>
      <c r="P40" s="60"/>
      <c r="Q40" s="17"/>
      <c r="R40" s="17"/>
      <c r="S40" s="58"/>
      <c r="T40" s="50"/>
      <c r="U40" s="50"/>
      <c r="V40" s="50"/>
      <c r="W40" s="50"/>
      <c r="X40" s="50"/>
      <c r="Y40" s="50"/>
      <c r="Z40" s="59"/>
      <c r="AA40" s="60"/>
      <c r="AB40" s="17"/>
      <c r="AC40" s="17"/>
      <c r="AD40" s="58"/>
      <c r="AE40" s="50"/>
      <c r="AF40" s="50"/>
      <c r="AG40" s="50"/>
      <c r="AH40" s="50"/>
      <c r="AI40" s="50"/>
      <c r="AJ40" s="50"/>
      <c r="AK40" s="59"/>
      <c r="AL40" s="60"/>
      <c r="AM40" s="17"/>
      <c r="AN40" s="17"/>
      <c r="AO40" s="58"/>
      <c r="AP40" s="50"/>
      <c r="AQ40" s="50"/>
      <c r="AR40" s="50"/>
      <c r="AS40" s="50"/>
      <c r="AT40" s="50"/>
      <c r="AU40" s="50"/>
      <c r="AV40" s="59"/>
      <c r="AW40" s="60"/>
      <c r="AX40" s="17"/>
      <c r="AY40" s="17"/>
      <c r="AZ40" s="58"/>
      <c r="BA40" s="50"/>
      <c r="BB40" s="50"/>
      <c r="BC40" s="50"/>
      <c r="BD40" s="50"/>
      <c r="BE40" s="50"/>
      <c r="BF40" s="50"/>
      <c r="BG40" s="59"/>
      <c r="BH40" s="60"/>
      <c r="BI40" s="17"/>
      <c r="BJ40" s="17"/>
      <c r="BK40" s="58"/>
      <c r="BL40" s="50"/>
      <c r="BM40" s="50"/>
      <c r="BN40" s="50"/>
      <c r="BO40" s="50"/>
      <c r="BP40" s="50"/>
      <c r="BQ40" s="50"/>
      <c r="BR40" s="59"/>
      <c r="BS40" s="60"/>
      <c r="BT40" s="17"/>
      <c r="BU40" s="17"/>
      <c r="BV40" s="58"/>
      <c r="BW40" s="50"/>
      <c r="BX40" s="50"/>
      <c r="BY40" s="50"/>
      <c r="BZ40" s="50"/>
      <c r="CA40" s="50"/>
      <c r="CB40" s="50"/>
      <c r="CC40" s="59"/>
      <c r="CD40" s="60"/>
      <c r="CE40" s="17"/>
      <c r="CF40" s="17"/>
      <c r="CG40" s="58"/>
      <c r="CH40" s="50"/>
      <c r="CI40" s="50"/>
      <c r="CJ40" s="50"/>
      <c r="CK40" s="50"/>
      <c r="CL40" s="50"/>
      <c r="CM40" s="50"/>
      <c r="CN40" s="59"/>
      <c r="CO40" s="60"/>
      <c r="CP40" s="17"/>
      <c r="CQ40" s="17"/>
      <c r="CR40" s="58"/>
      <c r="CS40" s="50"/>
      <c r="CT40" s="50"/>
      <c r="CU40" s="50"/>
      <c r="CV40" s="50"/>
      <c r="CW40" s="50"/>
      <c r="CX40" s="50"/>
      <c r="CY40" s="59"/>
      <c r="CZ40" s="60"/>
      <c r="DA40" s="17"/>
      <c r="DB40" s="17"/>
      <c r="DC40" s="58"/>
      <c r="DD40" s="50"/>
      <c r="DE40" s="50"/>
      <c r="DF40" s="50"/>
      <c r="DG40" s="50"/>
      <c r="DH40" s="50"/>
      <c r="DI40" s="50"/>
      <c r="DJ40" s="59"/>
      <c r="DK40" s="60"/>
      <c r="DL40" s="17"/>
      <c r="DM40" s="17"/>
      <c r="DN40" s="58"/>
      <c r="DO40" s="50"/>
      <c r="DP40" s="50"/>
      <c r="DQ40" s="50"/>
      <c r="DR40" s="50"/>
      <c r="DS40" s="50"/>
      <c r="DT40" s="50"/>
      <c r="DU40" s="59"/>
      <c r="DV40" s="60"/>
      <c r="DW40" s="17"/>
      <c r="DX40" s="17"/>
      <c r="DY40" s="58"/>
      <c r="DZ40" s="50"/>
      <c r="EA40" s="50"/>
      <c r="EB40" s="50"/>
      <c r="EC40" s="50"/>
      <c r="ED40" s="50"/>
      <c r="EE40" s="50"/>
      <c r="EF40" s="59"/>
      <c r="EG40" s="60"/>
      <c r="EH40" s="17"/>
      <c r="EI40" s="17"/>
      <c r="EJ40" s="58"/>
      <c r="EK40" s="50"/>
      <c r="EL40" s="50"/>
      <c r="EM40" s="50"/>
      <c r="EN40" s="50"/>
      <c r="EO40" s="50"/>
      <c r="EP40" s="50"/>
      <c r="EQ40" s="59"/>
      <c r="ER40" s="60"/>
      <c r="ES40" s="17"/>
      <c r="ET40" s="17"/>
      <c r="EU40" s="58"/>
      <c r="EV40" s="50"/>
      <c r="EW40" s="50"/>
      <c r="EX40" s="50"/>
      <c r="EY40" s="50"/>
      <c r="EZ40" s="50"/>
      <c r="FA40" s="50"/>
      <c r="FB40" s="59"/>
      <c r="FC40" s="60"/>
      <c r="FD40" s="17"/>
      <c r="FE40" s="17"/>
      <c r="FF40" s="58"/>
      <c r="FG40" s="50"/>
      <c r="FH40" s="50"/>
      <c r="FI40" s="50"/>
      <c r="FJ40" s="50"/>
      <c r="FK40" s="50"/>
      <c r="FL40" s="50"/>
      <c r="FM40" s="59"/>
      <c r="FN40" s="60"/>
      <c r="FO40" s="17"/>
      <c r="FP40" s="17"/>
      <c r="FQ40" s="58"/>
      <c r="FR40" s="50"/>
      <c r="FS40" s="50"/>
      <c r="FT40" s="50"/>
      <c r="FU40" s="50"/>
      <c r="FV40" s="50"/>
      <c r="FW40" s="50"/>
      <c r="FX40" s="59"/>
      <c r="FY40" s="60"/>
      <c r="FZ40" s="17"/>
      <c r="GA40" s="17"/>
      <c r="GB40" s="58"/>
      <c r="GC40" s="50"/>
      <c r="GD40" s="50"/>
      <c r="GE40" s="50"/>
      <c r="GF40" s="50"/>
      <c r="GG40" s="50"/>
      <c r="GH40" s="50"/>
      <c r="GI40" s="59"/>
      <c r="GJ40" s="60"/>
      <c r="GK40" s="17"/>
      <c r="GL40" s="17"/>
      <c r="GM40" s="58"/>
      <c r="GN40" s="50"/>
      <c r="GO40" s="50"/>
      <c r="GP40" s="50"/>
      <c r="GQ40" s="50"/>
      <c r="GR40" s="50"/>
      <c r="GS40" s="50"/>
      <c r="GT40" s="59"/>
      <c r="GU40" s="60"/>
      <c r="GV40" s="17"/>
      <c r="GW40" s="17"/>
      <c r="GX40" s="58"/>
      <c r="GY40" s="50"/>
      <c r="GZ40" s="50"/>
      <c r="HA40" s="50"/>
      <c r="HB40" s="50"/>
      <c r="HC40" s="50"/>
      <c r="HD40" s="50"/>
      <c r="HE40" s="59"/>
      <c r="HF40" s="60"/>
      <c r="HG40" s="17"/>
      <c r="HH40" s="17"/>
      <c r="HI40" s="58"/>
      <c r="HJ40" s="50"/>
      <c r="HK40" s="50"/>
      <c r="HL40" s="50"/>
      <c r="HM40" s="50"/>
      <c r="HN40" s="50"/>
      <c r="HO40" s="50"/>
      <c r="HP40" s="59"/>
      <c r="HQ40" s="60"/>
      <c r="HR40" s="17"/>
      <c r="HS40" s="17"/>
    </row>
    <row r="41" spans="1:227" x14ac:dyDescent="0.3">
      <c r="A41" s="55"/>
      <c r="B41" s="56"/>
      <c r="C41" s="57"/>
      <c r="D41" s="57"/>
      <c r="E41" s="59"/>
      <c r="F41" s="59"/>
      <c r="G41" s="17"/>
      <c r="H41" s="58"/>
      <c r="I41" s="50"/>
      <c r="J41" s="50"/>
      <c r="K41" s="50"/>
      <c r="L41" s="50"/>
      <c r="M41" s="50"/>
      <c r="N41" s="50"/>
      <c r="O41" s="59"/>
      <c r="P41" s="60"/>
      <c r="Q41" s="17"/>
      <c r="R41" s="17"/>
      <c r="S41" s="58"/>
      <c r="T41" s="50"/>
      <c r="U41" s="50"/>
      <c r="V41" s="50"/>
      <c r="W41" s="50"/>
      <c r="X41" s="50"/>
      <c r="Y41" s="50"/>
      <c r="Z41" s="59"/>
      <c r="AA41" s="60"/>
      <c r="AB41" s="17"/>
      <c r="AC41" s="17"/>
      <c r="AD41" s="58"/>
      <c r="AE41" s="50"/>
      <c r="AF41" s="50"/>
      <c r="AG41" s="50"/>
      <c r="AH41" s="50"/>
      <c r="AI41" s="50"/>
      <c r="AJ41" s="50"/>
      <c r="AK41" s="59"/>
      <c r="AL41" s="60"/>
      <c r="AM41" s="17"/>
      <c r="AN41" s="17"/>
      <c r="AO41" s="58"/>
      <c r="AP41" s="50"/>
      <c r="AQ41" s="50"/>
      <c r="AR41" s="50"/>
      <c r="AS41" s="50"/>
      <c r="AT41" s="50"/>
      <c r="AU41" s="50"/>
      <c r="AV41" s="59"/>
      <c r="AW41" s="60"/>
      <c r="AX41" s="17"/>
      <c r="AY41" s="17"/>
      <c r="AZ41" s="58"/>
      <c r="BA41" s="50"/>
      <c r="BB41" s="50"/>
      <c r="BC41" s="50"/>
      <c r="BD41" s="50"/>
      <c r="BE41" s="50"/>
      <c r="BF41" s="50"/>
      <c r="BG41" s="59"/>
      <c r="BH41" s="60"/>
      <c r="BI41" s="17"/>
      <c r="BJ41" s="17"/>
      <c r="BK41" s="58"/>
      <c r="BL41" s="50"/>
      <c r="BM41" s="50"/>
      <c r="BN41" s="50"/>
      <c r="BO41" s="50"/>
      <c r="BP41" s="50"/>
      <c r="BQ41" s="50"/>
      <c r="BR41" s="59"/>
      <c r="BS41" s="60"/>
      <c r="BT41" s="17"/>
      <c r="BU41" s="17"/>
      <c r="BV41" s="58"/>
      <c r="BW41" s="50"/>
      <c r="BX41" s="50"/>
      <c r="BY41" s="50"/>
      <c r="BZ41" s="50"/>
      <c r="CA41" s="50"/>
      <c r="CB41" s="50"/>
      <c r="CC41" s="59"/>
      <c r="CD41" s="60"/>
      <c r="CE41" s="17"/>
      <c r="CF41" s="17"/>
      <c r="CG41" s="58"/>
      <c r="CH41" s="50"/>
      <c r="CI41" s="50"/>
      <c r="CJ41" s="50"/>
      <c r="CK41" s="50"/>
      <c r="CL41" s="50"/>
      <c r="CM41" s="50"/>
      <c r="CN41" s="59"/>
      <c r="CO41" s="60"/>
      <c r="CP41" s="17"/>
      <c r="CQ41" s="17"/>
      <c r="CR41" s="58"/>
      <c r="CS41" s="50"/>
      <c r="CT41" s="50"/>
      <c r="CU41" s="50"/>
      <c r="CV41" s="50"/>
      <c r="CW41" s="50"/>
      <c r="CX41" s="50"/>
      <c r="CY41" s="59"/>
      <c r="CZ41" s="60"/>
      <c r="DA41" s="17"/>
      <c r="DB41" s="17"/>
      <c r="DC41" s="58"/>
      <c r="DD41" s="50"/>
      <c r="DE41" s="50"/>
      <c r="DF41" s="50"/>
      <c r="DG41" s="50"/>
      <c r="DH41" s="50"/>
      <c r="DI41" s="50"/>
      <c r="DJ41" s="59"/>
      <c r="DK41" s="60"/>
      <c r="DL41" s="17"/>
      <c r="DM41" s="17"/>
      <c r="DN41" s="58"/>
      <c r="DO41" s="50"/>
      <c r="DP41" s="50"/>
      <c r="DQ41" s="50"/>
      <c r="DR41" s="50"/>
      <c r="DS41" s="50"/>
      <c r="DT41" s="50"/>
      <c r="DU41" s="59"/>
      <c r="DV41" s="60"/>
      <c r="DW41" s="17"/>
      <c r="DX41" s="17"/>
      <c r="DY41" s="58"/>
      <c r="DZ41" s="50"/>
      <c r="EA41" s="50"/>
      <c r="EB41" s="50"/>
      <c r="EC41" s="50"/>
      <c r="ED41" s="50"/>
      <c r="EE41" s="50"/>
      <c r="EF41" s="59"/>
      <c r="EG41" s="60"/>
      <c r="EH41" s="17"/>
      <c r="EI41" s="17"/>
      <c r="EJ41" s="58"/>
      <c r="EK41" s="50"/>
      <c r="EL41" s="50"/>
      <c r="EM41" s="50"/>
      <c r="EN41" s="50"/>
      <c r="EO41" s="50"/>
      <c r="EP41" s="50"/>
      <c r="EQ41" s="59"/>
      <c r="ER41" s="60"/>
      <c r="ES41" s="17"/>
      <c r="ET41" s="17"/>
      <c r="EU41" s="58"/>
      <c r="EV41" s="50"/>
      <c r="EW41" s="50"/>
      <c r="EX41" s="50"/>
      <c r="EY41" s="50"/>
      <c r="EZ41" s="50"/>
      <c r="FA41" s="50"/>
      <c r="FB41" s="59"/>
      <c r="FC41" s="60"/>
      <c r="FD41" s="17"/>
      <c r="FE41" s="17"/>
      <c r="FF41" s="58"/>
      <c r="FG41" s="50"/>
      <c r="FH41" s="50"/>
      <c r="FI41" s="50"/>
      <c r="FJ41" s="50"/>
      <c r="FK41" s="50"/>
      <c r="FL41" s="50"/>
      <c r="FM41" s="59"/>
      <c r="FN41" s="60"/>
      <c r="FO41" s="17"/>
      <c r="FP41" s="17"/>
      <c r="FQ41" s="58"/>
      <c r="FR41" s="50"/>
      <c r="FS41" s="50"/>
      <c r="FT41" s="50"/>
      <c r="FU41" s="50"/>
      <c r="FV41" s="50"/>
      <c r="FW41" s="50"/>
      <c r="FX41" s="59"/>
      <c r="FY41" s="60"/>
      <c r="FZ41" s="17"/>
      <c r="GA41" s="17"/>
      <c r="GB41" s="58"/>
      <c r="GC41" s="50"/>
      <c r="GD41" s="50"/>
      <c r="GE41" s="50"/>
      <c r="GF41" s="50"/>
      <c r="GG41" s="50"/>
      <c r="GH41" s="50"/>
      <c r="GI41" s="59"/>
      <c r="GJ41" s="60"/>
      <c r="GK41" s="17"/>
      <c r="GL41" s="17"/>
      <c r="GM41" s="58"/>
      <c r="GN41" s="50"/>
      <c r="GO41" s="50"/>
      <c r="GP41" s="50"/>
      <c r="GQ41" s="50"/>
      <c r="GR41" s="50"/>
      <c r="GS41" s="50"/>
      <c r="GT41" s="59"/>
      <c r="GU41" s="60"/>
      <c r="GV41" s="17"/>
      <c r="GW41" s="17"/>
      <c r="GX41" s="58"/>
      <c r="GY41" s="50"/>
      <c r="GZ41" s="50"/>
      <c r="HA41" s="50"/>
      <c r="HB41" s="50"/>
      <c r="HC41" s="50"/>
      <c r="HD41" s="50"/>
      <c r="HE41" s="59"/>
      <c r="HF41" s="60"/>
      <c r="HG41" s="17"/>
      <c r="HH41" s="17"/>
      <c r="HI41" s="58"/>
      <c r="HJ41" s="50"/>
      <c r="HK41" s="50"/>
      <c r="HL41" s="50"/>
      <c r="HM41" s="50"/>
      <c r="HN41" s="50"/>
      <c r="HO41" s="50"/>
      <c r="HP41" s="59"/>
      <c r="HQ41" s="60"/>
      <c r="HR41" s="17"/>
      <c r="HS41" s="17"/>
    </row>
    <row r="42" spans="1:227" x14ac:dyDescent="0.3">
      <c r="A42" s="55"/>
      <c r="B42" s="56"/>
      <c r="C42" s="57"/>
      <c r="D42" s="57"/>
      <c r="E42" s="59"/>
      <c r="F42" s="59"/>
      <c r="G42" s="17"/>
      <c r="H42" s="58"/>
      <c r="I42" s="50"/>
      <c r="J42" s="50"/>
      <c r="K42" s="50"/>
      <c r="L42" s="50"/>
      <c r="M42" s="50"/>
      <c r="N42" s="50"/>
      <c r="O42" s="59"/>
      <c r="P42" s="60"/>
      <c r="Q42" s="17"/>
      <c r="R42" s="17"/>
      <c r="S42" s="58"/>
      <c r="T42" s="50"/>
      <c r="U42" s="50"/>
      <c r="V42" s="50"/>
      <c r="W42" s="50"/>
      <c r="X42" s="50"/>
      <c r="Y42" s="50"/>
      <c r="Z42" s="59"/>
      <c r="AA42" s="60"/>
      <c r="AB42" s="17"/>
      <c r="AC42" s="17"/>
      <c r="AD42" s="58"/>
      <c r="AE42" s="50"/>
      <c r="AF42" s="50"/>
      <c r="AG42" s="50"/>
      <c r="AH42" s="50"/>
      <c r="AI42" s="50"/>
      <c r="AJ42" s="50"/>
      <c r="AK42" s="59"/>
      <c r="AL42" s="60"/>
      <c r="AM42" s="17"/>
      <c r="AN42" s="17"/>
      <c r="AO42" s="58"/>
      <c r="AP42" s="50"/>
      <c r="AQ42" s="50"/>
      <c r="AR42" s="50"/>
      <c r="AS42" s="50"/>
      <c r="AT42" s="50"/>
      <c r="AU42" s="50"/>
      <c r="AV42" s="59"/>
      <c r="AW42" s="60"/>
      <c r="AX42" s="17"/>
      <c r="AY42" s="17"/>
      <c r="AZ42" s="58"/>
      <c r="BA42" s="50"/>
      <c r="BB42" s="50"/>
      <c r="BC42" s="50"/>
      <c r="BD42" s="50"/>
      <c r="BE42" s="50"/>
      <c r="BF42" s="50"/>
      <c r="BG42" s="59"/>
      <c r="BH42" s="60"/>
      <c r="BI42" s="17"/>
      <c r="BJ42" s="17"/>
      <c r="BK42" s="58"/>
      <c r="BL42" s="50"/>
      <c r="BM42" s="50"/>
      <c r="BN42" s="50"/>
      <c r="BO42" s="50"/>
      <c r="BP42" s="50"/>
      <c r="BQ42" s="50"/>
      <c r="BR42" s="59"/>
      <c r="BS42" s="60"/>
      <c r="BT42" s="17"/>
      <c r="BU42" s="17"/>
      <c r="BV42" s="58"/>
      <c r="BW42" s="50"/>
      <c r="BX42" s="50"/>
      <c r="BY42" s="50"/>
      <c r="BZ42" s="50"/>
      <c r="CA42" s="50"/>
      <c r="CB42" s="50"/>
      <c r="CC42" s="59"/>
      <c r="CD42" s="60"/>
      <c r="CE42" s="17"/>
      <c r="CF42" s="17"/>
      <c r="CG42" s="58"/>
      <c r="CH42" s="50"/>
      <c r="CI42" s="50"/>
      <c r="CJ42" s="50"/>
      <c r="CK42" s="50"/>
      <c r="CL42" s="50"/>
      <c r="CM42" s="50"/>
      <c r="CN42" s="59"/>
      <c r="CO42" s="60"/>
      <c r="CP42" s="17"/>
      <c r="CQ42" s="17"/>
      <c r="CR42" s="58"/>
      <c r="CS42" s="50"/>
      <c r="CT42" s="50"/>
      <c r="CU42" s="50"/>
      <c r="CV42" s="50"/>
      <c r="CW42" s="50"/>
      <c r="CX42" s="50"/>
      <c r="CY42" s="59"/>
      <c r="CZ42" s="60"/>
      <c r="DA42" s="17"/>
      <c r="DB42" s="17"/>
      <c r="DC42" s="58"/>
      <c r="DD42" s="50"/>
      <c r="DE42" s="50"/>
      <c r="DF42" s="50"/>
      <c r="DG42" s="50"/>
      <c r="DH42" s="50"/>
      <c r="DI42" s="50"/>
      <c r="DJ42" s="59"/>
      <c r="DK42" s="60"/>
      <c r="DL42" s="17"/>
      <c r="DM42" s="17"/>
      <c r="DN42" s="58"/>
      <c r="DO42" s="50"/>
      <c r="DP42" s="50"/>
      <c r="DQ42" s="50"/>
      <c r="DR42" s="50"/>
      <c r="DS42" s="50"/>
      <c r="DT42" s="50"/>
      <c r="DU42" s="59"/>
      <c r="DV42" s="60"/>
      <c r="DW42" s="17"/>
      <c r="DX42" s="17"/>
      <c r="DY42" s="58"/>
      <c r="DZ42" s="50"/>
      <c r="EA42" s="50"/>
      <c r="EB42" s="50"/>
      <c r="EC42" s="50"/>
      <c r="ED42" s="50"/>
      <c r="EE42" s="50"/>
      <c r="EF42" s="59"/>
      <c r="EG42" s="60"/>
      <c r="EH42" s="17"/>
      <c r="EI42" s="17"/>
      <c r="EJ42" s="58"/>
      <c r="EK42" s="50"/>
      <c r="EL42" s="50"/>
      <c r="EM42" s="50"/>
      <c r="EN42" s="50"/>
      <c r="EO42" s="50"/>
      <c r="EP42" s="50"/>
      <c r="EQ42" s="59"/>
      <c r="ER42" s="60"/>
      <c r="ES42" s="17"/>
      <c r="ET42" s="17"/>
      <c r="EU42" s="58"/>
      <c r="EV42" s="50"/>
      <c r="EW42" s="50"/>
      <c r="EX42" s="50"/>
      <c r="EY42" s="50"/>
      <c r="EZ42" s="50"/>
      <c r="FA42" s="50"/>
      <c r="FB42" s="59"/>
      <c r="FC42" s="60"/>
      <c r="FD42" s="17"/>
      <c r="FE42" s="17"/>
      <c r="FF42" s="58"/>
      <c r="FG42" s="50"/>
      <c r="FH42" s="50"/>
      <c r="FI42" s="50"/>
      <c r="FJ42" s="50"/>
      <c r="FK42" s="50"/>
      <c r="FL42" s="50"/>
      <c r="FM42" s="59"/>
      <c r="FN42" s="60"/>
      <c r="FO42" s="17"/>
      <c r="FP42" s="17"/>
      <c r="FQ42" s="58"/>
      <c r="FR42" s="50"/>
      <c r="FS42" s="50"/>
      <c r="FT42" s="50"/>
      <c r="FU42" s="50"/>
      <c r="FV42" s="50"/>
      <c r="FW42" s="50"/>
      <c r="FX42" s="59"/>
      <c r="FY42" s="60"/>
      <c r="FZ42" s="17"/>
      <c r="GA42" s="17"/>
      <c r="GB42" s="58"/>
      <c r="GC42" s="50"/>
      <c r="GD42" s="50"/>
      <c r="GE42" s="50"/>
      <c r="GF42" s="50"/>
      <c r="GG42" s="50"/>
      <c r="GH42" s="50"/>
      <c r="GI42" s="59"/>
      <c r="GJ42" s="60"/>
      <c r="GK42" s="17"/>
      <c r="GL42" s="17"/>
      <c r="GM42" s="58"/>
      <c r="GN42" s="50"/>
      <c r="GO42" s="50"/>
      <c r="GP42" s="50"/>
      <c r="GQ42" s="50"/>
      <c r="GR42" s="50"/>
      <c r="GS42" s="50"/>
      <c r="GT42" s="59"/>
      <c r="GU42" s="60"/>
      <c r="GV42" s="17"/>
      <c r="GW42" s="17"/>
      <c r="GX42" s="58"/>
      <c r="GY42" s="50"/>
      <c r="GZ42" s="50"/>
      <c r="HA42" s="50"/>
      <c r="HB42" s="50"/>
      <c r="HC42" s="50"/>
      <c r="HD42" s="50"/>
      <c r="HE42" s="59"/>
      <c r="HF42" s="60"/>
      <c r="HG42" s="17"/>
      <c r="HH42" s="17"/>
      <c r="HI42" s="58"/>
      <c r="HJ42" s="50"/>
      <c r="HK42" s="50"/>
      <c r="HL42" s="50"/>
      <c r="HM42" s="50"/>
      <c r="HN42" s="50"/>
      <c r="HO42" s="50"/>
      <c r="HP42" s="59"/>
      <c r="HQ42" s="60"/>
      <c r="HR42" s="17"/>
      <c r="HS42" s="17"/>
    </row>
    <row r="43" spans="1:227" x14ac:dyDescent="0.3">
      <c r="A43" s="55"/>
      <c r="B43" s="56"/>
      <c r="C43" s="57"/>
      <c r="D43" s="57"/>
      <c r="E43" s="59"/>
      <c r="F43" s="59"/>
      <c r="G43" s="17"/>
      <c r="H43" s="58"/>
      <c r="I43" s="50"/>
      <c r="J43" s="50"/>
      <c r="K43" s="50"/>
      <c r="L43" s="50"/>
      <c r="M43" s="50"/>
      <c r="N43" s="50"/>
      <c r="O43" s="59"/>
      <c r="P43" s="60"/>
      <c r="Q43" s="17"/>
      <c r="R43" s="17"/>
      <c r="S43" s="58"/>
      <c r="T43" s="50"/>
      <c r="U43" s="50"/>
      <c r="V43" s="50"/>
      <c r="W43" s="50"/>
      <c r="X43" s="50"/>
      <c r="Y43" s="50"/>
      <c r="Z43" s="59"/>
      <c r="AA43" s="60"/>
      <c r="AB43" s="17"/>
      <c r="AC43" s="17"/>
      <c r="AD43" s="58"/>
      <c r="AE43" s="50"/>
      <c r="AF43" s="50"/>
      <c r="AG43" s="50"/>
      <c r="AH43" s="50"/>
      <c r="AI43" s="50"/>
      <c r="AJ43" s="50"/>
      <c r="AK43" s="59"/>
      <c r="AL43" s="60"/>
      <c r="AM43" s="17"/>
      <c r="AN43" s="17"/>
      <c r="AO43" s="58"/>
      <c r="AP43" s="50"/>
      <c r="AQ43" s="50"/>
      <c r="AR43" s="50"/>
      <c r="AS43" s="50"/>
      <c r="AT43" s="50"/>
      <c r="AU43" s="50"/>
      <c r="AV43" s="59"/>
      <c r="AW43" s="60"/>
      <c r="AX43" s="17"/>
      <c r="AY43" s="17"/>
      <c r="AZ43" s="58"/>
      <c r="BA43" s="50"/>
      <c r="BB43" s="50"/>
      <c r="BC43" s="50"/>
      <c r="BD43" s="50"/>
      <c r="BE43" s="50"/>
      <c r="BF43" s="50"/>
      <c r="BG43" s="59"/>
      <c r="BH43" s="60"/>
      <c r="BI43" s="17"/>
      <c r="BJ43" s="17"/>
      <c r="BK43" s="58"/>
      <c r="BL43" s="50"/>
      <c r="BM43" s="50"/>
      <c r="BN43" s="50"/>
      <c r="BO43" s="50"/>
      <c r="BP43" s="50"/>
      <c r="BQ43" s="50"/>
      <c r="BR43" s="59"/>
      <c r="BS43" s="60"/>
      <c r="BT43" s="17"/>
      <c r="BU43" s="17"/>
      <c r="BV43" s="58"/>
      <c r="BW43" s="50"/>
      <c r="BX43" s="50"/>
      <c r="BY43" s="50"/>
      <c r="BZ43" s="50"/>
      <c r="CA43" s="50"/>
      <c r="CB43" s="50"/>
      <c r="CC43" s="59"/>
      <c r="CD43" s="60"/>
      <c r="CE43" s="17"/>
      <c r="CF43" s="17"/>
      <c r="CG43" s="58"/>
      <c r="CH43" s="50"/>
      <c r="CI43" s="50"/>
      <c r="CJ43" s="50"/>
      <c r="CK43" s="50"/>
      <c r="CL43" s="50"/>
      <c r="CM43" s="50"/>
      <c r="CN43" s="59"/>
      <c r="CO43" s="60"/>
      <c r="CP43" s="17"/>
      <c r="CQ43" s="17"/>
      <c r="CR43" s="58"/>
      <c r="CS43" s="50"/>
      <c r="CT43" s="50"/>
      <c r="CU43" s="50"/>
      <c r="CV43" s="50"/>
      <c r="CW43" s="50"/>
      <c r="CX43" s="50"/>
      <c r="CY43" s="59"/>
      <c r="CZ43" s="60"/>
      <c r="DA43" s="17"/>
      <c r="DB43" s="17"/>
      <c r="DC43" s="58"/>
      <c r="DD43" s="50"/>
      <c r="DE43" s="50"/>
      <c r="DF43" s="50"/>
      <c r="DG43" s="50"/>
      <c r="DH43" s="50"/>
      <c r="DI43" s="50"/>
      <c r="DJ43" s="59"/>
      <c r="DK43" s="60"/>
      <c r="DL43" s="17"/>
      <c r="DM43" s="17"/>
      <c r="DN43" s="58"/>
      <c r="DO43" s="50"/>
      <c r="DP43" s="50"/>
      <c r="DQ43" s="50"/>
      <c r="DR43" s="50"/>
      <c r="DS43" s="50"/>
      <c r="DT43" s="50"/>
      <c r="DU43" s="59"/>
      <c r="DV43" s="60"/>
      <c r="DW43" s="17"/>
      <c r="DX43" s="17"/>
      <c r="DY43" s="58"/>
      <c r="DZ43" s="50"/>
      <c r="EA43" s="50"/>
      <c r="EB43" s="50"/>
      <c r="EC43" s="50"/>
      <c r="ED43" s="50"/>
      <c r="EE43" s="50"/>
      <c r="EF43" s="59"/>
      <c r="EG43" s="60"/>
      <c r="EH43" s="17"/>
      <c r="EI43" s="17"/>
      <c r="EJ43" s="58"/>
      <c r="EK43" s="50"/>
      <c r="EL43" s="50"/>
      <c r="EM43" s="50"/>
      <c r="EN43" s="50"/>
      <c r="EO43" s="50"/>
      <c r="EP43" s="50"/>
      <c r="EQ43" s="59"/>
      <c r="ER43" s="60"/>
      <c r="ES43" s="17"/>
      <c r="ET43" s="17"/>
      <c r="EU43" s="58"/>
      <c r="EV43" s="50"/>
      <c r="EW43" s="50"/>
      <c r="EX43" s="50"/>
      <c r="EY43" s="50"/>
      <c r="EZ43" s="50"/>
      <c r="FA43" s="50"/>
      <c r="FB43" s="59"/>
      <c r="FC43" s="60"/>
      <c r="FD43" s="17"/>
      <c r="FE43" s="17"/>
      <c r="FF43" s="58"/>
      <c r="FG43" s="50"/>
      <c r="FH43" s="50"/>
      <c r="FI43" s="50"/>
      <c r="FJ43" s="50"/>
      <c r="FK43" s="50"/>
      <c r="FL43" s="50"/>
      <c r="FM43" s="59"/>
      <c r="FN43" s="60"/>
      <c r="FO43" s="17"/>
      <c r="FP43" s="17"/>
      <c r="FQ43" s="58"/>
      <c r="FR43" s="50"/>
      <c r="FS43" s="50"/>
      <c r="FT43" s="50"/>
      <c r="FU43" s="50"/>
      <c r="FV43" s="50"/>
      <c r="FW43" s="50"/>
      <c r="FX43" s="59"/>
      <c r="FY43" s="60"/>
      <c r="FZ43" s="17"/>
      <c r="GA43" s="17"/>
      <c r="GB43" s="58"/>
      <c r="GC43" s="50"/>
      <c r="GD43" s="50"/>
      <c r="GE43" s="50"/>
      <c r="GF43" s="50"/>
      <c r="GG43" s="50"/>
      <c r="GH43" s="50"/>
      <c r="GI43" s="59"/>
      <c r="GJ43" s="60"/>
      <c r="GK43" s="17"/>
      <c r="GL43" s="17"/>
      <c r="GM43" s="58"/>
      <c r="GN43" s="50"/>
      <c r="GO43" s="50"/>
      <c r="GP43" s="50"/>
      <c r="GQ43" s="50"/>
      <c r="GR43" s="50"/>
      <c r="GS43" s="50"/>
      <c r="GT43" s="59"/>
      <c r="GU43" s="60"/>
      <c r="GV43" s="17"/>
      <c r="GW43" s="17"/>
      <c r="GX43" s="58"/>
      <c r="GY43" s="50"/>
      <c r="GZ43" s="50"/>
      <c r="HA43" s="50"/>
      <c r="HB43" s="50"/>
      <c r="HC43" s="50"/>
      <c r="HD43" s="50"/>
      <c r="HE43" s="59"/>
      <c r="HF43" s="60"/>
      <c r="HG43" s="17"/>
      <c r="HH43" s="17"/>
      <c r="HI43" s="58"/>
      <c r="HJ43" s="50"/>
      <c r="HK43" s="50"/>
      <c r="HL43" s="50"/>
      <c r="HM43" s="50"/>
      <c r="HN43" s="50"/>
      <c r="HO43" s="50"/>
      <c r="HP43" s="59"/>
      <c r="HQ43" s="60"/>
      <c r="HR43" s="17"/>
      <c r="HS43" s="17"/>
    </row>
    <row r="44" spans="1:227" x14ac:dyDescent="0.3">
      <c r="A44" s="55"/>
      <c r="B44" s="56"/>
      <c r="C44" s="57"/>
      <c r="D44" s="57"/>
      <c r="E44" s="59"/>
      <c r="F44" s="59"/>
      <c r="G44" s="17"/>
      <c r="H44" s="58"/>
      <c r="I44" s="50"/>
      <c r="J44" s="50"/>
      <c r="K44" s="50"/>
      <c r="L44" s="50"/>
      <c r="M44" s="50"/>
      <c r="N44" s="50"/>
      <c r="O44" s="59"/>
      <c r="P44" s="60"/>
      <c r="Q44" s="17"/>
      <c r="R44" s="17"/>
      <c r="S44" s="58"/>
      <c r="T44" s="50"/>
      <c r="U44" s="50"/>
      <c r="V44" s="50"/>
      <c r="W44" s="50"/>
      <c r="X44" s="50"/>
      <c r="Y44" s="50"/>
      <c r="Z44" s="59"/>
      <c r="AA44" s="60"/>
      <c r="AB44" s="17"/>
      <c r="AC44" s="17"/>
      <c r="AD44" s="58"/>
      <c r="AE44" s="50"/>
      <c r="AF44" s="50"/>
      <c r="AG44" s="50"/>
      <c r="AH44" s="50"/>
      <c r="AI44" s="50"/>
      <c r="AJ44" s="50"/>
      <c r="AK44" s="59"/>
      <c r="AL44" s="60"/>
      <c r="AM44" s="17"/>
      <c r="AN44" s="17"/>
      <c r="AO44" s="58"/>
      <c r="AP44" s="50"/>
      <c r="AQ44" s="50"/>
      <c r="AR44" s="50"/>
      <c r="AS44" s="50"/>
      <c r="AT44" s="50"/>
      <c r="AU44" s="50"/>
      <c r="AV44" s="59"/>
      <c r="AW44" s="60"/>
      <c r="AX44" s="17"/>
      <c r="AY44" s="17"/>
      <c r="AZ44" s="58"/>
      <c r="BA44" s="50"/>
      <c r="BB44" s="50"/>
      <c r="BC44" s="50"/>
      <c r="BD44" s="50"/>
      <c r="BE44" s="50"/>
      <c r="BF44" s="50"/>
      <c r="BG44" s="59"/>
      <c r="BH44" s="60"/>
      <c r="BI44" s="17"/>
      <c r="BJ44" s="17"/>
      <c r="BK44" s="58"/>
      <c r="BL44" s="50"/>
      <c r="BM44" s="50"/>
      <c r="BN44" s="50"/>
      <c r="BO44" s="50"/>
      <c r="BP44" s="50"/>
      <c r="BQ44" s="50"/>
      <c r="BR44" s="59"/>
      <c r="BS44" s="60"/>
      <c r="BT44" s="17"/>
      <c r="BU44" s="17"/>
      <c r="BV44" s="58"/>
      <c r="BW44" s="50"/>
      <c r="BX44" s="50"/>
      <c r="BY44" s="50"/>
      <c r="BZ44" s="50"/>
      <c r="CA44" s="50"/>
      <c r="CB44" s="50"/>
      <c r="CC44" s="59"/>
      <c r="CD44" s="60"/>
      <c r="CE44" s="17"/>
      <c r="CF44" s="17"/>
      <c r="CG44" s="58"/>
      <c r="CH44" s="50"/>
      <c r="CI44" s="50"/>
      <c r="CJ44" s="50"/>
      <c r="CK44" s="50"/>
      <c r="CL44" s="50"/>
      <c r="CM44" s="50"/>
      <c r="CN44" s="59"/>
      <c r="CO44" s="60"/>
      <c r="CP44" s="17"/>
      <c r="CQ44" s="17"/>
      <c r="CR44" s="58"/>
      <c r="CS44" s="50"/>
      <c r="CT44" s="50"/>
      <c r="CU44" s="50"/>
      <c r="CV44" s="50"/>
      <c r="CW44" s="50"/>
      <c r="CX44" s="50"/>
      <c r="CY44" s="59"/>
      <c r="CZ44" s="60"/>
      <c r="DA44" s="17"/>
      <c r="DB44" s="17"/>
      <c r="DC44" s="58"/>
      <c r="DD44" s="50"/>
      <c r="DE44" s="50"/>
      <c r="DF44" s="50"/>
      <c r="DG44" s="50"/>
      <c r="DH44" s="50"/>
      <c r="DI44" s="50"/>
      <c r="DJ44" s="59"/>
      <c r="DK44" s="60"/>
      <c r="DL44" s="17"/>
      <c r="DM44" s="17"/>
      <c r="DN44" s="58"/>
      <c r="DO44" s="50"/>
      <c r="DP44" s="50"/>
      <c r="DQ44" s="50"/>
      <c r="DR44" s="50"/>
      <c r="DS44" s="50"/>
      <c r="DT44" s="50"/>
      <c r="DU44" s="59"/>
      <c r="DV44" s="60"/>
      <c r="DW44" s="17"/>
      <c r="DX44" s="17"/>
      <c r="DY44" s="58"/>
      <c r="DZ44" s="50"/>
      <c r="EA44" s="50"/>
      <c r="EB44" s="50"/>
      <c r="EC44" s="50"/>
      <c r="ED44" s="50"/>
      <c r="EE44" s="50"/>
      <c r="EF44" s="59"/>
      <c r="EG44" s="60"/>
      <c r="EH44" s="17"/>
      <c r="EI44" s="17"/>
      <c r="EJ44" s="58"/>
      <c r="EK44" s="50"/>
      <c r="EL44" s="50"/>
      <c r="EM44" s="50"/>
      <c r="EN44" s="50"/>
      <c r="EO44" s="50"/>
      <c r="EP44" s="50"/>
      <c r="EQ44" s="59"/>
      <c r="ER44" s="60"/>
      <c r="ES44" s="17"/>
      <c r="ET44" s="17"/>
      <c r="EU44" s="58"/>
      <c r="EV44" s="50"/>
      <c r="EW44" s="50"/>
      <c r="EX44" s="50"/>
      <c r="EY44" s="50"/>
      <c r="EZ44" s="50"/>
      <c r="FA44" s="50"/>
      <c r="FB44" s="59"/>
      <c r="FC44" s="60"/>
      <c r="FD44" s="17"/>
      <c r="FE44" s="17"/>
      <c r="FF44" s="58"/>
      <c r="FG44" s="50"/>
      <c r="FH44" s="50"/>
      <c r="FI44" s="50"/>
      <c r="FJ44" s="50"/>
      <c r="FK44" s="50"/>
      <c r="FL44" s="50"/>
      <c r="FM44" s="59"/>
      <c r="FN44" s="60"/>
      <c r="FO44" s="17"/>
      <c r="FP44" s="17"/>
      <c r="FQ44" s="58"/>
      <c r="FR44" s="50"/>
      <c r="FS44" s="50"/>
      <c r="FT44" s="50"/>
      <c r="FU44" s="50"/>
      <c r="FV44" s="50"/>
      <c r="FW44" s="50"/>
      <c r="FX44" s="59"/>
      <c r="FY44" s="60"/>
      <c r="FZ44" s="17"/>
      <c r="GA44" s="17"/>
      <c r="GB44" s="58"/>
      <c r="GC44" s="50"/>
      <c r="GD44" s="50"/>
      <c r="GE44" s="50"/>
      <c r="GF44" s="50"/>
      <c r="GG44" s="50"/>
      <c r="GH44" s="50"/>
      <c r="GI44" s="59"/>
      <c r="GJ44" s="60"/>
      <c r="GK44" s="17"/>
      <c r="GL44" s="17"/>
      <c r="GM44" s="58"/>
      <c r="GN44" s="50"/>
      <c r="GO44" s="50"/>
      <c r="GP44" s="50"/>
      <c r="GQ44" s="50"/>
      <c r="GR44" s="50"/>
      <c r="GS44" s="50"/>
      <c r="GT44" s="59"/>
      <c r="GU44" s="60"/>
      <c r="GV44" s="17"/>
      <c r="GW44" s="17"/>
      <c r="GX44" s="58"/>
      <c r="GY44" s="50"/>
      <c r="GZ44" s="50"/>
      <c r="HA44" s="50"/>
      <c r="HB44" s="50"/>
      <c r="HC44" s="50"/>
      <c r="HD44" s="50"/>
      <c r="HE44" s="59"/>
      <c r="HF44" s="60"/>
      <c r="HG44" s="17"/>
      <c r="HH44" s="17"/>
      <c r="HI44" s="58"/>
      <c r="HJ44" s="50"/>
      <c r="HK44" s="50"/>
      <c r="HL44" s="50"/>
      <c r="HM44" s="50"/>
      <c r="HN44" s="50"/>
      <c r="HO44" s="50"/>
      <c r="HP44" s="59"/>
      <c r="HQ44" s="60"/>
      <c r="HR44" s="17"/>
      <c r="HS44" s="17"/>
    </row>
    <row r="45" spans="1:227" x14ac:dyDescent="0.3">
      <c r="A45" s="55"/>
      <c r="B45" s="62"/>
      <c r="C45" s="57"/>
      <c r="D45" s="57"/>
      <c r="E45" s="59"/>
      <c r="F45" s="59"/>
      <c r="G45" s="17"/>
      <c r="H45" s="58"/>
      <c r="I45" s="50"/>
      <c r="J45" s="50"/>
      <c r="K45" s="50"/>
      <c r="L45" s="50"/>
      <c r="M45" s="50"/>
      <c r="N45" s="50"/>
      <c r="O45" s="59"/>
      <c r="P45" s="60"/>
      <c r="Q45" s="17"/>
      <c r="R45" s="17"/>
      <c r="S45" s="58"/>
      <c r="T45" s="50"/>
      <c r="U45" s="50"/>
      <c r="V45" s="50"/>
      <c r="W45" s="50"/>
      <c r="X45" s="50"/>
      <c r="Y45" s="50"/>
      <c r="Z45" s="59"/>
      <c r="AA45" s="60"/>
      <c r="AB45" s="17"/>
      <c r="AC45" s="17"/>
      <c r="AD45" s="58"/>
      <c r="AE45" s="50"/>
      <c r="AF45" s="50"/>
      <c r="AG45" s="50"/>
      <c r="AH45" s="50"/>
      <c r="AI45" s="50"/>
      <c r="AJ45" s="50"/>
      <c r="AK45" s="59"/>
      <c r="AL45" s="60"/>
      <c r="AM45" s="17"/>
      <c r="AN45" s="17"/>
      <c r="AO45" s="58"/>
      <c r="AP45" s="50"/>
      <c r="AQ45" s="50"/>
      <c r="AR45" s="50"/>
      <c r="AS45" s="50"/>
      <c r="AT45" s="50"/>
      <c r="AU45" s="50"/>
      <c r="AV45" s="59"/>
      <c r="AW45" s="60"/>
      <c r="AX45" s="17"/>
      <c r="AY45" s="17"/>
      <c r="AZ45" s="58"/>
      <c r="BA45" s="50"/>
      <c r="BB45" s="50"/>
      <c r="BC45" s="50"/>
      <c r="BD45" s="50"/>
      <c r="BE45" s="50"/>
      <c r="BF45" s="50"/>
      <c r="BG45" s="59"/>
      <c r="BH45" s="60"/>
      <c r="BI45" s="17"/>
      <c r="BJ45" s="17"/>
      <c r="BK45" s="58"/>
      <c r="BL45" s="50"/>
      <c r="BM45" s="50"/>
      <c r="BN45" s="50"/>
      <c r="BO45" s="50"/>
      <c r="BP45" s="50"/>
      <c r="BQ45" s="50"/>
      <c r="BR45" s="59"/>
      <c r="BS45" s="60"/>
      <c r="BT45" s="17"/>
      <c r="BU45" s="17"/>
      <c r="BV45" s="58"/>
      <c r="BW45" s="50"/>
      <c r="BX45" s="50"/>
      <c r="BY45" s="50"/>
      <c r="BZ45" s="50"/>
      <c r="CA45" s="50"/>
      <c r="CB45" s="50"/>
      <c r="CC45" s="59"/>
      <c r="CD45" s="60"/>
      <c r="CE45" s="17"/>
      <c r="CF45" s="17"/>
      <c r="CG45" s="58"/>
      <c r="CH45" s="50"/>
      <c r="CI45" s="50"/>
      <c r="CJ45" s="50"/>
      <c r="CK45" s="50"/>
      <c r="CL45" s="50"/>
      <c r="CM45" s="50"/>
      <c r="CN45" s="59"/>
      <c r="CO45" s="60"/>
      <c r="CP45" s="17"/>
      <c r="CQ45" s="17"/>
      <c r="CR45" s="58"/>
      <c r="CS45" s="50"/>
      <c r="CT45" s="50"/>
      <c r="CU45" s="50"/>
      <c r="CV45" s="50"/>
      <c r="CW45" s="50"/>
      <c r="CX45" s="50"/>
      <c r="CY45" s="59"/>
      <c r="CZ45" s="60"/>
      <c r="DA45" s="17"/>
      <c r="DB45" s="17"/>
      <c r="DC45" s="58"/>
      <c r="DD45" s="50"/>
      <c r="DE45" s="50"/>
      <c r="DF45" s="50"/>
      <c r="DG45" s="50"/>
      <c r="DH45" s="50"/>
      <c r="DI45" s="50"/>
      <c r="DJ45" s="59"/>
      <c r="DK45" s="60"/>
      <c r="DL45" s="17"/>
      <c r="DM45" s="17"/>
      <c r="DN45" s="58"/>
      <c r="DO45" s="50"/>
      <c r="DP45" s="50"/>
      <c r="DQ45" s="50"/>
      <c r="DR45" s="50"/>
      <c r="DS45" s="50"/>
      <c r="DT45" s="50"/>
      <c r="DU45" s="59"/>
      <c r="DV45" s="60"/>
      <c r="DW45" s="17"/>
      <c r="DX45" s="17"/>
      <c r="DY45" s="58"/>
      <c r="DZ45" s="50"/>
      <c r="EA45" s="50"/>
      <c r="EB45" s="50"/>
      <c r="EC45" s="50"/>
      <c r="ED45" s="50"/>
      <c r="EE45" s="50"/>
      <c r="EF45" s="59"/>
      <c r="EG45" s="60"/>
      <c r="EH45" s="17"/>
      <c r="EI45" s="17"/>
      <c r="EJ45" s="58"/>
      <c r="EK45" s="50"/>
      <c r="EL45" s="50"/>
      <c r="EM45" s="50"/>
      <c r="EN45" s="50"/>
      <c r="EO45" s="50"/>
      <c r="EP45" s="50"/>
      <c r="EQ45" s="59"/>
      <c r="ER45" s="60"/>
      <c r="ES45" s="17"/>
      <c r="ET45" s="17"/>
      <c r="EU45" s="58"/>
      <c r="EV45" s="50"/>
      <c r="EW45" s="50"/>
      <c r="EX45" s="50"/>
      <c r="EY45" s="50"/>
      <c r="EZ45" s="50"/>
      <c r="FA45" s="50"/>
      <c r="FB45" s="59"/>
      <c r="FC45" s="60"/>
      <c r="FD45" s="17"/>
      <c r="FE45" s="17"/>
      <c r="FF45" s="58"/>
      <c r="FG45" s="50"/>
      <c r="FH45" s="50"/>
      <c r="FI45" s="50"/>
      <c r="FJ45" s="50"/>
      <c r="FK45" s="50"/>
      <c r="FL45" s="50"/>
      <c r="FM45" s="59"/>
      <c r="FN45" s="60"/>
      <c r="FO45" s="17"/>
      <c r="FP45" s="17"/>
      <c r="FQ45" s="58"/>
      <c r="FR45" s="50"/>
      <c r="FS45" s="50"/>
      <c r="FT45" s="50"/>
      <c r="FU45" s="50"/>
      <c r="FV45" s="50"/>
      <c r="FW45" s="50"/>
      <c r="FX45" s="59"/>
      <c r="FY45" s="60"/>
      <c r="FZ45" s="17"/>
      <c r="GA45" s="17"/>
      <c r="GB45" s="58"/>
      <c r="GC45" s="50"/>
      <c r="GD45" s="50"/>
      <c r="GE45" s="50"/>
      <c r="GF45" s="50"/>
      <c r="GG45" s="50"/>
      <c r="GH45" s="50"/>
      <c r="GI45" s="59"/>
      <c r="GJ45" s="60"/>
      <c r="GK45" s="17"/>
      <c r="GL45" s="17"/>
      <c r="GM45" s="58"/>
      <c r="GN45" s="50"/>
      <c r="GO45" s="50"/>
      <c r="GP45" s="50"/>
      <c r="GQ45" s="50"/>
      <c r="GR45" s="50"/>
      <c r="GS45" s="50"/>
      <c r="GT45" s="59"/>
      <c r="GU45" s="60"/>
      <c r="GV45" s="17"/>
      <c r="GW45" s="17"/>
      <c r="GX45" s="58"/>
      <c r="GY45" s="50"/>
      <c r="GZ45" s="50"/>
      <c r="HA45" s="50"/>
      <c r="HB45" s="50"/>
      <c r="HC45" s="50"/>
      <c r="HD45" s="50"/>
      <c r="HE45" s="59"/>
      <c r="HF45" s="60"/>
      <c r="HG45" s="17"/>
      <c r="HH45" s="17"/>
      <c r="HI45" s="58"/>
      <c r="HJ45" s="50"/>
      <c r="HK45" s="50"/>
      <c r="HL45" s="50"/>
      <c r="HM45" s="50"/>
      <c r="HN45" s="50"/>
      <c r="HO45" s="50"/>
      <c r="HP45" s="59"/>
      <c r="HQ45" s="60"/>
      <c r="HR45" s="17"/>
      <c r="HS45" s="17"/>
    </row>
    <row r="46" spans="1:227" x14ac:dyDescent="0.3">
      <c r="A46" s="55"/>
      <c r="B46" s="62"/>
      <c r="C46" s="57"/>
      <c r="D46" s="57"/>
      <c r="E46" s="59"/>
      <c r="F46" s="59"/>
      <c r="G46" s="17"/>
      <c r="H46" s="58"/>
      <c r="I46" s="50"/>
      <c r="J46" s="50"/>
      <c r="K46" s="50"/>
      <c r="L46" s="50"/>
      <c r="M46" s="50"/>
      <c r="N46" s="50"/>
      <c r="O46" s="59"/>
      <c r="P46" s="60"/>
      <c r="Q46" s="17"/>
      <c r="R46" s="17"/>
      <c r="S46" s="58"/>
      <c r="T46" s="50"/>
      <c r="U46" s="50"/>
      <c r="V46" s="50"/>
      <c r="W46" s="50"/>
      <c r="X46" s="50"/>
      <c r="Y46" s="50"/>
      <c r="Z46" s="59"/>
      <c r="AA46" s="60"/>
      <c r="AB46" s="17"/>
      <c r="AC46" s="17"/>
      <c r="AD46" s="58"/>
      <c r="AE46" s="50"/>
      <c r="AF46" s="50"/>
      <c r="AG46" s="50"/>
      <c r="AH46" s="50"/>
      <c r="AI46" s="50"/>
      <c r="AJ46" s="50"/>
      <c r="AK46" s="59"/>
      <c r="AL46" s="60"/>
      <c r="AM46" s="17"/>
      <c r="AN46" s="17"/>
      <c r="AO46" s="58"/>
      <c r="AP46" s="50"/>
      <c r="AQ46" s="50"/>
      <c r="AR46" s="50"/>
      <c r="AS46" s="50"/>
      <c r="AT46" s="50"/>
      <c r="AU46" s="50"/>
      <c r="AV46" s="59"/>
      <c r="AW46" s="60"/>
      <c r="AX46" s="17"/>
      <c r="AY46" s="17"/>
      <c r="AZ46" s="58"/>
      <c r="BA46" s="50"/>
      <c r="BB46" s="50"/>
      <c r="BC46" s="50"/>
      <c r="BD46" s="50"/>
      <c r="BE46" s="50"/>
      <c r="BF46" s="50"/>
      <c r="BG46" s="59"/>
      <c r="BH46" s="60"/>
      <c r="BI46" s="17"/>
      <c r="BJ46" s="17"/>
      <c r="BK46" s="58"/>
      <c r="BL46" s="50"/>
      <c r="BM46" s="50"/>
      <c r="BN46" s="50"/>
      <c r="BO46" s="50"/>
      <c r="BP46" s="50"/>
      <c r="BQ46" s="50"/>
      <c r="BR46" s="59"/>
      <c r="BS46" s="60"/>
      <c r="BT46" s="17"/>
      <c r="BU46" s="17"/>
      <c r="BV46" s="58"/>
      <c r="BW46" s="50"/>
      <c r="BX46" s="50"/>
      <c r="BY46" s="50"/>
      <c r="BZ46" s="50"/>
      <c r="CA46" s="50"/>
      <c r="CB46" s="50"/>
      <c r="CC46" s="59"/>
      <c r="CD46" s="60"/>
      <c r="CE46" s="17"/>
      <c r="CF46" s="17"/>
      <c r="CG46" s="58"/>
      <c r="CH46" s="50"/>
      <c r="CI46" s="50"/>
      <c r="CJ46" s="50"/>
      <c r="CK46" s="50"/>
      <c r="CL46" s="50"/>
      <c r="CM46" s="50"/>
      <c r="CN46" s="59"/>
      <c r="CO46" s="60"/>
      <c r="CP46" s="17"/>
      <c r="CQ46" s="17"/>
      <c r="CR46" s="58"/>
      <c r="CS46" s="50"/>
      <c r="CT46" s="50"/>
      <c r="CU46" s="50"/>
      <c r="CV46" s="50"/>
      <c r="CW46" s="50"/>
      <c r="CX46" s="50"/>
      <c r="CY46" s="59"/>
      <c r="CZ46" s="60"/>
      <c r="DA46" s="17"/>
      <c r="DB46" s="17"/>
      <c r="DC46" s="58"/>
      <c r="DD46" s="50"/>
      <c r="DE46" s="50"/>
      <c r="DF46" s="50"/>
      <c r="DG46" s="50"/>
      <c r="DH46" s="50"/>
      <c r="DI46" s="50"/>
      <c r="DJ46" s="59"/>
      <c r="DK46" s="60"/>
      <c r="DL46" s="17"/>
      <c r="DM46" s="17"/>
      <c r="DN46" s="58"/>
      <c r="DO46" s="50"/>
      <c r="DP46" s="50"/>
      <c r="DQ46" s="50"/>
      <c r="DR46" s="50"/>
      <c r="DS46" s="50"/>
      <c r="DT46" s="50"/>
      <c r="DU46" s="59"/>
      <c r="DV46" s="60"/>
      <c r="DW46" s="17"/>
      <c r="DX46" s="17"/>
      <c r="DY46" s="58"/>
      <c r="DZ46" s="50"/>
      <c r="EA46" s="50"/>
      <c r="EB46" s="50"/>
      <c r="EC46" s="50"/>
      <c r="ED46" s="50"/>
      <c r="EE46" s="50"/>
      <c r="EF46" s="59"/>
      <c r="EG46" s="60"/>
      <c r="EH46" s="17"/>
      <c r="EI46" s="17"/>
      <c r="EJ46" s="58"/>
      <c r="EK46" s="50"/>
      <c r="EL46" s="50"/>
      <c r="EM46" s="50"/>
      <c r="EN46" s="50"/>
      <c r="EO46" s="50"/>
      <c r="EP46" s="50"/>
      <c r="EQ46" s="59"/>
      <c r="ER46" s="60"/>
      <c r="ES46" s="17"/>
      <c r="ET46" s="17"/>
      <c r="EU46" s="58"/>
      <c r="EV46" s="50"/>
      <c r="EW46" s="50"/>
      <c r="EX46" s="50"/>
      <c r="EY46" s="50"/>
      <c r="EZ46" s="50"/>
      <c r="FA46" s="50"/>
      <c r="FB46" s="59"/>
      <c r="FC46" s="60"/>
      <c r="FD46" s="17"/>
      <c r="FE46" s="17"/>
      <c r="FF46" s="58"/>
      <c r="FG46" s="50"/>
      <c r="FH46" s="50"/>
      <c r="FI46" s="50"/>
      <c r="FJ46" s="50"/>
      <c r="FK46" s="50"/>
      <c r="FL46" s="50"/>
      <c r="FM46" s="59"/>
      <c r="FN46" s="60"/>
      <c r="FO46" s="17"/>
      <c r="FP46" s="17"/>
      <c r="FQ46" s="58"/>
      <c r="FR46" s="50"/>
      <c r="FS46" s="50"/>
      <c r="FT46" s="50"/>
      <c r="FU46" s="50"/>
      <c r="FV46" s="50"/>
      <c r="FW46" s="50"/>
      <c r="FX46" s="59"/>
      <c r="FY46" s="60"/>
      <c r="FZ46" s="17"/>
      <c r="GA46" s="17"/>
      <c r="GB46" s="58"/>
      <c r="GC46" s="50"/>
      <c r="GD46" s="50"/>
      <c r="GE46" s="50"/>
      <c r="GF46" s="50"/>
      <c r="GG46" s="50"/>
      <c r="GH46" s="50"/>
      <c r="GI46" s="59"/>
      <c r="GJ46" s="60"/>
      <c r="GK46" s="17"/>
      <c r="GL46" s="17"/>
      <c r="GM46" s="58"/>
      <c r="GN46" s="50"/>
      <c r="GO46" s="50"/>
      <c r="GP46" s="50"/>
      <c r="GQ46" s="50"/>
      <c r="GR46" s="50"/>
      <c r="GS46" s="50"/>
      <c r="GT46" s="59"/>
      <c r="GU46" s="60"/>
      <c r="GV46" s="17"/>
      <c r="GW46" s="17"/>
      <c r="GX46" s="58"/>
      <c r="GY46" s="50"/>
      <c r="GZ46" s="50"/>
      <c r="HA46" s="50"/>
      <c r="HB46" s="50"/>
      <c r="HC46" s="50"/>
      <c r="HD46" s="50"/>
      <c r="HE46" s="59"/>
      <c r="HF46" s="60"/>
      <c r="HG46" s="17"/>
      <c r="HH46" s="17"/>
      <c r="HI46" s="58"/>
      <c r="HJ46" s="50"/>
      <c r="HK46" s="50"/>
      <c r="HL46" s="50"/>
      <c r="HM46" s="50"/>
      <c r="HN46" s="50"/>
      <c r="HO46" s="50"/>
      <c r="HP46" s="59"/>
      <c r="HQ46" s="60"/>
      <c r="HR46" s="17"/>
      <c r="HS46" s="17"/>
    </row>
    <row r="47" spans="1:227" x14ac:dyDescent="0.3">
      <c r="A47" s="55"/>
      <c r="B47" s="56"/>
      <c r="C47" s="57"/>
      <c r="D47" s="57"/>
      <c r="E47" s="59"/>
      <c r="F47" s="59"/>
      <c r="G47" s="17"/>
      <c r="H47" s="58"/>
      <c r="I47" s="50"/>
      <c r="J47" s="50"/>
      <c r="K47" s="50"/>
      <c r="L47" s="50"/>
      <c r="M47" s="50"/>
      <c r="N47" s="50"/>
      <c r="O47" s="59"/>
      <c r="P47" s="60"/>
      <c r="Q47" s="17"/>
      <c r="R47" s="17"/>
      <c r="S47" s="58"/>
      <c r="T47" s="50"/>
      <c r="U47" s="50"/>
      <c r="V47" s="50"/>
      <c r="W47" s="50"/>
      <c r="X47" s="50"/>
      <c r="Y47" s="50"/>
      <c r="Z47" s="59"/>
      <c r="AA47" s="60"/>
      <c r="AB47" s="17"/>
      <c r="AC47" s="17"/>
      <c r="AD47" s="58"/>
      <c r="AE47" s="50"/>
      <c r="AF47" s="50"/>
      <c r="AG47" s="50"/>
      <c r="AH47" s="50"/>
      <c r="AI47" s="50"/>
      <c r="AJ47" s="50"/>
      <c r="AK47" s="59"/>
      <c r="AL47" s="60"/>
      <c r="AM47" s="17"/>
      <c r="AN47" s="17"/>
      <c r="AO47" s="58"/>
      <c r="AP47" s="50"/>
      <c r="AQ47" s="50"/>
      <c r="AR47" s="50"/>
      <c r="AS47" s="50"/>
      <c r="AT47" s="50"/>
      <c r="AU47" s="50"/>
      <c r="AV47" s="59"/>
      <c r="AW47" s="60"/>
      <c r="AX47" s="17"/>
      <c r="AY47" s="17"/>
      <c r="AZ47" s="58"/>
      <c r="BA47" s="50"/>
      <c r="BB47" s="50"/>
      <c r="BC47" s="50"/>
      <c r="BD47" s="50"/>
      <c r="BE47" s="50"/>
      <c r="BF47" s="50"/>
      <c r="BG47" s="59"/>
      <c r="BH47" s="60"/>
      <c r="BI47" s="17"/>
      <c r="BJ47" s="17"/>
      <c r="BK47" s="58"/>
      <c r="BL47" s="50"/>
      <c r="BM47" s="50"/>
      <c r="BN47" s="50"/>
      <c r="BO47" s="50"/>
      <c r="BP47" s="50"/>
      <c r="BQ47" s="50"/>
      <c r="BR47" s="59"/>
      <c r="BS47" s="60"/>
      <c r="BT47" s="17"/>
      <c r="BU47" s="17"/>
      <c r="BV47" s="58"/>
      <c r="BW47" s="50"/>
      <c r="BX47" s="50"/>
      <c r="BY47" s="50"/>
      <c r="BZ47" s="50"/>
      <c r="CA47" s="50"/>
      <c r="CB47" s="50"/>
      <c r="CC47" s="59"/>
      <c r="CD47" s="60"/>
      <c r="CE47" s="17"/>
      <c r="CF47" s="17"/>
      <c r="CG47" s="58"/>
      <c r="CH47" s="50"/>
      <c r="CI47" s="50"/>
      <c r="CJ47" s="50"/>
      <c r="CK47" s="50"/>
      <c r="CL47" s="50"/>
      <c r="CM47" s="50"/>
      <c r="CN47" s="59"/>
      <c r="CO47" s="60"/>
      <c r="CP47" s="17"/>
      <c r="CQ47" s="17"/>
      <c r="CR47" s="58"/>
      <c r="CS47" s="50"/>
      <c r="CT47" s="50"/>
      <c r="CU47" s="50"/>
      <c r="CV47" s="50"/>
      <c r="CW47" s="50"/>
      <c r="CX47" s="50"/>
      <c r="CY47" s="59"/>
      <c r="CZ47" s="60"/>
      <c r="DA47" s="17"/>
      <c r="DB47" s="17"/>
      <c r="DC47" s="58"/>
      <c r="DD47" s="50"/>
      <c r="DE47" s="50"/>
      <c r="DF47" s="50"/>
      <c r="DG47" s="50"/>
      <c r="DH47" s="50"/>
      <c r="DI47" s="50"/>
      <c r="DJ47" s="59"/>
      <c r="DK47" s="60"/>
      <c r="DL47" s="17"/>
      <c r="DM47" s="17"/>
      <c r="DN47" s="58"/>
      <c r="DO47" s="50"/>
      <c r="DP47" s="50"/>
      <c r="DQ47" s="50"/>
      <c r="DR47" s="50"/>
      <c r="DS47" s="50"/>
      <c r="DT47" s="50"/>
      <c r="DU47" s="59"/>
      <c r="DV47" s="60"/>
      <c r="DW47" s="17"/>
      <c r="DX47" s="17"/>
      <c r="DY47" s="58"/>
      <c r="DZ47" s="50"/>
      <c r="EA47" s="50"/>
      <c r="EB47" s="50"/>
      <c r="EC47" s="50"/>
      <c r="ED47" s="50"/>
      <c r="EE47" s="50"/>
      <c r="EF47" s="59"/>
      <c r="EG47" s="60"/>
      <c r="EH47" s="17"/>
      <c r="EI47" s="17"/>
      <c r="EJ47" s="58"/>
      <c r="EK47" s="50"/>
      <c r="EL47" s="50"/>
      <c r="EM47" s="50"/>
      <c r="EN47" s="50"/>
      <c r="EO47" s="50"/>
      <c r="EP47" s="50"/>
      <c r="EQ47" s="59"/>
      <c r="ER47" s="60"/>
      <c r="ES47" s="17"/>
      <c r="ET47" s="17"/>
      <c r="EU47" s="58"/>
      <c r="EV47" s="50"/>
      <c r="EW47" s="50"/>
      <c r="EX47" s="50"/>
      <c r="EY47" s="50"/>
      <c r="EZ47" s="50"/>
      <c r="FA47" s="50"/>
      <c r="FB47" s="59"/>
      <c r="FC47" s="60"/>
      <c r="FD47" s="17"/>
      <c r="FE47" s="17"/>
      <c r="FF47" s="58"/>
      <c r="FG47" s="50"/>
      <c r="FH47" s="50"/>
      <c r="FI47" s="50"/>
      <c r="FJ47" s="50"/>
      <c r="FK47" s="50"/>
      <c r="FL47" s="50"/>
      <c r="FM47" s="59"/>
      <c r="FN47" s="60"/>
      <c r="FO47" s="17"/>
      <c r="FP47" s="17"/>
      <c r="FQ47" s="58"/>
      <c r="FR47" s="50"/>
      <c r="FS47" s="50"/>
      <c r="FT47" s="50"/>
      <c r="FU47" s="50"/>
      <c r="FV47" s="50"/>
      <c r="FW47" s="50"/>
      <c r="FX47" s="59"/>
      <c r="FY47" s="60"/>
      <c r="FZ47" s="17"/>
      <c r="GA47" s="17"/>
      <c r="GB47" s="58"/>
      <c r="GC47" s="50"/>
      <c r="GD47" s="50"/>
      <c r="GE47" s="50"/>
      <c r="GF47" s="50"/>
      <c r="GG47" s="50"/>
      <c r="GH47" s="50"/>
      <c r="GI47" s="59"/>
      <c r="GJ47" s="60"/>
      <c r="GK47" s="17"/>
      <c r="GL47" s="17"/>
      <c r="GM47" s="58"/>
      <c r="GN47" s="50"/>
      <c r="GO47" s="50"/>
      <c r="GP47" s="50"/>
      <c r="GQ47" s="50"/>
      <c r="GR47" s="50"/>
      <c r="GS47" s="50"/>
      <c r="GT47" s="59"/>
      <c r="GU47" s="60"/>
      <c r="GV47" s="17"/>
      <c r="GW47" s="17"/>
      <c r="GX47" s="58"/>
      <c r="GY47" s="50"/>
      <c r="GZ47" s="50"/>
      <c r="HA47" s="50"/>
      <c r="HB47" s="50"/>
      <c r="HC47" s="50"/>
      <c r="HD47" s="50"/>
      <c r="HE47" s="59"/>
      <c r="HF47" s="60"/>
      <c r="HG47" s="17"/>
      <c r="HH47" s="17"/>
      <c r="HI47" s="58"/>
      <c r="HJ47" s="50"/>
      <c r="HK47" s="50"/>
      <c r="HL47" s="50"/>
      <c r="HM47" s="50"/>
      <c r="HN47" s="50"/>
      <c r="HO47" s="50"/>
      <c r="HP47" s="59"/>
      <c r="HQ47" s="60"/>
      <c r="HR47" s="17"/>
      <c r="HS47" s="17"/>
    </row>
    <row r="48" spans="1:227" x14ac:dyDescent="0.3">
      <c r="A48" s="55"/>
      <c r="B48" s="56"/>
      <c r="C48" s="57"/>
      <c r="D48" s="57"/>
      <c r="E48" s="59"/>
      <c r="F48" s="59"/>
      <c r="G48" s="17"/>
      <c r="H48" s="58"/>
      <c r="I48" s="50"/>
      <c r="J48" s="50"/>
      <c r="K48" s="50"/>
      <c r="L48" s="50"/>
      <c r="M48" s="50"/>
      <c r="N48" s="50"/>
      <c r="O48" s="59"/>
      <c r="P48" s="60"/>
      <c r="Q48" s="17"/>
      <c r="R48" s="17"/>
      <c r="S48" s="58"/>
      <c r="T48" s="50"/>
      <c r="U48" s="50"/>
      <c r="V48" s="50"/>
      <c r="W48" s="50"/>
      <c r="X48" s="50"/>
      <c r="Y48" s="50"/>
      <c r="Z48" s="59"/>
      <c r="AA48" s="60"/>
      <c r="AB48" s="17"/>
      <c r="AC48" s="17"/>
      <c r="AD48" s="58"/>
      <c r="AE48" s="50"/>
      <c r="AF48" s="50"/>
      <c r="AG48" s="50"/>
      <c r="AH48" s="50"/>
      <c r="AI48" s="50"/>
      <c r="AJ48" s="50"/>
      <c r="AK48" s="59"/>
      <c r="AL48" s="60"/>
      <c r="AM48" s="17"/>
      <c r="AN48" s="17"/>
      <c r="AO48" s="58"/>
      <c r="AP48" s="50"/>
      <c r="AQ48" s="50"/>
      <c r="AR48" s="50"/>
      <c r="AS48" s="50"/>
      <c r="AT48" s="50"/>
      <c r="AU48" s="50"/>
      <c r="AV48" s="59"/>
      <c r="AW48" s="60"/>
      <c r="AX48" s="17"/>
      <c r="AY48" s="17"/>
      <c r="AZ48" s="58"/>
      <c r="BA48" s="50"/>
      <c r="BB48" s="50"/>
      <c r="BC48" s="50"/>
      <c r="BD48" s="50"/>
      <c r="BE48" s="50"/>
      <c r="BF48" s="50"/>
      <c r="BG48" s="59"/>
      <c r="BH48" s="60"/>
      <c r="BI48" s="17"/>
      <c r="BJ48" s="17"/>
      <c r="BK48" s="58"/>
      <c r="BL48" s="50"/>
      <c r="BM48" s="50"/>
      <c r="BN48" s="50"/>
      <c r="BO48" s="50"/>
      <c r="BP48" s="50"/>
      <c r="BQ48" s="50"/>
      <c r="BR48" s="59"/>
      <c r="BS48" s="60"/>
      <c r="BT48" s="17"/>
      <c r="BU48" s="17"/>
      <c r="BV48" s="58"/>
      <c r="BW48" s="50"/>
      <c r="BX48" s="50"/>
      <c r="BY48" s="50"/>
      <c r="BZ48" s="50"/>
      <c r="CA48" s="50"/>
      <c r="CB48" s="50"/>
      <c r="CC48" s="59"/>
      <c r="CD48" s="60"/>
      <c r="CE48" s="17"/>
      <c r="CF48" s="17"/>
      <c r="CG48" s="58"/>
      <c r="CH48" s="50"/>
      <c r="CI48" s="50"/>
      <c r="CJ48" s="50"/>
      <c r="CK48" s="50"/>
      <c r="CL48" s="50"/>
      <c r="CM48" s="50"/>
      <c r="CN48" s="59"/>
      <c r="CO48" s="60"/>
      <c r="CP48" s="17"/>
      <c r="CQ48" s="17"/>
      <c r="CR48" s="58"/>
      <c r="CS48" s="50"/>
      <c r="CT48" s="50"/>
      <c r="CU48" s="50"/>
      <c r="CV48" s="50"/>
      <c r="CW48" s="50"/>
      <c r="CX48" s="50"/>
      <c r="CY48" s="59"/>
      <c r="CZ48" s="60"/>
      <c r="DA48" s="17"/>
      <c r="DB48" s="17"/>
      <c r="DC48" s="58"/>
      <c r="DD48" s="50"/>
      <c r="DE48" s="50"/>
      <c r="DF48" s="50"/>
      <c r="DG48" s="50"/>
      <c r="DH48" s="50"/>
      <c r="DI48" s="50"/>
      <c r="DJ48" s="59"/>
      <c r="DK48" s="60"/>
      <c r="DL48" s="17"/>
      <c r="DM48" s="17"/>
      <c r="DN48" s="58"/>
      <c r="DO48" s="50"/>
      <c r="DP48" s="50"/>
      <c r="DQ48" s="50"/>
      <c r="DR48" s="50"/>
      <c r="DS48" s="50"/>
      <c r="DT48" s="50"/>
      <c r="DU48" s="59"/>
      <c r="DV48" s="60"/>
      <c r="DW48" s="17"/>
      <c r="DX48" s="17"/>
      <c r="DY48" s="58"/>
      <c r="DZ48" s="50"/>
      <c r="EA48" s="50"/>
      <c r="EB48" s="50"/>
      <c r="EC48" s="50"/>
      <c r="ED48" s="50"/>
      <c r="EE48" s="50"/>
      <c r="EF48" s="59"/>
      <c r="EG48" s="60"/>
      <c r="EH48" s="17"/>
      <c r="EI48" s="17"/>
      <c r="EJ48" s="58"/>
      <c r="EK48" s="50"/>
      <c r="EL48" s="50"/>
      <c r="EM48" s="50"/>
      <c r="EN48" s="50"/>
      <c r="EO48" s="50"/>
      <c r="EP48" s="50"/>
      <c r="EQ48" s="59"/>
      <c r="ER48" s="60"/>
      <c r="ES48" s="17"/>
      <c r="ET48" s="17"/>
      <c r="EU48" s="58"/>
      <c r="EV48" s="50"/>
      <c r="EW48" s="50"/>
      <c r="EX48" s="50"/>
      <c r="EY48" s="50"/>
      <c r="EZ48" s="50"/>
      <c r="FA48" s="50"/>
      <c r="FB48" s="59"/>
      <c r="FC48" s="60"/>
      <c r="FD48" s="17"/>
      <c r="FE48" s="17"/>
      <c r="FF48" s="58"/>
      <c r="FG48" s="50"/>
      <c r="FH48" s="50"/>
      <c r="FI48" s="50"/>
      <c r="FJ48" s="50"/>
      <c r="FK48" s="50"/>
      <c r="FL48" s="50"/>
      <c r="FM48" s="59"/>
      <c r="FN48" s="60"/>
      <c r="FO48" s="17"/>
      <c r="FP48" s="17"/>
      <c r="FQ48" s="58"/>
      <c r="FR48" s="50"/>
      <c r="FS48" s="50"/>
      <c r="FT48" s="50"/>
      <c r="FU48" s="50"/>
      <c r="FV48" s="50"/>
      <c r="FW48" s="50"/>
      <c r="FX48" s="59"/>
      <c r="FY48" s="60"/>
      <c r="FZ48" s="17"/>
      <c r="GA48" s="17"/>
      <c r="GB48" s="58"/>
      <c r="GC48" s="50"/>
      <c r="GD48" s="50"/>
      <c r="GE48" s="50"/>
      <c r="GF48" s="50"/>
      <c r="GG48" s="50"/>
      <c r="GH48" s="50"/>
      <c r="GI48" s="59"/>
      <c r="GJ48" s="60"/>
      <c r="GK48" s="17"/>
      <c r="GL48" s="17"/>
      <c r="GM48" s="58"/>
      <c r="GN48" s="50"/>
      <c r="GO48" s="50"/>
      <c r="GP48" s="50"/>
      <c r="GQ48" s="50"/>
      <c r="GR48" s="50"/>
      <c r="GS48" s="50"/>
      <c r="GT48" s="59"/>
      <c r="GU48" s="60"/>
      <c r="GV48" s="17"/>
      <c r="GW48" s="17"/>
      <c r="GX48" s="58"/>
      <c r="GY48" s="50"/>
      <c r="GZ48" s="50"/>
      <c r="HA48" s="50"/>
      <c r="HB48" s="50"/>
      <c r="HC48" s="50"/>
      <c r="HD48" s="50"/>
      <c r="HE48" s="59"/>
      <c r="HF48" s="60"/>
      <c r="HG48" s="17"/>
      <c r="HH48" s="17"/>
      <c r="HI48" s="58"/>
      <c r="HJ48" s="50"/>
      <c r="HK48" s="50"/>
      <c r="HL48" s="50"/>
      <c r="HM48" s="50"/>
      <c r="HN48" s="50"/>
      <c r="HO48" s="50"/>
      <c r="HP48" s="59"/>
      <c r="HQ48" s="60"/>
      <c r="HR48" s="17"/>
      <c r="HS48" s="17"/>
    </row>
    <row r="49" spans="1:227" x14ac:dyDescent="0.3">
      <c r="A49" s="55"/>
      <c r="B49" s="56"/>
      <c r="C49" s="57"/>
      <c r="D49" s="57"/>
      <c r="E49" s="59"/>
      <c r="F49" s="59"/>
      <c r="G49" s="17"/>
      <c r="H49" s="58"/>
      <c r="I49" s="50"/>
      <c r="J49" s="50"/>
      <c r="K49" s="50"/>
      <c r="L49" s="50"/>
      <c r="M49" s="50"/>
      <c r="N49" s="50"/>
      <c r="O49" s="59"/>
      <c r="P49" s="60"/>
      <c r="Q49" s="17"/>
      <c r="R49" s="17"/>
      <c r="S49" s="58"/>
      <c r="T49" s="50"/>
      <c r="U49" s="50"/>
      <c r="V49" s="50"/>
      <c r="W49" s="50"/>
      <c r="X49" s="50"/>
      <c r="Y49" s="50"/>
      <c r="Z49" s="59"/>
      <c r="AA49" s="60"/>
      <c r="AB49" s="17"/>
      <c r="AC49" s="17"/>
      <c r="AD49" s="58"/>
      <c r="AE49" s="50"/>
      <c r="AF49" s="50"/>
      <c r="AG49" s="50"/>
      <c r="AH49" s="50"/>
      <c r="AI49" s="50"/>
      <c r="AJ49" s="50"/>
      <c r="AK49" s="59"/>
      <c r="AL49" s="60"/>
      <c r="AM49" s="17"/>
      <c r="AN49" s="17"/>
      <c r="AO49" s="58"/>
      <c r="AP49" s="50"/>
      <c r="AQ49" s="50"/>
      <c r="AR49" s="50"/>
      <c r="AS49" s="50"/>
      <c r="AT49" s="50"/>
      <c r="AU49" s="50"/>
      <c r="AV49" s="59"/>
      <c r="AW49" s="60"/>
      <c r="AX49" s="17"/>
      <c r="AY49" s="17"/>
      <c r="AZ49" s="58"/>
      <c r="BA49" s="50"/>
      <c r="BB49" s="50"/>
      <c r="BC49" s="50"/>
      <c r="BD49" s="50"/>
      <c r="BE49" s="50"/>
      <c r="BF49" s="50"/>
      <c r="BG49" s="59"/>
      <c r="BH49" s="60"/>
      <c r="BI49" s="17"/>
      <c r="BJ49" s="17"/>
      <c r="BK49" s="58"/>
      <c r="BL49" s="50"/>
      <c r="BM49" s="50"/>
      <c r="BN49" s="50"/>
      <c r="BO49" s="50"/>
      <c r="BP49" s="50"/>
      <c r="BQ49" s="50"/>
      <c r="BR49" s="59"/>
      <c r="BS49" s="60"/>
      <c r="BT49" s="17"/>
      <c r="BU49" s="17"/>
      <c r="BV49" s="58"/>
      <c r="BW49" s="50"/>
      <c r="BX49" s="50"/>
      <c r="BY49" s="50"/>
      <c r="BZ49" s="50"/>
      <c r="CA49" s="50"/>
      <c r="CB49" s="50"/>
      <c r="CC49" s="59"/>
      <c r="CD49" s="60"/>
      <c r="CE49" s="17"/>
      <c r="CF49" s="17"/>
      <c r="CG49" s="58"/>
      <c r="CH49" s="50"/>
      <c r="CI49" s="50"/>
      <c r="CJ49" s="50"/>
      <c r="CK49" s="50"/>
      <c r="CL49" s="50"/>
      <c r="CM49" s="50"/>
      <c r="CN49" s="59"/>
      <c r="CO49" s="60"/>
      <c r="CP49" s="17"/>
      <c r="CQ49" s="17"/>
      <c r="CR49" s="58"/>
      <c r="CS49" s="50"/>
      <c r="CT49" s="50"/>
      <c r="CU49" s="50"/>
      <c r="CV49" s="50"/>
      <c r="CW49" s="50"/>
      <c r="CX49" s="50"/>
      <c r="CY49" s="59"/>
      <c r="CZ49" s="60"/>
      <c r="DA49" s="17"/>
      <c r="DB49" s="17"/>
      <c r="DC49" s="58"/>
      <c r="DD49" s="50"/>
      <c r="DE49" s="50"/>
      <c r="DF49" s="50"/>
      <c r="DG49" s="50"/>
      <c r="DH49" s="50"/>
      <c r="DI49" s="50"/>
      <c r="DJ49" s="59"/>
      <c r="DK49" s="60"/>
      <c r="DL49" s="17"/>
      <c r="DM49" s="17"/>
      <c r="DN49" s="58"/>
      <c r="DO49" s="50"/>
      <c r="DP49" s="50"/>
      <c r="DQ49" s="50"/>
      <c r="DR49" s="50"/>
      <c r="DS49" s="50"/>
      <c r="DT49" s="50"/>
      <c r="DU49" s="59"/>
      <c r="DV49" s="60"/>
      <c r="DW49" s="17"/>
      <c r="DX49" s="17"/>
      <c r="DY49" s="58"/>
      <c r="DZ49" s="50"/>
      <c r="EA49" s="50"/>
      <c r="EB49" s="50"/>
      <c r="EC49" s="50"/>
      <c r="ED49" s="50"/>
      <c r="EE49" s="50"/>
      <c r="EF49" s="59"/>
      <c r="EG49" s="60"/>
      <c r="EH49" s="17"/>
      <c r="EI49" s="17"/>
      <c r="EJ49" s="58"/>
      <c r="EK49" s="50"/>
      <c r="EL49" s="50"/>
      <c r="EM49" s="50"/>
      <c r="EN49" s="50"/>
      <c r="EO49" s="50"/>
      <c r="EP49" s="50"/>
      <c r="EQ49" s="59"/>
      <c r="ER49" s="60"/>
      <c r="ES49" s="17"/>
      <c r="ET49" s="17"/>
      <c r="EU49" s="58"/>
      <c r="EV49" s="50"/>
      <c r="EW49" s="50"/>
      <c r="EX49" s="50"/>
      <c r="EY49" s="50"/>
      <c r="EZ49" s="50"/>
      <c r="FA49" s="50"/>
      <c r="FB49" s="59"/>
      <c r="FC49" s="60"/>
      <c r="FD49" s="17"/>
      <c r="FE49" s="17"/>
      <c r="FF49" s="58"/>
      <c r="FG49" s="50"/>
      <c r="FH49" s="50"/>
      <c r="FI49" s="50"/>
      <c r="FJ49" s="50"/>
      <c r="FK49" s="50"/>
      <c r="FL49" s="50"/>
      <c r="FM49" s="59"/>
      <c r="FN49" s="60"/>
      <c r="FO49" s="17"/>
      <c r="FP49" s="17"/>
      <c r="FQ49" s="58"/>
      <c r="FR49" s="50"/>
      <c r="FS49" s="50"/>
      <c r="FT49" s="50"/>
      <c r="FU49" s="50"/>
      <c r="FV49" s="50"/>
      <c r="FW49" s="50"/>
      <c r="FX49" s="59"/>
      <c r="FY49" s="60"/>
      <c r="FZ49" s="17"/>
      <c r="GA49" s="17"/>
      <c r="GB49" s="58"/>
      <c r="GC49" s="50"/>
      <c r="GD49" s="50"/>
      <c r="GE49" s="50"/>
      <c r="GF49" s="50"/>
      <c r="GG49" s="50"/>
      <c r="GH49" s="50"/>
      <c r="GI49" s="59"/>
      <c r="GJ49" s="60"/>
      <c r="GK49" s="17"/>
      <c r="GL49" s="17"/>
      <c r="GM49" s="58"/>
      <c r="GN49" s="50"/>
      <c r="GO49" s="50"/>
      <c r="GP49" s="50"/>
      <c r="GQ49" s="50"/>
      <c r="GR49" s="50"/>
      <c r="GS49" s="50"/>
      <c r="GT49" s="59"/>
      <c r="GU49" s="60"/>
      <c r="GV49" s="17"/>
      <c r="GW49" s="17"/>
      <c r="GX49" s="58"/>
      <c r="GY49" s="50"/>
      <c r="GZ49" s="50"/>
      <c r="HA49" s="50"/>
      <c r="HB49" s="50"/>
      <c r="HC49" s="50"/>
      <c r="HD49" s="50"/>
      <c r="HE49" s="59"/>
      <c r="HF49" s="60"/>
      <c r="HG49" s="17"/>
      <c r="HH49" s="17"/>
      <c r="HI49" s="58"/>
      <c r="HJ49" s="50"/>
      <c r="HK49" s="50"/>
      <c r="HL49" s="50"/>
      <c r="HM49" s="50"/>
      <c r="HN49" s="50"/>
      <c r="HO49" s="50"/>
      <c r="HP49" s="59"/>
      <c r="HQ49" s="60"/>
      <c r="HR49" s="17"/>
      <c r="HS49" s="17"/>
    </row>
    <row r="50" spans="1:227" x14ac:dyDescent="0.3">
      <c r="A50" s="55"/>
      <c r="B50" s="62"/>
      <c r="C50" s="57"/>
      <c r="D50" s="57"/>
      <c r="E50" s="59"/>
      <c r="F50" s="59"/>
      <c r="G50" s="17"/>
      <c r="H50" s="58"/>
      <c r="I50" s="50"/>
      <c r="J50" s="50"/>
      <c r="K50" s="50"/>
      <c r="L50" s="50"/>
      <c r="M50" s="50"/>
      <c r="N50" s="50"/>
      <c r="O50" s="59"/>
      <c r="P50" s="60"/>
      <c r="Q50" s="17"/>
      <c r="R50" s="17"/>
      <c r="S50" s="58"/>
      <c r="T50" s="50"/>
      <c r="U50" s="50"/>
      <c r="V50" s="50"/>
      <c r="W50" s="50"/>
      <c r="X50" s="50"/>
      <c r="Y50" s="50"/>
      <c r="Z50" s="59"/>
      <c r="AA50" s="60"/>
      <c r="AB50" s="17"/>
      <c r="AC50" s="17"/>
      <c r="AD50" s="58"/>
      <c r="AE50" s="50"/>
      <c r="AF50" s="50"/>
      <c r="AG50" s="50"/>
      <c r="AH50" s="50"/>
      <c r="AI50" s="50"/>
      <c r="AJ50" s="50"/>
      <c r="AK50" s="59"/>
      <c r="AL50" s="60"/>
      <c r="AM50" s="17"/>
      <c r="AN50" s="17"/>
      <c r="AO50" s="58"/>
      <c r="AP50" s="50"/>
      <c r="AQ50" s="50"/>
      <c r="AR50" s="50"/>
      <c r="AS50" s="50"/>
      <c r="AT50" s="50"/>
      <c r="AU50" s="50"/>
      <c r="AV50" s="59"/>
      <c r="AW50" s="60"/>
      <c r="AX50" s="17"/>
      <c r="AY50" s="17"/>
      <c r="AZ50" s="58"/>
      <c r="BA50" s="50"/>
      <c r="BB50" s="50"/>
      <c r="BC50" s="50"/>
      <c r="BD50" s="50"/>
      <c r="BE50" s="50"/>
      <c r="BF50" s="50"/>
      <c r="BG50" s="59"/>
      <c r="BH50" s="60"/>
      <c r="BI50" s="17"/>
      <c r="BJ50" s="17"/>
      <c r="BK50" s="58"/>
      <c r="BL50" s="50"/>
      <c r="BM50" s="50"/>
      <c r="BN50" s="50"/>
      <c r="BO50" s="50"/>
      <c r="BP50" s="50"/>
      <c r="BQ50" s="50"/>
      <c r="BR50" s="59"/>
      <c r="BS50" s="60"/>
      <c r="BT50" s="17"/>
      <c r="BU50" s="17"/>
      <c r="BV50" s="58"/>
      <c r="BW50" s="50"/>
      <c r="BX50" s="50"/>
      <c r="BY50" s="50"/>
      <c r="BZ50" s="50"/>
      <c r="CA50" s="50"/>
      <c r="CB50" s="50"/>
      <c r="CC50" s="59"/>
      <c r="CD50" s="60"/>
      <c r="CE50" s="17"/>
      <c r="CF50" s="17"/>
      <c r="CG50" s="58"/>
      <c r="CH50" s="50"/>
      <c r="CI50" s="50"/>
      <c r="CJ50" s="50"/>
      <c r="CK50" s="50"/>
      <c r="CL50" s="50"/>
      <c r="CM50" s="50"/>
      <c r="CN50" s="59"/>
      <c r="CO50" s="60"/>
      <c r="CP50" s="17"/>
      <c r="CQ50" s="17"/>
      <c r="CR50" s="58"/>
      <c r="CS50" s="50"/>
      <c r="CT50" s="50"/>
      <c r="CU50" s="50"/>
      <c r="CV50" s="50"/>
      <c r="CW50" s="50"/>
      <c r="CX50" s="50"/>
      <c r="CY50" s="59"/>
      <c r="CZ50" s="60"/>
      <c r="DA50" s="17"/>
      <c r="DB50" s="17"/>
      <c r="DC50" s="58"/>
      <c r="DD50" s="50"/>
      <c r="DE50" s="50"/>
      <c r="DF50" s="50"/>
      <c r="DG50" s="50"/>
      <c r="DH50" s="50"/>
      <c r="DI50" s="50"/>
      <c r="DJ50" s="59"/>
      <c r="DK50" s="60"/>
      <c r="DL50" s="17"/>
      <c r="DM50" s="17"/>
      <c r="DN50" s="58"/>
      <c r="DO50" s="50"/>
      <c r="DP50" s="50"/>
      <c r="DQ50" s="50"/>
      <c r="DR50" s="50"/>
      <c r="DS50" s="50"/>
      <c r="DT50" s="50"/>
      <c r="DU50" s="59"/>
      <c r="DV50" s="60"/>
      <c r="DW50" s="17"/>
      <c r="DX50" s="17"/>
      <c r="DY50" s="58"/>
      <c r="DZ50" s="50"/>
      <c r="EA50" s="50"/>
      <c r="EB50" s="50"/>
      <c r="EC50" s="50"/>
      <c r="ED50" s="50"/>
      <c r="EE50" s="50"/>
      <c r="EF50" s="59"/>
      <c r="EG50" s="60"/>
      <c r="EH50" s="17"/>
      <c r="EI50" s="17"/>
      <c r="EJ50" s="58"/>
      <c r="EK50" s="50"/>
      <c r="EL50" s="50"/>
      <c r="EM50" s="50"/>
      <c r="EN50" s="50"/>
      <c r="EO50" s="50"/>
      <c r="EP50" s="50"/>
      <c r="EQ50" s="59"/>
      <c r="ER50" s="60"/>
      <c r="ES50" s="17"/>
      <c r="ET50" s="17"/>
      <c r="EU50" s="58"/>
      <c r="EV50" s="50"/>
      <c r="EW50" s="50"/>
      <c r="EX50" s="50"/>
      <c r="EY50" s="50"/>
      <c r="EZ50" s="50"/>
      <c r="FA50" s="50"/>
      <c r="FB50" s="59"/>
      <c r="FC50" s="60"/>
      <c r="FD50" s="17"/>
      <c r="FE50" s="17"/>
      <c r="FF50" s="58"/>
      <c r="FG50" s="50"/>
      <c r="FH50" s="50"/>
      <c r="FI50" s="50"/>
      <c r="FJ50" s="50"/>
      <c r="FK50" s="50"/>
      <c r="FL50" s="50"/>
      <c r="FM50" s="59"/>
      <c r="FN50" s="60"/>
      <c r="FO50" s="17"/>
      <c r="FP50" s="17"/>
      <c r="FQ50" s="58"/>
      <c r="FR50" s="50"/>
      <c r="FS50" s="50"/>
      <c r="FT50" s="50"/>
      <c r="FU50" s="50"/>
      <c r="FV50" s="50"/>
      <c r="FW50" s="50"/>
      <c r="FX50" s="59"/>
      <c r="FY50" s="60"/>
      <c r="FZ50" s="17"/>
      <c r="GA50" s="17"/>
      <c r="GB50" s="58"/>
      <c r="GC50" s="50"/>
      <c r="GD50" s="50"/>
      <c r="GE50" s="50"/>
      <c r="GF50" s="50"/>
      <c r="GG50" s="50"/>
      <c r="GH50" s="50"/>
      <c r="GI50" s="59"/>
      <c r="GJ50" s="60"/>
      <c r="GK50" s="17"/>
      <c r="GL50" s="17"/>
      <c r="GM50" s="58"/>
      <c r="GN50" s="50"/>
      <c r="GO50" s="50"/>
      <c r="GP50" s="50"/>
      <c r="GQ50" s="50"/>
      <c r="GR50" s="50"/>
      <c r="GS50" s="50"/>
      <c r="GT50" s="59"/>
      <c r="GU50" s="60"/>
      <c r="GV50" s="17"/>
      <c r="GW50" s="17"/>
      <c r="GX50" s="58"/>
      <c r="GY50" s="50"/>
      <c r="GZ50" s="50"/>
      <c r="HA50" s="50"/>
      <c r="HB50" s="50"/>
      <c r="HC50" s="50"/>
      <c r="HD50" s="50"/>
      <c r="HE50" s="59"/>
      <c r="HF50" s="60"/>
      <c r="HG50" s="17"/>
      <c r="HH50" s="17"/>
      <c r="HI50" s="58"/>
      <c r="HJ50" s="50"/>
      <c r="HK50" s="50"/>
      <c r="HL50" s="50"/>
      <c r="HM50" s="50"/>
      <c r="HN50" s="50"/>
      <c r="HO50" s="50"/>
      <c r="HP50" s="59"/>
      <c r="HQ50" s="60"/>
      <c r="HR50" s="17"/>
      <c r="HS50" s="17"/>
    </row>
    <row r="51" spans="1:227" x14ac:dyDescent="0.3">
      <c r="A51" s="55"/>
      <c r="B51" s="62"/>
      <c r="C51" s="57"/>
      <c r="D51" s="57"/>
      <c r="E51" s="59"/>
      <c r="F51" s="59"/>
      <c r="G51" s="17"/>
      <c r="H51" s="58"/>
      <c r="I51" s="50"/>
      <c r="J51" s="50"/>
      <c r="K51" s="50"/>
      <c r="L51" s="50"/>
      <c r="M51" s="50"/>
      <c r="N51" s="50"/>
      <c r="O51" s="59"/>
      <c r="P51" s="60"/>
      <c r="Q51" s="17"/>
      <c r="R51" s="17"/>
      <c r="S51" s="58"/>
      <c r="T51" s="50"/>
      <c r="U51" s="50"/>
      <c r="V51" s="50"/>
      <c r="W51" s="50"/>
      <c r="X51" s="50"/>
      <c r="Y51" s="50"/>
      <c r="Z51" s="59"/>
      <c r="AA51" s="60"/>
      <c r="AB51" s="17"/>
      <c r="AC51" s="17"/>
      <c r="AD51" s="58"/>
      <c r="AE51" s="50"/>
      <c r="AF51" s="50"/>
      <c r="AG51" s="50"/>
      <c r="AH51" s="50"/>
      <c r="AI51" s="50"/>
      <c r="AJ51" s="50"/>
      <c r="AK51" s="59"/>
      <c r="AL51" s="60"/>
      <c r="AM51" s="17"/>
      <c r="AN51" s="17"/>
      <c r="AO51" s="58"/>
      <c r="AP51" s="50"/>
      <c r="AQ51" s="50"/>
      <c r="AR51" s="50"/>
      <c r="AS51" s="50"/>
      <c r="AT51" s="50"/>
      <c r="AU51" s="50"/>
      <c r="AV51" s="59"/>
      <c r="AW51" s="60"/>
      <c r="AX51" s="17"/>
      <c r="AY51" s="17"/>
      <c r="AZ51" s="58"/>
      <c r="BA51" s="50"/>
      <c r="BB51" s="50"/>
      <c r="BC51" s="50"/>
      <c r="BD51" s="50"/>
      <c r="BE51" s="50"/>
      <c r="BF51" s="50"/>
      <c r="BG51" s="59"/>
      <c r="BH51" s="60"/>
      <c r="BI51" s="17"/>
      <c r="BJ51" s="17"/>
      <c r="BK51" s="58"/>
      <c r="BL51" s="50"/>
      <c r="BM51" s="50"/>
      <c r="BN51" s="50"/>
      <c r="BO51" s="50"/>
      <c r="BP51" s="50"/>
      <c r="BQ51" s="50"/>
      <c r="BR51" s="59"/>
      <c r="BS51" s="60"/>
      <c r="BT51" s="17"/>
      <c r="BU51" s="17"/>
      <c r="BV51" s="58"/>
      <c r="BW51" s="50"/>
      <c r="BX51" s="50"/>
      <c r="BY51" s="50"/>
      <c r="BZ51" s="50"/>
      <c r="CA51" s="50"/>
      <c r="CB51" s="50"/>
      <c r="CC51" s="59"/>
      <c r="CD51" s="60"/>
      <c r="CE51" s="17"/>
      <c r="CF51" s="17"/>
      <c r="CG51" s="58"/>
      <c r="CH51" s="50"/>
      <c r="CI51" s="50"/>
      <c r="CJ51" s="50"/>
      <c r="CK51" s="50"/>
      <c r="CL51" s="50"/>
      <c r="CM51" s="50"/>
      <c r="CN51" s="59"/>
      <c r="CO51" s="60"/>
      <c r="CP51" s="17"/>
      <c r="CQ51" s="17"/>
      <c r="CR51" s="58"/>
      <c r="CS51" s="50"/>
      <c r="CT51" s="50"/>
      <c r="CU51" s="50"/>
      <c r="CV51" s="50"/>
      <c r="CW51" s="50"/>
      <c r="CX51" s="50"/>
      <c r="CY51" s="59"/>
      <c r="CZ51" s="60"/>
      <c r="DA51" s="17"/>
      <c r="DB51" s="17"/>
      <c r="DC51" s="58"/>
      <c r="DD51" s="50"/>
      <c r="DE51" s="50"/>
      <c r="DF51" s="50"/>
      <c r="DG51" s="50"/>
      <c r="DH51" s="50"/>
      <c r="DI51" s="50"/>
      <c r="DJ51" s="59"/>
      <c r="DK51" s="60"/>
      <c r="DL51" s="17"/>
      <c r="DM51" s="17"/>
      <c r="DN51" s="58"/>
      <c r="DO51" s="50"/>
      <c r="DP51" s="50"/>
      <c r="DQ51" s="50"/>
      <c r="DR51" s="50"/>
      <c r="DS51" s="50"/>
      <c r="DT51" s="50"/>
      <c r="DU51" s="59"/>
      <c r="DV51" s="60"/>
      <c r="DW51" s="17"/>
      <c r="DX51" s="17"/>
      <c r="DY51" s="58"/>
      <c r="DZ51" s="50"/>
      <c r="EA51" s="50"/>
      <c r="EB51" s="50"/>
      <c r="EC51" s="50"/>
      <c r="ED51" s="50"/>
      <c r="EE51" s="50"/>
      <c r="EF51" s="59"/>
      <c r="EG51" s="60"/>
      <c r="EH51" s="17"/>
      <c r="EI51" s="17"/>
      <c r="EJ51" s="58"/>
      <c r="EK51" s="50"/>
      <c r="EL51" s="50"/>
      <c r="EM51" s="50"/>
      <c r="EN51" s="50"/>
      <c r="EO51" s="50"/>
      <c r="EP51" s="50"/>
      <c r="EQ51" s="59"/>
      <c r="ER51" s="60"/>
      <c r="ES51" s="17"/>
      <c r="ET51" s="17"/>
      <c r="EU51" s="58"/>
      <c r="EV51" s="50"/>
      <c r="EW51" s="50"/>
      <c r="EX51" s="50"/>
      <c r="EY51" s="50"/>
      <c r="EZ51" s="50"/>
      <c r="FA51" s="50"/>
      <c r="FB51" s="59"/>
      <c r="FC51" s="60"/>
      <c r="FD51" s="17"/>
      <c r="FE51" s="17"/>
      <c r="FF51" s="58"/>
      <c r="FG51" s="50"/>
      <c r="FH51" s="50"/>
      <c r="FI51" s="50"/>
      <c r="FJ51" s="50"/>
      <c r="FK51" s="50"/>
      <c r="FL51" s="50"/>
      <c r="FM51" s="59"/>
      <c r="FN51" s="60"/>
      <c r="FO51" s="17"/>
      <c r="FP51" s="17"/>
      <c r="FQ51" s="58"/>
      <c r="FR51" s="50"/>
      <c r="FS51" s="50"/>
      <c r="FT51" s="50"/>
      <c r="FU51" s="50"/>
      <c r="FV51" s="50"/>
      <c r="FW51" s="50"/>
      <c r="FX51" s="59"/>
      <c r="FY51" s="60"/>
      <c r="FZ51" s="17"/>
      <c r="GA51" s="17"/>
      <c r="GB51" s="58"/>
      <c r="GC51" s="50"/>
      <c r="GD51" s="50"/>
      <c r="GE51" s="50"/>
      <c r="GF51" s="50"/>
      <c r="GG51" s="50"/>
      <c r="GH51" s="50"/>
      <c r="GI51" s="59"/>
      <c r="GJ51" s="60"/>
      <c r="GK51" s="17"/>
      <c r="GL51" s="17"/>
      <c r="GM51" s="58"/>
      <c r="GN51" s="50"/>
      <c r="GO51" s="50"/>
      <c r="GP51" s="50"/>
      <c r="GQ51" s="50"/>
      <c r="GR51" s="50"/>
      <c r="GS51" s="50"/>
      <c r="GT51" s="59"/>
      <c r="GU51" s="60"/>
      <c r="GV51" s="17"/>
      <c r="GW51" s="17"/>
      <c r="GX51" s="58"/>
      <c r="GY51" s="50"/>
      <c r="GZ51" s="50"/>
      <c r="HA51" s="50"/>
      <c r="HB51" s="50"/>
      <c r="HC51" s="50"/>
      <c r="HD51" s="50"/>
      <c r="HE51" s="59"/>
      <c r="HF51" s="60"/>
      <c r="HG51" s="17"/>
      <c r="HH51" s="17"/>
      <c r="HI51" s="58"/>
      <c r="HJ51" s="50"/>
      <c r="HK51" s="50"/>
      <c r="HL51" s="50"/>
      <c r="HM51" s="50"/>
      <c r="HN51" s="50"/>
      <c r="HO51" s="50"/>
      <c r="HP51" s="59"/>
      <c r="HQ51" s="60"/>
      <c r="HR51" s="17"/>
      <c r="HS51" s="17"/>
    </row>
    <row r="52" spans="1:227" x14ac:dyDescent="0.3">
      <c r="A52" s="55"/>
      <c r="B52" s="56"/>
      <c r="C52" s="57"/>
      <c r="D52" s="57"/>
      <c r="E52" s="59"/>
      <c r="F52" s="59"/>
      <c r="G52" s="17"/>
      <c r="H52" s="58"/>
      <c r="I52" s="50"/>
      <c r="J52" s="50"/>
      <c r="K52" s="50"/>
      <c r="L52" s="50"/>
      <c r="M52" s="50"/>
      <c r="N52" s="50"/>
      <c r="O52" s="59"/>
      <c r="P52" s="60"/>
      <c r="Q52" s="17"/>
      <c r="R52" s="17"/>
      <c r="S52" s="58"/>
      <c r="T52" s="50"/>
      <c r="U52" s="50"/>
      <c r="V52" s="50"/>
      <c r="W52" s="50"/>
      <c r="X52" s="50"/>
      <c r="Y52" s="50"/>
      <c r="Z52" s="59"/>
      <c r="AA52" s="60"/>
      <c r="AB52" s="17"/>
      <c r="AC52" s="17"/>
      <c r="AD52" s="58"/>
      <c r="AE52" s="50"/>
      <c r="AF52" s="50"/>
      <c r="AG52" s="50"/>
      <c r="AH52" s="50"/>
      <c r="AI52" s="50"/>
      <c r="AJ52" s="50"/>
      <c r="AK52" s="59"/>
      <c r="AL52" s="60"/>
      <c r="AM52" s="17"/>
      <c r="AN52" s="17"/>
      <c r="AO52" s="58"/>
      <c r="AP52" s="50"/>
      <c r="AQ52" s="50"/>
      <c r="AR52" s="50"/>
      <c r="AS52" s="50"/>
      <c r="AT52" s="50"/>
      <c r="AU52" s="50"/>
      <c r="AV52" s="59"/>
      <c r="AW52" s="60"/>
      <c r="AX52" s="17"/>
      <c r="AY52" s="17"/>
      <c r="AZ52" s="58"/>
      <c r="BA52" s="50"/>
      <c r="BB52" s="50"/>
      <c r="BC52" s="50"/>
      <c r="BD52" s="50"/>
      <c r="BE52" s="50"/>
      <c r="BF52" s="50"/>
      <c r="BG52" s="59"/>
      <c r="BH52" s="60"/>
      <c r="BI52" s="17"/>
      <c r="BJ52" s="17"/>
      <c r="BK52" s="58"/>
      <c r="BL52" s="50"/>
      <c r="BM52" s="50"/>
      <c r="BN52" s="50"/>
      <c r="BO52" s="50"/>
      <c r="BP52" s="50"/>
      <c r="BQ52" s="50"/>
      <c r="BR52" s="59"/>
      <c r="BS52" s="60"/>
      <c r="BT52" s="17"/>
      <c r="BU52" s="17"/>
      <c r="BV52" s="58"/>
      <c r="BW52" s="50"/>
      <c r="BX52" s="50"/>
      <c r="BY52" s="50"/>
      <c r="BZ52" s="50"/>
      <c r="CA52" s="50"/>
      <c r="CB52" s="50"/>
      <c r="CC52" s="59"/>
      <c r="CD52" s="60"/>
      <c r="CE52" s="17"/>
      <c r="CF52" s="17"/>
      <c r="CG52" s="58"/>
      <c r="CH52" s="50"/>
      <c r="CI52" s="50"/>
      <c r="CJ52" s="50"/>
      <c r="CK52" s="50"/>
      <c r="CL52" s="50"/>
      <c r="CM52" s="50"/>
      <c r="CN52" s="59"/>
      <c r="CO52" s="60"/>
      <c r="CP52" s="17"/>
      <c r="CQ52" s="17"/>
      <c r="CR52" s="58"/>
      <c r="CS52" s="50"/>
      <c r="CT52" s="50"/>
      <c r="CU52" s="50"/>
      <c r="CV52" s="50"/>
      <c r="CW52" s="50"/>
      <c r="CX52" s="50"/>
      <c r="CY52" s="59"/>
      <c r="CZ52" s="60"/>
      <c r="DA52" s="17"/>
      <c r="DB52" s="17"/>
      <c r="DC52" s="58"/>
      <c r="DD52" s="50"/>
      <c r="DE52" s="50"/>
      <c r="DF52" s="50"/>
      <c r="DG52" s="50"/>
      <c r="DH52" s="50"/>
      <c r="DI52" s="50"/>
      <c r="DJ52" s="59"/>
      <c r="DK52" s="60"/>
      <c r="DL52" s="17"/>
      <c r="DM52" s="17"/>
      <c r="DN52" s="58"/>
      <c r="DO52" s="50"/>
      <c r="DP52" s="50"/>
      <c r="DQ52" s="50"/>
      <c r="DR52" s="50"/>
      <c r="DS52" s="50"/>
      <c r="DT52" s="50"/>
      <c r="DU52" s="59"/>
      <c r="DV52" s="60"/>
      <c r="DW52" s="17"/>
      <c r="DX52" s="17"/>
      <c r="DY52" s="58"/>
      <c r="DZ52" s="50"/>
      <c r="EA52" s="50"/>
      <c r="EB52" s="50"/>
      <c r="EC52" s="50"/>
      <c r="ED52" s="50"/>
      <c r="EE52" s="50"/>
      <c r="EF52" s="59"/>
      <c r="EG52" s="60"/>
      <c r="EH52" s="17"/>
      <c r="EI52" s="17"/>
      <c r="EJ52" s="58"/>
      <c r="EK52" s="50"/>
      <c r="EL52" s="50"/>
      <c r="EM52" s="50"/>
      <c r="EN52" s="50"/>
      <c r="EO52" s="50"/>
      <c r="EP52" s="50"/>
      <c r="EQ52" s="59"/>
      <c r="ER52" s="60"/>
      <c r="ES52" s="17"/>
      <c r="ET52" s="17"/>
      <c r="EU52" s="58"/>
      <c r="EV52" s="50"/>
      <c r="EW52" s="50"/>
      <c r="EX52" s="50"/>
      <c r="EY52" s="50"/>
      <c r="EZ52" s="50"/>
      <c r="FA52" s="50"/>
      <c r="FB52" s="59"/>
      <c r="FC52" s="60"/>
      <c r="FD52" s="17"/>
      <c r="FE52" s="17"/>
      <c r="FF52" s="58"/>
      <c r="FG52" s="50"/>
      <c r="FH52" s="50"/>
      <c r="FI52" s="50"/>
      <c r="FJ52" s="50"/>
      <c r="FK52" s="50"/>
      <c r="FL52" s="50"/>
      <c r="FM52" s="59"/>
      <c r="FN52" s="60"/>
      <c r="FO52" s="17"/>
      <c r="FP52" s="17"/>
      <c r="FQ52" s="58"/>
      <c r="FR52" s="50"/>
      <c r="FS52" s="50"/>
      <c r="FT52" s="50"/>
      <c r="FU52" s="50"/>
      <c r="FV52" s="50"/>
      <c r="FW52" s="50"/>
      <c r="FX52" s="59"/>
      <c r="FY52" s="60"/>
      <c r="FZ52" s="17"/>
      <c r="GA52" s="17"/>
      <c r="GB52" s="58"/>
      <c r="GC52" s="50"/>
      <c r="GD52" s="50"/>
      <c r="GE52" s="50"/>
      <c r="GF52" s="50"/>
      <c r="GG52" s="50"/>
      <c r="GH52" s="50"/>
      <c r="GI52" s="59"/>
      <c r="GJ52" s="60"/>
      <c r="GK52" s="17"/>
      <c r="GL52" s="17"/>
      <c r="GM52" s="58"/>
      <c r="GN52" s="50"/>
      <c r="GO52" s="50"/>
      <c r="GP52" s="50"/>
      <c r="GQ52" s="50"/>
      <c r="GR52" s="50"/>
      <c r="GS52" s="50"/>
      <c r="GT52" s="59"/>
      <c r="GU52" s="60"/>
      <c r="GV52" s="17"/>
      <c r="GW52" s="17"/>
      <c r="GX52" s="58"/>
      <c r="GY52" s="50"/>
      <c r="GZ52" s="50"/>
      <c r="HA52" s="50"/>
      <c r="HB52" s="50"/>
      <c r="HC52" s="50"/>
      <c r="HD52" s="50"/>
      <c r="HE52" s="59"/>
      <c r="HF52" s="60"/>
      <c r="HG52" s="17"/>
      <c r="HH52" s="17"/>
      <c r="HI52" s="58"/>
      <c r="HJ52" s="50"/>
      <c r="HK52" s="50"/>
      <c r="HL52" s="50"/>
      <c r="HM52" s="50"/>
      <c r="HN52" s="50"/>
      <c r="HO52" s="50"/>
      <c r="HP52" s="59"/>
      <c r="HQ52" s="60"/>
      <c r="HR52" s="17"/>
      <c r="HS52" s="17"/>
    </row>
    <row r="53" spans="1:227" x14ac:dyDescent="0.3">
      <c r="A53" s="65"/>
      <c r="B53" s="66"/>
      <c r="C53" s="67"/>
      <c r="D53" s="67"/>
      <c r="E53" s="59"/>
      <c r="F53" s="59"/>
      <c r="G53" s="17"/>
      <c r="H53" s="58"/>
      <c r="I53" s="50"/>
      <c r="J53" s="50"/>
      <c r="K53" s="50"/>
      <c r="L53" s="50"/>
      <c r="M53" s="50"/>
      <c r="N53" s="50"/>
      <c r="O53" s="59"/>
      <c r="P53" s="60"/>
      <c r="Q53" s="17"/>
      <c r="R53" s="17"/>
      <c r="S53" s="58"/>
      <c r="T53" s="50"/>
      <c r="U53" s="50"/>
      <c r="V53" s="50"/>
      <c r="W53" s="50"/>
      <c r="X53" s="50"/>
      <c r="Y53" s="50"/>
      <c r="Z53" s="59"/>
      <c r="AA53" s="60"/>
      <c r="AB53" s="17"/>
      <c r="AC53" s="17"/>
      <c r="AD53" s="58"/>
      <c r="AE53" s="50"/>
      <c r="AF53" s="50"/>
      <c r="AG53" s="50"/>
      <c r="AH53" s="50"/>
      <c r="AI53" s="50"/>
      <c r="AJ53" s="50"/>
      <c r="AK53" s="59"/>
      <c r="AL53" s="60"/>
      <c r="AM53" s="17"/>
      <c r="AN53" s="17"/>
      <c r="AO53" s="58"/>
      <c r="AP53" s="50"/>
      <c r="AQ53" s="50"/>
      <c r="AR53" s="50"/>
      <c r="AS53" s="50"/>
      <c r="AT53" s="50"/>
      <c r="AU53" s="50"/>
      <c r="AV53" s="59"/>
      <c r="AW53" s="60"/>
      <c r="AX53" s="17"/>
      <c r="AY53" s="17"/>
      <c r="AZ53" s="58"/>
      <c r="BA53" s="50"/>
      <c r="BB53" s="50"/>
      <c r="BC53" s="50"/>
      <c r="BD53" s="50"/>
      <c r="BE53" s="50"/>
      <c r="BF53" s="50"/>
      <c r="BG53" s="59"/>
      <c r="BH53" s="60"/>
      <c r="BI53" s="17"/>
      <c r="BJ53" s="17"/>
      <c r="BK53" s="58"/>
      <c r="BL53" s="50"/>
      <c r="BM53" s="50"/>
      <c r="BN53" s="50"/>
      <c r="BO53" s="50"/>
      <c r="BP53" s="50"/>
      <c r="BQ53" s="50"/>
      <c r="BR53" s="59"/>
      <c r="BS53" s="60"/>
      <c r="BT53" s="17"/>
      <c r="BU53" s="17"/>
      <c r="BV53" s="58"/>
      <c r="BW53" s="50"/>
      <c r="BX53" s="50"/>
      <c r="BY53" s="50"/>
      <c r="BZ53" s="50"/>
      <c r="CA53" s="50"/>
      <c r="CB53" s="50"/>
      <c r="CC53" s="59"/>
      <c r="CD53" s="60"/>
      <c r="CE53" s="17"/>
      <c r="CF53" s="17"/>
      <c r="CG53" s="58"/>
      <c r="CH53" s="50"/>
      <c r="CI53" s="50"/>
      <c r="CJ53" s="50"/>
      <c r="CK53" s="50"/>
      <c r="CL53" s="50"/>
      <c r="CM53" s="50"/>
      <c r="CN53" s="59"/>
      <c r="CO53" s="60"/>
      <c r="CP53" s="17"/>
      <c r="CQ53" s="17"/>
      <c r="CR53" s="58"/>
      <c r="CS53" s="50"/>
      <c r="CT53" s="50"/>
      <c r="CU53" s="50"/>
      <c r="CV53" s="50"/>
      <c r="CW53" s="50"/>
      <c r="CX53" s="50"/>
      <c r="CY53" s="59"/>
      <c r="CZ53" s="60"/>
      <c r="DA53" s="17"/>
      <c r="DB53" s="17"/>
      <c r="DC53" s="58"/>
      <c r="DD53" s="50"/>
      <c r="DE53" s="50"/>
      <c r="DF53" s="50"/>
      <c r="DG53" s="50"/>
      <c r="DH53" s="50"/>
      <c r="DI53" s="50"/>
      <c r="DJ53" s="59"/>
      <c r="DK53" s="60"/>
      <c r="DL53" s="17"/>
      <c r="DM53" s="17"/>
      <c r="DN53" s="58"/>
      <c r="DO53" s="50"/>
      <c r="DP53" s="50"/>
      <c r="DQ53" s="50"/>
      <c r="DR53" s="50"/>
      <c r="DS53" s="50"/>
      <c r="DT53" s="50"/>
      <c r="DU53" s="59"/>
      <c r="DV53" s="60"/>
      <c r="DW53" s="17"/>
      <c r="DX53" s="17"/>
      <c r="DY53" s="58"/>
      <c r="DZ53" s="50"/>
      <c r="EA53" s="50"/>
      <c r="EB53" s="50"/>
      <c r="EC53" s="50"/>
      <c r="ED53" s="50"/>
      <c r="EE53" s="50"/>
      <c r="EF53" s="59"/>
      <c r="EG53" s="60"/>
      <c r="EH53" s="17"/>
      <c r="EI53" s="17"/>
      <c r="EJ53" s="58"/>
      <c r="EK53" s="50"/>
      <c r="EL53" s="50"/>
      <c r="EM53" s="50"/>
      <c r="EN53" s="50"/>
      <c r="EO53" s="50"/>
      <c r="EP53" s="50"/>
      <c r="EQ53" s="59"/>
      <c r="ER53" s="60"/>
      <c r="ES53" s="17"/>
      <c r="ET53" s="17"/>
      <c r="EU53" s="58"/>
      <c r="EV53" s="50"/>
      <c r="EW53" s="50"/>
      <c r="EX53" s="50"/>
      <c r="EY53" s="50"/>
      <c r="EZ53" s="50"/>
      <c r="FA53" s="50"/>
      <c r="FB53" s="59"/>
      <c r="FC53" s="60"/>
      <c r="FD53" s="17"/>
      <c r="FE53" s="17"/>
      <c r="FF53" s="58"/>
      <c r="FG53" s="50"/>
      <c r="FH53" s="50"/>
      <c r="FI53" s="50"/>
      <c r="FJ53" s="50"/>
      <c r="FK53" s="50"/>
      <c r="FL53" s="50"/>
      <c r="FM53" s="59"/>
      <c r="FN53" s="60"/>
      <c r="FO53" s="17"/>
      <c r="FP53" s="17"/>
      <c r="FQ53" s="58"/>
      <c r="FR53" s="50"/>
      <c r="FS53" s="50"/>
      <c r="FT53" s="50"/>
      <c r="FU53" s="50"/>
      <c r="FV53" s="50"/>
      <c r="FW53" s="50"/>
      <c r="FX53" s="59"/>
      <c r="FY53" s="60"/>
      <c r="FZ53" s="17"/>
      <c r="GA53" s="17"/>
      <c r="GB53" s="58"/>
      <c r="GC53" s="50"/>
      <c r="GD53" s="50"/>
      <c r="GE53" s="50"/>
      <c r="GF53" s="50"/>
      <c r="GG53" s="50"/>
      <c r="GH53" s="50"/>
      <c r="GI53" s="59"/>
      <c r="GJ53" s="60"/>
      <c r="GK53" s="17"/>
      <c r="GL53" s="17"/>
      <c r="GM53" s="58"/>
      <c r="GN53" s="50"/>
      <c r="GO53" s="50"/>
      <c r="GP53" s="50"/>
      <c r="GQ53" s="50"/>
      <c r="GR53" s="50"/>
      <c r="GS53" s="50"/>
      <c r="GT53" s="59"/>
      <c r="GU53" s="60"/>
      <c r="GV53" s="17"/>
      <c r="GW53" s="17"/>
      <c r="GX53" s="58"/>
      <c r="GY53" s="50"/>
      <c r="GZ53" s="50"/>
      <c r="HA53" s="50"/>
      <c r="HB53" s="50"/>
      <c r="HC53" s="50"/>
      <c r="HD53" s="50"/>
      <c r="HE53" s="59"/>
      <c r="HF53" s="60"/>
      <c r="HG53" s="17"/>
      <c r="HH53" s="17"/>
      <c r="HI53" s="58"/>
      <c r="HJ53" s="50"/>
      <c r="HK53" s="50"/>
      <c r="HL53" s="50"/>
      <c r="HM53" s="50"/>
      <c r="HN53" s="50"/>
      <c r="HO53" s="50"/>
      <c r="HP53" s="59"/>
      <c r="HQ53" s="60"/>
      <c r="HR53" s="17"/>
      <c r="HS53" s="17"/>
    </row>
    <row r="54" spans="1:227" x14ac:dyDescent="0.3">
      <c r="A54" s="65"/>
      <c r="B54" s="66"/>
      <c r="C54" s="67"/>
      <c r="D54" s="67"/>
      <c r="E54" s="59"/>
      <c r="F54" s="59"/>
      <c r="G54" s="17"/>
      <c r="H54" s="58"/>
      <c r="I54" s="50"/>
      <c r="J54" s="50"/>
      <c r="K54" s="50"/>
      <c r="L54" s="50"/>
      <c r="M54" s="50"/>
      <c r="N54" s="50"/>
      <c r="O54" s="59"/>
      <c r="P54" s="60"/>
      <c r="Q54" s="17"/>
      <c r="R54" s="17"/>
      <c r="S54" s="58"/>
      <c r="T54" s="50"/>
      <c r="U54" s="50"/>
      <c r="V54" s="50"/>
      <c r="W54" s="50"/>
      <c r="X54" s="50"/>
      <c r="Y54" s="50"/>
      <c r="Z54" s="59"/>
      <c r="AA54" s="60"/>
      <c r="AB54" s="17"/>
      <c r="AC54" s="17"/>
      <c r="AD54" s="58"/>
      <c r="AE54" s="50"/>
      <c r="AF54" s="50"/>
      <c r="AG54" s="50"/>
      <c r="AH54" s="50"/>
      <c r="AI54" s="50"/>
      <c r="AJ54" s="50"/>
      <c r="AK54" s="59"/>
      <c r="AL54" s="60"/>
      <c r="AM54" s="17"/>
      <c r="AN54" s="17"/>
      <c r="AO54" s="58"/>
      <c r="AP54" s="50"/>
      <c r="AQ54" s="50"/>
      <c r="AR54" s="50"/>
      <c r="AS54" s="50"/>
      <c r="AT54" s="50"/>
      <c r="AU54" s="50"/>
      <c r="AV54" s="59"/>
      <c r="AW54" s="60"/>
      <c r="AX54" s="17"/>
      <c r="AY54" s="17"/>
      <c r="AZ54" s="58"/>
      <c r="BA54" s="50"/>
      <c r="BB54" s="50"/>
      <c r="BC54" s="50"/>
      <c r="BD54" s="50"/>
      <c r="BE54" s="50"/>
      <c r="BF54" s="50"/>
      <c r="BG54" s="59"/>
      <c r="BH54" s="60"/>
      <c r="BI54" s="17"/>
      <c r="BJ54" s="17"/>
      <c r="BK54" s="58"/>
      <c r="BL54" s="50"/>
      <c r="BM54" s="50"/>
      <c r="BN54" s="50"/>
      <c r="BO54" s="50"/>
      <c r="BP54" s="50"/>
      <c r="BQ54" s="50"/>
      <c r="BR54" s="59"/>
      <c r="BS54" s="60"/>
      <c r="BT54" s="17"/>
      <c r="BU54" s="17"/>
      <c r="BV54" s="58"/>
      <c r="BW54" s="50"/>
      <c r="BX54" s="50"/>
      <c r="BY54" s="50"/>
      <c r="BZ54" s="50"/>
      <c r="CA54" s="50"/>
      <c r="CB54" s="50"/>
      <c r="CC54" s="59"/>
      <c r="CD54" s="60"/>
      <c r="CE54" s="17"/>
      <c r="CF54" s="17"/>
      <c r="CG54" s="58"/>
      <c r="CH54" s="50"/>
      <c r="CI54" s="50"/>
      <c r="CJ54" s="50"/>
      <c r="CK54" s="50"/>
      <c r="CL54" s="50"/>
      <c r="CM54" s="50"/>
      <c r="CN54" s="59"/>
      <c r="CO54" s="60"/>
      <c r="CP54" s="17"/>
      <c r="CQ54" s="17"/>
      <c r="CR54" s="58"/>
      <c r="CS54" s="50"/>
      <c r="CT54" s="50"/>
      <c r="CU54" s="50"/>
      <c r="CV54" s="50"/>
      <c r="CW54" s="50"/>
      <c r="CX54" s="50"/>
      <c r="CY54" s="59"/>
      <c r="CZ54" s="60"/>
      <c r="DA54" s="17"/>
      <c r="DB54" s="17"/>
      <c r="DC54" s="58"/>
      <c r="DD54" s="50"/>
      <c r="DE54" s="50"/>
      <c r="DF54" s="50"/>
      <c r="DG54" s="50"/>
      <c r="DH54" s="50"/>
      <c r="DI54" s="50"/>
      <c r="DJ54" s="59"/>
      <c r="DK54" s="60"/>
      <c r="DL54" s="17"/>
      <c r="DM54" s="17"/>
      <c r="DN54" s="58"/>
      <c r="DO54" s="50"/>
      <c r="DP54" s="50"/>
      <c r="DQ54" s="50"/>
      <c r="DR54" s="50"/>
      <c r="DS54" s="50"/>
      <c r="DT54" s="50"/>
      <c r="DU54" s="59"/>
      <c r="DV54" s="60"/>
      <c r="DW54" s="17"/>
      <c r="DX54" s="17"/>
      <c r="DY54" s="58"/>
      <c r="DZ54" s="50"/>
      <c r="EA54" s="50"/>
      <c r="EB54" s="50"/>
      <c r="EC54" s="50"/>
      <c r="ED54" s="50"/>
      <c r="EE54" s="50"/>
      <c r="EF54" s="59"/>
      <c r="EG54" s="60"/>
      <c r="EH54" s="17"/>
      <c r="EI54" s="17"/>
      <c r="EJ54" s="58"/>
      <c r="EK54" s="50"/>
      <c r="EL54" s="50"/>
      <c r="EM54" s="50"/>
      <c r="EN54" s="50"/>
      <c r="EO54" s="50"/>
      <c r="EP54" s="50"/>
      <c r="EQ54" s="59"/>
      <c r="ER54" s="60"/>
      <c r="ES54" s="17"/>
      <c r="ET54" s="17"/>
      <c r="EU54" s="58"/>
      <c r="EV54" s="50"/>
      <c r="EW54" s="50"/>
      <c r="EX54" s="50"/>
      <c r="EY54" s="50"/>
      <c r="EZ54" s="50"/>
      <c r="FA54" s="50"/>
      <c r="FB54" s="59"/>
      <c r="FC54" s="60"/>
      <c r="FD54" s="17"/>
      <c r="FE54" s="17"/>
      <c r="FF54" s="58"/>
      <c r="FG54" s="50"/>
      <c r="FH54" s="50"/>
      <c r="FI54" s="50"/>
      <c r="FJ54" s="50"/>
      <c r="FK54" s="50"/>
      <c r="FL54" s="50"/>
      <c r="FM54" s="59"/>
      <c r="FN54" s="60"/>
      <c r="FO54" s="17"/>
      <c r="FP54" s="17"/>
      <c r="FQ54" s="58"/>
      <c r="FR54" s="50"/>
      <c r="FS54" s="50"/>
      <c r="FT54" s="50"/>
      <c r="FU54" s="50"/>
      <c r="FV54" s="50"/>
      <c r="FW54" s="50"/>
      <c r="FX54" s="59"/>
      <c r="FY54" s="60"/>
      <c r="FZ54" s="17"/>
      <c r="GA54" s="17"/>
      <c r="GB54" s="58"/>
      <c r="GC54" s="50"/>
      <c r="GD54" s="50"/>
      <c r="GE54" s="50"/>
      <c r="GF54" s="50"/>
      <c r="GG54" s="50"/>
      <c r="GH54" s="50"/>
      <c r="GI54" s="59"/>
      <c r="GJ54" s="60"/>
      <c r="GK54" s="17"/>
      <c r="GL54" s="17"/>
      <c r="GM54" s="58"/>
      <c r="GN54" s="50"/>
      <c r="GO54" s="50"/>
      <c r="GP54" s="50"/>
      <c r="GQ54" s="50"/>
      <c r="GR54" s="50"/>
      <c r="GS54" s="50"/>
      <c r="GT54" s="59"/>
      <c r="GU54" s="60"/>
      <c r="GV54" s="17"/>
      <c r="GW54" s="17"/>
      <c r="GX54" s="58"/>
      <c r="GY54" s="50"/>
      <c r="GZ54" s="50"/>
      <c r="HA54" s="50"/>
      <c r="HB54" s="50"/>
      <c r="HC54" s="50"/>
      <c r="HD54" s="50"/>
      <c r="HE54" s="59"/>
      <c r="HF54" s="60"/>
      <c r="HG54" s="17"/>
      <c r="HH54" s="17"/>
      <c r="HI54" s="58"/>
      <c r="HJ54" s="50"/>
      <c r="HK54" s="50"/>
      <c r="HL54" s="50"/>
      <c r="HM54" s="50"/>
      <c r="HN54" s="50"/>
      <c r="HO54" s="50"/>
      <c r="HP54" s="59"/>
      <c r="HQ54" s="60"/>
      <c r="HR54" s="17"/>
      <c r="HS54" s="17"/>
    </row>
    <row r="55" spans="1:227" x14ac:dyDescent="0.3">
      <c r="A55" s="65"/>
      <c r="B55" s="66"/>
      <c r="C55" s="67"/>
      <c r="D55" s="67"/>
      <c r="E55" s="59"/>
      <c r="F55" s="59"/>
      <c r="G55" s="17"/>
      <c r="H55" s="58"/>
      <c r="I55" s="50"/>
      <c r="J55" s="50"/>
      <c r="K55" s="50"/>
      <c r="L55" s="50"/>
      <c r="M55" s="50"/>
      <c r="N55" s="50"/>
      <c r="O55" s="59"/>
      <c r="P55" s="60"/>
      <c r="Q55" s="17"/>
      <c r="R55" s="17"/>
      <c r="S55" s="58"/>
      <c r="T55" s="50"/>
      <c r="U55" s="50"/>
      <c r="V55" s="50"/>
      <c r="W55" s="50"/>
      <c r="X55" s="50"/>
      <c r="Y55" s="50"/>
      <c r="Z55" s="59"/>
      <c r="AA55" s="60"/>
      <c r="AB55" s="17"/>
      <c r="AC55" s="17"/>
      <c r="AD55" s="58"/>
      <c r="AE55" s="50"/>
      <c r="AF55" s="50"/>
      <c r="AG55" s="50"/>
      <c r="AH55" s="50"/>
      <c r="AI55" s="50"/>
      <c r="AJ55" s="50"/>
      <c r="AK55" s="59"/>
      <c r="AL55" s="60"/>
      <c r="AM55" s="17"/>
      <c r="AN55" s="17"/>
      <c r="AO55" s="58"/>
      <c r="AP55" s="50"/>
      <c r="AQ55" s="50"/>
      <c r="AR55" s="50"/>
      <c r="AS55" s="50"/>
      <c r="AT55" s="50"/>
      <c r="AU55" s="50"/>
      <c r="AV55" s="59"/>
      <c r="AW55" s="60"/>
      <c r="AX55" s="17"/>
      <c r="AY55" s="17"/>
      <c r="AZ55" s="58"/>
      <c r="BA55" s="50"/>
      <c r="BB55" s="50"/>
      <c r="BC55" s="50"/>
      <c r="BD55" s="50"/>
      <c r="BE55" s="50"/>
      <c r="BF55" s="50"/>
      <c r="BG55" s="59"/>
      <c r="BH55" s="60"/>
      <c r="BI55" s="17"/>
      <c r="BJ55" s="17"/>
      <c r="BK55" s="58"/>
      <c r="BL55" s="50"/>
      <c r="BM55" s="50"/>
      <c r="BN55" s="50"/>
      <c r="BO55" s="50"/>
      <c r="BP55" s="50"/>
      <c r="BQ55" s="50"/>
      <c r="BR55" s="59"/>
      <c r="BS55" s="60"/>
      <c r="BT55" s="17"/>
      <c r="BU55" s="17"/>
      <c r="BV55" s="58"/>
      <c r="BW55" s="50"/>
      <c r="BX55" s="50"/>
      <c r="BY55" s="50"/>
      <c r="BZ55" s="50"/>
      <c r="CA55" s="50"/>
      <c r="CB55" s="50"/>
      <c r="CC55" s="59"/>
      <c r="CD55" s="60"/>
      <c r="CE55" s="17"/>
      <c r="CF55" s="17"/>
      <c r="CG55" s="58"/>
      <c r="CH55" s="50"/>
      <c r="CI55" s="50"/>
      <c r="CJ55" s="50"/>
      <c r="CK55" s="50"/>
      <c r="CL55" s="50"/>
      <c r="CM55" s="50"/>
      <c r="CN55" s="59"/>
      <c r="CO55" s="60"/>
      <c r="CP55" s="17"/>
      <c r="CQ55" s="17"/>
      <c r="CR55" s="58"/>
      <c r="CS55" s="50"/>
      <c r="CT55" s="50"/>
      <c r="CU55" s="50"/>
      <c r="CV55" s="50"/>
      <c r="CW55" s="50"/>
      <c r="CX55" s="50"/>
      <c r="CY55" s="59"/>
      <c r="CZ55" s="60"/>
      <c r="DA55" s="17"/>
      <c r="DB55" s="17"/>
      <c r="DC55" s="58"/>
      <c r="DD55" s="50"/>
      <c r="DE55" s="50"/>
      <c r="DF55" s="50"/>
      <c r="DG55" s="50"/>
      <c r="DH55" s="50"/>
      <c r="DI55" s="50"/>
      <c r="DJ55" s="59"/>
      <c r="DK55" s="60"/>
      <c r="DL55" s="17"/>
      <c r="DM55" s="17"/>
      <c r="DN55" s="58"/>
      <c r="DO55" s="50"/>
      <c r="DP55" s="50"/>
      <c r="DQ55" s="50"/>
      <c r="DR55" s="50"/>
      <c r="DS55" s="50"/>
      <c r="DT55" s="50"/>
      <c r="DU55" s="59"/>
      <c r="DV55" s="60"/>
      <c r="DW55" s="17"/>
      <c r="DX55" s="17"/>
      <c r="DY55" s="58"/>
      <c r="DZ55" s="50"/>
      <c r="EA55" s="50"/>
      <c r="EB55" s="50"/>
      <c r="EC55" s="50"/>
      <c r="ED55" s="50"/>
      <c r="EE55" s="50"/>
      <c r="EF55" s="59"/>
      <c r="EG55" s="60"/>
      <c r="EH55" s="17"/>
      <c r="EI55" s="17"/>
      <c r="EJ55" s="58"/>
      <c r="EK55" s="50"/>
      <c r="EL55" s="50"/>
      <c r="EM55" s="50"/>
      <c r="EN55" s="50"/>
      <c r="EO55" s="50"/>
      <c r="EP55" s="50"/>
      <c r="EQ55" s="59"/>
      <c r="ER55" s="60"/>
      <c r="ES55" s="17"/>
      <c r="ET55" s="17"/>
      <c r="EU55" s="58"/>
      <c r="EV55" s="50"/>
      <c r="EW55" s="50"/>
      <c r="EX55" s="50"/>
      <c r="EY55" s="50"/>
      <c r="EZ55" s="50"/>
      <c r="FA55" s="50"/>
      <c r="FB55" s="59"/>
      <c r="FC55" s="60"/>
      <c r="FD55" s="17"/>
      <c r="FE55" s="17"/>
      <c r="FF55" s="58"/>
      <c r="FG55" s="50"/>
      <c r="FH55" s="50"/>
      <c r="FI55" s="50"/>
      <c r="FJ55" s="50"/>
      <c r="FK55" s="50"/>
      <c r="FL55" s="50"/>
      <c r="FM55" s="59"/>
      <c r="FN55" s="60"/>
      <c r="FO55" s="17"/>
      <c r="FP55" s="17"/>
      <c r="FQ55" s="58"/>
      <c r="FR55" s="50"/>
      <c r="FS55" s="50"/>
      <c r="FT55" s="50"/>
      <c r="FU55" s="50"/>
      <c r="FV55" s="50"/>
      <c r="FW55" s="50"/>
      <c r="FX55" s="59"/>
      <c r="FY55" s="60"/>
      <c r="FZ55" s="17"/>
      <c r="GA55" s="17"/>
      <c r="GB55" s="58"/>
      <c r="GC55" s="50"/>
      <c r="GD55" s="50"/>
      <c r="GE55" s="50"/>
      <c r="GF55" s="50"/>
      <c r="GG55" s="50"/>
      <c r="GH55" s="50"/>
      <c r="GI55" s="59"/>
      <c r="GJ55" s="60"/>
      <c r="GK55" s="17"/>
      <c r="GL55" s="17"/>
      <c r="GM55" s="58"/>
      <c r="GN55" s="50"/>
      <c r="GO55" s="50"/>
      <c r="GP55" s="50"/>
      <c r="GQ55" s="50"/>
      <c r="GR55" s="50"/>
      <c r="GS55" s="50"/>
      <c r="GT55" s="59"/>
      <c r="GU55" s="60"/>
      <c r="GV55" s="17"/>
      <c r="GW55" s="17"/>
      <c r="GX55" s="58"/>
      <c r="GY55" s="50"/>
      <c r="GZ55" s="50"/>
      <c r="HA55" s="50"/>
      <c r="HB55" s="50"/>
      <c r="HC55" s="50"/>
      <c r="HD55" s="50"/>
      <c r="HE55" s="59"/>
      <c r="HF55" s="60"/>
      <c r="HG55" s="17"/>
      <c r="HH55" s="17"/>
      <c r="HI55" s="58"/>
      <c r="HJ55" s="50"/>
      <c r="HK55" s="50"/>
      <c r="HL55" s="50"/>
      <c r="HM55" s="50"/>
      <c r="HN55" s="50"/>
      <c r="HO55" s="50"/>
      <c r="HP55" s="59"/>
      <c r="HQ55" s="60"/>
      <c r="HR55" s="17"/>
      <c r="HS55" s="17"/>
    </row>
    <row r="56" spans="1:227" x14ac:dyDescent="0.3">
      <c r="A56" s="65"/>
      <c r="B56" s="69"/>
      <c r="C56" s="67"/>
      <c r="D56" s="67"/>
      <c r="E56" s="59"/>
      <c r="F56" s="59"/>
      <c r="G56" s="17"/>
      <c r="H56" s="58"/>
      <c r="I56" s="50"/>
      <c r="J56" s="50"/>
      <c r="K56" s="50"/>
      <c r="L56" s="50"/>
      <c r="M56" s="50"/>
      <c r="N56" s="50"/>
      <c r="O56" s="59"/>
      <c r="P56" s="60"/>
      <c r="Q56" s="17"/>
      <c r="R56" s="17"/>
      <c r="S56" s="58"/>
      <c r="T56" s="50"/>
      <c r="U56" s="50"/>
      <c r="V56" s="50"/>
      <c r="W56" s="50"/>
      <c r="X56" s="50"/>
      <c r="Y56" s="50"/>
      <c r="Z56" s="59"/>
      <c r="AA56" s="60"/>
      <c r="AB56" s="17"/>
      <c r="AC56" s="17"/>
      <c r="AD56" s="58"/>
      <c r="AE56" s="50"/>
      <c r="AF56" s="50"/>
      <c r="AG56" s="50"/>
      <c r="AH56" s="50"/>
      <c r="AI56" s="50"/>
      <c r="AJ56" s="50"/>
      <c r="AK56" s="59"/>
      <c r="AL56" s="60"/>
      <c r="AM56" s="17"/>
      <c r="AN56" s="17"/>
      <c r="AO56" s="58"/>
      <c r="AP56" s="50"/>
      <c r="AQ56" s="50"/>
      <c r="AR56" s="50"/>
      <c r="AS56" s="50"/>
      <c r="AT56" s="50"/>
      <c r="AU56" s="50"/>
      <c r="AV56" s="59"/>
      <c r="AW56" s="60"/>
      <c r="AX56" s="17"/>
      <c r="AY56" s="17"/>
      <c r="AZ56" s="58"/>
      <c r="BA56" s="50"/>
      <c r="BB56" s="50"/>
      <c r="BC56" s="50"/>
      <c r="BD56" s="50"/>
      <c r="BE56" s="50"/>
      <c r="BF56" s="50"/>
      <c r="BG56" s="59"/>
      <c r="BH56" s="60"/>
      <c r="BI56" s="17"/>
      <c r="BJ56" s="17"/>
      <c r="BK56" s="58"/>
      <c r="BL56" s="50"/>
      <c r="BM56" s="50"/>
      <c r="BN56" s="50"/>
      <c r="BO56" s="50"/>
      <c r="BP56" s="50"/>
      <c r="BQ56" s="50"/>
      <c r="BR56" s="59"/>
      <c r="BS56" s="60"/>
      <c r="BT56" s="17"/>
      <c r="BU56" s="17"/>
      <c r="BV56" s="58"/>
      <c r="BW56" s="50"/>
      <c r="BX56" s="50"/>
      <c r="BY56" s="50"/>
      <c r="BZ56" s="50"/>
      <c r="CA56" s="50"/>
      <c r="CB56" s="50"/>
      <c r="CC56" s="59"/>
      <c r="CD56" s="60"/>
      <c r="CE56" s="17"/>
      <c r="CF56" s="17"/>
      <c r="CG56" s="58"/>
      <c r="CH56" s="50"/>
      <c r="CI56" s="50"/>
      <c r="CJ56" s="50"/>
      <c r="CK56" s="50"/>
      <c r="CL56" s="50"/>
      <c r="CM56" s="50"/>
      <c r="CN56" s="59"/>
      <c r="CO56" s="60"/>
      <c r="CP56" s="17"/>
      <c r="CQ56" s="17"/>
      <c r="CR56" s="58"/>
      <c r="CS56" s="50"/>
      <c r="CT56" s="50"/>
      <c r="CU56" s="50"/>
      <c r="CV56" s="50"/>
      <c r="CW56" s="50"/>
      <c r="CX56" s="50"/>
      <c r="CY56" s="59"/>
      <c r="CZ56" s="60"/>
      <c r="DA56" s="17"/>
      <c r="DB56" s="17"/>
      <c r="DC56" s="58"/>
      <c r="DD56" s="50"/>
      <c r="DE56" s="50"/>
      <c r="DF56" s="50"/>
      <c r="DG56" s="50"/>
      <c r="DH56" s="50"/>
      <c r="DI56" s="50"/>
      <c r="DJ56" s="59"/>
      <c r="DK56" s="60"/>
      <c r="DL56" s="17"/>
      <c r="DM56" s="17"/>
      <c r="DN56" s="58"/>
      <c r="DO56" s="50"/>
      <c r="DP56" s="50"/>
      <c r="DQ56" s="50"/>
      <c r="DR56" s="50"/>
      <c r="DS56" s="50"/>
      <c r="DT56" s="50"/>
      <c r="DU56" s="59"/>
      <c r="DV56" s="60"/>
      <c r="DW56" s="17"/>
      <c r="DX56" s="17"/>
      <c r="DY56" s="58"/>
      <c r="DZ56" s="50"/>
      <c r="EA56" s="50"/>
      <c r="EB56" s="50"/>
      <c r="EC56" s="50"/>
      <c r="ED56" s="50"/>
      <c r="EE56" s="50"/>
      <c r="EF56" s="59"/>
      <c r="EG56" s="60"/>
      <c r="EH56" s="17"/>
      <c r="EI56" s="17"/>
      <c r="EJ56" s="58"/>
      <c r="EK56" s="50"/>
      <c r="EL56" s="50"/>
      <c r="EM56" s="50"/>
      <c r="EN56" s="50"/>
      <c r="EO56" s="50"/>
      <c r="EP56" s="50"/>
      <c r="EQ56" s="59"/>
      <c r="ER56" s="60"/>
      <c r="ES56" s="17"/>
      <c r="ET56" s="17"/>
      <c r="EU56" s="58"/>
      <c r="EV56" s="50"/>
      <c r="EW56" s="50"/>
      <c r="EX56" s="50"/>
      <c r="EY56" s="50"/>
      <c r="EZ56" s="50"/>
      <c r="FA56" s="50"/>
      <c r="FB56" s="59"/>
      <c r="FC56" s="60"/>
      <c r="FD56" s="17"/>
      <c r="FE56" s="17"/>
      <c r="FF56" s="58"/>
      <c r="FG56" s="50"/>
      <c r="FH56" s="50"/>
      <c r="FI56" s="50"/>
      <c r="FJ56" s="50"/>
      <c r="FK56" s="50"/>
      <c r="FL56" s="50"/>
      <c r="FM56" s="59"/>
      <c r="FN56" s="60"/>
      <c r="FO56" s="17"/>
      <c r="FP56" s="17"/>
      <c r="FQ56" s="58"/>
      <c r="FR56" s="50"/>
      <c r="FS56" s="50"/>
      <c r="FT56" s="50"/>
      <c r="FU56" s="50"/>
      <c r="FV56" s="50"/>
      <c r="FW56" s="50"/>
      <c r="FX56" s="59"/>
      <c r="FY56" s="60"/>
      <c r="FZ56" s="17"/>
      <c r="GA56" s="17"/>
      <c r="GB56" s="58"/>
      <c r="GC56" s="50"/>
      <c r="GD56" s="50"/>
      <c r="GE56" s="50"/>
      <c r="GF56" s="50"/>
      <c r="GG56" s="50"/>
      <c r="GH56" s="50"/>
      <c r="GI56" s="59"/>
      <c r="GJ56" s="60"/>
      <c r="GK56" s="17"/>
      <c r="GL56" s="17"/>
      <c r="GM56" s="58"/>
      <c r="GN56" s="50"/>
      <c r="GO56" s="50"/>
      <c r="GP56" s="50"/>
      <c r="GQ56" s="50"/>
      <c r="GR56" s="50"/>
      <c r="GS56" s="50"/>
      <c r="GT56" s="59"/>
      <c r="GU56" s="60"/>
      <c r="GV56" s="17"/>
      <c r="GW56" s="17"/>
      <c r="GX56" s="58"/>
      <c r="GY56" s="50"/>
      <c r="GZ56" s="50"/>
      <c r="HA56" s="50"/>
      <c r="HB56" s="50"/>
      <c r="HC56" s="50"/>
      <c r="HD56" s="50"/>
      <c r="HE56" s="59"/>
      <c r="HF56" s="60"/>
      <c r="HG56" s="17"/>
      <c r="HH56" s="17"/>
      <c r="HI56" s="58"/>
      <c r="HJ56" s="50"/>
      <c r="HK56" s="50"/>
      <c r="HL56" s="50"/>
      <c r="HM56" s="50"/>
      <c r="HN56" s="50"/>
      <c r="HO56" s="50"/>
      <c r="HP56" s="59"/>
      <c r="HQ56" s="60"/>
      <c r="HR56" s="17"/>
      <c r="HS56" s="17"/>
    </row>
    <row r="57" spans="1:227" x14ac:dyDescent="0.3">
      <c r="A57" s="65"/>
      <c r="B57" s="69"/>
      <c r="C57" s="67"/>
      <c r="D57" s="67"/>
      <c r="E57" s="59"/>
      <c r="F57" s="59"/>
      <c r="G57" s="17"/>
      <c r="H57" s="58"/>
      <c r="I57" s="50"/>
      <c r="J57" s="50"/>
      <c r="K57" s="50"/>
      <c r="L57" s="50"/>
      <c r="M57" s="50"/>
      <c r="N57" s="50"/>
      <c r="O57" s="59"/>
      <c r="P57" s="60"/>
      <c r="Q57" s="17"/>
      <c r="R57" s="17"/>
      <c r="S57" s="58"/>
      <c r="T57" s="50"/>
      <c r="U57" s="50"/>
      <c r="V57" s="50"/>
      <c r="W57" s="50"/>
      <c r="X57" s="50"/>
      <c r="Y57" s="50"/>
      <c r="Z57" s="59"/>
      <c r="AA57" s="60"/>
      <c r="AB57" s="17"/>
      <c r="AC57" s="17"/>
      <c r="AD57" s="58"/>
      <c r="AE57" s="50"/>
      <c r="AF57" s="50"/>
      <c r="AG57" s="50"/>
      <c r="AH57" s="50"/>
      <c r="AI57" s="50"/>
      <c r="AJ57" s="50"/>
      <c r="AK57" s="59"/>
      <c r="AL57" s="60"/>
      <c r="AM57" s="17"/>
      <c r="AN57" s="17"/>
      <c r="AO57" s="58"/>
      <c r="AP57" s="50"/>
      <c r="AQ57" s="50"/>
      <c r="AR57" s="50"/>
      <c r="AS57" s="50"/>
      <c r="AT57" s="50"/>
      <c r="AU57" s="50"/>
      <c r="AV57" s="59"/>
      <c r="AW57" s="60"/>
      <c r="AX57" s="17"/>
      <c r="AY57" s="17"/>
      <c r="AZ57" s="58"/>
      <c r="BA57" s="50"/>
      <c r="BB57" s="50"/>
      <c r="BC57" s="50"/>
      <c r="BD57" s="50"/>
      <c r="BE57" s="50"/>
      <c r="BF57" s="50"/>
      <c r="BG57" s="59"/>
      <c r="BH57" s="60"/>
      <c r="BI57" s="17"/>
      <c r="BJ57" s="17"/>
      <c r="BK57" s="58"/>
      <c r="BL57" s="50"/>
      <c r="BM57" s="50"/>
      <c r="BN57" s="50"/>
      <c r="BO57" s="50"/>
      <c r="BP57" s="50"/>
      <c r="BQ57" s="50"/>
      <c r="BR57" s="59"/>
      <c r="BS57" s="60"/>
      <c r="BT57" s="17"/>
      <c r="BU57" s="17"/>
      <c r="BV57" s="58"/>
      <c r="BW57" s="50"/>
      <c r="BX57" s="50"/>
      <c r="BY57" s="50"/>
      <c r="BZ57" s="50"/>
      <c r="CA57" s="50"/>
      <c r="CB57" s="50"/>
      <c r="CC57" s="59"/>
      <c r="CD57" s="60"/>
      <c r="CE57" s="17"/>
      <c r="CF57" s="17"/>
      <c r="CG57" s="58"/>
      <c r="CH57" s="50"/>
      <c r="CI57" s="50"/>
      <c r="CJ57" s="50"/>
      <c r="CK57" s="50"/>
      <c r="CL57" s="50"/>
      <c r="CM57" s="50"/>
      <c r="CN57" s="59"/>
      <c r="CO57" s="60"/>
      <c r="CP57" s="17"/>
      <c r="CQ57" s="17"/>
      <c r="CR57" s="58"/>
      <c r="CS57" s="50"/>
      <c r="CT57" s="50"/>
      <c r="CU57" s="50"/>
      <c r="CV57" s="50"/>
      <c r="CW57" s="50"/>
      <c r="CX57" s="50"/>
      <c r="CY57" s="59"/>
      <c r="CZ57" s="60"/>
      <c r="DA57" s="17"/>
      <c r="DB57" s="17"/>
      <c r="DC57" s="58"/>
      <c r="DD57" s="50"/>
      <c r="DE57" s="50"/>
      <c r="DF57" s="50"/>
      <c r="DG57" s="50"/>
      <c r="DH57" s="50"/>
      <c r="DI57" s="50"/>
      <c r="DJ57" s="59"/>
      <c r="DK57" s="60"/>
      <c r="DL57" s="17"/>
      <c r="DM57" s="17"/>
      <c r="DN57" s="58"/>
      <c r="DO57" s="50"/>
      <c r="DP57" s="50"/>
      <c r="DQ57" s="50"/>
      <c r="DR57" s="50"/>
      <c r="DS57" s="50"/>
      <c r="DT57" s="50"/>
      <c r="DU57" s="59"/>
      <c r="DV57" s="60"/>
      <c r="DW57" s="17"/>
      <c r="DX57" s="17"/>
      <c r="DY57" s="58"/>
      <c r="DZ57" s="50"/>
      <c r="EA57" s="50"/>
      <c r="EB57" s="50"/>
      <c r="EC57" s="50"/>
      <c r="ED57" s="50"/>
      <c r="EE57" s="50"/>
      <c r="EF57" s="59"/>
      <c r="EG57" s="60"/>
      <c r="EH57" s="17"/>
      <c r="EI57" s="17"/>
      <c r="EJ57" s="58"/>
      <c r="EK57" s="50"/>
      <c r="EL57" s="50"/>
      <c r="EM57" s="50"/>
      <c r="EN57" s="50"/>
      <c r="EO57" s="50"/>
      <c r="EP57" s="50"/>
      <c r="EQ57" s="59"/>
      <c r="ER57" s="60"/>
      <c r="ES57" s="17"/>
      <c r="ET57" s="17"/>
      <c r="EU57" s="58"/>
      <c r="EV57" s="50"/>
      <c r="EW57" s="50"/>
      <c r="EX57" s="50"/>
      <c r="EY57" s="50"/>
      <c r="EZ57" s="50"/>
      <c r="FA57" s="50"/>
      <c r="FB57" s="59"/>
      <c r="FC57" s="60"/>
      <c r="FD57" s="17"/>
      <c r="FE57" s="17"/>
      <c r="FF57" s="58"/>
      <c r="FG57" s="50"/>
      <c r="FH57" s="50"/>
      <c r="FI57" s="50"/>
      <c r="FJ57" s="50"/>
      <c r="FK57" s="50"/>
      <c r="FL57" s="50"/>
      <c r="FM57" s="59"/>
      <c r="FN57" s="60"/>
      <c r="FO57" s="17"/>
      <c r="FP57" s="17"/>
      <c r="FQ57" s="58"/>
      <c r="FR57" s="50"/>
      <c r="FS57" s="50"/>
      <c r="FT57" s="50"/>
      <c r="FU57" s="50"/>
      <c r="FV57" s="50"/>
      <c r="FW57" s="50"/>
      <c r="FX57" s="59"/>
      <c r="FY57" s="60"/>
      <c r="FZ57" s="17"/>
      <c r="GA57" s="17"/>
      <c r="GB57" s="58"/>
      <c r="GC57" s="50"/>
      <c r="GD57" s="50"/>
      <c r="GE57" s="50"/>
      <c r="GF57" s="50"/>
      <c r="GG57" s="50"/>
      <c r="GH57" s="50"/>
      <c r="GI57" s="59"/>
      <c r="GJ57" s="60"/>
      <c r="GK57" s="17"/>
      <c r="GL57" s="17"/>
      <c r="GM57" s="58"/>
      <c r="GN57" s="50"/>
      <c r="GO57" s="50"/>
      <c r="GP57" s="50"/>
      <c r="GQ57" s="50"/>
      <c r="GR57" s="50"/>
      <c r="GS57" s="50"/>
      <c r="GT57" s="59"/>
      <c r="GU57" s="60"/>
      <c r="GV57" s="17"/>
      <c r="GW57" s="17"/>
      <c r="GX57" s="58"/>
      <c r="GY57" s="50"/>
      <c r="GZ57" s="50"/>
      <c r="HA57" s="50"/>
      <c r="HB57" s="50"/>
      <c r="HC57" s="50"/>
      <c r="HD57" s="50"/>
      <c r="HE57" s="59"/>
      <c r="HF57" s="60"/>
      <c r="HG57" s="17"/>
      <c r="HH57" s="17"/>
      <c r="HI57" s="58"/>
      <c r="HJ57" s="50"/>
      <c r="HK57" s="50"/>
      <c r="HL57" s="50"/>
      <c r="HM57" s="50"/>
      <c r="HN57" s="50"/>
      <c r="HO57" s="50"/>
      <c r="HP57" s="59"/>
      <c r="HQ57" s="60"/>
      <c r="HR57" s="17"/>
      <c r="HS57" s="17"/>
    </row>
    <row r="58" spans="1:227" x14ac:dyDescent="0.3">
      <c r="A58" s="65"/>
      <c r="B58" s="66"/>
      <c r="C58" s="67"/>
      <c r="D58" s="67"/>
      <c r="E58" s="59"/>
      <c r="F58" s="59"/>
      <c r="G58" s="17"/>
      <c r="H58" s="58"/>
      <c r="I58" s="50"/>
      <c r="J58" s="50"/>
      <c r="K58" s="50"/>
      <c r="L58" s="50"/>
      <c r="M58" s="50"/>
      <c r="N58" s="50"/>
      <c r="O58" s="59"/>
      <c r="P58" s="60"/>
      <c r="Q58" s="17"/>
      <c r="R58" s="17"/>
      <c r="S58" s="58"/>
      <c r="T58" s="50"/>
      <c r="U58" s="50"/>
      <c r="V58" s="50"/>
      <c r="W58" s="50"/>
      <c r="X58" s="50"/>
      <c r="Y58" s="50"/>
      <c r="Z58" s="59"/>
      <c r="AA58" s="60"/>
      <c r="AB58" s="17"/>
      <c r="AC58" s="17"/>
      <c r="AD58" s="58"/>
      <c r="AE58" s="50"/>
      <c r="AF58" s="50"/>
      <c r="AG58" s="50"/>
      <c r="AH58" s="50"/>
      <c r="AI58" s="50"/>
      <c r="AJ58" s="50"/>
      <c r="AK58" s="59"/>
      <c r="AL58" s="60"/>
      <c r="AM58" s="17"/>
      <c r="AN58" s="17"/>
      <c r="AO58" s="58"/>
      <c r="AP58" s="50"/>
      <c r="AQ58" s="50"/>
      <c r="AR58" s="50"/>
      <c r="AS58" s="50"/>
      <c r="AT58" s="50"/>
      <c r="AU58" s="50"/>
      <c r="AV58" s="59"/>
      <c r="AW58" s="60"/>
      <c r="AX58" s="17"/>
      <c r="AY58" s="17"/>
      <c r="AZ58" s="58"/>
      <c r="BA58" s="50"/>
      <c r="BB58" s="50"/>
      <c r="BC58" s="50"/>
      <c r="BD58" s="50"/>
      <c r="BE58" s="50"/>
      <c r="BF58" s="50"/>
      <c r="BG58" s="59"/>
      <c r="BH58" s="60"/>
      <c r="BI58" s="17"/>
      <c r="BJ58" s="17"/>
      <c r="BK58" s="58"/>
      <c r="BL58" s="50"/>
      <c r="BM58" s="50"/>
      <c r="BN58" s="50"/>
      <c r="BO58" s="50"/>
      <c r="BP58" s="50"/>
      <c r="BQ58" s="50"/>
      <c r="BR58" s="59"/>
      <c r="BS58" s="60"/>
      <c r="BT58" s="17"/>
      <c r="BU58" s="17"/>
      <c r="BV58" s="58"/>
      <c r="BW58" s="50"/>
      <c r="BX58" s="50"/>
      <c r="BY58" s="50"/>
      <c r="BZ58" s="50"/>
      <c r="CA58" s="50"/>
      <c r="CB58" s="50"/>
      <c r="CC58" s="59"/>
      <c r="CD58" s="60"/>
      <c r="CE58" s="17"/>
      <c r="CF58" s="17"/>
      <c r="CG58" s="58"/>
      <c r="CH58" s="50"/>
      <c r="CI58" s="50"/>
      <c r="CJ58" s="50"/>
      <c r="CK58" s="50"/>
      <c r="CL58" s="50"/>
      <c r="CM58" s="50"/>
      <c r="CN58" s="59"/>
      <c r="CO58" s="60"/>
      <c r="CP58" s="17"/>
      <c r="CQ58" s="17"/>
      <c r="CR58" s="58"/>
      <c r="CS58" s="50"/>
      <c r="CT58" s="50"/>
      <c r="CU58" s="50"/>
      <c r="CV58" s="50"/>
      <c r="CW58" s="50"/>
      <c r="CX58" s="50"/>
      <c r="CY58" s="59"/>
      <c r="CZ58" s="60"/>
      <c r="DA58" s="17"/>
      <c r="DB58" s="17"/>
      <c r="DC58" s="58"/>
      <c r="DD58" s="50"/>
      <c r="DE58" s="50"/>
      <c r="DF58" s="50"/>
      <c r="DG58" s="50"/>
      <c r="DH58" s="50"/>
      <c r="DI58" s="50"/>
      <c r="DJ58" s="59"/>
      <c r="DK58" s="60"/>
      <c r="DL58" s="17"/>
      <c r="DM58" s="17"/>
      <c r="DN58" s="58"/>
      <c r="DO58" s="50"/>
      <c r="DP58" s="50"/>
      <c r="DQ58" s="50"/>
      <c r="DR58" s="50"/>
      <c r="DS58" s="50"/>
      <c r="DT58" s="50"/>
      <c r="DU58" s="59"/>
      <c r="DV58" s="60"/>
      <c r="DW58" s="17"/>
      <c r="DX58" s="17"/>
      <c r="DY58" s="58"/>
      <c r="DZ58" s="50"/>
      <c r="EA58" s="50"/>
      <c r="EB58" s="50"/>
      <c r="EC58" s="50"/>
      <c r="ED58" s="50"/>
      <c r="EE58" s="50"/>
      <c r="EF58" s="59"/>
      <c r="EG58" s="60"/>
      <c r="EH58" s="17"/>
      <c r="EI58" s="17"/>
      <c r="EJ58" s="58"/>
      <c r="EK58" s="50"/>
      <c r="EL58" s="50"/>
      <c r="EM58" s="50"/>
      <c r="EN58" s="50"/>
      <c r="EO58" s="50"/>
      <c r="EP58" s="50"/>
      <c r="EQ58" s="59"/>
      <c r="ER58" s="60"/>
      <c r="ES58" s="17"/>
      <c r="ET58" s="17"/>
      <c r="EU58" s="58"/>
      <c r="EV58" s="50"/>
      <c r="EW58" s="50"/>
      <c r="EX58" s="50"/>
      <c r="EY58" s="50"/>
      <c r="EZ58" s="50"/>
      <c r="FA58" s="50"/>
      <c r="FB58" s="59"/>
      <c r="FC58" s="60"/>
      <c r="FD58" s="17"/>
      <c r="FE58" s="17"/>
      <c r="FF58" s="58"/>
      <c r="FG58" s="50"/>
      <c r="FH58" s="50"/>
      <c r="FI58" s="50"/>
      <c r="FJ58" s="50"/>
      <c r="FK58" s="50"/>
      <c r="FL58" s="50"/>
      <c r="FM58" s="59"/>
      <c r="FN58" s="60"/>
      <c r="FO58" s="17"/>
      <c r="FP58" s="17"/>
      <c r="FQ58" s="58"/>
      <c r="FR58" s="50"/>
      <c r="FS58" s="50"/>
      <c r="FT58" s="50"/>
      <c r="FU58" s="50"/>
      <c r="FV58" s="50"/>
      <c r="FW58" s="50"/>
      <c r="FX58" s="59"/>
      <c r="FY58" s="60"/>
      <c r="FZ58" s="17"/>
      <c r="GA58" s="17"/>
      <c r="GB58" s="58"/>
      <c r="GC58" s="50"/>
      <c r="GD58" s="50"/>
      <c r="GE58" s="50"/>
      <c r="GF58" s="50"/>
      <c r="GG58" s="50"/>
      <c r="GH58" s="50"/>
      <c r="GI58" s="59"/>
      <c r="GJ58" s="60"/>
      <c r="GK58" s="17"/>
      <c r="GL58" s="17"/>
      <c r="GM58" s="58"/>
      <c r="GN58" s="50"/>
      <c r="GO58" s="50"/>
      <c r="GP58" s="50"/>
      <c r="GQ58" s="50"/>
      <c r="GR58" s="50"/>
      <c r="GS58" s="50"/>
      <c r="GT58" s="59"/>
      <c r="GU58" s="60"/>
      <c r="GV58" s="17"/>
      <c r="GW58" s="17"/>
      <c r="GX58" s="58"/>
      <c r="GY58" s="50"/>
      <c r="GZ58" s="50"/>
      <c r="HA58" s="50"/>
      <c r="HB58" s="50"/>
      <c r="HC58" s="50"/>
      <c r="HD58" s="50"/>
      <c r="HE58" s="59"/>
      <c r="HF58" s="60"/>
      <c r="HG58" s="17"/>
      <c r="HH58" s="17"/>
      <c r="HI58" s="58"/>
      <c r="HJ58" s="50"/>
      <c r="HK58" s="50"/>
      <c r="HL58" s="50"/>
      <c r="HM58" s="50"/>
      <c r="HN58" s="50"/>
      <c r="HO58" s="50"/>
      <c r="HP58" s="59"/>
      <c r="HQ58" s="60"/>
      <c r="HR58" s="17"/>
      <c r="HS58" s="17"/>
    </row>
    <row r="59" spans="1:227" x14ac:dyDescent="0.3">
      <c r="A59" s="65"/>
      <c r="B59" s="66"/>
      <c r="C59" s="67"/>
      <c r="D59" s="67"/>
      <c r="E59" s="59"/>
      <c r="F59" s="59"/>
      <c r="G59" s="17"/>
      <c r="H59" s="58"/>
      <c r="I59" s="50"/>
      <c r="J59" s="50"/>
      <c r="K59" s="50"/>
      <c r="L59" s="50"/>
      <c r="M59" s="50"/>
      <c r="N59" s="50"/>
      <c r="O59" s="59"/>
      <c r="P59" s="60"/>
      <c r="Q59" s="17"/>
      <c r="R59" s="17"/>
      <c r="S59" s="58"/>
      <c r="T59" s="50"/>
      <c r="U59" s="50"/>
      <c r="V59" s="50"/>
      <c r="W59" s="50"/>
      <c r="X59" s="50"/>
      <c r="Y59" s="50"/>
      <c r="Z59" s="59"/>
      <c r="AA59" s="60"/>
      <c r="AB59" s="17"/>
      <c r="AC59" s="17"/>
      <c r="AD59" s="58"/>
      <c r="AE59" s="50"/>
      <c r="AF59" s="50"/>
      <c r="AG59" s="50"/>
      <c r="AH59" s="50"/>
      <c r="AI59" s="50"/>
      <c r="AJ59" s="50"/>
      <c r="AK59" s="59"/>
      <c r="AL59" s="60"/>
      <c r="AM59" s="17"/>
      <c r="AN59" s="17"/>
      <c r="AO59" s="58"/>
      <c r="AP59" s="50"/>
      <c r="AQ59" s="50"/>
      <c r="AR59" s="50"/>
      <c r="AS59" s="50"/>
      <c r="AT59" s="50"/>
      <c r="AU59" s="50"/>
      <c r="AV59" s="59"/>
      <c r="AW59" s="60"/>
      <c r="AX59" s="17"/>
      <c r="AY59" s="17"/>
      <c r="AZ59" s="58"/>
      <c r="BA59" s="50"/>
      <c r="BB59" s="50"/>
      <c r="BC59" s="50"/>
      <c r="BD59" s="50"/>
      <c r="BE59" s="50"/>
      <c r="BF59" s="50"/>
      <c r="BG59" s="59"/>
      <c r="BH59" s="60"/>
      <c r="BI59" s="17"/>
      <c r="BJ59" s="17"/>
      <c r="BK59" s="58"/>
      <c r="BL59" s="50"/>
      <c r="BM59" s="50"/>
      <c r="BN59" s="50"/>
      <c r="BO59" s="50"/>
      <c r="BP59" s="50"/>
      <c r="BQ59" s="50"/>
      <c r="BR59" s="59"/>
      <c r="BS59" s="60"/>
      <c r="BT59" s="17"/>
      <c r="BU59" s="17"/>
      <c r="BV59" s="58"/>
      <c r="BW59" s="50"/>
      <c r="BX59" s="50"/>
      <c r="BY59" s="50"/>
      <c r="BZ59" s="50"/>
      <c r="CA59" s="50"/>
      <c r="CB59" s="50"/>
      <c r="CC59" s="59"/>
      <c r="CD59" s="60"/>
      <c r="CE59" s="17"/>
      <c r="CF59" s="17"/>
      <c r="CG59" s="58"/>
      <c r="CH59" s="50"/>
      <c r="CI59" s="50"/>
      <c r="CJ59" s="50"/>
      <c r="CK59" s="50"/>
      <c r="CL59" s="50"/>
      <c r="CM59" s="50"/>
      <c r="CN59" s="59"/>
      <c r="CO59" s="60"/>
      <c r="CP59" s="17"/>
      <c r="CQ59" s="17"/>
      <c r="CR59" s="58"/>
      <c r="CS59" s="50"/>
      <c r="CT59" s="50"/>
      <c r="CU59" s="50"/>
      <c r="CV59" s="50"/>
      <c r="CW59" s="50"/>
      <c r="CX59" s="50"/>
      <c r="CY59" s="59"/>
      <c r="CZ59" s="60"/>
      <c r="DA59" s="17"/>
      <c r="DB59" s="17"/>
      <c r="DC59" s="58"/>
      <c r="DD59" s="50"/>
      <c r="DE59" s="50"/>
      <c r="DF59" s="50"/>
      <c r="DG59" s="50"/>
      <c r="DH59" s="50"/>
      <c r="DI59" s="50"/>
      <c r="DJ59" s="59"/>
      <c r="DK59" s="60"/>
      <c r="DL59" s="17"/>
      <c r="DM59" s="17"/>
      <c r="DN59" s="58"/>
      <c r="DO59" s="50"/>
      <c r="DP59" s="50"/>
      <c r="DQ59" s="50"/>
      <c r="DR59" s="50"/>
      <c r="DS59" s="50"/>
      <c r="DT59" s="50"/>
      <c r="DU59" s="59"/>
      <c r="DV59" s="60"/>
      <c r="DW59" s="17"/>
      <c r="DX59" s="17"/>
      <c r="DY59" s="58"/>
      <c r="DZ59" s="50"/>
      <c r="EA59" s="50"/>
      <c r="EB59" s="50"/>
      <c r="EC59" s="50"/>
      <c r="ED59" s="50"/>
      <c r="EE59" s="50"/>
      <c r="EF59" s="59"/>
      <c r="EG59" s="60"/>
      <c r="EH59" s="17"/>
      <c r="EI59" s="17"/>
      <c r="EJ59" s="58"/>
      <c r="EK59" s="50"/>
      <c r="EL59" s="50"/>
      <c r="EM59" s="50"/>
      <c r="EN59" s="50"/>
      <c r="EO59" s="50"/>
      <c r="EP59" s="50"/>
      <c r="EQ59" s="59"/>
      <c r="ER59" s="60"/>
      <c r="ES59" s="17"/>
      <c r="ET59" s="17"/>
      <c r="EU59" s="58"/>
      <c r="EV59" s="50"/>
      <c r="EW59" s="50"/>
      <c r="EX59" s="50"/>
      <c r="EY59" s="50"/>
      <c r="EZ59" s="50"/>
      <c r="FA59" s="50"/>
      <c r="FB59" s="59"/>
      <c r="FC59" s="60"/>
      <c r="FD59" s="17"/>
      <c r="FE59" s="17"/>
      <c r="FF59" s="58"/>
      <c r="FG59" s="50"/>
      <c r="FH59" s="50"/>
      <c r="FI59" s="50"/>
      <c r="FJ59" s="50"/>
      <c r="FK59" s="50"/>
      <c r="FL59" s="50"/>
      <c r="FM59" s="59"/>
      <c r="FN59" s="60"/>
      <c r="FO59" s="17"/>
      <c r="FP59" s="17"/>
      <c r="FQ59" s="58"/>
      <c r="FR59" s="50"/>
      <c r="FS59" s="50"/>
      <c r="FT59" s="50"/>
      <c r="FU59" s="50"/>
      <c r="FV59" s="50"/>
      <c r="FW59" s="50"/>
      <c r="FX59" s="59"/>
      <c r="FY59" s="60"/>
      <c r="FZ59" s="17"/>
      <c r="GA59" s="17"/>
      <c r="GB59" s="58"/>
      <c r="GC59" s="50"/>
      <c r="GD59" s="50"/>
      <c r="GE59" s="50"/>
      <c r="GF59" s="50"/>
      <c r="GG59" s="50"/>
      <c r="GH59" s="50"/>
      <c r="GI59" s="59"/>
      <c r="GJ59" s="60"/>
      <c r="GK59" s="17"/>
      <c r="GL59" s="17"/>
      <c r="GM59" s="58"/>
      <c r="GN59" s="50"/>
      <c r="GO59" s="50"/>
      <c r="GP59" s="50"/>
      <c r="GQ59" s="50"/>
      <c r="GR59" s="50"/>
      <c r="GS59" s="50"/>
      <c r="GT59" s="59"/>
      <c r="GU59" s="60"/>
      <c r="GV59" s="17"/>
      <c r="GW59" s="17"/>
      <c r="GX59" s="58"/>
      <c r="GY59" s="50"/>
      <c r="GZ59" s="50"/>
      <c r="HA59" s="50"/>
      <c r="HB59" s="50"/>
      <c r="HC59" s="50"/>
      <c r="HD59" s="50"/>
      <c r="HE59" s="59"/>
      <c r="HF59" s="60"/>
      <c r="HG59" s="17"/>
      <c r="HH59" s="17"/>
      <c r="HI59" s="58"/>
      <c r="HJ59" s="50"/>
      <c r="HK59" s="50"/>
      <c r="HL59" s="50"/>
      <c r="HM59" s="50"/>
      <c r="HN59" s="50"/>
      <c r="HO59" s="50"/>
      <c r="HP59" s="59"/>
      <c r="HQ59" s="60"/>
      <c r="HR59" s="17"/>
      <c r="HS59" s="17"/>
    </row>
    <row r="60" spans="1:227" x14ac:dyDescent="0.3">
      <c r="A60" s="65"/>
      <c r="B60" s="66"/>
      <c r="C60" s="67"/>
      <c r="D60" s="67"/>
      <c r="E60" s="59"/>
      <c r="F60" s="59"/>
      <c r="G60" s="17"/>
      <c r="H60" s="58"/>
      <c r="I60" s="50"/>
      <c r="J60" s="50"/>
      <c r="K60" s="50"/>
      <c r="L60" s="50"/>
      <c r="M60" s="50"/>
      <c r="N60" s="50"/>
      <c r="O60" s="59"/>
      <c r="P60" s="60"/>
      <c r="Q60" s="17"/>
      <c r="R60" s="17"/>
      <c r="S60" s="58"/>
      <c r="T60" s="50"/>
      <c r="U60" s="50"/>
      <c r="V60" s="50"/>
      <c r="W60" s="50"/>
      <c r="X60" s="50"/>
      <c r="Y60" s="50"/>
      <c r="Z60" s="59"/>
      <c r="AA60" s="60"/>
      <c r="AB60" s="17"/>
      <c r="AC60" s="17"/>
      <c r="AD60" s="58"/>
      <c r="AE60" s="50"/>
      <c r="AF60" s="50"/>
      <c r="AG60" s="50"/>
      <c r="AH60" s="50"/>
      <c r="AI60" s="50"/>
      <c r="AJ60" s="50"/>
      <c r="AK60" s="59"/>
      <c r="AL60" s="60"/>
      <c r="AM60" s="17"/>
      <c r="AN60" s="17"/>
      <c r="AO60" s="58"/>
      <c r="AP60" s="50"/>
      <c r="AQ60" s="50"/>
      <c r="AR60" s="50"/>
      <c r="AS60" s="50"/>
      <c r="AT60" s="50"/>
      <c r="AU60" s="50"/>
      <c r="AV60" s="59"/>
      <c r="AW60" s="60"/>
      <c r="AX60" s="17"/>
      <c r="AY60" s="17"/>
      <c r="AZ60" s="58"/>
      <c r="BA60" s="50"/>
      <c r="BB60" s="50"/>
      <c r="BC60" s="50"/>
      <c r="BD60" s="50"/>
      <c r="BE60" s="50"/>
      <c r="BF60" s="50"/>
      <c r="BG60" s="59"/>
      <c r="BH60" s="60"/>
      <c r="BI60" s="17"/>
      <c r="BJ60" s="17"/>
      <c r="BK60" s="58"/>
      <c r="BL60" s="50"/>
      <c r="BM60" s="50"/>
      <c r="BN60" s="50"/>
      <c r="BO60" s="50"/>
      <c r="BP60" s="50"/>
      <c r="BQ60" s="50"/>
      <c r="BR60" s="59"/>
      <c r="BS60" s="60"/>
      <c r="BT60" s="17"/>
      <c r="BU60" s="17"/>
      <c r="BV60" s="58"/>
      <c r="BW60" s="50"/>
      <c r="BX60" s="50"/>
      <c r="BY60" s="50"/>
      <c r="BZ60" s="50"/>
      <c r="CA60" s="50"/>
      <c r="CB60" s="50"/>
      <c r="CC60" s="59"/>
      <c r="CD60" s="60"/>
      <c r="CE60" s="17"/>
      <c r="CF60" s="17"/>
      <c r="CG60" s="58"/>
      <c r="CH60" s="50"/>
      <c r="CI60" s="50"/>
      <c r="CJ60" s="50"/>
      <c r="CK60" s="50"/>
      <c r="CL60" s="50"/>
      <c r="CM60" s="50"/>
      <c r="CN60" s="59"/>
      <c r="CO60" s="60"/>
      <c r="CP60" s="17"/>
      <c r="CQ60" s="17"/>
      <c r="CR60" s="58"/>
      <c r="CS60" s="50"/>
      <c r="CT60" s="50"/>
      <c r="CU60" s="50"/>
      <c r="CV60" s="50"/>
      <c r="CW60" s="50"/>
      <c r="CX60" s="50"/>
      <c r="CY60" s="59"/>
      <c r="CZ60" s="60"/>
      <c r="DA60" s="17"/>
      <c r="DB60" s="17"/>
      <c r="DC60" s="58"/>
      <c r="DD60" s="50"/>
      <c r="DE60" s="50"/>
      <c r="DF60" s="50"/>
      <c r="DG60" s="50"/>
      <c r="DH60" s="50"/>
      <c r="DI60" s="50"/>
      <c r="DJ60" s="59"/>
      <c r="DK60" s="60"/>
      <c r="DL60" s="17"/>
      <c r="DM60" s="17"/>
      <c r="DN60" s="58"/>
      <c r="DO60" s="50"/>
      <c r="DP60" s="50"/>
      <c r="DQ60" s="50"/>
      <c r="DR60" s="50"/>
      <c r="DS60" s="50"/>
      <c r="DT60" s="50"/>
      <c r="DU60" s="59"/>
      <c r="DV60" s="60"/>
      <c r="DW60" s="17"/>
      <c r="DX60" s="17"/>
      <c r="DY60" s="58"/>
      <c r="DZ60" s="50"/>
      <c r="EA60" s="50"/>
      <c r="EB60" s="50"/>
      <c r="EC60" s="50"/>
      <c r="ED60" s="50"/>
      <c r="EE60" s="50"/>
      <c r="EF60" s="59"/>
      <c r="EG60" s="60"/>
      <c r="EH60" s="17"/>
      <c r="EI60" s="17"/>
      <c r="EJ60" s="58"/>
      <c r="EK60" s="50"/>
      <c r="EL60" s="50"/>
      <c r="EM60" s="50"/>
      <c r="EN60" s="50"/>
      <c r="EO60" s="50"/>
      <c r="EP60" s="50"/>
      <c r="EQ60" s="59"/>
      <c r="ER60" s="60"/>
      <c r="ES60" s="17"/>
      <c r="ET60" s="17"/>
      <c r="EU60" s="58"/>
      <c r="EV60" s="50"/>
      <c r="EW60" s="50"/>
      <c r="EX60" s="50"/>
      <c r="EY60" s="50"/>
      <c r="EZ60" s="50"/>
      <c r="FA60" s="50"/>
      <c r="FB60" s="59"/>
      <c r="FC60" s="60"/>
      <c r="FD60" s="17"/>
      <c r="FE60" s="17"/>
      <c r="FF60" s="58"/>
      <c r="FG60" s="50"/>
      <c r="FH60" s="50"/>
      <c r="FI60" s="50"/>
      <c r="FJ60" s="50"/>
      <c r="FK60" s="50"/>
      <c r="FL60" s="50"/>
      <c r="FM60" s="59"/>
      <c r="FN60" s="60"/>
      <c r="FO60" s="17"/>
      <c r="FP60" s="17"/>
      <c r="FQ60" s="58"/>
      <c r="FR60" s="50"/>
      <c r="FS60" s="50"/>
      <c r="FT60" s="50"/>
      <c r="FU60" s="50"/>
      <c r="FV60" s="50"/>
      <c r="FW60" s="50"/>
      <c r="FX60" s="59"/>
      <c r="FY60" s="60"/>
      <c r="FZ60" s="17"/>
      <c r="GA60" s="17"/>
      <c r="GB60" s="58"/>
      <c r="GC60" s="50"/>
      <c r="GD60" s="50"/>
      <c r="GE60" s="50"/>
      <c r="GF60" s="50"/>
      <c r="GG60" s="50"/>
      <c r="GH60" s="50"/>
      <c r="GI60" s="59"/>
      <c r="GJ60" s="60"/>
      <c r="GK60" s="17"/>
      <c r="GL60" s="17"/>
      <c r="GM60" s="58"/>
      <c r="GN60" s="50"/>
      <c r="GO60" s="50"/>
      <c r="GP60" s="50"/>
      <c r="GQ60" s="50"/>
      <c r="GR60" s="50"/>
      <c r="GS60" s="50"/>
      <c r="GT60" s="59"/>
      <c r="GU60" s="60"/>
      <c r="GV60" s="17"/>
      <c r="GW60" s="17"/>
      <c r="GX60" s="58"/>
      <c r="GY60" s="50"/>
      <c r="GZ60" s="50"/>
      <c r="HA60" s="50"/>
      <c r="HB60" s="50"/>
      <c r="HC60" s="50"/>
      <c r="HD60" s="50"/>
      <c r="HE60" s="59"/>
      <c r="HF60" s="60"/>
      <c r="HG60" s="17"/>
      <c r="HH60" s="17"/>
      <c r="HI60" s="58"/>
      <c r="HJ60" s="50"/>
      <c r="HK60" s="50"/>
      <c r="HL60" s="50"/>
      <c r="HM60" s="50"/>
      <c r="HN60" s="50"/>
      <c r="HO60" s="50"/>
      <c r="HP60" s="59"/>
      <c r="HQ60" s="60"/>
      <c r="HR60" s="17"/>
      <c r="HS60" s="17"/>
    </row>
    <row r="61" spans="1:227" x14ac:dyDescent="0.3">
      <c r="A61" s="65"/>
      <c r="B61" s="69"/>
      <c r="C61" s="67"/>
      <c r="D61" s="67"/>
      <c r="E61" s="59"/>
      <c r="F61" s="59"/>
      <c r="G61" s="17"/>
      <c r="H61" s="58"/>
      <c r="I61" s="50"/>
      <c r="J61" s="50"/>
      <c r="K61" s="50"/>
      <c r="L61" s="50"/>
      <c r="M61" s="50"/>
      <c r="N61" s="50"/>
      <c r="O61" s="59"/>
      <c r="P61" s="60"/>
      <c r="Q61" s="17"/>
      <c r="R61" s="17"/>
      <c r="S61" s="58"/>
      <c r="T61" s="50"/>
      <c r="U61" s="50"/>
      <c r="V61" s="50"/>
      <c r="W61" s="50"/>
      <c r="X61" s="50"/>
      <c r="Y61" s="50"/>
      <c r="Z61" s="59"/>
      <c r="AA61" s="60"/>
      <c r="AB61" s="17"/>
      <c r="AC61" s="17"/>
      <c r="AD61" s="58"/>
      <c r="AE61" s="50"/>
      <c r="AF61" s="50"/>
      <c r="AG61" s="50"/>
      <c r="AH61" s="50"/>
      <c r="AI61" s="50"/>
      <c r="AJ61" s="50"/>
      <c r="AK61" s="59"/>
      <c r="AL61" s="60"/>
      <c r="AM61" s="17"/>
      <c r="AN61" s="17"/>
      <c r="AO61" s="58"/>
      <c r="AP61" s="50"/>
      <c r="AQ61" s="50"/>
      <c r="AR61" s="50"/>
      <c r="AS61" s="50"/>
      <c r="AT61" s="50"/>
      <c r="AU61" s="50"/>
      <c r="AV61" s="59"/>
      <c r="AW61" s="60"/>
      <c r="AX61" s="17"/>
      <c r="AY61" s="17"/>
      <c r="AZ61" s="58"/>
      <c r="BA61" s="50"/>
      <c r="BB61" s="50"/>
      <c r="BC61" s="50"/>
      <c r="BD61" s="50"/>
      <c r="BE61" s="50"/>
      <c r="BF61" s="50"/>
      <c r="BG61" s="59"/>
      <c r="BH61" s="60"/>
      <c r="BI61" s="17"/>
      <c r="BJ61" s="17"/>
      <c r="BK61" s="58"/>
      <c r="BL61" s="50"/>
      <c r="BM61" s="50"/>
      <c r="BN61" s="50"/>
      <c r="BO61" s="50"/>
      <c r="BP61" s="50"/>
      <c r="BQ61" s="50"/>
      <c r="BR61" s="59"/>
      <c r="BS61" s="60"/>
      <c r="BT61" s="17"/>
      <c r="BU61" s="17"/>
      <c r="BV61" s="58"/>
      <c r="BW61" s="50"/>
      <c r="BX61" s="50"/>
      <c r="BY61" s="50"/>
      <c r="BZ61" s="50"/>
      <c r="CA61" s="50"/>
      <c r="CB61" s="50"/>
      <c r="CC61" s="59"/>
      <c r="CD61" s="60"/>
      <c r="CE61" s="17"/>
      <c r="CF61" s="17"/>
      <c r="CG61" s="58"/>
      <c r="CH61" s="50"/>
      <c r="CI61" s="50"/>
      <c r="CJ61" s="50"/>
      <c r="CK61" s="50"/>
      <c r="CL61" s="50"/>
      <c r="CM61" s="50"/>
      <c r="CN61" s="59"/>
      <c r="CO61" s="60"/>
      <c r="CP61" s="17"/>
      <c r="CQ61" s="17"/>
      <c r="CR61" s="58"/>
      <c r="CS61" s="50"/>
      <c r="CT61" s="50"/>
      <c r="CU61" s="50"/>
      <c r="CV61" s="50"/>
      <c r="CW61" s="50"/>
      <c r="CX61" s="50"/>
      <c r="CY61" s="59"/>
      <c r="CZ61" s="60"/>
      <c r="DA61" s="17"/>
      <c r="DB61" s="17"/>
      <c r="DC61" s="58"/>
      <c r="DD61" s="50"/>
      <c r="DE61" s="50"/>
      <c r="DF61" s="50"/>
      <c r="DG61" s="50"/>
      <c r="DH61" s="50"/>
      <c r="DI61" s="50"/>
      <c r="DJ61" s="59"/>
      <c r="DK61" s="60"/>
      <c r="DL61" s="17"/>
      <c r="DM61" s="17"/>
      <c r="DN61" s="58"/>
      <c r="DO61" s="50"/>
      <c r="DP61" s="50"/>
      <c r="DQ61" s="50"/>
      <c r="DR61" s="50"/>
      <c r="DS61" s="50"/>
      <c r="DT61" s="50"/>
      <c r="DU61" s="59"/>
      <c r="DV61" s="60"/>
      <c r="DW61" s="17"/>
      <c r="DX61" s="17"/>
      <c r="DY61" s="58"/>
      <c r="DZ61" s="50"/>
      <c r="EA61" s="50"/>
      <c r="EB61" s="50"/>
      <c r="EC61" s="50"/>
      <c r="ED61" s="50"/>
      <c r="EE61" s="50"/>
      <c r="EF61" s="59"/>
      <c r="EG61" s="60"/>
      <c r="EH61" s="17"/>
      <c r="EI61" s="17"/>
      <c r="EJ61" s="58"/>
      <c r="EK61" s="50"/>
      <c r="EL61" s="50"/>
      <c r="EM61" s="50"/>
      <c r="EN61" s="50"/>
      <c r="EO61" s="50"/>
      <c r="EP61" s="50"/>
      <c r="EQ61" s="59"/>
      <c r="ER61" s="60"/>
      <c r="ES61" s="17"/>
      <c r="ET61" s="17"/>
      <c r="EU61" s="58"/>
      <c r="EV61" s="50"/>
      <c r="EW61" s="50"/>
      <c r="EX61" s="50"/>
      <c r="EY61" s="50"/>
      <c r="EZ61" s="50"/>
      <c r="FA61" s="50"/>
      <c r="FB61" s="59"/>
      <c r="FC61" s="60"/>
      <c r="FD61" s="17"/>
      <c r="FE61" s="17"/>
      <c r="FF61" s="58"/>
      <c r="FG61" s="50"/>
      <c r="FH61" s="50"/>
      <c r="FI61" s="50"/>
      <c r="FJ61" s="50"/>
      <c r="FK61" s="50"/>
      <c r="FL61" s="50"/>
      <c r="FM61" s="59"/>
      <c r="FN61" s="60"/>
      <c r="FO61" s="17"/>
      <c r="FP61" s="17"/>
      <c r="FQ61" s="58"/>
      <c r="FR61" s="50"/>
      <c r="FS61" s="50"/>
      <c r="FT61" s="50"/>
      <c r="FU61" s="50"/>
      <c r="FV61" s="50"/>
      <c r="FW61" s="50"/>
      <c r="FX61" s="59"/>
      <c r="FY61" s="60"/>
      <c r="FZ61" s="17"/>
      <c r="GA61" s="17"/>
      <c r="GB61" s="58"/>
      <c r="GC61" s="50"/>
      <c r="GD61" s="50"/>
      <c r="GE61" s="50"/>
      <c r="GF61" s="50"/>
      <c r="GG61" s="50"/>
      <c r="GH61" s="50"/>
      <c r="GI61" s="59"/>
      <c r="GJ61" s="60"/>
      <c r="GK61" s="17"/>
      <c r="GL61" s="17"/>
      <c r="GM61" s="58"/>
      <c r="GN61" s="50"/>
      <c r="GO61" s="50"/>
      <c r="GP61" s="50"/>
      <c r="GQ61" s="50"/>
      <c r="GR61" s="50"/>
      <c r="GS61" s="50"/>
      <c r="GT61" s="59"/>
      <c r="GU61" s="60"/>
      <c r="GV61" s="17"/>
      <c r="GW61" s="17"/>
      <c r="GX61" s="58"/>
      <c r="GY61" s="50"/>
      <c r="GZ61" s="50"/>
      <c r="HA61" s="50"/>
      <c r="HB61" s="50"/>
      <c r="HC61" s="50"/>
      <c r="HD61" s="50"/>
      <c r="HE61" s="59"/>
      <c r="HF61" s="60"/>
      <c r="HG61" s="17"/>
      <c r="HH61" s="17"/>
      <c r="HI61" s="58"/>
      <c r="HJ61" s="50"/>
      <c r="HK61" s="50"/>
      <c r="HL61" s="50"/>
      <c r="HM61" s="50"/>
      <c r="HN61" s="50"/>
      <c r="HO61" s="50"/>
      <c r="HP61" s="59"/>
      <c r="HQ61" s="60"/>
      <c r="HR61" s="17"/>
      <c r="HS61" s="17"/>
    </row>
    <row r="62" spans="1:227" x14ac:dyDescent="0.3">
      <c r="A62" s="65"/>
      <c r="B62" s="69"/>
      <c r="C62" s="67"/>
      <c r="D62" s="67"/>
      <c r="E62" s="59"/>
      <c r="F62" s="59"/>
      <c r="G62" s="17"/>
      <c r="H62" s="58"/>
      <c r="I62" s="50"/>
      <c r="J62" s="50"/>
      <c r="K62" s="50"/>
      <c r="L62" s="50"/>
      <c r="M62" s="50"/>
      <c r="N62" s="50"/>
      <c r="O62" s="59"/>
      <c r="P62" s="60"/>
      <c r="Q62" s="17"/>
      <c r="R62" s="17"/>
      <c r="S62" s="58"/>
      <c r="T62" s="50"/>
      <c r="U62" s="50"/>
      <c r="V62" s="50"/>
      <c r="W62" s="50"/>
      <c r="X62" s="50"/>
      <c r="Y62" s="50"/>
      <c r="Z62" s="59"/>
      <c r="AA62" s="60"/>
      <c r="AB62" s="17"/>
      <c r="AC62" s="17"/>
      <c r="AD62" s="58"/>
      <c r="AE62" s="50"/>
      <c r="AF62" s="50"/>
      <c r="AG62" s="50"/>
      <c r="AH62" s="50"/>
      <c r="AI62" s="50"/>
      <c r="AJ62" s="50"/>
      <c r="AK62" s="59"/>
      <c r="AL62" s="60"/>
      <c r="AM62" s="17"/>
      <c r="AN62" s="17"/>
      <c r="AO62" s="58"/>
      <c r="AP62" s="50"/>
      <c r="AQ62" s="50"/>
      <c r="AR62" s="50"/>
      <c r="AS62" s="50"/>
      <c r="AT62" s="50"/>
      <c r="AU62" s="50"/>
      <c r="AV62" s="59"/>
      <c r="AW62" s="60"/>
      <c r="AX62" s="17"/>
      <c r="AY62" s="17"/>
      <c r="AZ62" s="58"/>
      <c r="BA62" s="50"/>
      <c r="BB62" s="50"/>
      <c r="BC62" s="50"/>
      <c r="BD62" s="50"/>
      <c r="BE62" s="50"/>
      <c r="BF62" s="50"/>
      <c r="BG62" s="59"/>
      <c r="BH62" s="60"/>
      <c r="BI62" s="17"/>
      <c r="BJ62" s="17"/>
      <c r="BK62" s="58"/>
      <c r="BL62" s="50"/>
      <c r="BM62" s="50"/>
      <c r="BN62" s="50"/>
      <c r="BO62" s="50"/>
      <c r="BP62" s="50"/>
      <c r="BQ62" s="50"/>
      <c r="BR62" s="59"/>
      <c r="BS62" s="60"/>
      <c r="BT62" s="17"/>
      <c r="BU62" s="17"/>
      <c r="BV62" s="58"/>
      <c r="BW62" s="50"/>
      <c r="BX62" s="50"/>
      <c r="BY62" s="50"/>
      <c r="BZ62" s="50"/>
      <c r="CA62" s="50"/>
      <c r="CB62" s="50"/>
      <c r="CC62" s="59"/>
      <c r="CD62" s="60"/>
      <c r="CE62" s="17"/>
      <c r="CF62" s="17"/>
      <c r="CG62" s="58"/>
      <c r="CH62" s="50"/>
      <c r="CI62" s="50"/>
      <c r="CJ62" s="50"/>
      <c r="CK62" s="50"/>
      <c r="CL62" s="50"/>
      <c r="CM62" s="50"/>
      <c r="CN62" s="59"/>
      <c r="CO62" s="60"/>
      <c r="CP62" s="17"/>
      <c r="CQ62" s="17"/>
      <c r="CR62" s="58"/>
      <c r="CS62" s="50"/>
      <c r="CT62" s="50"/>
      <c r="CU62" s="50"/>
      <c r="CV62" s="50"/>
      <c r="CW62" s="50"/>
      <c r="CX62" s="50"/>
      <c r="CY62" s="59"/>
      <c r="CZ62" s="60"/>
      <c r="DA62" s="17"/>
      <c r="DB62" s="17"/>
      <c r="DC62" s="58"/>
      <c r="DD62" s="50"/>
      <c r="DE62" s="50"/>
      <c r="DF62" s="50"/>
      <c r="DG62" s="50"/>
      <c r="DH62" s="50"/>
      <c r="DI62" s="50"/>
      <c r="DJ62" s="59"/>
      <c r="DK62" s="60"/>
      <c r="DL62" s="17"/>
      <c r="DM62" s="17"/>
      <c r="DN62" s="58"/>
      <c r="DO62" s="50"/>
      <c r="DP62" s="50"/>
      <c r="DQ62" s="50"/>
      <c r="DR62" s="50"/>
      <c r="DS62" s="50"/>
      <c r="DT62" s="50"/>
      <c r="DU62" s="59"/>
      <c r="DV62" s="60"/>
      <c r="DW62" s="17"/>
      <c r="DX62" s="17"/>
      <c r="DY62" s="58"/>
      <c r="DZ62" s="50"/>
      <c r="EA62" s="50"/>
      <c r="EB62" s="50"/>
      <c r="EC62" s="50"/>
      <c r="ED62" s="50"/>
      <c r="EE62" s="50"/>
      <c r="EF62" s="59"/>
      <c r="EG62" s="60"/>
      <c r="EH62" s="17"/>
      <c r="EI62" s="17"/>
      <c r="EJ62" s="58"/>
      <c r="EK62" s="50"/>
      <c r="EL62" s="50"/>
      <c r="EM62" s="50"/>
      <c r="EN62" s="50"/>
      <c r="EO62" s="50"/>
      <c r="EP62" s="50"/>
      <c r="EQ62" s="59"/>
      <c r="ER62" s="60"/>
      <c r="ES62" s="17"/>
      <c r="ET62" s="17"/>
      <c r="EU62" s="58"/>
      <c r="EV62" s="50"/>
      <c r="EW62" s="50"/>
      <c r="EX62" s="50"/>
      <c r="EY62" s="50"/>
      <c r="EZ62" s="50"/>
      <c r="FA62" s="50"/>
      <c r="FB62" s="59"/>
      <c r="FC62" s="60"/>
      <c r="FD62" s="17"/>
      <c r="FE62" s="17"/>
      <c r="FF62" s="58"/>
      <c r="FG62" s="50"/>
      <c r="FH62" s="50"/>
      <c r="FI62" s="50"/>
      <c r="FJ62" s="50"/>
      <c r="FK62" s="50"/>
      <c r="FL62" s="50"/>
      <c r="FM62" s="59"/>
      <c r="FN62" s="60"/>
      <c r="FO62" s="17"/>
      <c r="FP62" s="17"/>
      <c r="FQ62" s="58"/>
      <c r="FR62" s="50"/>
      <c r="FS62" s="50"/>
      <c r="FT62" s="50"/>
      <c r="FU62" s="50"/>
      <c r="FV62" s="50"/>
      <c r="FW62" s="50"/>
      <c r="FX62" s="59"/>
      <c r="FY62" s="60"/>
      <c r="FZ62" s="17"/>
      <c r="GA62" s="17"/>
      <c r="GB62" s="58"/>
      <c r="GC62" s="50"/>
      <c r="GD62" s="50"/>
      <c r="GE62" s="50"/>
      <c r="GF62" s="50"/>
      <c r="GG62" s="50"/>
      <c r="GH62" s="50"/>
      <c r="GI62" s="59"/>
      <c r="GJ62" s="60"/>
      <c r="GK62" s="17"/>
      <c r="GL62" s="17"/>
      <c r="GM62" s="58"/>
      <c r="GN62" s="50"/>
      <c r="GO62" s="50"/>
      <c r="GP62" s="50"/>
      <c r="GQ62" s="50"/>
      <c r="GR62" s="50"/>
      <c r="GS62" s="50"/>
      <c r="GT62" s="59"/>
      <c r="GU62" s="60"/>
      <c r="GV62" s="17"/>
      <c r="GW62" s="17"/>
      <c r="GX62" s="58"/>
      <c r="GY62" s="50"/>
      <c r="GZ62" s="50"/>
      <c r="HA62" s="50"/>
      <c r="HB62" s="50"/>
      <c r="HC62" s="50"/>
      <c r="HD62" s="50"/>
      <c r="HE62" s="59"/>
      <c r="HF62" s="60"/>
      <c r="HG62" s="17"/>
      <c r="HH62" s="17"/>
      <c r="HI62" s="58"/>
      <c r="HJ62" s="50"/>
      <c r="HK62" s="50"/>
      <c r="HL62" s="50"/>
      <c r="HM62" s="50"/>
      <c r="HN62" s="50"/>
      <c r="HO62" s="50"/>
      <c r="HP62" s="59"/>
      <c r="HQ62" s="60"/>
      <c r="HR62" s="17"/>
      <c r="HS62" s="17"/>
    </row>
    <row r="63" spans="1:227" x14ac:dyDescent="0.3">
      <c r="A63" s="65"/>
      <c r="B63" s="66"/>
      <c r="C63" s="67"/>
      <c r="D63" s="67"/>
      <c r="E63" s="59"/>
      <c r="F63" s="59"/>
      <c r="G63" s="17"/>
      <c r="H63" s="58"/>
      <c r="I63" s="50"/>
      <c r="J63" s="50"/>
      <c r="K63" s="50"/>
      <c r="L63" s="50"/>
      <c r="M63" s="50"/>
      <c r="N63" s="50"/>
      <c r="O63" s="59"/>
      <c r="P63" s="60"/>
      <c r="Q63" s="17"/>
      <c r="R63" s="17"/>
      <c r="S63" s="58"/>
      <c r="T63" s="50"/>
      <c r="U63" s="50"/>
      <c r="V63" s="50"/>
      <c r="W63" s="50"/>
      <c r="X63" s="50"/>
      <c r="Y63" s="50"/>
      <c r="Z63" s="59"/>
      <c r="AA63" s="60"/>
      <c r="AB63" s="17"/>
      <c r="AC63" s="17"/>
      <c r="AD63" s="58"/>
      <c r="AE63" s="50"/>
      <c r="AF63" s="50"/>
      <c r="AG63" s="50"/>
      <c r="AH63" s="50"/>
      <c r="AI63" s="50"/>
      <c r="AJ63" s="50"/>
      <c r="AK63" s="59"/>
      <c r="AL63" s="60"/>
      <c r="AM63" s="17"/>
      <c r="AN63" s="17"/>
      <c r="AO63" s="58"/>
      <c r="AP63" s="50"/>
      <c r="AQ63" s="50"/>
      <c r="AR63" s="50"/>
      <c r="AS63" s="50"/>
      <c r="AT63" s="50"/>
      <c r="AU63" s="50"/>
      <c r="AV63" s="59"/>
      <c r="AW63" s="60"/>
      <c r="AX63" s="17"/>
      <c r="AY63" s="17"/>
      <c r="AZ63" s="58"/>
      <c r="BA63" s="50"/>
      <c r="BB63" s="50"/>
      <c r="BC63" s="50"/>
      <c r="BD63" s="50"/>
      <c r="BE63" s="50"/>
      <c r="BF63" s="50"/>
      <c r="BG63" s="59"/>
      <c r="BH63" s="60"/>
      <c r="BI63" s="17"/>
      <c r="BJ63" s="17"/>
      <c r="BK63" s="58"/>
      <c r="BL63" s="50"/>
      <c r="BM63" s="50"/>
      <c r="BN63" s="50"/>
      <c r="BO63" s="50"/>
      <c r="BP63" s="50"/>
      <c r="BQ63" s="50"/>
      <c r="BR63" s="59"/>
      <c r="BS63" s="60"/>
      <c r="BT63" s="17"/>
      <c r="BU63" s="17"/>
      <c r="BV63" s="58"/>
      <c r="BW63" s="50"/>
      <c r="BX63" s="50"/>
      <c r="BY63" s="50"/>
      <c r="BZ63" s="50"/>
      <c r="CA63" s="50"/>
      <c r="CB63" s="50"/>
      <c r="CC63" s="59"/>
      <c r="CD63" s="60"/>
      <c r="CE63" s="17"/>
      <c r="CF63" s="17"/>
      <c r="CG63" s="58"/>
      <c r="CH63" s="50"/>
      <c r="CI63" s="50"/>
      <c r="CJ63" s="50"/>
      <c r="CK63" s="50"/>
      <c r="CL63" s="50"/>
      <c r="CM63" s="50"/>
      <c r="CN63" s="59"/>
      <c r="CO63" s="60"/>
      <c r="CP63" s="17"/>
      <c r="CQ63" s="17"/>
      <c r="CR63" s="58"/>
      <c r="CS63" s="50"/>
      <c r="CT63" s="50"/>
      <c r="CU63" s="50"/>
      <c r="CV63" s="50"/>
      <c r="CW63" s="50"/>
      <c r="CX63" s="50"/>
      <c r="CY63" s="59"/>
      <c r="CZ63" s="60"/>
      <c r="DA63" s="17"/>
      <c r="DB63" s="17"/>
      <c r="DC63" s="58"/>
      <c r="DD63" s="50"/>
      <c r="DE63" s="50"/>
      <c r="DF63" s="50"/>
      <c r="DG63" s="50"/>
      <c r="DH63" s="50"/>
      <c r="DI63" s="50"/>
      <c r="DJ63" s="59"/>
      <c r="DK63" s="60"/>
      <c r="DL63" s="17"/>
      <c r="DM63" s="17"/>
      <c r="DN63" s="58"/>
      <c r="DO63" s="50"/>
      <c r="DP63" s="50"/>
      <c r="DQ63" s="50"/>
      <c r="DR63" s="50"/>
      <c r="DS63" s="50"/>
      <c r="DT63" s="50"/>
      <c r="DU63" s="59"/>
      <c r="DV63" s="60"/>
      <c r="DW63" s="17"/>
      <c r="DX63" s="17"/>
      <c r="DY63" s="58"/>
      <c r="DZ63" s="50"/>
      <c r="EA63" s="50"/>
      <c r="EB63" s="50"/>
      <c r="EC63" s="50"/>
      <c r="ED63" s="50"/>
      <c r="EE63" s="50"/>
      <c r="EF63" s="59"/>
      <c r="EG63" s="60"/>
      <c r="EH63" s="17"/>
      <c r="EI63" s="17"/>
      <c r="EJ63" s="58"/>
      <c r="EK63" s="50"/>
      <c r="EL63" s="50"/>
      <c r="EM63" s="50"/>
      <c r="EN63" s="50"/>
      <c r="EO63" s="50"/>
      <c r="EP63" s="50"/>
      <c r="EQ63" s="59"/>
      <c r="ER63" s="60"/>
      <c r="ES63" s="17"/>
      <c r="ET63" s="17"/>
      <c r="EU63" s="58"/>
      <c r="EV63" s="50"/>
      <c r="EW63" s="50"/>
      <c r="EX63" s="50"/>
      <c r="EY63" s="50"/>
      <c r="EZ63" s="50"/>
      <c r="FA63" s="50"/>
      <c r="FB63" s="59"/>
      <c r="FC63" s="60"/>
      <c r="FD63" s="17"/>
      <c r="FE63" s="17"/>
      <c r="FF63" s="58"/>
      <c r="FG63" s="50"/>
      <c r="FH63" s="50"/>
      <c r="FI63" s="50"/>
      <c r="FJ63" s="50"/>
      <c r="FK63" s="50"/>
      <c r="FL63" s="50"/>
      <c r="FM63" s="59"/>
      <c r="FN63" s="60"/>
      <c r="FO63" s="17"/>
      <c r="FP63" s="17"/>
      <c r="FQ63" s="58"/>
      <c r="FR63" s="50"/>
      <c r="FS63" s="50"/>
      <c r="FT63" s="50"/>
      <c r="FU63" s="50"/>
      <c r="FV63" s="50"/>
      <c r="FW63" s="50"/>
      <c r="FX63" s="59"/>
      <c r="FY63" s="60"/>
      <c r="FZ63" s="17"/>
      <c r="GA63" s="17"/>
      <c r="GB63" s="58"/>
      <c r="GC63" s="50"/>
      <c r="GD63" s="50"/>
      <c r="GE63" s="50"/>
      <c r="GF63" s="50"/>
      <c r="GG63" s="50"/>
      <c r="GH63" s="50"/>
      <c r="GI63" s="59"/>
      <c r="GJ63" s="60"/>
      <c r="GK63" s="17"/>
      <c r="GL63" s="17"/>
      <c r="GM63" s="58"/>
      <c r="GN63" s="50"/>
      <c r="GO63" s="50"/>
      <c r="GP63" s="50"/>
      <c r="GQ63" s="50"/>
      <c r="GR63" s="50"/>
      <c r="GS63" s="50"/>
      <c r="GT63" s="59"/>
      <c r="GU63" s="60"/>
      <c r="GV63" s="17"/>
      <c r="GW63" s="17"/>
      <c r="GX63" s="58"/>
      <c r="GY63" s="50"/>
      <c r="GZ63" s="50"/>
      <c r="HA63" s="50"/>
      <c r="HB63" s="50"/>
      <c r="HC63" s="50"/>
      <c r="HD63" s="50"/>
      <c r="HE63" s="59"/>
      <c r="HF63" s="60"/>
      <c r="HG63" s="17"/>
      <c r="HH63" s="17"/>
      <c r="HI63" s="58"/>
      <c r="HJ63" s="50"/>
      <c r="HK63" s="50"/>
      <c r="HL63" s="50"/>
      <c r="HM63" s="50"/>
      <c r="HN63" s="50"/>
      <c r="HO63" s="50"/>
      <c r="HP63" s="59"/>
      <c r="HQ63" s="60"/>
      <c r="HR63" s="17"/>
      <c r="HS63" s="17"/>
    </row>
    <row r="64" spans="1:227" x14ac:dyDescent="0.3">
      <c r="A64" s="65"/>
      <c r="B64" s="66"/>
      <c r="C64" s="67"/>
      <c r="D64" s="67"/>
      <c r="E64" s="59"/>
      <c r="F64" s="59"/>
      <c r="G64" s="17"/>
      <c r="H64" s="58"/>
      <c r="I64" s="50"/>
      <c r="J64" s="50"/>
      <c r="K64" s="50"/>
      <c r="L64" s="50"/>
      <c r="M64" s="50"/>
      <c r="N64" s="50"/>
      <c r="O64" s="59"/>
      <c r="P64" s="60"/>
      <c r="Q64" s="17"/>
      <c r="R64" s="17"/>
      <c r="S64" s="58"/>
      <c r="T64" s="50"/>
      <c r="U64" s="50"/>
      <c r="V64" s="50"/>
      <c r="W64" s="50"/>
      <c r="X64" s="50"/>
      <c r="Y64" s="50"/>
      <c r="Z64" s="59"/>
      <c r="AA64" s="60"/>
      <c r="AB64" s="17"/>
      <c r="AC64" s="17"/>
      <c r="AD64" s="58"/>
      <c r="AE64" s="50"/>
      <c r="AF64" s="50"/>
      <c r="AG64" s="50"/>
      <c r="AH64" s="50"/>
      <c r="AI64" s="50"/>
      <c r="AJ64" s="50"/>
      <c r="AK64" s="59"/>
      <c r="AL64" s="60"/>
      <c r="AM64" s="17"/>
      <c r="AN64" s="17"/>
      <c r="AO64" s="58"/>
      <c r="AP64" s="50"/>
      <c r="AQ64" s="50"/>
      <c r="AR64" s="50"/>
      <c r="AS64" s="50"/>
      <c r="AT64" s="50"/>
      <c r="AU64" s="50"/>
      <c r="AV64" s="59"/>
      <c r="AW64" s="60"/>
      <c r="AX64" s="17"/>
      <c r="AY64" s="17"/>
      <c r="AZ64" s="58"/>
      <c r="BA64" s="50"/>
      <c r="BB64" s="50"/>
      <c r="BC64" s="50"/>
      <c r="BD64" s="50"/>
      <c r="BE64" s="50"/>
      <c r="BF64" s="50"/>
      <c r="BG64" s="59"/>
      <c r="BH64" s="60"/>
      <c r="BI64" s="17"/>
      <c r="BJ64" s="17"/>
      <c r="BK64" s="58"/>
      <c r="BL64" s="50"/>
      <c r="BM64" s="50"/>
      <c r="BN64" s="50"/>
      <c r="BO64" s="50"/>
      <c r="BP64" s="50"/>
      <c r="BQ64" s="50"/>
      <c r="BR64" s="59"/>
      <c r="BS64" s="60"/>
      <c r="BT64" s="17"/>
      <c r="BU64" s="17"/>
      <c r="BV64" s="58"/>
      <c r="BW64" s="50"/>
      <c r="BX64" s="50"/>
      <c r="BY64" s="50"/>
      <c r="BZ64" s="50"/>
      <c r="CA64" s="50"/>
      <c r="CB64" s="50"/>
      <c r="CC64" s="59"/>
      <c r="CD64" s="60"/>
      <c r="CE64" s="17"/>
      <c r="CF64" s="17"/>
      <c r="CG64" s="58"/>
      <c r="CH64" s="50"/>
      <c r="CI64" s="50"/>
      <c r="CJ64" s="50"/>
      <c r="CK64" s="50"/>
      <c r="CL64" s="50"/>
      <c r="CM64" s="50"/>
      <c r="CN64" s="59"/>
      <c r="CO64" s="60"/>
      <c r="CP64" s="17"/>
      <c r="CQ64" s="17"/>
      <c r="CR64" s="58"/>
      <c r="CS64" s="50"/>
      <c r="CT64" s="50"/>
      <c r="CU64" s="50"/>
      <c r="CV64" s="50"/>
      <c r="CW64" s="50"/>
      <c r="CX64" s="50"/>
      <c r="CY64" s="59"/>
      <c r="CZ64" s="60"/>
      <c r="DA64" s="17"/>
      <c r="DB64" s="17"/>
      <c r="DC64" s="58"/>
      <c r="DD64" s="50"/>
      <c r="DE64" s="50"/>
      <c r="DF64" s="50"/>
      <c r="DG64" s="50"/>
      <c r="DH64" s="50"/>
      <c r="DI64" s="50"/>
      <c r="DJ64" s="59"/>
      <c r="DK64" s="60"/>
      <c r="DL64" s="17"/>
      <c r="DM64" s="17"/>
      <c r="DN64" s="58"/>
      <c r="DO64" s="50"/>
      <c r="DP64" s="50"/>
      <c r="DQ64" s="50"/>
      <c r="DR64" s="50"/>
      <c r="DS64" s="50"/>
      <c r="DT64" s="50"/>
      <c r="DU64" s="59"/>
      <c r="DV64" s="60"/>
      <c r="DW64" s="17"/>
      <c r="DX64" s="17"/>
      <c r="DY64" s="58"/>
      <c r="DZ64" s="50"/>
      <c r="EA64" s="50"/>
      <c r="EB64" s="50"/>
      <c r="EC64" s="50"/>
      <c r="ED64" s="50"/>
      <c r="EE64" s="50"/>
      <c r="EF64" s="59"/>
      <c r="EG64" s="60"/>
      <c r="EH64" s="17"/>
      <c r="EI64" s="17"/>
      <c r="EJ64" s="58"/>
      <c r="EK64" s="50"/>
      <c r="EL64" s="50"/>
      <c r="EM64" s="50"/>
      <c r="EN64" s="50"/>
      <c r="EO64" s="50"/>
      <c r="EP64" s="50"/>
      <c r="EQ64" s="59"/>
      <c r="ER64" s="60"/>
      <c r="ES64" s="17"/>
      <c r="ET64" s="17"/>
      <c r="EU64" s="58"/>
      <c r="EV64" s="50"/>
      <c r="EW64" s="50"/>
      <c r="EX64" s="50"/>
      <c r="EY64" s="50"/>
      <c r="EZ64" s="50"/>
      <c r="FA64" s="50"/>
      <c r="FB64" s="59"/>
      <c r="FC64" s="60"/>
      <c r="FD64" s="17"/>
      <c r="FE64" s="17"/>
      <c r="FF64" s="58"/>
      <c r="FG64" s="50"/>
      <c r="FH64" s="50"/>
      <c r="FI64" s="50"/>
      <c r="FJ64" s="50"/>
      <c r="FK64" s="50"/>
      <c r="FL64" s="50"/>
      <c r="FM64" s="59"/>
      <c r="FN64" s="60"/>
      <c r="FO64" s="17"/>
      <c r="FP64" s="17"/>
      <c r="FQ64" s="58"/>
      <c r="FR64" s="50"/>
      <c r="FS64" s="50"/>
      <c r="FT64" s="50"/>
      <c r="FU64" s="50"/>
      <c r="FV64" s="50"/>
      <c r="FW64" s="50"/>
      <c r="FX64" s="59"/>
      <c r="FY64" s="60"/>
      <c r="FZ64" s="17"/>
      <c r="GA64" s="17"/>
      <c r="GB64" s="58"/>
      <c r="GC64" s="50"/>
      <c r="GD64" s="50"/>
      <c r="GE64" s="50"/>
      <c r="GF64" s="50"/>
      <c r="GG64" s="50"/>
      <c r="GH64" s="50"/>
      <c r="GI64" s="59"/>
      <c r="GJ64" s="60"/>
      <c r="GK64" s="17"/>
      <c r="GL64" s="17"/>
      <c r="GM64" s="58"/>
      <c r="GN64" s="50"/>
      <c r="GO64" s="50"/>
      <c r="GP64" s="50"/>
      <c r="GQ64" s="50"/>
      <c r="GR64" s="50"/>
      <c r="GS64" s="50"/>
      <c r="GT64" s="59"/>
      <c r="GU64" s="60"/>
      <c r="GV64" s="17"/>
      <c r="GW64" s="17"/>
      <c r="GX64" s="58"/>
      <c r="GY64" s="50"/>
      <c r="GZ64" s="50"/>
      <c r="HA64" s="50"/>
      <c r="HB64" s="50"/>
      <c r="HC64" s="50"/>
      <c r="HD64" s="50"/>
      <c r="HE64" s="59"/>
      <c r="HF64" s="60"/>
      <c r="HG64" s="17"/>
      <c r="HH64" s="17"/>
      <c r="HI64" s="58"/>
      <c r="HJ64" s="50"/>
      <c r="HK64" s="50"/>
      <c r="HL64" s="50"/>
      <c r="HM64" s="50"/>
      <c r="HN64" s="50"/>
      <c r="HO64" s="50"/>
      <c r="HP64" s="59"/>
      <c r="HQ64" s="60"/>
      <c r="HR64" s="17"/>
      <c r="HS64" s="17"/>
    </row>
    <row r="65" spans="1:227" x14ac:dyDescent="0.3">
      <c r="A65" s="65"/>
      <c r="B65" s="66"/>
      <c r="C65" s="67"/>
      <c r="D65" s="67"/>
      <c r="E65" s="59"/>
      <c r="F65" s="59"/>
      <c r="G65" s="17"/>
      <c r="H65" s="58"/>
      <c r="I65" s="50"/>
      <c r="J65" s="50"/>
      <c r="K65" s="50"/>
      <c r="L65" s="50"/>
      <c r="M65" s="50"/>
      <c r="N65" s="50"/>
      <c r="O65" s="59"/>
      <c r="P65" s="60"/>
      <c r="Q65" s="17"/>
      <c r="R65" s="17"/>
      <c r="S65" s="58"/>
      <c r="T65" s="50"/>
      <c r="U65" s="50"/>
      <c r="V65" s="50"/>
      <c r="W65" s="50"/>
      <c r="X65" s="50"/>
      <c r="Y65" s="50"/>
      <c r="Z65" s="59"/>
      <c r="AA65" s="60"/>
      <c r="AB65" s="17"/>
      <c r="AC65" s="17"/>
      <c r="AD65" s="58"/>
      <c r="AE65" s="50"/>
      <c r="AF65" s="50"/>
      <c r="AG65" s="50"/>
      <c r="AH65" s="50"/>
      <c r="AI65" s="50"/>
      <c r="AJ65" s="50"/>
      <c r="AK65" s="59"/>
      <c r="AL65" s="60"/>
      <c r="AM65" s="17"/>
      <c r="AN65" s="17"/>
      <c r="AO65" s="58"/>
      <c r="AP65" s="50"/>
      <c r="AQ65" s="50"/>
      <c r="AR65" s="50"/>
      <c r="AS65" s="50"/>
      <c r="AT65" s="50"/>
      <c r="AU65" s="50"/>
      <c r="AV65" s="59"/>
      <c r="AW65" s="60"/>
      <c r="AX65" s="17"/>
      <c r="AY65" s="17"/>
      <c r="AZ65" s="58"/>
      <c r="BA65" s="50"/>
      <c r="BB65" s="50"/>
      <c r="BC65" s="50"/>
      <c r="BD65" s="50"/>
      <c r="BE65" s="50"/>
      <c r="BF65" s="50"/>
      <c r="BG65" s="59"/>
      <c r="BH65" s="60"/>
      <c r="BI65" s="17"/>
      <c r="BJ65" s="17"/>
      <c r="BK65" s="58"/>
      <c r="BL65" s="50"/>
      <c r="BM65" s="50"/>
      <c r="BN65" s="50"/>
      <c r="BO65" s="50"/>
      <c r="BP65" s="50"/>
      <c r="BQ65" s="50"/>
      <c r="BR65" s="59"/>
      <c r="BS65" s="60"/>
      <c r="BT65" s="17"/>
      <c r="BU65" s="17"/>
      <c r="BV65" s="58"/>
      <c r="BW65" s="50"/>
      <c r="BX65" s="50"/>
      <c r="BY65" s="50"/>
      <c r="BZ65" s="50"/>
      <c r="CA65" s="50"/>
      <c r="CB65" s="50"/>
      <c r="CC65" s="59"/>
      <c r="CD65" s="60"/>
      <c r="CE65" s="17"/>
      <c r="CF65" s="17"/>
      <c r="CG65" s="58"/>
      <c r="CH65" s="50"/>
      <c r="CI65" s="50"/>
      <c r="CJ65" s="50"/>
      <c r="CK65" s="50"/>
      <c r="CL65" s="50"/>
      <c r="CM65" s="50"/>
      <c r="CN65" s="59"/>
      <c r="CO65" s="60"/>
      <c r="CP65" s="17"/>
      <c r="CQ65" s="17"/>
      <c r="CR65" s="58"/>
      <c r="CS65" s="50"/>
      <c r="CT65" s="50"/>
      <c r="CU65" s="50"/>
      <c r="CV65" s="50"/>
      <c r="CW65" s="50"/>
      <c r="CX65" s="50"/>
      <c r="CY65" s="59"/>
      <c r="CZ65" s="60"/>
      <c r="DA65" s="17"/>
      <c r="DB65" s="17"/>
      <c r="DC65" s="58"/>
      <c r="DD65" s="50"/>
      <c r="DE65" s="50"/>
      <c r="DF65" s="50"/>
      <c r="DG65" s="50"/>
      <c r="DH65" s="50"/>
      <c r="DI65" s="50"/>
      <c r="DJ65" s="59"/>
      <c r="DK65" s="60"/>
      <c r="DL65" s="17"/>
      <c r="DM65" s="17"/>
      <c r="DN65" s="58"/>
      <c r="DO65" s="50"/>
      <c r="DP65" s="50"/>
      <c r="DQ65" s="50"/>
      <c r="DR65" s="50"/>
      <c r="DS65" s="50"/>
      <c r="DT65" s="50"/>
      <c r="DU65" s="59"/>
      <c r="DV65" s="60"/>
      <c r="DW65" s="17"/>
      <c r="DX65" s="17"/>
      <c r="DY65" s="58"/>
      <c r="DZ65" s="50"/>
      <c r="EA65" s="50"/>
      <c r="EB65" s="50"/>
      <c r="EC65" s="50"/>
      <c r="ED65" s="50"/>
      <c r="EE65" s="50"/>
      <c r="EF65" s="59"/>
      <c r="EG65" s="60"/>
      <c r="EH65" s="17"/>
      <c r="EI65" s="17"/>
      <c r="EJ65" s="58"/>
      <c r="EK65" s="50"/>
      <c r="EL65" s="50"/>
      <c r="EM65" s="50"/>
      <c r="EN65" s="50"/>
      <c r="EO65" s="50"/>
      <c r="EP65" s="50"/>
      <c r="EQ65" s="59"/>
      <c r="ER65" s="60"/>
      <c r="ES65" s="17"/>
      <c r="ET65" s="17"/>
      <c r="EU65" s="58"/>
      <c r="EV65" s="50"/>
      <c r="EW65" s="50"/>
      <c r="EX65" s="50"/>
      <c r="EY65" s="50"/>
      <c r="EZ65" s="50"/>
      <c r="FA65" s="50"/>
      <c r="FB65" s="59"/>
      <c r="FC65" s="60"/>
      <c r="FD65" s="17"/>
      <c r="FE65" s="17"/>
      <c r="FF65" s="58"/>
      <c r="FG65" s="50"/>
      <c r="FH65" s="50"/>
      <c r="FI65" s="50"/>
      <c r="FJ65" s="50"/>
      <c r="FK65" s="50"/>
      <c r="FL65" s="50"/>
      <c r="FM65" s="59"/>
      <c r="FN65" s="60"/>
      <c r="FO65" s="17"/>
      <c r="FP65" s="17"/>
      <c r="FQ65" s="58"/>
      <c r="FR65" s="50"/>
      <c r="FS65" s="50"/>
      <c r="FT65" s="50"/>
      <c r="FU65" s="50"/>
      <c r="FV65" s="50"/>
      <c r="FW65" s="50"/>
      <c r="FX65" s="59"/>
      <c r="FY65" s="60"/>
      <c r="FZ65" s="17"/>
      <c r="GA65" s="17"/>
      <c r="GB65" s="58"/>
      <c r="GC65" s="50"/>
      <c r="GD65" s="50"/>
      <c r="GE65" s="50"/>
      <c r="GF65" s="50"/>
      <c r="GG65" s="50"/>
      <c r="GH65" s="50"/>
      <c r="GI65" s="59"/>
      <c r="GJ65" s="60"/>
      <c r="GK65" s="17"/>
      <c r="GL65" s="17"/>
      <c r="GM65" s="58"/>
      <c r="GN65" s="50"/>
      <c r="GO65" s="50"/>
      <c r="GP65" s="50"/>
      <c r="GQ65" s="50"/>
      <c r="GR65" s="50"/>
      <c r="GS65" s="50"/>
      <c r="GT65" s="59"/>
      <c r="GU65" s="60"/>
      <c r="GV65" s="17"/>
      <c r="GW65" s="17"/>
      <c r="GX65" s="58"/>
      <c r="GY65" s="50"/>
      <c r="GZ65" s="50"/>
      <c r="HA65" s="50"/>
      <c r="HB65" s="50"/>
      <c r="HC65" s="50"/>
      <c r="HD65" s="50"/>
      <c r="HE65" s="59"/>
      <c r="HF65" s="60"/>
      <c r="HG65" s="17"/>
      <c r="HH65" s="17"/>
      <c r="HI65" s="58"/>
      <c r="HJ65" s="50"/>
      <c r="HK65" s="50"/>
      <c r="HL65" s="50"/>
      <c r="HM65" s="50"/>
      <c r="HN65" s="50"/>
      <c r="HO65" s="50"/>
      <c r="HP65" s="59"/>
      <c r="HQ65" s="60"/>
      <c r="HR65" s="17"/>
      <c r="HS65" s="17"/>
    </row>
    <row r="66" spans="1:227" x14ac:dyDescent="0.3">
      <c r="A66" s="65"/>
      <c r="B66" s="69"/>
      <c r="C66" s="67"/>
      <c r="D66" s="67"/>
      <c r="E66" s="59"/>
      <c r="F66" s="59"/>
      <c r="G66" s="17"/>
      <c r="H66" s="58"/>
      <c r="I66" s="50"/>
      <c r="J66" s="50"/>
      <c r="K66" s="50"/>
      <c r="L66" s="50"/>
      <c r="M66" s="50"/>
      <c r="N66" s="50"/>
      <c r="O66" s="59"/>
      <c r="P66" s="60"/>
      <c r="Q66" s="17"/>
      <c r="R66" s="17"/>
      <c r="S66" s="58"/>
      <c r="T66" s="50"/>
      <c r="U66" s="50"/>
      <c r="V66" s="50"/>
      <c r="W66" s="50"/>
      <c r="X66" s="50"/>
      <c r="Y66" s="50"/>
      <c r="Z66" s="59"/>
      <c r="AA66" s="60"/>
      <c r="AB66" s="17"/>
      <c r="AC66" s="17"/>
      <c r="AD66" s="58"/>
      <c r="AE66" s="50"/>
      <c r="AF66" s="50"/>
      <c r="AG66" s="50"/>
      <c r="AH66" s="50"/>
      <c r="AI66" s="50"/>
      <c r="AJ66" s="50"/>
      <c r="AK66" s="59"/>
      <c r="AL66" s="60"/>
      <c r="AM66" s="17"/>
      <c r="AN66" s="17"/>
      <c r="AO66" s="58"/>
      <c r="AP66" s="50"/>
      <c r="AQ66" s="50"/>
      <c r="AR66" s="50"/>
      <c r="AS66" s="50"/>
      <c r="AT66" s="50"/>
      <c r="AU66" s="50"/>
      <c r="AV66" s="59"/>
      <c r="AW66" s="60"/>
      <c r="AX66" s="17"/>
      <c r="AY66" s="17"/>
      <c r="AZ66" s="58"/>
      <c r="BA66" s="50"/>
      <c r="BB66" s="50"/>
      <c r="BC66" s="50"/>
      <c r="BD66" s="50"/>
      <c r="BE66" s="50"/>
      <c r="BF66" s="50"/>
      <c r="BG66" s="59"/>
      <c r="BH66" s="60"/>
      <c r="BI66" s="17"/>
      <c r="BJ66" s="17"/>
      <c r="BK66" s="58"/>
      <c r="BL66" s="50"/>
      <c r="BM66" s="50"/>
      <c r="BN66" s="50"/>
      <c r="BO66" s="50"/>
      <c r="BP66" s="50"/>
      <c r="BQ66" s="50"/>
      <c r="BR66" s="59"/>
      <c r="BS66" s="60"/>
      <c r="BT66" s="17"/>
      <c r="BU66" s="17"/>
      <c r="BV66" s="58"/>
      <c r="BW66" s="50"/>
      <c r="BX66" s="50"/>
      <c r="BY66" s="50"/>
      <c r="BZ66" s="50"/>
      <c r="CA66" s="50"/>
      <c r="CB66" s="50"/>
      <c r="CC66" s="59"/>
      <c r="CD66" s="60"/>
      <c r="CE66" s="17"/>
      <c r="CF66" s="17"/>
      <c r="CG66" s="58"/>
      <c r="CH66" s="50"/>
      <c r="CI66" s="50"/>
      <c r="CJ66" s="50"/>
      <c r="CK66" s="50"/>
      <c r="CL66" s="50"/>
      <c r="CM66" s="50"/>
      <c r="CN66" s="59"/>
      <c r="CO66" s="60"/>
      <c r="CP66" s="17"/>
      <c r="CQ66" s="17"/>
      <c r="CR66" s="58"/>
      <c r="CS66" s="50"/>
      <c r="CT66" s="50"/>
      <c r="CU66" s="50"/>
      <c r="CV66" s="50"/>
      <c r="CW66" s="50"/>
      <c r="CX66" s="50"/>
      <c r="CY66" s="59"/>
      <c r="CZ66" s="60"/>
      <c r="DA66" s="17"/>
      <c r="DB66" s="17"/>
      <c r="DC66" s="58"/>
      <c r="DD66" s="50"/>
      <c r="DE66" s="50"/>
      <c r="DF66" s="50"/>
      <c r="DG66" s="50"/>
      <c r="DH66" s="50"/>
      <c r="DI66" s="50"/>
      <c r="DJ66" s="59"/>
      <c r="DK66" s="60"/>
      <c r="DL66" s="17"/>
      <c r="DM66" s="17"/>
      <c r="DN66" s="58"/>
      <c r="DO66" s="50"/>
      <c r="DP66" s="50"/>
      <c r="DQ66" s="50"/>
      <c r="DR66" s="50"/>
      <c r="DS66" s="50"/>
      <c r="DT66" s="50"/>
      <c r="DU66" s="59"/>
      <c r="DV66" s="60"/>
      <c r="DW66" s="17"/>
      <c r="DX66" s="17"/>
      <c r="DY66" s="58"/>
      <c r="DZ66" s="50"/>
      <c r="EA66" s="50"/>
      <c r="EB66" s="50"/>
      <c r="EC66" s="50"/>
      <c r="ED66" s="50"/>
      <c r="EE66" s="50"/>
      <c r="EF66" s="59"/>
      <c r="EG66" s="60"/>
      <c r="EH66" s="17"/>
      <c r="EI66" s="17"/>
      <c r="EJ66" s="58"/>
      <c r="EK66" s="50"/>
      <c r="EL66" s="50"/>
      <c r="EM66" s="50"/>
      <c r="EN66" s="50"/>
      <c r="EO66" s="50"/>
      <c r="EP66" s="50"/>
      <c r="EQ66" s="59"/>
      <c r="ER66" s="60"/>
      <c r="ES66" s="17"/>
      <c r="ET66" s="17"/>
      <c r="EU66" s="58"/>
      <c r="EV66" s="50"/>
      <c r="EW66" s="50"/>
      <c r="EX66" s="50"/>
      <c r="EY66" s="50"/>
      <c r="EZ66" s="50"/>
      <c r="FA66" s="50"/>
      <c r="FB66" s="59"/>
      <c r="FC66" s="60"/>
      <c r="FD66" s="17"/>
      <c r="FE66" s="17"/>
      <c r="FF66" s="58"/>
      <c r="FG66" s="50"/>
      <c r="FH66" s="50"/>
      <c r="FI66" s="50"/>
      <c r="FJ66" s="50"/>
      <c r="FK66" s="50"/>
      <c r="FL66" s="50"/>
      <c r="FM66" s="59"/>
      <c r="FN66" s="60"/>
      <c r="FO66" s="17"/>
      <c r="FP66" s="17"/>
      <c r="FQ66" s="58"/>
      <c r="FR66" s="50"/>
      <c r="FS66" s="50"/>
      <c r="FT66" s="50"/>
      <c r="FU66" s="50"/>
      <c r="FV66" s="50"/>
      <c r="FW66" s="50"/>
      <c r="FX66" s="59"/>
      <c r="FY66" s="60"/>
      <c r="FZ66" s="17"/>
      <c r="GA66" s="17"/>
      <c r="GB66" s="58"/>
      <c r="GC66" s="50"/>
      <c r="GD66" s="50"/>
      <c r="GE66" s="50"/>
      <c r="GF66" s="50"/>
      <c r="GG66" s="50"/>
      <c r="GH66" s="50"/>
      <c r="GI66" s="59"/>
      <c r="GJ66" s="60"/>
      <c r="GK66" s="17"/>
      <c r="GL66" s="17"/>
      <c r="GM66" s="58"/>
      <c r="GN66" s="50"/>
      <c r="GO66" s="50"/>
      <c r="GP66" s="50"/>
      <c r="GQ66" s="50"/>
      <c r="GR66" s="50"/>
      <c r="GS66" s="50"/>
      <c r="GT66" s="59"/>
      <c r="GU66" s="60"/>
      <c r="GV66" s="17"/>
      <c r="GW66" s="17"/>
      <c r="GX66" s="58"/>
      <c r="GY66" s="50"/>
      <c r="GZ66" s="50"/>
      <c r="HA66" s="50"/>
      <c r="HB66" s="50"/>
      <c r="HC66" s="50"/>
      <c r="HD66" s="50"/>
      <c r="HE66" s="59"/>
      <c r="HF66" s="60"/>
      <c r="HG66" s="17"/>
      <c r="HH66" s="17"/>
      <c r="HI66" s="58"/>
      <c r="HJ66" s="50"/>
      <c r="HK66" s="50"/>
      <c r="HL66" s="50"/>
      <c r="HM66" s="50"/>
      <c r="HN66" s="50"/>
      <c r="HO66" s="50"/>
      <c r="HP66" s="59"/>
      <c r="HQ66" s="60"/>
      <c r="HR66" s="17"/>
      <c r="HS66" s="17"/>
    </row>
    <row r="67" spans="1:227" x14ac:dyDescent="0.3">
      <c r="A67" s="65"/>
      <c r="B67" s="66"/>
      <c r="C67" s="67"/>
      <c r="D67" s="67"/>
      <c r="E67" s="59"/>
      <c r="F67" s="59"/>
      <c r="G67" s="17"/>
      <c r="H67" s="58"/>
      <c r="I67" s="50"/>
      <c r="J67" s="50"/>
      <c r="K67" s="50"/>
      <c r="L67" s="50"/>
      <c r="M67" s="50"/>
      <c r="N67" s="50"/>
      <c r="O67" s="59"/>
      <c r="P67" s="60"/>
      <c r="Q67" s="17"/>
      <c r="R67" s="17"/>
      <c r="S67" s="58"/>
      <c r="T67" s="50"/>
      <c r="U67" s="50"/>
      <c r="V67" s="50"/>
      <c r="W67" s="50"/>
      <c r="X67" s="50"/>
      <c r="Y67" s="50"/>
      <c r="Z67" s="59"/>
      <c r="AA67" s="60"/>
      <c r="AB67" s="17"/>
      <c r="AC67" s="17"/>
      <c r="AD67" s="58"/>
      <c r="AE67" s="50"/>
      <c r="AF67" s="50"/>
      <c r="AG67" s="50"/>
      <c r="AH67" s="50"/>
      <c r="AI67" s="50"/>
      <c r="AJ67" s="50"/>
      <c r="AK67" s="59"/>
      <c r="AL67" s="60"/>
      <c r="AM67" s="17"/>
      <c r="AN67" s="17"/>
      <c r="AO67" s="58"/>
      <c r="AP67" s="50"/>
      <c r="AQ67" s="50"/>
      <c r="AR67" s="50"/>
      <c r="AS67" s="50"/>
      <c r="AT67" s="50"/>
      <c r="AU67" s="50"/>
      <c r="AV67" s="59"/>
      <c r="AW67" s="60"/>
      <c r="AX67" s="17"/>
      <c r="AY67" s="17"/>
      <c r="AZ67" s="58"/>
      <c r="BA67" s="50"/>
      <c r="BB67" s="50"/>
      <c r="BC67" s="50"/>
      <c r="BD67" s="50"/>
      <c r="BE67" s="50"/>
      <c r="BF67" s="50"/>
      <c r="BG67" s="59"/>
      <c r="BH67" s="60"/>
      <c r="BI67" s="17"/>
      <c r="BJ67" s="17"/>
      <c r="BK67" s="58"/>
      <c r="BL67" s="50"/>
      <c r="BM67" s="50"/>
      <c r="BN67" s="50"/>
      <c r="BO67" s="50"/>
      <c r="BP67" s="50"/>
      <c r="BQ67" s="50"/>
      <c r="BR67" s="59"/>
      <c r="BS67" s="60"/>
      <c r="BT67" s="17"/>
      <c r="BU67" s="17"/>
      <c r="BV67" s="58"/>
      <c r="BW67" s="50"/>
      <c r="BX67" s="50"/>
      <c r="BY67" s="50"/>
      <c r="BZ67" s="50"/>
      <c r="CA67" s="50"/>
      <c r="CB67" s="50"/>
      <c r="CC67" s="59"/>
      <c r="CD67" s="60"/>
      <c r="CE67" s="17"/>
      <c r="CF67" s="17"/>
      <c r="CG67" s="58"/>
      <c r="CH67" s="50"/>
      <c r="CI67" s="50"/>
      <c r="CJ67" s="50"/>
      <c r="CK67" s="50"/>
      <c r="CL67" s="50"/>
      <c r="CM67" s="50"/>
      <c r="CN67" s="59"/>
      <c r="CO67" s="60"/>
      <c r="CP67" s="17"/>
      <c r="CQ67" s="17"/>
      <c r="CR67" s="58"/>
      <c r="CS67" s="50"/>
      <c r="CT67" s="50"/>
      <c r="CU67" s="50"/>
      <c r="CV67" s="50"/>
      <c r="CW67" s="50"/>
      <c r="CX67" s="50"/>
      <c r="CY67" s="59"/>
      <c r="CZ67" s="60"/>
      <c r="DA67" s="17"/>
      <c r="DB67" s="17"/>
      <c r="DC67" s="58"/>
      <c r="DD67" s="50"/>
      <c r="DE67" s="50"/>
      <c r="DF67" s="50"/>
      <c r="DG67" s="50"/>
      <c r="DH67" s="50"/>
      <c r="DI67" s="50"/>
      <c r="DJ67" s="59"/>
      <c r="DK67" s="60"/>
      <c r="DL67" s="17"/>
      <c r="DM67" s="17"/>
      <c r="DN67" s="58"/>
      <c r="DO67" s="50"/>
      <c r="DP67" s="50"/>
      <c r="DQ67" s="50"/>
      <c r="DR67" s="50"/>
      <c r="DS67" s="50"/>
      <c r="DT67" s="50"/>
      <c r="DU67" s="59"/>
      <c r="DV67" s="60"/>
      <c r="DW67" s="17"/>
      <c r="DX67" s="17"/>
      <c r="DY67" s="58"/>
      <c r="DZ67" s="50"/>
      <c r="EA67" s="50"/>
      <c r="EB67" s="50"/>
      <c r="EC67" s="50"/>
      <c r="ED67" s="50"/>
      <c r="EE67" s="50"/>
      <c r="EF67" s="59"/>
      <c r="EG67" s="60"/>
      <c r="EH67" s="17"/>
      <c r="EI67" s="17"/>
      <c r="EJ67" s="58"/>
      <c r="EK67" s="50"/>
      <c r="EL67" s="50"/>
      <c r="EM67" s="50"/>
      <c r="EN67" s="50"/>
      <c r="EO67" s="50"/>
      <c r="EP67" s="50"/>
      <c r="EQ67" s="59"/>
      <c r="ER67" s="60"/>
      <c r="ES67" s="17"/>
      <c r="ET67" s="17"/>
      <c r="EU67" s="58"/>
      <c r="EV67" s="50"/>
      <c r="EW67" s="50"/>
      <c r="EX67" s="50"/>
      <c r="EY67" s="50"/>
      <c r="EZ67" s="50"/>
      <c r="FA67" s="50"/>
      <c r="FB67" s="59"/>
      <c r="FC67" s="60"/>
      <c r="FD67" s="17"/>
      <c r="FE67" s="17"/>
      <c r="FF67" s="58"/>
      <c r="FG67" s="50"/>
      <c r="FH67" s="50"/>
      <c r="FI67" s="50"/>
      <c r="FJ67" s="50"/>
      <c r="FK67" s="50"/>
      <c r="FL67" s="50"/>
      <c r="FM67" s="59"/>
      <c r="FN67" s="60"/>
      <c r="FO67" s="17"/>
      <c r="FP67" s="17"/>
      <c r="FQ67" s="58"/>
      <c r="FR67" s="50"/>
      <c r="FS67" s="50"/>
      <c r="FT67" s="50"/>
      <c r="FU67" s="50"/>
      <c r="FV67" s="50"/>
      <c r="FW67" s="50"/>
      <c r="FX67" s="59"/>
      <c r="FY67" s="60"/>
      <c r="FZ67" s="17"/>
      <c r="GA67" s="17"/>
      <c r="GB67" s="58"/>
      <c r="GC67" s="50"/>
      <c r="GD67" s="50"/>
      <c r="GE67" s="50"/>
      <c r="GF67" s="50"/>
      <c r="GG67" s="50"/>
      <c r="GH67" s="50"/>
      <c r="GI67" s="59"/>
      <c r="GJ67" s="60"/>
      <c r="GK67" s="17"/>
      <c r="GL67" s="17"/>
      <c r="GM67" s="58"/>
      <c r="GN67" s="50"/>
      <c r="GO67" s="50"/>
      <c r="GP67" s="50"/>
      <c r="GQ67" s="50"/>
      <c r="GR67" s="50"/>
      <c r="GS67" s="50"/>
      <c r="GT67" s="59"/>
      <c r="GU67" s="60"/>
      <c r="GV67" s="17"/>
      <c r="GW67" s="17"/>
      <c r="GX67" s="58"/>
      <c r="GY67" s="50"/>
      <c r="GZ67" s="50"/>
      <c r="HA67" s="50"/>
      <c r="HB67" s="50"/>
      <c r="HC67" s="50"/>
      <c r="HD67" s="50"/>
      <c r="HE67" s="59"/>
      <c r="HF67" s="60"/>
      <c r="HG67" s="17"/>
      <c r="HH67" s="17"/>
      <c r="HI67" s="58"/>
      <c r="HJ67" s="50"/>
      <c r="HK67" s="50"/>
      <c r="HL67" s="50"/>
      <c r="HM67" s="50"/>
      <c r="HN67" s="50"/>
      <c r="HO67" s="50"/>
      <c r="HP67" s="59"/>
      <c r="HQ67" s="60"/>
      <c r="HR67" s="17"/>
      <c r="HS67" s="17"/>
    </row>
    <row r="68" spans="1:227" x14ac:dyDescent="0.3">
      <c r="A68" s="65"/>
      <c r="B68" s="66"/>
      <c r="C68" s="67"/>
      <c r="D68" s="67"/>
      <c r="E68" s="59"/>
      <c r="F68" s="59"/>
      <c r="G68" s="17"/>
      <c r="H68" s="58"/>
      <c r="I68" s="50"/>
      <c r="J68" s="50"/>
      <c r="K68" s="50"/>
      <c r="L68" s="50"/>
      <c r="M68" s="50"/>
      <c r="N68" s="50"/>
      <c r="O68" s="59"/>
      <c r="P68" s="60"/>
      <c r="Q68" s="17"/>
      <c r="R68" s="17"/>
      <c r="S68" s="58"/>
      <c r="T68" s="50"/>
      <c r="U68" s="50"/>
      <c r="V68" s="50"/>
      <c r="W68" s="50"/>
      <c r="X68" s="50"/>
      <c r="Y68" s="50"/>
      <c r="Z68" s="59"/>
      <c r="AA68" s="60"/>
      <c r="AB68" s="17"/>
      <c r="AC68" s="17"/>
      <c r="AD68" s="58"/>
      <c r="AE68" s="50"/>
      <c r="AF68" s="50"/>
      <c r="AG68" s="50"/>
      <c r="AH68" s="50"/>
      <c r="AI68" s="50"/>
      <c r="AJ68" s="50"/>
      <c r="AK68" s="59"/>
      <c r="AL68" s="60"/>
      <c r="AM68" s="17"/>
      <c r="AN68" s="17"/>
      <c r="AO68" s="58"/>
      <c r="AP68" s="50"/>
      <c r="AQ68" s="50"/>
      <c r="AR68" s="50"/>
      <c r="AS68" s="50"/>
      <c r="AT68" s="50"/>
      <c r="AU68" s="50"/>
      <c r="AV68" s="59"/>
      <c r="AW68" s="60"/>
      <c r="AX68" s="17"/>
      <c r="AY68" s="17"/>
      <c r="AZ68" s="58"/>
      <c r="BA68" s="50"/>
      <c r="BB68" s="50"/>
      <c r="BC68" s="50"/>
      <c r="BD68" s="50"/>
      <c r="BE68" s="50"/>
      <c r="BF68" s="50"/>
      <c r="BG68" s="59"/>
      <c r="BH68" s="60"/>
      <c r="BI68" s="17"/>
      <c r="BJ68" s="17"/>
      <c r="BK68" s="58"/>
      <c r="BL68" s="50"/>
      <c r="BM68" s="50"/>
      <c r="BN68" s="50"/>
      <c r="BO68" s="50"/>
      <c r="BP68" s="50"/>
      <c r="BQ68" s="50"/>
      <c r="BR68" s="59"/>
      <c r="BS68" s="60"/>
      <c r="BT68" s="17"/>
      <c r="BU68" s="17"/>
      <c r="BV68" s="58"/>
      <c r="BW68" s="50"/>
      <c r="BX68" s="50"/>
      <c r="BY68" s="50"/>
      <c r="BZ68" s="50"/>
      <c r="CA68" s="50"/>
      <c r="CB68" s="50"/>
      <c r="CC68" s="59"/>
      <c r="CD68" s="60"/>
      <c r="CE68" s="17"/>
      <c r="CF68" s="17"/>
      <c r="CG68" s="58"/>
      <c r="CH68" s="50"/>
      <c r="CI68" s="50"/>
      <c r="CJ68" s="50"/>
      <c r="CK68" s="50"/>
      <c r="CL68" s="50"/>
      <c r="CM68" s="50"/>
      <c r="CN68" s="59"/>
      <c r="CO68" s="60"/>
      <c r="CP68" s="17"/>
      <c r="CQ68" s="17"/>
      <c r="CR68" s="58"/>
      <c r="CS68" s="50"/>
      <c r="CT68" s="50"/>
      <c r="CU68" s="50"/>
      <c r="CV68" s="50"/>
      <c r="CW68" s="50"/>
      <c r="CX68" s="50"/>
      <c r="CY68" s="59"/>
      <c r="CZ68" s="60"/>
      <c r="DA68" s="17"/>
      <c r="DB68" s="17"/>
      <c r="DC68" s="58"/>
      <c r="DD68" s="50"/>
      <c r="DE68" s="50"/>
      <c r="DF68" s="50"/>
      <c r="DG68" s="50"/>
      <c r="DH68" s="50"/>
      <c r="DI68" s="50"/>
      <c r="DJ68" s="59"/>
      <c r="DK68" s="60"/>
      <c r="DL68" s="17"/>
      <c r="DM68" s="17"/>
      <c r="DN68" s="58"/>
      <c r="DO68" s="50"/>
      <c r="DP68" s="50"/>
      <c r="DQ68" s="50"/>
      <c r="DR68" s="50"/>
      <c r="DS68" s="50"/>
      <c r="DT68" s="50"/>
      <c r="DU68" s="59"/>
      <c r="DV68" s="60"/>
      <c r="DW68" s="17"/>
      <c r="DX68" s="17"/>
      <c r="DY68" s="58"/>
      <c r="DZ68" s="50"/>
      <c r="EA68" s="50"/>
      <c r="EB68" s="50"/>
      <c r="EC68" s="50"/>
      <c r="ED68" s="50"/>
      <c r="EE68" s="50"/>
      <c r="EF68" s="59"/>
      <c r="EG68" s="60"/>
      <c r="EH68" s="17"/>
      <c r="EI68" s="17"/>
      <c r="EJ68" s="58"/>
      <c r="EK68" s="50"/>
      <c r="EL68" s="50"/>
      <c r="EM68" s="50"/>
      <c r="EN68" s="50"/>
      <c r="EO68" s="50"/>
      <c r="EP68" s="50"/>
      <c r="EQ68" s="59"/>
      <c r="ER68" s="60"/>
      <c r="ES68" s="17"/>
      <c r="ET68" s="17"/>
      <c r="EU68" s="58"/>
      <c r="EV68" s="50"/>
      <c r="EW68" s="50"/>
      <c r="EX68" s="50"/>
      <c r="EY68" s="50"/>
      <c r="EZ68" s="50"/>
      <c r="FA68" s="50"/>
      <c r="FB68" s="59"/>
      <c r="FC68" s="60"/>
      <c r="FD68" s="17"/>
      <c r="FE68" s="17"/>
      <c r="FF68" s="58"/>
      <c r="FG68" s="50"/>
      <c r="FH68" s="50"/>
      <c r="FI68" s="50"/>
      <c r="FJ68" s="50"/>
      <c r="FK68" s="50"/>
      <c r="FL68" s="50"/>
      <c r="FM68" s="59"/>
      <c r="FN68" s="60"/>
      <c r="FO68" s="17"/>
      <c r="FP68" s="17"/>
      <c r="FQ68" s="58"/>
      <c r="FR68" s="50"/>
      <c r="FS68" s="50"/>
      <c r="FT68" s="50"/>
      <c r="FU68" s="50"/>
      <c r="FV68" s="50"/>
      <c r="FW68" s="50"/>
      <c r="FX68" s="59"/>
      <c r="FY68" s="60"/>
      <c r="FZ68" s="17"/>
      <c r="GA68" s="17"/>
      <c r="GB68" s="58"/>
      <c r="GC68" s="50"/>
      <c r="GD68" s="50"/>
      <c r="GE68" s="50"/>
      <c r="GF68" s="50"/>
      <c r="GG68" s="50"/>
      <c r="GH68" s="50"/>
      <c r="GI68" s="59"/>
      <c r="GJ68" s="60"/>
      <c r="GK68" s="17"/>
      <c r="GL68" s="17"/>
      <c r="GM68" s="58"/>
      <c r="GN68" s="50"/>
      <c r="GO68" s="50"/>
      <c r="GP68" s="50"/>
      <c r="GQ68" s="50"/>
      <c r="GR68" s="50"/>
      <c r="GS68" s="50"/>
      <c r="GT68" s="59"/>
      <c r="GU68" s="60"/>
      <c r="GV68" s="17"/>
      <c r="GW68" s="17"/>
      <c r="GX68" s="58"/>
      <c r="GY68" s="50"/>
      <c r="GZ68" s="50"/>
      <c r="HA68" s="50"/>
      <c r="HB68" s="50"/>
      <c r="HC68" s="50"/>
      <c r="HD68" s="50"/>
      <c r="HE68" s="59"/>
      <c r="HF68" s="60"/>
      <c r="HG68" s="17"/>
      <c r="HH68" s="17"/>
      <c r="HI68" s="58"/>
      <c r="HJ68" s="50"/>
      <c r="HK68" s="50"/>
      <c r="HL68" s="50"/>
      <c r="HM68" s="50"/>
      <c r="HN68" s="50"/>
      <c r="HO68" s="50"/>
      <c r="HP68" s="59"/>
      <c r="HQ68" s="60"/>
      <c r="HR68" s="17"/>
      <c r="HS68" s="17"/>
    </row>
    <row r="69" spans="1:227" x14ac:dyDescent="0.3">
      <c r="A69" s="65"/>
      <c r="B69" s="66"/>
      <c r="C69" s="67"/>
      <c r="D69" s="67"/>
      <c r="E69" s="59"/>
      <c r="F69" s="59"/>
      <c r="G69" s="17"/>
      <c r="H69" s="58"/>
      <c r="I69" s="50"/>
      <c r="J69" s="50"/>
      <c r="K69" s="50"/>
      <c r="L69" s="50"/>
      <c r="M69" s="50"/>
      <c r="N69" s="50"/>
      <c r="O69" s="59"/>
      <c r="P69" s="60"/>
      <c r="Q69" s="17"/>
      <c r="R69" s="17"/>
      <c r="S69" s="58"/>
      <c r="T69" s="50"/>
      <c r="U69" s="50"/>
      <c r="V69" s="50"/>
      <c r="W69" s="50"/>
      <c r="X69" s="50"/>
      <c r="Y69" s="50"/>
      <c r="Z69" s="59"/>
      <c r="AA69" s="60"/>
      <c r="AB69" s="17"/>
      <c r="AC69" s="17"/>
      <c r="AD69" s="58"/>
      <c r="AE69" s="50"/>
      <c r="AF69" s="50"/>
      <c r="AG69" s="50"/>
      <c r="AH69" s="50"/>
      <c r="AI69" s="50"/>
      <c r="AJ69" s="50"/>
      <c r="AK69" s="59"/>
      <c r="AL69" s="60"/>
      <c r="AM69" s="17"/>
      <c r="AN69" s="17"/>
      <c r="AO69" s="58"/>
      <c r="AP69" s="50"/>
      <c r="AQ69" s="50"/>
      <c r="AR69" s="50"/>
      <c r="AS69" s="50"/>
      <c r="AT69" s="50"/>
      <c r="AU69" s="50"/>
      <c r="AV69" s="59"/>
      <c r="AW69" s="60"/>
      <c r="AX69" s="17"/>
      <c r="AY69" s="17"/>
      <c r="AZ69" s="58"/>
      <c r="BA69" s="50"/>
      <c r="BB69" s="50"/>
      <c r="BC69" s="50"/>
      <c r="BD69" s="50"/>
      <c r="BE69" s="50"/>
      <c r="BF69" s="50"/>
      <c r="BG69" s="59"/>
      <c r="BH69" s="60"/>
      <c r="BI69" s="17"/>
      <c r="BJ69" s="17"/>
      <c r="BK69" s="58"/>
      <c r="BL69" s="50"/>
      <c r="BM69" s="50"/>
      <c r="BN69" s="50"/>
      <c r="BO69" s="50"/>
      <c r="BP69" s="50"/>
      <c r="BQ69" s="50"/>
      <c r="BR69" s="59"/>
      <c r="BS69" s="60"/>
      <c r="BT69" s="17"/>
      <c r="BU69" s="17"/>
      <c r="BV69" s="58"/>
      <c r="BW69" s="50"/>
      <c r="BX69" s="50"/>
      <c r="BY69" s="50"/>
      <c r="BZ69" s="50"/>
      <c r="CA69" s="50"/>
      <c r="CB69" s="50"/>
      <c r="CC69" s="59"/>
      <c r="CD69" s="60"/>
      <c r="CE69" s="17"/>
      <c r="CF69" s="17"/>
      <c r="CG69" s="58"/>
      <c r="CH69" s="50"/>
      <c r="CI69" s="50"/>
      <c r="CJ69" s="50"/>
      <c r="CK69" s="50"/>
      <c r="CL69" s="50"/>
      <c r="CM69" s="50"/>
      <c r="CN69" s="59"/>
      <c r="CO69" s="60"/>
      <c r="CP69" s="17"/>
      <c r="CQ69" s="17"/>
      <c r="CR69" s="58"/>
      <c r="CS69" s="50"/>
      <c r="CT69" s="50"/>
      <c r="CU69" s="50"/>
      <c r="CV69" s="50"/>
      <c r="CW69" s="50"/>
      <c r="CX69" s="50"/>
      <c r="CY69" s="59"/>
      <c r="CZ69" s="60"/>
      <c r="DA69" s="17"/>
      <c r="DB69" s="17"/>
      <c r="DC69" s="58"/>
      <c r="DD69" s="50"/>
      <c r="DE69" s="50"/>
      <c r="DF69" s="50"/>
      <c r="DG69" s="50"/>
      <c r="DH69" s="50"/>
      <c r="DI69" s="50"/>
      <c r="DJ69" s="59"/>
      <c r="DK69" s="60"/>
      <c r="DL69" s="17"/>
      <c r="DM69" s="17"/>
      <c r="DN69" s="58"/>
      <c r="DO69" s="50"/>
      <c r="DP69" s="50"/>
      <c r="DQ69" s="50"/>
      <c r="DR69" s="50"/>
      <c r="DS69" s="50"/>
      <c r="DT69" s="50"/>
      <c r="DU69" s="59"/>
      <c r="DV69" s="60"/>
      <c r="DW69" s="17"/>
      <c r="DX69" s="17"/>
      <c r="DY69" s="58"/>
      <c r="DZ69" s="50"/>
      <c r="EA69" s="50"/>
      <c r="EB69" s="50"/>
      <c r="EC69" s="50"/>
      <c r="ED69" s="50"/>
      <c r="EE69" s="50"/>
      <c r="EF69" s="59"/>
      <c r="EG69" s="60"/>
      <c r="EH69" s="17"/>
      <c r="EI69" s="17"/>
      <c r="EJ69" s="58"/>
      <c r="EK69" s="50"/>
      <c r="EL69" s="50"/>
      <c r="EM69" s="50"/>
      <c r="EN69" s="50"/>
      <c r="EO69" s="50"/>
      <c r="EP69" s="50"/>
      <c r="EQ69" s="59"/>
      <c r="ER69" s="60"/>
      <c r="ES69" s="17"/>
      <c r="ET69" s="17"/>
      <c r="EU69" s="58"/>
      <c r="EV69" s="50"/>
      <c r="EW69" s="50"/>
      <c r="EX69" s="50"/>
      <c r="EY69" s="50"/>
      <c r="EZ69" s="50"/>
      <c r="FA69" s="50"/>
      <c r="FB69" s="59"/>
      <c r="FC69" s="60"/>
      <c r="FD69" s="17"/>
      <c r="FE69" s="17"/>
      <c r="FF69" s="58"/>
      <c r="FG69" s="50"/>
      <c r="FH69" s="50"/>
      <c r="FI69" s="50"/>
      <c r="FJ69" s="50"/>
      <c r="FK69" s="50"/>
      <c r="FL69" s="50"/>
      <c r="FM69" s="59"/>
      <c r="FN69" s="60"/>
      <c r="FO69" s="17"/>
      <c r="FP69" s="17"/>
      <c r="FQ69" s="58"/>
      <c r="FR69" s="50"/>
      <c r="FS69" s="50"/>
      <c r="FT69" s="50"/>
      <c r="FU69" s="50"/>
      <c r="FV69" s="50"/>
      <c r="FW69" s="50"/>
      <c r="FX69" s="59"/>
      <c r="FY69" s="60"/>
      <c r="FZ69" s="17"/>
      <c r="GA69" s="17"/>
      <c r="GB69" s="58"/>
      <c r="GC69" s="50"/>
      <c r="GD69" s="50"/>
      <c r="GE69" s="50"/>
      <c r="GF69" s="50"/>
      <c r="GG69" s="50"/>
      <c r="GH69" s="50"/>
      <c r="GI69" s="59"/>
      <c r="GJ69" s="60"/>
      <c r="GK69" s="17"/>
      <c r="GL69" s="17"/>
      <c r="GM69" s="58"/>
      <c r="GN69" s="50"/>
      <c r="GO69" s="50"/>
      <c r="GP69" s="50"/>
      <c r="GQ69" s="50"/>
      <c r="GR69" s="50"/>
      <c r="GS69" s="50"/>
      <c r="GT69" s="59"/>
      <c r="GU69" s="60"/>
      <c r="GV69" s="17"/>
      <c r="GW69" s="17"/>
      <c r="GX69" s="58"/>
      <c r="GY69" s="50"/>
      <c r="GZ69" s="50"/>
      <c r="HA69" s="50"/>
      <c r="HB69" s="50"/>
      <c r="HC69" s="50"/>
      <c r="HD69" s="50"/>
      <c r="HE69" s="59"/>
      <c r="HF69" s="60"/>
      <c r="HG69" s="17"/>
      <c r="HH69" s="17"/>
      <c r="HI69" s="58"/>
      <c r="HJ69" s="50"/>
      <c r="HK69" s="50"/>
      <c r="HL69" s="50"/>
      <c r="HM69" s="50"/>
      <c r="HN69" s="50"/>
      <c r="HO69" s="50"/>
      <c r="HP69" s="59"/>
      <c r="HQ69" s="60"/>
      <c r="HR69" s="17"/>
      <c r="HS69" s="17"/>
    </row>
    <row r="70" spans="1:227" x14ac:dyDescent="0.3">
      <c r="A70" s="65"/>
      <c r="B70" s="66"/>
      <c r="C70" s="67"/>
      <c r="D70" s="67"/>
      <c r="E70" s="59"/>
      <c r="F70" s="59"/>
      <c r="G70" s="17"/>
      <c r="H70" s="58"/>
      <c r="I70" s="50"/>
      <c r="J70" s="50"/>
      <c r="K70" s="50"/>
      <c r="L70" s="50"/>
      <c r="M70" s="50"/>
      <c r="N70" s="50"/>
      <c r="O70" s="59"/>
      <c r="P70" s="60"/>
      <c r="Q70" s="17"/>
      <c r="R70" s="17"/>
      <c r="S70" s="58"/>
      <c r="T70" s="50"/>
      <c r="U70" s="50"/>
      <c r="V70" s="50"/>
      <c r="W70" s="50"/>
      <c r="X70" s="50"/>
      <c r="Y70" s="50"/>
      <c r="Z70" s="59"/>
      <c r="AA70" s="60"/>
      <c r="AB70" s="17"/>
      <c r="AC70" s="17"/>
      <c r="AD70" s="58"/>
      <c r="AE70" s="50"/>
      <c r="AF70" s="50"/>
      <c r="AG70" s="50"/>
      <c r="AH70" s="50"/>
      <c r="AI70" s="50"/>
      <c r="AJ70" s="50"/>
      <c r="AK70" s="59"/>
      <c r="AL70" s="60"/>
      <c r="AM70" s="17"/>
      <c r="AN70" s="17"/>
      <c r="AO70" s="58"/>
      <c r="AP70" s="50"/>
      <c r="AQ70" s="50"/>
      <c r="AR70" s="50"/>
      <c r="AS70" s="50"/>
      <c r="AT70" s="50"/>
      <c r="AU70" s="50"/>
      <c r="AV70" s="59"/>
      <c r="AW70" s="60"/>
      <c r="AX70" s="17"/>
      <c r="AY70" s="17"/>
      <c r="AZ70" s="58"/>
      <c r="BA70" s="50"/>
      <c r="BB70" s="50"/>
      <c r="BC70" s="50"/>
      <c r="BD70" s="50"/>
      <c r="BE70" s="50"/>
      <c r="BF70" s="50"/>
      <c r="BG70" s="59"/>
      <c r="BH70" s="60"/>
      <c r="BI70" s="17"/>
      <c r="BJ70" s="17"/>
      <c r="BK70" s="58"/>
      <c r="BL70" s="50"/>
      <c r="BM70" s="50"/>
      <c r="BN70" s="50"/>
      <c r="BO70" s="50"/>
      <c r="BP70" s="50"/>
      <c r="BQ70" s="50"/>
      <c r="BR70" s="59"/>
      <c r="BS70" s="60"/>
      <c r="BT70" s="17"/>
      <c r="BU70" s="17"/>
      <c r="BV70" s="58"/>
      <c r="BW70" s="50"/>
      <c r="BX70" s="50"/>
      <c r="BY70" s="50"/>
      <c r="BZ70" s="50"/>
      <c r="CA70" s="50"/>
      <c r="CB70" s="50"/>
      <c r="CC70" s="59"/>
      <c r="CD70" s="60"/>
      <c r="CE70" s="17"/>
      <c r="CF70" s="17"/>
      <c r="CG70" s="58"/>
      <c r="CH70" s="50"/>
      <c r="CI70" s="50"/>
      <c r="CJ70" s="50"/>
      <c r="CK70" s="50"/>
      <c r="CL70" s="50"/>
      <c r="CM70" s="50"/>
      <c r="CN70" s="59"/>
      <c r="CO70" s="60"/>
      <c r="CP70" s="17"/>
      <c r="CQ70" s="17"/>
      <c r="CR70" s="58"/>
      <c r="CS70" s="50"/>
      <c r="CT70" s="50"/>
      <c r="CU70" s="50"/>
      <c r="CV70" s="50"/>
      <c r="CW70" s="50"/>
      <c r="CX70" s="50"/>
      <c r="CY70" s="59"/>
      <c r="CZ70" s="60"/>
      <c r="DA70" s="17"/>
      <c r="DB70" s="17"/>
      <c r="DC70" s="58"/>
      <c r="DD70" s="50"/>
      <c r="DE70" s="50"/>
      <c r="DF70" s="50"/>
      <c r="DG70" s="50"/>
      <c r="DH70" s="50"/>
      <c r="DI70" s="50"/>
      <c r="DJ70" s="59"/>
      <c r="DK70" s="60"/>
      <c r="DL70" s="17"/>
      <c r="DM70" s="17"/>
      <c r="DN70" s="58"/>
      <c r="DO70" s="50"/>
      <c r="DP70" s="50"/>
      <c r="DQ70" s="50"/>
      <c r="DR70" s="50"/>
      <c r="DS70" s="50"/>
      <c r="DT70" s="50"/>
      <c r="DU70" s="59"/>
      <c r="DV70" s="60"/>
      <c r="DW70" s="17"/>
      <c r="DX70" s="17"/>
      <c r="DY70" s="58"/>
      <c r="DZ70" s="50"/>
      <c r="EA70" s="50"/>
      <c r="EB70" s="50"/>
      <c r="EC70" s="50"/>
      <c r="ED70" s="50"/>
      <c r="EE70" s="50"/>
      <c r="EF70" s="59"/>
      <c r="EG70" s="60"/>
      <c r="EH70" s="17"/>
      <c r="EI70" s="17"/>
      <c r="EJ70" s="58"/>
      <c r="EK70" s="50"/>
      <c r="EL70" s="50"/>
      <c r="EM70" s="50"/>
      <c r="EN70" s="50"/>
      <c r="EO70" s="50"/>
      <c r="EP70" s="50"/>
      <c r="EQ70" s="59"/>
      <c r="ER70" s="60"/>
      <c r="ES70" s="17"/>
      <c r="ET70" s="17"/>
      <c r="EU70" s="58"/>
      <c r="EV70" s="50"/>
      <c r="EW70" s="50"/>
      <c r="EX70" s="50"/>
      <c r="EY70" s="50"/>
      <c r="EZ70" s="50"/>
      <c r="FA70" s="50"/>
      <c r="FB70" s="59"/>
      <c r="FC70" s="60"/>
      <c r="FD70" s="17"/>
      <c r="FE70" s="17"/>
      <c r="FF70" s="58"/>
      <c r="FG70" s="50"/>
      <c r="FH70" s="50"/>
      <c r="FI70" s="50"/>
      <c r="FJ70" s="50"/>
      <c r="FK70" s="50"/>
      <c r="FL70" s="50"/>
      <c r="FM70" s="59"/>
      <c r="FN70" s="60"/>
      <c r="FO70" s="17"/>
      <c r="FP70" s="17"/>
      <c r="FQ70" s="58"/>
      <c r="FR70" s="50"/>
      <c r="FS70" s="50"/>
      <c r="FT70" s="50"/>
      <c r="FU70" s="50"/>
      <c r="FV70" s="50"/>
      <c r="FW70" s="50"/>
      <c r="FX70" s="59"/>
      <c r="FY70" s="60"/>
      <c r="FZ70" s="17"/>
      <c r="GA70" s="17"/>
      <c r="GB70" s="58"/>
      <c r="GC70" s="50"/>
      <c r="GD70" s="50"/>
      <c r="GE70" s="50"/>
      <c r="GF70" s="50"/>
      <c r="GG70" s="50"/>
      <c r="GH70" s="50"/>
      <c r="GI70" s="59"/>
      <c r="GJ70" s="60"/>
      <c r="GK70" s="17"/>
      <c r="GL70" s="17"/>
      <c r="GM70" s="58"/>
      <c r="GN70" s="50"/>
      <c r="GO70" s="50"/>
      <c r="GP70" s="50"/>
      <c r="GQ70" s="50"/>
      <c r="GR70" s="50"/>
      <c r="GS70" s="50"/>
      <c r="GT70" s="59"/>
      <c r="GU70" s="60"/>
      <c r="GV70" s="17"/>
      <c r="GW70" s="17"/>
      <c r="GX70" s="58"/>
      <c r="GY70" s="50"/>
      <c r="GZ70" s="50"/>
      <c r="HA70" s="50"/>
      <c r="HB70" s="50"/>
      <c r="HC70" s="50"/>
      <c r="HD70" s="50"/>
      <c r="HE70" s="59"/>
      <c r="HF70" s="60"/>
      <c r="HG70" s="17"/>
      <c r="HH70" s="17"/>
      <c r="HI70" s="58"/>
      <c r="HJ70" s="50"/>
      <c r="HK70" s="50"/>
      <c r="HL70" s="50"/>
      <c r="HM70" s="50"/>
      <c r="HN70" s="50"/>
      <c r="HO70" s="50"/>
      <c r="HP70" s="59"/>
      <c r="HQ70" s="60"/>
      <c r="HR70" s="17"/>
      <c r="HS70" s="17"/>
    </row>
    <row r="71" spans="1:227" x14ac:dyDescent="0.3">
      <c r="A71" s="65"/>
      <c r="B71" s="66"/>
      <c r="C71" s="67"/>
      <c r="D71" s="67"/>
      <c r="E71" s="59"/>
      <c r="F71" s="59"/>
      <c r="G71" s="17"/>
      <c r="H71" s="58"/>
      <c r="I71" s="50"/>
      <c r="J71" s="50"/>
      <c r="K71" s="50"/>
      <c r="L71" s="50"/>
      <c r="M71" s="50"/>
      <c r="N71" s="50"/>
      <c r="O71" s="59"/>
      <c r="P71" s="60"/>
      <c r="Q71" s="17"/>
      <c r="R71" s="17"/>
      <c r="S71" s="58"/>
      <c r="T71" s="50"/>
      <c r="U71" s="50"/>
      <c r="V71" s="50"/>
      <c r="W71" s="50"/>
      <c r="X71" s="50"/>
      <c r="Y71" s="50"/>
      <c r="Z71" s="59"/>
      <c r="AA71" s="60"/>
      <c r="AB71" s="17"/>
      <c r="AC71" s="17"/>
      <c r="AD71" s="58"/>
      <c r="AE71" s="50"/>
      <c r="AF71" s="50"/>
      <c r="AG71" s="50"/>
      <c r="AH71" s="50"/>
      <c r="AI71" s="50"/>
      <c r="AJ71" s="50"/>
      <c r="AK71" s="59"/>
      <c r="AL71" s="60"/>
      <c r="AM71" s="17"/>
      <c r="AN71" s="17"/>
      <c r="AO71" s="58"/>
      <c r="AP71" s="50"/>
      <c r="AQ71" s="50"/>
      <c r="AR71" s="50"/>
      <c r="AS71" s="50"/>
      <c r="AT71" s="50"/>
      <c r="AU71" s="50"/>
      <c r="AV71" s="59"/>
      <c r="AW71" s="60"/>
      <c r="AX71" s="17"/>
      <c r="AY71" s="17"/>
      <c r="AZ71" s="58"/>
      <c r="BA71" s="50"/>
      <c r="BB71" s="50"/>
      <c r="BC71" s="50"/>
      <c r="BD71" s="50"/>
      <c r="BE71" s="50"/>
      <c r="BF71" s="50"/>
      <c r="BG71" s="59"/>
      <c r="BH71" s="60"/>
      <c r="BI71" s="17"/>
      <c r="BJ71" s="17"/>
      <c r="BK71" s="58"/>
      <c r="BL71" s="50"/>
      <c r="BM71" s="50"/>
      <c r="BN71" s="50"/>
      <c r="BO71" s="50"/>
      <c r="BP71" s="50"/>
      <c r="BQ71" s="50"/>
      <c r="BR71" s="59"/>
      <c r="BS71" s="60"/>
      <c r="BT71" s="17"/>
      <c r="BU71" s="17"/>
      <c r="BV71" s="58"/>
      <c r="BW71" s="50"/>
      <c r="BX71" s="50"/>
      <c r="BY71" s="50"/>
      <c r="BZ71" s="50"/>
      <c r="CA71" s="50"/>
      <c r="CB71" s="50"/>
      <c r="CC71" s="59"/>
      <c r="CD71" s="60"/>
      <c r="CE71" s="17"/>
      <c r="CF71" s="17"/>
      <c r="CG71" s="58"/>
      <c r="CH71" s="50"/>
      <c r="CI71" s="50"/>
      <c r="CJ71" s="50"/>
      <c r="CK71" s="50"/>
      <c r="CL71" s="50"/>
      <c r="CM71" s="50"/>
      <c r="CN71" s="59"/>
      <c r="CO71" s="60"/>
      <c r="CP71" s="17"/>
      <c r="CQ71" s="17"/>
      <c r="CR71" s="58"/>
      <c r="CS71" s="50"/>
      <c r="CT71" s="50"/>
      <c r="CU71" s="50"/>
      <c r="CV71" s="50"/>
      <c r="CW71" s="50"/>
      <c r="CX71" s="50"/>
      <c r="CY71" s="59"/>
      <c r="CZ71" s="60"/>
      <c r="DA71" s="17"/>
      <c r="DB71" s="17"/>
      <c r="DC71" s="58"/>
      <c r="DD71" s="50"/>
      <c r="DE71" s="50"/>
      <c r="DF71" s="50"/>
      <c r="DG71" s="50"/>
      <c r="DH71" s="50"/>
      <c r="DI71" s="50"/>
      <c r="DJ71" s="59"/>
      <c r="DK71" s="60"/>
      <c r="DL71" s="17"/>
      <c r="DM71" s="17"/>
      <c r="DN71" s="58"/>
      <c r="DO71" s="50"/>
      <c r="DP71" s="50"/>
      <c r="DQ71" s="50"/>
      <c r="DR71" s="50"/>
      <c r="DS71" s="50"/>
      <c r="DT71" s="50"/>
      <c r="DU71" s="59"/>
      <c r="DV71" s="60"/>
      <c r="DW71" s="17"/>
      <c r="DX71" s="17"/>
      <c r="DY71" s="58"/>
      <c r="DZ71" s="50"/>
      <c r="EA71" s="50"/>
      <c r="EB71" s="50"/>
      <c r="EC71" s="50"/>
      <c r="ED71" s="50"/>
      <c r="EE71" s="50"/>
      <c r="EF71" s="59"/>
      <c r="EG71" s="60"/>
      <c r="EH71" s="17"/>
      <c r="EI71" s="17"/>
      <c r="EJ71" s="58"/>
      <c r="EK71" s="50"/>
      <c r="EL71" s="50"/>
      <c r="EM71" s="50"/>
      <c r="EN71" s="50"/>
      <c r="EO71" s="50"/>
      <c r="EP71" s="50"/>
      <c r="EQ71" s="59"/>
      <c r="ER71" s="60"/>
      <c r="ES71" s="17"/>
      <c r="ET71" s="17"/>
      <c r="EU71" s="58"/>
      <c r="EV71" s="50"/>
      <c r="EW71" s="50"/>
      <c r="EX71" s="50"/>
      <c r="EY71" s="50"/>
      <c r="EZ71" s="50"/>
      <c r="FA71" s="50"/>
      <c r="FB71" s="59"/>
      <c r="FC71" s="60"/>
      <c r="FD71" s="17"/>
      <c r="FE71" s="17"/>
      <c r="FF71" s="58"/>
      <c r="FG71" s="50"/>
      <c r="FH71" s="50"/>
      <c r="FI71" s="50"/>
      <c r="FJ71" s="50"/>
      <c r="FK71" s="50"/>
      <c r="FL71" s="50"/>
      <c r="FM71" s="59"/>
      <c r="FN71" s="60"/>
      <c r="FO71" s="17"/>
      <c r="FP71" s="17"/>
      <c r="FQ71" s="58"/>
      <c r="FR71" s="50"/>
      <c r="FS71" s="50"/>
      <c r="FT71" s="50"/>
      <c r="FU71" s="50"/>
      <c r="FV71" s="50"/>
      <c r="FW71" s="50"/>
      <c r="FX71" s="59"/>
      <c r="FY71" s="60"/>
      <c r="FZ71" s="17"/>
      <c r="GA71" s="17"/>
      <c r="GB71" s="58"/>
      <c r="GC71" s="50"/>
      <c r="GD71" s="50"/>
      <c r="GE71" s="50"/>
      <c r="GF71" s="50"/>
      <c r="GG71" s="50"/>
      <c r="GH71" s="50"/>
      <c r="GI71" s="59"/>
      <c r="GJ71" s="60"/>
      <c r="GK71" s="17"/>
      <c r="GL71" s="17"/>
      <c r="GM71" s="58"/>
      <c r="GN71" s="50"/>
      <c r="GO71" s="50"/>
      <c r="GP71" s="50"/>
      <c r="GQ71" s="50"/>
      <c r="GR71" s="50"/>
      <c r="GS71" s="50"/>
      <c r="GT71" s="59"/>
      <c r="GU71" s="60"/>
      <c r="GV71" s="17"/>
      <c r="GW71" s="17"/>
      <c r="GX71" s="58"/>
      <c r="GY71" s="50"/>
      <c r="GZ71" s="50"/>
      <c r="HA71" s="50"/>
      <c r="HB71" s="50"/>
      <c r="HC71" s="50"/>
      <c r="HD71" s="50"/>
      <c r="HE71" s="59"/>
      <c r="HF71" s="60"/>
      <c r="HG71" s="17"/>
      <c r="HH71" s="17"/>
      <c r="HI71" s="58"/>
      <c r="HJ71" s="50"/>
      <c r="HK71" s="50"/>
      <c r="HL71" s="50"/>
      <c r="HM71" s="50"/>
      <c r="HN71" s="50"/>
      <c r="HO71" s="50"/>
      <c r="HP71" s="59"/>
      <c r="HQ71" s="60"/>
      <c r="HR71" s="17"/>
      <c r="HS71" s="17"/>
    </row>
    <row r="72" spans="1:227" x14ac:dyDescent="0.3">
      <c r="A72" s="65"/>
      <c r="B72" s="66"/>
      <c r="C72" s="67"/>
      <c r="D72" s="67"/>
      <c r="E72" s="59"/>
      <c r="F72" s="59"/>
      <c r="G72" s="17"/>
      <c r="H72" s="58"/>
      <c r="I72" s="50"/>
      <c r="J72" s="50"/>
      <c r="K72" s="50"/>
      <c r="L72" s="50"/>
      <c r="M72" s="50"/>
      <c r="N72" s="50"/>
      <c r="O72" s="59"/>
      <c r="P72" s="60"/>
      <c r="Q72" s="17"/>
      <c r="R72" s="17"/>
      <c r="S72" s="58"/>
      <c r="T72" s="50"/>
      <c r="U72" s="50"/>
      <c r="V72" s="50"/>
      <c r="W72" s="50"/>
      <c r="X72" s="50"/>
      <c r="Y72" s="50"/>
      <c r="Z72" s="59"/>
      <c r="AA72" s="60"/>
      <c r="AB72" s="17"/>
      <c r="AC72" s="17"/>
      <c r="AD72" s="58"/>
      <c r="AE72" s="50"/>
      <c r="AF72" s="50"/>
      <c r="AG72" s="50"/>
      <c r="AH72" s="50"/>
      <c r="AI72" s="50"/>
      <c r="AJ72" s="50"/>
      <c r="AK72" s="59"/>
      <c r="AL72" s="60"/>
      <c r="AM72" s="17"/>
      <c r="AN72" s="17"/>
      <c r="AO72" s="58"/>
      <c r="AP72" s="50"/>
      <c r="AQ72" s="50"/>
      <c r="AR72" s="50"/>
      <c r="AS72" s="50"/>
      <c r="AT72" s="50"/>
      <c r="AU72" s="50"/>
      <c r="AV72" s="59"/>
      <c r="AW72" s="60"/>
      <c r="AX72" s="17"/>
      <c r="AY72" s="17"/>
      <c r="AZ72" s="58"/>
      <c r="BA72" s="50"/>
      <c r="BB72" s="50"/>
      <c r="BC72" s="50"/>
      <c r="BD72" s="50"/>
      <c r="BE72" s="50"/>
      <c r="BF72" s="50"/>
      <c r="BG72" s="59"/>
      <c r="BH72" s="60"/>
      <c r="BI72" s="17"/>
      <c r="BJ72" s="17"/>
      <c r="BK72" s="58"/>
      <c r="BL72" s="50"/>
      <c r="BM72" s="50"/>
      <c r="BN72" s="50"/>
      <c r="BO72" s="50"/>
      <c r="BP72" s="50"/>
      <c r="BQ72" s="50"/>
      <c r="BR72" s="59"/>
      <c r="BS72" s="60"/>
      <c r="BT72" s="17"/>
      <c r="BU72" s="17"/>
      <c r="BV72" s="58"/>
      <c r="BW72" s="50"/>
      <c r="BX72" s="50"/>
      <c r="BY72" s="50"/>
      <c r="BZ72" s="50"/>
      <c r="CA72" s="50"/>
      <c r="CB72" s="50"/>
      <c r="CC72" s="59"/>
      <c r="CD72" s="60"/>
      <c r="CE72" s="17"/>
      <c r="CF72" s="17"/>
      <c r="CG72" s="58"/>
      <c r="CH72" s="50"/>
      <c r="CI72" s="50"/>
      <c r="CJ72" s="50"/>
      <c r="CK72" s="50"/>
      <c r="CL72" s="50"/>
      <c r="CM72" s="50"/>
      <c r="CN72" s="59"/>
      <c r="CO72" s="60"/>
      <c r="CP72" s="17"/>
      <c r="CQ72" s="17"/>
      <c r="CR72" s="58"/>
      <c r="CS72" s="50"/>
      <c r="CT72" s="50"/>
      <c r="CU72" s="50"/>
      <c r="CV72" s="50"/>
      <c r="CW72" s="50"/>
      <c r="CX72" s="50"/>
      <c r="CY72" s="59"/>
      <c r="CZ72" s="60"/>
      <c r="DA72" s="17"/>
      <c r="DB72" s="17"/>
      <c r="DC72" s="58"/>
      <c r="DD72" s="50"/>
      <c r="DE72" s="50"/>
      <c r="DF72" s="50"/>
      <c r="DG72" s="50"/>
      <c r="DH72" s="50"/>
      <c r="DI72" s="50"/>
      <c r="DJ72" s="59"/>
      <c r="DK72" s="60"/>
      <c r="DL72" s="17"/>
      <c r="DM72" s="17"/>
      <c r="DN72" s="58"/>
      <c r="DO72" s="50"/>
      <c r="DP72" s="50"/>
      <c r="DQ72" s="50"/>
      <c r="DR72" s="50"/>
      <c r="DS72" s="50"/>
      <c r="DT72" s="50"/>
      <c r="DU72" s="59"/>
      <c r="DV72" s="60"/>
      <c r="DW72" s="17"/>
      <c r="DX72" s="17"/>
      <c r="DY72" s="58"/>
      <c r="DZ72" s="50"/>
      <c r="EA72" s="50"/>
      <c r="EB72" s="50"/>
      <c r="EC72" s="50"/>
      <c r="ED72" s="50"/>
      <c r="EE72" s="50"/>
      <c r="EF72" s="59"/>
      <c r="EG72" s="60"/>
      <c r="EH72" s="17"/>
      <c r="EI72" s="17"/>
      <c r="EJ72" s="58"/>
      <c r="EK72" s="50"/>
      <c r="EL72" s="50"/>
      <c r="EM72" s="50"/>
      <c r="EN72" s="50"/>
      <c r="EO72" s="50"/>
      <c r="EP72" s="50"/>
      <c r="EQ72" s="59"/>
      <c r="ER72" s="60"/>
      <c r="ES72" s="17"/>
      <c r="ET72" s="17"/>
      <c r="EU72" s="58"/>
      <c r="EV72" s="50"/>
      <c r="EW72" s="50"/>
      <c r="EX72" s="50"/>
      <c r="EY72" s="50"/>
      <c r="EZ72" s="50"/>
      <c r="FA72" s="50"/>
      <c r="FB72" s="59"/>
      <c r="FC72" s="60"/>
      <c r="FD72" s="17"/>
      <c r="FE72" s="17"/>
      <c r="FF72" s="58"/>
      <c r="FG72" s="50"/>
      <c r="FH72" s="50"/>
      <c r="FI72" s="50"/>
      <c r="FJ72" s="50"/>
      <c r="FK72" s="50"/>
      <c r="FL72" s="50"/>
      <c r="FM72" s="59"/>
      <c r="FN72" s="60"/>
      <c r="FO72" s="17"/>
      <c r="FP72" s="17"/>
      <c r="FQ72" s="58"/>
      <c r="FR72" s="50"/>
      <c r="FS72" s="50"/>
      <c r="FT72" s="50"/>
      <c r="FU72" s="50"/>
      <c r="FV72" s="50"/>
      <c r="FW72" s="50"/>
      <c r="FX72" s="59"/>
      <c r="FY72" s="60"/>
      <c r="FZ72" s="17"/>
      <c r="GA72" s="17"/>
      <c r="GB72" s="58"/>
      <c r="GC72" s="50"/>
      <c r="GD72" s="50"/>
      <c r="GE72" s="50"/>
      <c r="GF72" s="50"/>
      <c r="GG72" s="50"/>
      <c r="GH72" s="50"/>
      <c r="GI72" s="59"/>
      <c r="GJ72" s="60"/>
      <c r="GK72" s="17"/>
      <c r="GL72" s="17"/>
      <c r="GM72" s="58"/>
      <c r="GN72" s="50"/>
      <c r="GO72" s="50"/>
      <c r="GP72" s="50"/>
      <c r="GQ72" s="50"/>
      <c r="GR72" s="50"/>
      <c r="GS72" s="50"/>
      <c r="GT72" s="59"/>
      <c r="GU72" s="60"/>
      <c r="GV72" s="17"/>
      <c r="GW72" s="17"/>
      <c r="GX72" s="58"/>
      <c r="GY72" s="50"/>
      <c r="GZ72" s="50"/>
      <c r="HA72" s="50"/>
      <c r="HB72" s="50"/>
      <c r="HC72" s="50"/>
      <c r="HD72" s="50"/>
      <c r="HE72" s="59"/>
      <c r="HF72" s="60"/>
      <c r="HG72" s="17"/>
      <c r="HH72" s="17"/>
      <c r="HI72" s="58"/>
      <c r="HJ72" s="50"/>
      <c r="HK72" s="50"/>
      <c r="HL72" s="50"/>
      <c r="HM72" s="50"/>
      <c r="HN72" s="50"/>
      <c r="HO72" s="50"/>
      <c r="HP72" s="59"/>
      <c r="HQ72" s="60"/>
      <c r="HR72" s="17"/>
      <c r="HS72" s="17"/>
    </row>
    <row r="73" spans="1:227" x14ac:dyDescent="0.3">
      <c r="A73" s="65"/>
      <c r="B73" s="69"/>
      <c r="C73" s="67"/>
      <c r="D73" s="67"/>
      <c r="E73" s="59"/>
      <c r="F73" s="59"/>
      <c r="G73" s="17"/>
      <c r="H73" s="58"/>
      <c r="I73" s="50"/>
      <c r="J73" s="50"/>
      <c r="K73" s="50"/>
      <c r="L73" s="50"/>
      <c r="M73" s="50"/>
      <c r="N73" s="50"/>
      <c r="O73" s="59"/>
      <c r="P73" s="60"/>
      <c r="Q73" s="17"/>
      <c r="R73" s="17"/>
      <c r="S73" s="58"/>
      <c r="T73" s="50"/>
      <c r="U73" s="50"/>
      <c r="V73" s="50"/>
      <c r="W73" s="50"/>
      <c r="X73" s="50"/>
      <c r="Y73" s="50"/>
      <c r="Z73" s="59"/>
      <c r="AA73" s="60"/>
      <c r="AB73" s="17"/>
      <c r="AC73" s="17"/>
      <c r="AD73" s="58"/>
      <c r="AE73" s="50"/>
      <c r="AF73" s="50"/>
      <c r="AG73" s="50"/>
      <c r="AH73" s="50"/>
      <c r="AI73" s="50"/>
      <c r="AJ73" s="50"/>
      <c r="AK73" s="59"/>
      <c r="AL73" s="60"/>
      <c r="AM73" s="17"/>
      <c r="AN73" s="17"/>
      <c r="AO73" s="58"/>
      <c r="AP73" s="50"/>
      <c r="AQ73" s="50"/>
      <c r="AR73" s="50"/>
      <c r="AS73" s="50"/>
      <c r="AT73" s="50"/>
      <c r="AU73" s="50"/>
      <c r="AV73" s="59"/>
      <c r="AW73" s="60"/>
      <c r="AX73" s="17"/>
      <c r="AY73" s="17"/>
      <c r="AZ73" s="58"/>
      <c r="BA73" s="50"/>
      <c r="BB73" s="50"/>
      <c r="BC73" s="50"/>
      <c r="BD73" s="50"/>
      <c r="BE73" s="50"/>
      <c r="BF73" s="50"/>
      <c r="BG73" s="59"/>
      <c r="BH73" s="60"/>
      <c r="BI73" s="17"/>
      <c r="BJ73" s="17"/>
      <c r="BK73" s="58"/>
      <c r="BL73" s="50"/>
      <c r="BM73" s="50"/>
      <c r="BN73" s="50"/>
      <c r="BO73" s="50"/>
      <c r="BP73" s="50"/>
      <c r="BQ73" s="50"/>
      <c r="BR73" s="59"/>
      <c r="BS73" s="60"/>
      <c r="BT73" s="17"/>
      <c r="BU73" s="17"/>
      <c r="BV73" s="58"/>
      <c r="BW73" s="50"/>
      <c r="BX73" s="50"/>
      <c r="BY73" s="50"/>
      <c r="BZ73" s="50"/>
      <c r="CA73" s="50"/>
      <c r="CB73" s="50"/>
      <c r="CC73" s="59"/>
      <c r="CD73" s="60"/>
      <c r="CE73" s="17"/>
      <c r="CF73" s="17"/>
      <c r="CG73" s="58"/>
      <c r="CH73" s="50"/>
      <c r="CI73" s="50"/>
      <c r="CJ73" s="50"/>
      <c r="CK73" s="50"/>
      <c r="CL73" s="50"/>
      <c r="CM73" s="50"/>
      <c r="CN73" s="59"/>
      <c r="CO73" s="60"/>
      <c r="CP73" s="17"/>
      <c r="CQ73" s="17"/>
      <c r="CR73" s="58"/>
      <c r="CS73" s="50"/>
      <c r="CT73" s="50"/>
      <c r="CU73" s="50"/>
      <c r="CV73" s="50"/>
      <c r="CW73" s="50"/>
      <c r="CX73" s="50"/>
      <c r="CY73" s="59"/>
      <c r="CZ73" s="60"/>
      <c r="DA73" s="17"/>
      <c r="DB73" s="17"/>
      <c r="DC73" s="58"/>
      <c r="DD73" s="50"/>
      <c r="DE73" s="50"/>
      <c r="DF73" s="50"/>
      <c r="DG73" s="50"/>
      <c r="DH73" s="50"/>
      <c r="DI73" s="50"/>
      <c r="DJ73" s="59"/>
      <c r="DK73" s="60"/>
      <c r="DL73" s="17"/>
      <c r="DM73" s="17"/>
      <c r="DN73" s="58"/>
      <c r="DO73" s="50"/>
      <c r="DP73" s="50"/>
      <c r="DQ73" s="50"/>
      <c r="DR73" s="50"/>
      <c r="DS73" s="50"/>
      <c r="DT73" s="50"/>
      <c r="DU73" s="59"/>
      <c r="DV73" s="60"/>
      <c r="DW73" s="17"/>
      <c r="DX73" s="17"/>
      <c r="DY73" s="58"/>
      <c r="DZ73" s="50"/>
      <c r="EA73" s="50"/>
      <c r="EB73" s="50"/>
      <c r="EC73" s="50"/>
      <c r="ED73" s="50"/>
      <c r="EE73" s="50"/>
      <c r="EF73" s="59"/>
      <c r="EG73" s="60"/>
      <c r="EH73" s="17"/>
      <c r="EI73" s="17"/>
      <c r="EJ73" s="58"/>
      <c r="EK73" s="50"/>
      <c r="EL73" s="50"/>
      <c r="EM73" s="50"/>
      <c r="EN73" s="50"/>
      <c r="EO73" s="50"/>
      <c r="EP73" s="50"/>
      <c r="EQ73" s="59"/>
      <c r="ER73" s="60"/>
      <c r="ES73" s="17"/>
      <c r="ET73" s="17"/>
      <c r="EU73" s="58"/>
      <c r="EV73" s="50"/>
      <c r="EW73" s="50"/>
      <c r="EX73" s="50"/>
      <c r="EY73" s="50"/>
      <c r="EZ73" s="50"/>
      <c r="FA73" s="50"/>
      <c r="FB73" s="59"/>
      <c r="FC73" s="60"/>
      <c r="FD73" s="17"/>
      <c r="FE73" s="17"/>
      <c r="FF73" s="58"/>
      <c r="FG73" s="50"/>
      <c r="FH73" s="50"/>
      <c r="FI73" s="50"/>
      <c r="FJ73" s="50"/>
      <c r="FK73" s="50"/>
      <c r="FL73" s="50"/>
      <c r="FM73" s="59"/>
      <c r="FN73" s="60"/>
      <c r="FO73" s="17"/>
      <c r="FP73" s="17"/>
      <c r="FQ73" s="58"/>
      <c r="FR73" s="50"/>
      <c r="FS73" s="50"/>
      <c r="FT73" s="50"/>
      <c r="FU73" s="50"/>
      <c r="FV73" s="50"/>
      <c r="FW73" s="50"/>
      <c r="FX73" s="59"/>
      <c r="FY73" s="60"/>
      <c r="FZ73" s="17"/>
      <c r="GA73" s="17"/>
      <c r="GB73" s="58"/>
      <c r="GC73" s="50"/>
      <c r="GD73" s="50"/>
      <c r="GE73" s="50"/>
      <c r="GF73" s="50"/>
      <c r="GG73" s="50"/>
      <c r="GH73" s="50"/>
      <c r="GI73" s="59"/>
      <c r="GJ73" s="60"/>
      <c r="GK73" s="17"/>
      <c r="GL73" s="17"/>
      <c r="GM73" s="58"/>
      <c r="GN73" s="50"/>
      <c r="GO73" s="50"/>
      <c r="GP73" s="50"/>
      <c r="GQ73" s="50"/>
      <c r="GR73" s="50"/>
      <c r="GS73" s="50"/>
      <c r="GT73" s="59"/>
      <c r="GU73" s="60"/>
      <c r="GV73" s="17"/>
      <c r="GW73" s="17"/>
      <c r="GX73" s="58"/>
      <c r="GY73" s="50"/>
      <c r="GZ73" s="50"/>
      <c r="HA73" s="50"/>
      <c r="HB73" s="50"/>
      <c r="HC73" s="50"/>
      <c r="HD73" s="50"/>
      <c r="HE73" s="59"/>
      <c r="HF73" s="60"/>
      <c r="HG73" s="17"/>
      <c r="HH73" s="17"/>
      <c r="HI73" s="58"/>
      <c r="HJ73" s="50"/>
      <c r="HK73" s="50"/>
      <c r="HL73" s="50"/>
      <c r="HM73" s="50"/>
      <c r="HN73" s="50"/>
      <c r="HO73" s="50"/>
      <c r="HP73" s="59"/>
      <c r="HQ73" s="60"/>
      <c r="HR73" s="17"/>
      <c r="HS73" s="17"/>
    </row>
    <row r="74" spans="1:227" x14ac:dyDescent="0.3">
      <c r="A74" s="65"/>
      <c r="B74" s="66"/>
      <c r="C74" s="67"/>
      <c r="D74" s="67"/>
      <c r="E74" s="59"/>
      <c r="F74" s="59"/>
      <c r="G74" s="17"/>
      <c r="H74" s="58"/>
      <c r="I74" s="50"/>
      <c r="J74" s="50"/>
      <c r="K74" s="50"/>
      <c r="L74" s="50"/>
      <c r="M74" s="50"/>
      <c r="N74" s="50"/>
      <c r="O74" s="59"/>
      <c r="P74" s="60"/>
      <c r="Q74" s="17"/>
      <c r="R74" s="17"/>
      <c r="S74" s="58"/>
      <c r="T74" s="50"/>
      <c r="U74" s="50"/>
      <c r="V74" s="50"/>
      <c r="W74" s="50"/>
      <c r="X74" s="50"/>
      <c r="Y74" s="50"/>
      <c r="Z74" s="59"/>
      <c r="AA74" s="60"/>
      <c r="AB74" s="17"/>
      <c r="AC74" s="17"/>
      <c r="AD74" s="58"/>
      <c r="AE74" s="50"/>
      <c r="AF74" s="50"/>
      <c r="AG74" s="50"/>
      <c r="AH74" s="50"/>
      <c r="AI74" s="50"/>
      <c r="AJ74" s="50"/>
      <c r="AK74" s="59"/>
      <c r="AL74" s="60"/>
      <c r="AM74" s="17"/>
      <c r="AN74" s="17"/>
      <c r="AO74" s="58"/>
      <c r="AP74" s="50"/>
      <c r="AQ74" s="50"/>
      <c r="AR74" s="50"/>
      <c r="AS74" s="50"/>
      <c r="AT74" s="50"/>
      <c r="AU74" s="50"/>
      <c r="AV74" s="59"/>
      <c r="AW74" s="60"/>
      <c r="AX74" s="17"/>
      <c r="AY74" s="17"/>
      <c r="AZ74" s="58"/>
      <c r="BA74" s="50"/>
      <c r="BB74" s="50"/>
      <c r="BC74" s="50"/>
      <c r="BD74" s="50"/>
      <c r="BE74" s="50"/>
      <c r="BF74" s="50"/>
      <c r="BG74" s="59"/>
      <c r="BH74" s="60"/>
      <c r="BI74" s="17"/>
      <c r="BJ74" s="17"/>
      <c r="BK74" s="58"/>
      <c r="BL74" s="50"/>
      <c r="BM74" s="50"/>
      <c r="BN74" s="50"/>
      <c r="BO74" s="50"/>
      <c r="BP74" s="50"/>
      <c r="BQ74" s="50"/>
      <c r="BR74" s="59"/>
      <c r="BS74" s="60"/>
      <c r="BT74" s="17"/>
      <c r="BU74" s="17"/>
      <c r="BV74" s="58"/>
      <c r="BW74" s="50"/>
      <c r="BX74" s="50"/>
      <c r="BY74" s="50"/>
      <c r="BZ74" s="50"/>
      <c r="CA74" s="50"/>
      <c r="CB74" s="50"/>
      <c r="CC74" s="59"/>
      <c r="CD74" s="60"/>
      <c r="CE74" s="17"/>
      <c r="CF74" s="17"/>
      <c r="CG74" s="58"/>
      <c r="CH74" s="50"/>
      <c r="CI74" s="50"/>
      <c r="CJ74" s="50"/>
      <c r="CK74" s="50"/>
      <c r="CL74" s="50"/>
      <c r="CM74" s="50"/>
      <c r="CN74" s="59"/>
      <c r="CO74" s="60"/>
      <c r="CP74" s="17"/>
      <c r="CQ74" s="17"/>
      <c r="CR74" s="58"/>
      <c r="CS74" s="50"/>
      <c r="CT74" s="50"/>
      <c r="CU74" s="50"/>
      <c r="CV74" s="50"/>
      <c r="CW74" s="50"/>
      <c r="CX74" s="50"/>
      <c r="CY74" s="59"/>
      <c r="CZ74" s="60"/>
      <c r="DA74" s="17"/>
      <c r="DB74" s="17"/>
      <c r="DC74" s="58"/>
      <c r="DD74" s="50"/>
      <c r="DE74" s="50"/>
      <c r="DF74" s="50"/>
      <c r="DG74" s="50"/>
      <c r="DH74" s="50"/>
      <c r="DI74" s="50"/>
      <c r="DJ74" s="59"/>
      <c r="DK74" s="60"/>
      <c r="DL74" s="17"/>
      <c r="DM74" s="17"/>
      <c r="DN74" s="58"/>
      <c r="DO74" s="50"/>
      <c r="DP74" s="50"/>
      <c r="DQ74" s="50"/>
      <c r="DR74" s="50"/>
      <c r="DS74" s="50"/>
      <c r="DT74" s="50"/>
      <c r="DU74" s="59"/>
      <c r="DV74" s="60"/>
      <c r="DW74" s="17"/>
      <c r="DX74" s="17"/>
      <c r="DY74" s="58"/>
      <c r="DZ74" s="50"/>
      <c r="EA74" s="50"/>
      <c r="EB74" s="50"/>
      <c r="EC74" s="50"/>
      <c r="ED74" s="50"/>
      <c r="EE74" s="50"/>
      <c r="EF74" s="59"/>
      <c r="EG74" s="60"/>
      <c r="EH74" s="17"/>
      <c r="EI74" s="17"/>
      <c r="EJ74" s="58"/>
      <c r="EK74" s="50"/>
      <c r="EL74" s="50"/>
      <c r="EM74" s="50"/>
      <c r="EN74" s="50"/>
      <c r="EO74" s="50"/>
      <c r="EP74" s="50"/>
      <c r="EQ74" s="59"/>
      <c r="ER74" s="60"/>
      <c r="ES74" s="17"/>
      <c r="ET74" s="17"/>
      <c r="EU74" s="58"/>
      <c r="EV74" s="50"/>
      <c r="EW74" s="50"/>
      <c r="EX74" s="50"/>
      <c r="EY74" s="50"/>
      <c r="EZ74" s="50"/>
      <c r="FA74" s="50"/>
      <c r="FB74" s="59"/>
      <c r="FC74" s="60"/>
      <c r="FD74" s="17"/>
      <c r="FE74" s="17"/>
      <c r="FF74" s="58"/>
      <c r="FG74" s="50"/>
      <c r="FH74" s="50"/>
      <c r="FI74" s="50"/>
      <c r="FJ74" s="50"/>
      <c r="FK74" s="50"/>
      <c r="FL74" s="50"/>
      <c r="FM74" s="59"/>
      <c r="FN74" s="60"/>
      <c r="FO74" s="17"/>
      <c r="FP74" s="17"/>
      <c r="FQ74" s="58"/>
      <c r="FR74" s="50"/>
      <c r="FS74" s="50"/>
      <c r="FT74" s="50"/>
      <c r="FU74" s="50"/>
      <c r="FV74" s="50"/>
      <c r="FW74" s="50"/>
      <c r="FX74" s="59"/>
      <c r="FY74" s="60"/>
      <c r="FZ74" s="17"/>
      <c r="GA74" s="17"/>
      <c r="GB74" s="58"/>
      <c r="GC74" s="50"/>
      <c r="GD74" s="50"/>
      <c r="GE74" s="50"/>
      <c r="GF74" s="50"/>
      <c r="GG74" s="50"/>
      <c r="GH74" s="50"/>
      <c r="GI74" s="59"/>
      <c r="GJ74" s="60"/>
      <c r="GK74" s="17"/>
      <c r="GL74" s="17"/>
      <c r="GM74" s="58"/>
      <c r="GN74" s="50"/>
      <c r="GO74" s="50"/>
      <c r="GP74" s="50"/>
      <c r="GQ74" s="50"/>
      <c r="GR74" s="50"/>
      <c r="GS74" s="50"/>
      <c r="GT74" s="59"/>
      <c r="GU74" s="60"/>
      <c r="GV74" s="17"/>
      <c r="GW74" s="17"/>
      <c r="GX74" s="58"/>
      <c r="GY74" s="50"/>
      <c r="GZ74" s="50"/>
      <c r="HA74" s="50"/>
      <c r="HB74" s="50"/>
      <c r="HC74" s="50"/>
      <c r="HD74" s="50"/>
      <c r="HE74" s="59"/>
      <c r="HF74" s="60"/>
      <c r="HG74" s="17"/>
      <c r="HH74" s="17"/>
      <c r="HI74" s="58"/>
      <c r="HJ74" s="50"/>
      <c r="HK74" s="50"/>
      <c r="HL74" s="50"/>
      <c r="HM74" s="50"/>
      <c r="HN74" s="50"/>
      <c r="HO74" s="50"/>
      <c r="HP74" s="59"/>
      <c r="HQ74" s="60"/>
      <c r="HR74" s="17"/>
      <c r="HS74" s="17"/>
    </row>
    <row r="75" spans="1:227" x14ac:dyDescent="0.3">
      <c r="A75" s="65"/>
      <c r="B75" s="66"/>
      <c r="C75" s="67"/>
      <c r="D75" s="67"/>
      <c r="E75" s="59"/>
      <c r="F75" s="59"/>
      <c r="G75" s="17"/>
      <c r="H75" s="58"/>
      <c r="I75" s="50"/>
      <c r="J75" s="50"/>
      <c r="K75" s="50"/>
      <c r="L75" s="50"/>
      <c r="M75" s="50"/>
      <c r="N75" s="50"/>
      <c r="O75" s="59"/>
      <c r="P75" s="60"/>
      <c r="Q75" s="17"/>
      <c r="R75" s="17"/>
      <c r="S75" s="58"/>
      <c r="T75" s="50"/>
      <c r="U75" s="50"/>
      <c r="V75" s="50"/>
      <c r="W75" s="50"/>
      <c r="X75" s="50"/>
      <c r="Y75" s="50"/>
      <c r="Z75" s="59"/>
      <c r="AA75" s="60"/>
      <c r="AB75" s="17"/>
      <c r="AC75" s="17"/>
      <c r="AD75" s="58"/>
      <c r="AE75" s="50"/>
      <c r="AF75" s="50"/>
      <c r="AG75" s="50"/>
      <c r="AH75" s="50"/>
      <c r="AI75" s="50"/>
      <c r="AJ75" s="50"/>
      <c r="AK75" s="59"/>
      <c r="AL75" s="60"/>
      <c r="AM75" s="17"/>
      <c r="AN75" s="17"/>
      <c r="AO75" s="58"/>
      <c r="AP75" s="50"/>
      <c r="AQ75" s="50"/>
      <c r="AR75" s="50"/>
      <c r="AS75" s="50"/>
      <c r="AT75" s="50"/>
      <c r="AU75" s="50"/>
      <c r="AV75" s="59"/>
      <c r="AW75" s="60"/>
      <c r="AX75" s="17"/>
      <c r="AY75" s="17"/>
      <c r="AZ75" s="58"/>
      <c r="BA75" s="50"/>
      <c r="BB75" s="50"/>
      <c r="BC75" s="50"/>
      <c r="BD75" s="50"/>
      <c r="BE75" s="50"/>
      <c r="BF75" s="50"/>
      <c r="BG75" s="59"/>
      <c r="BH75" s="60"/>
      <c r="BI75" s="17"/>
      <c r="BJ75" s="17"/>
      <c r="BK75" s="58"/>
      <c r="BL75" s="50"/>
      <c r="BM75" s="50"/>
      <c r="BN75" s="50"/>
      <c r="BO75" s="50"/>
      <c r="BP75" s="50"/>
      <c r="BQ75" s="50"/>
      <c r="BR75" s="59"/>
      <c r="BS75" s="60"/>
      <c r="BT75" s="17"/>
      <c r="BU75" s="17"/>
      <c r="BV75" s="58"/>
      <c r="BW75" s="50"/>
      <c r="BX75" s="50"/>
      <c r="BY75" s="50"/>
      <c r="BZ75" s="50"/>
      <c r="CA75" s="50"/>
      <c r="CB75" s="50"/>
      <c r="CC75" s="59"/>
      <c r="CD75" s="60"/>
      <c r="CE75" s="17"/>
      <c r="CF75" s="17"/>
      <c r="CG75" s="58"/>
      <c r="CH75" s="50"/>
      <c r="CI75" s="50"/>
      <c r="CJ75" s="50"/>
      <c r="CK75" s="50"/>
      <c r="CL75" s="50"/>
      <c r="CM75" s="50"/>
      <c r="CN75" s="59"/>
      <c r="CO75" s="60"/>
      <c r="CP75" s="17"/>
      <c r="CQ75" s="17"/>
      <c r="CR75" s="58"/>
      <c r="CS75" s="50"/>
      <c r="CT75" s="50"/>
      <c r="CU75" s="50"/>
      <c r="CV75" s="50"/>
      <c r="CW75" s="50"/>
      <c r="CX75" s="50"/>
      <c r="CY75" s="59"/>
      <c r="CZ75" s="60"/>
      <c r="DA75" s="17"/>
      <c r="DB75" s="17"/>
      <c r="DC75" s="58"/>
      <c r="DD75" s="50"/>
      <c r="DE75" s="50"/>
      <c r="DF75" s="50"/>
      <c r="DG75" s="50"/>
      <c r="DH75" s="50"/>
      <c r="DI75" s="50"/>
      <c r="DJ75" s="59"/>
      <c r="DK75" s="60"/>
      <c r="DL75" s="17"/>
      <c r="DM75" s="17"/>
      <c r="DN75" s="58"/>
      <c r="DO75" s="50"/>
      <c r="DP75" s="50"/>
      <c r="DQ75" s="50"/>
      <c r="DR75" s="50"/>
      <c r="DS75" s="50"/>
      <c r="DT75" s="50"/>
      <c r="DU75" s="59"/>
      <c r="DV75" s="60"/>
      <c r="DW75" s="17"/>
      <c r="DX75" s="17"/>
      <c r="DY75" s="58"/>
      <c r="DZ75" s="50"/>
      <c r="EA75" s="50"/>
      <c r="EB75" s="50"/>
      <c r="EC75" s="50"/>
      <c r="ED75" s="50"/>
      <c r="EE75" s="50"/>
      <c r="EF75" s="59"/>
      <c r="EG75" s="60"/>
      <c r="EH75" s="17"/>
      <c r="EI75" s="17"/>
      <c r="EJ75" s="58"/>
      <c r="EK75" s="50"/>
      <c r="EL75" s="50"/>
      <c r="EM75" s="50"/>
      <c r="EN75" s="50"/>
      <c r="EO75" s="50"/>
      <c r="EP75" s="50"/>
      <c r="EQ75" s="59"/>
      <c r="ER75" s="60"/>
      <c r="ES75" s="17"/>
      <c r="ET75" s="17"/>
      <c r="EU75" s="58"/>
      <c r="EV75" s="50"/>
      <c r="EW75" s="50"/>
      <c r="EX75" s="50"/>
      <c r="EY75" s="50"/>
      <c r="EZ75" s="50"/>
      <c r="FA75" s="50"/>
      <c r="FB75" s="59"/>
      <c r="FC75" s="60"/>
      <c r="FD75" s="17"/>
      <c r="FE75" s="17"/>
      <c r="FF75" s="58"/>
      <c r="FG75" s="50"/>
      <c r="FH75" s="50"/>
      <c r="FI75" s="50"/>
      <c r="FJ75" s="50"/>
      <c r="FK75" s="50"/>
      <c r="FL75" s="50"/>
      <c r="FM75" s="59"/>
      <c r="FN75" s="60"/>
      <c r="FO75" s="17"/>
      <c r="FP75" s="17"/>
      <c r="FQ75" s="58"/>
      <c r="FR75" s="50"/>
      <c r="FS75" s="50"/>
      <c r="FT75" s="50"/>
      <c r="FU75" s="50"/>
      <c r="FV75" s="50"/>
      <c r="FW75" s="50"/>
      <c r="FX75" s="59"/>
      <c r="FY75" s="60"/>
      <c r="FZ75" s="17"/>
      <c r="GA75" s="17"/>
      <c r="GB75" s="58"/>
      <c r="GC75" s="50"/>
      <c r="GD75" s="50"/>
      <c r="GE75" s="50"/>
      <c r="GF75" s="50"/>
      <c r="GG75" s="50"/>
      <c r="GH75" s="50"/>
      <c r="GI75" s="59"/>
      <c r="GJ75" s="60"/>
      <c r="GK75" s="17"/>
      <c r="GL75" s="17"/>
      <c r="GM75" s="58"/>
      <c r="GN75" s="50"/>
      <c r="GO75" s="50"/>
      <c r="GP75" s="50"/>
      <c r="GQ75" s="50"/>
      <c r="GR75" s="50"/>
      <c r="GS75" s="50"/>
      <c r="GT75" s="59"/>
      <c r="GU75" s="60"/>
      <c r="GV75" s="17"/>
      <c r="GW75" s="17"/>
      <c r="GX75" s="58"/>
      <c r="GY75" s="50"/>
      <c r="GZ75" s="50"/>
      <c r="HA75" s="50"/>
      <c r="HB75" s="50"/>
      <c r="HC75" s="50"/>
      <c r="HD75" s="50"/>
      <c r="HE75" s="59"/>
      <c r="HF75" s="60"/>
      <c r="HG75" s="17"/>
      <c r="HH75" s="17"/>
      <c r="HI75" s="58"/>
      <c r="HJ75" s="50"/>
      <c r="HK75" s="50"/>
      <c r="HL75" s="50"/>
      <c r="HM75" s="50"/>
      <c r="HN75" s="50"/>
      <c r="HO75" s="50"/>
      <c r="HP75" s="59"/>
      <c r="HQ75" s="60"/>
      <c r="HR75" s="17"/>
      <c r="HS75" s="17"/>
    </row>
    <row r="76" spans="1:227" x14ac:dyDescent="0.3">
      <c r="A76" s="65"/>
      <c r="B76" s="66"/>
      <c r="C76" s="67"/>
      <c r="D76" s="67"/>
      <c r="E76" s="59"/>
      <c r="F76" s="59"/>
      <c r="G76" s="17"/>
      <c r="H76" s="58"/>
      <c r="I76" s="50"/>
      <c r="J76" s="50"/>
      <c r="K76" s="50"/>
      <c r="L76" s="50"/>
      <c r="M76" s="50"/>
      <c r="N76" s="50"/>
      <c r="O76" s="59"/>
      <c r="P76" s="60"/>
      <c r="Q76" s="17"/>
      <c r="R76" s="17"/>
      <c r="S76" s="58"/>
      <c r="T76" s="50"/>
      <c r="U76" s="50"/>
      <c r="V76" s="50"/>
      <c r="W76" s="50"/>
      <c r="X76" s="50"/>
      <c r="Y76" s="50"/>
      <c r="Z76" s="59"/>
      <c r="AA76" s="60"/>
      <c r="AB76" s="17"/>
      <c r="AC76" s="17"/>
      <c r="AD76" s="58"/>
      <c r="AE76" s="50"/>
      <c r="AF76" s="50"/>
      <c r="AG76" s="50"/>
      <c r="AH76" s="50"/>
      <c r="AI76" s="50"/>
      <c r="AJ76" s="50"/>
      <c r="AK76" s="59"/>
      <c r="AL76" s="60"/>
      <c r="AM76" s="17"/>
      <c r="AN76" s="17"/>
      <c r="AO76" s="58"/>
      <c r="AP76" s="50"/>
      <c r="AQ76" s="50"/>
      <c r="AR76" s="50"/>
      <c r="AS76" s="50"/>
      <c r="AT76" s="50"/>
      <c r="AU76" s="50"/>
      <c r="AV76" s="59"/>
      <c r="AW76" s="60"/>
      <c r="AX76" s="17"/>
      <c r="AY76" s="17"/>
      <c r="AZ76" s="58"/>
      <c r="BA76" s="50"/>
      <c r="BB76" s="50"/>
      <c r="BC76" s="50"/>
      <c r="BD76" s="50"/>
      <c r="BE76" s="50"/>
      <c r="BF76" s="50"/>
      <c r="BG76" s="59"/>
      <c r="BH76" s="60"/>
      <c r="BI76" s="17"/>
      <c r="BJ76" s="17"/>
      <c r="BK76" s="58"/>
      <c r="BL76" s="50"/>
      <c r="BM76" s="50"/>
      <c r="BN76" s="50"/>
      <c r="BO76" s="50"/>
      <c r="BP76" s="50"/>
      <c r="BQ76" s="50"/>
      <c r="BR76" s="59"/>
      <c r="BS76" s="60"/>
      <c r="BT76" s="17"/>
      <c r="BU76" s="17"/>
      <c r="BV76" s="58"/>
      <c r="BW76" s="50"/>
      <c r="BX76" s="50"/>
      <c r="BY76" s="50"/>
      <c r="BZ76" s="50"/>
      <c r="CA76" s="50"/>
      <c r="CB76" s="50"/>
      <c r="CC76" s="59"/>
      <c r="CD76" s="60"/>
      <c r="CE76" s="17"/>
      <c r="CF76" s="17"/>
      <c r="CG76" s="58"/>
      <c r="CH76" s="50"/>
      <c r="CI76" s="50"/>
      <c r="CJ76" s="50"/>
      <c r="CK76" s="50"/>
      <c r="CL76" s="50"/>
      <c r="CM76" s="50"/>
      <c r="CN76" s="59"/>
      <c r="CO76" s="60"/>
      <c r="CP76" s="17"/>
      <c r="CQ76" s="17"/>
      <c r="CR76" s="58"/>
      <c r="CS76" s="50"/>
      <c r="CT76" s="50"/>
      <c r="CU76" s="50"/>
      <c r="CV76" s="50"/>
      <c r="CW76" s="50"/>
      <c r="CX76" s="50"/>
      <c r="CY76" s="59"/>
      <c r="CZ76" s="60"/>
      <c r="DA76" s="17"/>
      <c r="DB76" s="17"/>
      <c r="DC76" s="58"/>
      <c r="DD76" s="50"/>
      <c r="DE76" s="50"/>
      <c r="DF76" s="50"/>
      <c r="DG76" s="50"/>
      <c r="DH76" s="50"/>
      <c r="DI76" s="50"/>
      <c r="DJ76" s="59"/>
      <c r="DK76" s="60"/>
      <c r="DL76" s="17"/>
      <c r="DM76" s="17"/>
      <c r="DN76" s="58"/>
      <c r="DO76" s="50"/>
      <c r="DP76" s="50"/>
      <c r="DQ76" s="50"/>
      <c r="DR76" s="50"/>
      <c r="DS76" s="50"/>
      <c r="DT76" s="50"/>
      <c r="DU76" s="59"/>
      <c r="DV76" s="60"/>
      <c r="DW76" s="17"/>
      <c r="DX76" s="17"/>
      <c r="DY76" s="58"/>
      <c r="DZ76" s="50"/>
      <c r="EA76" s="50"/>
      <c r="EB76" s="50"/>
      <c r="EC76" s="50"/>
      <c r="ED76" s="50"/>
      <c r="EE76" s="50"/>
      <c r="EF76" s="59"/>
      <c r="EG76" s="60"/>
      <c r="EH76" s="17"/>
      <c r="EI76" s="17"/>
      <c r="EJ76" s="58"/>
      <c r="EK76" s="50"/>
      <c r="EL76" s="50"/>
      <c r="EM76" s="50"/>
      <c r="EN76" s="50"/>
      <c r="EO76" s="50"/>
      <c r="EP76" s="50"/>
      <c r="EQ76" s="59"/>
      <c r="ER76" s="60"/>
      <c r="ES76" s="17"/>
      <c r="ET76" s="17"/>
      <c r="EU76" s="58"/>
      <c r="EV76" s="50"/>
      <c r="EW76" s="50"/>
      <c r="EX76" s="50"/>
      <c r="EY76" s="50"/>
      <c r="EZ76" s="50"/>
      <c r="FA76" s="50"/>
      <c r="FB76" s="59"/>
      <c r="FC76" s="60"/>
      <c r="FD76" s="17"/>
      <c r="FE76" s="17"/>
      <c r="FF76" s="58"/>
      <c r="FG76" s="50"/>
      <c r="FH76" s="50"/>
      <c r="FI76" s="50"/>
      <c r="FJ76" s="50"/>
      <c r="FK76" s="50"/>
      <c r="FL76" s="50"/>
      <c r="FM76" s="59"/>
      <c r="FN76" s="60"/>
      <c r="FO76" s="17"/>
      <c r="FP76" s="17"/>
      <c r="FQ76" s="58"/>
      <c r="FR76" s="50"/>
      <c r="FS76" s="50"/>
      <c r="FT76" s="50"/>
      <c r="FU76" s="50"/>
      <c r="FV76" s="50"/>
      <c r="FW76" s="50"/>
      <c r="FX76" s="59"/>
      <c r="FY76" s="60"/>
      <c r="FZ76" s="17"/>
      <c r="GA76" s="17"/>
      <c r="GB76" s="58"/>
      <c r="GC76" s="50"/>
      <c r="GD76" s="50"/>
      <c r="GE76" s="50"/>
      <c r="GF76" s="50"/>
      <c r="GG76" s="50"/>
      <c r="GH76" s="50"/>
      <c r="GI76" s="59"/>
      <c r="GJ76" s="60"/>
      <c r="GK76" s="17"/>
      <c r="GL76" s="17"/>
      <c r="GM76" s="58"/>
      <c r="GN76" s="50"/>
      <c r="GO76" s="50"/>
      <c r="GP76" s="50"/>
      <c r="GQ76" s="50"/>
      <c r="GR76" s="50"/>
      <c r="GS76" s="50"/>
      <c r="GT76" s="59"/>
      <c r="GU76" s="60"/>
      <c r="GV76" s="17"/>
      <c r="GW76" s="17"/>
      <c r="GX76" s="58"/>
      <c r="GY76" s="50"/>
      <c r="GZ76" s="50"/>
      <c r="HA76" s="50"/>
      <c r="HB76" s="50"/>
      <c r="HC76" s="50"/>
      <c r="HD76" s="50"/>
      <c r="HE76" s="59"/>
      <c r="HF76" s="60"/>
      <c r="HG76" s="17"/>
      <c r="HH76" s="17"/>
      <c r="HI76" s="58"/>
      <c r="HJ76" s="50"/>
      <c r="HK76" s="50"/>
      <c r="HL76" s="50"/>
      <c r="HM76" s="50"/>
      <c r="HN76" s="50"/>
      <c r="HO76" s="50"/>
      <c r="HP76" s="59"/>
      <c r="HQ76" s="60"/>
      <c r="HR76" s="17"/>
      <c r="HS76" s="17"/>
    </row>
    <row r="77" spans="1:227" x14ac:dyDescent="0.3">
      <c r="A77" s="65"/>
      <c r="B77" s="66"/>
      <c r="C77" s="67"/>
      <c r="D77" s="67"/>
      <c r="E77" s="59"/>
      <c r="F77" s="59"/>
      <c r="G77" s="17"/>
      <c r="H77" s="58"/>
      <c r="I77" s="50"/>
      <c r="J77" s="50"/>
      <c r="K77" s="50"/>
      <c r="L77" s="50"/>
      <c r="M77" s="50"/>
      <c r="N77" s="50"/>
      <c r="O77" s="59"/>
      <c r="P77" s="60"/>
      <c r="Q77" s="17"/>
      <c r="R77" s="17"/>
      <c r="S77" s="58"/>
      <c r="T77" s="50"/>
      <c r="U77" s="50"/>
      <c r="V77" s="50"/>
      <c r="W77" s="50"/>
      <c r="X77" s="50"/>
      <c r="Y77" s="50"/>
      <c r="Z77" s="59"/>
      <c r="AA77" s="60"/>
      <c r="AB77" s="17"/>
      <c r="AC77" s="17"/>
      <c r="AD77" s="58"/>
      <c r="AE77" s="50"/>
      <c r="AF77" s="50"/>
      <c r="AG77" s="50"/>
      <c r="AH77" s="50"/>
      <c r="AI77" s="50"/>
      <c r="AJ77" s="50"/>
      <c r="AK77" s="59"/>
      <c r="AL77" s="60"/>
      <c r="AM77" s="17"/>
      <c r="AN77" s="17"/>
      <c r="AO77" s="58"/>
      <c r="AP77" s="50"/>
      <c r="AQ77" s="50"/>
      <c r="AR77" s="50"/>
      <c r="AS77" s="50"/>
      <c r="AT77" s="50"/>
      <c r="AU77" s="50"/>
      <c r="AV77" s="59"/>
      <c r="AW77" s="60"/>
      <c r="AX77" s="17"/>
      <c r="AY77" s="17"/>
      <c r="AZ77" s="58"/>
      <c r="BA77" s="50"/>
      <c r="BB77" s="50"/>
      <c r="BC77" s="50"/>
      <c r="BD77" s="50"/>
      <c r="BE77" s="50"/>
      <c r="BF77" s="50"/>
      <c r="BG77" s="59"/>
      <c r="BH77" s="60"/>
      <c r="BI77" s="17"/>
      <c r="BJ77" s="17"/>
      <c r="BK77" s="58"/>
      <c r="BL77" s="50"/>
      <c r="BM77" s="50"/>
      <c r="BN77" s="50"/>
      <c r="BO77" s="50"/>
      <c r="BP77" s="50"/>
      <c r="BQ77" s="50"/>
      <c r="BR77" s="59"/>
      <c r="BS77" s="60"/>
      <c r="BT77" s="17"/>
      <c r="BU77" s="17"/>
      <c r="BV77" s="58"/>
      <c r="BW77" s="50"/>
      <c r="BX77" s="50"/>
      <c r="BY77" s="50"/>
      <c r="BZ77" s="50"/>
      <c r="CA77" s="50"/>
      <c r="CB77" s="50"/>
      <c r="CC77" s="59"/>
      <c r="CD77" s="60"/>
      <c r="CE77" s="17"/>
      <c r="CF77" s="17"/>
      <c r="CG77" s="58"/>
      <c r="CH77" s="50"/>
      <c r="CI77" s="50"/>
      <c r="CJ77" s="50"/>
      <c r="CK77" s="50"/>
      <c r="CL77" s="50"/>
      <c r="CM77" s="50"/>
      <c r="CN77" s="59"/>
      <c r="CO77" s="60"/>
      <c r="CP77" s="17"/>
      <c r="CQ77" s="17"/>
      <c r="CR77" s="58"/>
      <c r="CS77" s="50"/>
      <c r="CT77" s="50"/>
      <c r="CU77" s="50"/>
      <c r="CV77" s="50"/>
      <c r="CW77" s="50"/>
      <c r="CX77" s="50"/>
      <c r="CY77" s="59"/>
      <c r="CZ77" s="60"/>
      <c r="DA77" s="17"/>
      <c r="DB77" s="17"/>
      <c r="DC77" s="58"/>
      <c r="DD77" s="50"/>
      <c r="DE77" s="50"/>
      <c r="DF77" s="50"/>
      <c r="DG77" s="50"/>
      <c r="DH77" s="50"/>
      <c r="DI77" s="50"/>
      <c r="DJ77" s="59"/>
      <c r="DK77" s="60"/>
      <c r="DL77" s="17"/>
      <c r="DM77" s="17"/>
      <c r="DN77" s="58"/>
      <c r="DO77" s="50"/>
      <c r="DP77" s="50"/>
      <c r="DQ77" s="50"/>
      <c r="DR77" s="50"/>
      <c r="DS77" s="50"/>
      <c r="DT77" s="50"/>
      <c r="DU77" s="59"/>
      <c r="DV77" s="60"/>
      <c r="DW77" s="17"/>
      <c r="DX77" s="17"/>
      <c r="DY77" s="58"/>
      <c r="DZ77" s="50"/>
      <c r="EA77" s="50"/>
      <c r="EB77" s="50"/>
      <c r="EC77" s="50"/>
      <c r="ED77" s="50"/>
      <c r="EE77" s="50"/>
      <c r="EF77" s="59"/>
      <c r="EG77" s="60"/>
      <c r="EH77" s="17"/>
      <c r="EI77" s="17"/>
      <c r="EJ77" s="58"/>
      <c r="EK77" s="50"/>
      <c r="EL77" s="50"/>
      <c r="EM77" s="50"/>
      <c r="EN77" s="50"/>
      <c r="EO77" s="50"/>
      <c r="EP77" s="50"/>
      <c r="EQ77" s="59"/>
      <c r="ER77" s="60"/>
      <c r="ES77" s="17"/>
      <c r="ET77" s="17"/>
      <c r="EU77" s="58"/>
      <c r="EV77" s="50"/>
      <c r="EW77" s="50"/>
      <c r="EX77" s="50"/>
      <c r="EY77" s="50"/>
      <c r="EZ77" s="50"/>
      <c r="FA77" s="50"/>
      <c r="FB77" s="59"/>
      <c r="FC77" s="60"/>
      <c r="FD77" s="17"/>
      <c r="FE77" s="17"/>
      <c r="FF77" s="58"/>
      <c r="FG77" s="50"/>
      <c r="FH77" s="50"/>
      <c r="FI77" s="50"/>
      <c r="FJ77" s="50"/>
      <c r="FK77" s="50"/>
      <c r="FL77" s="50"/>
      <c r="FM77" s="59"/>
      <c r="FN77" s="60"/>
      <c r="FO77" s="17"/>
      <c r="FP77" s="17"/>
      <c r="FQ77" s="58"/>
      <c r="FR77" s="50"/>
      <c r="FS77" s="50"/>
      <c r="FT77" s="50"/>
      <c r="FU77" s="50"/>
      <c r="FV77" s="50"/>
      <c r="FW77" s="50"/>
      <c r="FX77" s="59"/>
      <c r="FY77" s="60"/>
      <c r="FZ77" s="17"/>
      <c r="GA77" s="17"/>
      <c r="GB77" s="58"/>
      <c r="GC77" s="50"/>
      <c r="GD77" s="50"/>
      <c r="GE77" s="50"/>
      <c r="GF77" s="50"/>
      <c r="GG77" s="50"/>
      <c r="GH77" s="50"/>
      <c r="GI77" s="59"/>
      <c r="GJ77" s="60"/>
      <c r="GK77" s="17"/>
      <c r="GL77" s="17"/>
      <c r="GM77" s="58"/>
      <c r="GN77" s="50"/>
      <c r="GO77" s="50"/>
      <c r="GP77" s="50"/>
      <c r="GQ77" s="50"/>
      <c r="GR77" s="50"/>
      <c r="GS77" s="50"/>
      <c r="GT77" s="59"/>
      <c r="GU77" s="60"/>
      <c r="GV77" s="17"/>
      <c r="GW77" s="17"/>
      <c r="GX77" s="58"/>
      <c r="GY77" s="50"/>
      <c r="GZ77" s="50"/>
      <c r="HA77" s="50"/>
      <c r="HB77" s="50"/>
      <c r="HC77" s="50"/>
      <c r="HD77" s="50"/>
      <c r="HE77" s="59"/>
      <c r="HF77" s="60"/>
      <c r="HG77" s="17"/>
      <c r="HH77" s="17"/>
      <c r="HI77" s="58"/>
      <c r="HJ77" s="50"/>
      <c r="HK77" s="50"/>
      <c r="HL77" s="50"/>
      <c r="HM77" s="50"/>
      <c r="HN77" s="50"/>
      <c r="HO77" s="50"/>
      <c r="HP77" s="59"/>
      <c r="HQ77" s="60"/>
      <c r="HR77" s="17"/>
      <c r="HS77" s="17"/>
    </row>
    <row r="78" spans="1:227" x14ac:dyDescent="0.3">
      <c r="A78" s="65"/>
      <c r="B78" s="66"/>
      <c r="C78" s="67"/>
      <c r="D78" s="67"/>
      <c r="E78" s="59"/>
      <c r="F78" s="59"/>
      <c r="G78" s="17"/>
      <c r="H78" s="58"/>
      <c r="I78" s="50"/>
      <c r="J78" s="50"/>
      <c r="K78" s="50"/>
      <c r="L78" s="50"/>
      <c r="M78" s="50"/>
      <c r="N78" s="50"/>
      <c r="O78" s="59"/>
      <c r="P78" s="60"/>
      <c r="Q78" s="17"/>
      <c r="R78" s="17"/>
      <c r="S78" s="58"/>
      <c r="T78" s="50"/>
      <c r="U78" s="50"/>
      <c r="V78" s="50"/>
      <c r="W78" s="50"/>
      <c r="X78" s="50"/>
      <c r="Y78" s="50"/>
      <c r="Z78" s="59"/>
      <c r="AA78" s="60"/>
      <c r="AB78" s="17"/>
      <c r="AC78" s="17"/>
      <c r="AD78" s="58"/>
      <c r="AE78" s="50"/>
      <c r="AF78" s="50"/>
      <c r="AG78" s="50"/>
      <c r="AH78" s="50"/>
      <c r="AI78" s="50"/>
      <c r="AJ78" s="50"/>
      <c r="AK78" s="59"/>
      <c r="AL78" s="60"/>
      <c r="AM78" s="17"/>
      <c r="AN78" s="17"/>
      <c r="AO78" s="58"/>
      <c r="AP78" s="50"/>
      <c r="AQ78" s="50"/>
      <c r="AR78" s="50"/>
      <c r="AS78" s="50"/>
      <c r="AT78" s="50"/>
      <c r="AU78" s="50"/>
      <c r="AV78" s="59"/>
      <c r="AW78" s="60"/>
      <c r="AX78" s="17"/>
      <c r="AY78" s="17"/>
      <c r="AZ78" s="58"/>
      <c r="BA78" s="50"/>
      <c r="BB78" s="50"/>
      <c r="BC78" s="50"/>
      <c r="BD78" s="50"/>
      <c r="BE78" s="50"/>
      <c r="BF78" s="50"/>
      <c r="BG78" s="59"/>
      <c r="BH78" s="60"/>
      <c r="BI78" s="17"/>
      <c r="BJ78" s="17"/>
      <c r="BK78" s="58"/>
      <c r="BL78" s="50"/>
      <c r="BM78" s="50"/>
      <c r="BN78" s="50"/>
      <c r="BO78" s="50"/>
      <c r="BP78" s="50"/>
      <c r="BQ78" s="50"/>
      <c r="BR78" s="59"/>
      <c r="BS78" s="60"/>
      <c r="BT78" s="17"/>
      <c r="BU78" s="17"/>
      <c r="BV78" s="58"/>
      <c r="BW78" s="50"/>
      <c r="BX78" s="50"/>
      <c r="BY78" s="50"/>
      <c r="BZ78" s="50"/>
      <c r="CA78" s="50"/>
      <c r="CB78" s="50"/>
      <c r="CC78" s="59"/>
      <c r="CD78" s="60"/>
      <c r="CE78" s="17"/>
      <c r="CF78" s="17"/>
      <c r="CG78" s="58"/>
      <c r="CH78" s="50"/>
      <c r="CI78" s="50"/>
      <c r="CJ78" s="50"/>
      <c r="CK78" s="50"/>
      <c r="CL78" s="50"/>
      <c r="CM78" s="50"/>
      <c r="CN78" s="59"/>
      <c r="CO78" s="60"/>
      <c r="CP78" s="17"/>
      <c r="CQ78" s="17"/>
      <c r="CR78" s="58"/>
      <c r="CS78" s="50"/>
      <c r="CT78" s="50"/>
      <c r="CU78" s="50"/>
      <c r="CV78" s="50"/>
      <c r="CW78" s="50"/>
      <c r="CX78" s="50"/>
      <c r="CY78" s="59"/>
      <c r="CZ78" s="60"/>
      <c r="DA78" s="17"/>
      <c r="DB78" s="17"/>
      <c r="DC78" s="58"/>
      <c r="DD78" s="50"/>
      <c r="DE78" s="50"/>
      <c r="DF78" s="50"/>
      <c r="DG78" s="50"/>
      <c r="DH78" s="50"/>
      <c r="DI78" s="50"/>
      <c r="DJ78" s="59"/>
      <c r="DK78" s="60"/>
      <c r="DL78" s="17"/>
      <c r="DM78" s="17"/>
      <c r="DN78" s="58"/>
      <c r="DO78" s="50"/>
      <c r="DP78" s="50"/>
      <c r="DQ78" s="50"/>
      <c r="DR78" s="50"/>
      <c r="DS78" s="50"/>
      <c r="DT78" s="50"/>
      <c r="DU78" s="59"/>
      <c r="DV78" s="60"/>
      <c r="DW78" s="17"/>
      <c r="DX78" s="17"/>
      <c r="DY78" s="58"/>
      <c r="DZ78" s="50"/>
      <c r="EA78" s="50"/>
      <c r="EB78" s="50"/>
      <c r="EC78" s="50"/>
      <c r="ED78" s="50"/>
      <c r="EE78" s="50"/>
      <c r="EF78" s="59"/>
      <c r="EG78" s="60"/>
      <c r="EH78" s="17"/>
      <c r="EI78" s="17"/>
      <c r="EJ78" s="58"/>
      <c r="EK78" s="50"/>
      <c r="EL78" s="50"/>
      <c r="EM78" s="50"/>
      <c r="EN78" s="50"/>
      <c r="EO78" s="50"/>
      <c r="EP78" s="50"/>
      <c r="EQ78" s="59"/>
      <c r="ER78" s="60"/>
      <c r="ES78" s="17"/>
      <c r="ET78" s="17"/>
      <c r="EU78" s="58"/>
      <c r="EV78" s="50"/>
      <c r="EW78" s="50"/>
      <c r="EX78" s="50"/>
      <c r="EY78" s="50"/>
      <c r="EZ78" s="50"/>
      <c r="FA78" s="50"/>
      <c r="FB78" s="59"/>
      <c r="FC78" s="60"/>
      <c r="FD78" s="17"/>
      <c r="FE78" s="17"/>
      <c r="FF78" s="58"/>
      <c r="FG78" s="50"/>
      <c r="FH78" s="50"/>
      <c r="FI78" s="50"/>
      <c r="FJ78" s="50"/>
      <c r="FK78" s="50"/>
      <c r="FL78" s="50"/>
      <c r="FM78" s="59"/>
      <c r="FN78" s="60"/>
      <c r="FO78" s="17"/>
      <c r="FP78" s="17"/>
      <c r="FQ78" s="58"/>
      <c r="FR78" s="50"/>
      <c r="FS78" s="50"/>
      <c r="FT78" s="50"/>
      <c r="FU78" s="50"/>
      <c r="FV78" s="50"/>
      <c r="FW78" s="50"/>
      <c r="FX78" s="59"/>
      <c r="FY78" s="60"/>
      <c r="FZ78" s="17"/>
      <c r="GA78" s="17"/>
      <c r="GB78" s="58"/>
      <c r="GC78" s="50"/>
      <c r="GD78" s="50"/>
      <c r="GE78" s="50"/>
      <c r="GF78" s="50"/>
      <c r="GG78" s="50"/>
      <c r="GH78" s="50"/>
      <c r="GI78" s="59"/>
      <c r="GJ78" s="60"/>
      <c r="GK78" s="17"/>
      <c r="GL78" s="17"/>
      <c r="GM78" s="58"/>
      <c r="GN78" s="50"/>
      <c r="GO78" s="50"/>
      <c r="GP78" s="50"/>
      <c r="GQ78" s="50"/>
      <c r="GR78" s="50"/>
      <c r="GS78" s="50"/>
      <c r="GT78" s="59"/>
      <c r="GU78" s="60"/>
      <c r="GV78" s="17"/>
      <c r="GW78" s="17"/>
      <c r="GX78" s="58"/>
      <c r="GY78" s="50"/>
      <c r="GZ78" s="50"/>
      <c r="HA78" s="50"/>
      <c r="HB78" s="50"/>
      <c r="HC78" s="50"/>
      <c r="HD78" s="50"/>
      <c r="HE78" s="59"/>
      <c r="HF78" s="60"/>
      <c r="HG78" s="17"/>
      <c r="HH78" s="17"/>
      <c r="HI78" s="58"/>
      <c r="HJ78" s="50"/>
      <c r="HK78" s="50"/>
      <c r="HL78" s="50"/>
      <c r="HM78" s="50"/>
      <c r="HN78" s="50"/>
      <c r="HO78" s="50"/>
      <c r="HP78" s="59"/>
      <c r="HQ78" s="60"/>
      <c r="HR78" s="17"/>
      <c r="HS78" s="17"/>
    </row>
    <row r="79" spans="1:227" x14ac:dyDescent="0.3">
      <c r="A79" s="65"/>
      <c r="B79" s="66"/>
      <c r="C79" s="67"/>
      <c r="D79" s="67"/>
      <c r="E79" s="59"/>
      <c r="F79" s="59"/>
      <c r="G79" s="17"/>
      <c r="H79" s="58"/>
      <c r="I79" s="50"/>
      <c r="J79" s="50"/>
      <c r="K79" s="50"/>
      <c r="L79" s="50"/>
      <c r="M79" s="50"/>
      <c r="N79" s="50"/>
      <c r="O79" s="59"/>
      <c r="P79" s="60"/>
      <c r="Q79" s="17"/>
      <c r="R79" s="17"/>
      <c r="S79" s="58"/>
      <c r="T79" s="50"/>
      <c r="U79" s="50"/>
      <c r="V79" s="50"/>
      <c r="W79" s="50"/>
      <c r="X79" s="50"/>
      <c r="Y79" s="50"/>
      <c r="Z79" s="59"/>
      <c r="AA79" s="60"/>
      <c r="AB79" s="17"/>
      <c r="AC79" s="17"/>
      <c r="AD79" s="58"/>
      <c r="AE79" s="50"/>
      <c r="AF79" s="50"/>
      <c r="AG79" s="50"/>
      <c r="AH79" s="50"/>
      <c r="AI79" s="50"/>
      <c r="AJ79" s="50"/>
      <c r="AK79" s="59"/>
      <c r="AL79" s="60"/>
      <c r="AM79" s="17"/>
      <c r="AN79" s="17"/>
      <c r="AO79" s="58"/>
      <c r="AP79" s="50"/>
      <c r="AQ79" s="50"/>
      <c r="AR79" s="50"/>
      <c r="AS79" s="50"/>
      <c r="AT79" s="50"/>
      <c r="AU79" s="50"/>
      <c r="AV79" s="59"/>
      <c r="AW79" s="60"/>
      <c r="AX79" s="17"/>
      <c r="AY79" s="17"/>
      <c r="AZ79" s="58"/>
      <c r="BA79" s="50"/>
      <c r="BB79" s="50"/>
      <c r="BC79" s="50"/>
      <c r="BD79" s="50"/>
      <c r="BE79" s="50"/>
      <c r="BF79" s="50"/>
      <c r="BG79" s="59"/>
      <c r="BH79" s="60"/>
      <c r="BI79" s="17"/>
      <c r="BJ79" s="17"/>
      <c r="BK79" s="58"/>
      <c r="BL79" s="50"/>
      <c r="BM79" s="50"/>
      <c r="BN79" s="50"/>
      <c r="BO79" s="50"/>
      <c r="BP79" s="50"/>
      <c r="BQ79" s="50"/>
      <c r="BR79" s="59"/>
      <c r="BS79" s="60"/>
      <c r="BT79" s="17"/>
      <c r="BU79" s="17"/>
      <c r="BV79" s="58"/>
      <c r="BW79" s="50"/>
      <c r="BX79" s="50"/>
      <c r="BY79" s="50"/>
      <c r="BZ79" s="50"/>
      <c r="CA79" s="50"/>
      <c r="CB79" s="50"/>
      <c r="CC79" s="59"/>
      <c r="CD79" s="60"/>
      <c r="CE79" s="17"/>
      <c r="CF79" s="17"/>
      <c r="CG79" s="58"/>
      <c r="CH79" s="50"/>
      <c r="CI79" s="50"/>
      <c r="CJ79" s="50"/>
      <c r="CK79" s="50"/>
      <c r="CL79" s="50"/>
      <c r="CM79" s="50"/>
      <c r="CN79" s="59"/>
      <c r="CO79" s="60"/>
      <c r="CP79" s="17"/>
      <c r="CQ79" s="17"/>
      <c r="CR79" s="58"/>
      <c r="CS79" s="50"/>
      <c r="CT79" s="50"/>
      <c r="CU79" s="50"/>
      <c r="CV79" s="50"/>
      <c r="CW79" s="50"/>
      <c r="CX79" s="50"/>
      <c r="CY79" s="59"/>
      <c r="CZ79" s="60"/>
      <c r="DA79" s="17"/>
      <c r="DB79" s="17"/>
      <c r="DC79" s="58"/>
      <c r="DD79" s="50"/>
      <c r="DE79" s="50"/>
      <c r="DF79" s="50"/>
      <c r="DG79" s="50"/>
      <c r="DH79" s="50"/>
      <c r="DI79" s="50"/>
      <c r="DJ79" s="59"/>
      <c r="DK79" s="60"/>
      <c r="DL79" s="17"/>
      <c r="DM79" s="17"/>
      <c r="DN79" s="58"/>
      <c r="DO79" s="50"/>
      <c r="DP79" s="50"/>
      <c r="DQ79" s="50"/>
      <c r="DR79" s="50"/>
      <c r="DS79" s="50"/>
      <c r="DT79" s="50"/>
      <c r="DU79" s="59"/>
      <c r="DV79" s="60"/>
      <c r="DW79" s="17"/>
      <c r="DX79" s="17"/>
      <c r="DY79" s="58"/>
      <c r="DZ79" s="50"/>
      <c r="EA79" s="50"/>
      <c r="EB79" s="50"/>
      <c r="EC79" s="50"/>
      <c r="ED79" s="50"/>
      <c r="EE79" s="50"/>
      <c r="EF79" s="59"/>
      <c r="EG79" s="60"/>
      <c r="EH79" s="17"/>
      <c r="EI79" s="17"/>
      <c r="EJ79" s="58"/>
      <c r="EK79" s="50"/>
      <c r="EL79" s="50"/>
      <c r="EM79" s="50"/>
      <c r="EN79" s="50"/>
      <c r="EO79" s="50"/>
      <c r="EP79" s="50"/>
      <c r="EQ79" s="59"/>
      <c r="ER79" s="60"/>
      <c r="ES79" s="17"/>
      <c r="ET79" s="17"/>
      <c r="EU79" s="58"/>
      <c r="EV79" s="50"/>
      <c r="EW79" s="50"/>
      <c r="EX79" s="50"/>
      <c r="EY79" s="50"/>
      <c r="EZ79" s="50"/>
      <c r="FA79" s="50"/>
      <c r="FB79" s="59"/>
      <c r="FC79" s="60"/>
      <c r="FD79" s="17"/>
      <c r="FE79" s="17"/>
      <c r="FF79" s="58"/>
      <c r="FG79" s="50"/>
      <c r="FH79" s="50"/>
      <c r="FI79" s="50"/>
      <c r="FJ79" s="50"/>
      <c r="FK79" s="50"/>
      <c r="FL79" s="50"/>
      <c r="FM79" s="59"/>
      <c r="FN79" s="60"/>
      <c r="FO79" s="17"/>
      <c r="FP79" s="17"/>
      <c r="FQ79" s="58"/>
      <c r="FR79" s="50"/>
      <c r="FS79" s="50"/>
      <c r="FT79" s="50"/>
      <c r="FU79" s="50"/>
      <c r="FV79" s="50"/>
      <c r="FW79" s="50"/>
      <c r="FX79" s="59"/>
      <c r="FY79" s="60"/>
      <c r="FZ79" s="17"/>
      <c r="GA79" s="17"/>
      <c r="GB79" s="58"/>
      <c r="GC79" s="50"/>
      <c r="GD79" s="50"/>
      <c r="GE79" s="50"/>
      <c r="GF79" s="50"/>
      <c r="GG79" s="50"/>
      <c r="GH79" s="50"/>
      <c r="GI79" s="59"/>
      <c r="GJ79" s="60"/>
      <c r="GK79" s="17"/>
      <c r="GL79" s="17"/>
      <c r="GM79" s="58"/>
      <c r="GN79" s="50"/>
      <c r="GO79" s="50"/>
      <c r="GP79" s="50"/>
      <c r="GQ79" s="50"/>
      <c r="GR79" s="50"/>
      <c r="GS79" s="50"/>
      <c r="GT79" s="59"/>
      <c r="GU79" s="60"/>
      <c r="GV79" s="17"/>
      <c r="GW79" s="17"/>
      <c r="GX79" s="58"/>
      <c r="GY79" s="50"/>
      <c r="GZ79" s="50"/>
      <c r="HA79" s="50"/>
      <c r="HB79" s="50"/>
      <c r="HC79" s="50"/>
      <c r="HD79" s="50"/>
      <c r="HE79" s="59"/>
      <c r="HF79" s="60"/>
      <c r="HG79" s="17"/>
      <c r="HH79" s="17"/>
      <c r="HI79" s="58"/>
      <c r="HJ79" s="50"/>
      <c r="HK79" s="50"/>
      <c r="HL79" s="50"/>
      <c r="HM79" s="50"/>
      <c r="HN79" s="50"/>
      <c r="HO79" s="50"/>
      <c r="HP79" s="59"/>
      <c r="HQ79" s="60"/>
      <c r="HR79" s="17"/>
      <c r="HS79" s="17"/>
    </row>
    <row r="80" spans="1:227" x14ac:dyDescent="0.3">
      <c r="A80" s="65"/>
      <c r="B80" s="66"/>
      <c r="C80" s="67"/>
      <c r="D80" s="67"/>
      <c r="E80" s="59"/>
      <c r="F80" s="59"/>
      <c r="G80" s="17"/>
      <c r="H80" s="58"/>
      <c r="I80" s="50"/>
      <c r="J80" s="50"/>
      <c r="K80" s="50"/>
      <c r="L80" s="50"/>
      <c r="M80" s="50"/>
      <c r="N80" s="50"/>
      <c r="O80" s="59"/>
      <c r="P80" s="60"/>
      <c r="Q80" s="17"/>
      <c r="R80" s="17"/>
      <c r="S80" s="58"/>
      <c r="T80" s="50"/>
      <c r="U80" s="50"/>
      <c r="V80" s="50"/>
      <c r="W80" s="50"/>
      <c r="X80" s="50"/>
      <c r="Y80" s="50"/>
      <c r="Z80" s="59"/>
      <c r="AA80" s="60"/>
      <c r="AB80" s="17"/>
      <c r="AC80" s="17"/>
      <c r="AD80" s="58"/>
      <c r="AE80" s="50"/>
      <c r="AF80" s="50"/>
      <c r="AG80" s="50"/>
      <c r="AH80" s="50"/>
      <c r="AI80" s="50"/>
      <c r="AJ80" s="50"/>
      <c r="AK80" s="59"/>
      <c r="AL80" s="60"/>
      <c r="AM80" s="17"/>
      <c r="AN80" s="17"/>
      <c r="AO80" s="58"/>
      <c r="AP80" s="50"/>
      <c r="AQ80" s="50"/>
      <c r="AR80" s="50"/>
      <c r="AS80" s="50"/>
      <c r="AT80" s="50"/>
      <c r="AU80" s="50"/>
      <c r="AV80" s="59"/>
      <c r="AW80" s="60"/>
      <c r="AX80" s="17"/>
      <c r="AY80" s="17"/>
      <c r="AZ80" s="58"/>
      <c r="BA80" s="50"/>
      <c r="BB80" s="50"/>
      <c r="BC80" s="50"/>
      <c r="BD80" s="50"/>
      <c r="BE80" s="50"/>
      <c r="BF80" s="50"/>
      <c r="BG80" s="59"/>
      <c r="BH80" s="60"/>
      <c r="BI80" s="17"/>
      <c r="BJ80" s="17"/>
      <c r="BK80" s="58"/>
      <c r="BL80" s="50"/>
      <c r="BM80" s="50"/>
      <c r="BN80" s="50"/>
      <c r="BO80" s="50"/>
      <c r="BP80" s="50"/>
      <c r="BQ80" s="50"/>
      <c r="BR80" s="59"/>
      <c r="BS80" s="60"/>
      <c r="BT80" s="17"/>
      <c r="BU80" s="17"/>
      <c r="BV80" s="58"/>
      <c r="BW80" s="50"/>
      <c r="BX80" s="50"/>
      <c r="BY80" s="50"/>
      <c r="BZ80" s="50"/>
      <c r="CA80" s="50"/>
      <c r="CB80" s="50"/>
      <c r="CC80" s="59"/>
      <c r="CD80" s="60"/>
      <c r="CE80" s="17"/>
      <c r="CF80" s="17"/>
      <c r="CG80" s="58"/>
      <c r="CH80" s="50"/>
      <c r="CI80" s="50"/>
      <c r="CJ80" s="50"/>
      <c r="CK80" s="50"/>
      <c r="CL80" s="50"/>
      <c r="CM80" s="50"/>
      <c r="CN80" s="59"/>
      <c r="CO80" s="60"/>
      <c r="CP80" s="17"/>
      <c r="CQ80" s="17"/>
      <c r="CR80" s="58"/>
      <c r="CS80" s="50"/>
      <c r="CT80" s="50"/>
      <c r="CU80" s="50"/>
      <c r="CV80" s="50"/>
      <c r="CW80" s="50"/>
      <c r="CX80" s="50"/>
      <c r="CY80" s="59"/>
      <c r="CZ80" s="60"/>
      <c r="DA80" s="17"/>
      <c r="DB80" s="17"/>
      <c r="DC80" s="58"/>
      <c r="DD80" s="50"/>
      <c r="DE80" s="50"/>
      <c r="DF80" s="50"/>
      <c r="DG80" s="50"/>
      <c r="DH80" s="50"/>
      <c r="DI80" s="50"/>
      <c r="DJ80" s="59"/>
      <c r="DK80" s="60"/>
      <c r="DL80" s="17"/>
      <c r="DM80" s="17"/>
      <c r="DN80" s="58"/>
      <c r="DO80" s="50"/>
      <c r="DP80" s="50"/>
      <c r="DQ80" s="50"/>
      <c r="DR80" s="50"/>
      <c r="DS80" s="50"/>
      <c r="DT80" s="50"/>
      <c r="DU80" s="59"/>
      <c r="DV80" s="60"/>
      <c r="DW80" s="17"/>
      <c r="DX80" s="17"/>
      <c r="DY80" s="58"/>
      <c r="DZ80" s="50"/>
      <c r="EA80" s="50"/>
      <c r="EB80" s="50"/>
      <c r="EC80" s="50"/>
      <c r="ED80" s="50"/>
      <c r="EE80" s="50"/>
      <c r="EF80" s="59"/>
      <c r="EG80" s="60"/>
      <c r="EH80" s="17"/>
      <c r="EI80" s="17"/>
      <c r="EJ80" s="58"/>
      <c r="EK80" s="50"/>
      <c r="EL80" s="50"/>
      <c r="EM80" s="50"/>
      <c r="EN80" s="50"/>
      <c r="EO80" s="50"/>
      <c r="EP80" s="50"/>
      <c r="EQ80" s="59"/>
      <c r="ER80" s="60"/>
      <c r="ES80" s="17"/>
      <c r="ET80" s="17"/>
      <c r="EU80" s="58"/>
      <c r="EV80" s="50"/>
      <c r="EW80" s="50"/>
      <c r="EX80" s="50"/>
      <c r="EY80" s="50"/>
      <c r="EZ80" s="50"/>
      <c r="FA80" s="50"/>
      <c r="FB80" s="59"/>
      <c r="FC80" s="60"/>
      <c r="FD80" s="17"/>
      <c r="FE80" s="17"/>
      <c r="FF80" s="58"/>
      <c r="FG80" s="50"/>
      <c r="FH80" s="50"/>
      <c r="FI80" s="50"/>
      <c r="FJ80" s="50"/>
      <c r="FK80" s="50"/>
      <c r="FL80" s="50"/>
      <c r="FM80" s="59"/>
      <c r="FN80" s="60"/>
      <c r="FO80" s="17"/>
      <c r="FP80" s="17"/>
      <c r="FQ80" s="58"/>
      <c r="FR80" s="50"/>
      <c r="FS80" s="50"/>
      <c r="FT80" s="50"/>
      <c r="FU80" s="50"/>
      <c r="FV80" s="50"/>
      <c r="FW80" s="50"/>
      <c r="FX80" s="59"/>
      <c r="FY80" s="60"/>
      <c r="FZ80" s="17"/>
      <c r="GA80" s="17"/>
      <c r="GB80" s="58"/>
      <c r="GC80" s="50"/>
      <c r="GD80" s="50"/>
      <c r="GE80" s="50"/>
      <c r="GF80" s="50"/>
      <c r="GG80" s="50"/>
      <c r="GH80" s="50"/>
      <c r="GI80" s="59"/>
      <c r="GJ80" s="60"/>
      <c r="GK80" s="17"/>
      <c r="GL80" s="17"/>
      <c r="GM80" s="58"/>
      <c r="GN80" s="50"/>
      <c r="GO80" s="50"/>
      <c r="GP80" s="50"/>
      <c r="GQ80" s="50"/>
      <c r="GR80" s="50"/>
      <c r="GS80" s="50"/>
      <c r="GT80" s="59"/>
      <c r="GU80" s="60"/>
      <c r="GV80" s="17"/>
      <c r="GW80" s="17"/>
      <c r="GX80" s="58"/>
      <c r="GY80" s="50"/>
      <c r="GZ80" s="50"/>
      <c r="HA80" s="50"/>
      <c r="HB80" s="50"/>
      <c r="HC80" s="50"/>
      <c r="HD80" s="50"/>
      <c r="HE80" s="59"/>
      <c r="HF80" s="60"/>
      <c r="HG80" s="17"/>
      <c r="HH80" s="17"/>
      <c r="HI80" s="58"/>
      <c r="HJ80" s="50"/>
      <c r="HK80" s="50"/>
      <c r="HL80" s="50"/>
      <c r="HM80" s="50"/>
      <c r="HN80" s="50"/>
      <c r="HO80" s="50"/>
      <c r="HP80" s="59"/>
      <c r="HQ80" s="60"/>
      <c r="HR80" s="17"/>
      <c r="HS80" s="17"/>
    </row>
    <row r="81" spans="1:227" x14ac:dyDescent="0.3">
      <c r="A81" s="65"/>
      <c r="B81" s="66"/>
      <c r="C81" s="67"/>
      <c r="D81" s="67"/>
      <c r="E81" s="59"/>
      <c r="F81" s="59"/>
      <c r="G81" s="17"/>
      <c r="H81" s="58"/>
      <c r="I81" s="50"/>
      <c r="J81" s="50"/>
      <c r="K81" s="50"/>
      <c r="L81" s="50"/>
      <c r="M81" s="50"/>
      <c r="N81" s="50"/>
      <c r="O81" s="59"/>
      <c r="P81" s="60"/>
      <c r="Q81" s="17"/>
      <c r="R81" s="17"/>
      <c r="S81" s="58"/>
      <c r="T81" s="50"/>
      <c r="U81" s="50"/>
      <c r="V81" s="50"/>
      <c r="W81" s="50"/>
      <c r="X81" s="50"/>
      <c r="Y81" s="50"/>
      <c r="Z81" s="59"/>
      <c r="AA81" s="60"/>
      <c r="AB81" s="17"/>
      <c r="AC81" s="17"/>
      <c r="AD81" s="58"/>
      <c r="AE81" s="50"/>
      <c r="AF81" s="50"/>
      <c r="AG81" s="50"/>
      <c r="AH81" s="50"/>
      <c r="AI81" s="50"/>
      <c r="AJ81" s="50"/>
      <c r="AK81" s="59"/>
      <c r="AL81" s="60"/>
      <c r="AM81" s="17"/>
      <c r="AN81" s="17"/>
      <c r="AO81" s="58"/>
      <c r="AP81" s="50"/>
      <c r="AQ81" s="50"/>
      <c r="AR81" s="50"/>
      <c r="AS81" s="50"/>
      <c r="AT81" s="50"/>
      <c r="AU81" s="50"/>
      <c r="AV81" s="59"/>
      <c r="AW81" s="60"/>
      <c r="AX81" s="17"/>
      <c r="AY81" s="17"/>
      <c r="AZ81" s="58"/>
      <c r="BA81" s="50"/>
      <c r="BB81" s="50"/>
      <c r="BC81" s="50"/>
      <c r="BD81" s="50"/>
      <c r="BE81" s="50"/>
      <c r="BF81" s="50"/>
      <c r="BG81" s="59"/>
      <c r="BH81" s="60"/>
      <c r="BI81" s="17"/>
      <c r="BJ81" s="17"/>
      <c r="BK81" s="58"/>
      <c r="BL81" s="50"/>
      <c r="BM81" s="50"/>
      <c r="BN81" s="50"/>
      <c r="BO81" s="50"/>
      <c r="BP81" s="50"/>
      <c r="BQ81" s="50"/>
      <c r="BR81" s="59"/>
      <c r="BS81" s="60"/>
      <c r="BT81" s="17"/>
      <c r="BU81" s="17"/>
      <c r="BV81" s="58"/>
      <c r="BW81" s="50"/>
      <c r="BX81" s="50"/>
      <c r="BY81" s="50"/>
      <c r="BZ81" s="50"/>
      <c r="CA81" s="50"/>
      <c r="CB81" s="50"/>
      <c r="CC81" s="59"/>
      <c r="CD81" s="60"/>
      <c r="CE81" s="17"/>
      <c r="CF81" s="17"/>
      <c r="CG81" s="58"/>
      <c r="CH81" s="50"/>
      <c r="CI81" s="50"/>
      <c r="CJ81" s="50"/>
      <c r="CK81" s="50"/>
      <c r="CL81" s="50"/>
      <c r="CM81" s="50"/>
      <c r="CN81" s="59"/>
      <c r="CO81" s="60"/>
      <c r="CP81" s="17"/>
      <c r="CQ81" s="17"/>
      <c r="CR81" s="58"/>
      <c r="CS81" s="50"/>
      <c r="CT81" s="50"/>
      <c r="CU81" s="50"/>
      <c r="CV81" s="50"/>
      <c r="CW81" s="50"/>
      <c r="CX81" s="50"/>
      <c r="CY81" s="59"/>
      <c r="CZ81" s="60"/>
      <c r="DA81" s="17"/>
      <c r="DB81" s="17"/>
      <c r="DC81" s="58"/>
      <c r="DD81" s="50"/>
      <c r="DE81" s="50"/>
      <c r="DF81" s="50"/>
      <c r="DG81" s="50"/>
      <c r="DH81" s="50"/>
      <c r="DI81" s="50"/>
      <c r="DJ81" s="59"/>
      <c r="DK81" s="60"/>
      <c r="DL81" s="17"/>
      <c r="DM81" s="17"/>
      <c r="DN81" s="58"/>
      <c r="DO81" s="50"/>
      <c r="DP81" s="50"/>
      <c r="DQ81" s="50"/>
      <c r="DR81" s="50"/>
      <c r="DS81" s="50"/>
      <c r="DT81" s="50"/>
      <c r="DU81" s="59"/>
      <c r="DV81" s="60"/>
      <c r="DW81" s="17"/>
      <c r="DX81" s="17"/>
      <c r="DY81" s="58"/>
      <c r="DZ81" s="50"/>
      <c r="EA81" s="50"/>
      <c r="EB81" s="50"/>
      <c r="EC81" s="50"/>
      <c r="ED81" s="50"/>
      <c r="EE81" s="50"/>
      <c r="EF81" s="59"/>
      <c r="EG81" s="60"/>
      <c r="EH81" s="17"/>
      <c r="EI81" s="17"/>
      <c r="EJ81" s="58"/>
      <c r="EK81" s="50"/>
      <c r="EL81" s="50"/>
      <c r="EM81" s="50"/>
      <c r="EN81" s="50"/>
      <c r="EO81" s="50"/>
      <c r="EP81" s="50"/>
      <c r="EQ81" s="59"/>
      <c r="ER81" s="60"/>
      <c r="ES81" s="17"/>
      <c r="ET81" s="17"/>
      <c r="EU81" s="58"/>
      <c r="EV81" s="50"/>
      <c r="EW81" s="50"/>
      <c r="EX81" s="50"/>
      <c r="EY81" s="50"/>
      <c r="EZ81" s="50"/>
      <c r="FA81" s="50"/>
      <c r="FB81" s="59"/>
      <c r="FC81" s="60"/>
      <c r="FD81" s="17"/>
      <c r="FE81" s="17"/>
      <c r="FF81" s="58"/>
      <c r="FG81" s="50"/>
      <c r="FH81" s="50"/>
      <c r="FI81" s="50"/>
      <c r="FJ81" s="50"/>
      <c r="FK81" s="50"/>
      <c r="FL81" s="50"/>
      <c r="FM81" s="59"/>
      <c r="FN81" s="60"/>
      <c r="FO81" s="17"/>
      <c r="FP81" s="17"/>
      <c r="FQ81" s="58"/>
      <c r="FR81" s="50"/>
      <c r="FS81" s="50"/>
      <c r="FT81" s="50"/>
      <c r="FU81" s="50"/>
      <c r="FV81" s="50"/>
      <c r="FW81" s="50"/>
      <c r="FX81" s="59"/>
      <c r="FY81" s="60"/>
      <c r="FZ81" s="17"/>
      <c r="GA81" s="17"/>
      <c r="GB81" s="58"/>
      <c r="GC81" s="50"/>
      <c r="GD81" s="50"/>
      <c r="GE81" s="50"/>
      <c r="GF81" s="50"/>
      <c r="GG81" s="50"/>
      <c r="GH81" s="50"/>
      <c r="GI81" s="59"/>
      <c r="GJ81" s="60"/>
      <c r="GK81" s="17"/>
      <c r="GL81" s="17"/>
      <c r="GM81" s="58"/>
      <c r="GN81" s="50"/>
      <c r="GO81" s="50"/>
      <c r="GP81" s="50"/>
      <c r="GQ81" s="50"/>
      <c r="GR81" s="50"/>
      <c r="GS81" s="50"/>
      <c r="GT81" s="59"/>
      <c r="GU81" s="60"/>
      <c r="GV81" s="17"/>
      <c r="GW81" s="17"/>
      <c r="GX81" s="58"/>
      <c r="GY81" s="50"/>
      <c r="GZ81" s="50"/>
      <c r="HA81" s="50"/>
      <c r="HB81" s="50"/>
      <c r="HC81" s="50"/>
      <c r="HD81" s="50"/>
      <c r="HE81" s="59"/>
      <c r="HF81" s="60"/>
      <c r="HG81" s="17"/>
      <c r="HH81" s="17"/>
      <c r="HI81" s="58"/>
      <c r="HJ81" s="50"/>
      <c r="HK81" s="50"/>
      <c r="HL81" s="50"/>
      <c r="HM81" s="50"/>
      <c r="HN81" s="50"/>
      <c r="HO81" s="50"/>
      <c r="HP81" s="59"/>
      <c r="HQ81" s="60"/>
      <c r="HR81" s="17"/>
      <c r="HS81" s="17"/>
    </row>
    <row r="82" spans="1:227" x14ac:dyDescent="0.3">
      <c r="A82" s="65"/>
      <c r="B82" s="66"/>
      <c r="C82" s="67"/>
      <c r="D82" s="67"/>
      <c r="E82" s="59"/>
      <c r="F82" s="59"/>
      <c r="G82" s="17"/>
      <c r="H82" s="58"/>
      <c r="I82" s="50"/>
      <c r="J82" s="50"/>
      <c r="K82" s="50"/>
      <c r="L82" s="50"/>
      <c r="M82" s="50"/>
      <c r="N82" s="50"/>
      <c r="O82" s="59"/>
      <c r="P82" s="60"/>
      <c r="Q82" s="17"/>
      <c r="R82" s="17"/>
      <c r="S82" s="58"/>
      <c r="T82" s="50"/>
      <c r="U82" s="50"/>
      <c r="V82" s="50"/>
      <c r="W82" s="50"/>
      <c r="X82" s="50"/>
      <c r="Y82" s="50"/>
      <c r="Z82" s="59"/>
      <c r="AA82" s="60"/>
      <c r="AB82" s="17"/>
      <c r="AC82" s="17"/>
      <c r="AD82" s="58"/>
      <c r="AE82" s="50"/>
      <c r="AF82" s="50"/>
      <c r="AG82" s="50"/>
      <c r="AH82" s="50"/>
      <c r="AI82" s="50"/>
      <c r="AJ82" s="50"/>
      <c r="AK82" s="59"/>
      <c r="AL82" s="60"/>
      <c r="AM82" s="17"/>
      <c r="AN82" s="17"/>
      <c r="AO82" s="58"/>
      <c r="AP82" s="50"/>
      <c r="AQ82" s="50"/>
      <c r="AR82" s="50"/>
      <c r="AS82" s="50"/>
      <c r="AT82" s="50"/>
      <c r="AU82" s="50"/>
      <c r="AV82" s="59"/>
      <c r="AW82" s="60"/>
      <c r="AX82" s="17"/>
      <c r="AY82" s="17"/>
      <c r="AZ82" s="58"/>
      <c r="BA82" s="50"/>
      <c r="BB82" s="50"/>
      <c r="BC82" s="50"/>
      <c r="BD82" s="50"/>
      <c r="BE82" s="50"/>
      <c r="BF82" s="50"/>
      <c r="BG82" s="59"/>
      <c r="BH82" s="60"/>
      <c r="BI82" s="17"/>
      <c r="BJ82" s="17"/>
      <c r="BK82" s="58"/>
      <c r="BL82" s="50"/>
      <c r="BM82" s="50"/>
      <c r="BN82" s="50"/>
      <c r="BO82" s="50"/>
      <c r="BP82" s="50"/>
      <c r="BQ82" s="50"/>
      <c r="BR82" s="59"/>
      <c r="BS82" s="60"/>
      <c r="BT82" s="17"/>
      <c r="BU82" s="17"/>
      <c r="BV82" s="58"/>
      <c r="BW82" s="50"/>
      <c r="BX82" s="50"/>
      <c r="BY82" s="50"/>
      <c r="BZ82" s="50"/>
      <c r="CA82" s="50"/>
      <c r="CB82" s="50"/>
      <c r="CC82" s="59"/>
      <c r="CD82" s="60"/>
      <c r="CE82" s="17"/>
      <c r="CF82" s="17"/>
      <c r="CG82" s="58"/>
      <c r="CH82" s="50"/>
      <c r="CI82" s="50"/>
      <c r="CJ82" s="50"/>
      <c r="CK82" s="50"/>
      <c r="CL82" s="50"/>
      <c r="CM82" s="50"/>
      <c r="CN82" s="59"/>
      <c r="CO82" s="60"/>
      <c r="CP82" s="17"/>
      <c r="CQ82" s="17"/>
      <c r="CR82" s="58"/>
      <c r="CS82" s="50"/>
      <c r="CT82" s="50"/>
      <c r="CU82" s="50"/>
      <c r="CV82" s="50"/>
      <c r="CW82" s="50"/>
      <c r="CX82" s="50"/>
      <c r="CY82" s="59"/>
      <c r="CZ82" s="60"/>
      <c r="DA82" s="17"/>
      <c r="DB82" s="17"/>
      <c r="DC82" s="58"/>
      <c r="DD82" s="50"/>
      <c r="DE82" s="50"/>
      <c r="DF82" s="50"/>
      <c r="DG82" s="50"/>
      <c r="DH82" s="50"/>
      <c r="DI82" s="50"/>
      <c r="DJ82" s="59"/>
      <c r="DK82" s="60"/>
      <c r="DL82" s="17"/>
      <c r="DM82" s="17"/>
      <c r="DN82" s="58"/>
      <c r="DO82" s="50"/>
      <c r="DP82" s="50"/>
      <c r="DQ82" s="50"/>
      <c r="DR82" s="50"/>
      <c r="DS82" s="50"/>
      <c r="DT82" s="50"/>
      <c r="DU82" s="59"/>
      <c r="DV82" s="60"/>
      <c r="DW82" s="17"/>
      <c r="DX82" s="17"/>
      <c r="DY82" s="58"/>
      <c r="DZ82" s="50"/>
      <c r="EA82" s="50"/>
      <c r="EB82" s="50"/>
      <c r="EC82" s="50"/>
      <c r="ED82" s="50"/>
      <c r="EE82" s="50"/>
      <c r="EF82" s="59"/>
      <c r="EG82" s="60"/>
      <c r="EH82" s="17"/>
      <c r="EI82" s="17"/>
      <c r="EJ82" s="58"/>
      <c r="EK82" s="50"/>
      <c r="EL82" s="50"/>
      <c r="EM82" s="50"/>
      <c r="EN82" s="50"/>
      <c r="EO82" s="50"/>
      <c r="EP82" s="50"/>
      <c r="EQ82" s="59"/>
      <c r="ER82" s="60"/>
      <c r="ES82" s="17"/>
      <c r="ET82" s="17"/>
      <c r="EU82" s="58"/>
      <c r="EV82" s="50"/>
      <c r="EW82" s="50"/>
      <c r="EX82" s="50"/>
      <c r="EY82" s="50"/>
      <c r="EZ82" s="50"/>
      <c r="FA82" s="50"/>
      <c r="FB82" s="59"/>
      <c r="FC82" s="60"/>
      <c r="FD82" s="17"/>
      <c r="FE82" s="17"/>
      <c r="FF82" s="58"/>
      <c r="FG82" s="50"/>
      <c r="FH82" s="50"/>
      <c r="FI82" s="50"/>
      <c r="FJ82" s="50"/>
      <c r="FK82" s="50"/>
      <c r="FL82" s="50"/>
      <c r="FM82" s="59"/>
      <c r="FN82" s="60"/>
      <c r="FO82" s="17"/>
      <c r="FP82" s="17"/>
      <c r="FQ82" s="58"/>
      <c r="FR82" s="50"/>
      <c r="FS82" s="50"/>
      <c r="FT82" s="50"/>
      <c r="FU82" s="50"/>
      <c r="FV82" s="50"/>
      <c r="FW82" s="50"/>
      <c r="FX82" s="59"/>
      <c r="FY82" s="60"/>
      <c r="FZ82" s="17"/>
      <c r="GA82" s="17"/>
      <c r="GB82" s="58"/>
      <c r="GC82" s="50"/>
      <c r="GD82" s="50"/>
      <c r="GE82" s="50"/>
      <c r="GF82" s="50"/>
      <c r="GG82" s="50"/>
      <c r="GH82" s="50"/>
      <c r="GI82" s="59"/>
      <c r="GJ82" s="60"/>
      <c r="GK82" s="17"/>
      <c r="GL82" s="17"/>
      <c r="GM82" s="58"/>
      <c r="GN82" s="50"/>
      <c r="GO82" s="50"/>
      <c r="GP82" s="50"/>
      <c r="GQ82" s="50"/>
      <c r="GR82" s="50"/>
      <c r="GS82" s="50"/>
      <c r="GT82" s="59"/>
      <c r="GU82" s="60"/>
      <c r="GV82" s="17"/>
      <c r="GW82" s="17"/>
      <c r="GX82" s="58"/>
      <c r="GY82" s="50"/>
      <c r="GZ82" s="50"/>
      <c r="HA82" s="50"/>
      <c r="HB82" s="50"/>
      <c r="HC82" s="50"/>
      <c r="HD82" s="50"/>
      <c r="HE82" s="59"/>
      <c r="HF82" s="60"/>
      <c r="HG82" s="17"/>
      <c r="HH82" s="17"/>
      <c r="HI82" s="58"/>
      <c r="HJ82" s="50"/>
      <c r="HK82" s="50"/>
      <c r="HL82" s="50"/>
      <c r="HM82" s="50"/>
      <c r="HN82" s="50"/>
      <c r="HO82" s="50"/>
      <c r="HP82" s="59"/>
      <c r="HQ82" s="60"/>
      <c r="HR82" s="17"/>
      <c r="HS82" s="17"/>
    </row>
    <row r="83" spans="1:227" x14ac:dyDescent="0.3">
      <c r="A83" s="65"/>
      <c r="B83" s="66"/>
      <c r="C83" s="67"/>
      <c r="D83" s="67"/>
      <c r="E83" s="59"/>
      <c r="F83" s="59"/>
      <c r="G83" s="17"/>
      <c r="H83" s="58"/>
      <c r="I83" s="50"/>
      <c r="J83" s="50"/>
      <c r="K83" s="50"/>
      <c r="L83" s="50"/>
      <c r="M83" s="50"/>
      <c r="N83" s="50"/>
      <c r="O83" s="59"/>
      <c r="P83" s="60"/>
      <c r="Q83" s="17"/>
      <c r="R83" s="17"/>
      <c r="S83" s="58"/>
      <c r="T83" s="50"/>
      <c r="U83" s="50"/>
      <c r="V83" s="50"/>
      <c r="W83" s="50"/>
      <c r="X83" s="50"/>
      <c r="Y83" s="50"/>
      <c r="Z83" s="59"/>
      <c r="AA83" s="60"/>
      <c r="AB83" s="17"/>
      <c r="AC83" s="17"/>
      <c r="AD83" s="58"/>
      <c r="AE83" s="50"/>
      <c r="AF83" s="50"/>
      <c r="AG83" s="50"/>
      <c r="AH83" s="50"/>
      <c r="AI83" s="50"/>
      <c r="AJ83" s="50"/>
      <c r="AK83" s="59"/>
      <c r="AL83" s="60"/>
      <c r="AM83" s="17"/>
      <c r="AN83" s="17"/>
      <c r="AO83" s="58"/>
      <c r="AP83" s="50"/>
      <c r="AQ83" s="50"/>
      <c r="AR83" s="50"/>
      <c r="AS83" s="50"/>
      <c r="AT83" s="50"/>
      <c r="AU83" s="50"/>
      <c r="AV83" s="59"/>
      <c r="AW83" s="60"/>
      <c r="AX83" s="17"/>
      <c r="AY83" s="17"/>
      <c r="AZ83" s="58"/>
      <c r="BA83" s="50"/>
      <c r="BB83" s="50"/>
      <c r="BC83" s="50"/>
      <c r="BD83" s="50"/>
      <c r="BE83" s="50"/>
      <c r="BF83" s="50"/>
      <c r="BG83" s="59"/>
      <c r="BH83" s="60"/>
      <c r="BI83" s="17"/>
      <c r="BJ83" s="17"/>
      <c r="BK83" s="58"/>
      <c r="BL83" s="50"/>
      <c r="BM83" s="50"/>
      <c r="BN83" s="50"/>
      <c r="BO83" s="50"/>
      <c r="BP83" s="50"/>
      <c r="BQ83" s="50"/>
      <c r="BR83" s="59"/>
      <c r="BS83" s="60"/>
      <c r="BT83" s="17"/>
      <c r="BU83" s="17"/>
      <c r="BV83" s="58"/>
      <c r="BW83" s="50"/>
      <c r="BX83" s="50"/>
      <c r="BY83" s="50"/>
      <c r="BZ83" s="50"/>
      <c r="CA83" s="50"/>
      <c r="CB83" s="50"/>
      <c r="CC83" s="59"/>
      <c r="CD83" s="60"/>
      <c r="CE83" s="17"/>
      <c r="CF83" s="17"/>
      <c r="CG83" s="58"/>
      <c r="CH83" s="50"/>
      <c r="CI83" s="50"/>
      <c r="CJ83" s="50"/>
      <c r="CK83" s="50"/>
      <c r="CL83" s="50"/>
      <c r="CM83" s="50"/>
      <c r="CN83" s="59"/>
      <c r="CO83" s="60"/>
      <c r="CP83" s="17"/>
      <c r="CQ83" s="17"/>
      <c r="CR83" s="58"/>
      <c r="CS83" s="50"/>
      <c r="CT83" s="50"/>
      <c r="CU83" s="50"/>
      <c r="CV83" s="50"/>
      <c r="CW83" s="50"/>
      <c r="CX83" s="50"/>
      <c r="CY83" s="59"/>
      <c r="CZ83" s="60"/>
      <c r="DA83" s="17"/>
      <c r="DB83" s="17"/>
      <c r="DC83" s="58"/>
      <c r="DD83" s="50"/>
      <c r="DE83" s="50"/>
      <c r="DF83" s="50"/>
      <c r="DG83" s="50"/>
      <c r="DH83" s="50"/>
      <c r="DI83" s="50"/>
      <c r="DJ83" s="59"/>
      <c r="DK83" s="60"/>
      <c r="DL83" s="17"/>
      <c r="DM83" s="17"/>
      <c r="DN83" s="58"/>
      <c r="DO83" s="50"/>
      <c r="DP83" s="50"/>
      <c r="DQ83" s="50"/>
      <c r="DR83" s="50"/>
      <c r="DS83" s="50"/>
      <c r="DT83" s="50"/>
      <c r="DU83" s="59"/>
      <c r="DV83" s="60"/>
      <c r="DW83" s="17"/>
      <c r="DX83" s="17"/>
      <c r="DY83" s="58"/>
      <c r="DZ83" s="50"/>
      <c r="EA83" s="50"/>
      <c r="EB83" s="50"/>
      <c r="EC83" s="50"/>
      <c r="ED83" s="50"/>
      <c r="EE83" s="50"/>
      <c r="EF83" s="59"/>
      <c r="EG83" s="60"/>
      <c r="EH83" s="17"/>
      <c r="EI83" s="17"/>
      <c r="EJ83" s="58"/>
      <c r="EK83" s="50"/>
      <c r="EL83" s="50"/>
      <c r="EM83" s="50"/>
      <c r="EN83" s="50"/>
      <c r="EO83" s="50"/>
      <c r="EP83" s="50"/>
      <c r="EQ83" s="59"/>
      <c r="ER83" s="60"/>
      <c r="ES83" s="17"/>
      <c r="ET83" s="17"/>
      <c r="EU83" s="58"/>
      <c r="EV83" s="50"/>
      <c r="EW83" s="50"/>
      <c r="EX83" s="50"/>
      <c r="EY83" s="50"/>
      <c r="EZ83" s="50"/>
      <c r="FA83" s="50"/>
      <c r="FB83" s="59"/>
      <c r="FC83" s="60"/>
      <c r="FD83" s="17"/>
      <c r="FE83" s="17"/>
      <c r="FF83" s="58"/>
      <c r="FG83" s="50"/>
      <c r="FH83" s="50"/>
      <c r="FI83" s="50"/>
      <c r="FJ83" s="50"/>
      <c r="FK83" s="50"/>
      <c r="FL83" s="50"/>
      <c r="FM83" s="59"/>
      <c r="FN83" s="60"/>
      <c r="FO83" s="17"/>
      <c r="FP83" s="17"/>
      <c r="FQ83" s="58"/>
      <c r="FR83" s="50"/>
      <c r="FS83" s="50"/>
      <c r="FT83" s="50"/>
      <c r="FU83" s="50"/>
      <c r="FV83" s="50"/>
      <c r="FW83" s="50"/>
      <c r="FX83" s="59"/>
      <c r="FY83" s="60"/>
      <c r="FZ83" s="17"/>
      <c r="GA83" s="17"/>
      <c r="GB83" s="58"/>
      <c r="GC83" s="50"/>
      <c r="GD83" s="50"/>
      <c r="GE83" s="50"/>
      <c r="GF83" s="50"/>
      <c r="GG83" s="50"/>
      <c r="GH83" s="50"/>
      <c r="GI83" s="59"/>
      <c r="GJ83" s="60"/>
      <c r="GK83" s="17"/>
      <c r="GL83" s="17"/>
      <c r="GM83" s="58"/>
      <c r="GN83" s="50"/>
      <c r="GO83" s="50"/>
      <c r="GP83" s="50"/>
      <c r="GQ83" s="50"/>
      <c r="GR83" s="50"/>
      <c r="GS83" s="50"/>
      <c r="GT83" s="59"/>
      <c r="GU83" s="60"/>
      <c r="GV83" s="17"/>
      <c r="GW83" s="17"/>
      <c r="GX83" s="58"/>
      <c r="GY83" s="50"/>
      <c r="GZ83" s="50"/>
      <c r="HA83" s="50"/>
      <c r="HB83" s="50"/>
      <c r="HC83" s="50"/>
      <c r="HD83" s="50"/>
      <c r="HE83" s="59"/>
      <c r="HF83" s="60"/>
      <c r="HG83" s="17"/>
      <c r="HH83" s="17"/>
      <c r="HI83" s="58"/>
      <c r="HJ83" s="50"/>
      <c r="HK83" s="50"/>
      <c r="HL83" s="50"/>
      <c r="HM83" s="50"/>
      <c r="HN83" s="50"/>
      <c r="HO83" s="50"/>
      <c r="HP83" s="59"/>
      <c r="HQ83" s="60"/>
      <c r="HR83" s="17"/>
      <c r="HS83" s="17"/>
    </row>
    <row r="84" spans="1:227" x14ac:dyDescent="0.3">
      <c r="A84" s="65"/>
      <c r="B84" s="66"/>
      <c r="C84" s="67"/>
      <c r="D84" s="67"/>
      <c r="E84" s="59"/>
      <c r="F84" s="59"/>
      <c r="G84" s="17"/>
      <c r="H84" s="58"/>
      <c r="I84" s="50"/>
      <c r="J84" s="50"/>
      <c r="K84" s="50"/>
      <c r="L84" s="50"/>
      <c r="M84" s="50"/>
      <c r="N84" s="50"/>
      <c r="O84" s="59"/>
      <c r="P84" s="60"/>
      <c r="Q84" s="17"/>
      <c r="R84" s="17"/>
      <c r="S84" s="58"/>
      <c r="T84" s="50"/>
      <c r="U84" s="50"/>
      <c r="V84" s="50"/>
      <c r="W84" s="50"/>
      <c r="X84" s="50"/>
      <c r="Y84" s="50"/>
      <c r="Z84" s="59"/>
      <c r="AA84" s="60"/>
      <c r="AB84" s="17"/>
      <c r="AC84" s="17"/>
      <c r="AD84" s="58"/>
      <c r="AE84" s="50"/>
      <c r="AF84" s="50"/>
      <c r="AG84" s="50"/>
      <c r="AH84" s="50"/>
      <c r="AI84" s="50"/>
      <c r="AJ84" s="50"/>
      <c r="AK84" s="59"/>
      <c r="AL84" s="60"/>
      <c r="AM84" s="17"/>
      <c r="AN84" s="17"/>
      <c r="AO84" s="58"/>
      <c r="AP84" s="50"/>
      <c r="AQ84" s="50"/>
      <c r="AR84" s="50"/>
      <c r="AS84" s="50"/>
      <c r="AT84" s="50"/>
      <c r="AU84" s="50"/>
      <c r="AV84" s="59"/>
      <c r="AW84" s="60"/>
      <c r="AX84" s="17"/>
      <c r="AY84" s="17"/>
      <c r="AZ84" s="58"/>
      <c r="BA84" s="50"/>
      <c r="BB84" s="50"/>
      <c r="BC84" s="50"/>
      <c r="BD84" s="50"/>
      <c r="BE84" s="50"/>
      <c r="BF84" s="50"/>
      <c r="BG84" s="59"/>
      <c r="BH84" s="60"/>
      <c r="BI84" s="17"/>
      <c r="BJ84" s="17"/>
      <c r="BK84" s="58"/>
      <c r="BL84" s="50"/>
      <c r="BM84" s="50"/>
      <c r="BN84" s="50"/>
      <c r="BO84" s="50"/>
      <c r="BP84" s="50"/>
      <c r="BQ84" s="50"/>
      <c r="BR84" s="59"/>
      <c r="BS84" s="60"/>
      <c r="BT84" s="17"/>
      <c r="BU84" s="17"/>
      <c r="BV84" s="58"/>
      <c r="BW84" s="50"/>
      <c r="BX84" s="50"/>
      <c r="BY84" s="50"/>
      <c r="BZ84" s="50"/>
      <c r="CA84" s="50"/>
      <c r="CB84" s="50"/>
      <c r="CC84" s="59"/>
      <c r="CD84" s="60"/>
      <c r="CE84" s="17"/>
      <c r="CF84" s="17"/>
      <c r="CG84" s="58"/>
      <c r="CH84" s="50"/>
      <c r="CI84" s="50"/>
      <c r="CJ84" s="50"/>
      <c r="CK84" s="50"/>
      <c r="CL84" s="50"/>
      <c r="CM84" s="50"/>
      <c r="CN84" s="59"/>
      <c r="CO84" s="60"/>
      <c r="CP84" s="17"/>
      <c r="CQ84" s="17"/>
      <c r="CR84" s="58"/>
      <c r="CS84" s="50"/>
      <c r="CT84" s="50"/>
      <c r="CU84" s="50"/>
      <c r="CV84" s="50"/>
      <c r="CW84" s="50"/>
      <c r="CX84" s="50"/>
      <c r="CY84" s="59"/>
      <c r="CZ84" s="60"/>
      <c r="DA84" s="17"/>
      <c r="DB84" s="17"/>
      <c r="DC84" s="58"/>
      <c r="DD84" s="50"/>
      <c r="DE84" s="50"/>
      <c r="DF84" s="50"/>
      <c r="DG84" s="50"/>
      <c r="DH84" s="50"/>
      <c r="DI84" s="50"/>
      <c r="DJ84" s="59"/>
      <c r="DK84" s="60"/>
      <c r="DL84" s="17"/>
      <c r="DM84" s="17"/>
      <c r="DN84" s="58"/>
      <c r="DO84" s="50"/>
      <c r="DP84" s="50"/>
      <c r="DQ84" s="50"/>
      <c r="DR84" s="50"/>
      <c r="DS84" s="50"/>
      <c r="DT84" s="50"/>
      <c r="DU84" s="59"/>
      <c r="DV84" s="60"/>
      <c r="DW84" s="17"/>
      <c r="DX84" s="17"/>
      <c r="DY84" s="58"/>
      <c r="DZ84" s="50"/>
      <c r="EA84" s="50"/>
      <c r="EB84" s="50"/>
      <c r="EC84" s="50"/>
      <c r="ED84" s="50"/>
      <c r="EE84" s="50"/>
      <c r="EF84" s="59"/>
      <c r="EG84" s="60"/>
      <c r="EH84" s="17"/>
      <c r="EI84" s="17"/>
      <c r="EJ84" s="58"/>
      <c r="EK84" s="50"/>
      <c r="EL84" s="50"/>
      <c r="EM84" s="50"/>
      <c r="EN84" s="50"/>
      <c r="EO84" s="50"/>
      <c r="EP84" s="50"/>
      <c r="EQ84" s="59"/>
      <c r="ER84" s="60"/>
      <c r="ES84" s="17"/>
      <c r="ET84" s="17"/>
      <c r="EU84" s="58"/>
      <c r="EV84" s="50"/>
      <c r="EW84" s="50"/>
      <c r="EX84" s="50"/>
      <c r="EY84" s="50"/>
      <c r="EZ84" s="50"/>
      <c r="FA84" s="50"/>
      <c r="FB84" s="59"/>
      <c r="FC84" s="60"/>
      <c r="FD84" s="17"/>
      <c r="FE84" s="17"/>
      <c r="FF84" s="58"/>
      <c r="FG84" s="50"/>
      <c r="FH84" s="50"/>
      <c r="FI84" s="50"/>
      <c r="FJ84" s="50"/>
      <c r="FK84" s="50"/>
      <c r="FL84" s="50"/>
      <c r="FM84" s="59"/>
      <c r="FN84" s="60"/>
      <c r="FO84" s="17"/>
      <c r="FP84" s="17"/>
      <c r="FQ84" s="58"/>
      <c r="FR84" s="50"/>
      <c r="FS84" s="50"/>
      <c r="FT84" s="50"/>
      <c r="FU84" s="50"/>
      <c r="FV84" s="50"/>
      <c r="FW84" s="50"/>
      <c r="FX84" s="59"/>
      <c r="FY84" s="60"/>
      <c r="FZ84" s="17"/>
      <c r="GA84" s="17"/>
      <c r="GB84" s="58"/>
      <c r="GC84" s="50"/>
      <c r="GD84" s="50"/>
      <c r="GE84" s="50"/>
      <c r="GF84" s="50"/>
      <c r="GG84" s="50"/>
      <c r="GH84" s="50"/>
      <c r="GI84" s="59"/>
      <c r="GJ84" s="60"/>
      <c r="GK84" s="17"/>
      <c r="GL84" s="17"/>
      <c r="GM84" s="58"/>
      <c r="GN84" s="50"/>
      <c r="GO84" s="50"/>
      <c r="GP84" s="50"/>
      <c r="GQ84" s="50"/>
      <c r="GR84" s="50"/>
      <c r="GS84" s="50"/>
      <c r="GT84" s="59"/>
      <c r="GU84" s="60"/>
      <c r="GV84" s="17"/>
      <c r="GW84" s="17"/>
      <c r="GX84" s="58"/>
      <c r="GY84" s="50"/>
      <c r="GZ84" s="50"/>
      <c r="HA84" s="50"/>
      <c r="HB84" s="50"/>
      <c r="HC84" s="50"/>
      <c r="HD84" s="50"/>
      <c r="HE84" s="59"/>
      <c r="HF84" s="60"/>
      <c r="HG84" s="17"/>
      <c r="HH84" s="17"/>
      <c r="HI84" s="58"/>
      <c r="HJ84" s="50"/>
      <c r="HK84" s="50"/>
      <c r="HL84" s="50"/>
      <c r="HM84" s="50"/>
      <c r="HN84" s="50"/>
      <c r="HO84" s="50"/>
      <c r="HP84" s="59"/>
      <c r="HQ84" s="60"/>
      <c r="HR84" s="17"/>
      <c r="HS84" s="17"/>
    </row>
    <row r="85" spans="1:227" x14ac:dyDescent="0.3">
      <c r="A85" s="65"/>
      <c r="B85" s="66"/>
      <c r="C85" s="67"/>
      <c r="D85" s="67"/>
    </row>
    <row r="86" spans="1:227" x14ac:dyDescent="0.3">
      <c r="A86" s="65"/>
      <c r="B86" s="66"/>
      <c r="C86" s="67"/>
      <c r="D86" s="67"/>
    </row>
    <row r="87" spans="1:227" x14ac:dyDescent="0.3">
      <c r="A87" s="65"/>
      <c r="B87" s="66"/>
      <c r="C87" s="67"/>
      <c r="D87" s="67"/>
    </row>
    <row r="88" spans="1:227" x14ac:dyDescent="0.3">
      <c r="A88" s="65"/>
      <c r="B88" s="66"/>
      <c r="C88" s="67"/>
      <c r="D88" s="67"/>
    </row>
    <row r="89" spans="1:227" x14ac:dyDescent="0.3">
      <c r="A89" s="65"/>
      <c r="B89" s="66"/>
      <c r="C89" s="67"/>
      <c r="D89" s="67"/>
      <c r="E89" s="59"/>
      <c r="F89" s="59"/>
      <c r="G89" s="17"/>
      <c r="H89" s="58"/>
      <c r="I89" s="50"/>
      <c r="J89" s="50"/>
      <c r="K89" s="50"/>
      <c r="L89" s="50"/>
      <c r="M89" s="50"/>
      <c r="N89" s="50"/>
      <c r="O89" s="59"/>
      <c r="P89" s="60"/>
      <c r="Q89" s="17"/>
      <c r="R89" s="17"/>
      <c r="S89" s="58"/>
      <c r="T89" s="50"/>
      <c r="U89" s="50"/>
      <c r="V89" s="50"/>
      <c r="W89" s="50"/>
      <c r="X89" s="50"/>
      <c r="Y89" s="50"/>
      <c r="Z89" s="59"/>
      <c r="AA89" s="60"/>
      <c r="AB89" s="17"/>
      <c r="AC89" s="17"/>
      <c r="AD89" s="58"/>
      <c r="AE89" s="50"/>
      <c r="AF89" s="50"/>
      <c r="AG89" s="50"/>
      <c r="AH89" s="50"/>
      <c r="AI89" s="50"/>
      <c r="AJ89" s="50"/>
      <c r="AK89" s="59"/>
      <c r="AL89" s="60"/>
      <c r="AM89" s="17"/>
      <c r="AN89" s="17"/>
      <c r="AO89" s="58"/>
      <c r="AP89" s="50"/>
      <c r="AQ89" s="50"/>
      <c r="AR89" s="50"/>
      <c r="AS89" s="50"/>
      <c r="AT89" s="50"/>
      <c r="AU89" s="50"/>
      <c r="AV89" s="59"/>
      <c r="AW89" s="60"/>
      <c r="AX89" s="17"/>
      <c r="AY89" s="17"/>
      <c r="AZ89" s="58"/>
      <c r="BA89" s="50"/>
      <c r="BB89" s="50"/>
      <c r="BC89" s="50"/>
      <c r="BD89" s="50"/>
      <c r="BE89" s="50"/>
      <c r="BF89" s="50"/>
      <c r="BG89" s="59"/>
      <c r="BH89" s="60"/>
      <c r="BI89" s="17"/>
      <c r="BJ89" s="17"/>
      <c r="BK89" s="58"/>
      <c r="BL89" s="50"/>
      <c r="BM89" s="50"/>
      <c r="BN89" s="50"/>
      <c r="BO89" s="50"/>
      <c r="BP89" s="50"/>
      <c r="BQ89" s="50"/>
      <c r="BR89" s="59"/>
      <c r="BS89" s="60"/>
      <c r="BT89" s="17"/>
      <c r="BU89" s="17"/>
      <c r="BV89" s="58"/>
      <c r="BW89" s="50"/>
      <c r="BX89" s="50"/>
      <c r="BY89" s="50"/>
      <c r="BZ89" s="50"/>
      <c r="CA89" s="50"/>
      <c r="CB89" s="50"/>
      <c r="CC89" s="59"/>
      <c r="CD89" s="60"/>
      <c r="CE89" s="17"/>
      <c r="CF89" s="17"/>
      <c r="CG89" s="58"/>
      <c r="CH89" s="50"/>
      <c r="CI89" s="50"/>
      <c r="CJ89" s="50"/>
      <c r="CK89" s="50"/>
      <c r="CL89" s="50"/>
      <c r="CM89" s="50"/>
      <c r="CN89" s="59"/>
      <c r="CO89" s="60"/>
      <c r="CP89" s="17"/>
      <c r="CQ89" s="17"/>
      <c r="CR89" s="58"/>
      <c r="CS89" s="50"/>
      <c r="CT89" s="50"/>
      <c r="CU89" s="50"/>
      <c r="CV89" s="50"/>
      <c r="CW89" s="50"/>
      <c r="CX89" s="50"/>
      <c r="CY89" s="59"/>
      <c r="CZ89" s="60"/>
      <c r="DA89" s="17"/>
      <c r="DB89" s="17"/>
      <c r="DC89" s="58"/>
      <c r="DD89" s="50"/>
      <c r="DE89" s="50"/>
      <c r="DF89" s="50"/>
      <c r="DG89" s="50"/>
      <c r="DH89" s="50"/>
      <c r="DI89" s="50"/>
      <c r="DJ89" s="59"/>
      <c r="DK89" s="60"/>
      <c r="DL89" s="17"/>
      <c r="DM89" s="17"/>
      <c r="DN89" s="58"/>
      <c r="DO89" s="50"/>
      <c r="DP89" s="50"/>
      <c r="DQ89" s="50"/>
      <c r="DR89" s="50"/>
      <c r="DS89" s="50"/>
      <c r="DT89" s="50"/>
      <c r="DU89" s="59"/>
      <c r="DV89" s="60"/>
      <c r="DW89" s="17"/>
      <c r="DX89" s="17"/>
      <c r="DY89" s="58"/>
      <c r="DZ89" s="50"/>
      <c r="EA89" s="50"/>
      <c r="EB89" s="50"/>
      <c r="EC89" s="50"/>
      <c r="ED89" s="50"/>
      <c r="EE89" s="50"/>
      <c r="EF89" s="59"/>
      <c r="EG89" s="60"/>
      <c r="EH89" s="17"/>
      <c r="EI89" s="17"/>
      <c r="EJ89" s="58"/>
      <c r="EK89" s="50"/>
      <c r="EL89" s="50"/>
      <c r="EM89" s="50"/>
      <c r="EN89" s="50"/>
      <c r="EO89" s="50"/>
      <c r="EP89" s="50"/>
      <c r="EQ89" s="59"/>
      <c r="ER89" s="60"/>
      <c r="ES89" s="17"/>
      <c r="ET89" s="17"/>
      <c r="EU89" s="58"/>
      <c r="EV89" s="50"/>
      <c r="EW89" s="50"/>
      <c r="EX89" s="50"/>
      <c r="EY89" s="50"/>
      <c r="EZ89" s="50"/>
      <c r="FA89" s="50"/>
      <c r="FB89" s="59"/>
      <c r="FC89" s="60"/>
      <c r="FD89" s="17"/>
      <c r="FE89" s="17"/>
      <c r="FF89" s="58"/>
      <c r="FG89" s="50"/>
      <c r="FH89" s="50"/>
      <c r="FI89" s="50"/>
      <c r="FJ89" s="50"/>
      <c r="FK89" s="50"/>
      <c r="FL89" s="50"/>
      <c r="FM89" s="59"/>
      <c r="FN89" s="60"/>
      <c r="FO89" s="17"/>
      <c r="FP89" s="17"/>
      <c r="FQ89" s="58"/>
      <c r="FR89" s="50"/>
      <c r="FS89" s="50"/>
      <c r="FT89" s="50"/>
      <c r="FU89" s="50"/>
      <c r="FV89" s="50"/>
      <c r="FW89" s="50"/>
      <c r="FX89" s="59"/>
      <c r="FY89" s="60"/>
      <c r="FZ89" s="17"/>
      <c r="GA89" s="17"/>
      <c r="GB89" s="58"/>
      <c r="GC89" s="50"/>
      <c r="GD89" s="50"/>
      <c r="GE89" s="50"/>
      <c r="GF89" s="50"/>
      <c r="GG89" s="50"/>
      <c r="GH89" s="50"/>
      <c r="GI89" s="59"/>
      <c r="GJ89" s="60"/>
      <c r="GK89" s="17"/>
      <c r="GL89" s="17"/>
      <c r="GM89" s="58"/>
      <c r="GN89" s="50"/>
      <c r="GO89" s="50"/>
      <c r="GP89" s="50"/>
      <c r="GQ89" s="50"/>
      <c r="GR89" s="50"/>
      <c r="GS89" s="50"/>
      <c r="GT89" s="59"/>
      <c r="GU89" s="60"/>
      <c r="GV89" s="17"/>
      <c r="GW89" s="17"/>
      <c r="GX89" s="58"/>
      <c r="GY89" s="50"/>
      <c r="GZ89" s="50"/>
      <c r="HA89" s="50"/>
      <c r="HB89" s="50"/>
      <c r="HC89" s="50"/>
      <c r="HD89" s="50"/>
      <c r="HE89" s="59"/>
      <c r="HF89" s="60"/>
      <c r="HG89" s="17"/>
      <c r="HH89" s="17"/>
      <c r="HI89" s="58"/>
      <c r="HJ89" s="50"/>
      <c r="HK89" s="50"/>
      <c r="HL89" s="50"/>
      <c r="HM89" s="50"/>
      <c r="HN89" s="50"/>
      <c r="HO89" s="50"/>
      <c r="HP89" s="59"/>
      <c r="HQ89" s="60"/>
      <c r="HR89" s="17"/>
      <c r="HS89" s="17"/>
    </row>
    <row r="90" spans="1:227" x14ac:dyDescent="0.3">
      <c r="A90" s="65"/>
      <c r="B90" s="66"/>
      <c r="C90" s="67"/>
      <c r="D90" s="67"/>
      <c r="E90" s="59"/>
      <c r="F90" s="59"/>
      <c r="G90" s="17"/>
      <c r="H90" s="58"/>
      <c r="I90" s="50"/>
      <c r="J90" s="50"/>
      <c r="K90" s="50"/>
      <c r="L90" s="50"/>
      <c r="M90" s="50"/>
      <c r="N90" s="50"/>
      <c r="O90" s="59"/>
      <c r="P90" s="60"/>
      <c r="Q90" s="17"/>
      <c r="R90" s="17"/>
      <c r="S90" s="58"/>
      <c r="T90" s="50"/>
      <c r="U90" s="50"/>
      <c r="V90" s="50"/>
      <c r="W90" s="50"/>
      <c r="X90" s="50"/>
      <c r="Y90" s="50"/>
      <c r="Z90" s="59"/>
      <c r="AA90" s="60"/>
      <c r="AB90" s="17"/>
      <c r="AC90" s="17"/>
      <c r="AD90" s="58"/>
      <c r="AE90" s="50"/>
      <c r="AF90" s="50"/>
      <c r="AG90" s="50"/>
      <c r="AH90" s="50"/>
      <c r="AI90" s="50"/>
      <c r="AJ90" s="50"/>
      <c r="AK90" s="59"/>
      <c r="AL90" s="60"/>
      <c r="AM90" s="17"/>
      <c r="AN90" s="17"/>
      <c r="AO90" s="58"/>
      <c r="AP90" s="50"/>
      <c r="AQ90" s="50"/>
      <c r="AR90" s="50"/>
      <c r="AS90" s="50"/>
      <c r="AT90" s="50"/>
      <c r="AU90" s="50"/>
      <c r="AV90" s="59"/>
      <c r="AW90" s="60"/>
      <c r="AX90" s="17"/>
      <c r="AY90" s="17"/>
      <c r="AZ90" s="58"/>
      <c r="BA90" s="50"/>
      <c r="BB90" s="50"/>
      <c r="BC90" s="50"/>
      <c r="BD90" s="50"/>
      <c r="BE90" s="50"/>
      <c r="BF90" s="50"/>
      <c r="BG90" s="59"/>
      <c r="BH90" s="60"/>
      <c r="BI90" s="17"/>
      <c r="BJ90" s="17"/>
      <c r="BK90" s="58"/>
      <c r="BL90" s="50"/>
      <c r="BM90" s="50"/>
      <c r="BN90" s="50"/>
      <c r="BO90" s="50"/>
      <c r="BP90" s="50"/>
      <c r="BQ90" s="50"/>
      <c r="BR90" s="59"/>
      <c r="BS90" s="60"/>
      <c r="BT90" s="17"/>
      <c r="BU90" s="17"/>
      <c r="BV90" s="58"/>
      <c r="BW90" s="50"/>
      <c r="BX90" s="50"/>
      <c r="BY90" s="50"/>
      <c r="BZ90" s="50"/>
      <c r="CA90" s="50"/>
      <c r="CB90" s="50"/>
      <c r="CC90" s="59"/>
      <c r="CD90" s="60"/>
      <c r="CE90" s="17"/>
      <c r="CF90" s="17"/>
      <c r="CG90" s="58"/>
      <c r="CH90" s="50"/>
      <c r="CI90" s="50"/>
      <c r="CJ90" s="50"/>
      <c r="CK90" s="50"/>
      <c r="CL90" s="50"/>
      <c r="CM90" s="50"/>
      <c r="CN90" s="59"/>
      <c r="CO90" s="60"/>
      <c r="CP90" s="17"/>
      <c r="CQ90" s="17"/>
      <c r="CR90" s="58"/>
      <c r="CS90" s="50"/>
      <c r="CT90" s="50"/>
      <c r="CU90" s="50"/>
      <c r="CV90" s="50"/>
      <c r="CW90" s="50"/>
      <c r="CX90" s="50"/>
      <c r="CY90" s="59"/>
      <c r="CZ90" s="60"/>
      <c r="DA90" s="17"/>
      <c r="DB90" s="17"/>
      <c r="DC90" s="58"/>
      <c r="DD90" s="50"/>
      <c r="DE90" s="50"/>
      <c r="DF90" s="50"/>
      <c r="DG90" s="50"/>
      <c r="DH90" s="50"/>
      <c r="DI90" s="50"/>
      <c r="DJ90" s="59"/>
      <c r="DK90" s="60"/>
      <c r="DL90" s="17"/>
      <c r="DM90" s="17"/>
      <c r="DN90" s="58"/>
      <c r="DO90" s="50"/>
      <c r="DP90" s="50"/>
      <c r="DQ90" s="50"/>
      <c r="DR90" s="50"/>
      <c r="DS90" s="50"/>
      <c r="DT90" s="50"/>
      <c r="DU90" s="59"/>
      <c r="DV90" s="60"/>
      <c r="DW90" s="17"/>
      <c r="DX90" s="17"/>
      <c r="DY90" s="58"/>
      <c r="DZ90" s="50"/>
      <c r="EA90" s="50"/>
      <c r="EB90" s="50"/>
      <c r="EC90" s="50"/>
      <c r="ED90" s="50"/>
      <c r="EE90" s="50"/>
      <c r="EF90" s="59"/>
      <c r="EG90" s="60"/>
      <c r="EH90" s="17"/>
      <c r="EI90" s="17"/>
      <c r="EJ90" s="58"/>
      <c r="EK90" s="50"/>
      <c r="EL90" s="50"/>
      <c r="EM90" s="50"/>
      <c r="EN90" s="50"/>
      <c r="EO90" s="50"/>
      <c r="EP90" s="50"/>
      <c r="EQ90" s="59"/>
      <c r="ER90" s="60"/>
      <c r="ES90" s="17"/>
      <c r="ET90" s="17"/>
      <c r="EU90" s="58"/>
      <c r="EV90" s="50"/>
      <c r="EW90" s="50"/>
      <c r="EX90" s="50"/>
      <c r="EY90" s="50"/>
      <c r="EZ90" s="50"/>
      <c r="FA90" s="50"/>
      <c r="FB90" s="59"/>
      <c r="FC90" s="60"/>
      <c r="FD90" s="17"/>
      <c r="FE90" s="17"/>
      <c r="FF90" s="58"/>
      <c r="FG90" s="50"/>
      <c r="FH90" s="50"/>
      <c r="FI90" s="50"/>
      <c r="FJ90" s="50"/>
      <c r="FK90" s="50"/>
      <c r="FL90" s="50"/>
      <c r="FM90" s="59"/>
      <c r="FN90" s="60"/>
      <c r="FO90" s="17"/>
      <c r="FP90" s="17"/>
      <c r="FQ90" s="58"/>
      <c r="FR90" s="50"/>
      <c r="FS90" s="50"/>
      <c r="FT90" s="50"/>
      <c r="FU90" s="50"/>
      <c r="FV90" s="50"/>
      <c r="FW90" s="50"/>
      <c r="FX90" s="59"/>
      <c r="FY90" s="60"/>
      <c r="FZ90" s="17"/>
      <c r="GA90" s="17"/>
      <c r="GB90" s="58"/>
      <c r="GC90" s="50"/>
      <c r="GD90" s="50"/>
      <c r="GE90" s="50"/>
      <c r="GF90" s="50"/>
      <c r="GG90" s="50"/>
      <c r="GH90" s="50"/>
      <c r="GI90" s="59"/>
      <c r="GJ90" s="60"/>
      <c r="GK90" s="17"/>
      <c r="GL90" s="17"/>
      <c r="GM90" s="58"/>
      <c r="GN90" s="50"/>
      <c r="GO90" s="50"/>
      <c r="GP90" s="50"/>
      <c r="GQ90" s="50"/>
      <c r="GR90" s="50"/>
      <c r="GS90" s="50"/>
      <c r="GT90" s="59"/>
      <c r="GU90" s="60"/>
      <c r="GV90" s="17"/>
      <c r="GW90" s="17"/>
      <c r="GX90" s="58"/>
      <c r="GY90" s="50"/>
      <c r="GZ90" s="50"/>
      <c r="HA90" s="50"/>
      <c r="HB90" s="50"/>
      <c r="HC90" s="50"/>
      <c r="HD90" s="50"/>
      <c r="HE90" s="59"/>
      <c r="HF90" s="60"/>
      <c r="HG90" s="17"/>
      <c r="HH90" s="17"/>
      <c r="HI90" s="58"/>
      <c r="HJ90" s="50"/>
      <c r="HK90" s="50"/>
      <c r="HL90" s="50"/>
      <c r="HM90" s="50"/>
      <c r="HN90" s="50"/>
      <c r="HO90" s="50"/>
      <c r="HP90" s="59"/>
      <c r="HQ90" s="60"/>
      <c r="HR90" s="17"/>
      <c r="HS90" s="17"/>
    </row>
    <row r="91" spans="1:227" x14ac:dyDescent="0.3">
      <c r="A91" s="65"/>
      <c r="B91" s="66"/>
      <c r="C91" s="67"/>
      <c r="D91" s="67"/>
      <c r="E91" s="59"/>
      <c r="F91" s="59"/>
      <c r="G91" s="17"/>
      <c r="H91" s="58"/>
      <c r="I91" s="50"/>
      <c r="J91" s="50"/>
      <c r="K91" s="50"/>
      <c r="L91" s="50"/>
      <c r="M91" s="50"/>
      <c r="N91" s="50"/>
      <c r="O91" s="59"/>
      <c r="P91" s="60"/>
      <c r="Q91" s="17"/>
      <c r="R91" s="17"/>
      <c r="S91" s="58"/>
      <c r="T91" s="50"/>
      <c r="U91" s="50"/>
      <c r="V91" s="50"/>
      <c r="W91" s="50"/>
      <c r="X91" s="50"/>
      <c r="Y91" s="50"/>
      <c r="Z91" s="59"/>
      <c r="AA91" s="60"/>
      <c r="AB91" s="17"/>
      <c r="AC91" s="17"/>
      <c r="AD91" s="58"/>
      <c r="AE91" s="50"/>
      <c r="AF91" s="50"/>
      <c r="AG91" s="50"/>
      <c r="AH91" s="50"/>
      <c r="AI91" s="50"/>
      <c r="AJ91" s="50"/>
      <c r="AK91" s="59"/>
      <c r="AL91" s="60"/>
      <c r="AM91" s="17"/>
      <c r="AN91" s="17"/>
      <c r="AO91" s="58"/>
      <c r="AP91" s="50"/>
      <c r="AQ91" s="50"/>
      <c r="AR91" s="50"/>
      <c r="AS91" s="50"/>
      <c r="AT91" s="50"/>
      <c r="AU91" s="50"/>
      <c r="AV91" s="59"/>
      <c r="AW91" s="60"/>
      <c r="AX91" s="17"/>
      <c r="AY91" s="17"/>
      <c r="AZ91" s="58"/>
      <c r="BA91" s="50"/>
      <c r="BB91" s="50"/>
      <c r="BC91" s="50"/>
      <c r="BD91" s="50"/>
      <c r="BE91" s="50"/>
      <c r="BF91" s="50"/>
      <c r="BG91" s="59"/>
      <c r="BH91" s="60"/>
      <c r="BI91" s="17"/>
      <c r="BJ91" s="17"/>
      <c r="BK91" s="58"/>
      <c r="BL91" s="50"/>
      <c r="BM91" s="50"/>
      <c r="BN91" s="50"/>
      <c r="BO91" s="50"/>
      <c r="BP91" s="50"/>
      <c r="BQ91" s="50"/>
      <c r="BR91" s="59"/>
      <c r="BS91" s="60"/>
      <c r="BT91" s="17"/>
      <c r="BU91" s="17"/>
      <c r="BV91" s="58"/>
      <c r="BW91" s="50"/>
      <c r="BX91" s="50"/>
      <c r="BY91" s="50"/>
      <c r="BZ91" s="50"/>
      <c r="CA91" s="50"/>
      <c r="CB91" s="50"/>
      <c r="CC91" s="59"/>
      <c r="CD91" s="60"/>
      <c r="CE91" s="17"/>
      <c r="CF91" s="17"/>
      <c r="CG91" s="58"/>
      <c r="CH91" s="50"/>
      <c r="CI91" s="50"/>
      <c r="CJ91" s="50"/>
      <c r="CK91" s="50"/>
      <c r="CL91" s="50"/>
      <c r="CM91" s="50"/>
      <c r="CN91" s="59"/>
      <c r="CO91" s="60"/>
      <c r="CP91" s="17"/>
      <c r="CQ91" s="17"/>
      <c r="CR91" s="58"/>
      <c r="CS91" s="50"/>
      <c r="CT91" s="50"/>
      <c r="CU91" s="50"/>
      <c r="CV91" s="50"/>
      <c r="CW91" s="50"/>
      <c r="CX91" s="50"/>
      <c r="CY91" s="59"/>
      <c r="CZ91" s="60"/>
      <c r="DA91" s="17"/>
      <c r="DB91" s="17"/>
      <c r="DC91" s="58"/>
      <c r="DD91" s="50"/>
      <c r="DE91" s="50"/>
      <c r="DF91" s="50"/>
      <c r="DG91" s="50"/>
      <c r="DH91" s="50"/>
      <c r="DI91" s="50"/>
      <c r="DJ91" s="59"/>
      <c r="DK91" s="60"/>
      <c r="DL91" s="17"/>
      <c r="DM91" s="17"/>
      <c r="DN91" s="58"/>
      <c r="DO91" s="50"/>
      <c r="DP91" s="50"/>
      <c r="DQ91" s="50"/>
      <c r="DR91" s="50"/>
      <c r="DS91" s="50"/>
      <c r="DT91" s="50"/>
      <c r="DU91" s="59"/>
      <c r="DV91" s="60"/>
      <c r="DW91" s="17"/>
      <c r="DX91" s="17"/>
      <c r="DY91" s="58"/>
      <c r="DZ91" s="50"/>
      <c r="EA91" s="50"/>
      <c r="EB91" s="50"/>
      <c r="EC91" s="50"/>
      <c r="ED91" s="50"/>
      <c r="EE91" s="50"/>
      <c r="EF91" s="59"/>
      <c r="EG91" s="60"/>
      <c r="EH91" s="17"/>
      <c r="EI91" s="17"/>
      <c r="EJ91" s="58"/>
      <c r="EK91" s="50"/>
      <c r="EL91" s="50"/>
      <c r="EM91" s="50"/>
      <c r="EN91" s="50"/>
      <c r="EO91" s="50"/>
      <c r="EP91" s="50"/>
      <c r="EQ91" s="59"/>
      <c r="ER91" s="60"/>
      <c r="ES91" s="17"/>
      <c r="ET91" s="17"/>
      <c r="EU91" s="58"/>
      <c r="EV91" s="50"/>
      <c r="EW91" s="50"/>
      <c r="EX91" s="50"/>
      <c r="EY91" s="50"/>
      <c r="EZ91" s="50"/>
      <c r="FA91" s="50"/>
      <c r="FB91" s="59"/>
      <c r="FC91" s="60"/>
      <c r="FD91" s="17"/>
      <c r="FE91" s="17"/>
      <c r="FF91" s="58"/>
      <c r="FG91" s="50"/>
      <c r="FH91" s="50"/>
      <c r="FI91" s="50"/>
      <c r="FJ91" s="50"/>
      <c r="FK91" s="50"/>
      <c r="FL91" s="50"/>
      <c r="FM91" s="59"/>
      <c r="FN91" s="60"/>
      <c r="FO91" s="17"/>
      <c r="FP91" s="17"/>
      <c r="FQ91" s="58"/>
      <c r="FR91" s="50"/>
      <c r="FS91" s="50"/>
      <c r="FT91" s="50"/>
      <c r="FU91" s="50"/>
      <c r="FV91" s="50"/>
      <c r="FW91" s="50"/>
      <c r="FX91" s="59"/>
      <c r="FY91" s="60"/>
      <c r="FZ91" s="17"/>
      <c r="GA91" s="17"/>
      <c r="GB91" s="58"/>
      <c r="GC91" s="50"/>
      <c r="GD91" s="50"/>
      <c r="GE91" s="50"/>
      <c r="GF91" s="50"/>
      <c r="GG91" s="50"/>
      <c r="GH91" s="50"/>
      <c r="GI91" s="59"/>
      <c r="GJ91" s="60"/>
      <c r="GK91" s="17"/>
      <c r="GL91" s="17"/>
      <c r="GM91" s="58"/>
      <c r="GN91" s="50"/>
      <c r="GO91" s="50"/>
      <c r="GP91" s="50"/>
      <c r="GQ91" s="50"/>
      <c r="GR91" s="50"/>
      <c r="GS91" s="50"/>
      <c r="GT91" s="59"/>
      <c r="GU91" s="60"/>
      <c r="GV91" s="17"/>
      <c r="GW91" s="17"/>
      <c r="GX91" s="58"/>
      <c r="GY91" s="50"/>
      <c r="GZ91" s="50"/>
      <c r="HA91" s="50"/>
      <c r="HB91" s="50"/>
      <c r="HC91" s="50"/>
      <c r="HD91" s="50"/>
      <c r="HE91" s="59"/>
      <c r="HF91" s="60"/>
      <c r="HG91" s="17"/>
      <c r="HH91" s="17"/>
      <c r="HI91" s="58"/>
      <c r="HJ91" s="50"/>
      <c r="HK91" s="50"/>
      <c r="HL91" s="50"/>
      <c r="HM91" s="50"/>
      <c r="HN91" s="50"/>
      <c r="HO91" s="50"/>
      <c r="HP91" s="59"/>
      <c r="HQ91" s="60"/>
      <c r="HR91" s="17"/>
      <c r="HS91" s="17"/>
    </row>
    <row r="92" spans="1:227" x14ac:dyDescent="0.3">
      <c r="A92" s="65"/>
      <c r="B92" s="66"/>
      <c r="C92" s="67"/>
      <c r="D92" s="67"/>
      <c r="E92" s="59"/>
      <c r="F92" s="59"/>
      <c r="G92" s="17"/>
      <c r="H92" s="58"/>
      <c r="I92" s="50"/>
      <c r="J92" s="50"/>
      <c r="K92" s="50"/>
      <c r="L92" s="50"/>
      <c r="M92" s="50"/>
      <c r="N92" s="50"/>
      <c r="O92" s="59"/>
      <c r="P92" s="60"/>
      <c r="Q92" s="17"/>
      <c r="R92" s="17"/>
      <c r="S92" s="58"/>
      <c r="T92" s="50"/>
      <c r="U92" s="50"/>
      <c r="V92" s="50"/>
      <c r="W92" s="50"/>
      <c r="X92" s="50"/>
      <c r="Y92" s="50"/>
      <c r="Z92" s="59"/>
      <c r="AA92" s="60"/>
      <c r="AB92" s="17"/>
      <c r="AC92" s="17"/>
      <c r="AD92" s="58"/>
      <c r="AE92" s="50"/>
      <c r="AF92" s="50"/>
      <c r="AG92" s="50"/>
      <c r="AH92" s="50"/>
      <c r="AI92" s="50"/>
      <c r="AJ92" s="50"/>
      <c r="AK92" s="59"/>
      <c r="AL92" s="60"/>
      <c r="AM92" s="17"/>
      <c r="AN92" s="17"/>
      <c r="AO92" s="58"/>
      <c r="AP92" s="50"/>
      <c r="AQ92" s="50"/>
      <c r="AR92" s="50"/>
      <c r="AS92" s="50"/>
      <c r="AT92" s="50"/>
      <c r="AU92" s="50"/>
      <c r="AV92" s="59"/>
      <c r="AW92" s="60"/>
      <c r="AX92" s="17"/>
      <c r="AY92" s="17"/>
      <c r="AZ92" s="58"/>
      <c r="BA92" s="50"/>
      <c r="BB92" s="50"/>
      <c r="BC92" s="50"/>
      <c r="BD92" s="50"/>
      <c r="BE92" s="50"/>
      <c r="BF92" s="50"/>
      <c r="BG92" s="59"/>
      <c r="BH92" s="60"/>
      <c r="BI92" s="17"/>
      <c r="BJ92" s="17"/>
      <c r="BK92" s="58"/>
      <c r="BL92" s="50"/>
      <c r="BM92" s="50"/>
      <c r="BN92" s="50"/>
      <c r="BO92" s="50"/>
      <c r="BP92" s="50"/>
      <c r="BQ92" s="50"/>
      <c r="BR92" s="59"/>
      <c r="BS92" s="60"/>
      <c r="BT92" s="17"/>
      <c r="BU92" s="17"/>
      <c r="BV92" s="58"/>
      <c r="BW92" s="50"/>
      <c r="BX92" s="50"/>
      <c r="BY92" s="50"/>
      <c r="BZ92" s="50"/>
      <c r="CA92" s="50"/>
      <c r="CB92" s="50"/>
      <c r="CC92" s="59"/>
      <c r="CD92" s="60"/>
      <c r="CE92" s="17"/>
      <c r="CF92" s="17"/>
      <c r="CG92" s="58"/>
      <c r="CH92" s="50"/>
      <c r="CI92" s="50"/>
      <c r="CJ92" s="50"/>
      <c r="CK92" s="50"/>
      <c r="CL92" s="50"/>
      <c r="CM92" s="50"/>
      <c r="CN92" s="59"/>
      <c r="CO92" s="60"/>
      <c r="CP92" s="17"/>
      <c r="CQ92" s="17"/>
      <c r="CR92" s="58"/>
      <c r="CS92" s="50"/>
      <c r="CT92" s="50"/>
      <c r="CU92" s="50"/>
      <c r="CV92" s="50"/>
      <c r="CW92" s="50"/>
      <c r="CX92" s="50"/>
      <c r="CY92" s="59"/>
      <c r="CZ92" s="60"/>
      <c r="DA92" s="17"/>
      <c r="DB92" s="17"/>
      <c r="DC92" s="58"/>
      <c r="DD92" s="50"/>
      <c r="DE92" s="50"/>
      <c r="DF92" s="50"/>
      <c r="DG92" s="50"/>
      <c r="DH92" s="50"/>
      <c r="DI92" s="50"/>
      <c r="DJ92" s="59"/>
      <c r="DK92" s="60"/>
      <c r="DL92" s="17"/>
      <c r="DM92" s="17"/>
      <c r="DN92" s="58"/>
      <c r="DO92" s="50"/>
      <c r="DP92" s="50"/>
      <c r="DQ92" s="50"/>
      <c r="DR92" s="50"/>
      <c r="DS92" s="50"/>
      <c r="DT92" s="50"/>
      <c r="DU92" s="59"/>
      <c r="DV92" s="60"/>
      <c r="DW92" s="17"/>
      <c r="DX92" s="17"/>
      <c r="DY92" s="58"/>
      <c r="DZ92" s="50"/>
      <c r="EA92" s="50"/>
      <c r="EB92" s="50"/>
      <c r="EC92" s="50"/>
      <c r="ED92" s="50"/>
      <c r="EE92" s="50"/>
      <c r="EF92" s="59"/>
      <c r="EG92" s="60"/>
      <c r="EH92" s="17"/>
      <c r="EI92" s="17"/>
      <c r="EJ92" s="58"/>
      <c r="EK92" s="50"/>
      <c r="EL92" s="50"/>
      <c r="EM92" s="50"/>
      <c r="EN92" s="50"/>
      <c r="EO92" s="50"/>
      <c r="EP92" s="50"/>
      <c r="EQ92" s="59"/>
      <c r="ER92" s="60"/>
      <c r="ES92" s="17"/>
      <c r="ET92" s="17"/>
      <c r="EU92" s="58"/>
      <c r="EV92" s="50"/>
      <c r="EW92" s="50"/>
      <c r="EX92" s="50"/>
      <c r="EY92" s="50"/>
      <c r="EZ92" s="50"/>
      <c r="FA92" s="50"/>
      <c r="FB92" s="59"/>
      <c r="FC92" s="60"/>
      <c r="FD92" s="17"/>
      <c r="FE92" s="17"/>
      <c r="FF92" s="58"/>
      <c r="FG92" s="50"/>
      <c r="FH92" s="50"/>
      <c r="FI92" s="50"/>
      <c r="FJ92" s="50"/>
      <c r="FK92" s="50"/>
      <c r="FL92" s="50"/>
      <c r="FM92" s="59"/>
      <c r="FN92" s="60"/>
      <c r="FO92" s="17"/>
      <c r="FP92" s="17"/>
      <c r="FQ92" s="58"/>
      <c r="FR92" s="50"/>
      <c r="FS92" s="50"/>
      <c r="FT92" s="50"/>
      <c r="FU92" s="50"/>
      <c r="FV92" s="50"/>
      <c r="FW92" s="50"/>
      <c r="FX92" s="59"/>
      <c r="FY92" s="60"/>
      <c r="FZ92" s="17"/>
      <c r="GA92" s="17"/>
      <c r="GB92" s="58"/>
      <c r="GC92" s="50"/>
      <c r="GD92" s="50"/>
      <c r="GE92" s="50"/>
      <c r="GF92" s="50"/>
      <c r="GG92" s="50"/>
      <c r="GH92" s="50"/>
      <c r="GI92" s="59"/>
      <c r="GJ92" s="60"/>
      <c r="GK92" s="17"/>
      <c r="GL92" s="17"/>
      <c r="GM92" s="58"/>
      <c r="GN92" s="50"/>
      <c r="GO92" s="50"/>
      <c r="GP92" s="50"/>
      <c r="GQ92" s="50"/>
      <c r="GR92" s="50"/>
      <c r="GS92" s="50"/>
      <c r="GT92" s="59"/>
      <c r="GU92" s="60"/>
      <c r="GV92" s="17"/>
      <c r="GW92" s="17"/>
      <c r="GX92" s="58"/>
      <c r="GY92" s="50"/>
      <c r="GZ92" s="50"/>
      <c r="HA92" s="50"/>
      <c r="HB92" s="50"/>
      <c r="HC92" s="50"/>
      <c r="HD92" s="50"/>
      <c r="HE92" s="59"/>
      <c r="HF92" s="60"/>
      <c r="HG92" s="17"/>
      <c r="HH92" s="17"/>
      <c r="HI92" s="58"/>
      <c r="HJ92" s="50"/>
      <c r="HK92" s="50"/>
      <c r="HL92" s="50"/>
      <c r="HM92" s="50"/>
      <c r="HN92" s="50"/>
      <c r="HO92" s="50"/>
      <c r="HP92" s="59"/>
      <c r="HQ92" s="60"/>
      <c r="HR92" s="17"/>
      <c r="HS92" s="17"/>
    </row>
    <row r="93" spans="1:227" x14ac:dyDescent="0.3">
      <c r="A93" s="65"/>
      <c r="B93" s="70"/>
      <c r="C93" s="71"/>
      <c r="D93" s="71"/>
      <c r="E93" s="59"/>
      <c r="F93" s="59"/>
      <c r="G93" s="17"/>
      <c r="H93" s="58"/>
      <c r="I93" s="50"/>
      <c r="J93" s="50"/>
      <c r="K93" s="50"/>
      <c r="L93" s="50"/>
      <c r="M93" s="50"/>
      <c r="N93" s="50"/>
      <c r="O93" s="59"/>
      <c r="P93" s="60"/>
      <c r="Q93" s="17"/>
      <c r="R93" s="17"/>
      <c r="S93" s="58"/>
      <c r="T93" s="50"/>
      <c r="U93" s="50"/>
      <c r="V93" s="50"/>
      <c r="W93" s="50"/>
      <c r="X93" s="50"/>
      <c r="Y93" s="50"/>
      <c r="Z93" s="59"/>
      <c r="AA93" s="60"/>
      <c r="AB93" s="17"/>
      <c r="AC93" s="17"/>
      <c r="AD93" s="58"/>
      <c r="AE93" s="50"/>
      <c r="AF93" s="50"/>
      <c r="AG93" s="50"/>
      <c r="AH93" s="50"/>
      <c r="AI93" s="50"/>
      <c r="AJ93" s="50"/>
      <c r="AK93" s="59"/>
      <c r="AL93" s="60"/>
      <c r="AM93" s="17"/>
      <c r="AN93" s="17"/>
      <c r="AO93" s="58"/>
      <c r="AP93" s="50"/>
      <c r="AQ93" s="50"/>
      <c r="AR93" s="50"/>
      <c r="AS93" s="50"/>
      <c r="AT93" s="50"/>
      <c r="AU93" s="50"/>
      <c r="AV93" s="59"/>
      <c r="AW93" s="60"/>
      <c r="AX93" s="17"/>
      <c r="AY93" s="17"/>
      <c r="AZ93" s="58"/>
      <c r="BA93" s="50"/>
      <c r="BB93" s="50"/>
      <c r="BC93" s="50"/>
      <c r="BD93" s="50"/>
      <c r="BE93" s="50"/>
      <c r="BF93" s="50"/>
      <c r="BG93" s="59"/>
      <c r="BH93" s="60"/>
      <c r="BI93" s="17"/>
      <c r="BJ93" s="17"/>
      <c r="BK93" s="58"/>
      <c r="BL93" s="50"/>
      <c r="BM93" s="50"/>
      <c r="BN93" s="50"/>
      <c r="BO93" s="50"/>
      <c r="BP93" s="50"/>
      <c r="BQ93" s="50"/>
      <c r="BR93" s="59"/>
      <c r="BS93" s="60"/>
      <c r="BT93" s="17"/>
      <c r="BU93" s="17"/>
      <c r="BV93" s="58"/>
      <c r="BW93" s="50"/>
      <c r="BX93" s="50"/>
      <c r="BY93" s="50"/>
      <c r="BZ93" s="50"/>
      <c r="CA93" s="50"/>
      <c r="CB93" s="50"/>
      <c r="CC93" s="59"/>
      <c r="CD93" s="60"/>
      <c r="CE93" s="17"/>
      <c r="CF93" s="17"/>
      <c r="CG93" s="58"/>
      <c r="CH93" s="50"/>
      <c r="CI93" s="50"/>
      <c r="CJ93" s="50"/>
      <c r="CK93" s="50"/>
      <c r="CL93" s="50"/>
      <c r="CM93" s="50"/>
      <c r="CN93" s="59"/>
      <c r="CO93" s="60"/>
      <c r="CP93" s="17"/>
      <c r="CQ93" s="17"/>
      <c r="CR93" s="58"/>
      <c r="CS93" s="50"/>
      <c r="CT93" s="50"/>
      <c r="CU93" s="50"/>
      <c r="CV93" s="50"/>
      <c r="CW93" s="50"/>
      <c r="CX93" s="50"/>
      <c r="CY93" s="59"/>
      <c r="CZ93" s="60"/>
      <c r="DA93" s="17"/>
      <c r="DB93" s="17"/>
      <c r="DC93" s="58"/>
      <c r="DD93" s="50"/>
      <c r="DE93" s="50"/>
      <c r="DF93" s="50"/>
      <c r="DG93" s="50"/>
      <c r="DH93" s="50"/>
      <c r="DI93" s="50"/>
      <c r="DJ93" s="59"/>
      <c r="DK93" s="60"/>
      <c r="DL93" s="17"/>
      <c r="DM93" s="17"/>
      <c r="DN93" s="58"/>
      <c r="DO93" s="50"/>
      <c r="DP93" s="50"/>
      <c r="DQ93" s="50"/>
      <c r="DR93" s="50"/>
      <c r="DS93" s="50"/>
      <c r="DT93" s="50"/>
      <c r="DU93" s="59"/>
      <c r="DV93" s="60"/>
      <c r="DW93" s="17"/>
      <c r="DX93" s="17"/>
      <c r="DY93" s="58"/>
      <c r="DZ93" s="50"/>
      <c r="EA93" s="50"/>
      <c r="EB93" s="50"/>
      <c r="EC93" s="50"/>
      <c r="ED93" s="50"/>
      <c r="EE93" s="50"/>
      <c r="EF93" s="59"/>
      <c r="EG93" s="60"/>
      <c r="EH93" s="17"/>
      <c r="EI93" s="17"/>
      <c r="EJ93" s="58"/>
      <c r="EK93" s="50"/>
      <c r="EL93" s="50"/>
      <c r="EM93" s="50"/>
      <c r="EN93" s="50"/>
      <c r="EO93" s="50"/>
      <c r="EP93" s="50"/>
      <c r="EQ93" s="59"/>
      <c r="ER93" s="60"/>
      <c r="ES93" s="17"/>
      <c r="ET93" s="17"/>
      <c r="EU93" s="58"/>
      <c r="EV93" s="50"/>
      <c r="EW93" s="50"/>
      <c r="EX93" s="50"/>
      <c r="EY93" s="50"/>
      <c r="EZ93" s="50"/>
      <c r="FA93" s="50"/>
      <c r="FB93" s="59"/>
      <c r="FC93" s="60"/>
      <c r="FD93" s="17"/>
      <c r="FE93" s="17"/>
      <c r="FF93" s="58"/>
      <c r="FG93" s="50"/>
      <c r="FH93" s="50"/>
      <c r="FI93" s="50"/>
      <c r="FJ93" s="50"/>
      <c r="FK93" s="50"/>
      <c r="FL93" s="50"/>
      <c r="FM93" s="59"/>
      <c r="FN93" s="60"/>
      <c r="FO93" s="17"/>
      <c r="FP93" s="17"/>
      <c r="FQ93" s="58"/>
      <c r="FR93" s="50"/>
      <c r="FS93" s="50"/>
      <c r="FT93" s="50"/>
      <c r="FU93" s="50"/>
      <c r="FV93" s="50"/>
      <c r="FW93" s="50"/>
      <c r="FX93" s="59"/>
      <c r="FY93" s="60"/>
      <c r="FZ93" s="17"/>
      <c r="GA93" s="17"/>
      <c r="GB93" s="58"/>
      <c r="GC93" s="50"/>
      <c r="GD93" s="50"/>
      <c r="GE93" s="50"/>
      <c r="GF93" s="50"/>
      <c r="GG93" s="50"/>
      <c r="GH93" s="50"/>
      <c r="GI93" s="59"/>
      <c r="GJ93" s="60"/>
      <c r="GK93" s="17"/>
      <c r="GL93" s="17"/>
      <c r="GM93" s="58"/>
      <c r="GN93" s="50"/>
      <c r="GO93" s="50"/>
      <c r="GP93" s="50"/>
      <c r="GQ93" s="50"/>
      <c r="GR93" s="50"/>
      <c r="GS93" s="50"/>
      <c r="GT93" s="59"/>
      <c r="GU93" s="60"/>
      <c r="GV93" s="17"/>
      <c r="GW93" s="17"/>
      <c r="GX93" s="58"/>
      <c r="GY93" s="50"/>
      <c r="GZ93" s="50"/>
      <c r="HA93" s="50"/>
      <c r="HB93" s="50"/>
      <c r="HC93" s="50"/>
      <c r="HD93" s="50"/>
      <c r="HE93" s="59"/>
      <c r="HF93" s="60"/>
      <c r="HG93" s="17"/>
      <c r="HH93" s="17"/>
      <c r="HI93" s="58"/>
      <c r="HJ93" s="50"/>
      <c r="HK93" s="50"/>
      <c r="HL93" s="50"/>
      <c r="HM93" s="50"/>
      <c r="HN93" s="50"/>
      <c r="HO93" s="50"/>
      <c r="HP93" s="59"/>
      <c r="HQ93" s="60"/>
      <c r="HR93" s="17"/>
      <c r="HS93" s="17"/>
    </row>
    <row r="94" spans="1:227" x14ac:dyDescent="0.3">
      <c r="A94" s="73"/>
      <c r="B94" s="74"/>
      <c r="C94" s="75"/>
      <c r="D94" s="75"/>
      <c r="E94" s="59"/>
      <c r="F94" s="59"/>
      <c r="G94" s="17"/>
      <c r="H94" s="58"/>
      <c r="I94" s="50"/>
      <c r="J94" s="50"/>
      <c r="K94" s="50"/>
      <c r="L94" s="50"/>
      <c r="M94" s="50"/>
      <c r="N94" s="50"/>
      <c r="O94" s="59"/>
      <c r="P94" s="60"/>
      <c r="Q94" s="17"/>
      <c r="R94" s="17"/>
      <c r="S94" s="58"/>
      <c r="T94" s="50"/>
      <c r="U94" s="50"/>
      <c r="V94" s="50"/>
      <c r="W94" s="50"/>
      <c r="X94" s="50"/>
      <c r="Y94" s="50"/>
      <c r="Z94" s="59"/>
      <c r="AA94" s="60"/>
      <c r="AB94" s="17"/>
      <c r="AC94" s="17"/>
      <c r="AD94" s="58"/>
      <c r="AE94" s="50"/>
      <c r="AF94" s="50"/>
      <c r="AG94" s="50"/>
      <c r="AH94" s="50"/>
      <c r="AI94" s="50"/>
      <c r="AJ94" s="50"/>
      <c r="AK94" s="59"/>
      <c r="AL94" s="60"/>
      <c r="AM94" s="17"/>
      <c r="AN94" s="17"/>
      <c r="AO94" s="58"/>
      <c r="AP94" s="50"/>
      <c r="AQ94" s="50"/>
      <c r="AR94" s="50"/>
      <c r="AS94" s="50"/>
      <c r="AT94" s="50"/>
      <c r="AU94" s="50"/>
      <c r="AV94" s="59"/>
      <c r="AW94" s="60"/>
      <c r="AX94" s="17"/>
      <c r="AY94" s="17"/>
      <c r="AZ94" s="58"/>
      <c r="BA94" s="50"/>
      <c r="BB94" s="50"/>
      <c r="BC94" s="50"/>
      <c r="BD94" s="50"/>
      <c r="BE94" s="50"/>
      <c r="BF94" s="50"/>
      <c r="BG94" s="59"/>
      <c r="BH94" s="60"/>
      <c r="BI94" s="17"/>
      <c r="BJ94" s="17"/>
      <c r="BK94" s="58"/>
      <c r="BL94" s="50"/>
      <c r="BM94" s="50"/>
      <c r="BN94" s="50"/>
      <c r="BO94" s="50"/>
      <c r="BP94" s="50"/>
      <c r="BQ94" s="50"/>
      <c r="BR94" s="59"/>
      <c r="BS94" s="60"/>
      <c r="BT94" s="17"/>
      <c r="BU94" s="17"/>
      <c r="BV94" s="58"/>
      <c r="BW94" s="50"/>
      <c r="BX94" s="50"/>
      <c r="BY94" s="50"/>
      <c r="BZ94" s="50"/>
      <c r="CA94" s="50"/>
      <c r="CB94" s="50"/>
      <c r="CC94" s="59"/>
      <c r="CD94" s="60"/>
      <c r="CE94" s="17"/>
      <c r="CF94" s="17"/>
      <c r="CG94" s="58"/>
      <c r="CH94" s="50"/>
      <c r="CI94" s="50"/>
      <c r="CJ94" s="50"/>
      <c r="CK94" s="50"/>
      <c r="CL94" s="50"/>
      <c r="CM94" s="50"/>
      <c r="CN94" s="59"/>
      <c r="CO94" s="60"/>
      <c r="CP94" s="17"/>
      <c r="CQ94" s="17"/>
      <c r="CR94" s="58"/>
      <c r="CS94" s="50"/>
      <c r="CT94" s="50"/>
      <c r="CU94" s="50"/>
      <c r="CV94" s="50"/>
      <c r="CW94" s="50"/>
      <c r="CX94" s="50"/>
      <c r="CY94" s="59"/>
      <c r="CZ94" s="60"/>
      <c r="DA94" s="17"/>
      <c r="DB94" s="17"/>
      <c r="DC94" s="58"/>
      <c r="DD94" s="50"/>
      <c r="DE94" s="50"/>
      <c r="DF94" s="50"/>
      <c r="DG94" s="50"/>
      <c r="DH94" s="50"/>
      <c r="DI94" s="50"/>
      <c r="DJ94" s="59"/>
      <c r="DK94" s="60"/>
      <c r="DL94" s="17"/>
      <c r="DM94" s="17"/>
      <c r="DN94" s="58"/>
      <c r="DO94" s="50"/>
      <c r="DP94" s="50"/>
      <c r="DQ94" s="50"/>
      <c r="DR94" s="50"/>
      <c r="DS94" s="50"/>
      <c r="DT94" s="50"/>
      <c r="DU94" s="59"/>
      <c r="DV94" s="60"/>
      <c r="DW94" s="17"/>
      <c r="DX94" s="17"/>
      <c r="DY94" s="58"/>
      <c r="DZ94" s="50"/>
      <c r="EA94" s="50"/>
      <c r="EB94" s="50"/>
      <c r="EC94" s="50"/>
      <c r="ED94" s="50"/>
      <c r="EE94" s="50"/>
      <c r="EF94" s="59"/>
      <c r="EG94" s="60"/>
      <c r="EH94" s="17"/>
      <c r="EI94" s="17"/>
      <c r="EJ94" s="58"/>
      <c r="EK94" s="50"/>
      <c r="EL94" s="50"/>
      <c r="EM94" s="50"/>
      <c r="EN94" s="50"/>
      <c r="EO94" s="50"/>
      <c r="EP94" s="50"/>
      <c r="EQ94" s="59"/>
      <c r="ER94" s="60"/>
      <c r="ES94" s="17"/>
      <c r="ET94" s="17"/>
      <c r="EU94" s="58"/>
      <c r="EV94" s="50"/>
      <c r="EW94" s="50"/>
      <c r="EX94" s="50"/>
      <c r="EY94" s="50"/>
      <c r="EZ94" s="50"/>
      <c r="FA94" s="50"/>
      <c r="FB94" s="59"/>
      <c r="FC94" s="60"/>
      <c r="FD94" s="17"/>
      <c r="FE94" s="17"/>
      <c r="FF94" s="58"/>
      <c r="FG94" s="50"/>
      <c r="FH94" s="50"/>
      <c r="FI94" s="50"/>
      <c r="FJ94" s="50"/>
      <c r="FK94" s="50"/>
      <c r="FL94" s="50"/>
      <c r="FM94" s="59"/>
      <c r="FN94" s="60"/>
      <c r="FO94" s="17"/>
      <c r="FP94" s="17"/>
      <c r="FQ94" s="58"/>
      <c r="FR94" s="50"/>
      <c r="FS94" s="50"/>
      <c r="FT94" s="50"/>
      <c r="FU94" s="50"/>
      <c r="FV94" s="50"/>
      <c r="FW94" s="50"/>
      <c r="FX94" s="59"/>
      <c r="FY94" s="60"/>
      <c r="FZ94" s="17"/>
      <c r="GA94" s="17"/>
      <c r="GB94" s="58"/>
      <c r="GC94" s="50"/>
      <c r="GD94" s="50"/>
      <c r="GE94" s="50"/>
      <c r="GF94" s="50"/>
      <c r="GG94" s="50"/>
      <c r="GH94" s="50"/>
      <c r="GI94" s="59"/>
      <c r="GJ94" s="60"/>
      <c r="GK94" s="17"/>
      <c r="GL94" s="17"/>
      <c r="GM94" s="58"/>
      <c r="GN94" s="50"/>
      <c r="GO94" s="50"/>
      <c r="GP94" s="50"/>
      <c r="GQ94" s="50"/>
      <c r="GR94" s="50"/>
      <c r="GS94" s="50"/>
      <c r="GT94" s="59"/>
      <c r="GU94" s="60"/>
      <c r="GV94" s="17"/>
      <c r="GW94" s="17"/>
      <c r="GX94" s="58"/>
      <c r="GY94" s="50"/>
      <c r="GZ94" s="50"/>
      <c r="HA94" s="50"/>
      <c r="HB94" s="50"/>
      <c r="HC94" s="50"/>
      <c r="HD94" s="50"/>
      <c r="HE94" s="59"/>
      <c r="HF94" s="60"/>
      <c r="HG94" s="17"/>
      <c r="HH94" s="17"/>
      <c r="HI94" s="58"/>
      <c r="HJ94" s="50"/>
      <c r="HK94" s="50"/>
      <c r="HL94" s="50"/>
      <c r="HM94" s="50"/>
      <c r="HN94" s="50"/>
      <c r="HO94" s="50"/>
      <c r="HP94" s="59"/>
      <c r="HQ94" s="60"/>
      <c r="HR94" s="17"/>
      <c r="HS94" s="17"/>
    </row>
    <row r="95" spans="1:227" x14ac:dyDescent="0.3">
      <c r="B95" s="17"/>
      <c r="C95" s="60"/>
      <c r="D95" s="60"/>
      <c r="E95" s="59"/>
      <c r="F95" s="59"/>
      <c r="G95" s="17"/>
      <c r="H95" s="58"/>
      <c r="I95" s="50"/>
      <c r="J95" s="50"/>
      <c r="K95" s="50"/>
      <c r="L95" s="50"/>
      <c r="M95" s="50"/>
      <c r="N95" s="50"/>
      <c r="O95" s="59"/>
      <c r="P95" s="60"/>
      <c r="Q95" s="17"/>
      <c r="R95" s="17"/>
      <c r="S95" s="58"/>
      <c r="T95" s="50"/>
      <c r="U95" s="50"/>
      <c r="V95" s="50"/>
      <c r="W95" s="50"/>
      <c r="X95" s="50"/>
      <c r="Y95" s="50"/>
      <c r="Z95" s="59"/>
      <c r="AA95" s="60"/>
      <c r="AB95" s="17"/>
      <c r="AC95" s="17"/>
      <c r="AD95" s="58"/>
      <c r="AE95" s="50"/>
      <c r="AF95" s="50"/>
      <c r="AG95" s="50"/>
      <c r="AH95" s="50"/>
      <c r="AI95" s="50"/>
      <c r="AJ95" s="50"/>
      <c r="AK95" s="59"/>
      <c r="AL95" s="60"/>
      <c r="AM95" s="17"/>
      <c r="AN95" s="17"/>
      <c r="AO95" s="58"/>
      <c r="AP95" s="50"/>
      <c r="AQ95" s="50"/>
      <c r="AR95" s="50"/>
      <c r="AS95" s="50"/>
      <c r="AT95" s="50"/>
      <c r="AU95" s="50"/>
      <c r="AV95" s="59"/>
      <c r="AW95" s="60"/>
      <c r="AX95" s="17"/>
      <c r="AY95" s="17"/>
      <c r="AZ95" s="58"/>
      <c r="BA95" s="50"/>
      <c r="BB95" s="50"/>
      <c r="BC95" s="50"/>
      <c r="BD95" s="50"/>
      <c r="BE95" s="50"/>
      <c r="BF95" s="50"/>
      <c r="BG95" s="59"/>
      <c r="BH95" s="60"/>
      <c r="BI95" s="17"/>
      <c r="BJ95" s="17"/>
      <c r="BK95" s="58"/>
      <c r="BL95" s="50"/>
      <c r="BM95" s="50"/>
      <c r="BN95" s="50"/>
      <c r="BO95" s="50"/>
      <c r="BP95" s="50"/>
      <c r="BQ95" s="50"/>
      <c r="BR95" s="59"/>
      <c r="BS95" s="60"/>
      <c r="BT95" s="17"/>
      <c r="BU95" s="17"/>
      <c r="BV95" s="58"/>
      <c r="BW95" s="50"/>
      <c r="BX95" s="50"/>
      <c r="BY95" s="50"/>
      <c r="BZ95" s="50"/>
      <c r="CA95" s="50"/>
      <c r="CB95" s="50"/>
      <c r="CC95" s="59"/>
      <c r="CD95" s="60"/>
      <c r="CE95" s="17"/>
      <c r="CF95" s="17"/>
      <c r="CG95" s="58"/>
      <c r="CH95" s="50"/>
      <c r="CI95" s="50"/>
      <c r="CJ95" s="50"/>
      <c r="CK95" s="50"/>
      <c r="CL95" s="50"/>
      <c r="CM95" s="50"/>
      <c r="CN95" s="59"/>
      <c r="CO95" s="60"/>
      <c r="CP95" s="17"/>
      <c r="CQ95" s="17"/>
      <c r="CR95" s="58"/>
      <c r="CS95" s="50"/>
      <c r="CT95" s="50"/>
      <c r="CU95" s="50"/>
      <c r="CV95" s="50"/>
      <c r="CW95" s="50"/>
      <c r="CX95" s="50"/>
      <c r="CY95" s="59"/>
      <c r="CZ95" s="60"/>
      <c r="DA95" s="17"/>
      <c r="DB95" s="17"/>
      <c r="DC95" s="58"/>
      <c r="DD95" s="50"/>
      <c r="DE95" s="50"/>
      <c r="DF95" s="50"/>
      <c r="DG95" s="50"/>
      <c r="DH95" s="50"/>
      <c r="DI95" s="50"/>
      <c r="DJ95" s="59"/>
      <c r="DK95" s="60"/>
      <c r="DL95" s="17"/>
      <c r="DM95" s="17"/>
      <c r="DN95" s="58"/>
      <c r="DO95" s="50"/>
      <c r="DP95" s="50"/>
      <c r="DQ95" s="50"/>
      <c r="DR95" s="50"/>
      <c r="DS95" s="50"/>
      <c r="DT95" s="50"/>
      <c r="DU95" s="59"/>
      <c r="DV95" s="60"/>
      <c r="DW95" s="17"/>
      <c r="DX95" s="17"/>
      <c r="DY95" s="58"/>
      <c r="DZ95" s="50"/>
      <c r="EA95" s="50"/>
      <c r="EB95" s="50"/>
      <c r="EC95" s="50"/>
      <c r="ED95" s="50"/>
      <c r="EE95" s="50"/>
      <c r="EF95" s="59"/>
      <c r="EG95" s="60"/>
      <c r="EH95" s="17"/>
      <c r="EI95" s="17"/>
      <c r="EJ95" s="58"/>
      <c r="EK95" s="50"/>
      <c r="EL95" s="50"/>
      <c r="EM95" s="50"/>
      <c r="EN95" s="50"/>
      <c r="EO95" s="50"/>
      <c r="EP95" s="50"/>
      <c r="EQ95" s="59"/>
      <c r="ER95" s="60"/>
      <c r="ES95" s="17"/>
      <c r="ET95" s="17"/>
      <c r="EU95" s="58"/>
      <c r="EV95" s="50"/>
      <c r="EW95" s="50"/>
      <c r="EX95" s="50"/>
      <c r="EY95" s="50"/>
      <c r="EZ95" s="50"/>
      <c r="FA95" s="50"/>
      <c r="FB95" s="59"/>
      <c r="FC95" s="60"/>
      <c r="FD95" s="17"/>
      <c r="FE95" s="17"/>
      <c r="FF95" s="58"/>
      <c r="FG95" s="50"/>
      <c r="FH95" s="50"/>
      <c r="FI95" s="50"/>
      <c r="FJ95" s="50"/>
      <c r="FK95" s="50"/>
      <c r="FL95" s="50"/>
      <c r="FM95" s="59"/>
      <c r="FN95" s="60"/>
      <c r="FO95" s="17"/>
      <c r="FP95" s="17"/>
      <c r="FQ95" s="58"/>
      <c r="FR95" s="50"/>
      <c r="FS95" s="50"/>
      <c r="FT95" s="50"/>
      <c r="FU95" s="50"/>
      <c r="FV95" s="50"/>
      <c r="FW95" s="50"/>
      <c r="FX95" s="59"/>
      <c r="FY95" s="60"/>
      <c r="FZ95" s="17"/>
      <c r="GA95" s="17"/>
      <c r="GB95" s="58"/>
      <c r="GC95" s="50"/>
      <c r="GD95" s="50"/>
      <c r="GE95" s="50"/>
      <c r="GF95" s="50"/>
      <c r="GG95" s="50"/>
      <c r="GH95" s="50"/>
      <c r="GI95" s="59"/>
      <c r="GJ95" s="60"/>
      <c r="GK95" s="17"/>
      <c r="GL95" s="17"/>
      <c r="GM95" s="58"/>
      <c r="GN95" s="50"/>
      <c r="GO95" s="50"/>
      <c r="GP95" s="50"/>
      <c r="GQ95" s="50"/>
      <c r="GR95" s="50"/>
      <c r="GS95" s="50"/>
      <c r="GT95" s="59"/>
      <c r="GU95" s="60"/>
      <c r="GV95" s="17"/>
      <c r="GW95" s="17"/>
      <c r="GX95" s="58"/>
      <c r="GY95" s="50"/>
      <c r="GZ95" s="50"/>
      <c r="HA95" s="50"/>
      <c r="HB95" s="50"/>
      <c r="HC95" s="50"/>
      <c r="HD95" s="50"/>
      <c r="HE95" s="59"/>
      <c r="HF95" s="60"/>
      <c r="HG95" s="17"/>
      <c r="HH95" s="17"/>
      <c r="HI95" s="58"/>
      <c r="HJ95" s="50"/>
      <c r="HK95" s="50"/>
      <c r="HL95" s="50"/>
      <c r="HM95" s="50"/>
      <c r="HN95" s="50"/>
      <c r="HO95" s="50"/>
      <c r="HP95" s="59"/>
      <c r="HQ95" s="60"/>
      <c r="HR95" s="17"/>
      <c r="HS95" s="17"/>
    </row>
    <row r="96" spans="1:227" x14ac:dyDescent="0.3">
      <c r="E96" s="59"/>
      <c r="F96" s="59"/>
      <c r="G96" s="17"/>
      <c r="H96" s="58"/>
      <c r="I96" s="50"/>
      <c r="J96" s="50"/>
      <c r="K96" s="50"/>
      <c r="L96" s="50"/>
      <c r="M96" s="50"/>
      <c r="N96" s="50"/>
      <c r="O96" s="59"/>
      <c r="P96" s="60"/>
      <c r="Q96" s="17"/>
      <c r="R96" s="17"/>
      <c r="S96" s="58"/>
      <c r="T96" s="50"/>
      <c r="U96" s="50"/>
      <c r="V96" s="50"/>
      <c r="W96" s="50"/>
      <c r="X96" s="50"/>
      <c r="Y96" s="50"/>
      <c r="Z96" s="59"/>
      <c r="AA96" s="60"/>
      <c r="AB96" s="17"/>
      <c r="AC96" s="17"/>
      <c r="AD96" s="58"/>
      <c r="AE96" s="50"/>
      <c r="AF96" s="50"/>
      <c r="AG96" s="50"/>
      <c r="AH96" s="50"/>
      <c r="AI96" s="50"/>
      <c r="AJ96" s="50"/>
      <c r="AK96" s="59"/>
      <c r="AL96" s="60"/>
      <c r="AM96" s="17"/>
      <c r="AN96" s="17"/>
      <c r="AO96" s="58"/>
      <c r="AP96" s="50"/>
      <c r="AQ96" s="50"/>
      <c r="AR96" s="50"/>
      <c r="AS96" s="50"/>
      <c r="AT96" s="50"/>
      <c r="AU96" s="50"/>
      <c r="AV96" s="59"/>
      <c r="AW96" s="60"/>
      <c r="AX96" s="17"/>
      <c r="AY96" s="17"/>
      <c r="AZ96" s="58"/>
      <c r="BA96" s="50"/>
      <c r="BB96" s="50"/>
      <c r="BC96" s="50"/>
      <c r="BD96" s="50"/>
      <c r="BE96" s="50"/>
      <c r="BF96" s="50"/>
      <c r="BG96" s="59"/>
      <c r="BH96" s="60"/>
      <c r="BI96" s="17"/>
      <c r="BJ96" s="17"/>
      <c r="BK96" s="58"/>
      <c r="BL96" s="50"/>
      <c r="BM96" s="50"/>
      <c r="BN96" s="50"/>
      <c r="BO96" s="50"/>
      <c r="BP96" s="50"/>
      <c r="BQ96" s="50"/>
      <c r="BR96" s="59"/>
      <c r="BS96" s="60"/>
      <c r="BT96" s="17"/>
      <c r="BU96" s="17"/>
      <c r="BV96" s="58"/>
      <c r="BW96" s="50"/>
      <c r="BX96" s="50"/>
      <c r="BY96" s="50"/>
      <c r="BZ96" s="50"/>
      <c r="CA96" s="50"/>
      <c r="CB96" s="50"/>
      <c r="CC96" s="59"/>
      <c r="CD96" s="60"/>
      <c r="CE96" s="17"/>
      <c r="CF96" s="17"/>
      <c r="CG96" s="58"/>
      <c r="CH96" s="50"/>
      <c r="CI96" s="50"/>
      <c r="CJ96" s="50"/>
      <c r="CK96" s="50"/>
      <c r="CL96" s="50"/>
      <c r="CM96" s="50"/>
      <c r="CN96" s="59"/>
      <c r="CO96" s="60"/>
      <c r="CP96" s="17"/>
      <c r="CQ96" s="17"/>
      <c r="CR96" s="58"/>
      <c r="CS96" s="50"/>
      <c r="CT96" s="50"/>
      <c r="CU96" s="50"/>
      <c r="CV96" s="50"/>
      <c r="CW96" s="50"/>
      <c r="CX96" s="50"/>
      <c r="CY96" s="59"/>
      <c r="CZ96" s="60"/>
      <c r="DA96" s="17"/>
      <c r="DB96" s="17"/>
      <c r="DC96" s="58"/>
      <c r="DD96" s="50"/>
      <c r="DE96" s="50"/>
      <c r="DF96" s="50"/>
      <c r="DG96" s="50"/>
      <c r="DH96" s="50"/>
      <c r="DI96" s="50"/>
      <c r="DJ96" s="59"/>
      <c r="DK96" s="60"/>
      <c r="DL96" s="17"/>
      <c r="DM96" s="17"/>
      <c r="DN96" s="58"/>
      <c r="DO96" s="50"/>
      <c r="DP96" s="50"/>
      <c r="DQ96" s="50"/>
      <c r="DR96" s="50"/>
      <c r="DS96" s="50"/>
      <c r="DT96" s="50"/>
      <c r="DU96" s="59"/>
      <c r="DV96" s="60"/>
      <c r="DW96" s="17"/>
      <c r="DX96" s="17"/>
      <c r="DY96" s="58"/>
      <c r="DZ96" s="50"/>
      <c r="EA96" s="50"/>
      <c r="EB96" s="50"/>
      <c r="EC96" s="50"/>
      <c r="ED96" s="50"/>
      <c r="EE96" s="50"/>
      <c r="EF96" s="59"/>
      <c r="EG96" s="60"/>
      <c r="EH96" s="17"/>
      <c r="EI96" s="17"/>
      <c r="EJ96" s="58"/>
      <c r="EK96" s="50"/>
      <c r="EL96" s="50"/>
      <c r="EM96" s="50"/>
      <c r="EN96" s="50"/>
      <c r="EO96" s="50"/>
      <c r="EP96" s="50"/>
      <c r="EQ96" s="59"/>
      <c r="ER96" s="60"/>
      <c r="ES96" s="17"/>
      <c r="ET96" s="17"/>
      <c r="EU96" s="58"/>
      <c r="EV96" s="50"/>
      <c r="EW96" s="50"/>
      <c r="EX96" s="50"/>
      <c r="EY96" s="50"/>
      <c r="EZ96" s="50"/>
      <c r="FA96" s="50"/>
      <c r="FB96" s="59"/>
      <c r="FC96" s="60"/>
      <c r="FD96" s="17"/>
      <c r="FE96" s="17"/>
      <c r="FF96" s="58"/>
      <c r="FG96" s="50"/>
      <c r="FH96" s="50"/>
      <c r="FI96" s="50"/>
      <c r="FJ96" s="50"/>
      <c r="FK96" s="50"/>
      <c r="FL96" s="50"/>
      <c r="FM96" s="59"/>
      <c r="FN96" s="60"/>
      <c r="FO96" s="17"/>
      <c r="FP96" s="17"/>
      <c r="FQ96" s="58"/>
      <c r="FR96" s="50"/>
      <c r="FS96" s="50"/>
      <c r="FT96" s="50"/>
      <c r="FU96" s="50"/>
      <c r="FV96" s="50"/>
      <c r="FW96" s="50"/>
      <c r="FX96" s="59"/>
      <c r="FY96" s="60"/>
      <c r="FZ96" s="17"/>
      <c r="GA96" s="17"/>
      <c r="GB96" s="58"/>
      <c r="GC96" s="50"/>
      <c r="GD96" s="50"/>
      <c r="GE96" s="50"/>
      <c r="GF96" s="50"/>
      <c r="GG96" s="50"/>
      <c r="GH96" s="50"/>
      <c r="GI96" s="59"/>
      <c r="GJ96" s="60"/>
      <c r="GK96" s="17"/>
      <c r="GL96" s="17"/>
      <c r="GM96" s="58"/>
      <c r="GN96" s="50"/>
      <c r="GO96" s="50"/>
      <c r="GP96" s="50"/>
      <c r="GQ96" s="50"/>
      <c r="GR96" s="50"/>
      <c r="GS96" s="50"/>
      <c r="GT96" s="59"/>
      <c r="GU96" s="60"/>
      <c r="GV96" s="17"/>
      <c r="GW96" s="17"/>
      <c r="GX96" s="58"/>
      <c r="GY96" s="50"/>
      <c r="GZ96" s="50"/>
      <c r="HA96" s="50"/>
      <c r="HB96" s="50"/>
      <c r="HC96" s="50"/>
      <c r="HD96" s="50"/>
      <c r="HE96" s="59"/>
      <c r="HF96" s="60"/>
      <c r="HG96" s="17"/>
      <c r="HH96" s="17"/>
      <c r="HI96" s="58"/>
      <c r="HJ96" s="50"/>
      <c r="HK96" s="50"/>
      <c r="HL96" s="50"/>
      <c r="HM96" s="50"/>
      <c r="HN96" s="50"/>
      <c r="HO96" s="50"/>
      <c r="HP96" s="59"/>
      <c r="HQ96" s="60"/>
      <c r="HR96" s="17"/>
      <c r="HS96" s="17"/>
    </row>
    <row r="97" spans="2:227" x14ac:dyDescent="0.3">
      <c r="E97" s="59"/>
      <c r="F97" s="59"/>
      <c r="G97" s="17"/>
      <c r="H97" s="58"/>
      <c r="I97" s="50"/>
      <c r="J97" s="50"/>
      <c r="K97" s="50"/>
      <c r="L97" s="50"/>
      <c r="M97" s="50"/>
      <c r="N97" s="50"/>
      <c r="O97" s="59"/>
      <c r="P97" s="60"/>
      <c r="Q97" s="17"/>
      <c r="R97" s="17"/>
      <c r="S97" s="58"/>
      <c r="T97" s="50"/>
      <c r="U97" s="50"/>
      <c r="V97" s="50"/>
      <c r="W97" s="50"/>
      <c r="X97" s="50"/>
      <c r="Y97" s="50"/>
      <c r="Z97" s="59"/>
      <c r="AA97" s="60"/>
      <c r="AB97" s="17"/>
      <c r="AC97" s="17"/>
      <c r="AD97" s="58"/>
      <c r="AE97" s="50"/>
      <c r="AF97" s="50"/>
      <c r="AG97" s="50"/>
      <c r="AH97" s="50"/>
      <c r="AI97" s="50"/>
      <c r="AJ97" s="50"/>
      <c r="AK97" s="59"/>
      <c r="AL97" s="60"/>
      <c r="AM97" s="17"/>
      <c r="AN97" s="17"/>
      <c r="AO97" s="58"/>
      <c r="AP97" s="50"/>
      <c r="AQ97" s="50"/>
      <c r="AR97" s="50"/>
      <c r="AS97" s="50"/>
      <c r="AT97" s="50"/>
      <c r="AU97" s="50"/>
      <c r="AV97" s="59"/>
      <c r="AW97" s="60"/>
      <c r="AX97" s="17"/>
      <c r="AY97" s="17"/>
      <c r="AZ97" s="58"/>
      <c r="BA97" s="50"/>
      <c r="BB97" s="50"/>
      <c r="BC97" s="50"/>
      <c r="BD97" s="50"/>
      <c r="BE97" s="50"/>
      <c r="BF97" s="50"/>
      <c r="BG97" s="59"/>
      <c r="BH97" s="60"/>
      <c r="BI97" s="17"/>
      <c r="BJ97" s="17"/>
      <c r="BK97" s="58"/>
      <c r="BL97" s="50"/>
      <c r="BM97" s="50"/>
      <c r="BN97" s="50"/>
      <c r="BO97" s="50"/>
      <c r="BP97" s="50"/>
      <c r="BQ97" s="50"/>
      <c r="BR97" s="59"/>
      <c r="BS97" s="60"/>
      <c r="BT97" s="17"/>
      <c r="BU97" s="17"/>
      <c r="BV97" s="58"/>
      <c r="BW97" s="50"/>
      <c r="BX97" s="50"/>
      <c r="BY97" s="50"/>
      <c r="BZ97" s="50"/>
      <c r="CA97" s="50"/>
      <c r="CB97" s="50"/>
      <c r="CC97" s="59"/>
      <c r="CD97" s="60"/>
      <c r="CE97" s="17"/>
      <c r="CF97" s="17"/>
      <c r="CG97" s="58"/>
      <c r="CH97" s="50"/>
      <c r="CI97" s="50"/>
      <c r="CJ97" s="50"/>
      <c r="CK97" s="50"/>
      <c r="CL97" s="50"/>
      <c r="CM97" s="50"/>
      <c r="CN97" s="59"/>
      <c r="CO97" s="60"/>
      <c r="CP97" s="17"/>
      <c r="CQ97" s="17"/>
      <c r="CR97" s="58"/>
      <c r="CS97" s="50"/>
      <c r="CT97" s="50"/>
      <c r="CU97" s="50"/>
      <c r="CV97" s="50"/>
      <c r="CW97" s="50"/>
      <c r="CX97" s="50"/>
      <c r="CY97" s="59"/>
      <c r="CZ97" s="60"/>
      <c r="DA97" s="17"/>
      <c r="DB97" s="17"/>
      <c r="DC97" s="58"/>
      <c r="DD97" s="50"/>
      <c r="DE97" s="50"/>
      <c r="DF97" s="50"/>
      <c r="DG97" s="50"/>
      <c r="DH97" s="50"/>
      <c r="DI97" s="50"/>
      <c r="DJ97" s="59"/>
      <c r="DK97" s="60"/>
      <c r="DL97" s="17"/>
      <c r="DM97" s="17"/>
      <c r="DN97" s="58"/>
      <c r="DO97" s="50"/>
      <c r="DP97" s="50"/>
      <c r="DQ97" s="50"/>
      <c r="DR97" s="50"/>
      <c r="DS97" s="50"/>
      <c r="DT97" s="50"/>
      <c r="DU97" s="59"/>
      <c r="DV97" s="60"/>
      <c r="DW97" s="17"/>
      <c r="DX97" s="17"/>
      <c r="DY97" s="58"/>
      <c r="DZ97" s="50"/>
      <c r="EA97" s="50"/>
      <c r="EB97" s="50"/>
      <c r="EC97" s="50"/>
      <c r="ED97" s="50"/>
      <c r="EE97" s="50"/>
      <c r="EF97" s="59"/>
      <c r="EG97" s="60"/>
      <c r="EH97" s="17"/>
      <c r="EI97" s="17"/>
      <c r="EJ97" s="58"/>
      <c r="EK97" s="50"/>
      <c r="EL97" s="50"/>
      <c r="EM97" s="50"/>
      <c r="EN97" s="50"/>
      <c r="EO97" s="50"/>
      <c r="EP97" s="50"/>
      <c r="EQ97" s="59"/>
      <c r="ER97" s="60"/>
      <c r="ES97" s="17"/>
      <c r="ET97" s="17"/>
      <c r="EU97" s="58"/>
      <c r="EV97" s="50"/>
      <c r="EW97" s="50"/>
      <c r="EX97" s="50"/>
      <c r="EY97" s="50"/>
      <c r="EZ97" s="50"/>
      <c r="FA97" s="50"/>
      <c r="FB97" s="59"/>
      <c r="FC97" s="60"/>
      <c r="FD97" s="17"/>
      <c r="FE97" s="17"/>
      <c r="FF97" s="58"/>
      <c r="FG97" s="50"/>
      <c r="FH97" s="50"/>
      <c r="FI97" s="50"/>
      <c r="FJ97" s="50"/>
      <c r="FK97" s="50"/>
      <c r="FL97" s="50"/>
      <c r="FM97" s="59"/>
      <c r="FN97" s="60"/>
      <c r="FO97" s="17"/>
      <c r="FP97" s="17"/>
      <c r="FQ97" s="58"/>
      <c r="FR97" s="50"/>
      <c r="FS97" s="50"/>
      <c r="FT97" s="50"/>
      <c r="FU97" s="50"/>
      <c r="FV97" s="50"/>
      <c r="FW97" s="50"/>
      <c r="FX97" s="59"/>
      <c r="FY97" s="60"/>
      <c r="FZ97" s="17"/>
      <c r="GA97" s="17"/>
      <c r="GB97" s="58"/>
      <c r="GC97" s="50"/>
      <c r="GD97" s="50"/>
      <c r="GE97" s="50"/>
      <c r="GF97" s="50"/>
      <c r="GG97" s="50"/>
      <c r="GH97" s="50"/>
      <c r="GI97" s="59"/>
      <c r="GJ97" s="60"/>
      <c r="GK97" s="17"/>
      <c r="GL97" s="17"/>
      <c r="GM97" s="58"/>
      <c r="GN97" s="50"/>
      <c r="GO97" s="50"/>
      <c r="GP97" s="50"/>
      <c r="GQ97" s="50"/>
      <c r="GR97" s="50"/>
      <c r="GS97" s="50"/>
      <c r="GT97" s="59"/>
      <c r="GU97" s="60"/>
      <c r="GV97" s="17"/>
      <c r="GW97" s="17"/>
      <c r="GX97" s="58"/>
      <c r="GY97" s="50"/>
      <c r="GZ97" s="50"/>
      <c r="HA97" s="50"/>
      <c r="HB97" s="50"/>
      <c r="HC97" s="50"/>
      <c r="HD97" s="50"/>
      <c r="HE97" s="59"/>
      <c r="HF97" s="60"/>
      <c r="HG97" s="17"/>
      <c r="HH97" s="17"/>
      <c r="HI97" s="58"/>
      <c r="HJ97" s="50"/>
      <c r="HK97" s="50"/>
      <c r="HL97" s="50"/>
      <c r="HM97" s="50"/>
      <c r="HN97" s="50"/>
      <c r="HO97" s="50"/>
      <c r="HP97" s="59"/>
      <c r="HQ97" s="60"/>
      <c r="HR97" s="17"/>
      <c r="HS97" s="17"/>
    </row>
    <row r="104" spans="2:227" s="77" customFormat="1" x14ac:dyDescent="0.3">
      <c r="B104" s="32"/>
      <c r="C104" s="78"/>
      <c r="D104" s="78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  <c r="DC104" s="32"/>
      <c r="DD104" s="32"/>
      <c r="DE104" s="32"/>
      <c r="DF104" s="32"/>
      <c r="DG104" s="32"/>
      <c r="DH104" s="32"/>
      <c r="DI104" s="32"/>
      <c r="DJ104" s="32"/>
      <c r="DK104" s="32"/>
      <c r="DL104" s="32"/>
      <c r="DM104" s="32"/>
      <c r="DN104" s="32"/>
      <c r="DO104" s="32"/>
      <c r="DP104" s="32"/>
      <c r="DQ104" s="32"/>
      <c r="DR104" s="32"/>
      <c r="DS104" s="32"/>
      <c r="DT104" s="32"/>
      <c r="DU104" s="32"/>
      <c r="DV104" s="32"/>
      <c r="DW104" s="32"/>
      <c r="DX104" s="32"/>
      <c r="DY104" s="32"/>
      <c r="DZ104" s="32"/>
      <c r="EA104" s="32"/>
      <c r="EB104" s="32"/>
      <c r="EC104" s="32"/>
      <c r="ED104" s="32"/>
      <c r="EE104" s="32"/>
      <c r="EF104" s="32"/>
      <c r="EG104" s="32"/>
      <c r="EH104" s="32"/>
      <c r="EI104" s="32"/>
      <c r="EJ104" s="32"/>
      <c r="EK104" s="32"/>
      <c r="EL104" s="32"/>
      <c r="EM104" s="32"/>
      <c r="EN104" s="32"/>
      <c r="EO104" s="32"/>
      <c r="EP104" s="32"/>
      <c r="EQ104" s="32"/>
      <c r="ER104" s="32"/>
      <c r="ES104" s="32"/>
      <c r="ET104" s="32"/>
      <c r="EU104" s="32"/>
      <c r="EV104" s="32"/>
      <c r="EW104" s="32"/>
      <c r="EX104" s="32"/>
      <c r="EY104" s="32"/>
      <c r="EZ104" s="32"/>
      <c r="FA104" s="32"/>
      <c r="FB104" s="32"/>
      <c r="FC104" s="32"/>
      <c r="FD104" s="32"/>
      <c r="FE104" s="32"/>
      <c r="FF104" s="32"/>
      <c r="FG104" s="32"/>
      <c r="FH104" s="32"/>
      <c r="FI104" s="32"/>
      <c r="FJ104" s="32"/>
      <c r="FK104" s="32"/>
      <c r="FL104" s="32"/>
      <c r="FM104" s="32"/>
      <c r="FN104" s="32"/>
      <c r="FO104" s="32"/>
      <c r="FP104" s="32"/>
      <c r="FQ104" s="32"/>
      <c r="FR104" s="32"/>
      <c r="FS104" s="32"/>
      <c r="FT104" s="32"/>
      <c r="FU104" s="32"/>
      <c r="FV104" s="32"/>
      <c r="FW104" s="32"/>
      <c r="FX104" s="32"/>
      <c r="FY104" s="32"/>
      <c r="FZ104" s="32"/>
      <c r="GA104" s="32"/>
      <c r="GB104" s="32"/>
      <c r="GC104" s="32"/>
      <c r="GD104" s="32"/>
      <c r="GE104" s="32"/>
      <c r="GF104" s="32"/>
      <c r="GG104" s="32"/>
      <c r="GH104" s="32"/>
      <c r="GI104" s="32"/>
      <c r="GJ104" s="32"/>
      <c r="GK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</row>
    <row r="105" spans="2:227" s="77" customFormat="1" x14ac:dyDescent="0.3">
      <c r="B105" s="32"/>
      <c r="C105" s="78"/>
      <c r="D105" s="78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  <c r="DC105" s="32"/>
      <c r="DD105" s="32"/>
      <c r="DE105" s="32"/>
      <c r="DF105" s="32"/>
      <c r="DG105" s="32"/>
      <c r="DH105" s="32"/>
      <c r="DI105" s="32"/>
      <c r="DJ105" s="32"/>
      <c r="DK105" s="32"/>
      <c r="DL105" s="32"/>
      <c r="DM105" s="32"/>
      <c r="DN105" s="32"/>
      <c r="DO105" s="32"/>
      <c r="DP105" s="32"/>
      <c r="DQ105" s="32"/>
      <c r="DR105" s="32"/>
      <c r="DS105" s="32"/>
      <c r="DT105" s="32"/>
      <c r="DU105" s="32"/>
      <c r="DV105" s="32"/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32"/>
      <c r="EZ105" s="32"/>
      <c r="FA105" s="32"/>
      <c r="FB105" s="32"/>
      <c r="FC105" s="32"/>
      <c r="FD105" s="32"/>
      <c r="FE105" s="32"/>
      <c r="FF105" s="32"/>
      <c r="FG105" s="32"/>
      <c r="FH105" s="32"/>
      <c r="FI105" s="32"/>
      <c r="FJ105" s="32"/>
      <c r="FK105" s="32"/>
      <c r="FL105" s="32"/>
      <c r="FM105" s="32"/>
      <c r="FN105" s="32"/>
      <c r="FO105" s="32"/>
      <c r="FP105" s="32"/>
      <c r="FQ105" s="32"/>
      <c r="FR105" s="32"/>
      <c r="FS105" s="32"/>
      <c r="FT105" s="32"/>
      <c r="FU105" s="32"/>
      <c r="FV105" s="32"/>
      <c r="FW105" s="32"/>
      <c r="FX105" s="32"/>
      <c r="FY105" s="32"/>
      <c r="FZ105" s="32"/>
      <c r="GA105" s="32"/>
      <c r="GB105" s="32"/>
      <c r="GC105" s="32"/>
      <c r="GD105" s="32"/>
      <c r="GE105" s="32"/>
      <c r="GF105" s="32"/>
      <c r="GG105" s="32"/>
      <c r="GH105" s="32"/>
      <c r="GI105" s="32"/>
      <c r="GJ105" s="32"/>
      <c r="GK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</row>
    <row r="106" spans="2:227" s="77" customFormat="1" x14ac:dyDescent="0.3">
      <c r="B106" s="32"/>
      <c r="C106" s="78"/>
      <c r="D106" s="78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  <c r="DC106" s="32"/>
      <c r="DD106" s="32"/>
      <c r="DE106" s="32"/>
      <c r="DF106" s="32"/>
      <c r="DG106" s="32"/>
      <c r="DH106" s="32"/>
      <c r="DI106" s="32"/>
      <c r="DJ106" s="32"/>
      <c r="DK106" s="32"/>
      <c r="DL106" s="32"/>
      <c r="DM106" s="32"/>
      <c r="DN106" s="32"/>
      <c r="DO106" s="32"/>
      <c r="DP106" s="32"/>
      <c r="DQ106" s="32"/>
      <c r="DR106" s="32"/>
      <c r="DS106" s="32"/>
      <c r="DT106" s="32"/>
      <c r="DU106" s="32"/>
      <c r="DV106" s="32"/>
      <c r="DW106" s="32"/>
      <c r="DX106" s="32"/>
      <c r="DY106" s="32"/>
      <c r="DZ106" s="32"/>
      <c r="EA106" s="32"/>
      <c r="EB106" s="32"/>
      <c r="EC106" s="32"/>
      <c r="ED106" s="32"/>
      <c r="EE106" s="32"/>
      <c r="EF106" s="32"/>
      <c r="EG106" s="32"/>
      <c r="EH106" s="32"/>
      <c r="EI106" s="32"/>
      <c r="EJ106" s="32"/>
      <c r="EK106" s="32"/>
      <c r="EL106" s="32"/>
      <c r="EM106" s="32"/>
      <c r="EN106" s="32"/>
      <c r="EO106" s="32"/>
      <c r="EP106" s="32"/>
      <c r="EQ106" s="32"/>
      <c r="ER106" s="32"/>
      <c r="ES106" s="32"/>
      <c r="ET106" s="32"/>
      <c r="EU106" s="32"/>
      <c r="EV106" s="32"/>
      <c r="EW106" s="32"/>
      <c r="EX106" s="32"/>
      <c r="EY106" s="32"/>
      <c r="EZ106" s="32"/>
      <c r="FA106" s="32"/>
      <c r="FB106" s="32"/>
      <c r="FC106" s="32"/>
      <c r="FD106" s="32"/>
      <c r="FE106" s="32"/>
      <c r="FF106" s="32"/>
      <c r="FG106" s="32"/>
      <c r="FH106" s="32"/>
      <c r="FI106" s="32"/>
      <c r="FJ106" s="32"/>
      <c r="FK106" s="32"/>
      <c r="FL106" s="32"/>
      <c r="FM106" s="32"/>
      <c r="FN106" s="32"/>
      <c r="FO106" s="32"/>
      <c r="FP106" s="32"/>
      <c r="FQ106" s="32"/>
      <c r="FR106" s="32"/>
      <c r="FS106" s="32"/>
      <c r="FT106" s="32"/>
      <c r="FU106" s="32"/>
      <c r="FV106" s="32"/>
      <c r="FW106" s="32"/>
      <c r="FX106" s="32"/>
      <c r="FY106" s="32"/>
      <c r="FZ106" s="32"/>
      <c r="GA106" s="32"/>
      <c r="GB106" s="32"/>
      <c r="GC106" s="32"/>
      <c r="GD106" s="32"/>
      <c r="GE106" s="32"/>
      <c r="GF106" s="32"/>
      <c r="GG106" s="32"/>
      <c r="GH106" s="32"/>
      <c r="GI106" s="32"/>
      <c r="GJ106" s="32"/>
      <c r="GK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</row>
    <row r="107" spans="2:227" s="77" customFormat="1" x14ac:dyDescent="0.3">
      <c r="B107" s="32"/>
      <c r="C107" s="78"/>
      <c r="D107" s="78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L107" s="32"/>
      <c r="DM107" s="32"/>
      <c r="DN107" s="32"/>
      <c r="DO107" s="32"/>
      <c r="DP107" s="32"/>
      <c r="DQ107" s="32"/>
      <c r="DR107" s="32"/>
      <c r="DS107" s="32"/>
      <c r="DT107" s="32"/>
      <c r="DU107" s="32"/>
      <c r="DV107" s="32"/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/>
      <c r="EM107" s="32"/>
      <c r="EN107" s="32"/>
      <c r="EO107" s="32"/>
      <c r="EP107" s="32"/>
      <c r="EQ107" s="32"/>
      <c r="ER107" s="32"/>
      <c r="ES107" s="32"/>
      <c r="ET107" s="32"/>
      <c r="EU107" s="32"/>
      <c r="EV107" s="32"/>
      <c r="EW107" s="32"/>
      <c r="EX107" s="32"/>
      <c r="EY107" s="32"/>
      <c r="EZ107" s="32"/>
      <c r="FA107" s="32"/>
      <c r="FB107" s="32"/>
      <c r="FC107" s="32"/>
      <c r="FD107" s="32"/>
      <c r="FE107" s="32"/>
      <c r="FF107" s="32"/>
      <c r="FG107" s="32"/>
      <c r="FH107" s="32"/>
      <c r="FI107" s="32"/>
      <c r="FJ107" s="32"/>
      <c r="FK107" s="32"/>
      <c r="FL107" s="32"/>
      <c r="FM107" s="32"/>
      <c r="FN107" s="32"/>
      <c r="FO107" s="32"/>
      <c r="FP107" s="32"/>
      <c r="FQ107" s="32"/>
      <c r="FR107" s="32"/>
      <c r="FS107" s="32"/>
      <c r="FT107" s="32"/>
      <c r="FU107" s="32"/>
      <c r="FV107" s="32"/>
      <c r="FW107" s="32"/>
      <c r="FX107" s="32"/>
      <c r="FY107" s="32"/>
      <c r="FZ107" s="32"/>
      <c r="GA107" s="32"/>
      <c r="GB107" s="32"/>
      <c r="GC107" s="32"/>
      <c r="GD107" s="32"/>
      <c r="GE107" s="32"/>
      <c r="GF107" s="32"/>
      <c r="GG107" s="32"/>
      <c r="GH107" s="32"/>
      <c r="GI107" s="32"/>
      <c r="GJ107" s="32"/>
      <c r="GK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</row>
    <row r="108" spans="2:227" s="77" customFormat="1" x14ac:dyDescent="0.3">
      <c r="B108" s="32"/>
      <c r="C108" s="78"/>
      <c r="D108" s="78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  <c r="DC108" s="32"/>
      <c r="DD108" s="32"/>
      <c r="DE108" s="32"/>
      <c r="DF108" s="32"/>
      <c r="DG108" s="32"/>
      <c r="DH108" s="32"/>
      <c r="DI108" s="32"/>
      <c r="DJ108" s="32"/>
      <c r="DK108" s="32"/>
      <c r="DL108" s="32"/>
      <c r="DM108" s="32"/>
      <c r="DN108" s="32"/>
      <c r="DO108" s="32"/>
      <c r="DP108" s="32"/>
      <c r="DQ108" s="32"/>
      <c r="DR108" s="32"/>
      <c r="DS108" s="32"/>
      <c r="DT108" s="32"/>
      <c r="DU108" s="32"/>
      <c r="DV108" s="32"/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  <c r="EK108" s="32"/>
      <c r="EL108" s="32"/>
      <c r="EM108" s="32"/>
      <c r="EN108" s="32"/>
      <c r="EO108" s="32"/>
      <c r="EP108" s="32"/>
      <c r="EQ108" s="32"/>
      <c r="ER108" s="32"/>
      <c r="ES108" s="32"/>
      <c r="ET108" s="32"/>
      <c r="EU108" s="32"/>
      <c r="EV108" s="32"/>
      <c r="EW108" s="32"/>
      <c r="EX108" s="32"/>
      <c r="EY108" s="32"/>
      <c r="EZ108" s="32"/>
      <c r="FA108" s="32"/>
      <c r="FB108" s="32"/>
      <c r="FC108" s="32"/>
      <c r="FD108" s="32"/>
      <c r="FE108" s="32"/>
      <c r="FF108" s="32"/>
      <c r="FG108" s="32"/>
      <c r="FH108" s="32"/>
      <c r="FI108" s="32"/>
      <c r="FJ108" s="32"/>
      <c r="FK108" s="32"/>
      <c r="FL108" s="32"/>
      <c r="FM108" s="32"/>
      <c r="FN108" s="32"/>
      <c r="FO108" s="32"/>
      <c r="FP108" s="32"/>
      <c r="FQ108" s="32"/>
      <c r="FR108" s="32"/>
      <c r="FS108" s="32"/>
      <c r="FT108" s="32"/>
      <c r="FU108" s="32"/>
      <c r="FV108" s="32"/>
      <c r="FW108" s="32"/>
      <c r="FX108" s="32"/>
      <c r="FY108" s="32"/>
      <c r="FZ108" s="32"/>
      <c r="GA108" s="32"/>
      <c r="GB108" s="32"/>
      <c r="GC108" s="32"/>
      <c r="GD108" s="32"/>
      <c r="GE108" s="32"/>
      <c r="GF108" s="32"/>
      <c r="GG108" s="32"/>
      <c r="GH108" s="32"/>
      <c r="GI108" s="32"/>
      <c r="GJ108" s="32"/>
      <c r="GK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</row>
    <row r="109" spans="2:227" s="77" customFormat="1" x14ac:dyDescent="0.3">
      <c r="B109" s="32"/>
      <c r="C109" s="78"/>
      <c r="D109" s="78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  <c r="DN109" s="32"/>
      <c r="DO109" s="32"/>
      <c r="DP109" s="32"/>
      <c r="DQ109" s="32"/>
      <c r="DR109" s="32"/>
      <c r="DS109" s="32"/>
      <c r="DT109" s="32"/>
      <c r="DU109" s="32"/>
      <c r="DV109" s="32"/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/>
      <c r="EM109" s="32"/>
      <c r="EN109" s="32"/>
      <c r="EO109" s="32"/>
      <c r="EP109" s="32"/>
      <c r="EQ109" s="32"/>
      <c r="ER109" s="32"/>
      <c r="ES109" s="32"/>
      <c r="ET109" s="32"/>
      <c r="EU109" s="32"/>
      <c r="EV109" s="32"/>
      <c r="EW109" s="32"/>
      <c r="EX109" s="32"/>
      <c r="EY109" s="32"/>
      <c r="EZ109" s="32"/>
      <c r="FA109" s="32"/>
      <c r="FB109" s="32"/>
      <c r="FC109" s="32"/>
      <c r="FD109" s="32"/>
      <c r="FE109" s="32"/>
      <c r="FF109" s="32"/>
      <c r="FG109" s="32"/>
      <c r="FH109" s="32"/>
      <c r="FI109" s="32"/>
      <c r="FJ109" s="32"/>
      <c r="FK109" s="32"/>
      <c r="FL109" s="32"/>
      <c r="FM109" s="32"/>
      <c r="FN109" s="32"/>
      <c r="FO109" s="32"/>
      <c r="FP109" s="32"/>
      <c r="FQ109" s="32"/>
      <c r="FR109" s="32"/>
      <c r="FS109" s="32"/>
      <c r="FT109" s="32"/>
      <c r="FU109" s="32"/>
      <c r="FV109" s="32"/>
      <c r="FW109" s="32"/>
      <c r="FX109" s="32"/>
      <c r="FY109" s="32"/>
      <c r="FZ109" s="32"/>
      <c r="GA109" s="32"/>
      <c r="GB109" s="32"/>
      <c r="GC109" s="32"/>
      <c r="GD109" s="32"/>
      <c r="GE109" s="32"/>
      <c r="GF109" s="32"/>
      <c r="GG109" s="32"/>
      <c r="GH109" s="32"/>
      <c r="GI109" s="32"/>
      <c r="GJ109" s="32"/>
      <c r="GK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</row>
    <row r="110" spans="2:227" s="77" customFormat="1" x14ac:dyDescent="0.3">
      <c r="B110" s="32"/>
      <c r="C110" s="78"/>
      <c r="D110" s="78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  <c r="DC110" s="32"/>
      <c r="DD110" s="32"/>
      <c r="DE110" s="32"/>
      <c r="DF110" s="32"/>
      <c r="DG110" s="32"/>
      <c r="DH110" s="32"/>
      <c r="DI110" s="32"/>
      <c r="DJ110" s="32"/>
      <c r="DK110" s="32"/>
      <c r="DL110" s="32"/>
      <c r="DM110" s="32"/>
      <c r="DN110" s="32"/>
      <c r="DO110" s="32"/>
      <c r="DP110" s="32"/>
      <c r="DQ110" s="32"/>
      <c r="DR110" s="32"/>
      <c r="DS110" s="32"/>
      <c r="DT110" s="32"/>
      <c r="DU110" s="32"/>
      <c r="DV110" s="32"/>
      <c r="DW110" s="32"/>
      <c r="DX110" s="32"/>
      <c r="DY110" s="32"/>
      <c r="DZ110" s="32"/>
      <c r="EA110" s="32"/>
      <c r="EB110" s="32"/>
      <c r="EC110" s="32"/>
      <c r="ED110" s="32"/>
      <c r="EE110" s="32"/>
      <c r="EF110" s="32"/>
      <c r="EG110" s="32"/>
      <c r="EH110" s="32"/>
      <c r="EI110" s="32"/>
      <c r="EJ110" s="32"/>
      <c r="EK110" s="32"/>
      <c r="EL110" s="32"/>
      <c r="EM110" s="32"/>
      <c r="EN110" s="32"/>
      <c r="EO110" s="32"/>
      <c r="EP110" s="32"/>
      <c r="EQ110" s="32"/>
      <c r="ER110" s="32"/>
      <c r="ES110" s="32"/>
      <c r="ET110" s="32"/>
      <c r="EU110" s="32"/>
      <c r="EV110" s="32"/>
      <c r="EW110" s="32"/>
      <c r="EX110" s="32"/>
      <c r="EY110" s="32"/>
      <c r="EZ110" s="32"/>
      <c r="FA110" s="32"/>
      <c r="FB110" s="32"/>
      <c r="FC110" s="32"/>
      <c r="FD110" s="32"/>
      <c r="FE110" s="32"/>
      <c r="FF110" s="32"/>
      <c r="FG110" s="32"/>
      <c r="FH110" s="32"/>
      <c r="FI110" s="32"/>
      <c r="FJ110" s="32"/>
      <c r="FK110" s="32"/>
      <c r="FL110" s="32"/>
      <c r="FM110" s="32"/>
      <c r="FN110" s="32"/>
      <c r="FO110" s="32"/>
      <c r="FP110" s="32"/>
      <c r="FQ110" s="32"/>
      <c r="FR110" s="32"/>
      <c r="FS110" s="32"/>
      <c r="FT110" s="32"/>
      <c r="FU110" s="32"/>
      <c r="FV110" s="32"/>
      <c r="FW110" s="32"/>
      <c r="FX110" s="32"/>
      <c r="FY110" s="32"/>
      <c r="FZ110" s="32"/>
      <c r="GA110" s="32"/>
      <c r="GB110" s="32"/>
      <c r="GC110" s="32"/>
      <c r="GD110" s="32"/>
      <c r="GE110" s="32"/>
      <c r="GF110" s="32"/>
      <c r="GG110" s="32"/>
      <c r="GH110" s="32"/>
      <c r="GI110" s="32"/>
      <c r="GJ110" s="32"/>
      <c r="GK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</row>
    <row r="111" spans="2:227" s="77" customFormat="1" x14ac:dyDescent="0.3">
      <c r="B111" s="32"/>
      <c r="C111" s="78"/>
      <c r="D111" s="78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  <c r="DC111" s="32"/>
      <c r="DD111" s="32"/>
      <c r="DE111" s="32"/>
      <c r="DF111" s="32"/>
      <c r="DG111" s="32"/>
      <c r="DH111" s="32"/>
      <c r="DI111" s="32"/>
      <c r="DJ111" s="32"/>
      <c r="DK111" s="32"/>
      <c r="DL111" s="32"/>
      <c r="DM111" s="32"/>
      <c r="DN111" s="32"/>
      <c r="DO111" s="32"/>
      <c r="DP111" s="32"/>
      <c r="DQ111" s="32"/>
      <c r="DR111" s="32"/>
      <c r="DS111" s="32"/>
      <c r="DT111" s="32"/>
      <c r="DU111" s="32"/>
      <c r="DV111" s="32"/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32"/>
      <c r="EZ111" s="32"/>
      <c r="FA111" s="32"/>
      <c r="FB111" s="32"/>
      <c r="FC111" s="32"/>
      <c r="FD111" s="32"/>
      <c r="FE111" s="32"/>
      <c r="FF111" s="32"/>
      <c r="FG111" s="32"/>
      <c r="FH111" s="32"/>
      <c r="FI111" s="32"/>
      <c r="FJ111" s="32"/>
      <c r="FK111" s="32"/>
      <c r="FL111" s="32"/>
      <c r="FM111" s="32"/>
      <c r="FN111" s="32"/>
      <c r="FO111" s="32"/>
      <c r="FP111" s="32"/>
      <c r="FQ111" s="32"/>
      <c r="FR111" s="32"/>
      <c r="FS111" s="32"/>
      <c r="FT111" s="32"/>
      <c r="FU111" s="32"/>
      <c r="FV111" s="32"/>
      <c r="FW111" s="32"/>
      <c r="FX111" s="32"/>
      <c r="FY111" s="32"/>
      <c r="FZ111" s="32"/>
      <c r="GA111" s="32"/>
      <c r="GB111" s="32"/>
      <c r="GC111" s="32"/>
      <c r="GD111" s="32"/>
      <c r="GE111" s="32"/>
      <c r="GF111" s="32"/>
      <c r="GG111" s="32"/>
      <c r="GH111" s="32"/>
      <c r="GI111" s="32"/>
      <c r="GJ111" s="32"/>
      <c r="GK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</row>
    <row r="112" spans="2:227" s="77" customFormat="1" x14ac:dyDescent="0.3">
      <c r="B112" s="32"/>
      <c r="C112" s="78"/>
      <c r="D112" s="78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</row>
    <row r="113" spans="1:227" s="77" customFormat="1" x14ac:dyDescent="0.3">
      <c r="B113" s="32"/>
      <c r="C113" s="78"/>
      <c r="D113" s="78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</row>
    <row r="114" spans="1:227" s="77" customFormat="1" x14ac:dyDescent="0.3">
      <c r="B114" s="32"/>
      <c r="C114" s="78"/>
      <c r="D114" s="78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32"/>
      <c r="DU114" s="32"/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32"/>
      <c r="EZ114" s="32"/>
      <c r="FA114" s="32"/>
      <c r="FB114" s="32"/>
      <c r="FC114" s="32"/>
      <c r="FD114" s="32"/>
      <c r="FE114" s="32"/>
      <c r="FF114" s="32"/>
      <c r="FG114" s="32"/>
      <c r="FH114" s="32"/>
      <c r="FI114" s="32"/>
      <c r="FJ114" s="32"/>
      <c r="FK114" s="32"/>
      <c r="FL114" s="32"/>
      <c r="FM114" s="32"/>
      <c r="FN114" s="32"/>
      <c r="FO114" s="32"/>
      <c r="FP114" s="32"/>
      <c r="FQ114" s="32"/>
      <c r="FR114" s="32"/>
      <c r="FS114" s="32"/>
      <c r="FT114" s="32"/>
      <c r="FU114" s="32"/>
      <c r="FV114" s="32"/>
      <c r="FW114" s="32"/>
      <c r="FX114" s="32"/>
      <c r="FY114" s="32"/>
      <c r="FZ114" s="32"/>
      <c r="GA114" s="32"/>
      <c r="GB114" s="32"/>
      <c r="GC114" s="32"/>
      <c r="GD114" s="32"/>
      <c r="GE114" s="32"/>
      <c r="GF114" s="32"/>
      <c r="GG114" s="32"/>
      <c r="GH114" s="32"/>
      <c r="GI114" s="32"/>
      <c r="GJ114" s="32"/>
      <c r="GK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</row>
    <row r="115" spans="1:227" s="77" customFormat="1" x14ac:dyDescent="0.3">
      <c r="B115" s="32"/>
      <c r="C115" s="78"/>
      <c r="D115" s="78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</row>
    <row r="116" spans="1:227" s="77" customFormat="1" x14ac:dyDescent="0.3">
      <c r="B116" s="32"/>
      <c r="C116" s="78"/>
      <c r="D116" s="78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</row>
    <row r="117" spans="1:227" s="77" customFormat="1" x14ac:dyDescent="0.3">
      <c r="B117" s="32"/>
      <c r="C117" s="78"/>
      <c r="D117" s="78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</row>
    <row r="118" spans="1:227" s="77" customFormat="1" x14ac:dyDescent="0.3">
      <c r="B118" s="32"/>
      <c r="C118" s="78"/>
      <c r="D118" s="78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</row>
    <row r="119" spans="1:227" s="77" customFormat="1" x14ac:dyDescent="0.3">
      <c r="B119" s="32"/>
      <c r="C119" s="78"/>
      <c r="D119" s="78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</row>
    <row r="120" spans="1:227" s="78" customFormat="1" x14ac:dyDescent="0.3">
      <c r="A120" s="77"/>
      <c r="B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</row>
    <row r="121" spans="1:227" s="78" customFormat="1" x14ac:dyDescent="0.3">
      <c r="A121" s="77"/>
      <c r="B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</row>
    <row r="122" spans="1:227" s="78" customFormat="1" x14ac:dyDescent="0.3">
      <c r="A122" s="77"/>
      <c r="B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</row>
    <row r="123" spans="1:227" s="78" customFormat="1" x14ac:dyDescent="0.3">
      <c r="A123" s="77"/>
      <c r="B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</row>
    <row r="124" spans="1:227" s="78" customFormat="1" x14ac:dyDescent="0.3">
      <c r="A124" s="77"/>
      <c r="B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</row>
    <row r="125" spans="1:227" s="78" customFormat="1" x14ac:dyDescent="0.3">
      <c r="A125" s="77"/>
      <c r="B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</row>
    <row r="126" spans="1:227" s="78" customFormat="1" x14ac:dyDescent="0.3">
      <c r="A126" s="77"/>
      <c r="B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</row>
    <row r="127" spans="1:227" s="78" customFormat="1" x14ac:dyDescent="0.3">
      <c r="A127" s="77"/>
      <c r="B127" s="80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</row>
  </sheetData>
  <mergeCells count="10">
    <mergeCell ref="F18:G18"/>
    <mergeCell ref="F22:G22"/>
    <mergeCell ref="F23:G23"/>
    <mergeCell ref="F28:G28"/>
    <mergeCell ref="A1:G1"/>
    <mergeCell ref="A2:G2"/>
    <mergeCell ref="B3:G3"/>
    <mergeCell ref="B4:G4"/>
    <mergeCell ref="F6:G6"/>
    <mergeCell ref="F17:G17"/>
  </mergeCells>
  <pageMargins left="0.25" right="0.25" top="0.75" bottom="0.75" header="0.3" footer="0.3"/>
  <pageSetup paperSize="5" scale="80" orientation="landscape" useFirstPageNumber="1" r:id="rId1"/>
  <headerFooter alignWithMargins="0">
    <oddFooter>&amp;L&amp;"Arial,Bold"&amp;A
&amp;R&amp;"Arial,Bold"Page 2 of &amp;N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5BF3E-669D-4F67-9BCF-EF80ABFB0FE4}">
  <sheetPr>
    <tabColor theme="2"/>
  </sheetPr>
  <dimension ref="A1:HS127"/>
  <sheetViews>
    <sheetView zoomScale="95" zoomScaleNormal="95" zoomScaleSheetLayoutView="178" workbookViewId="0">
      <pane xSplit="2" ySplit="5" topLeftCell="C6" activePane="bottomRight" state="frozen"/>
      <selection pane="topRight" activeCell="AC7" sqref="AC7"/>
      <selection pane="bottomLeft" activeCell="AC7" sqref="AC7"/>
      <selection pane="bottomRight" activeCell="L19" sqref="L19"/>
    </sheetView>
  </sheetViews>
  <sheetFormatPr defaultColWidth="9.140625" defaultRowHeight="14.25" x14ac:dyDescent="0.3"/>
  <cols>
    <col min="1" max="1" width="5.7109375" style="77" customWidth="1"/>
    <col min="2" max="2" width="55.7109375" style="32" customWidth="1"/>
    <col min="3" max="3" width="16.7109375" style="78" customWidth="1"/>
    <col min="4" max="4" width="14.7109375" style="78" customWidth="1"/>
    <col min="5" max="7" width="15.7109375" style="32" customWidth="1"/>
    <col min="8" max="10" width="13.7109375" style="32" customWidth="1"/>
    <col min="11" max="16384" width="9.140625" style="32"/>
  </cols>
  <sheetData>
    <row r="1" spans="1:8" s="26" customFormat="1" ht="20.100000000000001" customHeight="1" x14ac:dyDescent="0.3">
      <c r="A1" s="1286" t="s">
        <v>1322</v>
      </c>
      <c r="B1" s="1286"/>
      <c r="C1" s="1286"/>
      <c r="D1" s="1286"/>
      <c r="E1" s="1286"/>
      <c r="F1" s="1286"/>
      <c r="G1" s="1286"/>
    </row>
    <row r="2" spans="1:8" s="26" customFormat="1" ht="24" customHeight="1" x14ac:dyDescent="0.3">
      <c r="A2" s="1286" t="s">
        <v>1323</v>
      </c>
      <c r="B2" s="1286"/>
      <c r="C2" s="1286"/>
      <c r="D2" s="1286"/>
      <c r="E2" s="1286"/>
      <c r="F2" s="1286"/>
      <c r="G2" s="1286"/>
    </row>
    <row r="3" spans="1:8" s="26" customFormat="1" ht="24" customHeight="1" x14ac:dyDescent="0.3">
      <c r="A3" s="1223"/>
      <c r="B3" s="1286" t="s">
        <v>1324</v>
      </c>
      <c r="C3" s="1286"/>
      <c r="D3" s="1286"/>
      <c r="E3" s="1286"/>
      <c r="F3" s="1286"/>
      <c r="G3" s="1286"/>
    </row>
    <row r="4" spans="1:8" s="26" customFormat="1" ht="23.25" customHeight="1" thickBot="1" x14ac:dyDescent="0.35">
      <c r="A4" s="27"/>
      <c r="B4" s="1286" t="s">
        <v>965</v>
      </c>
      <c r="C4" s="1324"/>
      <c r="D4" s="1324"/>
      <c r="E4" s="1324"/>
      <c r="F4" s="1324"/>
      <c r="G4" s="1324"/>
    </row>
    <row r="5" spans="1:8" s="28" customFormat="1" ht="79.900000000000006" customHeight="1" thickBot="1" x14ac:dyDescent="0.3">
      <c r="A5" s="99" t="s">
        <v>67</v>
      </c>
      <c r="B5" s="99" t="s">
        <v>966</v>
      </c>
      <c r="C5" s="101" t="s">
        <v>1007</v>
      </c>
      <c r="D5" s="181" t="s">
        <v>968</v>
      </c>
      <c r="E5" s="97" t="s">
        <v>1008</v>
      </c>
      <c r="F5" s="97" t="s">
        <v>1325</v>
      </c>
      <c r="G5" s="101" t="s">
        <v>1009</v>
      </c>
    </row>
    <row r="6" spans="1:8" s="28" customFormat="1" ht="9.9499999999999993" customHeight="1" x14ac:dyDescent="0.25">
      <c r="A6" s="177"/>
      <c r="B6" s="178"/>
      <c r="C6" s="1240"/>
      <c r="D6" s="180"/>
      <c r="E6" s="180"/>
      <c r="F6" s="1349"/>
      <c r="G6" s="1350"/>
    </row>
    <row r="7" spans="1:8" x14ac:dyDescent="0.3">
      <c r="A7" s="91"/>
      <c r="B7" s="92" t="s">
        <v>939</v>
      </c>
      <c r="C7" s="630">
        <f>'30. M&amp;E Opt Extension Year 3'!G7</f>
        <v>0</v>
      </c>
      <c r="D7" s="990">
        <v>0</v>
      </c>
      <c r="E7" s="31">
        <f>$G7*(9/12)</f>
        <v>0</v>
      </c>
      <c r="F7" s="31">
        <f>$G7*(3/12)</f>
        <v>0</v>
      </c>
      <c r="G7" s="31">
        <f>SUM(C7,(C7*D7))</f>
        <v>0</v>
      </c>
      <c r="H7" s="36"/>
    </row>
    <row r="8" spans="1:8" x14ac:dyDescent="0.3">
      <c r="A8" s="91"/>
      <c r="B8" s="92" t="s">
        <v>1166</v>
      </c>
      <c r="C8" s="630">
        <f>'30. M&amp;E Opt Extension Year 3'!G8</f>
        <v>0</v>
      </c>
      <c r="D8" s="990">
        <v>0</v>
      </c>
      <c r="E8" s="31">
        <f t="shared" ref="E8:E15" si="0">$G8*(9/12)</f>
        <v>0</v>
      </c>
      <c r="F8" s="31">
        <f t="shared" ref="F8:F15" si="1">$G8*(3/12)</f>
        <v>0</v>
      </c>
      <c r="G8" s="31">
        <f t="shared" ref="G8:G15" si="2">SUM(C8,(C8*D8))</f>
        <v>0</v>
      </c>
      <c r="H8" s="36"/>
    </row>
    <row r="9" spans="1:8" x14ac:dyDescent="0.3">
      <c r="A9" s="91"/>
      <c r="B9" s="92" t="s">
        <v>1302</v>
      </c>
      <c r="C9" s="630">
        <f>'30. M&amp;E Opt Extension Year 3'!G9</f>
        <v>0</v>
      </c>
      <c r="D9" s="990">
        <v>0</v>
      </c>
      <c r="E9" s="31">
        <f t="shared" si="0"/>
        <v>0</v>
      </c>
      <c r="F9" s="31">
        <f t="shared" si="1"/>
        <v>0</v>
      </c>
      <c r="G9" s="31">
        <f t="shared" ref="G9" si="3">SUM(C9,(C9*D9))</f>
        <v>0</v>
      </c>
      <c r="H9" s="36"/>
    </row>
    <row r="10" spans="1:8" x14ac:dyDescent="0.3">
      <c r="A10" s="93"/>
      <c r="B10" s="92" t="s">
        <v>1171</v>
      </c>
      <c r="C10" s="630">
        <f>'30. M&amp;E Opt Extension Year 3'!G10</f>
        <v>0</v>
      </c>
      <c r="D10" s="990">
        <v>0</v>
      </c>
      <c r="E10" s="31">
        <f t="shared" si="0"/>
        <v>0</v>
      </c>
      <c r="F10" s="31">
        <f t="shared" si="1"/>
        <v>0</v>
      </c>
      <c r="G10" s="31">
        <f t="shared" si="2"/>
        <v>0</v>
      </c>
      <c r="H10" s="36"/>
    </row>
    <row r="11" spans="1:8" x14ac:dyDescent="0.3">
      <c r="A11" s="93"/>
      <c r="B11" s="92" t="s">
        <v>1173</v>
      </c>
      <c r="C11" s="630">
        <f>'30. M&amp;E Opt Extension Year 3'!G11</f>
        <v>0</v>
      </c>
      <c r="D11" s="990">
        <v>0</v>
      </c>
      <c r="E11" s="31">
        <f t="shared" si="0"/>
        <v>0</v>
      </c>
      <c r="F11" s="31">
        <f t="shared" si="1"/>
        <v>0</v>
      </c>
      <c r="G11" s="31">
        <f t="shared" si="2"/>
        <v>0</v>
      </c>
      <c r="H11" s="36"/>
    </row>
    <row r="12" spans="1:8" x14ac:dyDescent="0.3">
      <c r="A12" s="93"/>
      <c r="B12" s="92" t="s">
        <v>155</v>
      </c>
      <c r="C12" s="630">
        <f>'30. M&amp;E Opt Extension Year 3'!G12</f>
        <v>0</v>
      </c>
      <c r="D12" s="990">
        <v>0</v>
      </c>
      <c r="E12" s="31">
        <f t="shared" si="0"/>
        <v>0</v>
      </c>
      <c r="F12" s="31">
        <f t="shared" si="1"/>
        <v>0</v>
      </c>
      <c r="G12" s="31">
        <f t="shared" si="2"/>
        <v>0</v>
      </c>
      <c r="H12" s="36"/>
    </row>
    <row r="13" spans="1:8" x14ac:dyDescent="0.3">
      <c r="A13" s="93"/>
      <c r="B13" s="92" t="s">
        <v>1183</v>
      </c>
      <c r="C13" s="630">
        <f>'30. M&amp;E Opt Extension Year 3'!G13</f>
        <v>0</v>
      </c>
      <c r="D13" s="990">
        <v>0</v>
      </c>
      <c r="E13" s="31">
        <f t="shared" si="0"/>
        <v>0</v>
      </c>
      <c r="F13" s="31">
        <f t="shared" si="1"/>
        <v>0</v>
      </c>
      <c r="G13" s="31">
        <f t="shared" si="2"/>
        <v>0</v>
      </c>
      <c r="H13" s="36"/>
    </row>
    <row r="14" spans="1:8" x14ac:dyDescent="0.3">
      <c r="A14" s="93"/>
      <c r="B14" s="92" t="s">
        <v>167</v>
      </c>
      <c r="C14" s="630">
        <f>'30. M&amp;E Opt Extension Year 3'!G14</f>
        <v>0</v>
      </c>
      <c r="D14" s="990">
        <v>0</v>
      </c>
      <c r="E14" s="31">
        <f t="shared" si="0"/>
        <v>0</v>
      </c>
      <c r="F14" s="31">
        <f t="shared" si="1"/>
        <v>0</v>
      </c>
      <c r="G14" s="31">
        <f t="shared" si="2"/>
        <v>0</v>
      </c>
      <c r="H14" s="36"/>
    </row>
    <row r="15" spans="1:8" x14ac:dyDescent="0.3">
      <c r="A15" s="93"/>
      <c r="B15" s="92" t="s">
        <v>183</v>
      </c>
      <c r="C15" s="630">
        <f>'30. M&amp;E Opt Extension Year 3'!G15</f>
        <v>0</v>
      </c>
      <c r="D15" s="990">
        <v>0</v>
      </c>
      <c r="E15" s="31">
        <f t="shared" si="0"/>
        <v>0</v>
      </c>
      <c r="F15" s="31">
        <f t="shared" si="1"/>
        <v>0</v>
      </c>
      <c r="G15" s="31">
        <f t="shared" si="2"/>
        <v>0</v>
      </c>
      <c r="H15" s="36"/>
    </row>
    <row r="16" spans="1:8" ht="15.75" x14ac:dyDescent="0.3">
      <c r="A16" s="40"/>
      <c r="B16" s="41" t="s">
        <v>1303</v>
      </c>
      <c r="C16" s="625">
        <f>SUM(C7:C15)</f>
        <v>0</v>
      </c>
      <c r="D16" s="625"/>
      <c r="E16" s="749">
        <f>SUM(E7:E15)</f>
        <v>0</v>
      </c>
      <c r="F16" s="90">
        <f>SUM(F7:F15)</f>
        <v>0</v>
      </c>
      <c r="G16" s="90">
        <f>SUM(G7:G15)</f>
        <v>0</v>
      </c>
      <c r="H16" s="36"/>
    </row>
    <row r="17" spans="1:227" ht="9.9499999999999993" customHeight="1" x14ac:dyDescent="0.3">
      <c r="A17" s="91"/>
      <c r="B17" s="92"/>
      <c r="C17" s="1239"/>
      <c r="D17" s="1238"/>
      <c r="E17" s="991"/>
      <c r="F17" s="1351"/>
      <c r="G17" s="1352"/>
      <c r="H17" s="36"/>
    </row>
    <row r="18" spans="1:227" ht="15.75" x14ac:dyDescent="0.3">
      <c r="A18" s="177"/>
      <c r="B18" s="178" t="s">
        <v>1304</v>
      </c>
      <c r="C18" s="1237"/>
      <c r="D18" s="1236"/>
      <c r="E18" s="992"/>
      <c r="F18" s="1462"/>
      <c r="G18" s="1463"/>
      <c r="H18" s="36"/>
    </row>
    <row r="19" spans="1:227" x14ac:dyDescent="0.3">
      <c r="A19" s="91"/>
      <c r="B19" s="92" t="s">
        <v>1305</v>
      </c>
      <c r="C19" s="630">
        <f>'30. M&amp;E Opt Extension Year 3'!G19</f>
        <v>0</v>
      </c>
      <c r="D19" s="990">
        <v>0</v>
      </c>
      <c r="E19" s="31">
        <f>$G19*(12/12)</f>
        <v>0</v>
      </c>
      <c r="F19" s="31">
        <v>0</v>
      </c>
      <c r="G19" s="31">
        <f t="shared" ref="G19:G20" si="4">SUM(C19,(C19*D19))</f>
        <v>0</v>
      </c>
      <c r="H19" s="36"/>
    </row>
    <row r="20" spans="1:227" x14ac:dyDescent="0.3">
      <c r="A20" s="91"/>
      <c r="B20" s="92" t="s">
        <v>1306</v>
      </c>
      <c r="C20" s="630">
        <f>'30. M&amp;E Opt Extension Year 3'!G20</f>
        <v>0</v>
      </c>
      <c r="D20" s="990">
        <v>0</v>
      </c>
      <c r="E20" s="31">
        <f t="shared" ref="E20" si="5">$G20*(12/12)</f>
        <v>0</v>
      </c>
      <c r="F20" s="31">
        <v>0</v>
      </c>
      <c r="G20" s="31">
        <f t="shared" si="4"/>
        <v>0</v>
      </c>
      <c r="H20" s="36"/>
    </row>
    <row r="21" spans="1:227" ht="15.75" x14ac:dyDescent="0.3">
      <c r="A21" s="40"/>
      <c r="B21" s="41" t="s">
        <v>1307</v>
      </c>
      <c r="C21" s="625">
        <f>SUM(C19:C20)</f>
        <v>0</v>
      </c>
      <c r="D21" s="625"/>
      <c r="E21" s="749">
        <f>SUM(E19:E20)</f>
        <v>0</v>
      </c>
      <c r="F21" s="90">
        <f>SUM(F19:F20)</f>
        <v>0</v>
      </c>
      <c r="G21" s="90">
        <f>SUM(G19:G20)</f>
        <v>0</v>
      </c>
      <c r="H21" s="36"/>
    </row>
    <row r="22" spans="1:227" ht="9.9499999999999993" customHeight="1" x14ac:dyDescent="0.3">
      <c r="A22" s="91"/>
      <c r="B22" s="94"/>
      <c r="C22" s="1239"/>
      <c r="D22" s="1238"/>
      <c r="E22" s="991"/>
      <c r="F22" s="1365"/>
      <c r="G22" s="1367"/>
      <c r="H22" s="36"/>
    </row>
    <row r="23" spans="1:227" ht="15.75" x14ac:dyDescent="0.3">
      <c r="A23" s="177"/>
      <c r="B23" s="178" t="s">
        <v>1308</v>
      </c>
      <c r="C23" s="1237"/>
      <c r="D23" s="1236"/>
      <c r="E23" s="992"/>
      <c r="F23" s="1368"/>
      <c r="G23" s="1370"/>
      <c r="H23" s="36"/>
    </row>
    <row r="24" spans="1:227" x14ac:dyDescent="0.3">
      <c r="A24" s="91"/>
      <c r="B24" s="92" t="s">
        <v>1309</v>
      </c>
      <c r="C24" s="630">
        <f>'30. M&amp;E Opt Extension Year 3'!G24</f>
        <v>0</v>
      </c>
      <c r="D24" s="990">
        <v>0</v>
      </c>
      <c r="E24" s="31">
        <f>$G24</f>
        <v>0</v>
      </c>
      <c r="F24" s="31">
        <v>0</v>
      </c>
      <c r="G24" s="31">
        <f t="shared" ref="G24:G26" si="6">SUM(C24,(C24*D24))</f>
        <v>0</v>
      </c>
      <c r="H24" s="36"/>
    </row>
    <row r="25" spans="1:227" x14ac:dyDescent="0.3">
      <c r="A25" s="91"/>
      <c r="B25" s="92" t="s">
        <v>1310</v>
      </c>
      <c r="C25" s="630">
        <f>'30. M&amp;E Opt Extension Year 3'!G25</f>
        <v>0</v>
      </c>
      <c r="D25" s="990">
        <v>0</v>
      </c>
      <c r="E25" s="31">
        <f t="shared" ref="E25:E26" si="7">$G25</f>
        <v>0</v>
      </c>
      <c r="F25" s="31">
        <v>0</v>
      </c>
      <c r="G25" s="31">
        <f t="shared" si="6"/>
        <v>0</v>
      </c>
      <c r="H25" s="36"/>
    </row>
    <row r="26" spans="1:227" x14ac:dyDescent="0.3">
      <c r="A26" s="91"/>
      <c r="B26" s="92" t="s">
        <v>1311</v>
      </c>
      <c r="C26" s="630">
        <f>'30. M&amp;E Opt Extension Year 3'!G26</f>
        <v>0</v>
      </c>
      <c r="D26" s="990">
        <v>0</v>
      </c>
      <c r="E26" s="31">
        <f t="shared" si="7"/>
        <v>0</v>
      </c>
      <c r="F26" s="31">
        <v>0</v>
      </c>
      <c r="G26" s="31">
        <f t="shared" si="6"/>
        <v>0</v>
      </c>
      <c r="H26" s="36"/>
    </row>
    <row r="27" spans="1:227" ht="15.75" x14ac:dyDescent="0.3">
      <c r="A27" s="40"/>
      <c r="B27" s="41" t="s">
        <v>1312</v>
      </c>
      <c r="C27" s="625">
        <f>SUM(C24:C26)</f>
        <v>0</v>
      </c>
      <c r="D27" s="625"/>
      <c r="E27" s="625">
        <f>SUM(E24:E26)</f>
        <v>0</v>
      </c>
      <c r="F27" s="625">
        <f t="shared" ref="F27:G27" si="8">SUM(F24:F26)</f>
        <v>0</v>
      </c>
      <c r="G27" s="625">
        <f t="shared" si="8"/>
        <v>0</v>
      </c>
      <c r="H27" s="36"/>
    </row>
    <row r="28" spans="1:227" ht="9.9499999999999993" customHeight="1" x14ac:dyDescent="0.3">
      <c r="A28" s="91"/>
      <c r="B28" s="92"/>
      <c r="C28" s="1239"/>
      <c r="D28" s="1238"/>
      <c r="E28" s="991"/>
      <c r="F28" s="1464"/>
      <c r="G28" s="1465"/>
    </row>
    <row r="29" spans="1:227" s="43" customFormat="1" ht="16.5" customHeight="1" x14ac:dyDescent="0.3">
      <c r="A29" s="40"/>
      <c r="B29" s="41" t="s">
        <v>1326</v>
      </c>
      <c r="C29" s="625">
        <f>SUM(C16,C21,C27)</f>
        <v>0</v>
      </c>
      <c r="D29" s="625"/>
      <c r="E29" s="625">
        <f>SUM(E16,E21,E27)</f>
        <v>0</v>
      </c>
      <c r="F29" s="625">
        <f>SUM(F16,F21,F27)</f>
        <v>0</v>
      </c>
      <c r="G29" s="625">
        <f>SUM(G16,G21,G27)</f>
        <v>0</v>
      </c>
    </row>
    <row r="30" spans="1:227" ht="22.5" customHeight="1" x14ac:dyDescent="0.3">
      <c r="A30" s="45"/>
      <c r="B30" s="46"/>
      <c r="C30" s="48"/>
      <c r="D30" s="48"/>
      <c r="E30" s="51"/>
      <c r="F30" s="51"/>
    </row>
    <row r="31" spans="1:227" ht="12.2" customHeight="1" x14ac:dyDescent="0.3">
      <c r="A31" s="45"/>
      <c r="B31" s="47"/>
      <c r="C31" s="52"/>
      <c r="D31" s="52"/>
      <c r="E31" s="51"/>
      <c r="F31" s="51"/>
    </row>
    <row r="32" spans="1:227" x14ac:dyDescent="0.3">
      <c r="A32" s="55"/>
      <c r="B32" s="56"/>
      <c r="C32" s="57"/>
      <c r="D32" s="57"/>
      <c r="E32" s="59"/>
      <c r="F32" s="59"/>
      <c r="G32" s="17"/>
      <c r="H32" s="58"/>
      <c r="I32" s="50"/>
      <c r="J32" s="50"/>
      <c r="K32" s="50"/>
      <c r="L32" s="50"/>
      <c r="M32" s="50"/>
      <c r="N32" s="50"/>
      <c r="O32" s="59"/>
      <c r="P32" s="60"/>
      <c r="Q32" s="17"/>
      <c r="R32" s="17"/>
      <c r="S32" s="58"/>
      <c r="T32" s="50"/>
      <c r="U32" s="50"/>
      <c r="V32" s="50"/>
      <c r="W32" s="50"/>
      <c r="X32" s="50"/>
      <c r="Y32" s="50"/>
      <c r="Z32" s="59"/>
      <c r="AA32" s="60"/>
      <c r="AB32" s="17"/>
      <c r="AC32" s="17"/>
      <c r="AD32" s="58"/>
      <c r="AE32" s="50"/>
      <c r="AF32" s="50"/>
      <c r="AG32" s="50"/>
      <c r="AH32" s="50"/>
      <c r="AI32" s="50"/>
      <c r="AJ32" s="50"/>
      <c r="AK32" s="59"/>
      <c r="AL32" s="60"/>
      <c r="AM32" s="17"/>
      <c r="AN32" s="17"/>
      <c r="AO32" s="58"/>
      <c r="AP32" s="50"/>
      <c r="AQ32" s="50"/>
      <c r="AR32" s="50"/>
      <c r="AS32" s="50"/>
      <c r="AT32" s="50"/>
      <c r="AU32" s="50"/>
      <c r="AV32" s="59"/>
      <c r="AW32" s="60"/>
      <c r="AX32" s="17"/>
      <c r="AY32" s="17"/>
      <c r="AZ32" s="58"/>
      <c r="BA32" s="50"/>
      <c r="BB32" s="50"/>
      <c r="BC32" s="50"/>
      <c r="BD32" s="50"/>
      <c r="BE32" s="50"/>
      <c r="BF32" s="50"/>
      <c r="BG32" s="59"/>
      <c r="BH32" s="60"/>
      <c r="BI32" s="17"/>
      <c r="BJ32" s="17"/>
      <c r="BK32" s="58"/>
      <c r="BL32" s="50"/>
      <c r="BM32" s="50"/>
      <c r="BN32" s="50"/>
      <c r="BO32" s="50"/>
      <c r="BP32" s="50"/>
      <c r="BQ32" s="50"/>
      <c r="BR32" s="59"/>
      <c r="BS32" s="60"/>
      <c r="BT32" s="17"/>
      <c r="BU32" s="17"/>
      <c r="BV32" s="58"/>
      <c r="BW32" s="50"/>
      <c r="BX32" s="50"/>
      <c r="BY32" s="50"/>
      <c r="BZ32" s="50"/>
      <c r="CA32" s="50"/>
      <c r="CB32" s="50"/>
      <c r="CC32" s="59"/>
      <c r="CD32" s="60"/>
      <c r="CE32" s="17"/>
      <c r="CF32" s="17"/>
      <c r="CG32" s="58"/>
      <c r="CH32" s="50"/>
      <c r="CI32" s="50"/>
      <c r="CJ32" s="50"/>
      <c r="CK32" s="50"/>
      <c r="CL32" s="50"/>
      <c r="CM32" s="50"/>
      <c r="CN32" s="59"/>
      <c r="CO32" s="60"/>
      <c r="CP32" s="17"/>
      <c r="CQ32" s="17"/>
      <c r="CR32" s="58"/>
      <c r="CS32" s="50"/>
      <c r="CT32" s="50"/>
      <c r="CU32" s="50"/>
      <c r="CV32" s="50"/>
      <c r="CW32" s="50"/>
      <c r="CX32" s="50"/>
      <c r="CY32" s="59"/>
      <c r="CZ32" s="60"/>
      <c r="DA32" s="17"/>
      <c r="DB32" s="17"/>
      <c r="DC32" s="58"/>
      <c r="DD32" s="50"/>
      <c r="DE32" s="50"/>
      <c r="DF32" s="50"/>
      <c r="DG32" s="50"/>
      <c r="DH32" s="50"/>
      <c r="DI32" s="50"/>
      <c r="DJ32" s="59"/>
      <c r="DK32" s="60"/>
      <c r="DL32" s="17"/>
      <c r="DM32" s="17"/>
      <c r="DN32" s="58"/>
      <c r="DO32" s="50"/>
      <c r="DP32" s="50"/>
      <c r="DQ32" s="50"/>
      <c r="DR32" s="50"/>
      <c r="DS32" s="50"/>
      <c r="DT32" s="50"/>
      <c r="DU32" s="59"/>
      <c r="DV32" s="60"/>
      <c r="DW32" s="17"/>
      <c r="DX32" s="17"/>
      <c r="DY32" s="58"/>
      <c r="DZ32" s="50"/>
      <c r="EA32" s="50"/>
      <c r="EB32" s="50"/>
      <c r="EC32" s="50"/>
      <c r="ED32" s="50"/>
      <c r="EE32" s="50"/>
      <c r="EF32" s="59"/>
      <c r="EG32" s="60"/>
      <c r="EH32" s="17"/>
      <c r="EI32" s="17"/>
      <c r="EJ32" s="58"/>
      <c r="EK32" s="50"/>
      <c r="EL32" s="50"/>
      <c r="EM32" s="50"/>
      <c r="EN32" s="50"/>
      <c r="EO32" s="50"/>
      <c r="EP32" s="50"/>
      <c r="EQ32" s="59"/>
      <c r="ER32" s="60"/>
      <c r="ES32" s="17"/>
      <c r="ET32" s="17"/>
      <c r="EU32" s="58"/>
      <c r="EV32" s="50"/>
      <c r="EW32" s="50"/>
      <c r="EX32" s="50"/>
      <c r="EY32" s="50"/>
      <c r="EZ32" s="50"/>
      <c r="FA32" s="50"/>
      <c r="FB32" s="59"/>
      <c r="FC32" s="60"/>
      <c r="FD32" s="17"/>
      <c r="FE32" s="17"/>
      <c r="FF32" s="58"/>
      <c r="FG32" s="50"/>
      <c r="FH32" s="50"/>
      <c r="FI32" s="50"/>
      <c r="FJ32" s="50"/>
      <c r="FK32" s="50"/>
      <c r="FL32" s="50"/>
      <c r="FM32" s="59"/>
      <c r="FN32" s="60"/>
      <c r="FO32" s="17"/>
      <c r="FP32" s="17"/>
      <c r="FQ32" s="58"/>
      <c r="FR32" s="50"/>
      <c r="FS32" s="50"/>
      <c r="FT32" s="50"/>
      <c r="FU32" s="50"/>
      <c r="FV32" s="50"/>
      <c r="FW32" s="50"/>
      <c r="FX32" s="59"/>
      <c r="FY32" s="60"/>
      <c r="FZ32" s="17"/>
      <c r="GA32" s="17"/>
      <c r="GB32" s="58"/>
      <c r="GC32" s="50"/>
      <c r="GD32" s="50"/>
      <c r="GE32" s="50"/>
      <c r="GF32" s="50"/>
      <c r="GG32" s="50"/>
      <c r="GH32" s="50"/>
      <c r="GI32" s="59"/>
      <c r="GJ32" s="60"/>
      <c r="GK32" s="17"/>
      <c r="GL32" s="17"/>
      <c r="GM32" s="58"/>
      <c r="GN32" s="50"/>
      <c r="GO32" s="50"/>
      <c r="GP32" s="50"/>
      <c r="GQ32" s="50"/>
      <c r="GR32" s="50"/>
      <c r="GS32" s="50"/>
      <c r="GT32" s="59"/>
      <c r="GU32" s="60"/>
      <c r="GV32" s="17"/>
      <c r="GW32" s="17"/>
      <c r="GX32" s="58"/>
      <c r="GY32" s="50"/>
      <c r="GZ32" s="50"/>
      <c r="HA32" s="50"/>
      <c r="HB32" s="50"/>
      <c r="HC32" s="50"/>
      <c r="HD32" s="50"/>
      <c r="HE32" s="59"/>
      <c r="HF32" s="60"/>
      <c r="HG32" s="17"/>
      <c r="HH32" s="17"/>
      <c r="HI32" s="58"/>
      <c r="HJ32" s="50"/>
      <c r="HK32" s="50"/>
      <c r="HL32" s="50"/>
      <c r="HM32" s="50"/>
      <c r="HN32" s="50"/>
      <c r="HO32" s="50"/>
      <c r="HP32" s="59"/>
      <c r="HQ32" s="60"/>
      <c r="HR32" s="17"/>
      <c r="HS32" s="17"/>
    </row>
    <row r="33" spans="1:227" x14ac:dyDescent="0.3">
      <c r="A33" s="61"/>
      <c r="B33" s="1221" t="s">
        <v>40</v>
      </c>
      <c r="C33" s="57"/>
      <c r="D33" s="57"/>
      <c r="E33" s="59"/>
      <c r="F33" s="59"/>
      <c r="G33" s="17"/>
      <c r="H33" s="58"/>
      <c r="I33" s="50"/>
      <c r="J33" s="50"/>
      <c r="K33" s="50"/>
      <c r="L33" s="50"/>
      <c r="M33" s="50"/>
      <c r="N33" s="50"/>
      <c r="O33" s="59"/>
      <c r="P33" s="60"/>
      <c r="Q33" s="17"/>
      <c r="R33" s="17"/>
      <c r="S33" s="58"/>
      <c r="T33" s="50"/>
      <c r="U33" s="50"/>
      <c r="V33" s="50"/>
      <c r="W33" s="50"/>
      <c r="X33" s="50"/>
      <c r="Y33" s="50"/>
      <c r="Z33" s="59"/>
      <c r="AA33" s="60"/>
      <c r="AB33" s="17"/>
      <c r="AC33" s="17"/>
      <c r="AD33" s="58"/>
      <c r="AE33" s="50"/>
      <c r="AF33" s="50"/>
      <c r="AG33" s="50"/>
      <c r="AH33" s="50"/>
      <c r="AI33" s="50"/>
      <c r="AJ33" s="50"/>
      <c r="AK33" s="59"/>
      <c r="AL33" s="60"/>
      <c r="AM33" s="17"/>
      <c r="AN33" s="17"/>
      <c r="AO33" s="58"/>
      <c r="AP33" s="50"/>
      <c r="AQ33" s="50"/>
      <c r="AR33" s="50"/>
      <c r="AS33" s="50"/>
      <c r="AT33" s="50"/>
      <c r="AU33" s="50"/>
      <c r="AV33" s="59"/>
      <c r="AW33" s="60"/>
      <c r="AX33" s="17"/>
      <c r="AY33" s="17"/>
      <c r="AZ33" s="58"/>
      <c r="BA33" s="50"/>
      <c r="BB33" s="50"/>
      <c r="BC33" s="50"/>
      <c r="BD33" s="50"/>
      <c r="BE33" s="50"/>
      <c r="BF33" s="50"/>
      <c r="BG33" s="59"/>
      <c r="BH33" s="60"/>
      <c r="BI33" s="17"/>
      <c r="BJ33" s="17"/>
      <c r="BK33" s="58"/>
      <c r="BL33" s="50"/>
      <c r="BM33" s="50"/>
      <c r="BN33" s="50"/>
      <c r="BO33" s="50"/>
      <c r="BP33" s="50"/>
      <c r="BQ33" s="50"/>
      <c r="BR33" s="59"/>
      <c r="BS33" s="60"/>
      <c r="BT33" s="17"/>
      <c r="BU33" s="17"/>
      <c r="BV33" s="58"/>
      <c r="BW33" s="50"/>
      <c r="BX33" s="50"/>
      <c r="BY33" s="50"/>
      <c r="BZ33" s="50"/>
      <c r="CA33" s="50"/>
      <c r="CB33" s="50"/>
      <c r="CC33" s="59"/>
      <c r="CD33" s="60"/>
      <c r="CE33" s="17"/>
      <c r="CF33" s="17"/>
      <c r="CG33" s="58"/>
      <c r="CH33" s="50"/>
      <c r="CI33" s="50"/>
      <c r="CJ33" s="50"/>
      <c r="CK33" s="50"/>
      <c r="CL33" s="50"/>
      <c r="CM33" s="50"/>
      <c r="CN33" s="59"/>
      <c r="CO33" s="60"/>
      <c r="CP33" s="17"/>
      <c r="CQ33" s="17"/>
      <c r="CR33" s="58"/>
      <c r="CS33" s="50"/>
      <c r="CT33" s="50"/>
      <c r="CU33" s="50"/>
      <c r="CV33" s="50"/>
      <c r="CW33" s="50"/>
      <c r="CX33" s="50"/>
      <c r="CY33" s="59"/>
      <c r="CZ33" s="60"/>
      <c r="DA33" s="17"/>
      <c r="DB33" s="17"/>
      <c r="DC33" s="58"/>
      <c r="DD33" s="50"/>
      <c r="DE33" s="50"/>
      <c r="DF33" s="50"/>
      <c r="DG33" s="50"/>
      <c r="DH33" s="50"/>
      <c r="DI33" s="50"/>
      <c r="DJ33" s="59"/>
      <c r="DK33" s="60"/>
      <c r="DL33" s="17"/>
      <c r="DM33" s="17"/>
      <c r="DN33" s="58"/>
      <c r="DO33" s="50"/>
      <c r="DP33" s="50"/>
      <c r="DQ33" s="50"/>
      <c r="DR33" s="50"/>
      <c r="DS33" s="50"/>
      <c r="DT33" s="50"/>
      <c r="DU33" s="59"/>
      <c r="DV33" s="60"/>
      <c r="DW33" s="17"/>
      <c r="DX33" s="17"/>
      <c r="DY33" s="58"/>
      <c r="DZ33" s="50"/>
      <c r="EA33" s="50"/>
      <c r="EB33" s="50"/>
      <c r="EC33" s="50"/>
      <c r="ED33" s="50"/>
      <c r="EE33" s="50"/>
      <c r="EF33" s="59"/>
      <c r="EG33" s="60"/>
      <c r="EH33" s="17"/>
      <c r="EI33" s="17"/>
      <c r="EJ33" s="58"/>
      <c r="EK33" s="50"/>
      <c r="EL33" s="50"/>
      <c r="EM33" s="50"/>
      <c r="EN33" s="50"/>
      <c r="EO33" s="50"/>
      <c r="EP33" s="50"/>
      <c r="EQ33" s="59"/>
      <c r="ER33" s="60"/>
      <c r="ES33" s="17"/>
      <c r="ET33" s="17"/>
      <c r="EU33" s="58"/>
      <c r="EV33" s="50"/>
      <c r="EW33" s="50"/>
      <c r="EX33" s="50"/>
      <c r="EY33" s="50"/>
      <c r="EZ33" s="50"/>
      <c r="FA33" s="50"/>
      <c r="FB33" s="59"/>
      <c r="FC33" s="60"/>
      <c r="FD33" s="17"/>
      <c r="FE33" s="17"/>
      <c r="FF33" s="58"/>
      <c r="FG33" s="50"/>
      <c r="FH33" s="50"/>
      <c r="FI33" s="50"/>
      <c r="FJ33" s="50"/>
      <c r="FK33" s="50"/>
      <c r="FL33" s="50"/>
      <c r="FM33" s="59"/>
      <c r="FN33" s="60"/>
      <c r="FO33" s="17"/>
      <c r="FP33" s="17"/>
      <c r="FQ33" s="58"/>
      <c r="FR33" s="50"/>
      <c r="FS33" s="50"/>
      <c r="FT33" s="50"/>
      <c r="FU33" s="50"/>
      <c r="FV33" s="50"/>
      <c r="FW33" s="50"/>
      <c r="FX33" s="59"/>
      <c r="FY33" s="60"/>
      <c r="FZ33" s="17"/>
      <c r="GA33" s="17"/>
      <c r="GB33" s="58"/>
      <c r="GC33" s="50"/>
      <c r="GD33" s="50"/>
      <c r="GE33" s="50"/>
      <c r="GF33" s="50"/>
      <c r="GG33" s="50"/>
      <c r="GH33" s="50"/>
      <c r="GI33" s="59"/>
      <c r="GJ33" s="60"/>
      <c r="GK33" s="17"/>
      <c r="GL33" s="17"/>
      <c r="GM33" s="58"/>
      <c r="GN33" s="50"/>
      <c r="GO33" s="50"/>
      <c r="GP33" s="50"/>
      <c r="GQ33" s="50"/>
      <c r="GR33" s="50"/>
      <c r="GS33" s="50"/>
      <c r="GT33" s="59"/>
      <c r="GU33" s="60"/>
      <c r="GV33" s="17"/>
      <c r="GW33" s="17"/>
      <c r="GX33" s="58"/>
      <c r="GY33" s="50"/>
      <c r="GZ33" s="50"/>
      <c r="HA33" s="50"/>
      <c r="HB33" s="50"/>
      <c r="HC33" s="50"/>
      <c r="HD33" s="50"/>
      <c r="HE33" s="59"/>
      <c r="HF33" s="60"/>
      <c r="HG33" s="17"/>
      <c r="HH33" s="17"/>
      <c r="HI33" s="58"/>
      <c r="HJ33" s="50"/>
      <c r="HK33" s="50"/>
      <c r="HL33" s="50"/>
      <c r="HM33" s="50"/>
      <c r="HN33" s="50"/>
      <c r="HO33" s="50"/>
      <c r="HP33" s="59"/>
      <c r="HQ33" s="60"/>
      <c r="HR33" s="17"/>
      <c r="HS33" s="17"/>
    </row>
    <row r="34" spans="1:227" x14ac:dyDescent="0.3">
      <c r="A34" s="96">
        <v>1</v>
      </c>
      <c r="B34" s="1218"/>
      <c r="C34" s="57"/>
      <c r="D34" s="57"/>
      <c r="E34" s="59"/>
      <c r="F34" s="59"/>
      <c r="G34" s="17"/>
      <c r="H34" s="58"/>
      <c r="I34" s="50"/>
      <c r="J34" s="50"/>
      <c r="K34" s="50"/>
      <c r="L34" s="50"/>
      <c r="M34" s="50"/>
      <c r="N34" s="50"/>
      <c r="O34" s="59"/>
      <c r="P34" s="60"/>
      <c r="Q34" s="17"/>
      <c r="R34" s="17"/>
      <c r="S34" s="58"/>
      <c r="T34" s="50"/>
      <c r="U34" s="50"/>
      <c r="V34" s="50"/>
      <c r="W34" s="50"/>
      <c r="X34" s="50"/>
      <c r="Y34" s="50"/>
      <c r="Z34" s="59"/>
      <c r="AA34" s="60"/>
      <c r="AB34" s="17"/>
      <c r="AC34" s="17"/>
      <c r="AD34" s="58"/>
      <c r="AE34" s="50"/>
      <c r="AF34" s="50"/>
      <c r="AG34" s="50"/>
      <c r="AH34" s="50"/>
      <c r="AI34" s="50"/>
      <c r="AJ34" s="50"/>
      <c r="AK34" s="59"/>
      <c r="AL34" s="60"/>
      <c r="AM34" s="17"/>
      <c r="AN34" s="17"/>
      <c r="AO34" s="58"/>
      <c r="AP34" s="50"/>
      <c r="AQ34" s="50"/>
      <c r="AR34" s="50"/>
      <c r="AS34" s="50"/>
      <c r="AT34" s="50"/>
      <c r="AU34" s="50"/>
      <c r="AV34" s="59"/>
      <c r="AW34" s="60"/>
      <c r="AX34" s="17"/>
      <c r="AY34" s="17"/>
      <c r="AZ34" s="58"/>
      <c r="BA34" s="50"/>
      <c r="BB34" s="50"/>
      <c r="BC34" s="50"/>
      <c r="BD34" s="50"/>
      <c r="BE34" s="50"/>
      <c r="BF34" s="50"/>
      <c r="BG34" s="59"/>
      <c r="BH34" s="60"/>
      <c r="BI34" s="17"/>
      <c r="BJ34" s="17"/>
      <c r="BK34" s="58"/>
      <c r="BL34" s="50"/>
      <c r="BM34" s="50"/>
      <c r="BN34" s="50"/>
      <c r="BO34" s="50"/>
      <c r="BP34" s="50"/>
      <c r="BQ34" s="50"/>
      <c r="BR34" s="59"/>
      <c r="BS34" s="60"/>
      <c r="BT34" s="17"/>
      <c r="BU34" s="17"/>
      <c r="BV34" s="58"/>
      <c r="BW34" s="50"/>
      <c r="BX34" s="50"/>
      <c r="BY34" s="50"/>
      <c r="BZ34" s="50"/>
      <c r="CA34" s="50"/>
      <c r="CB34" s="50"/>
      <c r="CC34" s="59"/>
      <c r="CD34" s="60"/>
      <c r="CE34" s="17"/>
      <c r="CF34" s="17"/>
      <c r="CG34" s="58"/>
      <c r="CH34" s="50"/>
      <c r="CI34" s="50"/>
      <c r="CJ34" s="50"/>
      <c r="CK34" s="50"/>
      <c r="CL34" s="50"/>
      <c r="CM34" s="50"/>
      <c r="CN34" s="59"/>
      <c r="CO34" s="60"/>
      <c r="CP34" s="17"/>
      <c r="CQ34" s="17"/>
      <c r="CR34" s="58"/>
      <c r="CS34" s="50"/>
      <c r="CT34" s="50"/>
      <c r="CU34" s="50"/>
      <c r="CV34" s="50"/>
      <c r="CW34" s="50"/>
      <c r="CX34" s="50"/>
      <c r="CY34" s="59"/>
      <c r="CZ34" s="60"/>
      <c r="DA34" s="17"/>
      <c r="DB34" s="17"/>
      <c r="DC34" s="58"/>
      <c r="DD34" s="50"/>
      <c r="DE34" s="50"/>
      <c r="DF34" s="50"/>
      <c r="DG34" s="50"/>
      <c r="DH34" s="50"/>
      <c r="DI34" s="50"/>
      <c r="DJ34" s="59"/>
      <c r="DK34" s="60"/>
      <c r="DL34" s="17"/>
      <c r="DM34" s="17"/>
      <c r="DN34" s="58"/>
      <c r="DO34" s="50"/>
      <c r="DP34" s="50"/>
      <c r="DQ34" s="50"/>
      <c r="DR34" s="50"/>
      <c r="DS34" s="50"/>
      <c r="DT34" s="50"/>
      <c r="DU34" s="59"/>
      <c r="DV34" s="60"/>
      <c r="DW34" s="17"/>
      <c r="DX34" s="17"/>
      <c r="DY34" s="58"/>
      <c r="DZ34" s="50"/>
      <c r="EA34" s="50"/>
      <c r="EB34" s="50"/>
      <c r="EC34" s="50"/>
      <c r="ED34" s="50"/>
      <c r="EE34" s="50"/>
      <c r="EF34" s="59"/>
      <c r="EG34" s="60"/>
      <c r="EH34" s="17"/>
      <c r="EI34" s="17"/>
      <c r="EJ34" s="58"/>
      <c r="EK34" s="50"/>
      <c r="EL34" s="50"/>
      <c r="EM34" s="50"/>
      <c r="EN34" s="50"/>
      <c r="EO34" s="50"/>
      <c r="EP34" s="50"/>
      <c r="EQ34" s="59"/>
      <c r="ER34" s="60"/>
      <c r="ES34" s="17"/>
      <c r="ET34" s="17"/>
      <c r="EU34" s="58"/>
      <c r="EV34" s="50"/>
      <c r="EW34" s="50"/>
      <c r="EX34" s="50"/>
      <c r="EY34" s="50"/>
      <c r="EZ34" s="50"/>
      <c r="FA34" s="50"/>
      <c r="FB34" s="59"/>
      <c r="FC34" s="60"/>
      <c r="FD34" s="17"/>
      <c r="FE34" s="17"/>
      <c r="FF34" s="58"/>
      <c r="FG34" s="50"/>
      <c r="FH34" s="50"/>
      <c r="FI34" s="50"/>
      <c r="FJ34" s="50"/>
      <c r="FK34" s="50"/>
      <c r="FL34" s="50"/>
      <c r="FM34" s="59"/>
      <c r="FN34" s="60"/>
      <c r="FO34" s="17"/>
      <c r="FP34" s="17"/>
      <c r="FQ34" s="58"/>
      <c r="FR34" s="50"/>
      <c r="FS34" s="50"/>
      <c r="FT34" s="50"/>
      <c r="FU34" s="50"/>
      <c r="FV34" s="50"/>
      <c r="FW34" s="50"/>
      <c r="FX34" s="59"/>
      <c r="FY34" s="60"/>
      <c r="FZ34" s="17"/>
      <c r="GA34" s="17"/>
      <c r="GB34" s="58"/>
      <c r="GC34" s="50"/>
      <c r="GD34" s="50"/>
      <c r="GE34" s="50"/>
      <c r="GF34" s="50"/>
      <c r="GG34" s="50"/>
      <c r="GH34" s="50"/>
      <c r="GI34" s="59"/>
      <c r="GJ34" s="60"/>
      <c r="GK34" s="17"/>
      <c r="GL34" s="17"/>
      <c r="GM34" s="58"/>
      <c r="GN34" s="50"/>
      <c r="GO34" s="50"/>
      <c r="GP34" s="50"/>
      <c r="GQ34" s="50"/>
      <c r="GR34" s="50"/>
      <c r="GS34" s="50"/>
      <c r="GT34" s="59"/>
      <c r="GU34" s="60"/>
      <c r="GV34" s="17"/>
      <c r="GW34" s="17"/>
      <c r="GX34" s="58"/>
      <c r="GY34" s="50"/>
      <c r="GZ34" s="50"/>
      <c r="HA34" s="50"/>
      <c r="HB34" s="50"/>
      <c r="HC34" s="50"/>
      <c r="HD34" s="50"/>
      <c r="HE34" s="59"/>
      <c r="HF34" s="60"/>
      <c r="HG34" s="17"/>
      <c r="HH34" s="17"/>
      <c r="HI34" s="58"/>
      <c r="HJ34" s="50"/>
      <c r="HK34" s="50"/>
      <c r="HL34" s="50"/>
      <c r="HM34" s="50"/>
      <c r="HN34" s="50"/>
      <c r="HO34" s="50"/>
      <c r="HP34" s="59"/>
      <c r="HQ34" s="60"/>
      <c r="HR34" s="17"/>
      <c r="HS34" s="17"/>
    </row>
    <row r="35" spans="1:227" x14ac:dyDescent="0.3">
      <c r="A35" s="96">
        <v>2</v>
      </c>
      <c r="B35" s="1218"/>
      <c r="C35" s="57"/>
      <c r="D35" s="57"/>
      <c r="E35" s="59"/>
      <c r="F35" s="59"/>
      <c r="G35" s="17"/>
      <c r="H35" s="58"/>
      <c r="I35" s="50"/>
      <c r="J35" s="50"/>
      <c r="K35" s="50"/>
      <c r="L35" s="50"/>
      <c r="M35" s="50"/>
      <c r="N35" s="50"/>
      <c r="O35" s="59"/>
      <c r="P35" s="60"/>
      <c r="Q35" s="17"/>
      <c r="R35" s="17"/>
      <c r="S35" s="58"/>
      <c r="T35" s="50"/>
      <c r="U35" s="50"/>
      <c r="V35" s="50"/>
      <c r="W35" s="50"/>
      <c r="X35" s="50"/>
      <c r="Y35" s="50"/>
      <c r="Z35" s="59"/>
      <c r="AA35" s="60"/>
      <c r="AB35" s="17"/>
      <c r="AC35" s="17"/>
      <c r="AD35" s="58"/>
      <c r="AE35" s="50"/>
      <c r="AF35" s="50"/>
      <c r="AG35" s="50"/>
      <c r="AH35" s="50"/>
      <c r="AI35" s="50"/>
      <c r="AJ35" s="50"/>
      <c r="AK35" s="59"/>
      <c r="AL35" s="60"/>
      <c r="AM35" s="17"/>
      <c r="AN35" s="17"/>
      <c r="AO35" s="58"/>
      <c r="AP35" s="50"/>
      <c r="AQ35" s="50"/>
      <c r="AR35" s="50"/>
      <c r="AS35" s="50"/>
      <c r="AT35" s="50"/>
      <c r="AU35" s="50"/>
      <c r="AV35" s="59"/>
      <c r="AW35" s="60"/>
      <c r="AX35" s="17"/>
      <c r="AY35" s="17"/>
      <c r="AZ35" s="58"/>
      <c r="BA35" s="50"/>
      <c r="BB35" s="50"/>
      <c r="BC35" s="50"/>
      <c r="BD35" s="50"/>
      <c r="BE35" s="50"/>
      <c r="BF35" s="50"/>
      <c r="BG35" s="59"/>
      <c r="BH35" s="60"/>
      <c r="BI35" s="17"/>
      <c r="BJ35" s="17"/>
      <c r="BK35" s="58"/>
      <c r="BL35" s="50"/>
      <c r="BM35" s="50"/>
      <c r="BN35" s="50"/>
      <c r="BO35" s="50"/>
      <c r="BP35" s="50"/>
      <c r="BQ35" s="50"/>
      <c r="BR35" s="59"/>
      <c r="BS35" s="60"/>
      <c r="BT35" s="17"/>
      <c r="BU35" s="17"/>
      <c r="BV35" s="58"/>
      <c r="BW35" s="50"/>
      <c r="BX35" s="50"/>
      <c r="BY35" s="50"/>
      <c r="BZ35" s="50"/>
      <c r="CA35" s="50"/>
      <c r="CB35" s="50"/>
      <c r="CC35" s="59"/>
      <c r="CD35" s="60"/>
      <c r="CE35" s="17"/>
      <c r="CF35" s="17"/>
      <c r="CG35" s="58"/>
      <c r="CH35" s="50"/>
      <c r="CI35" s="50"/>
      <c r="CJ35" s="50"/>
      <c r="CK35" s="50"/>
      <c r="CL35" s="50"/>
      <c r="CM35" s="50"/>
      <c r="CN35" s="59"/>
      <c r="CO35" s="60"/>
      <c r="CP35" s="17"/>
      <c r="CQ35" s="17"/>
      <c r="CR35" s="58"/>
      <c r="CS35" s="50"/>
      <c r="CT35" s="50"/>
      <c r="CU35" s="50"/>
      <c r="CV35" s="50"/>
      <c r="CW35" s="50"/>
      <c r="CX35" s="50"/>
      <c r="CY35" s="59"/>
      <c r="CZ35" s="60"/>
      <c r="DA35" s="17"/>
      <c r="DB35" s="17"/>
      <c r="DC35" s="58"/>
      <c r="DD35" s="50"/>
      <c r="DE35" s="50"/>
      <c r="DF35" s="50"/>
      <c r="DG35" s="50"/>
      <c r="DH35" s="50"/>
      <c r="DI35" s="50"/>
      <c r="DJ35" s="59"/>
      <c r="DK35" s="60"/>
      <c r="DL35" s="17"/>
      <c r="DM35" s="17"/>
      <c r="DN35" s="58"/>
      <c r="DO35" s="50"/>
      <c r="DP35" s="50"/>
      <c r="DQ35" s="50"/>
      <c r="DR35" s="50"/>
      <c r="DS35" s="50"/>
      <c r="DT35" s="50"/>
      <c r="DU35" s="59"/>
      <c r="DV35" s="60"/>
      <c r="DW35" s="17"/>
      <c r="DX35" s="17"/>
      <c r="DY35" s="58"/>
      <c r="DZ35" s="50"/>
      <c r="EA35" s="50"/>
      <c r="EB35" s="50"/>
      <c r="EC35" s="50"/>
      <c r="ED35" s="50"/>
      <c r="EE35" s="50"/>
      <c r="EF35" s="59"/>
      <c r="EG35" s="60"/>
      <c r="EH35" s="17"/>
      <c r="EI35" s="17"/>
      <c r="EJ35" s="58"/>
      <c r="EK35" s="50"/>
      <c r="EL35" s="50"/>
      <c r="EM35" s="50"/>
      <c r="EN35" s="50"/>
      <c r="EO35" s="50"/>
      <c r="EP35" s="50"/>
      <c r="EQ35" s="59"/>
      <c r="ER35" s="60"/>
      <c r="ES35" s="17"/>
      <c r="ET35" s="17"/>
      <c r="EU35" s="58"/>
      <c r="EV35" s="50"/>
      <c r="EW35" s="50"/>
      <c r="EX35" s="50"/>
      <c r="EY35" s="50"/>
      <c r="EZ35" s="50"/>
      <c r="FA35" s="50"/>
      <c r="FB35" s="59"/>
      <c r="FC35" s="60"/>
      <c r="FD35" s="17"/>
      <c r="FE35" s="17"/>
      <c r="FF35" s="58"/>
      <c r="FG35" s="50"/>
      <c r="FH35" s="50"/>
      <c r="FI35" s="50"/>
      <c r="FJ35" s="50"/>
      <c r="FK35" s="50"/>
      <c r="FL35" s="50"/>
      <c r="FM35" s="59"/>
      <c r="FN35" s="60"/>
      <c r="FO35" s="17"/>
      <c r="FP35" s="17"/>
      <c r="FQ35" s="58"/>
      <c r="FR35" s="50"/>
      <c r="FS35" s="50"/>
      <c r="FT35" s="50"/>
      <c r="FU35" s="50"/>
      <c r="FV35" s="50"/>
      <c r="FW35" s="50"/>
      <c r="FX35" s="59"/>
      <c r="FY35" s="60"/>
      <c r="FZ35" s="17"/>
      <c r="GA35" s="17"/>
      <c r="GB35" s="58"/>
      <c r="GC35" s="50"/>
      <c r="GD35" s="50"/>
      <c r="GE35" s="50"/>
      <c r="GF35" s="50"/>
      <c r="GG35" s="50"/>
      <c r="GH35" s="50"/>
      <c r="GI35" s="59"/>
      <c r="GJ35" s="60"/>
      <c r="GK35" s="17"/>
      <c r="GL35" s="17"/>
      <c r="GM35" s="58"/>
      <c r="GN35" s="50"/>
      <c r="GO35" s="50"/>
      <c r="GP35" s="50"/>
      <c r="GQ35" s="50"/>
      <c r="GR35" s="50"/>
      <c r="GS35" s="50"/>
      <c r="GT35" s="59"/>
      <c r="GU35" s="60"/>
      <c r="GV35" s="17"/>
      <c r="GW35" s="17"/>
      <c r="GX35" s="58"/>
      <c r="GY35" s="50"/>
      <c r="GZ35" s="50"/>
      <c r="HA35" s="50"/>
      <c r="HB35" s="50"/>
      <c r="HC35" s="50"/>
      <c r="HD35" s="50"/>
      <c r="HE35" s="59"/>
      <c r="HF35" s="60"/>
      <c r="HG35" s="17"/>
      <c r="HH35" s="17"/>
      <c r="HI35" s="58"/>
      <c r="HJ35" s="50"/>
      <c r="HK35" s="50"/>
      <c r="HL35" s="50"/>
      <c r="HM35" s="50"/>
      <c r="HN35" s="50"/>
      <c r="HO35" s="50"/>
      <c r="HP35" s="59"/>
      <c r="HQ35" s="60"/>
      <c r="HR35" s="17"/>
      <c r="HS35" s="17"/>
    </row>
    <row r="36" spans="1:227" x14ac:dyDescent="0.3">
      <c r="A36" s="96">
        <v>3</v>
      </c>
      <c r="B36" s="1218"/>
      <c r="C36" s="57"/>
      <c r="D36" s="57"/>
      <c r="E36" s="59"/>
      <c r="F36" s="59"/>
      <c r="G36" s="17"/>
      <c r="H36" s="58"/>
      <c r="I36" s="50"/>
      <c r="J36" s="50"/>
      <c r="K36" s="50"/>
      <c r="L36" s="50"/>
      <c r="M36" s="50"/>
      <c r="N36" s="50"/>
      <c r="O36" s="59"/>
      <c r="P36" s="60"/>
      <c r="Q36" s="17"/>
      <c r="R36" s="17"/>
      <c r="S36" s="58"/>
      <c r="T36" s="50"/>
      <c r="U36" s="50"/>
      <c r="V36" s="50"/>
      <c r="W36" s="50"/>
      <c r="X36" s="50"/>
      <c r="Y36" s="50"/>
      <c r="Z36" s="59"/>
      <c r="AA36" s="60"/>
      <c r="AB36" s="17"/>
      <c r="AC36" s="17"/>
      <c r="AD36" s="58"/>
      <c r="AE36" s="50"/>
      <c r="AF36" s="50"/>
      <c r="AG36" s="50"/>
      <c r="AH36" s="50"/>
      <c r="AI36" s="50"/>
      <c r="AJ36" s="50"/>
      <c r="AK36" s="59"/>
      <c r="AL36" s="60"/>
      <c r="AM36" s="17"/>
      <c r="AN36" s="17"/>
      <c r="AO36" s="58"/>
      <c r="AP36" s="50"/>
      <c r="AQ36" s="50"/>
      <c r="AR36" s="50"/>
      <c r="AS36" s="50"/>
      <c r="AT36" s="50"/>
      <c r="AU36" s="50"/>
      <c r="AV36" s="59"/>
      <c r="AW36" s="60"/>
      <c r="AX36" s="17"/>
      <c r="AY36" s="17"/>
      <c r="AZ36" s="58"/>
      <c r="BA36" s="50"/>
      <c r="BB36" s="50"/>
      <c r="BC36" s="50"/>
      <c r="BD36" s="50"/>
      <c r="BE36" s="50"/>
      <c r="BF36" s="50"/>
      <c r="BG36" s="59"/>
      <c r="BH36" s="60"/>
      <c r="BI36" s="17"/>
      <c r="BJ36" s="17"/>
      <c r="BK36" s="58"/>
      <c r="BL36" s="50"/>
      <c r="BM36" s="50"/>
      <c r="BN36" s="50"/>
      <c r="BO36" s="50"/>
      <c r="BP36" s="50"/>
      <c r="BQ36" s="50"/>
      <c r="BR36" s="59"/>
      <c r="BS36" s="60"/>
      <c r="BT36" s="17"/>
      <c r="BU36" s="17"/>
      <c r="BV36" s="58"/>
      <c r="BW36" s="50"/>
      <c r="BX36" s="50"/>
      <c r="BY36" s="50"/>
      <c r="BZ36" s="50"/>
      <c r="CA36" s="50"/>
      <c r="CB36" s="50"/>
      <c r="CC36" s="59"/>
      <c r="CD36" s="60"/>
      <c r="CE36" s="17"/>
      <c r="CF36" s="17"/>
      <c r="CG36" s="58"/>
      <c r="CH36" s="50"/>
      <c r="CI36" s="50"/>
      <c r="CJ36" s="50"/>
      <c r="CK36" s="50"/>
      <c r="CL36" s="50"/>
      <c r="CM36" s="50"/>
      <c r="CN36" s="59"/>
      <c r="CO36" s="60"/>
      <c r="CP36" s="17"/>
      <c r="CQ36" s="17"/>
      <c r="CR36" s="58"/>
      <c r="CS36" s="50"/>
      <c r="CT36" s="50"/>
      <c r="CU36" s="50"/>
      <c r="CV36" s="50"/>
      <c r="CW36" s="50"/>
      <c r="CX36" s="50"/>
      <c r="CY36" s="59"/>
      <c r="CZ36" s="60"/>
      <c r="DA36" s="17"/>
      <c r="DB36" s="17"/>
      <c r="DC36" s="58"/>
      <c r="DD36" s="50"/>
      <c r="DE36" s="50"/>
      <c r="DF36" s="50"/>
      <c r="DG36" s="50"/>
      <c r="DH36" s="50"/>
      <c r="DI36" s="50"/>
      <c r="DJ36" s="59"/>
      <c r="DK36" s="60"/>
      <c r="DL36" s="17"/>
      <c r="DM36" s="17"/>
      <c r="DN36" s="58"/>
      <c r="DO36" s="50"/>
      <c r="DP36" s="50"/>
      <c r="DQ36" s="50"/>
      <c r="DR36" s="50"/>
      <c r="DS36" s="50"/>
      <c r="DT36" s="50"/>
      <c r="DU36" s="59"/>
      <c r="DV36" s="60"/>
      <c r="DW36" s="17"/>
      <c r="DX36" s="17"/>
      <c r="DY36" s="58"/>
      <c r="DZ36" s="50"/>
      <c r="EA36" s="50"/>
      <c r="EB36" s="50"/>
      <c r="EC36" s="50"/>
      <c r="ED36" s="50"/>
      <c r="EE36" s="50"/>
      <c r="EF36" s="59"/>
      <c r="EG36" s="60"/>
      <c r="EH36" s="17"/>
      <c r="EI36" s="17"/>
      <c r="EJ36" s="58"/>
      <c r="EK36" s="50"/>
      <c r="EL36" s="50"/>
      <c r="EM36" s="50"/>
      <c r="EN36" s="50"/>
      <c r="EO36" s="50"/>
      <c r="EP36" s="50"/>
      <c r="EQ36" s="59"/>
      <c r="ER36" s="60"/>
      <c r="ES36" s="17"/>
      <c r="ET36" s="17"/>
      <c r="EU36" s="58"/>
      <c r="EV36" s="50"/>
      <c r="EW36" s="50"/>
      <c r="EX36" s="50"/>
      <c r="EY36" s="50"/>
      <c r="EZ36" s="50"/>
      <c r="FA36" s="50"/>
      <c r="FB36" s="59"/>
      <c r="FC36" s="60"/>
      <c r="FD36" s="17"/>
      <c r="FE36" s="17"/>
      <c r="FF36" s="58"/>
      <c r="FG36" s="50"/>
      <c r="FH36" s="50"/>
      <c r="FI36" s="50"/>
      <c r="FJ36" s="50"/>
      <c r="FK36" s="50"/>
      <c r="FL36" s="50"/>
      <c r="FM36" s="59"/>
      <c r="FN36" s="60"/>
      <c r="FO36" s="17"/>
      <c r="FP36" s="17"/>
      <c r="FQ36" s="58"/>
      <c r="FR36" s="50"/>
      <c r="FS36" s="50"/>
      <c r="FT36" s="50"/>
      <c r="FU36" s="50"/>
      <c r="FV36" s="50"/>
      <c r="FW36" s="50"/>
      <c r="FX36" s="59"/>
      <c r="FY36" s="60"/>
      <c r="FZ36" s="17"/>
      <c r="GA36" s="17"/>
      <c r="GB36" s="58"/>
      <c r="GC36" s="50"/>
      <c r="GD36" s="50"/>
      <c r="GE36" s="50"/>
      <c r="GF36" s="50"/>
      <c r="GG36" s="50"/>
      <c r="GH36" s="50"/>
      <c r="GI36" s="59"/>
      <c r="GJ36" s="60"/>
      <c r="GK36" s="17"/>
      <c r="GL36" s="17"/>
      <c r="GM36" s="58"/>
      <c r="GN36" s="50"/>
      <c r="GO36" s="50"/>
      <c r="GP36" s="50"/>
      <c r="GQ36" s="50"/>
      <c r="GR36" s="50"/>
      <c r="GS36" s="50"/>
      <c r="GT36" s="59"/>
      <c r="GU36" s="60"/>
      <c r="GV36" s="17"/>
      <c r="GW36" s="17"/>
      <c r="GX36" s="58"/>
      <c r="GY36" s="50"/>
      <c r="GZ36" s="50"/>
      <c r="HA36" s="50"/>
      <c r="HB36" s="50"/>
      <c r="HC36" s="50"/>
      <c r="HD36" s="50"/>
      <c r="HE36" s="59"/>
      <c r="HF36" s="60"/>
      <c r="HG36" s="17"/>
      <c r="HH36" s="17"/>
      <c r="HI36" s="58"/>
      <c r="HJ36" s="50"/>
      <c r="HK36" s="50"/>
      <c r="HL36" s="50"/>
      <c r="HM36" s="50"/>
      <c r="HN36" s="50"/>
      <c r="HO36" s="50"/>
      <c r="HP36" s="59"/>
      <c r="HQ36" s="60"/>
      <c r="HR36" s="17"/>
      <c r="HS36" s="17"/>
    </row>
    <row r="37" spans="1:227" x14ac:dyDescent="0.3">
      <c r="A37" s="96">
        <v>4</v>
      </c>
      <c r="B37" s="1218"/>
      <c r="C37" s="57"/>
      <c r="D37" s="57"/>
      <c r="E37" s="59"/>
      <c r="F37" s="59"/>
      <c r="G37" s="17"/>
      <c r="H37" s="58"/>
      <c r="I37" s="50"/>
      <c r="J37" s="50"/>
      <c r="K37" s="50"/>
      <c r="L37" s="50"/>
      <c r="M37" s="50"/>
      <c r="N37" s="50"/>
      <c r="O37" s="59"/>
      <c r="P37" s="60"/>
      <c r="Q37" s="17"/>
      <c r="R37" s="17"/>
      <c r="S37" s="58"/>
      <c r="T37" s="50"/>
      <c r="U37" s="50"/>
      <c r="V37" s="50"/>
      <c r="W37" s="50"/>
      <c r="X37" s="50"/>
      <c r="Y37" s="50"/>
      <c r="Z37" s="59"/>
      <c r="AA37" s="60"/>
      <c r="AB37" s="17"/>
      <c r="AC37" s="17"/>
      <c r="AD37" s="58"/>
      <c r="AE37" s="50"/>
      <c r="AF37" s="50"/>
      <c r="AG37" s="50"/>
      <c r="AH37" s="50"/>
      <c r="AI37" s="50"/>
      <c r="AJ37" s="50"/>
      <c r="AK37" s="59"/>
      <c r="AL37" s="60"/>
      <c r="AM37" s="17"/>
      <c r="AN37" s="17"/>
      <c r="AO37" s="58"/>
      <c r="AP37" s="50"/>
      <c r="AQ37" s="50"/>
      <c r="AR37" s="50"/>
      <c r="AS37" s="50"/>
      <c r="AT37" s="50"/>
      <c r="AU37" s="50"/>
      <c r="AV37" s="59"/>
      <c r="AW37" s="60"/>
      <c r="AX37" s="17"/>
      <c r="AY37" s="17"/>
      <c r="AZ37" s="58"/>
      <c r="BA37" s="50"/>
      <c r="BB37" s="50"/>
      <c r="BC37" s="50"/>
      <c r="BD37" s="50"/>
      <c r="BE37" s="50"/>
      <c r="BF37" s="50"/>
      <c r="BG37" s="59"/>
      <c r="BH37" s="60"/>
      <c r="BI37" s="17"/>
      <c r="BJ37" s="17"/>
      <c r="BK37" s="58"/>
      <c r="BL37" s="50"/>
      <c r="BM37" s="50"/>
      <c r="BN37" s="50"/>
      <c r="BO37" s="50"/>
      <c r="BP37" s="50"/>
      <c r="BQ37" s="50"/>
      <c r="BR37" s="59"/>
      <c r="BS37" s="60"/>
      <c r="BT37" s="17"/>
      <c r="BU37" s="17"/>
      <c r="BV37" s="58"/>
      <c r="BW37" s="50"/>
      <c r="BX37" s="50"/>
      <c r="BY37" s="50"/>
      <c r="BZ37" s="50"/>
      <c r="CA37" s="50"/>
      <c r="CB37" s="50"/>
      <c r="CC37" s="59"/>
      <c r="CD37" s="60"/>
      <c r="CE37" s="17"/>
      <c r="CF37" s="17"/>
      <c r="CG37" s="58"/>
      <c r="CH37" s="50"/>
      <c r="CI37" s="50"/>
      <c r="CJ37" s="50"/>
      <c r="CK37" s="50"/>
      <c r="CL37" s="50"/>
      <c r="CM37" s="50"/>
      <c r="CN37" s="59"/>
      <c r="CO37" s="60"/>
      <c r="CP37" s="17"/>
      <c r="CQ37" s="17"/>
      <c r="CR37" s="58"/>
      <c r="CS37" s="50"/>
      <c r="CT37" s="50"/>
      <c r="CU37" s="50"/>
      <c r="CV37" s="50"/>
      <c r="CW37" s="50"/>
      <c r="CX37" s="50"/>
      <c r="CY37" s="59"/>
      <c r="CZ37" s="60"/>
      <c r="DA37" s="17"/>
      <c r="DB37" s="17"/>
      <c r="DC37" s="58"/>
      <c r="DD37" s="50"/>
      <c r="DE37" s="50"/>
      <c r="DF37" s="50"/>
      <c r="DG37" s="50"/>
      <c r="DH37" s="50"/>
      <c r="DI37" s="50"/>
      <c r="DJ37" s="59"/>
      <c r="DK37" s="60"/>
      <c r="DL37" s="17"/>
      <c r="DM37" s="17"/>
      <c r="DN37" s="58"/>
      <c r="DO37" s="50"/>
      <c r="DP37" s="50"/>
      <c r="DQ37" s="50"/>
      <c r="DR37" s="50"/>
      <c r="DS37" s="50"/>
      <c r="DT37" s="50"/>
      <c r="DU37" s="59"/>
      <c r="DV37" s="60"/>
      <c r="DW37" s="17"/>
      <c r="DX37" s="17"/>
      <c r="DY37" s="58"/>
      <c r="DZ37" s="50"/>
      <c r="EA37" s="50"/>
      <c r="EB37" s="50"/>
      <c r="EC37" s="50"/>
      <c r="ED37" s="50"/>
      <c r="EE37" s="50"/>
      <c r="EF37" s="59"/>
      <c r="EG37" s="60"/>
      <c r="EH37" s="17"/>
      <c r="EI37" s="17"/>
      <c r="EJ37" s="58"/>
      <c r="EK37" s="50"/>
      <c r="EL37" s="50"/>
      <c r="EM37" s="50"/>
      <c r="EN37" s="50"/>
      <c r="EO37" s="50"/>
      <c r="EP37" s="50"/>
      <c r="EQ37" s="59"/>
      <c r="ER37" s="60"/>
      <c r="ES37" s="17"/>
      <c r="ET37" s="17"/>
      <c r="EU37" s="58"/>
      <c r="EV37" s="50"/>
      <c r="EW37" s="50"/>
      <c r="EX37" s="50"/>
      <c r="EY37" s="50"/>
      <c r="EZ37" s="50"/>
      <c r="FA37" s="50"/>
      <c r="FB37" s="59"/>
      <c r="FC37" s="60"/>
      <c r="FD37" s="17"/>
      <c r="FE37" s="17"/>
      <c r="FF37" s="58"/>
      <c r="FG37" s="50"/>
      <c r="FH37" s="50"/>
      <c r="FI37" s="50"/>
      <c r="FJ37" s="50"/>
      <c r="FK37" s="50"/>
      <c r="FL37" s="50"/>
      <c r="FM37" s="59"/>
      <c r="FN37" s="60"/>
      <c r="FO37" s="17"/>
      <c r="FP37" s="17"/>
      <c r="FQ37" s="58"/>
      <c r="FR37" s="50"/>
      <c r="FS37" s="50"/>
      <c r="FT37" s="50"/>
      <c r="FU37" s="50"/>
      <c r="FV37" s="50"/>
      <c r="FW37" s="50"/>
      <c r="FX37" s="59"/>
      <c r="FY37" s="60"/>
      <c r="FZ37" s="17"/>
      <c r="GA37" s="17"/>
      <c r="GB37" s="58"/>
      <c r="GC37" s="50"/>
      <c r="GD37" s="50"/>
      <c r="GE37" s="50"/>
      <c r="GF37" s="50"/>
      <c r="GG37" s="50"/>
      <c r="GH37" s="50"/>
      <c r="GI37" s="59"/>
      <c r="GJ37" s="60"/>
      <c r="GK37" s="17"/>
      <c r="GL37" s="17"/>
      <c r="GM37" s="58"/>
      <c r="GN37" s="50"/>
      <c r="GO37" s="50"/>
      <c r="GP37" s="50"/>
      <c r="GQ37" s="50"/>
      <c r="GR37" s="50"/>
      <c r="GS37" s="50"/>
      <c r="GT37" s="59"/>
      <c r="GU37" s="60"/>
      <c r="GV37" s="17"/>
      <c r="GW37" s="17"/>
      <c r="GX37" s="58"/>
      <c r="GY37" s="50"/>
      <c r="GZ37" s="50"/>
      <c r="HA37" s="50"/>
      <c r="HB37" s="50"/>
      <c r="HC37" s="50"/>
      <c r="HD37" s="50"/>
      <c r="HE37" s="59"/>
      <c r="HF37" s="60"/>
      <c r="HG37" s="17"/>
      <c r="HH37" s="17"/>
      <c r="HI37" s="58"/>
      <c r="HJ37" s="50"/>
      <c r="HK37" s="50"/>
      <c r="HL37" s="50"/>
      <c r="HM37" s="50"/>
      <c r="HN37" s="50"/>
      <c r="HO37" s="50"/>
      <c r="HP37" s="59"/>
      <c r="HQ37" s="60"/>
      <c r="HR37" s="17"/>
      <c r="HS37" s="17"/>
    </row>
    <row r="38" spans="1:227" x14ac:dyDescent="0.3">
      <c r="A38" s="96">
        <v>5</v>
      </c>
      <c r="B38" s="1218"/>
      <c r="C38" s="57"/>
      <c r="D38" s="57"/>
      <c r="E38" s="59"/>
      <c r="F38" s="59"/>
      <c r="G38" s="17"/>
      <c r="H38" s="58"/>
      <c r="I38" s="50"/>
      <c r="J38" s="50"/>
      <c r="K38" s="50"/>
      <c r="L38" s="50"/>
      <c r="M38" s="50"/>
      <c r="N38" s="50"/>
      <c r="O38" s="59"/>
      <c r="P38" s="60"/>
      <c r="Q38" s="17"/>
      <c r="R38" s="17"/>
      <c r="S38" s="58"/>
      <c r="T38" s="50"/>
      <c r="U38" s="50"/>
      <c r="V38" s="50"/>
      <c r="W38" s="50"/>
      <c r="X38" s="50"/>
      <c r="Y38" s="50"/>
      <c r="Z38" s="59"/>
      <c r="AA38" s="60"/>
      <c r="AB38" s="17"/>
      <c r="AC38" s="17"/>
      <c r="AD38" s="58"/>
      <c r="AE38" s="50"/>
      <c r="AF38" s="50"/>
      <c r="AG38" s="50"/>
      <c r="AH38" s="50"/>
      <c r="AI38" s="50"/>
      <c r="AJ38" s="50"/>
      <c r="AK38" s="59"/>
      <c r="AL38" s="60"/>
      <c r="AM38" s="17"/>
      <c r="AN38" s="17"/>
      <c r="AO38" s="58"/>
      <c r="AP38" s="50"/>
      <c r="AQ38" s="50"/>
      <c r="AR38" s="50"/>
      <c r="AS38" s="50"/>
      <c r="AT38" s="50"/>
      <c r="AU38" s="50"/>
      <c r="AV38" s="59"/>
      <c r="AW38" s="60"/>
      <c r="AX38" s="17"/>
      <c r="AY38" s="17"/>
      <c r="AZ38" s="58"/>
      <c r="BA38" s="50"/>
      <c r="BB38" s="50"/>
      <c r="BC38" s="50"/>
      <c r="BD38" s="50"/>
      <c r="BE38" s="50"/>
      <c r="BF38" s="50"/>
      <c r="BG38" s="59"/>
      <c r="BH38" s="60"/>
      <c r="BI38" s="17"/>
      <c r="BJ38" s="17"/>
      <c r="BK38" s="58"/>
      <c r="BL38" s="50"/>
      <c r="BM38" s="50"/>
      <c r="BN38" s="50"/>
      <c r="BO38" s="50"/>
      <c r="BP38" s="50"/>
      <c r="BQ38" s="50"/>
      <c r="BR38" s="59"/>
      <c r="BS38" s="60"/>
      <c r="BT38" s="17"/>
      <c r="BU38" s="17"/>
      <c r="BV38" s="58"/>
      <c r="BW38" s="50"/>
      <c r="BX38" s="50"/>
      <c r="BY38" s="50"/>
      <c r="BZ38" s="50"/>
      <c r="CA38" s="50"/>
      <c r="CB38" s="50"/>
      <c r="CC38" s="59"/>
      <c r="CD38" s="60"/>
      <c r="CE38" s="17"/>
      <c r="CF38" s="17"/>
      <c r="CG38" s="58"/>
      <c r="CH38" s="50"/>
      <c r="CI38" s="50"/>
      <c r="CJ38" s="50"/>
      <c r="CK38" s="50"/>
      <c r="CL38" s="50"/>
      <c r="CM38" s="50"/>
      <c r="CN38" s="59"/>
      <c r="CO38" s="60"/>
      <c r="CP38" s="17"/>
      <c r="CQ38" s="17"/>
      <c r="CR38" s="58"/>
      <c r="CS38" s="50"/>
      <c r="CT38" s="50"/>
      <c r="CU38" s="50"/>
      <c r="CV38" s="50"/>
      <c r="CW38" s="50"/>
      <c r="CX38" s="50"/>
      <c r="CY38" s="59"/>
      <c r="CZ38" s="60"/>
      <c r="DA38" s="17"/>
      <c r="DB38" s="17"/>
      <c r="DC38" s="58"/>
      <c r="DD38" s="50"/>
      <c r="DE38" s="50"/>
      <c r="DF38" s="50"/>
      <c r="DG38" s="50"/>
      <c r="DH38" s="50"/>
      <c r="DI38" s="50"/>
      <c r="DJ38" s="59"/>
      <c r="DK38" s="60"/>
      <c r="DL38" s="17"/>
      <c r="DM38" s="17"/>
      <c r="DN38" s="58"/>
      <c r="DO38" s="50"/>
      <c r="DP38" s="50"/>
      <c r="DQ38" s="50"/>
      <c r="DR38" s="50"/>
      <c r="DS38" s="50"/>
      <c r="DT38" s="50"/>
      <c r="DU38" s="59"/>
      <c r="DV38" s="60"/>
      <c r="DW38" s="17"/>
      <c r="DX38" s="17"/>
      <c r="DY38" s="58"/>
      <c r="DZ38" s="50"/>
      <c r="EA38" s="50"/>
      <c r="EB38" s="50"/>
      <c r="EC38" s="50"/>
      <c r="ED38" s="50"/>
      <c r="EE38" s="50"/>
      <c r="EF38" s="59"/>
      <c r="EG38" s="60"/>
      <c r="EH38" s="17"/>
      <c r="EI38" s="17"/>
      <c r="EJ38" s="58"/>
      <c r="EK38" s="50"/>
      <c r="EL38" s="50"/>
      <c r="EM38" s="50"/>
      <c r="EN38" s="50"/>
      <c r="EO38" s="50"/>
      <c r="EP38" s="50"/>
      <c r="EQ38" s="59"/>
      <c r="ER38" s="60"/>
      <c r="ES38" s="17"/>
      <c r="ET38" s="17"/>
      <c r="EU38" s="58"/>
      <c r="EV38" s="50"/>
      <c r="EW38" s="50"/>
      <c r="EX38" s="50"/>
      <c r="EY38" s="50"/>
      <c r="EZ38" s="50"/>
      <c r="FA38" s="50"/>
      <c r="FB38" s="59"/>
      <c r="FC38" s="60"/>
      <c r="FD38" s="17"/>
      <c r="FE38" s="17"/>
      <c r="FF38" s="58"/>
      <c r="FG38" s="50"/>
      <c r="FH38" s="50"/>
      <c r="FI38" s="50"/>
      <c r="FJ38" s="50"/>
      <c r="FK38" s="50"/>
      <c r="FL38" s="50"/>
      <c r="FM38" s="59"/>
      <c r="FN38" s="60"/>
      <c r="FO38" s="17"/>
      <c r="FP38" s="17"/>
      <c r="FQ38" s="58"/>
      <c r="FR38" s="50"/>
      <c r="FS38" s="50"/>
      <c r="FT38" s="50"/>
      <c r="FU38" s="50"/>
      <c r="FV38" s="50"/>
      <c r="FW38" s="50"/>
      <c r="FX38" s="59"/>
      <c r="FY38" s="60"/>
      <c r="FZ38" s="17"/>
      <c r="GA38" s="17"/>
      <c r="GB38" s="58"/>
      <c r="GC38" s="50"/>
      <c r="GD38" s="50"/>
      <c r="GE38" s="50"/>
      <c r="GF38" s="50"/>
      <c r="GG38" s="50"/>
      <c r="GH38" s="50"/>
      <c r="GI38" s="59"/>
      <c r="GJ38" s="60"/>
      <c r="GK38" s="17"/>
      <c r="GL38" s="17"/>
      <c r="GM38" s="58"/>
      <c r="GN38" s="50"/>
      <c r="GO38" s="50"/>
      <c r="GP38" s="50"/>
      <c r="GQ38" s="50"/>
      <c r="GR38" s="50"/>
      <c r="GS38" s="50"/>
      <c r="GT38" s="59"/>
      <c r="GU38" s="60"/>
      <c r="GV38" s="17"/>
      <c r="GW38" s="17"/>
      <c r="GX38" s="58"/>
      <c r="GY38" s="50"/>
      <c r="GZ38" s="50"/>
      <c r="HA38" s="50"/>
      <c r="HB38" s="50"/>
      <c r="HC38" s="50"/>
      <c r="HD38" s="50"/>
      <c r="HE38" s="59"/>
      <c r="HF38" s="60"/>
      <c r="HG38" s="17"/>
      <c r="HH38" s="17"/>
      <c r="HI38" s="58"/>
      <c r="HJ38" s="50"/>
      <c r="HK38" s="50"/>
      <c r="HL38" s="50"/>
      <c r="HM38" s="50"/>
      <c r="HN38" s="50"/>
      <c r="HO38" s="50"/>
      <c r="HP38" s="59"/>
      <c r="HQ38" s="60"/>
      <c r="HR38" s="17"/>
      <c r="HS38" s="17"/>
    </row>
    <row r="39" spans="1:227" x14ac:dyDescent="0.3">
      <c r="A39" s="55"/>
      <c r="B39" s="62"/>
      <c r="C39" s="57"/>
      <c r="D39" s="57"/>
      <c r="E39" s="59"/>
      <c r="F39" s="59"/>
      <c r="G39" s="17"/>
      <c r="H39" s="58"/>
      <c r="I39" s="50"/>
      <c r="J39" s="50"/>
      <c r="K39" s="50"/>
      <c r="L39" s="50"/>
      <c r="M39" s="50"/>
      <c r="N39" s="50"/>
      <c r="O39" s="59"/>
      <c r="P39" s="60"/>
      <c r="Q39" s="17"/>
      <c r="R39" s="17"/>
      <c r="S39" s="58"/>
      <c r="T39" s="50"/>
      <c r="U39" s="50"/>
      <c r="V39" s="50"/>
      <c r="W39" s="50"/>
      <c r="X39" s="50"/>
      <c r="Y39" s="50"/>
      <c r="Z39" s="59"/>
      <c r="AA39" s="60"/>
      <c r="AB39" s="17"/>
      <c r="AC39" s="17"/>
      <c r="AD39" s="58"/>
      <c r="AE39" s="50"/>
      <c r="AF39" s="50"/>
      <c r="AG39" s="50"/>
      <c r="AH39" s="50"/>
      <c r="AI39" s="50"/>
      <c r="AJ39" s="50"/>
      <c r="AK39" s="59"/>
      <c r="AL39" s="60"/>
      <c r="AM39" s="17"/>
      <c r="AN39" s="17"/>
      <c r="AO39" s="58"/>
      <c r="AP39" s="50"/>
      <c r="AQ39" s="50"/>
      <c r="AR39" s="50"/>
      <c r="AS39" s="50"/>
      <c r="AT39" s="50"/>
      <c r="AU39" s="50"/>
      <c r="AV39" s="59"/>
      <c r="AW39" s="60"/>
      <c r="AX39" s="17"/>
      <c r="AY39" s="17"/>
      <c r="AZ39" s="58"/>
      <c r="BA39" s="50"/>
      <c r="BB39" s="50"/>
      <c r="BC39" s="50"/>
      <c r="BD39" s="50"/>
      <c r="BE39" s="50"/>
      <c r="BF39" s="50"/>
      <c r="BG39" s="59"/>
      <c r="BH39" s="60"/>
      <c r="BI39" s="17"/>
      <c r="BJ39" s="17"/>
      <c r="BK39" s="58"/>
      <c r="BL39" s="50"/>
      <c r="BM39" s="50"/>
      <c r="BN39" s="50"/>
      <c r="BO39" s="50"/>
      <c r="BP39" s="50"/>
      <c r="BQ39" s="50"/>
      <c r="BR39" s="59"/>
      <c r="BS39" s="60"/>
      <c r="BT39" s="17"/>
      <c r="BU39" s="17"/>
      <c r="BV39" s="58"/>
      <c r="BW39" s="50"/>
      <c r="BX39" s="50"/>
      <c r="BY39" s="50"/>
      <c r="BZ39" s="50"/>
      <c r="CA39" s="50"/>
      <c r="CB39" s="50"/>
      <c r="CC39" s="59"/>
      <c r="CD39" s="60"/>
      <c r="CE39" s="17"/>
      <c r="CF39" s="17"/>
      <c r="CG39" s="58"/>
      <c r="CH39" s="50"/>
      <c r="CI39" s="50"/>
      <c r="CJ39" s="50"/>
      <c r="CK39" s="50"/>
      <c r="CL39" s="50"/>
      <c r="CM39" s="50"/>
      <c r="CN39" s="59"/>
      <c r="CO39" s="60"/>
      <c r="CP39" s="17"/>
      <c r="CQ39" s="17"/>
      <c r="CR39" s="58"/>
      <c r="CS39" s="50"/>
      <c r="CT39" s="50"/>
      <c r="CU39" s="50"/>
      <c r="CV39" s="50"/>
      <c r="CW39" s="50"/>
      <c r="CX39" s="50"/>
      <c r="CY39" s="59"/>
      <c r="CZ39" s="60"/>
      <c r="DA39" s="17"/>
      <c r="DB39" s="17"/>
      <c r="DC39" s="58"/>
      <c r="DD39" s="50"/>
      <c r="DE39" s="50"/>
      <c r="DF39" s="50"/>
      <c r="DG39" s="50"/>
      <c r="DH39" s="50"/>
      <c r="DI39" s="50"/>
      <c r="DJ39" s="59"/>
      <c r="DK39" s="60"/>
      <c r="DL39" s="17"/>
      <c r="DM39" s="17"/>
      <c r="DN39" s="58"/>
      <c r="DO39" s="50"/>
      <c r="DP39" s="50"/>
      <c r="DQ39" s="50"/>
      <c r="DR39" s="50"/>
      <c r="DS39" s="50"/>
      <c r="DT39" s="50"/>
      <c r="DU39" s="59"/>
      <c r="DV39" s="60"/>
      <c r="DW39" s="17"/>
      <c r="DX39" s="17"/>
      <c r="DY39" s="58"/>
      <c r="DZ39" s="50"/>
      <c r="EA39" s="50"/>
      <c r="EB39" s="50"/>
      <c r="EC39" s="50"/>
      <c r="ED39" s="50"/>
      <c r="EE39" s="50"/>
      <c r="EF39" s="59"/>
      <c r="EG39" s="60"/>
      <c r="EH39" s="17"/>
      <c r="EI39" s="17"/>
      <c r="EJ39" s="58"/>
      <c r="EK39" s="50"/>
      <c r="EL39" s="50"/>
      <c r="EM39" s="50"/>
      <c r="EN39" s="50"/>
      <c r="EO39" s="50"/>
      <c r="EP39" s="50"/>
      <c r="EQ39" s="59"/>
      <c r="ER39" s="60"/>
      <c r="ES39" s="17"/>
      <c r="ET39" s="17"/>
      <c r="EU39" s="58"/>
      <c r="EV39" s="50"/>
      <c r="EW39" s="50"/>
      <c r="EX39" s="50"/>
      <c r="EY39" s="50"/>
      <c r="EZ39" s="50"/>
      <c r="FA39" s="50"/>
      <c r="FB39" s="59"/>
      <c r="FC39" s="60"/>
      <c r="FD39" s="17"/>
      <c r="FE39" s="17"/>
      <c r="FF39" s="58"/>
      <c r="FG39" s="50"/>
      <c r="FH39" s="50"/>
      <c r="FI39" s="50"/>
      <c r="FJ39" s="50"/>
      <c r="FK39" s="50"/>
      <c r="FL39" s="50"/>
      <c r="FM39" s="59"/>
      <c r="FN39" s="60"/>
      <c r="FO39" s="17"/>
      <c r="FP39" s="17"/>
      <c r="FQ39" s="58"/>
      <c r="FR39" s="50"/>
      <c r="FS39" s="50"/>
      <c r="FT39" s="50"/>
      <c r="FU39" s="50"/>
      <c r="FV39" s="50"/>
      <c r="FW39" s="50"/>
      <c r="FX39" s="59"/>
      <c r="FY39" s="60"/>
      <c r="FZ39" s="17"/>
      <c r="GA39" s="17"/>
      <c r="GB39" s="58"/>
      <c r="GC39" s="50"/>
      <c r="GD39" s="50"/>
      <c r="GE39" s="50"/>
      <c r="GF39" s="50"/>
      <c r="GG39" s="50"/>
      <c r="GH39" s="50"/>
      <c r="GI39" s="59"/>
      <c r="GJ39" s="60"/>
      <c r="GK39" s="17"/>
      <c r="GL39" s="17"/>
      <c r="GM39" s="58"/>
      <c r="GN39" s="50"/>
      <c r="GO39" s="50"/>
      <c r="GP39" s="50"/>
      <c r="GQ39" s="50"/>
      <c r="GR39" s="50"/>
      <c r="GS39" s="50"/>
      <c r="GT39" s="59"/>
      <c r="GU39" s="60"/>
      <c r="GV39" s="17"/>
      <c r="GW39" s="17"/>
      <c r="GX39" s="58"/>
      <c r="GY39" s="50"/>
      <c r="GZ39" s="50"/>
      <c r="HA39" s="50"/>
      <c r="HB39" s="50"/>
      <c r="HC39" s="50"/>
      <c r="HD39" s="50"/>
      <c r="HE39" s="59"/>
      <c r="HF39" s="60"/>
      <c r="HG39" s="17"/>
      <c r="HH39" s="17"/>
      <c r="HI39" s="58"/>
      <c r="HJ39" s="50"/>
      <c r="HK39" s="50"/>
      <c r="HL39" s="50"/>
      <c r="HM39" s="50"/>
      <c r="HN39" s="50"/>
      <c r="HO39" s="50"/>
      <c r="HP39" s="59"/>
      <c r="HQ39" s="60"/>
      <c r="HR39" s="17"/>
      <c r="HS39" s="17"/>
    </row>
    <row r="40" spans="1:227" x14ac:dyDescent="0.3">
      <c r="A40" s="55"/>
      <c r="B40" s="63"/>
      <c r="C40" s="57"/>
      <c r="D40" s="57"/>
      <c r="E40" s="59"/>
      <c r="F40" s="59"/>
      <c r="G40" s="17"/>
      <c r="H40" s="58"/>
      <c r="I40" s="50"/>
      <c r="J40" s="50"/>
      <c r="K40" s="50"/>
      <c r="L40" s="50"/>
      <c r="M40" s="50"/>
      <c r="N40" s="50"/>
      <c r="O40" s="59"/>
      <c r="P40" s="60"/>
      <c r="Q40" s="17"/>
      <c r="R40" s="17"/>
      <c r="S40" s="58"/>
      <c r="T40" s="50"/>
      <c r="U40" s="50"/>
      <c r="V40" s="50"/>
      <c r="W40" s="50"/>
      <c r="X40" s="50"/>
      <c r="Y40" s="50"/>
      <c r="Z40" s="59"/>
      <c r="AA40" s="60"/>
      <c r="AB40" s="17"/>
      <c r="AC40" s="17"/>
      <c r="AD40" s="58"/>
      <c r="AE40" s="50"/>
      <c r="AF40" s="50"/>
      <c r="AG40" s="50"/>
      <c r="AH40" s="50"/>
      <c r="AI40" s="50"/>
      <c r="AJ40" s="50"/>
      <c r="AK40" s="59"/>
      <c r="AL40" s="60"/>
      <c r="AM40" s="17"/>
      <c r="AN40" s="17"/>
      <c r="AO40" s="58"/>
      <c r="AP40" s="50"/>
      <c r="AQ40" s="50"/>
      <c r="AR40" s="50"/>
      <c r="AS40" s="50"/>
      <c r="AT40" s="50"/>
      <c r="AU40" s="50"/>
      <c r="AV40" s="59"/>
      <c r="AW40" s="60"/>
      <c r="AX40" s="17"/>
      <c r="AY40" s="17"/>
      <c r="AZ40" s="58"/>
      <c r="BA40" s="50"/>
      <c r="BB40" s="50"/>
      <c r="BC40" s="50"/>
      <c r="BD40" s="50"/>
      <c r="BE40" s="50"/>
      <c r="BF40" s="50"/>
      <c r="BG40" s="59"/>
      <c r="BH40" s="60"/>
      <c r="BI40" s="17"/>
      <c r="BJ40" s="17"/>
      <c r="BK40" s="58"/>
      <c r="BL40" s="50"/>
      <c r="BM40" s="50"/>
      <c r="BN40" s="50"/>
      <c r="BO40" s="50"/>
      <c r="BP40" s="50"/>
      <c r="BQ40" s="50"/>
      <c r="BR40" s="59"/>
      <c r="BS40" s="60"/>
      <c r="BT40" s="17"/>
      <c r="BU40" s="17"/>
      <c r="BV40" s="58"/>
      <c r="BW40" s="50"/>
      <c r="BX40" s="50"/>
      <c r="BY40" s="50"/>
      <c r="BZ40" s="50"/>
      <c r="CA40" s="50"/>
      <c r="CB40" s="50"/>
      <c r="CC40" s="59"/>
      <c r="CD40" s="60"/>
      <c r="CE40" s="17"/>
      <c r="CF40" s="17"/>
      <c r="CG40" s="58"/>
      <c r="CH40" s="50"/>
      <c r="CI40" s="50"/>
      <c r="CJ40" s="50"/>
      <c r="CK40" s="50"/>
      <c r="CL40" s="50"/>
      <c r="CM40" s="50"/>
      <c r="CN40" s="59"/>
      <c r="CO40" s="60"/>
      <c r="CP40" s="17"/>
      <c r="CQ40" s="17"/>
      <c r="CR40" s="58"/>
      <c r="CS40" s="50"/>
      <c r="CT40" s="50"/>
      <c r="CU40" s="50"/>
      <c r="CV40" s="50"/>
      <c r="CW40" s="50"/>
      <c r="CX40" s="50"/>
      <c r="CY40" s="59"/>
      <c r="CZ40" s="60"/>
      <c r="DA40" s="17"/>
      <c r="DB40" s="17"/>
      <c r="DC40" s="58"/>
      <c r="DD40" s="50"/>
      <c r="DE40" s="50"/>
      <c r="DF40" s="50"/>
      <c r="DG40" s="50"/>
      <c r="DH40" s="50"/>
      <c r="DI40" s="50"/>
      <c r="DJ40" s="59"/>
      <c r="DK40" s="60"/>
      <c r="DL40" s="17"/>
      <c r="DM40" s="17"/>
      <c r="DN40" s="58"/>
      <c r="DO40" s="50"/>
      <c r="DP40" s="50"/>
      <c r="DQ40" s="50"/>
      <c r="DR40" s="50"/>
      <c r="DS40" s="50"/>
      <c r="DT40" s="50"/>
      <c r="DU40" s="59"/>
      <c r="DV40" s="60"/>
      <c r="DW40" s="17"/>
      <c r="DX40" s="17"/>
      <c r="DY40" s="58"/>
      <c r="DZ40" s="50"/>
      <c r="EA40" s="50"/>
      <c r="EB40" s="50"/>
      <c r="EC40" s="50"/>
      <c r="ED40" s="50"/>
      <c r="EE40" s="50"/>
      <c r="EF40" s="59"/>
      <c r="EG40" s="60"/>
      <c r="EH40" s="17"/>
      <c r="EI40" s="17"/>
      <c r="EJ40" s="58"/>
      <c r="EK40" s="50"/>
      <c r="EL40" s="50"/>
      <c r="EM40" s="50"/>
      <c r="EN40" s="50"/>
      <c r="EO40" s="50"/>
      <c r="EP40" s="50"/>
      <c r="EQ40" s="59"/>
      <c r="ER40" s="60"/>
      <c r="ES40" s="17"/>
      <c r="ET40" s="17"/>
      <c r="EU40" s="58"/>
      <c r="EV40" s="50"/>
      <c r="EW40" s="50"/>
      <c r="EX40" s="50"/>
      <c r="EY40" s="50"/>
      <c r="EZ40" s="50"/>
      <c r="FA40" s="50"/>
      <c r="FB40" s="59"/>
      <c r="FC40" s="60"/>
      <c r="FD40" s="17"/>
      <c r="FE40" s="17"/>
      <c r="FF40" s="58"/>
      <c r="FG40" s="50"/>
      <c r="FH40" s="50"/>
      <c r="FI40" s="50"/>
      <c r="FJ40" s="50"/>
      <c r="FK40" s="50"/>
      <c r="FL40" s="50"/>
      <c r="FM40" s="59"/>
      <c r="FN40" s="60"/>
      <c r="FO40" s="17"/>
      <c r="FP40" s="17"/>
      <c r="FQ40" s="58"/>
      <c r="FR40" s="50"/>
      <c r="FS40" s="50"/>
      <c r="FT40" s="50"/>
      <c r="FU40" s="50"/>
      <c r="FV40" s="50"/>
      <c r="FW40" s="50"/>
      <c r="FX40" s="59"/>
      <c r="FY40" s="60"/>
      <c r="FZ40" s="17"/>
      <c r="GA40" s="17"/>
      <c r="GB40" s="58"/>
      <c r="GC40" s="50"/>
      <c r="GD40" s="50"/>
      <c r="GE40" s="50"/>
      <c r="GF40" s="50"/>
      <c r="GG40" s="50"/>
      <c r="GH40" s="50"/>
      <c r="GI40" s="59"/>
      <c r="GJ40" s="60"/>
      <c r="GK40" s="17"/>
      <c r="GL40" s="17"/>
      <c r="GM40" s="58"/>
      <c r="GN40" s="50"/>
      <c r="GO40" s="50"/>
      <c r="GP40" s="50"/>
      <c r="GQ40" s="50"/>
      <c r="GR40" s="50"/>
      <c r="GS40" s="50"/>
      <c r="GT40" s="59"/>
      <c r="GU40" s="60"/>
      <c r="GV40" s="17"/>
      <c r="GW40" s="17"/>
      <c r="GX40" s="58"/>
      <c r="GY40" s="50"/>
      <c r="GZ40" s="50"/>
      <c r="HA40" s="50"/>
      <c r="HB40" s="50"/>
      <c r="HC40" s="50"/>
      <c r="HD40" s="50"/>
      <c r="HE40" s="59"/>
      <c r="HF40" s="60"/>
      <c r="HG40" s="17"/>
      <c r="HH40" s="17"/>
      <c r="HI40" s="58"/>
      <c r="HJ40" s="50"/>
      <c r="HK40" s="50"/>
      <c r="HL40" s="50"/>
      <c r="HM40" s="50"/>
      <c r="HN40" s="50"/>
      <c r="HO40" s="50"/>
      <c r="HP40" s="59"/>
      <c r="HQ40" s="60"/>
      <c r="HR40" s="17"/>
      <c r="HS40" s="17"/>
    </row>
    <row r="41" spans="1:227" x14ac:dyDescent="0.3">
      <c r="A41" s="55"/>
      <c r="B41" s="56"/>
      <c r="C41" s="57"/>
      <c r="D41" s="57"/>
      <c r="E41" s="59"/>
      <c r="F41" s="59"/>
      <c r="G41" s="17"/>
      <c r="H41" s="58"/>
      <c r="I41" s="50"/>
      <c r="J41" s="50"/>
      <c r="K41" s="50"/>
      <c r="L41" s="50"/>
      <c r="M41" s="50"/>
      <c r="N41" s="50"/>
      <c r="O41" s="59"/>
      <c r="P41" s="60"/>
      <c r="Q41" s="17"/>
      <c r="R41" s="17"/>
      <c r="S41" s="58"/>
      <c r="T41" s="50"/>
      <c r="U41" s="50"/>
      <c r="V41" s="50"/>
      <c r="W41" s="50"/>
      <c r="X41" s="50"/>
      <c r="Y41" s="50"/>
      <c r="Z41" s="59"/>
      <c r="AA41" s="60"/>
      <c r="AB41" s="17"/>
      <c r="AC41" s="17"/>
      <c r="AD41" s="58"/>
      <c r="AE41" s="50"/>
      <c r="AF41" s="50"/>
      <c r="AG41" s="50"/>
      <c r="AH41" s="50"/>
      <c r="AI41" s="50"/>
      <c r="AJ41" s="50"/>
      <c r="AK41" s="59"/>
      <c r="AL41" s="60"/>
      <c r="AM41" s="17"/>
      <c r="AN41" s="17"/>
      <c r="AO41" s="58"/>
      <c r="AP41" s="50"/>
      <c r="AQ41" s="50"/>
      <c r="AR41" s="50"/>
      <c r="AS41" s="50"/>
      <c r="AT41" s="50"/>
      <c r="AU41" s="50"/>
      <c r="AV41" s="59"/>
      <c r="AW41" s="60"/>
      <c r="AX41" s="17"/>
      <c r="AY41" s="17"/>
      <c r="AZ41" s="58"/>
      <c r="BA41" s="50"/>
      <c r="BB41" s="50"/>
      <c r="BC41" s="50"/>
      <c r="BD41" s="50"/>
      <c r="BE41" s="50"/>
      <c r="BF41" s="50"/>
      <c r="BG41" s="59"/>
      <c r="BH41" s="60"/>
      <c r="BI41" s="17"/>
      <c r="BJ41" s="17"/>
      <c r="BK41" s="58"/>
      <c r="BL41" s="50"/>
      <c r="BM41" s="50"/>
      <c r="BN41" s="50"/>
      <c r="BO41" s="50"/>
      <c r="BP41" s="50"/>
      <c r="BQ41" s="50"/>
      <c r="BR41" s="59"/>
      <c r="BS41" s="60"/>
      <c r="BT41" s="17"/>
      <c r="BU41" s="17"/>
      <c r="BV41" s="58"/>
      <c r="BW41" s="50"/>
      <c r="BX41" s="50"/>
      <c r="BY41" s="50"/>
      <c r="BZ41" s="50"/>
      <c r="CA41" s="50"/>
      <c r="CB41" s="50"/>
      <c r="CC41" s="59"/>
      <c r="CD41" s="60"/>
      <c r="CE41" s="17"/>
      <c r="CF41" s="17"/>
      <c r="CG41" s="58"/>
      <c r="CH41" s="50"/>
      <c r="CI41" s="50"/>
      <c r="CJ41" s="50"/>
      <c r="CK41" s="50"/>
      <c r="CL41" s="50"/>
      <c r="CM41" s="50"/>
      <c r="CN41" s="59"/>
      <c r="CO41" s="60"/>
      <c r="CP41" s="17"/>
      <c r="CQ41" s="17"/>
      <c r="CR41" s="58"/>
      <c r="CS41" s="50"/>
      <c r="CT41" s="50"/>
      <c r="CU41" s="50"/>
      <c r="CV41" s="50"/>
      <c r="CW41" s="50"/>
      <c r="CX41" s="50"/>
      <c r="CY41" s="59"/>
      <c r="CZ41" s="60"/>
      <c r="DA41" s="17"/>
      <c r="DB41" s="17"/>
      <c r="DC41" s="58"/>
      <c r="DD41" s="50"/>
      <c r="DE41" s="50"/>
      <c r="DF41" s="50"/>
      <c r="DG41" s="50"/>
      <c r="DH41" s="50"/>
      <c r="DI41" s="50"/>
      <c r="DJ41" s="59"/>
      <c r="DK41" s="60"/>
      <c r="DL41" s="17"/>
      <c r="DM41" s="17"/>
      <c r="DN41" s="58"/>
      <c r="DO41" s="50"/>
      <c r="DP41" s="50"/>
      <c r="DQ41" s="50"/>
      <c r="DR41" s="50"/>
      <c r="DS41" s="50"/>
      <c r="DT41" s="50"/>
      <c r="DU41" s="59"/>
      <c r="DV41" s="60"/>
      <c r="DW41" s="17"/>
      <c r="DX41" s="17"/>
      <c r="DY41" s="58"/>
      <c r="DZ41" s="50"/>
      <c r="EA41" s="50"/>
      <c r="EB41" s="50"/>
      <c r="EC41" s="50"/>
      <c r="ED41" s="50"/>
      <c r="EE41" s="50"/>
      <c r="EF41" s="59"/>
      <c r="EG41" s="60"/>
      <c r="EH41" s="17"/>
      <c r="EI41" s="17"/>
      <c r="EJ41" s="58"/>
      <c r="EK41" s="50"/>
      <c r="EL41" s="50"/>
      <c r="EM41" s="50"/>
      <c r="EN41" s="50"/>
      <c r="EO41" s="50"/>
      <c r="EP41" s="50"/>
      <c r="EQ41" s="59"/>
      <c r="ER41" s="60"/>
      <c r="ES41" s="17"/>
      <c r="ET41" s="17"/>
      <c r="EU41" s="58"/>
      <c r="EV41" s="50"/>
      <c r="EW41" s="50"/>
      <c r="EX41" s="50"/>
      <c r="EY41" s="50"/>
      <c r="EZ41" s="50"/>
      <c r="FA41" s="50"/>
      <c r="FB41" s="59"/>
      <c r="FC41" s="60"/>
      <c r="FD41" s="17"/>
      <c r="FE41" s="17"/>
      <c r="FF41" s="58"/>
      <c r="FG41" s="50"/>
      <c r="FH41" s="50"/>
      <c r="FI41" s="50"/>
      <c r="FJ41" s="50"/>
      <c r="FK41" s="50"/>
      <c r="FL41" s="50"/>
      <c r="FM41" s="59"/>
      <c r="FN41" s="60"/>
      <c r="FO41" s="17"/>
      <c r="FP41" s="17"/>
      <c r="FQ41" s="58"/>
      <c r="FR41" s="50"/>
      <c r="FS41" s="50"/>
      <c r="FT41" s="50"/>
      <c r="FU41" s="50"/>
      <c r="FV41" s="50"/>
      <c r="FW41" s="50"/>
      <c r="FX41" s="59"/>
      <c r="FY41" s="60"/>
      <c r="FZ41" s="17"/>
      <c r="GA41" s="17"/>
      <c r="GB41" s="58"/>
      <c r="GC41" s="50"/>
      <c r="GD41" s="50"/>
      <c r="GE41" s="50"/>
      <c r="GF41" s="50"/>
      <c r="GG41" s="50"/>
      <c r="GH41" s="50"/>
      <c r="GI41" s="59"/>
      <c r="GJ41" s="60"/>
      <c r="GK41" s="17"/>
      <c r="GL41" s="17"/>
      <c r="GM41" s="58"/>
      <c r="GN41" s="50"/>
      <c r="GO41" s="50"/>
      <c r="GP41" s="50"/>
      <c r="GQ41" s="50"/>
      <c r="GR41" s="50"/>
      <c r="GS41" s="50"/>
      <c r="GT41" s="59"/>
      <c r="GU41" s="60"/>
      <c r="GV41" s="17"/>
      <c r="GW41" s="17"/>
      <c r="GX41" s="58"/>
      <c r="GY41" s="50"/>
      <c r="GZ41" s="50"/>
      <c r="HA41" s="50"/>
      <c r="HB41" s="50"/>
      <c r="HC41" s="50"/>
      <c r="HD41" s="50"/>
      <c r="HE41" s="59"/>
      <c r="HF41" s="60"/>
      <c r="HG41" s="17"/>
      <c r="HH41" s="17"/>
      <c r="HI41" s="58"/>
      <c r="HJ41" s="50"/>
      <c r="HK41" s="50"/>
      <c r="HL41" s="50"/>
      <c r="HM41" s="50"/>
      <c r="HN41" s="50"/>
      <c r="HO41" s="50"/>
      <c r="HP41" s="59"/>
      <c r="HQ41" s="60"/>
      <c r="HR41" s="17"/>
      <c r="HS41" s="17"/>
    </row>
    <row r="42" spans="1:227" x14ac:dyDescent="0.3">
      <c r="A42" s="55"/>
      <c r="B42" s="56"/>
      <c r="C42" s="57"/>
      <c r="D42" s="57"/>
      <c r="E42" s="59"/>
      <c r="F42" s="59"/>
      <c r="G42" s="17"/>
      <c r="H42" s="58"/>
      <c r="I42" s="50"/>
      <c r="J42" s="50"/>
      <c r="K42" s="50"/>
      <c r="L42" s="50"/>
      <c r="M42" s="50"/>
      <c r="N42" s="50"/>
      <c r="O42" s="59"/>
      <c r="P42" s="60"/>
      <c r="Q42" s="17"/>
      <c r="R42" s="17"/>
      <c r="S42" s="58"/>
      <c r="T42" s="50"/>
      <c r="U42" s="50"/>
      <c r="V42" s="50"/>
      <c r="W42" s="50"/>
      <c r="X42" s="50"/>
      <c r="Y42" s="50"/>
      <c r="Z42" s="59"/>
      <c r="AA42" s="60"/>
      <c r="AB42" s="17"/>
      <c r="AC42" s="17"/>
      <c r="AD42" s="58"/>
      <c r="AE42" s="50"/>
      <c r="AF42" s="50"/>
      <c r="AG42" s="50"/>
      <c r="AH42" s="50"/>
      <c r="AI42" s="50"/>
      <c r="AJ42" s="50"/>
      <c r="AK42" s="59"/>
      <c r="AL42" s="60"/>
      <c r="AM42" s="17"/>
      <c r="AN42" s="17"/>
      <c r="AO42" s="58"/>
      <c r="AP42" s="50"/>
      <c r="AQ42" s="50"/>
      <c r="AR42" s="50"/>
      <c r="AS42" s="50"/>
      <c r="AT42" s="50"/>
      <c r="AU42" s="50"/>
      <c r="AV42" s="59"/>
      <c r="AW42" s="60"/>
      <c r="AX42" s="17"/>
      <c r="AY42" s="17"/>
      <c r="AZ42" s="58"/>
      <c r="BA42" s="50"/>
      <c r="BB42" s="50"/>
      <c r="BC42" s="50"/>
      <c r="BD42" s="50"/>
      <c r="BE42" s="50"/>
      <c r="BF42" s="50"/>
      <c r="BG42" s="59"/>
      <c r="BH42" s="60"/>
      <c r="BI42" s="17"/>
      <c r="BJ42" s="17"/>
      <c r="BK42" s="58"/>
      <c r="BL42" s="50"/>
      <c r="BM42" s="50"/>
      <c r="BN42" s="50"/>
      <c r="BO42" s="50"/>
      <c r="BP42" s="50"/>
      <c r="BQ42" s="50"/>
      <c r="BR42" s="59"/>
      <c r="BS42" s="60"/>
      <c r="BT42" s="17"/>
      <c r="BU42" s="17"/>
      <c r="BV42" s="58"/>
      <c r="BW42" s="50"/>
      <c r="BX42" s="50"/>
      <c r="BY42" s="50"/>
      <c r="BZ42" s="50"/>
      <c r="CA42" s="50"/>
      <c r="CB42" s="50"/>
      <c r="CC42" s="59"/>
      <c r="CD42" s="60"/>
      <c r="CE42" s="17"/>
      <c r="CF42" s="17"/>
      <c r="CG42" s="58"/>
      <c r="CH42" s="50"/>
      <c r="CI42" s="50"/>
      <c r="CJ42" s="50"/>
      <c r="CK42" s="50"/>
      <c r="CL42" s="50"/>
      <c r="CM42" s="50"/>
      <c r="CN42" s="59"/>
      <c r="CO42" s="60"/>
      <c r="CP42" s="17"/>
      <c r="CQ42" s="17"/>
      <c r="CR42" s="58"/>
      <c r="CS42" s="50"/>
      <c r="CT42" s="50"/>
      <c r="CU42" s="50"/>
      <c r="CV42" s="50"/>
      <c r="CW42" s="50"/>
      <c r="CX42" s="50"/>
      <c r="CY42" s="59"/>
      <c r="CZ42" s="60"/>
      <c r="DA42" s="17"/>
      <c r="DB42" s="17"/>
      <c r="DC42" s="58"/>
      <c r="DD42" s="50"/>
      <c r="DE42" s="50"/>
      <c r="DF42" s="50"/>
      <c r="DG42" s="50"/>
      <c r="DH42" s="50"/>
      <c r="DI42" s="50"/>
      <c r="DJ42" s="59"/>
      <c r="DK42" s="60"/>
      <c r="DL42" s="17"/>
      <c r="DM42" s="17"/>
      <c r="DN42" s="58"/>
      <c r="DO42" s="50"/>
      <c r="DP42" s="50"/>
      <c r="DQ42" s="50"/>
      <c r="DR42" s="50"/>
      <c r="DS42" s="50"/>
      <c r="DT42" s="50"/>
      <c r="DU42" s="59"/>
      <c r="DV42" s="60"/>
      <c r="DW42" s="17"/>
      <c r="DX42" s="17"/>
      <c r="DY42" s="58"/>
      <c r="DZ42" s="50"/>
      <c r="EA42" s="50"/>
      <c r="EB42" s="50"/>
      <c r="EC42" s="50"/>
      <c r="ED42" s="50"/>
      <c r="EE42" s="50"/>
      <c r="EF42" s="59"/>
      <c r="EG42" s="60"/>
      <c r="EH42" s="17"/>
      <c r="EI42" s="17"/>
      <c r="EJ42" s="58"/>
      <c r="EK42" s="50"/>
      <c r="EL42" s="50"/>
      <c r="EM42" s="50"/>
      <c r="EN42" s="50"/>
      <c r="EO42" s="50"/>
      <c r="EP42" s="50"/>
      <c r="EQ42" s="59"/>
      <c r="ER42" s="60"/>
      <c r="ES42" s="17"/>
      <c r="ET42" s="17"/>
      <c r="EU42" s="58"/>
      <c r="EV42" s="50"/>
      <c r="EW42" s="50"/>
      <c r="EX42" s="50"/>
      <c r="EY42" s="50"/>
      <c r="EZ42" s="50"/>
      <c r="FA42" s="50"/>
      <c r="FB42" s="59"/>
      <c r="FC42" s="60"/>
      <c r="FD42" s="17"/>
      <c r="FE42" s="17"/>
      <c r="FF42" s="58"/>
      <c r="FG42" s="50"/>
      <c r="FH42" s="50"/>
      <c r="FI42" s="50"/>
      <c r="FJ42" s="50"/>
      <c r="FK42" s="50"/>
      <c r="FL42" s="50"/>
      <c r="FM42" s="59"/>
      <c r="FN42" s="60"/>
      <c r="FO42" s="17"/>
      <c r="FP42" s="17"/>
      <c r="FQ42" s="58"/>
      <c r="FR42" s="50"/>
      <c r="FS42" s="50"/>
      <c r="FT42" s="50"/>
      <c r="FU42" s="50"/>
      <c r="FV42" s="50"/>
      <c r="FW42" s="50"/>
      <c r="FX42" s="59"/>
      <c r="FY42" s="60"/>
      <c r="FZ42" s="17"/>
      <c r="GA42" s="17"/>
      <c r="GB42" s="58"/>
      <c r="GC42" s="50"/>
      <c r="GD42" s="50"/>
      <c r="GE42" s="50"/>
      <c r="GF42" s="50"/>
      <c r="GG42" s="50"/>
      <c r="GH42" s="50"/>
      <c r="GI42" s="59"/>
      <c r="GJ42" s="60"/>
      <c r="GK42" s="17"/>
      <c r="GL42" s="17"/>
      <c r="GM42" s="58"/>
      <c r="GN42" s="50"/>
      <c r="GO42" s="50"/>
      <c r="GP42" s="50"/>
      <c r="GQ42" s="50"/>
      <c r="GR42" s="50"/>
      <c r="GS42" s="50"/>
      <c r="GT42" s="59"/>
      <c r="GU42" s="60"/>
      <c r="GV42" s="17"/>
      <c r="GW42" s="17"/>
      <c r="GX42" s="58"/>
      <c r="GY42" s="50"/>
      <c r="GZ42" s="50"/>
      <c r="HA42" s="50"/>
      <c r="HB42" s="50"/>
      <c r="HC42" s="50"/>
      <c r="HD42" s="50"/>
      <c r="HE42" s="59"/>
      <c r="HF42" s="60"/>
      <c r="HG42" s="17"/>
      <c r="HH42" s="17"/>
      <c r="HI42" s="58"/>
      <c r="HJ42" s="50"/>
      <c r="HK42" s="50"/>
      <c r="HL42" s="50"/>
      <c r="HM42" s="50"/>
      <c r="HN42" s="50"/>
      <c r="HO42" s="50"/>
      <c r="HP42" s="59"/>
      <c r="HQ42" s="60"/>
      <c r="HR42" s="17"/>
      <c r="HS42" s="17"/>
    </row>
    <row r="43" spans="1:227" x14ac:dyDescent="0.3">
      <c r="A43" s="55"/>
      <c r="B43" s="56"/>
      <c r="C43" s="57"/>
      <c r="D43" s="57"/>
      <c r="E43" s="59"/>
      <c r="F43" s="59"/>
      <c r="G43" s="17"/>
      <c r="H43" s="58"/>
      <c r="I43" s="50"/>
      <c r="J43" s="50"/>
      <c r="K43" s="50"/>
      <c r="L43" s="50"/>
      <c r="M43" s="50"/>
      <c r="N43" s="50"/>
      <c r="O43" s="59"/>
      <c r="P43" s="60"/>
      <c r="Q43" s="17"/>
      <c r="R43" s="17"/>
      <c r="S43" s="58"/>
      <c r="T43" s="50"/>
      <c r="U43" s="50"/>
      <c r="V43" s="50"/>
      <c r="W43" s="50"/>
      <c r="X43" s="50"/>
      <c r="Y43" s="50"/>
      <c r="Z43" s="59"/>
      <c r="AA43" s="60"/>
      <c r="AB43" s="17"/>
      <c r="AC43" s="17"/>
      <c r="AD43" s="58"/>
      <c r="AE43" s="50"/>
      <c r="AF43" s="50"/>
      <c r="AG43" s="50"/>
      <c r="AH43" s="50"/>
      <c r="AI43" s="50"/>
      <c r="AJ43" s="50"/>
      <c r="AK43" s="59"/>
      <c r="AL43" s="60"/>
      <c r="AM43" s="17"/>
      <c r="AN43" s="17"/>
      <c r="AO43" s="58"/>
      <c r="AP43" s="50"/>
      <c r="AQ43" s="50"/>
      <c r="AR43" s="50"/>
      <c r="AS43" s="50"/>
      <c r="AT43" s="50"/>
      <c r="AU43" s="50"/>
      <c r="AV43" s="59"/>
      <c r="AW43" s="60"/>
      <c r="AX43" s="17"/>
      <c r="AY43" s="17"/>
      <c r="AZ43" s="58"/>
      <c r="BA43" s="50"/>
      <c r="BB43" s="50"/>
      <c r="BC43" s="50"/>
      <c r="BD43" s="50"/>
      <c r="BE43" s="50"/>
      <c r="BF43" s="50"/>
      <c r="BG43" s="59"/>
      <c r="BH43" s="60"/>
      <c r="BI43" s="17"/>
      <c r="BJ43" s="17"/>
      <c r="BK43" s="58"/>
      <c r="BL43" s="50"/>
      <c r="BM43" s="50"/>
      <c r="BN43" s="50"/>
      <c r="BO43" s="50"/>
      <c r="BP43" s="50"/>
      <c r="BQ43" s="50"/>
      <c r="BR43" s="59"/>
      <c r="BS43" s="60"/>
      <c r="BT43" s="17"/>
      <c r="BU43" s="17"/>
      <c r="BV43" s="58"/>
      <c r="BW43" s="50"/>
      <c r="BX43" s="50"/>
      <c r="BY43" s="50"/>
      <c r="BZ43" s="50"/>
      <c r="CA43" s="50"/>
      <c r="CB43" s="50"/>
      <c r="CC43" s="59"/>
      <c r="CD43" s="60"/>
      <c r="CE43" s="17"/>
      <c r="CF43" s="17"/>
      <c r="CG43" s="58"/>
      <c r="CH43" s="50"/>
      <c r="CI43" s="50"/>
      <c r="CJ43" s="50"/>
      <c r="CK43" s="50"/>
      <c r="CL43" s="50"/>
      <c r="CM43" s="50"/>
      <c r="CN43" s="59"/>
      <c r="CO43" s="60"/>
      <c r="CP43" s="17"/>
      <c r="CQ43" s="17"/>
      <c r="CR43" s="58"/>
      <c r="CS43" s="50"/>
      <c r="CT43" s="50"/>
      <c r="CU43" s="50"/>
      <c r="CV43" s="50"/>
      <c r="CW43" s="50"/>
      <c r="CX43" s="50"/>
      <c r="CY43" s="59"/>
      <c r="CZ43" s="60"/>
      <c r="DA43" s="17"/>
      <c r="DB43" s="17"/>
      <c r="DC43" s="58"/>
      <c r="DD43" s="50"/>
      <c r="DE43" s="50"/>
      <c r="DF43" s="50"/>
      <c r="DG43" s="50"/>
      <c r="DH43" s="50"/>
      <c r="DI43" s="50"/>
      <c r="DJ43" s="59"/>
      <c r="DK43" s="60"/>
      <c r="DL43" s="17"/>
      <c r="DM43" s="17"/>
      <c r="DN43" s="58"/>
      <c r="DO43" s="50"/>
      <c r="DP43" s="50"/>
      <c r="DQ43" s="50"/>
      <c r="DR43" s="50"/>
      <c r="DS43" s="50"/>
      <c r="DT43" s="50"/>
      <c r="DU43" s="59"/>
      <c r="DV43" s="60"/>
      <c r="DW43" s="17"/>
      <c r="DX43" s="17"/>
      <c r="DY43" s="58"/>
      <c r="DZ43" s="50"/>
      <c r="EA43" s="50"/>
      <c r="EB43" s="50"/>
      <c r="EC43" s="50"/>
      <c r="ED43" s="50"/>
      <c r="EE43" s="50"/>
      <c r="EF43" s="59"/>
      <c r="EG43" s="60"/>
      <c r="EH43" s="17"/>
      <c r="EI43" s="17"/>
      <c r="EJ43" s="58"/>
      <c r="EK43" s="50"/>
      <c r="EL43" s="50"/>
      <c r="EM43" s="50"/>
      <c r="EN43" s="50"/>
      <c r="EO43" s="50"/>
      <c r="EP43" s="50"/>
      <c r="EQ43" s="59"/>
      <c r="ER43" s="60"/>
      <c r="ES43" s="17"/>
      <c r="ET43" s="17"/>
      <c r="EU43" s="58"/>
      <c r="EV43" s="50"/>
      <c r="EW43" s="50"/>
      <c r="EX43" s="50"/>
      <c r="EY43" s="50"/>
      <c r="EZ43" s="50"/>
      <c r="FA43" s="50"/>
      <c r="FB43" s="59"/>
      <c r="FC43" s="60"/>
      <c r="FD43" s="17"/>
      <c r="FE43" s="17"/>
      <c r="FF43" s="58"/>
      <c r="FG43" s="50"/>
      <c r="FH43" s="50"/>
      <c r="FI43" s="50"/>
      <c r="FJ43" s="50"/>
      <c r="FK43" s="50"/>
      <c r="FL43" s="50"/>
      <c r="FM43" s="59"/>
      <c r="FN43" s="60"/>
      <c r="FO43" s="17"/>
      <c r="FP43" s="17"/>
      <c r="FQ43" s="58"/>
      <c r="FR43" s="50"/>
      <c r="FS43" s="50"/>
      <c r="FT43" s="50"/>
      <c r="FU43" s="50"/>
      <c r="FV43" s="50"/>
      <c r="FW43" s="50"/>
      <c r="FX43" s="59"/>
      <c r="FY43" s="60"/>
      <c r="FZ43" s="17"/>
      <c r="GA43" s="17"/>
      <c r="GB43" s="58"/>
      <c r="GC43" s="50"/>
      <c r="GD43" s="50"/>
      <c r="GE43" s="50"/>
      <c r="GF43" s="50"/>
      <c r="GG43" s="50"/>
      <c r="GH43" s="50"/>
      <c r="GI43" s="59"/>
      <c r="GJ43" s="60"/>
      <c r="GK43" s="17"/>
      <c r="GL43" s="17"/>
      <c r="GM43" s="58"/>
      <c r="GN43" s="50"/>
      <c r="GO43" s="50"/>
      <c r="GP43" s="50"/>
      <c r="GQ43" s="50"/>
      <c r="GR43" s="50"/>
      <c r="GS43" s="50"/>
      <c r="GT43" s="59"/>
      <c r="GU43" s="60"/>
      <c r="GV43" s="17"/>
      <c r="GW43" s="17"/>
      <c r="GX43" s="58"/>
      <c r="GY43" s="50"/>
      <c r="GZ43" s="50"/>
      <c r="HA43" s="50"/>
      <c r="HB43" s="50"/>
      <c r="HC43" s="50"/>
      <c r="HD43" s="50"/>
      <c r="HE43" s="59"/>
      <c r="HF43" s="60"/>
      <c r="HG43" s="17"/>
      <c r="HH43" s="17"/>
      <c r="HI43" s="58"/>
      <c r="HJ43" s="50"/>
      <c r="HK43" s="50"/>
      <c r="HL43" s="50"/>
      <c r="HM43" s="50"/>
      <c r="HN43" s="50"/>
      <c r="HO43" s="50"/>
      <c r="HP43" s="59"/>
      <c r="HQ43" s="60"/>
      <c r="HR43" s="17"/>
      <c r="HS43" s="17"/>
    </row>
    <row r="44" spans="1:227" x14ac:dyDescent="0.3">
      <c r="A44" s="55"/>
      <c r="B44" s="56"/>
      <c r="C44" s="57"/>
      <c r="D44" s="57"/>
      <c r="E44" s="59"/>
      <c r="F44" s="59"/>
      <c r="G44" s="17"/>
      <c r="H44" s="58"/>
      <c r="I44" s="50"/>
      <c r="J44" s="50"/>
      <c r="K44" s="50"/>
      <c r="L44" s="50"/>
      <c r="M44" s="50"/>
      <c r="N44" s="50"/>
      <c r="O44" s="59"/>
      <c r="P44" s="60"/>
      <c r="Q44" s="17"/>
      <c r="R44" s="17"/>
      <c r="S44" s="58"/>
      <c r="T44" s="50"/>
      <c r="U44" s="50"/>
      <c r="V44" s="50"/>
      <c r="W44" s="50"/>
      <c r="X44" s="50"/>
      <c r="Y44" s="50"/>
      <c r="Z44" s="59"/>
      <c r="AA44" s="60"/>
      <c r="AB44" s="17"/>
      <c r="AC44" s="17"/>
      <c r="AD44" s="58"/>
      <c r="AE44" s="50"/>
      <c r="AF44" s="50"/>
      <c r="AG44" s="50"/>
      <c r="AH44" s="50"/>
      <c r="AI44" s="50"/>
      <c r="AJ44" s="50"/>
      <c r="AK44" s="59"/>
      <c r="AL44" s="60"/>
      <c r="AM44" s="17"/>
      <c r="AN44" s="17"/>
      <c r="AO44" s="58"/>
      <c r="AP44" s="50"/>
      <c r="AQ44" s="50"/>
      <c r="AR44" s="50"/>
      <c r="AS44" s="50"/>
      <c r="AT44" s="50"/>
      <c r="AU44" s="50"/>
      <c r="AV44" s="59"/>
      <c r="AW44" s="60"/>
      <c r="AX44" s="17"/>
      <c r="AY44" s="17"/>
      <c r="AZ44" s="58"/>
      <c r="BA44" s="50"/>
      <c r="BB44" s="50"/>
      <c r="BC44" s="50"/>
      <c r="BD44" s="50"/>
      <c r="BE44" s="50"/>
      <c r="BF44" s="50"/>
      <c r="BG44" s="59"/>
      <c r="BH44" s="60"/>
      <c r="BI44" s="17"/>
      <c r="BJ44" s="17"/>
      <c r="BK44" s="58"/>
      <c r="BL44" s="50"/>
      <c r="BM44" s="50"/>
      <c r="BN44" s="50"/>
      <c r="BO44" s="50"/>
      <c r="BP44" s="50"/>
      <c r="BQ44" s="50"/>
      <c r="BR44" s="59"/>
      <c r="BS44" s="60"/>
      <c r="BT44" s="17"/>
      <c r="BU44" s="17"/>
      <c r="BV44" s="58"/>
      <c r="BW44" s="50"/>
      <c r="BX44" s="50"/>
      <c r="BY44" s="50"/>
      <c r="BZ44" s="50"/>
      <c r="CA44" s="50"/>
      <c r="CB44" s="50"/>
      <c r="CC44" s="59"/>
      <c r="CD44" s="60"/>
      <c r="CE44" s="17"/>
      <c r="CF44" s="17"/>
      <c r="CG44" s="58"/>
      <c r="CH44" s="50"/>
      <c r="CI44" s="50"/>
      <c r="CJ44" s="50"/>
      <c r="CK44" s="50"/>
      <c r="CL44" s="50"/>
      <c r="CM44" s="50"/>
      <c r="CN44" s="59"/>
      <c r="CO44" s="60"/>
      <c r="CP44" s="17"/>
      <c r="CQ44" s="17"/>
      <c r="CR44" s="58"/>
      <c r="CS44" s="50"/>
      <c r="CT44" s="50"/>
      <c r="CU44" s="50"/>
      <c r="CV44" s="50"/>
      <c r="CW44" s="50"/>
      <c r="CX44" s="50"/>
      <c r="CY44" s="59"/>
      <c r="CZ44" s="60"/>
      <c r="DA44" s="17"/>
      <c r="DB44" s="17"/>
      <c r="DC44" s="58"/>
      <c r="DD44" s="50"/>
      <c r="DE44" s="50"/>
      <c r="DF44" s="50"/>
      <c r="DG44" s="50"/>
      <c r="DH44" s="50"/>
      <c r="DI44" s="50"/>
      <c r="DJ44" s="59"/>
      <c r="DK44" s="60"/>
      <c r="DL44" s="17"/>
      <c r="DM44" s="17"/>
      <c r="DN44" s="58"/>
      <c r="DO44" s="50"/>
      <c r="DP44" s="50"/>
      <c r="DQ44" s="50"/>
      <c r="DR44" s="50"/>
      <c r="DS44" s="50"/>
      <c r="DT44" s="50"/>
      <c r="DU44" s="59"/>
      <c r="DV44" s="60"/>
      <c r="DW44" s="17"/>
      <c r="DX44" s="17"/>
      <c r="DY44" s="58"/>
      <c r="DZ44" s="50"/>
      <c r="EA44" s="50"/>
      <c r="EB44" s="50"/>
      <c r="EC44" s="50"/>
      <c r="ED44" s="50"/>
      <c r="EE44" s="50"/>
      <c r="EF44" s="59"/>
      <c r="EG44" s="60"/>
      <c r="EH44" s="17"/>
      <c r="EI44" s="17"/>
      <c r="EJ44" s="58"/>
      <c r="EK44" s="50"/>
      <c r="EL44" s="50"/>
      <c r="EM44" s="50"/>
      <c r="EN44" s="50"/>
      <c r="EO44" s="50"/>
      <c r="EP44" s="50"/>
      <c r="EQ44" s="59"/>
      <c r="ER44" s="60"/>
      <c r="ES44" s="17"/>
      <c r="ET44" s="17"/>
      <c r="EU44" s="58"/>
      <c r="EV44" s="50"/>
      <c r="EW44" s="50"/>
      <c r="EX44" s="50"/>
      <c r="EY44" s="50"/>
      <c r="EZ44" s="50"/>
      <c r="FA44" s="50"/>
      <c r="FB44" s="59"/>
      <c r="FC44" s="60"/>
      <c r="FD44" s="17"/>
      <c r="FE44" s="17"/>
      <c r="FF44" s="58"/>
      <c r="FG44" s="50"/>
      <c r="FH44" s="50"/>
      <c r="FI44" s="50"/>
      <c r="FJ44" s="50"/>
      <c r="FK44" s="50"/>
      <c r="FL44" s="50"/>
      <c r="FM44" s="59"/>
      <c r="FN44" s="60"/>
      <c r="FO44" s="17"/>
      <c r="FP44" s="17"/>
      <c r="FQ44" s="58"/>
      <c r="FR44" s="50"/>
      <c r="FS44" s="50"/>
      <c r="FT44" s="50"/>
      <c r="FU44" s="50"/>
      <c r="FV44" s="50"/>
      <c r="FW44" s="50"/>
      <c r="FX44" s="59"/>
      <c r="FY44" s="60"/>
      <c r="FZ44" s="17"/>
      <c r="GA44" s="17"/>
      <c r="GB44" s="58"/>
      <c r="GC44" s="50"/>
      <c r="GD44" s="50"/>
      <c r="GE44" s="50"/>
      <c r="GF44" s="50"/>
      <c r="GG44" s="50"/>
      <c r="GH44" s="50"/>
      <c r="GI44" s="59"/>
      <c r="GJ44" s="60"/>
      <c r="GK44" s="17"/>
      <c r="GL44" s="17"/>
      <c r="GM44" s="58"/>
      <c r="GN44" s="50"/>
      <c r="GO44" s="50"/>
      <c r="GP44" s="50"/>
      <c r="GQ44" s="50"/>
      <c r="GR44" s="50"/>
      <c r="GS44" s="50"/>
      <c r="GT44" s="59"/>
      <c r="GU44" s="60"/>
      <c r="GV44" s="17"/>
      <c r="GW44" s="17"/>
      <c r="GX44" s="58"/>
      <c r="GY44" s="50"/>
      <c r="GZ44" s="50"/>
      <c r="HA44" s="50"/>
      <c r="HB44" s="50"/>
      <c r="HC44" s="50"/>
      <c r="HD44" s="50"/>
      <c r="HE44" s="59"/>
      <c r="HF44" s="60"/>
      <c r="HG44" s="17"/>
      <c r="HH44" s="17"/>
      <c r="HI44" s="58"/>
      <c r="HJ44" s="50"/>
      <c r="HK44" s="50"/>
      <c r="HL44" s="50"/>
      <c r="HM44" s="50"/>
      <c r="HN44" s="50"/>
      <c r="HO44" s="50"/>
      <c r="HP44" s="59"/>
      <c r="HQ44" s="60"/>
      <c r="HR44" s="17"/>
      <c r="HS44" s="17"/>
    </row>
    <row r="45" spans="1:227" x14ac:dyDescent="0.3">
      <c r="A45" s="55"/>
      <c r="B45" s="62"/>
      <c r="C45" s="57"/>
      <c r="D45" s="57"/>
      <c r="E45" s="59"/>
      <c r="F45" s="59"/>
      <c r="G45" s="17"/>
      <c r="H45" s="58"/>
      <c r="I45" s="50"/>
      <c r="J45" s="50"/>
      <c r="K45" s="50"/>
      <c r="L45" s="50"/>
      <c r="M45" s="50"/>
      <c r="N45" s="50"/>
      <c r="O45" s="59"/>
      <c r="P45" s="60"/>
      <c r="Q45" s="17"/>
      <c r="R45" s="17"/>
      <c r="S45" s="58"/>
      <c r="T45" s="50"/>
      <c r="U45" s="50"/>
      <c r="V45" s="50"/>
      <c r="W45" s="50"/>
      <c r="X45" s="50"/>
      <c r="Y45" s="50"/>
      <c r="Z45" s="59"/>
      <c r="AA45" s="60"/>
      <c r="AB45" s="17"/>
      <c r="AC45" s="17"/>
      <c r="AD45" s="58"/>
      <c r="AE45" s="50"/>
      <c r="AF45" s="50"/>
      <c r="AG45" s="50"/>
      <c r="AH45" s="50"/>
      <c r="AI45" s="50"/>
      <c r="AJ45" s="50"/>
      <c r="AK45" s="59"/>
      <c r="AL45" s="60"/>
      <c r="AM45" s="17"/>
      <c r="AN45" s="17"/>
      <c r="AO45" s="58"/>
      <c r="AP45" s="50"/>
      <c r="AQ45" s="50"/>
      <c r="AR45" s="50"/>
      <c r="AS45" s="50"/>
      <c r="AT45" s="50"/>
      <c r="AU45" s="50"/>
      <c r="AV45" s="59"/>
      <c r="AW45" s="60"/>
      <c r="AX45" s="17"/>
      <c r="AY45" s="17"/>
      <c r="AZ45" s="58"/>
      <c r="BA45" s="50"/>
      <c r="BB45" s="50"/>
      <c r="BC45" s="50"/>
      <c r="BD45" s="50"/>
      <c r="BE45" s="50"/>
      <c r="BF45" s="50"/>
      <c r="BG45" s="59"/>
      <c r="BH45" s="60"/>
      <c r="BI45" s="17"/>
      <c r="BJ45" s="17"/>
      <c r="BK45" s="58"/>
      <c r="BL45" s="50"/>
      <c r="BM45" s="50"/>
      <c r="BN45" s="50"/>
      <c r="BO45" s="50"/>
      <c r="BP45" s="50"/>
      <c r="BQ45" s="50"/>
      <c r="BR45" s="59"/>
      <c r="BS45" s="60"/>
      <c r="BT45" s="17"/>
      <c r="BU45" s="17"/>
      <c r="BV45" s="58"/>
      <c r="BW45" s="50"/>
      <c r="BX45" s="50"/>
      <c r="BY45" s="50"/>
      <c r="BZ45" s="50"/>
      <c r="CA45" s="50"/>
      <c r="CB45" s="50"/>
      <c r="CC45" s="59"/>
      <c r="CD45" s="60"/>
      <c r="CE45" s="17"/>
      <c r="CF45" s="17"/>
      <c r="CG45" s="58"/>
      <c r="CH45" s="50"/>
      <c r="CI45" s="50"/>
      <c r="CJ45" s="50"/>
      <c r="CK45" s="50"/>
      <c r="CL45" s="50"/>
      <c r="CM45" s="50"/>
      <c r="CN45" s="59"/>
      <c r="CO45" s="60"/>
      <c r="CP45" s="17"/>
      <c r="CQ45" s="17"/>
      <c r="CR45" s="58"/>
      <c r="CS45" s="50"/>
      <c r="CT45" s="50"/>
      <c r="CU45" s="50"/>
      <c r="CV45" s="50"/>
      <c r="CW45" s="50"/>
      <c r="CX45" s="50"/>
      <c r="CY45" s="59"/>
      <c r="CZ45" s="60"/>
      <c r="DA45" s="17"/>
      <c r="DB45" s="17"/>
      <c r="DC45" s="58"/>
      <c r="DD45" s="50"/>
      <c r="DE45" s="50"/>
      <c r="DF45" s="50"/>
      <c r="DG45" s="50"/>
      <c r="DH45" s="50"/>
      <c r="DI45" s="50"/>
      <c r="DJ45" s="59"/>
      <c r="DK45" s="60"/>
      <c r="DL45" s="17"/>
      <c r="DM45" s="17"/>
      <c r="DN45" s="58"/>
      <c r="DO45" s="50"/>
      <c r="DP45" s="50"/>
      <c r="DQ45" s="50"/>
      <c r="DR45" s="50"/>
      <c r="DS45" s="50"/>
      <c r="DT45" s="50"/>
      <c r="DU45" s="59"/>
      <c r="DV45" s="60"/>
      <c r="DW45" s="17"/>
      <c r="DX45" s="17"/>
      <c r="DY45" s="58"/>
      <c r="DZ45" s="50"/>
      <c r="EA45" s="50"/>
      <c r="EB45" s="50"/>
      <c r="EC45" s="50"/>
      <c r="ED45" s="50"/>
      <c r="EE45" s="50"/>
      <c r="EF45" s="59"/>
      <c r="EG45" s="60"/>
      <c r="EH45" s="17"/>
      <c r="EI45" s="17"/>
      <c r="EJ45" s="58"/>
      <c r="EK45" s="50"/>
      <c r="EL45" s="50"/>
      <c r="EM45" s="50"/>
      <c r="EN45" s="50"/>
      <c r="EO45" s="50"/>
      <c r="EP45" s="50"/>
      <c r="EQ45" s="59"/>
      <c r="ER45" s="60"/>
      <c r="ES45" s="17"/>
      <c r="ET45" s="17"/>
      <c r="EU45" s="58"/>
      <c r="EV45" s="50"/>
      <c r="EW45" s="50"/>
      <c r="EX45" s="50"/>
      <c r="EY45" s="50"/>
      <c r="EZ45" s="50"/>
      <c r="FA45" s="50"/>
      <c r="FB45" s="59"/>
      <c r="FC45" s="60"/>
      <c r="FD45" s="17"/>
      <c r="FE45" s="17"/>
      <c r="FF45" s="58"/>
      <c r="FG45" s="50"/>
      <c r="FH45" s="50"/>
      <c r="FI45" s="50"/>
      <c r="FJ45" s="50"/>
      <c r="FK45" s="50"/>
      <c r="FL45" s="50"/>
      <c r="FM45" s="59"/>
      <c r="FN45" s="60"/>
      <c r="FO45" s="17"/>
      <c r="FP45" s="17"/>
      <c r="FQ45" s="58"/>
      <c r="FR45" s="50"/>
      <c r="FS45" s="50"/>
      <c r="FT45" s="50"/>
      <c r="FU45" s="50"/>
      <c r="FV45" s="50"/>
      <c r="FW45" s="50"/>
      <c r="FX45" s="59"/>
      <c r="FY45" s="60"/>
      <c r="FZ45" s="17"/>
      <c r="GA45" s="17"/>
      <c r="GB45" s="58"/>
      <c r="GC45" s="50"/>
      <c r="GD45" s="50"/>
      <c r="GE45" s="50"/>
      <c r="GF45" s="50"/>
      <c r="GG45" s="50"/>
      <c r="GH45" s="50"/>
      <c r="GI45" s="59"/>
      <c r="GJ45" s="60"/>
      <c r="GK45" s="17"/>
      <c r="GL45" s="17"/>
      <c r="GM45" s="58"/>
      <c r="GN45" s="50"/>
      <c r="GO45" s="50"/>
      <c r="GP45" s="50"/>
      <c r="GQ45" s="50"/>
      <c r="GR45" s="50"/>
      <c r="GS45" s="50"/>
      <c r="GT45" s="59"/>
      <c r="GU45" s="60"/>
      <c r="GV45" s="17"/>
      <c r="GW45" s="17"/>
      <c r="GX45" s="58"/>
      <c r="GY45" s="50"/>
      <c r="GZ45" s="50"/>
      <c r="HA45" s="50"/>
      <c r="HB45" s="50"/>
      <c r="HC45" s="50"/>
      <c r="HD45" s="50"/>
      <c r="HE45" s="59"/>
      <c r="HF45" s="60"/>
      <c r="HG45" s="17"/>
      <c r="HH45" s="17"/>
      <c r="HI45" s="58"/>
      <c r="HJ45" s="50"/>
      <c r="HK45" s="50"/>
      <c r="HL45" s="50"/>
      <c r="HM45" s="50"/>
      <c r="HN45" s="50"/>
      <c r="HO45" s="50"/>
      <c r="HP45" s="59"/>
      <c r="HQ45" s="60"/>
      <c r="HR45" s="17"/>
      <c r="HS45" s="17"/>
    </row>
    <row r="46" spans="1:227" x14ac:dyDescent="0.3">
      <c r="A46" s="55"/>
      <c r="B46" s="62"/>
      <c r="C46" s="57"/>
      <c r="D46" s="57"/>
      <c r="E46" s="59"/>
      <c r="F46" s="59"/>
      <c r="G46" s="17"/>
      <c r="H46" s="58"/>
      <c r="I46" s="50"/>
      <c r="J46" s="50"/>
      <c r="K46" s="50"/>
      <c r="L46" s="50"/>
      <c r="M46" s="50"/>
      <c r="N46" s="50"/>
      <c r="O46" s="59"/>
      <c r="P46" s="60"/>
      <c r="Q46" s="17"/>
      <c r="R46" s="17"/>
      <c r="S46" s="58"/>
      <c r="T46" s="50"/>
      <c r="U46" s="50"/>
      <c r="V46" s="50"/>
      <c r="W46" s="50"/>
      <c r="X46" s="50"/>
      <c r="Y46" s="50"/>
      <c r="Z46" s="59"/>
      <c r="AA46" s="60"/>
      <c r="AB46" s="17"/>
      <c r="AC46" s="17"/>
      <c r="AD46" s="58"/>
      <c r="AE46" s="50"/>
      <c r="AF46" s="50"/>
      <c r="AG46" s="50"/>
      <c r="AH46" s="50"/>
      <c r="AI46" s="50"/>
      <c r="AJ46" s="50"/>
      <c r="AK46" s="59"/>
      <c r="AL46" s="60"/>
      <c r="AM46" s="17"/>
      <c r="AN46" s="17"/>
      <c r="AO46" s="58"/>
      <c r="AP46" s="50"/>
      <c r="AQ46" s="50"/>
      <c r="AR46" s="50"/>
      <c r="AS46" s="50"/>
      <c r="AT46" s="50"/>
      <c r="AU46" s="50"/>
      <c r="AV46" s="59"/>
      <c r="AW46" s="60"/>
      <c r="AX46" s="17"/>
      <c r="AY46" s="17"/>
      <c r="AZ46" s="58"/>
      <c r="BA46" s="50"/>
      <c r="BB46" s="50"/>
      <c r="BC46" s="50"/>
      <c r="BD46" s="50"/>
      <c r="BE46" s="50"/>
      <c r="BF46" s="50"/>
      <c r="BG46" s="59"/>
      <c r="BH46" s="60"/>
      <c r="BI46" s="17"/>
      <c r="BJ46" s="17"/>
      <c r="BK46" s="58"/>
      <c r="BL46" s="50"/>
      <c r="BM46" s="50"/>
      <c r="BN46" s="50"/>
      <c r="BO46" s="50"/>
      <c r="BP46" s="50"/>
      <c r="BQ46" s="50"/>
      <c r="BR46" s="59"/>
      <c r="BS46" s="60"/>
      <c r="BT46" s="17"/>
      <c r="BU46" s="17"/>
      <c r="BV46" s="58"/>
      <c r="BW46" s="50"/>
      <c r="BX46" s="50"/>
      <c r="BY46" s="50"/>
      <c r="BZ46" s="50"/>
      <c r="CA46" s="50"/>
      <c r="CB46" s="50"/>
      <c r="CC46" s="59"/>
      <c r="CD46" s="60"/>
      <c r="CE46" s="17"/>
      <c r="CF46" s="17"/>
      <c r="CG46" s="58"/>
      <c r="CH46" s="50"/>
      <c r="CI46" s="50"/>
      <c r="CJ46" s="50"/>
      <c r="CK46" s="50"/>
      <c r="CL46" s="50"/>
      <c r="CM46" s="50"/>
      <c r="CN46" s="59"/>
      <c r="CO46" s="60"/>
      <c r="CP46" s="17"/>
      <c r="CQ46" s="17"/>
      <c r="CR46" s="58"/>
      <c r="CS46" s="50"/>
      <c r="CT46" s="50"/>
      <c r="CU46" s="50"/>
      <c r="CV46" s="50"/>
      <c r="CW46" s="50"/>
      <c r="CX46" s="50"/>
      <c r="CY46" s="59"/>
      <c r="CZ46" s="60"/>
      <c r="DA46" s="17"/>
      <c r="DB46" s="17"/>
      <c r="DC46" s="58"/>
      <c r="DD46" s="50"/>
      <c r="DE46" s="50"/>
      <c r="DF46" s="50"/>
      <c r="DG46" s="50"/>
      <c r="DH46" s="50"/>
      <c r="DI46" s="50"/>
      <c r="DJ46" s="59"/>
      <c r="DK46" s="60"/>
      <c r="DL46" s="17"/>
      <c r="DM46" s="17"/>
      <c r="DN46" s="58"/>
      <c r="DO46" s="50"/>
      <c r="DP46" s="50"/>
      <c r="DQ46" s="50"/>
      <c r="DR46" s="50"/>
      <c r="DS46" s="50"/>
      <c r="DT46" s="50"/>
      <c r="DU46" s="59"/>
      <c r="DV46" s="60"/>
      <c r="DW46" s="17"/>
      <c r="DX46" s="17"/>
      <c r="DY46" s="58"/>
      <c r="DZ46" s="50"/>
      <c r="EA46" s="50"/>
      <c r="EB46" s="50"/>
      <c r="EC46" s="50"/>
      <c r="ED46" s="50"/>
      <c r="EE46" s="50"/>
      <c r="EF46" s="59"/>
      <c r="EG46" s="60"/>
      <c r="EH46" s="17"/>
      <c r="EI46" s="17"/>
      <c r="EJ46" s="58"/>
      <c r="EK46" s="50"/>
      <c r="EL46" s="50"/>
      <c r="EM46" s="50"/>
      <c r="EN46" s="50"/>
      <c r="EO46" s="50"/>
      <c r="EP46" s="50"/>
      <c r="EQ46" s="59"/>
      <c r="ER46" s="60"/>
      <c r="ES46" s="17"/>
      <c r="ET46" s="17"/>
      <c r="EU46" s="58"/>
      <c r="EV46" s="50"/>
      <c r="EW46" s="50"/>
      <c r="EX46" s="50"/>
      <c r="EY46" s="50"/>
      <c r="EZ46" s="50"/>
      <c r="FA46" s="50"/>
      <c r="FB46" s="59"/>
      <c r="FC46" s="60"/>
      <c r="FD46" s="17"/>
      <c r="FE46" s="17"/>
      <c r="FF46" s="58"/>
      <c r="FG46" s="50"/>
      <c r="FH46" s="50"/>
      <c r="FI46" s="50"/>
      <c r="FJ46" s="50"/>
      <c r="FK46" s="50"/>
      <c r="FL46" s="50"/>
      <c r="FM46" s="59"/>
      <c r="FN46" s="60"/>
      <c r="FO46" s="17"/>
      <c r="FP46" s="17"/>
      <c r="FQ46" s="58"/>
      <c r="FR46" s="50"/>
      <c r="FS46" s="50"/>
      <c r="FT46" s="50"/>
      <c r="FU46" s="50"/>
      <c r="FV46" s="50"/>
      <c r="FW46" s="50"/>
      <c r="FX46" s="59"/>
      <c r="FY46" s="60"/>
      <c r="FZ46" s="17"/>
      <c r="GA46" s="17"/>
      <c r="GB46" s="58"/>
      <c r="GC46" s="50"/>
      <c r="GD46" s="50"/>
      <c r="GE46" s="50"/>
      <c r="GF46" s="50"/>
      <c r="GG46" s="50"/>
      <c r="GH46" s="50"/>
      <c r="GI46" s="59"/>
      <c r="GJ46" s="60"/>
      <c r="GK46" s="17"/>
      <c r="GL46" s="17"/>
      <c r="GM46" s="58"/>
      <c r="GN46" s="50"/>
      <c r="GO46" s="50"/>
      <c r="GP46" s="50"/>
      <c r="GQ46" s="50"/>
      <c r="GR46" s="50"/>
      <c r="GS46" s="50"/>
      <c r="GT46" s="59"/>
      <c r="GU46" s="60"/>
      <c r="GV46" s="17"/>
      <c r="GW46" s="17"/>
      <c r="GX46" s="58"/>
      <c r="GY46" s="50"/>
      <c r="GZ46" s="50"/>
      <c r="HA46" s="50"/>
      <c r="HB46" s="50"/>
      <c r="HC46" s="50"/>
      <c r="HD46" s="50"/>
      <c r="HE46" s="59"/>
      <c r="HF46" s="60"/>
      <c r="HG46" s="17"/>
      <c r="HH46" s="17"/>
      <c r="HI46" s="58"/>
      <c r="HJ46" s="50"/>
      <c r="HK46" s="50"/>
      <c r="HL46" s="50"/>
      <c r="HM46" s="50"/>
      <c r="HN46" s="50"/>
      <c r="HO46" s="50"/>
      <c r="HP46" s="59"/>
      <c r="HQ46" s="60"/>
      <c r="HR46" s="17"/>
      <c r="HS46" s="17"/>
    </row>
    <row r="47" spans="1:227" x14ac:dyDescent="0.3">
      <c r="A47" s="55"/>
      <c r="B47" s="56"/>
      <c r="C47" s="57"/>
      <c r="D47" s="57"/>
      <c r="E47" s="59"/>
      <c r="F47" s="59"/>
      <c r="G47" s="17"/>
      <c r="H47" s="58"/>
      <c r="I47" s="50"/>
      <c r="J47" s="50"/>
      <c r="K47" s="50"/>
      <c r="L47" s="50"/>
      <c r="M47" s="50"/>
      <c r="N47" s="50"/>
      <c r="O47" s="59"/>
      <c r="P47" s="60"/>
      <c r="Q47" s="17"/>
      <c r="R47" s="17"/>
      <c r="S47" s="58"/>
      <c r="T47" s="50"/>
      <c r="U47" s="50"/>
      <c r="V47" s="50"/>
      <c r="W47" s="50"/>
      <c r="X47" s="50"/>
      <c r="Y47" s="50"/>
      <c r="Z47" s="59"/>
      <c r="AA47" s="60"/>
      <c r="AB47" s="17"/>
      <c r="AC47" s="17"/>
      <c r="AD47" s="58"/>
      <c r="AE47" s="50"/>
      <c r="AF47" s="50"/>
      <c r="AG47" s="50"/>
      <c r="AH47" s="50"/>
      <c r="AI47" s="50"/>
      <c r="AJ47" s="50"/>
      <c r="AK47" s="59"/>
      <c r="AL47" s="60"/>
      <c r="AM47" s="17"/>
      <c r="AN47" s="17"/>
      <c r="AO47" s="58"/>
      <c r="AP47" s="50"/>
      <c r="AQ47" s="50"/>
      <c r="AR47" s="50"/>
      <c r="AS47" s="50"/>
      <c r="AT47" s="50"/>
      <c r="AU47" s="50"/>
      <c r="AV47" s="59"/>
      <c r="AW47" s="60"/>
      <c r="AX47" s="17"/>
      <c r="AY47" s="17"/>
      <c r="AZ47" s="58"/>
      <c r="BA47" s="50"/>
      <c r="BB47" s="50"/>
      <c r="BC47" s="50"/>
      <c r="BD47" s="50"/>
      <c r="BE47" s="50"/>
      <c r="BF47" s="50"/>
      <c r="BG47" s="59"/>
      <c r="BH47" s="60"/>
      <c r="BI47" s="17"/>
      <c r="BJ47" s="17"/>
      <c r="BK47" s="58"/>
      <c r="BL47" s="50"/>
      <c r="BM47" s="50"/>
      <c r="BN47" s="50"/>
      <c r="BO47" s="50"/>
      <c r="BP47" s="50"/>
      <c r="BQ47" s="50"/>
      <c r="BR47" s="59"/>
      <c r="BS47" s="60"/>
      <c r="BT47" s="17"/>
      <c r="BU47" s="17"/>
      <c r="BV47" s="58"/>
      <c r="BW47" s="50"/>
      <c r="BX47" s="50"/>
      <c r="BY47" s="50"/>
      <c r="BZ47" s="50"/>
      <c r="CA47" s="50"/>
      <c r="CB47" s="50"/>
      <c r="CC47" s="59"/>
      <c r="CD47" s="60"/>
      <c r="CE47" s="17"/>
      <c r="CF47" s="17"/>
      <c r="CG47" s="58"/>
      <c r="CH47" s="50"/>
      <c r="CI47" s="50"/>
      <c r="CJ47" s="50"/>
      <c r="CK47" s="50"/>
      <c r="CL47" s="50"/>
      <c r="CM47" s="50"/>
      <c r="CN47" s="59"/>
      <c r="CO47" s="60"/>
      <c r="CP47" s="17"/>
      <c r="CQ47" s="17"/>
      <c r="CR47" s="58"/>
      <c r="CS47" s="50"/>
      <c r="CT47" s="50"/>
      <c r="CU47" s="50"/>
      <c r="CV47" s="50"/>
      <c r="CW47" s="50"/>
      <c r="CX47" s="50"/>
      <c r="CY47" s="59"/>
      <c r="CZ47" s="60"/>
      <c r="DA47" s="17"/>
      <c r="DB47" s="17"/>
      <c r="DC47" s="58"/>
      <c r="DD47" s="50"/>
      <c r="DE47" s="50"/>
      <c r="DF47" s="50"/>
      <c r="DG47" s="50"/>
      <c r="DH47" s="50"/>
      <c r="DI47" s="50"/>
      <c r="DJ47" s="59"/>
      <c r="DK47" s="60"/>
      <c r="DL47" s="17"/>
      <c r="DM47" s="17"/>
      <c r="DN47" s="58"/>
      <c r="DO47" s="50"/>
      <c r="DP47" s="50"/>
      <c r="DQ47" s="50"/>
      <c r="DR47" s="50"/>
      <c r="DS47" s="50"/>
      <c r="DT47" s="50"/>
      <c r="DU47" s="59"/>
      <c r="DV47" s="60"/>
      <c r="DW47" s="17"/>
      <c r="DX47" s="17"/>
      <c r="DY47" s="58"/>
      <c r="DZ47" s="50"/>
      <c r="EA47" s="50"/>
      <c r="EB47" s="50"/>
      <c r="EC47" s="50"/>
      <c r="ED47" s="50"/>
      <c r="EE47" s="50"/>
      <c r="EF47" s="59"/>
      <c r="EG47" s="60"/>
      <c r="EH47" s="17"/>
      <c r="EI47" s="17"/>
      <c r="EJ47" s="58"/>
      <c r="EK47" s="50"/>
      <c r="EL47" s="50"/>
      <c r="EM47" s="50"/>
      <c r="EN47" s="50"/>
      <c r="EO47" s="50"/>
      <c r="EP47" s="50"/>
      <c r="EQ47" s="59"/>
      <c r="ER47" s="60"/>
      <c r="ES47" s="17"/>
      <c r="ET47" s="17"/>
      <c r="EU47" s="58"/>
      <c r="EV47" s="50"/>
      <c r="EW47" s="50"/>
      <c r="EX47" s="50"/>
      <c r="EY47" s="50"/>
      <c r="EZ47" s="50"/>
      <c r="FA47" s="50"/>
      <c r="FB47" s="59"/>
      <c r="FC47" s="60"/>
      <c r="FD47" s="17"/>
      <c r="FE47" s="17"/>
      <c r="FF47" s="58"/>
      <c r="FG47" s="50"/>
      <c r="FH47" s="50"/>
      <c r="FI47" s="50"/>
      <c r="FJ47" s="50"/>
      <c r="FK47" s="50"/>
      <c r="FL47" s="50"/>
      <c r="FM47" s="59"/>
      <c r="FN47" s="60"/>
      <c r="FO47" s="17"/>
      <c r="FP47" s="17"/>
      <c r="FQ47" s="58"/>
      <c r="FR47" s="50"/>
      <c r="FS47" s="50"/>
      <c r="FT47" s="50"/>
      <c r="FU47" s="50"/>
      <c r="FV47" s="50"/>
      <c r="FW47" s="50"/>
      <c r="FX47" s="59"/>
      <c r="FY47" s="60"/>
      <c r="FZ47" s="17"/>
      <c r="GA47" s="17"/>
      <c r="GB47" s="58"/>
      <c r="GC47" s="50"/>
      <c r="GD47" s="50"/>
      <c r="GE47" s="50"/>
      <c r="GF47" s="50"/>
      <c r="GG47" s="50"/>
      <c r="GH47" s="50"/>
      <c r="GI47" s="59"/>
      <c r="GJ47" s="60"/>
      <c r="GK47" s="17"/>
      <c r="GL47" s="17"/>
      <c r="GM47" s="58"/>
      <c r="GN47" s="50"/>
      <c r="GO47" s="50"/>
      <c r="GP47" s="50"/>
      <c r="GQ47" s="50"/>
      <c r="GR47" s="50"/>
      <c r="GS47" s="50"/>
      <c r="GT47" s="59"/>
      <c r="GU47" s="60"/>
      <c r="GV47" s="17"/>
      <c r="GW47" s="17"/>
      <c r="GX47" s="58"/>
      <c r="GY47" s="50"/>
      <c r="GZ47" s="50"/>
      <c r="HA47" s="50"/>
      <c r="HB47" s="50"/>
      <c r="HC47" s="50"/>
      <c r="HD47" s="50"/>
      <c r="HE47" s="59"/>
      <c r="HF47" s="60"/>
      <c r="HG47" s="17"/>
      <c r="HH47" s="17"/>
      <c r="HI47" s="58"/>
      <c r="HJ47" s="50"/>
      <c r="HK47" s="50"/>
      <c r="HL47" s="50"/>
      <c r="HM47" s="50"/>
      <c r="HN47" s="50"/>
      <c r="HO47" s="50"/>
      <c r="HP47" s="59"/>
      <c r="HQ47" s="60"/>
      <c r="HR47" s="17"/>
      <c r="HS47" s="17"/>
    </row>
    <row r="48" spans="1:227" x14ac:dyDescent="0.3">
      <c r="A48" s="55"/>
      <c r="B48" s="56"/>
      <c r="C48" s="57"/>
      <c r="D48" s="57"/>
      <c r="E48" s="59"/>
      <c r="F48" s="59"/>
      <c r="G48" s="17"/>
      <c r="H48" s="58"/>
      <c r="I48" s="50"/>
      <c r="J48" s="50"/>
      <c r="K48" s="50"/>
      <c r="L48" s="50"/>
      <c r="M48" s="50"/>
      <c r="N48" s="50"/>
      <c r="O48" s="59"/>
      <c r="P48" s="60"/>
      <c r="Q48" s="17"/>
      <c r="R48" s="17"/>
      <c r="S48" s="58"/>
      <c r="T48" s="50"/>
      <c r="U48" s="50"/>
      <c r="V48" s="50"/>
      <c r="W48" s="50"/>
      <c r="X48" s="50"/>
      <c r="Y48" s="50"/>
      <c r="Z48" s="59"/>
      <c r="AA48" s="60"/>
      <c r="AB48" s="17"/>
      <c r="AC48" s="17"/>
      <c r="AD48" s="58"/>
      <c r="AE48" s="50"/>
      <c r="AF48" s="50"/>
      <c r="AG48" s="50"/>
      <c r="AH48" s="50"/>
      <c r="AI48" s="50"/>
      <c r="AJ48" s="50"/>
      <c r="AK48" s="59"/>
      <c r="AL48" s="60"/>
      <c r="AM48" s="17"/>
      <c r="AN48" s="17"/>
      <c r="AO48" s="58"/>
      <c r="AP48" s="50"/>
      <c r="AQ48" s="50"/>
      <c r="AR48" s="50"/>
      <c r="AS48" s="50"/>
      <c r="AT48" s="50"/>
      <c r="AU48" s="50"/>
      <c r="AV48" s="59"/>
      <c r="AW48" s="60"/>
      <c r="AX48" s="17"/>
      <c r="AY48" s="17"/>
      <c r="AZ48" s="58"/>
      <c r="BA48" s="50"/>
      <c r="BB48" s="50"/>
      <c r="BC48" s="50"/>
      <c r="BD48" s="50"/>
      <c r="BE48" s="50"/>
      <c r="BF48" s="50"/>
      <c r="BG48" s="59"/>
      <c r="BH48" s="60"/>
      <c r="BI48" s="17"/>
      <c r="BJ48" s="17"/>
      <c r="BK48" s="58"/>
      <c r="BL48" s="50"/>
      <c r="BM48" s="50"/>
      <c r="BN48" s="50"/>
      <c r="BO48" s="50"/>
      <c r="BP48" s="50"/>
      <c r="BQ48" s="50"/>
      <c r="BR48" s="59"/>
      <c r="BS48" s="60"/>
      <c r="BT48" s="17"/>
      <c r="BU48" s="17"/>
      <c r="BV48" s="58"/>
      <c r="BW48" s="50"/>
      <c r="BX48" s="50"/>
      <c r="BY48" s="50"/>
      <c r="BZ48" s="50"/>
      <c r="CA48" s="50"/>
      <c r="CB48" s="50"/>
      <c r="CC48" s="59"/>
      <c r="CD48" s="60"/>
      <c r="CE48" s="17"/>
      <c r="CF48" s="17"/>
      <c r="CG48" s="58"/>
      <c r="CH48" s="50"/>
      <c r="CI48" s="50"/>
      <c r="CJ48" s="50"/>
      <c r="CK48" s="50"/>
      <c r="CL48" s="50"/>
      <c r="CM48" s="50"/>
      <c r="CN48" s="59"/>
      <c r="CO48" s="60"/>
      <c r="CP48" s="17"/>
      <c r="CQ48" s="17"/>
      <c r="CR48" s="58"/>
      <c r="CS48" s="50"/>
      <c r="CT48" s="50"/>
      <c r="CU48" s="50"/>
      <c r="CV48" s="50"/>
      <c r="CW48" s="50"/>
      <c r="CX48" s="50"/>
      <c r="CY48" s="59"/>
      <c r="CZ48" s="60"/>
      <c r="DA48" s="17"/>
      <c r="DB48" s="17"/>
      <c r="DC48" s="58"/>
      <c r="DD48" s="50"/>
      <c r="DE48" s="50"/>
      <c r="DF48" s="50"/>
      <c r="DG48" s="50"/>
      <c r="DH48" s="50"/>
      <c r="DI48" s="50"/>
      <c r="DJ48" s="59"/>
      <c r="DK48" s="60"/>
      <c r="DL48" s="17"/>
      <c r="DM48" s="17"/>
      <c r="DN48" s="58"/>
      <c r="DO48" s="50"/>
      <c r="DP48" s="50"/>
      <c r="DQ48" s="50"/>
      <c r="DR48" s="50"/>
      <c r="DS48" s="50"/>
      <c r="DT48" s="50"/>
      <c r="DU48" s="59"/>
      <c r="DV48" s="60"/>
      <c r="DW48" s="17"/>
      <c r="DX48" s="17"/>
      <c r="DY48" s="58"/>
      <c r="DZ48" s="50"/>
      <c r="EA48" s="50"/>
      <c r="EB48" s="50"/>
      <c r="EC48" s="50"/>
      <c r="ED48" s="50"/>
      <c r="EE48" s="50"/>
      <c r="EF48" s="59"/>
      <c r="EG48" s="60"/>
      <c r="EH48" s="17"/>
      <c r="EI48" s="17"/>
      <c r="EJ48" s="58"/>
      <c r="EK48" s="50"/>
      <c r="EL48" s="50"/>
      <c r="EM48" s="50"/>
      <c r="EN48" s="50"/>
      <c r="EO48" s="50"/>
      <c r="EP48" s="50"/>
      <c r="EQ48" s="59"/>
      <c r="ER48" s="60"/>
      <c r="ES48" s="17"/>
      <c r="ET48" s="17"/>
      <c r="EU48" s="58"/>
      <c r="EV48" s="50"/>
      <c r="EW48" s="50"/>
      <c r="EX48" s="50"/>
      <c r="EY48" s="50"/>
      <c r="EZ48" s="50"/>
      <c r="FA48" s="50"/>
      <c r="FB48" s="59"/>
      <c r="FC48" s="60"/>
      <c r="FD48" s="17"/>
      <c r="FE48" s="17"/>
      <c r="FF48" s="58"/>
      <c r="FG48" s="50"/>
      <c r="FH48" s="50"/>
      <c r="FI48" s="50"/>
      <c r="FJ48" s="50"/>
      <c r="FK48" s="50"/>
      <c r="FL48" s="50"/>
      <c r="FM48" s="59"/>
      <c r="FN48" s="60"/>
      <c r="FO48" s="17"/>
      <c r="FP48" s="17"/>
      <c r="FQ48" s="58"/>
      <c r="FR48" s="50"/>
      <c r="FS48" s="50"/>
      <c r="FT48" s="50"/>
      <c r="FU48" s="50"/>
      <c r="FV48" s="50"/>
      <c r="FW48" s="50"/>
      <c r="FX48" s="59"/>
      <c r="FY48" s="60"/>
      <c r="FZ48" s="17"/>
      <c r="GA48" s="17"/>
      <c r="GB48" s="58"/>
      <c r="GC48" s="50"/>
      <c r="GD48" s="50"/>
      <c r="GE48" s="50"/>
      <c r="GF48" s="50"/>
      <c r="GG48" s="50"/>
      <c r="GH48" s="50"/>
      <c r="GI48" s="59"/>
      <c r="GJ48" s="60"/>
      <c r="GK48" s="17"/>
      <c r="GL48" s="17"/>
      <c r="GM48" s="58"/>
      <c r="GN48" s="50"/>
      <c r="GO48" s="50"/>
      <c r="GP48" s="50"/>
      <c r="GQ48" s="50"/>
      <c r="GR48" s="50"/>
      <c r="GS48" s="50"/>
      <c r="GT48" s="59"/>
      <c r="GU48" s="60"/>
      <c r="GV48" s="17"/>
      <c r="GW48" s="17"/>
      <c r="GX48" s="58"/>
      <c r="GY48" s="50"/>
      <c r="GZ48" s="50"/>
      <c r="HA48" s="50"/>
      <c r="HB48" s="50"/>
      <c r="HC48" s="50"/>
      <c r="HD48" s="50"/>
      <c r="HE48" s="59"/>
      <c r="HF48" s="60"/>
      <c r="HG48" s="17"/>
      <c r="HH48" s="17"/>
      <c r="HI48" s="58"/>
      <c r="HJ48" s="50"/>
      <c r="HK48" s="50"/>
      <c r="HL48" s="50"/>
      <c r="HM48" s="50"/>
      <c r="HN48" s="50"/>
      <c r="HO48" s="50"/>
      <c r="HP48" s="59"/>
      <c r="HQ48" s="60"/>
      <c r="HR48" s="17"/>
      <c r="HS48" s="17"/>
    </row>
    <row r="49" spans="1:227" x14ac:dyDescent="0.3">
      <c r="A49" s="55"/>
      <c r="B49" s="56"/>
      <c r="C49" s="57"/>
      <c r="D49" s="57"/>
      <c r="E49" s="59"/>
      <c r="F49" s="59"/>
      <c r="G49" s="17"/>
      <c r="H49" s="58"/>
      <c r="I49" s="50"/>
      <c r="J49" s="50"/>
      <c r="K49" s="50"/>
      <c r="L49" s="50"/>
      <c r="M49" s="50"/>
      <c r="N49" s="50"/>
      <c r="O49" s="59"/>
      <c r="P49" s="60"/>
      <c r="Q49" s="17"/>
      <c r="R49" s="17"/>
      <c r="S49" s="58"/>
      <c r="T49" s="50"/>
      <c r="U49" s="50"/>
      <c r="V49" s="50"/>
      <c r="W49" s="50"/>
      <c r="X49" s="50"/>
      <c r="Y49" s="50"/>
      <c r="Z49" s="59"/>
      <c r="AA49" s="60"/>
      <c r="AB49" s="17"/>
      <c r="AC49" s="17"/>
      <c r="AD49" s="58"/>
      <c r="AE49" s="50"/>
      <c r="AF49" s="50"/>
      <c r="AG49" s="50"/>
      <c r="AH49" s="50"/>
      <c r="AI49" s="50"/>
      <c r="AJ49" s="50"/>
      <c r="AK49" s="59"/>
      <c r="AL49" s="60"/>
      <c r="AM49" s="17"/>
      <c r="AN49" s="17"/>
      <c r="AO49" s="58"/>
      <c r="AP49" s="50"/>
      <c r="AQ49" s="50"/>
      <c r="AR49" s="50"/>
      <c r="AS49" s="50"/>
      <c r="AT49" s="50"/>
      <c r="AU49" s="50"/>
      <c r="AV49" s="59"/>
      <c r="AW49" s="60"/>
      <c r="AX49" s="17"/>
      <c r="AY49" s="17"/>
      <c r="AZ49" s="58"/>
      <c r="BA49" s="50"/>
      <c r="BB49" s="50"/>
      <c r="BC49" s="50"/>
      <c r="BD49" s="50"/>
      <c r="BE49" s="50"/>
      <c r="BF49" s="50"/>
      <c r="BG49" s="59"/>
      <c r="BH49" s="60"/>
      <c r="BI49" s="17"/>
      <c r="BJ49" s="17"/>
      <c r="BK49" s="58"/>
      <c r="BL49" s="50"/>
      <c r="BM49" s="50"/>
      <c r="BN49" s="50"/>
      <c r="BO49" s="50"/>
      <c r="BP49" s="50"/>
      <c r="BQ49" s="50"/>
      <c r="BR49" s="59"/>
      <c r="BS49" s="60"/>
      <c r="BT49" s="17"/>
      <c r="BU49" s="17"/>
      <c r="BV49" s="58"/>
      <c r="BW49" s="50"/>
      <c r="BX49" s="50"/>
      <c r="BY49" s="50"/>
      <c r="BZ49" s="50"/>
      <c r="CA49" s="50"/>
      <c r="CB49" s="50"/>
      <c r="CC49" s="59"/>
      <c r="CD49" s="60"/>
      <c r="CE49" s="17"/>
      <c r="CF49" s="17"/>
      <c r="CG49" s="58"/>
      <c r="CH49" s="50"/>
      <c r="CI49" s="50"/>
      <c r="CJ49" s="50"/>
      <c r="CK49" s="50"/>
      <c r="CL49" s="50"/>
      <c r="CM49" s="50"/>
      <c r="CN49" s="59"/>
      <c r="CO49" s="60"/>
      <c r="CP49" s="17"/>
      <c r="CQ49" s="17"/>
      <c r="CR49" s="58"/>
      <c r="CS49" s="50"/>
      <c r="CT49" s="50"/>
      <c r="CU49" s="50"/>
      <c r="CV49" s="50"/>
      <c r="CW49" s="50"/>
      <c r="CX49" s="50"/>
      <c r="CY49" s="59"/>
      <c r="CZ49" s="60"/>
      <c r="DA49" s="17"/>
      <c r="DB49" s="17"/>
      <c r="DC49" s="58"/>
      <c r="DD49" s="50"/>
      <c r="DE49" s="50"/>
      <c r="DF49" s="50"/>
      <c r="DG49" s="50"/>
      <c r="DH49" s="50"/>
      <c r="DI49" s="50"/>
      <c r="DJ49" s="59"/>
      <c r="DK49" s="60"/>
      <c r="DL49" s="17"/>
      <c r="DM49" s="17"/>
      <c r="DN49" s="58"/>
      <c r="DO49" s="50"/>
      <c r="DP49" s="50"/>
      <c r="DQ49" s="50"/>
      <c r="DR49" s="50"/>
      <c r="DS49" s="50"/>
      <c r="DT49" s="50"/>
      <c r="DU49" s="59"/>
      <c r="DV49" s="60"/>
      <c r="DW49" s="17"/>
      <c r="DX49" s="17"/>
      <c r="DY49" s="58"/>
      <c r="DZ49" s="50"/>
      <c r="EA49" s="50"/>
      <c r="EB49" s="50"/>
      <c r="EC49" s="50"/>
      <c r="ED49" s="50"/>
      <c r="EE49" s="50"/>
      <c r="EF49" s="59"/>
      <c r="EG49" s="60"/>
      <c r="EH49" s="17"/>
      <c r="EI49" s="17"/>
      <c r="EJ49" s="58"/>
      <c r="EK49" s="50"/>
      <c r="EL49" s="50"/>
      <c r="EM49" s="50"/>
      <c r="EN49" s="50"/>
      <c r="EO49" s="50"/>
      <c r="EP49" s="50"/>
      <c r="EQ49" s="59"/>
      <c r="ER49" s="60"/>
      <c r="ES49" s="17"/>
      <c r="ET49" s="17"/>
      <c r="EU49" s="58"/>
      <c r="EV49" s="50"/>
      <c r="EW49" s="50"/>
      <c r="EX49" s="50"/>
      <c r="EY49" s="50"/>
      <c r="EZ49" s="50"/>
      <c r="FA49" s="50"/>
      <c r="FB49" s="59"/>
      <c r="FC49" s="60"/>
      <c r="FD49" s="17"/>
      <c r="FE49" s="17"/>
      <c r="FF49" s="58"/>
      <c r="FG49" s="50"/>
      <c r="FH49" s="50"/>
      <c r="FI49" s="50"/>
      <c r="FJ49" s="50"/>
      <c r="FK49" s="50"/>
      <c r="FL49" s="50"/>
      <c r="FM49" s="59"/>
      <c r="FN49" s="60"/>
      <c r="FO49" s="17"/>
      <c r="FP49" s="17"/>
      <c r="FQ49" s="58"/>
      <c r="FR49" s="50"/>
      <c r="FS49" s="50"/>
      <c r="FT49" s="50"/>
      <c r="FU49" s="50"/>
      <c r="FV49" s="50"/>
      <c r="FW49" s="50"/>
      <c r="FX49" s="59"/>
      <c r="FY49" s="60"/>
      <c r="FZ49" s="17"/>
      <c r="GA49" s="17"/>
      <c r="GB49" s="58"/>
      <c r="GC49" s="50"/>
      <c r="GD49" s="50"/>
      <c r="GE49" s="50"/>
      <c r="GF49" s="50"/>
      <c r="GG49" s="50"/>
      <c r="GH49" s="50"/>
      <c r="GI49" s="59"/>
      <c r="GJ49" s="60"/>
      <c r="GK49" s="17"/>
      <c r="GL49" s="17"/>
      <c r="GM49" s="58"/>
      <c r="GN49" s="50"/>
      <c r="GO49" s="50"/>
      <c r="GP49" s="50"/>
      <c r="GQ49" s="50"/>
      <c r="GR49" s="50"/>
      <c r="GS49" s="50"/>
      <c r="GT49" s="59"/>
      <c r="GU49" s="60"/>
      <c r="GV49" s="17"/>
      <c r="GW49" s="17"/>
      <c r="GX49" s="58"/>
      <c r="GY49" s="50"/>
      <c r="GZ49" s="50"/>
      <c r="HA49" s="50"/>
      <c r="HB49" s="50"/>
      <c r="HC49" s="50"/>
      <c r="HD49" s="50"/>
      <c r="HE49" s="59"/>
      <c r="HF49" s="60"/>
      <c r="HG49" s="17"/>
      <c r="HH49" s="17"/>
      <c r="HI49" s="58"/>
      <c r="HJ49" s="50"/>
      <c r="HK49" s="50"/>
      <c r="HL49" s="50"/>
      <c r="HM49" s="50"/>
      <c r="HN49" s="50"/>
      <c r="HO49" s="50"/>
      <c r="HP49" s="59"/>
      <c r="HQ49" s="60"/>
      <c r="HR49" s="17"/>
      <c r="HS49" s="17"/>
    </row>
    <row r="50" spans="1:227" x14ac:dyDescent="0.3">
      <c r="A50" s="55"/>
      <c r="B50" s="62"/>
      <c r="C50" s="57"/>
      <c r="D50" s="57"/>
      <c r="E50" s="59"/>
      <c r="F50" s="59"/>
      <c r="G50" s="17"/>
      <c r="H50" s="58"/>
      <c r="I50" s="50"/>
      <c r="J50" s="50"/>
      <c r="K50" s="50"/>
      <c r="L50" s="50"/>
      <c r="M50" s="50"/>
      <c r="N50" s="50"/>
      <c r="O50" s="59"/>
      <c r="P50" s="60"/>
      <c r="Q50" s="17"/>
      <c r="R50" s="17"/>
      <c r="S50" s="58"/>
      <c r="T50" s="50"/>
      <c r="U50" s="50"/>
      <c r="V50" s="50"/>
      <c r="W50" s="50"/>
      <c r="X50" s="50"/>
      <c r="Y50" s="50"/>
      <c r="Z50" s="59"/>
      <c r="AA50" s="60"/>
      <c r="AB50" s="17"/>
      <c r="AC50" s="17"/>
      <c r="AD50" s="58"/>
      <c r="AE50" s="50"/>
      <c r="AF50" s="50"/>
      <c r="AG50" s="50"/>
      <c r="AH50" s="50"/>
      <c r="AI50" s="50"/>
      <c r="AJ50" s="50"/>
      <c r="AK50" s="59"/>
      <c r="AL50" s="60"/>
      <c r="AM50" s="17"/>
      <c r="AN50" s="17"/>
      <c r="AO50" s="58"/>
      <c r="AP50" s="50"/>
      <c r="AQ50" s="50"/>
      <c r="AR50" s="50"/>
      <c r="AS50" s="50"/>
      <c r="AT50" s="50"/>
      <c r="AU50" s="50"/>
      <c r="AV50" s="59"/>
      <c r="AW50" s="60"/>
      <c r="AX50" s="17"/>
      <c r="AY50" s="17"/>
      <c r="AZ50" s="58"/>
      <c r="BA50" s="50"/>
      <c r="BB50" s="50"/>
      <c r="BC50" s="50"/>
      <c r="BD50" s="50"/>
      <c r="BE50" s="50"/>
      <c r="BF50" s="50"/>
      <c r="BG50" s="59"/>
      <c r="BH50" s="60"/>
      <c r="BI50" s="17"/>
      <c r="BJ50" s="17"/>
      <c r="BK50" s="58"/>
      <c r="BL50" s="50"/>
      <c r="BM50" s="50"/>
      <c r="BN50" s="50"/>
      <c r="BO50" s="50"/>
      <c r="BP50" s="50"/>
      <c r="BQ50" s="50"/>
      <c r="BR50" s="59"/>
      <c r="BS50" s="60"/>
      <c r="BT50" s="17"/>
      <c r="BU50" s="17"/>
      <c r="BV50" s="58"/>
      <c r="BW50" s="50"/>
      <c r="BX50" s="50"/>
      <c r="BY50" s="50"/>
      <c r="BZ50" s="50"/>
      <c r="CA50" s="50"/>
      <c r="CB50" s="50"/>
      <c r="CC50" s="59"/>
      <c r="CD50" s="60"/>
      <c r="CE50" s="17"/>
      <c r="CF50" s="17"/>
      <c r="CG50" s="58"/>
      <c r="CH50" s="50"/>
      <c r="CI50" s="50"/>
      <c r="CJ50" s="50"/>
      <c r="CK50" s="50"/>
      <c r="CL50" s="50"/>
      <c r="CM50" s="50"/>
      <c r="CN50" s="59"/>
      <c r="CO50" s="60"/>
      <c r="CP50" s="17"/>
      <c r="CQ50" s="17"/>
      <c r="CR50" s="58"/>
      <c r="CS50" s="50"/>
      <c r="CT50" s="50"/>
      <c r="CU50" s="50"/>
      <c r="CV50" s="50"/>
      <c r="CW50" s="50"/>
      <c r="CX50" s="50"/>
      <c r="CY50" s="59"/>
      <c r="CZ50" s="60"/>
      <c r="DA50" s="17"/>
      <c r="DB50" s="17"/>
      <c r="DC50" s="58"/>
      <c r="DD50" s="50"/>
      <c r="DE50" s="50"/>
      <c r="DF50" s="50"/>
      <c r="DG50" s="50"/>
      <c r="DH50" s="50"/>
      <c r="DI50" s="50"/>
      <c r="DJ50" s="59"/>
      <c r="DK50" s="60"/>
      <c r="DL50" s="17"/>
      <c r="DM50" s="17"/>
      <c r="DN50" s="58"/>
      <c r="DO50" s="50"/>
      <c r="DP50" s="50"/>
      <c r="DQ50" s="50"/>
      <c r="DR50" s="50"/>
      <c r="DS50" s="50"/>
      <c r="DT50" s="50"/>
      <c r="DU50" s="59"/>
      <c r="DV50" s="60"/>
      <c r="DW50" s="17"/>
      <c r="DX50" s="17"/>
      <c r="DY50" s="58"/>
      <c r="DZ50" s="50"/>
      <c r="EA50" s="50"/>
      <c r="EB50" s="50"/>
      <c r="EC50" s="50"/>
      <c r="ED50" s="50"/>
      <c r="EE50" s="50"/>
      <c r="EF50" s="59"/>
      <c r="EG50" s="60"/>
      <c r="EH50" s="17"/>
      <c r="EI50" s="17"/>
      <c r="EJ50" s="58"/>
      <c r="EK50" s="50"/>
      <c r="EL50" s="50"/>
      <c r="EM50" s="50"/>
      <c r="EN50" s="50"/>
      <c r="EO50" s="50"/>
      <c r="EP50" s="50"/>
      <c r="EQ50" s="59"/>
      <c r="ER50" s="60"/>
      <c r="ES50" s="17"/>
      <c r="ET50" s="17"/>
      <c r="EU50" s="58"/>
      <c r="EV50" s="50"/>
      <c r="EW50" s="50"/>
      <c r="EX50" s="50"/>
      <c r="EY50" s="50"/>
      <c r="EZ50" s="50"/>
      <c r="FA50" s="50"/>
      <c r="FB50" s="59"/>
      <c r="FC50" s="60"/>
      <c r="FD50" s="17"/>
      <c r="FE50" s="17"/>
      <c r="FF50" s="58"/>
      <c r="FG50" s="50"/>
      <c r="FH50" s="50"/>
      <c r="FI50" s="50"/>
      <c r="FJ50" s="50"/>
      <c r="FK50" s="50"/>
      <c r="FL50" s="50"/>
      <c r="FM50" s="59"/>
      <c r="FN50" s="60"/>
      <c r="FO50" s="17"/>
      <c r="FP50" s="17"/>
      <c r="FQ50" s="58"/>
      <c r="FR50" s="50"/>
      <c r="FS50" s="50"/>
      <c r="FT50" s="50"/>
      <c r="FU50" s="50"/>
      <c r="FV50" s="50"/>
      <c r="FW50" s="50"/>
      <c r="FX50" s="59"/>
      <c r="FY50" s="60"/>
      <c r="FZ50" s="17"/>
      <c r="GA50" s="17"/>
      <c r="GB50" s="58"/>
      <c r="GC50" s="50"/>
      <c r="GD50" s="50"/>
      <c r="GE50" s="50"/>
      <c r="GF50" s="50"/>
      <c r="GG50" s="50"/>
      <c r="GH50" s="50"/>
      <c r="GI50" s="59"/>
      <c r="GJ50" s="60"/>
      <c r="GK50" s="17"/>
      <c r="GL50" s="17"/>
      <c r="GM50" s="58"/>
      <c r="GN50" s="50"/>
      <c r="GO50" s="50"/>
      <c r="GP50" s="50"/>
      <c r="GQ50" s="50"/>
      <c r="GR50" s="50"/>
      <c r="GS50" s="50"/>
      <c r="GT50" s="59"/>
      <c r="GU50" s="60"/>
      <c r="GV50" s="17"/>
      <c r="GW50" s="17"/>
      <c r="GX50" s="58"/>
      <c r="GY50" s="50"/>
      <c r="GZ50" s="50"/>
      <c r="HA50" s="50"/>
      <c r="HB50" s="50"/>
      <c r="HC50" s="50"/>
      <c r="HD50" s="50"/>
      <c r="HE50" s="59"/>
      <c r="HF50" s="60"/>
      <c r="HG50" s="17"/>
      <c r="HH50" s="17"/>
      <c r="HI50" s="58"/>
      <c r="HJ50" s="50"/>
      <c r="HK50" s="50"/>
      <c r="HL50" s="50"/>
      <c r="HM50" s="50"/>
      <c r="HN50" s="50"/>
      <c r="HO50" s="50"/>
      <c r="HP50" s="59"/>
      <c r="HQ50" s="60"/>
      <c r="HR50" s="17"/>
      <c r="HS50" s="17"/>
    </row>
    <row r="51" spans="1:227" x14ac:dyDescent="0.3">
      <c r="A51" s="55"/>
      <c r="B51" s="62"/>
      <c r="C51" s="57"/>
      <c r="D51" s="57"/>
      <c r="E51" s="59"/>
      <c r="F51" s="59"/>
      <c r="G51" s="17"/>
      <c r="H51" s="58"/>
      <c r="I51" s="50"/>
      <c r="J51" s="50"/>
      <c r="K51" s="50"/>
      <c r="L51" s="50"/>
      <c r="M51" s="50"/>
      <c r="N51" s="50"/>
      <c r="O51" s="59"/>
      <c r="P51" s="60"/>
      <c r="Q51" s="17"/>
      <c r="R51" s="17"/>
      <c r="S51" s="58"/>
      <c r="T51" s="50"/>
      <c r="U51" s="50"/>
      <c r="V51" s="50"/>
      <c r="W51" s="50"/>
      <c r="X51" s="50"/>
      <c r="Y51" s="50"/>
      <c r="Z51" s="59"/>
      <c r="AA51" s="60"/>
      <c r="AB51" s="17"/>
      <c r="AC51" s="17"/>
      <c r="AD51" s="58"/>
      <c r="AE51" s="50"/>
      <c r="AF51" s="50"/>
      <c r="AG51" s="50"/>
      <c r="AH51" s="50"/>
      <c r="AI51" s="50"/>
      <c r="AJ51" s="50"/>
      <c r="AK51" s="59"/>
      <c r="AL51" s="60"/>
      <c r="AM51" s="17"/>
      <c r="AN51" s="17"/>
      <c r="AO51" s="58"/>
      <c r="AP51" s="50"/>
      <c r="AQ51" s="50"/>
      <c r="AR51" s="50"/>
      <c r="AS51" s="50"/>
      <c r="AT51" s="50"/>
      <c r="AU51" s="50"/>
      <c r="AV51" s="59"/>
      <c r="AW51" s="60"/>
      <c r="AX51" s="17"/>
      <c r="AY51" s="17"/>
      <c r="AZ51" s="58"/>
      <c r="BA51" s="50"/>
      <c r="BB51" s="50"/>
      <c r="BC51" s="50"/>
      <c r="BD51" s="50"/>
      <c r="BE51" s="50"/>
      <c r="BF51" s="50"/>
      <c r="BG51" s="59"/>
      <c r="BH51" s="60"/>
      <c r="BI51" s="17"/>
      <c r="BJ51" s="17"/>
      <c r="BK51" s="58"/>
      <c r="BL51" s="50"/>
      <c r="BM51" s="50"/>
      <c r="BN51" s="50"/>
      <c r="BO51" s="50"/>
      <c r="BP51" s="50"/>
      <c r="BQ51" s="50"/>
      <c r="BR51" s="59"/>
      <c r="BS51" s="60"/>
      <c r="BT51" s="17"/>
      <c r="BU51" s="17"/>
      <c r="BV51" s="58"/>
      <c r="BW51" s="50"/>
      <c r="BX51" s="50"/>
      <c r="BY51" s="50"/>
      <c r="BZ51" s="50"/>
      <c r="CA51" s="50"/>
      <c r="CB51" s="50"/>
      <c r="CC51" s="59"/>
      <c r="CD51" s="60"/>
      <c r="CE51" s="17"/>
      <c r="CF51" s="17"/>
      <c r="CG51" s="58"/>
      <c r="CH51" s="50"/>
      <c r="CI51" s="50"/>
      <c r="CJ51" s="50"/>
      <c r="CK51" s="50"/>
      <c r="CL51" s="50"/>
      <c r="CM51" s="50"/>
      <c r="CN51" s="59"/>
      <c r="CO51" s="60"/>
      <c r="CP51" s="17"/>
      <c r="CQ51" s="17"/>
      <c r="CR51" s="58"/>
      <c r="CS51" s="50"/>
      <c r="CT51" s="50"/>
      <c r="CU51" s="50"/>
      <c r="CV51" s="50"/>
      <c r="CW51" s="50"/>
      <c r="CX51" s="50"/>
      <c r="CY51" s="59"/>
      <c r="CZ51" s="60"/>
      <c r="DA51" s="17"/>
      <c r="DB51" s="17"/>
      <c r="DC51" s="58"/>
      <c r="DD51" s="50"/>
      <c r="DE51" s="50"/>
      <c r="DF51" s="50"/>
      <c r="DG51" s="50"/>
      <c r="DH51" s="50"/>
      <c r="DI51" s="50"/>
      <c r="DJ51" s="59"/>
      <c r="DK51" s="60"/>
      <c r="DL51" s="17"/>
      <c r="DM51" s="17"/>
      <c r="DN51" s="58"/>
      <c r="DO51" s="50"/>
      <c r="DP51" s="50"/>
      <c r="DQ51" s="50"/>
      <c r="DR51" s="50"/>
      <c r="DS51" s="50"/>
      <c r="DT51" s="50"/>
      <c r="DU51" s="59"/>
      <c r="DV51" s="60"/>
      <c r="DW51" s="17"/>
      <c r="DX51" s="17"/>
      <c r="DY51" s="58"/>
      <c r="DZ51" s="50"/>
      <c r="EA51" s="50"/>
      <c r="EB51" s="50"/>
      <c r="EC51" s="50"/>
      <c r="ED51" s="50"/>
      <c r="EE51" s="50"/>
      <c r="EF51" s="59"/>
      <c r="EG51" s="60"/>
      <c r="EH51" s="17"/>
      <c r="EI51" s="17"/>
      <c r="EJ51" s="58"/>
      <c r="EK51" s="50"/>
      <c r="EL51" s="50"/>
      <c r="EM51" s="50"/>
      <c r="EN51" s="50"/>
      <c r="EO51" s="50"/>
      <c r="EP51" s="50"/>
      <c r="EQ51" s="59"/>
      <c r="ER51" s="60"/>
      <c r="ES51" s="17"/>
      <c r="ET51" s="17"/>
      <c r="EU51" s="58"/>
      <c r="EV51" s="50"/>
      <c r="EW51" s="50"/>
      <c r="EX51" s="50"/>
      <c r="EY51" s="50"/>
      <c r="EZ51" s="50"/>
      <c r="FA51" s="50"/>
      <c r="FB51" s="59"/>
      <c r="FC51" s="60"/>
      <c r="FD51" s="17"/>
      <c r="FE51" s="17"/>
      <c r="FF51" s="58"/>
      <c r="FG51" s="50"/>
      <c r="FH51" s="50"/>
      <c r="FI51" s="50"/>
      <c r="FJ51" s="50"/>
      <c r="FK51" s="50"/>
      <c r="FL51" s="50"/>
      <c r="FM51" s="59"/>
      <c r="FN51" s="60"/>
      <c r="FO51" s="17"/>
      <c r="FP51" s="17"/>
      <c r="FQ51" s="58"/>
      <c r="FR51" s="50"/>
      <c r="FS51" s="50"/>
      <c r="FT51" s="50"/>
      <c r="FU51" s="50"/>
      <c r="FV51" s="50"/>
      <c r="FW51" s="50"/>
      <c r="FX51" s="59"/>
      <c r="FY51" s="60"/>
      <c r="FZ51" s="17"/>
      <c r="GA51" s="17"/>
      <c r="GB51" s="58"/>
      <c r="GC51" s="50"/>
      <c r="GD51" s="50"/>
      <c r="GE51" s="50"/>
      <c r="GF51" s="50"/>
      <c r="GG51" s="50"/>
      <c r="GH51" s="50"/>
      <c r="GI51" s="59"/>
      <c r="GJ51" s="60"/>
      <c r="GK51" s="17"/>
      <c r="GL51" s="17"/>
      <c r="GM51" s="58"/>
      <c r="GN51" s="50"/>
      <c r="GO51" s="50"/>
      <c r="GP51" s="50"/>
      <c r="GQ51" s="50"/>
      <c r="GR51" s="50"/>
      <c r="GS51" s="50"/>
      <c r="GT51" s="59"/>
      <c r="GU51" s="60"/>
      <c r="GV51" s="17"/>
      <c r="GW51" s="17"/>
      <c r="GX51" s="58"/>
      <c r="GY51" s="50"/>
      <c r="GZ51" s="50"/>
      <c r="HA51" s="50"/>
      <c r="HB51" s="50"/>
      <c r="HC51" s="50"/>
      <c r="HD51" s="50"/>
      <c r="HE51" s="59"/>
      <c r="HF51" s="60"/>
      <c r="HG51" s="17"/>
      <c r="HH51" s="17"/>
      <c r="HI51" s="58"/>
      <c r="HJ51" s="50"/>
      <c r="HK51" s="50"/>
      <c r="HL51" s="50"/>
      <c r="HM51" s="50"/>
      <c r="HN51" s="50"/>
      <c r="HO51" s="50"/>
      <c r="HP51" s="59"/>
      <c r="HQ51" s="60"/>
      <c r="HR51" s="17"/>
      <c r="HS51" s="17"/>
    </row>
    <row r="52" spans="1:227" x14ac:dyDescent="0.3">
      <c r="A52" s="55"/>
      <c r="B52" s="56"/>
      <c r="C52" s="57"/>
      <c r="D52" s="57"/>
      <c r="E52" s="59"/>
      <c r="F52" s="59"/>
      <c r="G52" s="17"/>
      <c r="H52" s="58"/>
      <c r="I52" s="50"/>
      <c r="J52" s="50"/>
      <c r="K52" s="50"/>
      <c r="L52" s="50"/>
      <c r="M52" s="50"/>
      <c r="N52" s="50"/>
      <c r="O52" s="59"/>
      <c r="P52" s="60"/>
      <c r="Q52" s="17"/>
      <c r="R52" s="17"/>
      <c r="S52" s="58"/>
      <c r="T52" s="50"/>
      <c r="U52" s="50"/>
      <c r="V52" s="50"/>
      <c r="W52" s="50"/>
      <c r="X52" s="50"/>
      <c r="Y52" s="50"/>
      <c r="Z52" s="59"/>
      <c r="AA52" s="60"/>
      <c r="AB52" s="17"/>
      <c r="AC52" s="17"/>
      <c r="AD52" s="58"/>
      <c r="AE52" s="50"/>
      <c r="AF52" s="50"/>
      <c r="AG52" s="50"/>
      <c r="AH52" s="50"/>
      <c r="AI52" s="50"/>
      <c r="AJ52" s="50"/>
      <c r="AK52" s="59"/>
      <c r="AL52" s="60"/>
      <c r="AM52" s="17"/>
      <c r="AN52" s="17"/>
      <c r="AO52" s="58"/>
      <c r="AP52" s="50"/>
      <c r="AQ52" s="50"/>
      <c r="AR52" s="50"/>
      <c r="AS52" s="50"/>
      <c r="AT52" s="50"/>
      <c r="AU52" s="50"/>
      <c r="AV52" s="59"/>
      <c r="AW52" s="60"/>
      <c r="AX52" s="17"/>
      <c r="AY52" s="17"/>
      <c r="AZ52" s="58"/>
      <c r="BA52" s="50"/>
      <c r="BB52" s="50"/>
      <c r="BC52" s="50"/>
      <c r="BD52" s="50"/>
      <c r="BE52" s="50"/>
      <c r="BF52" s="50"/>
      <c r="BG52" s="59"/>
      <c r="BH52" s="60"/>
      <c r="BI52" s="17"/>
      <c r="BJ52" s="17"/>
      <c r="BK52" s="58"/>
      <c r="BL52" s="50"/>
      <c r="BM52" s="50"/>
      <c r="BN52" s="50"/>
      <c r="BO52" s="50"/>
      <c r="BP52" s="50"/>
      <c r="BQ52" s="50"/>
      <c r="BR52" s="59"/>
      <c r="BS52" s="60"/>
      <c r="BT52" s="17"/>
      <c r="BU52" s="17"/>
      <c r="BV52" s="58"/>
      <c r="BW52" s="50"/>
      <c r="BX52" s="50"/>
      <c r="BY52" s="50"/>
      <c r="BZ52" s="50"/>
      <c r="CA52" s="50"/>
      <c r="CB52" s="50"/>
      <c r="CC52" s="59"/>
      <c r="CD52" s="60"/>
      <c r="CE52" s="17"/>
      <c r="CF52" s="17"/>
      <c r="CG52" s="58"/>
      <c r="CH52" s="50"/>
      <c r="CI52" s="50"/>
      <c r="CJ52" s="50"/>
      <c r="CK52" s="50"/>
      <c r="CL52" s="50"/>
      <c r="CM52" s="50"/>
      <c r="CN52" s="59"/>
      <c r="CO52" s="60"/>
      <c r="CP52" s="17"/>
      <c r="CQ52" s="17"/>
      <c r="CR52" s="58"/>
      <c r="CS52" s="50"/>
      <c r="CT52" s="50"/>
      <c r="CU52" s="50"/>
      <c r="CV52" s="50"/>
      <c r="CW52" s="50"/>
      <c r="CX52" s="50"/>
      <c r="CY52" s="59"/>
      <c r="CZ52" s="60"/>
      <c r="DA52" s="17"/>
      <c r="DB52" s="17"/>
      <c r="DC52" s="58"/>
      <c r="DD52" s="50"/>
      <c r="DE52" s="50"/>
      <c r="DF52" s="50"/>
      <c r="DG52" s="50"/>
      <c r="DH52" s="50"/>
      <c r="DI52" s="50"/>
      <c r="DJ52" s="59"/>
      <c r="DK52" s="60"/>
      <c r="DL52" s="17"/>
      <c r="DM52" s="17"/>
      <c r="DN52" s="58"/>
      <c r="DO52" s="50"/>
      <c r="DP52" s="50"/>
      <c r="DQ52" s="50"/>
      <c r="DR52" s="50"/>
      <c r="DS52" s="50"/>
      <c r="DT52" s="50"/>
      <c r="DU52" s="59"/>
      <c r="DV52" s="60"/>
      <c r="DW52" s="17"/>
      <c r="DX52" s="17"/>
      <c r="DY52" s="58"/>
      <c r="DZ52" s="50"/>
      <c r="EA52" s="50"/>
      <c r="EB52" s="50"/>
      <c r="EC52" s="50"/>
      <c r="ED52" s="50"/>
      <c r="EE52" s="50"/>
      <c r="EF52" s="59"/>
      <c r="EG52" s="60"/>
      <c r="EH52" s="17"/>
      <c r="EI52" s="17"/>
      <c r="EJ52" s="58"/>
      <c r="EK52" s="50"/>
      <c r="EL52" s="50"/>
      <c r="EM52" s="50"/>
      <c r="EN52" s="50"/>
      <c r="EO52" s="50"/>
      <c r="EP52" s="50"/>
      <c r="EQ52" s="59"/>
      <c r="ER52" s="60"/>
      <c r="ES52" s="17"/>
      <c r="ET52" s="17"/>
      <c r="EU52" s="58"/>
      <c r="EV52" s="50"/>
      <c r="EW52" s="50"/>
      <c r="EX52" s="50"/>
      <c r="EY52" s="50"/>
      <c r="EZ52" s="50"/>
      <c r="FA52" s="50"/>
      <c r="FB52" s="59"/>
      <c r="FC52" s="60"/>
      <c r="FD52" s="17"/>
      <c r="FE52" s="17"/>
      <c r="FF52" s="58"/>
      <c r="FG52" s="50"/>
      <c r="FH52" s="50"/>
      <c r="FI52" s="50"/>
      <c r="FJ52" s="50"/>
      <c r="FK52" s="50"/>
      <c r="FL52" s="50"/>
      <c r="FM52" s="59"/>
      <c r="FN52" s="60"/>
      <c r="FO52" s="17"/>
      <c r="FP52" s="17"/>
      <c r="FQ52" s="58"/>
      <c r="FR52" s="50"/>
      <c r="FS52" s="50"/>
      <c r="FT52" s="50"/>
      <c r="FU52" s="50"/>
      <c r="FV52" s="50"/>
      <c r="FW52" s="50"/>
      <c r="FX52" s="59"/>
      <c r="FY52" s="60"/>
      <c r="FZ52" s="17"/>
      <c r="GA52" s="17"/>
      <c r="GB52" s="58"/>
      <c r="GC52" s="50"/>
      <c r="GD52" s="50"/>
      <c r="GE52" s="50"/>
      <c r="GF52" s="50"/>
      <c r="GG52" s="50"/>
      <c r="GH52" s="50"/>
      <c r="GI52" s="59"/>
      <c r="GJ52" s="60"/>
      <c r="GK52" s="17"/>
      <c r="GL52" s="17"/>
      <c r="GM52" s="58"/>
      <c r="GN52" s="50"/>
      <c r="GO52" s="50"/>
      <c r="GP52" s="50"/>
      <c r="GQ52" s="50"/>
      <c r="GR52" s="50"/>
      <c r="GS52" s="50"/>
      <c r="GT52" s="59"/>
      <c r="GU52" s="60"/>
      <c r="GV52" s="17"/>
      <c r="GW52" s="17"/>
      <c r="GX52" s="58"/>
      <c r="GY52" s="50"/>
      <c r="GZ52" s="50"/>
      <c r="HA52" s="50"/>
      <c r="HB52" s="50"/>
      <c r="HC52" s="50"/>
      <c r="HD52" s="50"/>
      <c r="HE52" s="59"/>
      <c r="HF52" s="60"/>
      <c r="HG52" s="17"/>
      <c r="HH52" s="17"/>
      <c r="HI52" s="58"/>
      <c r="HJ52" s="50"/>
      <c r="HK52" s="50"/>
      <c r="HL52" s="50"/>
      <c r="HM52" s="50"/>
      <c r="HN52" s="50"/>
      <c r="HO52" s="50"/>
      <c r="HP52" s="59"/>
      <c r="HQ52" s="60"/>
      <c r="HR52" s="17"/>
      <c r="HS52" s="17"/>
    </row>
    <row r="53" spans="1:227" x14ac:dyDescent="0.3">
      <c r="A53" s="65"/>
      <c r="B53" s="66"/>
      <c r="C53" s="67"/>
      <c r="D53" s="67"/>
      <c r="E53" s="59"/>
      <c r="F53" s="59"/>
      <c r="G53" s="17"/>
      <c r="H53" s="58"/>
      <c r="I53" s="50"/>
      <c r="J53" s="50"/>
      <c r="K53" s="50"/>
      <c r="L53" s="50"/>
      <c r="M53" s="50"/>
      <c r="N53" s="50"/>
      <c r="O53" s="59"/>
      <c r="P53" s="60"/>
      <c r="Q53" s="17"/>
      <c r="R53" s="17"/>
      <c r="S53" s="58"/>
      <c r="T53" s="50"/>
      <c r="U53" s="50"/>
      <c r="V53" s="50"/>
      <c r="W53" s="50"/>
      <c r="X53" s="50"/>
      <c r="Y53" s="50"/>
      <c r="Z53" s="59"/>
      <c r="AA53" s="60"/>
      <c r="AB53" s="17"/>
      <c r="AC53" s="17"/>
      <c r="AD53" s="58"/>
      <c r="AE53" s="50"/>
      <c r="AF53" s="50"/>
      <c r="AG53" s="50"/>
      <c r="AH53" s="50"/>
      <c r="AI53" s="50"/>
      <c r="AJ53" s="50"/>
      <c r="AK53" s="59"/>
      <c r="AL53" s="60"/>
      <c r="AM53" s="17"/>
      <c r="AN53" s="17"/>
      <c r="AO53" s="58"/>
      <c r="AP53" s="50"/>
      <c r="AQ53" s="50"/>
      <c r="AR53" s="50"/>
      <c r="AS53" s="50"/>
      <c r="AT53" s="50"/>
      <c r="AU53" s="50"/>
      <c r="AV53" s="59"/>
      <c r="AW53" s="60"/>
      <c r="AX53" s="17"/>
      <c r="AY53" s="17"/>
      <c r="AZ53" s="58"/>
      <c r="BA53" s="50"/>
      <c r="BB53" s="50"/>
      <c r="BC53" s="50"/>
      <c r="BD53" s="50"/>
      <c r="BE53" s="50"/>
      <c r="BF53" s="50"/>
      <c r="BG53" s="59"/>
      <c r="BH53" s="60"/>
      <c r="BI53" s="17"/>
      <c r="BJ53" s="17"/>
      <c r="BK53" s="58"/>
      <c r="BL53" s="50"/>
      <c r="BM53" s="50"/>
      <c r="BN53" s="50"/>
      <c r="BO53" s="50"/>
      <c r="BP53" s="50"/>
      <c r="BQ53" s="50"/>
      <c r="BR53" s="59"/>
      <c r="BS53" s="60"/>
      <c r="BT53" s="17"/>
      <c r="BU53" s="17"/>
      <c r="BV53" s="58"/>
      <c r="BW53" s="50"/>
      <c r="BX53" s="50"/>
      <c r="BY53" s="50"/>
      <c r="BZ53" s="50"/>
      <c r="CA53" s="50"/>
      <c r="CB53" s="50"/>
      <c r="CC53" s="59"/>
      <c r="CD53" s="60"/>
      <c r="CE53" s="17"/>
      <c r="CF53" s="17"/>
      <c r="CG53" s="58"/>
      <c r="CH53" s="50"/>
      <c r="CI53" s="50"/>
      <c r="CJ53" s="50"/>
      <c r="CK53" s="50"/>
      <c r="CL53" s="50"/>
      <c r="CM53" s="50"/>
      <c r="CN53" s="59"/>
      <c r="CO53" s="60"/>
      <c r="CP53" s="17"/>
      <c r="CQ53" s="17"/>
      <c r="CR53" s="58"/>
      <c r="CS53" s="50"/>
      <c r="CT53" s="50"/>
      <c r="CU53" s="50"/>
      <c r="CV53" s="50"/>
      <c r="CW53" s="50"/>
      <c r="CX53" s="50"/>
      <c r="CY53" s="59"/>
      <c r="CZ53" s="60"/>
      <c r="DA53" s="17"/>
      <c r="DB53" s="17"/>
      <c r="DC53" s="58"/>
      <c r="DD53" s="50"/>
      <c r="DE53" s="50"/>
      <c r="DF53" s="50"/>
      <c r="DG53" s="50"/>
      <c r="DH53" s="50"/>
      <c r="DI53" s="50"/>
      <c r="DJ53" s="59"/>
      <c r="DK53" s="60"/>
      <c r="DL53" s="17"/>
      <c r="DM53" s="17"/>
      <c r="DN53" s="58"/>
      <c r="DO53" s="50"/>
      <c r="DP53" s="50"/>
      <c r="DQ53" s="50"/>
      <c r="DR53" s="50"/>
      <c r="DS53" s="50"/>
      <c r="DT53" s="50"/>
      <c r="DU53" s="59"/>
      <c r="DV53" s="60"/>
      <c r="DW53" s="17"/>
      <c r="DX53" s="17"/>
      <c r="DY53" s="58"/>
      <c r="DZ53" s="50"/>
      <c r="EA53" s="50"/>
      <c r="EB53" s="50"/>
      <c r="EC53" s="50"/>
      <c r="ED53" s="50"/>
      <c r="EE53" s="50"/>
      <c r="EF53" s="59"/>
      <c r="EG53" s="60"/>
      <c r="EH53" s="17"/>
      <c r="EI53" s="17"/>
      <c r="EJ53" s="58"/>
      <c r="EK53" s="50"/>
      <c r="EL53" s="50"/>
      <c r="EM53" s="50"/>
      <c r="EN53" s="50"/>
      <c r="EO53" s="50"/>
      <c r="EP53" s="50"/>
      <c r="EQ53" s="59"/>
      <c r="ER53" s="60"/>
      <c r="ES53" s="17"/>
      <c r="ET53" s="17"/>
      <c r="EU53" s="58"/>
      <c r="EV53" s="50"/>
      <c r="EW53" s="50"/>
      <c r="EX53" s="50"/>
      <c r="EY53" s="50"/>
      <c r="EZ53" s="50"/>
      <c r="FA53" s="50"/>
      <c r="FB53" s="59"/>
      <c r="FC53" s="60"/>
      <c r="FD53" s="17"/>
      <c r="FE53" s="17"/>
      <c r="FF53" s="58"/>
      <c r="FG53" s="50"/>
      <c r="FH53" s="50"/>
      <c r="FI53" s="50"/>
      <c r="FJ53" s="50"/>
      <c r="FK53" s="50"/>
      <c r="FL53" s="50"/>
      <c r="FM53" s="59"/>
      <c r="FN53" s="60"/>
      <c r="FO53" s="17"/>
      <c r="FP53" s="17"/>
      <c r="FQ53" s="58"/>
      <c r="FR53" s="50"/>
      <c r="FS53" s="50"/>
      <c r="FT53" s="50"/>
      <c r="FU53" s="50"/>
      <c r="FV53" s="50"/>
      <c r="FW53" s="50"/>
      <c r="FX53" s="59"/>
      <c r="FY53" s="60"/>
      <c r="FZ53" s="17"/>
      <c r="GA53" s="17"/>
      <c r="GB53" s="58"/>
      <c r="GC53" s="50"/>
      <c r="GD53" s="50"/>
      <c r="GE53" s="50"/>
      <c r="GF53" s="50"/>
      <c r="GG53" s="50"/>
      <c r="GH53" s="50"/>
      <c r="GI53" s="59"/>
      <c r="GJ53" s="60"/>
      <c r="GK53" s="17"/>
      <c r="GL53" s="17"/>
      <c r="GM53" s="58"/>
      <c r="GN53" s="50"/>
      <c r="GO53" s="50"/>
      <c r="GP53" s="50"/>
      <c r="GQ53" s="50"/>
      <c r="GR53" s="50"/>
      <c r="GS53" s="50"/>
      <c r="GT53" s="59"/>
      <c r="GU53" s="60"/>
      <c r="GV53" s="17"/>
      <c r="GW53" s="17"/>
      <c r="GX53" s="58"/>
      <c r="GY53" s="50"/>
      <c r="GZ53" s="50"/>
      <c r="HA53" s="50"/>
      <c r="HB53" s="50"/>
      <c r="HC53" s="50"/>
      <c r="HD53" s="50"/>
      <c r="HE53" s="59"/>
      <c r="HF53" s="60"/>
      <c r="HG53" s="17"/>
      <c r="HH53" s="17"/>
      <c r="HI53" s="58"/>
      <c r="HJ53" s="50"/>
      <c r="HK53" s="50"/>
      <c r="HL53" s="50"/>
      <c r="HM53" s="50"/>
      <c r="HN53" s="50"/>
      <c r="HO53" s="50"/>
      <c r="HP53" s="59"/>
      <c r="HQ53" s="60"/>
      <c r="HR53" s="17"/>
      <c r="HS53" s="17"/>
    </row>
    <row r="54" spans="1:227" x14ac:dyDescent="0.3">
      <c r="A54" s="65"/>
      <c r="B54" s="66"/>
      <c r="C54" s="67"/>
      <c r="D54" s="67"/>
      <c r="E54" s="59"/>
      <c r="F54" s="59"/>
      <c r="G54" s="17"/>
      <c r="H54" s="58"/>
      <c r="I54" s="50"/>
      <c r="J54" s="50"/>
      <c r="K54" s="50"/>
      <c r="L54" s="50"/>
      <c r="M54" s="50"/>
      <c r="N54" s="50"/>
      <c r="O54" s="59"/>
      <c r="P54" s="60"/>
      <c r="Q54" s="17"/>
      <c r="R54" s="17"/>
      <c r="S54" s="58"/>
      <c r="T54" s="50"/>
      <c r="U54" s="50"/>
      <c r="V54" s="50"/>
      <c r="W54" s="50"/>
      <c r="X54" s="50"/>
      <c r="Y54" s="50"/>
      <c r="Z54" s="59"/>
      <c r="AA54" s="60"/>
      <c r="AB54" s="17"/>
      <c r="AC54" s="17"/>
      <c r="AD54" s="58"/>
      <c r="AE54" s="50"/>
      <c r="AF54" s="50"/>
      <c r="AG54" s="50"/>
      <c r="AH54" s="50"/>
      <c r="AI54" s="50"/>
      <c r="AJ54" s="50"/>
      <c r="AK54" s="59"/>
      <c r="AL54" s="60"/>
      <c r="AM54" s="17"/>
      <c r="AN54" s="17"/>
      <c r="AO54" s="58"/>
      <c r="AP54" s="50"/>
      <c r="AQ54" s="50"/>
      <c r="AR54" s="50"/>
      <c r="AS54" s="50"/>
      <c r="AT54" s="50"/>
      <c r="AU54" s="50"/>
      <c r="AV54" s="59"/>
      <c r="AW54" s="60"/>
      <c r="AX54" s="17"/>
      <c r="AY54" s="17"/>
      <c r="AZ54" s="58"/>
      <c r="BA54" s="50"/>
      <c r="BB54" s="50"/>
      <c r="BC54" s="50"/>
      <c r="BD54" s="50"/>
      <c r="BE54" s="50"/>
      <c r="BF54" s="50"/>
      <c r="BG54" s="59"/>
      <c r="BH54" s="60"/>
      <c r="BI54" s="17"/>
      <c r="BJ54" s="17"/>
      <c r="BK54" s="58"/>
      <c r="BL54" s="50"/>
      <c r="BM54" s="50"/>
      <c r="BN54" s="50"/>
      <c r="BO54" s="50"/>
      <c r="BP54" s="50"/>
      <c r="BQ54" s="50"/>
      <c r="BR54" s="59"/>
      <c r="BS54" s="60"/>
      <c r="BT54" s="17"/>
      <c r="BU54" s="17"/>
      <c r="BV54" s="58"/>
      <c r="BW54" s="50"/>
      <c r="BX54" s="50"/>
      <c r="BY54" s="50"/>
      <c r="BZ54" s="50"/>
      <c r="CA54" s="50"/>
      <c r="CB54" s="50"/>
      <c r="CC54" s="59"/>
      <c r="CD54" s="60"/>
      <c r="CE54" s="17"/>
      <c r="CF54" s="17"/>
      <c r="CG54" s="58"/>
      <c r="CH54" s="50"/>
      <c r="CI54" s="50"/>
      <c r="CJ54" s="50"/>
      <c r="CK54" s="50"/>
      <c r="CL54" s="50"/>
      <c r="CM54" s="50"/>
      <c r="CN54" s="59"/>
      <c r="CO54" s="60"/>
      <c r="CP54" s="17"/>
      <c r="CQ54" s="17"/>
      <c r="CR54" s="58"/>
      <c r="CS54" s="50"/>
      <c r="CT54" s="50"/>
      <c r="CU54" s="50"/>
      <c r="CV54" s="50"/>
      <c r="CW54" s="50"/>
      <c r="CX54" s="50"/>
      <c r="CY54" s="59"/>
      <c r="CZ54" s="60"/>
      <c r="DA54" s="17"/>
      <c r="DB54" s="17"/>
      <c r="DC54" s="58"/>
      <c r="DD54" s="50"/>
      <c r="DE54" s="50"/>
      <c r="DF54" s="50"/>
      <c r="DG54" s="50"/>
      <c r="DH54" s="50"/>
      <c r="DI54" s="50"/>
      <c r="DJ54" s="59"/>
      <c r="DK54" s="60"/>
      <c r="DL54" s="17"/>
      <c r="DM54" s="17"/>
      <c r="DN54" s="58"/>
      <c r="DO54" s="50"/>
      <c r="DP54" s="50"/>
      <c r="DQ54" s="50"/>
      <c r="DR54" s="50"/>
      <c r="DS54" s="50"/>
      <c r="DT54" s="50"/>
      <c r="DU54" s="59"/>
      <c r="DV54" s="60"/>
      <c r="DW54" s="17"/>
      <c r="DX54" s="17"/>
      <c r="DY54" s="58"/>
      <c r="DZ54" s="50"/>
      <c r="EA54" s="50"/>
      <c r="EB54" s="50"/>
      <c r="EC54" s="50"/>
      <c r="ED54" s="50"/>
      <c r="EE54" s="50"/>
      <c r="EF54" s="59"/>
      <c r="EG54" s="60"/>
      <c r="EH54" s="17"/>
      <c r="EI54" s="17"/>
      <c r="EJ54" s="58"/>
      <c r="EK54" s="50"/>
      <c r="EL54" s="50"/>
      <c r="EM54" s="50"/>
      <c r="EN54" s="50"/>
      <c r="EO54" s="50"/>
      <c r="EP54" s="50"/>
      <c r="EQ54" s="59"/>
      <c r="ER54" s="60"/>
      <c r="ES54" s="17"/>
      <c r="ET54" s="17"/>
      <c r="EU54" s="58"/>
      <c r="EV54" s="50"/>
      <c r="EW54" s="50"/>
      <c r="EX54" s="50"/>
      <c r="EY54" s="50"/>
      <c r="EZ54" s="50"/>
      <c r="FA54" s="50"/>
      <c r="FB54" s="59"/>
      <c r="FC54" s="60"/>
      <c r="FD54" s="17"/>
      <c r="FE54" s="17"/>
      <c r="FF54" s="58"/>
      <c r="FG54" s="50"/>
      <c r="FH54" s="50"/>
      <c r="FI54" s="50"/>
      <c r="FJ54" s="50"/>
      <c r="FK54" s="50"/>
      <c r="FL54" s="50"/>
      <c r="FM54" s="59"/>
      <c r="FN54" s="60"/>
      <c r="FO54" s="17"/>
      <c r="FP54" s="17"/>
      <c r="FQ54" s="58"/>
      <c r="FR54" s="50"/>
      <c r="FS54" s="50"/>
      <c r="FT54" s="50"/>
      <c r="FU54" s="50"/>
      <c r="FV54" s="50"/>
      <c r="FW54" s="50"/>
      <c r="FX54" s="59"/>
      <c r="FY54" s="60"/>
      <c r="FZ54" s="17"/>
      <c r="GA54" s="17"/>
      <c r="GB54" s="58"/>
      <c r="GC54" s="50"/>
      <c r="GD54" s="50"/>
      <c r="GE54" s="50"/>
      <c r="GF54" s="50"/>
      <c r="GG54" s="50"/>
      <c r="GH54" s="50"/>
      <c r="GI54" s="59"/>
      <c r="GJ54" s="60"/>
      <c r="GK54" s="17"/>
      <c r="GL54" s="17"/>
      <c r="GM54" s="58"/>
      <c r="GN54" s="50"/>
      <c r="GO54" s="50"/>
      <c r="GP54" s="50"/>
      <c r="GQ54" s="50"/>
      <c r="GR54" s="50"/>
      <c r="GS54" s="50"/>
      <c r="GT54" s="59"/>
      <c r="GU54" s="60"/>
      <c r="GV54" s="17"/>
      <c r="GW54" s="17"/>
      <c r="GX54" s="58"/>
      <c r="GY54" s="50"/>
      <c r="GZ54" s="50"/>
      <c r="HA54" s="50"/>
      <c r="HB54" s="50"/>
      <c r="HC54" s="50"/>
      <c r="HD54" s="50"/>
      <c r="HE54" s="59"/>
      <c r="HF54" s="60"/>
      <c r="HG54" s="17"/>
      <c r="HH54" s="17"/>
      <c r="HI54" s="58"/>
      <c r="HJ54" s="50"/>
      <c r="HK54" s="50"/>
      <c r="HL54" s="50"/>
      <c r="HM54" s="50"/>
      <c r="HN54" s="50"/>
      <c r="HO54" s="50"/>
      <c r="HP54" s="59"/>
      <c r="HQ54" s="60"/>
      <c r="HR54" s="17"/>
      <c r="HS54" s="17"/>
    </row>
    <row r="55" spans="1:227" x14ac:dyDescent="0.3">
      <c r="A55" s="65"/>
      <c r="B55" s="66"/>
      <c r="C55" s="67"/>
      <c r="D55" s="67"/>
      <c r="E55" s="59"/>
      <c r="F55" s="59"/>
      <c r="G55" s="17"/>
      <c r="H55" s="58"/>
      <c r="I55" s="50"/>
      <c r="J55" s="50"/>
      <c r="K55" s="50"/>
      <c r="L55" s="50"/>
      <c r="M55" s="50"/>
      <c r="N55" s="50"/>
      <c r="O55" s="59"/>
      <c r="P55" s="60"/>
      <c r="Q55" s="17"/>
      <c r="R55" s="17"/>
      <c r="S55" s="58"/>
      <c r="T55" s="50"/>
      <c r="U55" s="50"/>
      <c r="V55" s="50"/>
      <c r="W55" s="50"/>
      <c r="X55" s="50"/>
      <c r="Y55" s="50"/>
      <c r="Z55" s="59"/>
      <c r="AA55" s="60"/>
      <c r="AB55" s="17"/>
      <c r="AC55" s="17"/>
      <c r="AD55" s="58"/>
      <c r="AE55" s="50"/>
      <c r="AF55" s="50"/>
      <c r="AG55" s="50"/>
      <c r="AH55" s="50"/>
      <c r="AI55" s="50"/>
      <c r="AJ55" s="50"/>
      <c r="AK55" s="59"/>
      <c r="AL55" s="60"/>
      <c r="AM55" s="17"/>
      <c r="AN55" s="17"/>
      <c r="AO55" s="58"/>
      <c r="AP55" s="50"/>
      <c r="AQ55" s="50"/>
      <c r="AR55" s="50"/>
      <c r="AS55" s="50"/>
      <c r="AT55" s="50"/>
      <c r="AU55" s="50"/>
      <c r="AV55" s="59"/>
      <c r="AW55" s="60"/>
      <c r="AX55" s="17"/>
      <c r="AY55" s="17"/>
      <c r="AZ55" s="58"/>
      <c r="BA55" s="50"/>
      <c r="BB55" s="50"/>
      <c r="BC55" s="50"/>
      <c r="BD55" s="50"/>
      <c r="BE55" s="50"/>
      <c r="BF55" s="50"/>
      <c r="BG55" s="59"/>
      <c r="BH55" s="60"/>
      <c r="BI55" s="17"/>
      <c r="BJ55" s="17"/>
      <c r="BK55" s="58"/>
      <c r="BL55" s="50"/>
      <c r="BM55" s="50"/>
      <c r="BN55" s="50"/>
      <c r="BO55" s="50"/>
      <c r="BP55" s="50"/>
      <c r="BQ55" s="50"/>
      <c r="BR55" s="59"/>
      <c r="BS55" s="60"/>
      <c r="BT55" s="17"/>
      <c r="BU55" s="17"/>
      <c r="BV55" s="58"/>
      <c r="BW55" s="50"/>
      <c r="BX55" s="50"/>
      <c r="BY55" s="50"/>
      <c r="BZ55" s="50"/>
      <c r="CA55" s="50"/>
      <c r="CB55" s="50"/>
      <c r="CC55" s="59"/>
      <c r="CD55" s="60"/>
      <c r="CE55" s="17"/>
      <c r="CF55" s="17"/>
      <c r="CG55" s="58"/>
      <c r="CH55" s="50"/>
      <c r="CI55" s="50"/>
      <c r="CJ55" s="50"/>
      <c r="CK55" s="50"/>
      <c r="CL55" s="50"/>
      <c r="CM55" s="50"/>
      <c r="CN55" s="59"/>
      <c r="CO55" s="60"/>
      <c r="CP55" s="17"/>
      <c r="CQ55" s="17"/>
      <c r="CR55" s="58"/>
      <c r="CS55" s="50"/>
      <c r="CT55" s="50"/>
      <c r="CU55" s="50"/>
      <c r="CV55" s="50"/>
      <c r="CW55" s="50"/>
      <c r="CX55" s="50"/>
      <c r="CY55" s="59"/>
      <c r="CZ55" s="60"/>
      <c r="DA55" s="17"/>
      <c r="DB55" s="17"/>
      <c r="DC55" s="58"/>
      <c r="DD55" s="50"/>
      <c r="DE55" s="50"/>
      <c r="DF55" s="50"/>
      <c r="DG55" s="50"/>
      <c r="DH55" s="50"/>
      <c r="DI55" s="50"/>
      <c r="DJ55" s="59"/>
      <c r="DK55" s="60"/>
      <c r="DL55" s="17"/>
      <c r="DM55" s="17"/>
      <c r="DN55" s="58"/>
      <c r="DO55" s="50"/>
      <c r="DP55" s="50"/>
      <c r="DQ55" s="50"/>
      <c r="DR55" s="50"/>
      <c r="DS55" s="50"/>
      <c r="DT55" s="50"/>
      <c r="DU55" s="59"/>
      <c r="DV55" s="60"/>
      <c r="DW55" s="17"/>
      <c r="DX55" s="17"/>
      <c r="DY55" s="58"/>
      <c r="DZ55" s="50"/>
      <c r="EA55" s="50"/>
      <c r="EB55" s="50"/>
      <c r="EC55" s="50"/>
      <c r="ED55" s="50"/>
      <c r="EE55" s="50"/>
      <c r="EF55" s="59"/>
      <c r="EG55" s="60"/>
      <c r="EH55" s="17"/>
      <c r="EI55" s="17"/>
      <c r="EJ55" s="58"/>
      <c r="EK55" s="50"/>
      <c r="EL55" s="50"/>
      <c r="EM55" s="50"/>
      <c r="EN55" s="50"/>
      <c r="EO55" s="50"/>
      <c r="EP55" s="50"/>
      <c r="EQ55" s="59"/>
      <c r="ER55" s="60"/>
      <c r="ES55" s="17"/>
      <c r="ET55" s="17"/>
      <c r="EU55" s="58"/>
      <c r="EV55" s="50"/>
      <c r="EW55" s="50"/>
      <c r="EX55" s="50"/>
      <c r="EY55" s="50"/>
      <c r="EZ55" s="50"/>
      <c r="FA55" s="50"/>
      <c r="FB55" s="59"/>
      <c r="FC55" s="60"/>
      <c r="FD55" s="17"/>
      <c r="FE55" s="17"/>
      <c r="FF55" s="58"/>
      <c r="FG55" s="50"/>
      <c r="FH55" s="50"/>
      <c r="FI55" s="50"/>
      <c r="FJ55" s="50"/>
      <c r="FK55" s="50"/>
      <c r="FL55" s="50"/>
      <c r="FM55" s="59"/>
      <c r="FN55" s="60"/>
      <c r="FO55" s="17"/>
      <c r="FP55" s="17"/>
      <c r="FQ55" s="58"/>
      <c r="FR55" s="50"/>
      <c r="FS55" s="50"/>
      <c r="FT55" s="50"/>
      <c r="FU55" s="50"/>
      <c r="FV55" s="50"/>
      <c r="FW55" s="50"/>
      <c r="FX55" s="59"/>
      <c r="FY55" s="60"/>
      <c r="FZ55" s="17"/>
      <c r="GA55" s="17"/>
      <c r="GB55" s="58"/>
      <c r="GC55" s="50"/>
      <c r="GD55" s="50"/>
      <c r="GE55" s="50"/>
      <c r="GF55" s="50"/>
      <c r="GG55" s="50"/>
      <c r="GH55" s="50"/>
      <c r="GI55" s="59"/>
      <c r="GJ55" s="60"/>
      <c r="GK55" s="17"/>
      <c r="GL55" s="17"/>
      <c r="GM55" s="58"/>
      <c r="GN55" s="50"/>
      <c r="GO55" s="50"/>
      <c r="GP55" s="50"/>
      <c r="GQ55" s="50"/>
      <c r="GR55" s="50"/>
      <c r="GS55" s="50"/>
      <c r="GT55" s="59"/>
      <c r="GU55" s="60"/>
      <c r="GV55" s="17"/>
      <c r="GW55" s="17"/>
      <c r="GX55" s="58"/>
      <c r="GY55" s="50"/>
      <c r="GZ55" s="50"/>
      <c r="HA55" s="50"/>
      <c r="HB55" s="50"/>
      <c r="HC55" s="50"/>
      <c r="HD55" s="50"/>
      <c r="HE55" s="59"/>
      <c r="HF55" s="60"/>
      <c r="HG55" s="17"/>
      <c r="HH55" s="17"/>
      <c r="HI55" s="58"/>
      <c r="HJ55" s="50"/>
      <c r="HK55" s="50"/>
      <c r="HL55" s="50"/>
      <c r="HM55" s="50"/>
      <c r="HN55" s="50"/>
      <c r="HO55" s="50"/>
      <c r="HP55" s="59"/>
      <c r="HQ55" s="60"/>
      <c r="HR55" s="17"/>
      <c r="HS55" s="17"/>
    </row>
    <row r="56" spans="1:227" x14ac:dyDescent="0.3">
      <c r="A56" s="65"/>
      <c r="B56" s="69"/>
      <c r="C56" s="67"/>
      <c r="D56" s="67"/>
      <c r="E56" s="59"/>
      <c r="F56" s="59"/>
      <c r="G56" s="17"/>
      <c r="H56" s="58"/>
      <c r="I56" s="50"/>
      <c r="J56" s="50"/>
      <c r="K56" s="50"/>
      <c r="L56" s="50"/>
      <c r="M56" s="50"/>
      <c r="N56" s="50"/>
      <c r="O56" s="59"/>
      <c r="P56" s="60"/>
      <c r="Q56" s="17"/>
      <c r="R56" s="17"/>
      <c r="S56" s="58"/>
      <c r="T56" s="50"/>
      <c r="U56" s="50"/>
      <c r="V56" s="50"/>
      <c r="W56" s="50"/>
      <c r="X56" s="50"/>
      <c r="Y56" s="50"/>
      <c r="Z56" s="59"/>
      <c r="AA56" s="60"/>
      <c r="AB56" s="17"/>
      <c r="AC56" s="17"/>
      <c r="AD56" s="58"/>
      <c r="AE56" s="50"/>
      <c r="AF56" s="50"/>
      <c r="AG56" s="50"/>
      <c r="AH56" s="50"/>
      <c r="AI56" s="50"/>
      <c r="AJ56" s="50"/>
      <c r="AK56" s="59"/>
      <c r="AL56" s="60"/>
      <c r="AM56" s="17"/>
      <c r="AN56" s="17"/>
      <c r="AO56" s="58"/>
      <c r="AP56" s="50"/>
      <c r="AQ56" s="50"/>
      <c r="AR56" s="50"/>
      <c r="AS56" s="50"/>
      <c r="AT56" s="50"/>
      <c r="AU56" s="50"/>
      <c r="AV56" s="59"/>
      <c r="AW56" s="60"/>
      <c r="AX56" s="17"/>
      <c r="AY56" s="17"/>
      <c r="AZ56" s="58"/>
      <c r="BA56" s="50"/>
      <c r="BB56" s="50"/>
      <c r="BC56" s="50"/>
      <c r="BD56" s="50"/>
      <c r="BE56" s="50"/>
      <c r="BF56" s="50"/>
      <c r="BG56" s="59"/>
      <c r="BH56" s="60"/>
      <c r="BI56" s="17"/>
      <c r="BJ56" s="17"/>
      <c r="BK56" s="58"/>
      <c r="BL56" s="50"/>
      <c r="BM56" s="50"/>
      <c r="BN56" s="50"/>
      <c r="BO56" s="50"/>
      <c r="BP56" s="50"/>
      <c r="BQ56" s="50"/>
      <c r="BR56" s="59"/>
      <c r="BS56" s="60"/>
      <c r="BT56" s="17"/>
      <c r="BU56" s="17"/>
      <c r="BV56" s="58"/>
      <c r="BW56" s="50"/>
      <c r="BX56" s="50"/>
      <c r="BY56" s="50"/>
      <c r="BZ56" s="50"/>
      <c r="CA56" s="50"/>
      <c r="CB56" s="50"/>
      <c r="CC56" s="59"/>
      <c r="CD56" s="60"/>
      <c r="CE56" s="17"/>
      <c r="CF56" s="17"/>
      <c r="CG56" s="58"/>
      <c r="CH56" s="50"/>
      <c r="CI56" s="50"/>
      <c r="CJ56" s="50"/>
      <c r="CK56" s="50"/>
      <c r="CL56" s="50"/>
      <c r="CM56" s="50"/>
      <c r="CN56" s="59"/>
      <c r="CO56" s="60"/>
      <c r="CP56" s="17"/>
      <c r="CQ56" s="17"/>
      <c r="CR56" s="58"/>
      <c r="CS56" s="50"/>
      <c r="CT56" s="50"/>
      <c r="CU56" s="50"/>
      <c r="CV56" s="50"/>
      <c r="CW56" s="50"/>
      <c r="CX56" s="50"/>
      <c r="CY56" s="59"/>
      <c r="CZ56" s="60"/>
      <c r="DA56" s="17"/>
      <c r="DB56" s="17"/>
      <c r="DC56" s="58"/>
      <c r="DD56" s="50"/>
      <c r="DE56" s="50"/>
      <c r="DF56" s="50"/>
      <c r="DG56" s="50"/>
      <c r="DH56" s="50"/>
      <c r="DI56" s="50"/>
      <c r="DJ56" s="59"/>
      <c r="DK56" s="60"/>
      <c r="DL56" s="17"/>
      <c r="DM56" s="17"/>
      <c r="DN56" s="58"/>
      <c r="DO56" s="50"/>
      <c r="DP56" s="50"/>
      <c r="DQ56" s="50"/>
      <c r="DR56" s="50"/>
      <c r="DS56" s="50"/>
      <c r="DT56" s="50"/>
      <c r="DU56" s="59"/>
      <c r="DV56" s="60"/>
      <c r="DW56" s="17"/>
      <c r="DX56" s="17"/>
      <c r="DY56" s="58"/>
      <c r="DZ56" s="50"/>
      <c r="EA56" s="50"/>
      <c r="EB56" s="50"/>
      <c r="EC56" s="50"/>
      <c r="ED56" s="50"/>
      <c r="EE56" s="50"/>
      <c r="EF56" s="59"/>
      <c r="EG56" s="60"/>
      <c r="EH56" s="17"/>
      <c r="EI56" s="17"/>
      <c r="EJ56" s="58"/>
      <c r="EK56" s="50"/>
      <c r="EL56" s="50"/>
      <c r="EM56" s="50"/>
      <c r="EN56" s="50"/>
      <c r="EO56" s="50"/>
      <c r="EP56" s="50"/>
      <c r="EQ56" s="59"/>
      <c r="ER56" s="60"/>
      <c r="ES56" s="17"/>
      <c r="ET56" s="17"/>
      <c r="EU56" s="58"/>
      <c r="EV56" s="50"/>
      <c r="EW56" s="50"/>
      <c r="EX56" s="50"/>
      <c r="EY56" s="50"/>
      <c r="EZ56" s="50"/>
      <c r="FA56" s="50"/>
      <c r="FB56" s="59"/>
      <c r="FC56" s="60"/>
      <c r="FD56" s="17"/>
      <c r="FE56" s="17"/>
      <c r="FF56" s="58"/>
      <c r="FG56" s="50"/>
      <c r="FH56" s="50"/>
      <c r="FI56" s="50"/>
      <c r="FJ56" s="50"/>
      <c r="FK56" s="50"/>
      <c r="FL56" s="50"/>
      <c r="FM56" s="59"/>
      <c r="FN56" s="60"/>
      <c r="FO56" s="17"/>
      <c r="FP56" s="17"/>
      <c r="FQ56" s="58"/>
      <c r="FR56" s="50"/>
      <c r="FS56" s="50"/>
      <c r="FT56" s="50"/>
      <c r="FU56" s="50"/>
      <c r="FV56" s="50"/>
      <c r="FW56" s="50"/>
      <c r="FX56" s="59"/>
      <c r="FY56" s="60"/>
      <c r="FZ56" s="17"/>
      <c r="GA56" s="17"/>
      <c r="GB56" s="58"/>
      <c r="GC56" s="50"/>
      <c r="GD56" s="50"/>
      <c r="GE56" s="50"/>
      <c r="GF56" s="50"/>
      <c r="GG56" s="50"/>
      <c r="GH56" s="50"/>
      <c r="GI56" s="59"/>
      <c r="GJ56" s="60"/>
      <c r="GK56" s="17"/>
      <c r="GL56" s="17"/>
      <c r="GM56" s="58"/>
      <c r="GN56" s="50"/>
      <c r="GO56" s="50"/>
      <c r="GP56" s="50"/>
      <c r="GQ56" s="50"/>
      <c r="GR56" s="50"/>
      <c r="GS56" s="50"/>
      <c r="GT56" s="59"/>
      <c r="GU56" s="60"/>
      <c r="GV56" s="17"/>
      <c r="GW56" s="17"/>
      <c r="GX56" s="58"/>
      <c r="GY56" s="50"/>
      <c r="GZ56" s="50"/>
      <c r="HA56" s="50"/>
      <c r="HB56" s="50"/>
      <c r="HC56" s="50"/>
      <c r="HD56" s="50"/>
      <c r="HE56" s="59"/>
      <c r="HF56" s="60"/>
      <c r="HG56" s="17"/>
      <c r="HH56" s="17"/>
      <c r="HI56" s="58"/>
      <c r="HJ56" s="50"/>
      <c r="HK56" s="50"/>
      <c r="HL56" s="50"/>
      <c r="HM56" s="50"/>
      <c r="HN56" s="50"/>
      <c r="HO56" s="50"/>
      <c r="HP56" s="59"/>
      <c r="HQ56" s="60"/>
      <c r="HR56" s="17"/>
      <c r="HS56" s="17"/>
    </row>
    <row r="57" spans="1:227" x14ac:dyDescent="0.3">
      <c r="A57" s="65"/>
      <c r="B57" s="69"/>
      <c r="C57" s="67"/>
      <c r="D57" s="67"/>
      <c r="E57" s="59"/>
      <c r="F57" s="59"/>
      <c r="G57" s="17"/>
      <c r="H57" s="58"/>
      <c r="I57" s="50"/>
      <c r="J57" s="50"/>
      <c r="K57" s="50"/>
      <c r="L57" s="50"/>
      <c r="M57" s="50"/>
      <c r="N57" s="50"/>
      <c r="O57" s="59"/>
      <c r="P57" s="60"/>
      <c r="Q57" s="17"/>
      <c r="R57" s="17"/>
      <c r="S57" s="58"/>
      <c r="T57" s="50"/>
      <c r="U57" s="50"/>
      <c r="V57" s="50"/>
      <c r="W57" s="50"/>
      <c r="X57" s="50"/>
      <c r="Y57" s="50"/>
      <c r="Z57" s="59"/>
      <c r="AA57" s="60"/>
      <c r="AB57" s="17"/>
      <c r="AC57" s="17"/>
      <c r="AD57" s="58"/>
      <c r="AE57" s="50"/>
      <c r="AF57" s="50"/>
      <c r="AG57" s="50"/>
      <c r="AH57" s="50"/>
      <c r="AI57" s="50"/>
      <c r="AJ57" s="50"/>
      <c r="AK57" s="59"/>
      <c r="AL57" s="60"/>
      <c r="AM57" s="17"/>
      <c r="AN57" s="17"/>
      <c r="AO57" s="58"/>
      <c r="AP57" s="50"/>
      <c r="AQ57" s="50"/>
      <c r="AR57" s="50"/>
      <c r="AS57" s="50"/>
      <c r="AT57" s="50"/>
      <c r="AU57" s="50"/>
      <c r="AV57" s="59"/>
      <c r="AW57" s="60"/>
      <c r="AX57" s="17"/>
      <c r="AY57" s="17"/>
      <c r="AZ57" s="58"/>
      <c r="BA57" s="50"/>
      <c r="BB57" s="50"/>
      <c r="BC57" s="50"/>
      <c r="BD57" s="50"/>
      <c r="BE57" s="50"/>
      <c r="BF57" s="50"/>
      <c r="BG57" s="59"/>
      <c r="BH57" s="60"/>
      <c r="BI57" s="17"/>
      <c r="BJ57" s="17"/>
      <c r="BK57" s="58"/>
      <c r="BL57" s="50"/>
      <c r="BM57" s="50"/>
      <c r="BN57" s="50"/>
      <c r="BO57" s="50"/>
      <c r="BP57" s="50"/>
      <c r="BQ57" s="50"/>
      <c r="BR57" s="59"/>
      <c r="BS57" s="60"/>
      <c r="BT57" s="17"/>
      <c r="BU57" s="17"/>
      <c r="BV57" s="58"/>
      <c r="BW57" s="50"/>
      <c r="BX57" s="50"/>
      <c r="BY57" s="50"/>
      <c r="BZ57" s="50"/>
      <c r="CA57" s="50"/>
      <c r="CB57" s="50"/>
      <c r="CC57" s="59"/>
      <c r="CD57" s="60"/>
      <c r="CE57" s="17"/>
      <c r="CF57" s="17"/>
      <c r="CG57" s="58"/>
      <c r="CH57" s="50"/>
      <c r="CI57" s="50"/>
      <c r="CJ57" s="50"/>
      <c r="CK57" s="50"/>
      <c r="CL57" s="50"/>
      <c r="CM57" s="50"/>
      <c r="CN57" s="59"/>
      <c r="CO57" s="60"/>
      <c r="CP57" s="17"/>
      <c r="CQ57" s="17"/>
      <c r="CR57" s="58"/>
      <c r="CS57" s="50"/>
      <c r="CT57" s="50"/>
      <c r="CU57" s="50"/>
      <c r="CV57" s="50"/>
      <c r="CW57" s="50"/>
      <c r="CX57" s="50"/>
      <c r="CY57" s="59"/>
      <c r="CZ57" s="60"/>
      <c r="DA57" s="17"/>
      <c r="DB57" s="17"/>
      <c r="DC57" s="58"/>
      <c r="DD57" s="50"/>
      <c r="DE57" s="50"/>
      <c r="DF57" s="50"/>
      <c r="DG57" s="50"/>
      <c r="DH57" s="50"/>
      <c r="DI57" s="50"/>
      <c r="DJ57" s="59"/>
      <c r="DK57" s="60"/>
      <c r="DL57" s="17"/>
      <c r="DM57" s="17"/>
      <c r="DN57" s="58"/>
      <c r="DO57" s="50"/>
      <c r="DP57" s="50"/>
      <c r="DQ57" s="50"/>
      <c r="DR57" s="50"/>
      <c r="DS57" s="50"/>
      <c r="DT57" s="50"/>
      <c r="DU57" s="59"/>
      <c r="DV57" s="60"/>
      <c r="DW57" s="17"/>
      <c r="DX57" s="17"/>
      <c r="DY57" s="58"/>
      <c r="DZ57" s="50"/>
      <c r="EA57" s="50"/>
      <c r="EB57" s="50"/>
      <c r="EC57" s="50"/>
      <c r="ED57" s="50"/>
      <c r="EE57" s="50"/>
      <c r="EF57" s="59"/>
      <c r="EG57" s="60"/>
      <c r="EH57" s="17"/>
      <c r="EI57" s="17"/>
      <c r="EJ57" s="58"/>
      <c r="EK57" s="50"/>
      <c r="EL57" s="50"/>
      <c r="EM57" s="50"/>
      <c r="EN57" s="50"/>
      <c r="EO57" s="50"/>
      <c r="EP57" s="50"/>
      <c r="EQ57" s="59"/>
      <c r="ER57" s="60"/>
      <c r="ES57" s="17"/>
      <c r="ET57" s="17"/>
      <c r="EU57" s="58"/>
      <c r="EV57" s="50"/>
      <c r="EW57" s="50"/>
      <c r="EX57" s="50"/>
      <c r="EY57" s="50"/>
      <c r="EZ57" s="50"/>
      <c r="FA57" s="50"/>
      <c r="FB57" s="59"/>
      <c r="FC57" s="60"/>
      <c r="FD57" s="17"/>
      <c r="FE57" s="17"/>
      <c r="FF57" s="58"/>
      <c r="FG57" s="50"/>
      <c r="FH57" s="50"/>
      <c r="FI57" s="50"/>
      <c r="FJ57" s="50"/>
      <c r="FK57" s="50"/>
      <c r="FL57" s="50"/>
      <c r="FM57" s="59"/>
      <c r="FN57" s="60"/>
      <c r="FO57" s="17"/>
      <c r="FP57" s="17"/>
      <c r="FQ57" s="58"/>
      <c r="FR57" s="50"/>
      <c r="FS57" s="50"/>
      <c r="FT57" s="50"/>
      <c r="FU57" s="50"/>
      <c r="FV57" s="50"/>
      <c r="FW57" s="50"/>
      <c r="FX57" s="59"/>
      <c r="FY57" s="60"/>
      <c r="FZ57" s="17"/>
      <c r="GA57" s="17"/>
      <c r="GB57" s="58"/>
      <c r="GC57" s="50"/>
      <c r="GD57" s="50"/>
      <c r="GE57" s="50"/>
      <c r="GF57" s="50"/>
      <c r="GG57" s="50"/>
      <c r="GH57" s="50"/>
      <c r="GI57" s="59"/>
      <c r="GJ57" s="60"/>
      <c r="GK57" s="17"/>
      <c r="GL57" s="17"/>
      <c r="GM57" s="58"/>
      <c r="GN57" s="50"/>
      <c r="GO57" s="50"/>
      <c r="GP57" s="50"/>
      <c r="GQ57" s="50"/>
      <c r="GR57" s="50"/>
      <c r="GS57" s="50"/>
      <c r="GT57" s="59"/>
      <c r="GU57" s="60"/>
      <c r="GV57" s="17"/>
      <c r="GW57" s="17"/>
      <c r="GX57" s="58"/>
      <c r="GY57" s="50"/>
      <c r="GZ57" s="50"/>
      <c r="HA57" s="50"/>
      <c r="HB57" s="50"/>
      <c r="HC57" s="50"/>
      <c r="HD57" s="50"/>
      <c r="HE57" s="59"/>
      <c r="HF57" s="60"/>
      <c r="HG57" s="17"/>
      <c r="HH57" s="17"/>
      <c r="HI57" s="58"/>
      <c r="HJ57" s="50"/>
      <c r="HK57" s="50"/>
      <c r="HL57" s="50"/>
      <c r="HM57" s="50"/>
      <c r="HN57" s="50"/>
      <c r="HO57" s="50"/>
      <c r="HP57" s="59"/>
      <c r="HQ57" s="60"/>
      <c r="HR57" s="17"/>
      <c r="HS57" s="17"/>
    </row>
    <row r="58" spans="1:227" x14ac:dyDescent="0.3">
      <c r="A58" s="65"/>
      <c r="B58" s="66"/>
      <c r="C58" s="67"/>
      <c r="D58" s="67"/>
      <c r="E58" s="59"/>
      <c r="F58" s="59"/>
      <c r="G58" s="17"/>
      <c r="H58" s="58"/>
      <c r="I58" s="50"/>
      <c r="J58" s="50"/>
      <c r="K58" s="50"/>
      <c r="L58" s="50"/>
      <c r="M58" s="50"/>
      <c r="N58" s="50"/>
      <c r="O58" s="59"/>
      <c r="P58" s="60"/>
      <c r="Q58" s="17"/>
      <c r="R58" s="17"/>
      <c r="S58" s="58"/>
      <c r="T58" s="50"/>
      <c r="U58" s="50"/>
      <c r="V58" s="50"/>
      <c r="W58" s="50"/>
      <c r="X58" s="50"/>
      <c r="Y58" s="50"/>
      <c r="Z58" s="59"/>
      <c r="AA58" s="60"/>
      <c r="AB58" s="17"/>
      <c r="AC58" s="17"/>
      <c r="AD58" s="58"/>
      <c r="AE58" s="50"/>
      <c r="AF58" s="50"/>
      <c r="AG58" s="50"/>
      <c r="AH58" s="50"/>
      <c r="AI58" s="50"/>
      <c r="AJ58" s="50"/>
      <c r="AK58" s="59"/>
      <c r="AL58" s="60"/>
      <c r="AM58" s="17"/>
      <c r="AN58" s="17"/>
      <c r="AO58" s="58"/>
      <c r="AP58" s="50"/>
      <c r="AQ58" s="50"/>
      <c r="AR58" s="50"/>
      <c r="AS58" s="50"/>
      <c r="AT58" s="50"/>
      <c r="AU58" s="50"/>
      <c r="AV58" s="59"/>
      <c r="AW58" s="60"/>
      <c r="AX58" s="17"/>
      <c r="AY58" s="17"/>
      <c r="AZ58" s="58"/>
      <c r="BA58" s="50"/>
      <c r="BB58" s="50"/>
      <c r="BC58" s="50"/>
      <c r="BD58" s="50"/>
      <c r="BE58" s="50"/>
      <c r="BF58" s="50"/>
      <c r="BG58" s="59"/>
      <c r="BH58" s="60"/>
      <c r="BI58" s="17"/>
      <c r="BJ58" s="17"/>
      <c r="BK58" s="58"/>
      <c r="BL58" s="50"/>
      <c r="BM58" s="50"/>
      <c r="BN58" s="50"/>
      <c r="BO58" s="50"/>
      <c r="BP58" s="50"/>
      <c r="BQ58" s="50"/>
      <c r="BR58" s="59"/>
      <c r="BS58" s="60"/>
      <c r="BT58" s="17"/>
      <c r="BU58" s="17"/>
      <c r="BV58" s="58"/>
      <c r="BW58" s="50"/>
      <c r="BX58" s="50"/>
      <c r="BY58" s="50"/>
      <c r="BZ58" s="50"/>
      <c r="CA58" s="50"/>
      <c r="CB58" s="50"/>
      <c r="CC58" s="59"/>
      <c r="CD58" s="60"/>
      <c r="CE58" s="17"/>
      <c r="CF58" s="17"/>
      <c r="CG58" s="58"/>
      <c r="CH58" s="50"/>
      <c r="CI58" s="50"/>
      <c r="CJ58" s="50"/>
      <c r="CK58" s="50"/>
      <c r="CL58" s="50"/>
      <c r="CM58" s="50"/>
      <c r="CN58" s="59"/>
      <c r="CO58" s="60"/>
      <c r="CP58" s="17"/>
      <c r="CQ58" s="17"/>
      <c r="CR58" s="58"/>
      <c r="CS58" s="50"/>
      <c r="CT58" s="50"/>
      <c r="CU58" s="50"/>
      <c r="CV58" s="50"/>
      <c r="CW58" s="50"/>
      <c r="CX58" s="50"/>
      <c r="CY58" s="59"/>
      <c r="CZ58" s="60"/>
      <c r="DA58" s="17"/>
      <c r="DB58" s="17"/>
      <c r="DC58" s="58"/>
      <c r="DD58" s="50"/>
      <c r="DE58" s="50"/>
      <c r="DF58" s="50"/>
      <c r="DG58" s="50"/>
      <c r="DH58" s="50"/>
      <c r="DI58" s="50"/>
      <c r="DJ58" s="59"/>
      <c r="DK58" s="60"/>
      <c r="DL58" s="17"/>
      <c r="DM58" s="17"/>
      <c r="DN58" s="58"/>
      <c r="DO58" s="50"/>
      <c r="DP58" s="50"/>
      <c r="DQ58" s="50"/>
      <c r="DR58" s="50"/>
      <c r="DS58" s="50"/>
      <c r="DT58" s="50"/>
      <c r="DU58" s="59"/>
      <c r="DV58" s="60"/>
      <c r="DW58" s="17"/>
      <c r="DX58" s="17"/>
      <c r="DY58" s="58"/>
      <c r="DZ58" s="50"/>
      <c r="EA58" s="50"/>
      <c r="EB58" s="50"/>
      <c r="EC58" s="50"/>
      <c r="ED58" s="50"/>
      <c r="EE58" s="50"/>
      <c r="EF58" s="59"/>
      <c r="EG58" s="60"/>
      <c r="EH58" s="17"/>
      <c r="EI58" s="17"/>
      <c r="EJ58" s="58"/>
      <c r="EK58" s="50"/>
      <c r="EL58" s="50"/>
      <c r="EM58" s="50"/>
      <c r="EN58" s="50"/>
      <c r="EO58" s="50"/>
      <c r="EP58" s="50"/>
      <c r="EQ58" s="59"/>
      <c r="ER58" s="60"/>
      <c r="ES58" s="17"/>
      <c r="ET58" s="17"/>
      <c r="EU58" s="58"/>
      <c r="EV58" s="50"/>
      <c r="EW58" s="50"/>
      <c r="EX58" s="50"/>
      <c r="EY58" s="50"/>
      <c r="EZ58" s="50"/>
      <c r="FA58" s="50"/>
      <c r="FB58" s="59"/>
      <c r="FC58" s="60"/>
      <c r="FD58" s="17"/>
      <c r="FE58" s="17"/>
      <c r="FF58" s="58"/>
      <c r="FG58" s="50"/>
      <c r="FH58" s="50"/>
      <c r="FI58" s="50"/>
      <c r="FJ58" s="50"/>
      <c r="FK58" s="50"/>
      <c r="FL58" s="50"/>
      <c r="FM58" s="59"/>
      <c r="FN58" s="60"/>
      <c r="FO58" s="17"/>
      <c r="FP58" s="17"/>
      <c r="FQ58" s="58"/>
      <c r="FR58" s="50"/>
      <c r="FS58" s="50"/>
      <c r="FT58" s="50"/>
      <c r="FU58" s="50"/>
      <c r="FV58" s="50"/>
      <c r="FW58" s="50"/>
      <c r="FX58" s="59"/>
      <c r="FY58" s="60"/>
      <c r="FZ58" s="17"/>
      <c r="GA58" s="17"/>
      <c r="GB58" s="58"/>
      <c r="GC58" s="50"/>
      <c r="GD58" s="50"/>
      <c r="GE58" s="50"/>
      <c r="GF58" s="50"/>
      <c r="GG58" s="50"/>
      <c r="GH58" s="50"/>
      <c r="GI58" s="59"/>
      <c r="GJ58" s="60"/>
      <c r="GK58" s="17"/>
      <c r="GL58" s="17"/>
      <c r="GM58" s="58"/>
      <c r="GN58" s="50"/>
      <c r="GO58" s="50"/>
      <c r="GP58" s="50"/>
      <c r="GQ58" s="50"/>
      <c r="GR58" s="50"/>
      <c r="GS58" s="50"/>
      <c r="GT58" s="59"/>
      <c r="GU58" s="60"/>
      <c r="GV58" s="17"/>
      <c r="GW58" s="17"/>
      <c r="GX58" s="58"/>
      <c r="GY58" s="50"/>
      <c r="GZ58" s="50"/>
      <c r="HA58" s="50"/>
      <c r="HB58" s="50"/>
      <c r="HC58" s="50"/>
      <c r="HD58" s="50"/>
      <c r="HE58" s="59"/>
      <c r="HF58" s="60"/>
      <c r="HG58" s="17"/>
      <c r="HH58" s="17"/>
      <c r="HI58" s="58"/>
      <c r="HJ58" s="50"/>
      <c r="HK58" s="50"/>
      <c r="HL58" s="50"/>
      <c r="HM58" s="50"/>
      <c r="HN58" s="50"/>
      <c r="HO58" s="50"/>
      <c r="HP58" s="59"/>
      <c r="HQ58" s="60"/>
      <c r="HR58" s="17"/>
      <c r="HS58" s="17"/>
    </row>
    <row r="59" spans="1:227" x14ac:dyDescent="0.3">
      <c r="A59" s="65"/>
      <c r="B59" s="66"/>
      <c r="C59" s="67"/>
      <c r="D59" s="67"/>
      <c r="E59" s="59"/>
      <c r="F59" s="59"/>
      <c r="G59" s="17"/>
      <c r="H59" s="58"/>
      <c r="I59" s="50"/>
      <c r="J59" s="50"/>
      <c r="K59" s="50"/>
      <c r="L59" s="50"/>
      <c r="M59" s="50"/>
      <c r="N59" s="50"/>
      <c r="O59" s="59"/>
      <c r="P59" s="60"/>
      <c r="Q59" s="17"/>
      <c r="R59" s="17"/>
      <c r="S59" s="58"/>
      <c r="T59" s="50"/>
      <c r="U59" s="50"/>
      <c r="V59" s="50"/>
      <c r="W59" s="50"/>
      <c r="X59" s="50"/>
      <c r="Y59" s="50"/>
      <c r="Z59" s="59"/>
      <c r="AA59" s="60"/>
      <c r="AB59" s="17"/>
      <c r="AC59" s="17"/>
      <c r="AD59" s="58"/>
      <c r="AE59" s="50"/>
      <c r="AF59" s="50"/>
      <c r="AG59" s="50"/>
      <c r="AH59" s="50"/>
      <c r="AI59" s="50"/>
      <c r="AJ59" s="50"/>
      <c r="AK59" s="59"/>
      <c r="AL59" s="60"/>
      <c r="AM59" s="17"/>
      <c r="AN59" s="17"/>
      <c r="AO59" s="58"/>
      <c r="AP59" s="50"/>
      <c r="AQ59" s="50"/>
      <c r="AR59" s="50"/>
      <c r="AS59" s="50"/>
      <c r="AT59" s="50"/>
      <c r="AU59" s="50"/>
      <c r="AV59" s="59"/>
      <c r="AW59" s="60"/>
      <c r="AX59" s="17"/>
      <c r="AY59" s="17"/>
      <c r="AZ59" s="58"/>
      <c r="BA59" s="50"/>
      <c r="BB59" s="50"/>
      <c r="BC59" s="50"/>
      <c r="BD59" s="50"/>
      <c r="BE59" s="50"/>
      <c r="BF59" s="50"/>
      <c r="BG59" s="59"/>
      <c r="BH59" s="60"/>
      <c r="BI59" s="17"/>
      <c r="BJ59" s="17"/>
      <c r="BK59" s="58"/>
      <c r="BL59" s="50"/>
      <c r="BM59" s="50"/>
      <c r="BN59" s="50"/>
      <c r="BO59" s="50"/>
      <c r="BP59" s="50"/>
      <c r="BQ59" s="50"/>
      <c r="BR59" s="59"/>
      <c r="BS59" s="60"/>
      <c r="BT59" s="17"/>
      <c r="BU59" s="17"/>
      <c r="BV59" s="58"/>
      <c r="BW59" s="50"/>
      <c r="BX59" s="50"/>
      <c r="BY59" s="50"/>
      <c r="BZ59" s="50"/>
      <c r="CA59" s="50"/>
      <c r="CB59" s="50"/>
      <c r="CC59" s="59"/>
      <c r="CD59" s="60"/>
      <c r="CE59" s="17"/>
      <c r="CF59" s="17"/>
      <c r="CG59" s="58"/>
      <c r="CH59" s="50"/>
      <c r="CI59" s="50"/>
      <c r="CJ59" s="50"/>
      <c r="CK59" s="50"/>
      <c r="CL59" s="50"/>
      <c r="CM59" s="50"/>
      <c r="CN59" s="59"/>
      <c r="CO59" s="60"/>
      <c r="CP59" s="17"/>
      <c r="CQ59" s="17"/>
      <c r="CR59" s="58"/>
      <c r="CS59" s="50"/>
      <c r="CT59" s="50"/>
      <c r="CU59" s="50"/>
      <c r="CV59" s="50"/>
      <c r="CW59" s="50"/>
      <c r="CX59" s="50"/>
      <c r="CY59" s="59"/>
      <c r="CZ59" s="60"/>
      <c r="DA59" s="17"/>
      <c r="DB59" s="17"/>
      <c r="DC59" s="58"/>
      <c r="DD59" s="50"/>
      <c r="DE59" s="50"/>
      <c r="DF59" s="50"/>
      <c r="DG59" s="50"/>
      <c r="DH59" s="50"/>
      <c r="DI59" s="50"/>
      <c r="DJ59" s="59"/>
      <c r="DK59" s="60"/>
      <c r="DL59" s="17"/>
      <c r="DM59" s="17"/>
      <c r="DN59" s="58"/>
      <c r="DO59" s="50"/>
      <c r="DP59" s="50"/>
      <c r="DQ59" s="50"/>
      <c r="DR59" s="50"/>
      <c r="DS59" s="50"/>
      <c r="DT59" s="50"/>
      <c r="DU59" s="59"/>
      <c r="DV59" s="60"/>
      <c r="DW59" s="17"/>
      <c r="DX59" s="17"/>
      <c r="DY59" s="58"/>
      <c r="DZ59" s="50"/>
      <c r="EA59" s="50"/>
      <c r="EB59" s="50"/>
      <c r="EC59" s="50"/>
      <c r="ED59" s="50"/>
      <c r="EE59" s="50"/>
      <c r="EF59" s="59"/>
      <c r="EG59" s="60"/>
      <c r="EH59" s="17"/>
      <c r="EI59" s="17"/>
      <c r="EJ59" s="58"/>
      <c r="EK59" s="50"/>
      <c r="EL59" s="50"/>
      <c r="EM59" s="50"/>
      <c r="EN59" s="50"/>
      <c r="EO59" s="50"/>
      <c r="EP59" s="50"/>
      <c r="EQ59" s="59"/>
      <c r="ER59" s="60"/>
      <c r="ES59" s="17"/>
      <c r="ET59" s="17"/>
      <c r="EU59" s="58"/>
      <c r="EV59" s="50"/>
      <c r="EW59" s="50"/>
      <c r="EX59" s="50"/>
      <c r="EY59" s="50"/>
      <c r="EZ59" s="50"/>
      <c r="FA59" s="50"/>
      <c r="FB59" s="59"/>
      <c r="FC59" s="60"/>
      <c r="FD59" s="17"/>
      <c r="FE59" s="17"/>
      <c r="FF59" s="58"/>
      <c r="FG59" s="50"/>
      <c r="FH59" s="50"/>
      <c r="FI59" s="50"/>
      <c r="FJ59" s="50"/>
      <c r="FK59" s="50"/>
      <c r="FL59" s="50"/>
      <c r="FM59" s="59"/>
      <c r="FN59" s="60"/>
      <c r="FO59" s="17"/>
      <c r="FP59" s="17"/>
      <c r="FQ59" s="58"/>
      <c r="FR59" s="50"/>
      <c r="FS59" s="50"/>
      <c r="FT59" s="50"/>
      <c r="FU59" s="50"/>
      <c r="FV59" s="50"/>
      <c r="FW59" s="50"/>
      <c r="FX59" s="59"/>
      <c r="FY59" s="60"/>
      <c r="FZ59" s="17"/>
      <c r="GA59" s="17"/>
      <c r="GB59" s="58"/>
      <c r="GC59" s="50"/>
      <c r="GD59" s="50"/>
      <c r="GE59" s="50"/>
      <c r="GF59" s="50"/>
      <c r="GG59" s="50"/>
      <c r="GH59" s="50"/>
      <c r="GI59" s="59"/>
      <c r="GJ59" s="60"/>
      <c r="GK59" s="17"/>
      <c r="GL59" s="17"/>
      <c r="GM59" s="58"/>
      <c r="GN59" s="50"/>
      <c r="GO59" s="50"/>
      <c r="GP59" s="50"/>
      <c r="GQ59" s="50"/>
      <c r="GR59" s="50"/>
      <c r="GS59" s="50"/>
      <c r="GT59" s="59"/>
      <c r="GU59" s="60"/>
      <c r="GV59" s="17"/>
      <c r="GW59" s="17"/>
      <c r="GX59" s="58"/>
      <c r="GY59" s="50"/>
      <c r="GZ59" s="50"/>
      <c r="HA59" s="50"/>
      <c r="HB59" s="50"/>
      <c r="HC59" s="50"/>
      <c r="HD59" s="50"/>
      <c r="HE59" s="59"/>
      <c r="HF59" s="60"/>
      <c r="HG59" s="17"/>
      <c r="HH59" s="17"/>
      <c r="HI59" s="58"/>
      <c r="HJ59" s="50"/>
      <c r="HK59" s="50"/>
      <c r="HL59" s="50"/>
      <c r="HM59" s="50"/>
      <c r="HN59" s="50"/>
      <c r="HO59" s="50"/>
      <c r="HP59" s="59"/>
      <c r="HQ59" s="60"/>
      <c r="HR59" s="17"/>
      <c r="HS59" s="17"/>
    </row>
    <row r="60" spans="1:227" x14ac:dyDescent="0.3">
      <c r="A60" s="65"/>
      <c r="B60" s="66"/>
      <c r="C60" s="67"/>
      <c r="D60" s="67"/>
      <c r="E60" s="59"/>
      <c r="F60" s="59"/>
      <c r="G60" s="17"/>
      <c r="H60" s="58"/>
      <c r="I60" s="50"/>
      <c r="J60" s="50"/>
      <c r="K60" s="50"/>
      <c r="L60" s="50"/>
      <c r="M60" s="50"/>
      <c r="N60" s="50"/>
      <c r="O60" s="59"/>
      <c r="P60" s="60"/>
      <c r="Q60" s="17"/>
      <c r="R60" s="17"/>
      <c r="S60" s="58"/>
      <c r="T60" s="50"/>
      <c r="U60" s="50"/>
      <c r="V60" s="50"/>
      <c r="W60" s="50"/>
      <c r="X60" s="50"/>
      <c r="Y60" s="50"/>
      <c r="Z60" s="59"/>
      <c r="AA60" s="60"/>
      <c r="AB60" s="17"/>
      <c r="AC60" s="17"/>
      <c r="AD60" s="58"/>
      <c r="AE60" s="50"/>
      <c r="AF60" s="50"/>
      <c r="AG60" s="50"/>
      <c r="AH60" s="50"/>
      <c r="AI60" s="50"/>
      <c r="AJ60" s="50"/>
      <c r="AK60" s="59"/>
      <c r="AL60" s="60"/>
      <c r="AM60" s="17"/>
      <c r="AN60" s="17"/>
      <c r="AO60" s="58"/>
      <c r="AP60" s="50"/>
      <c r="AQ60" s="50"/>
      <c r="AR60" s="50"/>
      <c r="AS60" s="50"/>
      <c r="AT60" s="50"/>
      <c r="AU60" s="50"/>
      <c r="AV60" s="59"/>
      <c r="AW60" s="60"/>
      <c r="AX60" s="17"/>
      <c r="AY60" s="17"/>
      <c r="AZ60" s="58"/>
      <c r="BA60" s="50"/>
      <c r="BB60" s="50"/>
      <c r="BC60" s="50"/>
      <c r="BD60" s="50"/>
      <c r="BE60" s="50"/>
      <c r="BF60" s="50"/>
      <c r="BG60" s="59"/>
      <c r="BH60" s="60"/>
      <c r="BI60" s="17"/>
      <c r="BJ60" s="17"/>
      <c r="BK60" s="58"/>
      <c r="BL60" s="50"/>
      <c r="BM60" s="50"/>
      <c r="BN60" s="50"/>
      <c r="BO60" s="50"/>
      <c r="BP60" s="50"/>
      <c r="BQ60" s="50"/>
      <c r="BR60" s="59"/>
      <c r="BS60" s="60"/>
      <c r="BT60" s="17"/>
      <c r="BU60" s="17"/>
      <c r="BV60" s="58"/>
      <c r="BW60" s="50"/>
      <c r="BX60" s="50"/>
      <c r="BY60" s="50"/>
      <c r="BZ60" s="50"/>
      <c r="CA60" s="50"/>
      <c r="CB60" s="50"/>
      <c r="CC60" s="59"/>
      <c r="CD60" s="60"/>
      <c r="CE60" s="17"/>
      <c r="CF60" s="17"/>
      <c r="CG60" s="58"/>
      <c r="CH60" s="50"/>
      <c r="CI60" s="50"/>
      <c r="CJ60" s="50"/>
      <c r="CK60" s="50"/>
      <c r="CL60" s="50"/>
      <c r="CM60" s="50"/>
      <c r="CN60" s="59"/>
      <c r="CO60" s="60"/>
      <c r="CP60" s="17"/>
      <c r="CQ60" s="17"/>
      <c r="CR60" s="58"/>
      <c r="CS60" s="50"/>
      <c r="CT60" s="50"/>
      <c r="CU60" s="50"/>
      <c r="CV60" s="50"/>
      <c r="CW60" s="50"/>
      <c r="CX60" s="50"/>
      <c r="CY60" s="59"/>
      <c r="CZ60" s="60"/>
      <c r="DA60" s="17"/>
      <c r="DB60" s="17"/>
      <c r="DC60" s="58"/>
      <c r="DD60" s="50"/>
      <c r="DE60" s="50"/>
      <c r="DF60" s="50"/>
      <c r="DG60" s="50"/>
      <c r="DH60" s="50"/>
      <c r="DI60" s="50"/>
      <c r="DJ60" s="59"/>
      <c r="DK60" s="60"/>
      <c r="DL60" s="17"/>
      <c r="DM60" s="17"/>
      <c r="DN60" s="58"/>
      <c r="DO60" s="50"/>
      <c r="DP60" s="50"/>
      <c r="DQ60" s="50"/>
      <c r="DR60" s="50"/>
      <c r="DS60" s="50"/>
      <c r="DT60" s="50"/>
      <c r="DU60" s="59"/>
      <c r="DV60" s="60"/>
      <c r="DW60" s="17"/>
      <c r="DX60" s="17"/>
      <c r="DY60" s="58"/>
      <c r="DZ60" s="50"/>
      <c r="EA60" s="50"/>
      <c r="EB60" s="50"/>
      <c r="EC60" s="50"/>
      <c r="ED60" s="50"/>
      <c r="EE60" s="50"/>
      <c r="EF60" s="59"/>
      <c r="EG60" s="60"/>
      <c r="EH60" s="17"/>
      <c r="EI60" s="17"/>
      <c r="EJ60" s="58"/>
      <c r="EK60" s="50"/>
      <c r="EL60" s="50"/>
      <c r="EM60" s="50"/>
      <c r="EN60" s="50"/>
      <c r="EO60" s="50"/>
      <c r="EP60" s="50"/>
      <c r="EQ60" s="59"/>
      <c r="ER60" s="60"/>
      <c r="ES60" s="17"/>
      <c r="ET60" s="17"/>
      <c r="EU60" s="58"/>
      <c r="EV60" s="50"/>
      <c r="EW60" s="50"/>
      <c r="EX60" s="50"/>
      <c r="EY60" s="50"/>
      <c r="EZ60" s="50"/>
      <c r="FA60" s="50"/>
      <c r="FB60" s="59"/>
      <c r="FC60" s="60"/>
      <c r="FD60" s="17"/>
      <c r="FE60" s="17"/>
      <c r="FF60" s="58"/>
      <c r="FG60" s="50"/>
      <c r="FH60" s="50"/>
      <c r="FI60" s="50"/>
      <c r="FJ60" s="50"/>
      <c r="FK60" s="50"/>
      <c r="FL60" s="50"/>
      <c r="FM60" s="59"/>
      <c r="FN60" s="60"/>
      <c r="FO60" s="17"/>
      <c r="FP60" s="17"/>
      <c r="FQ60" s="58"/>
      <c r="FR60" s="50"/>
      <c r="FS60" s="50"/>
      <c r="FT60" s="50"/>
      <c r="FU60" s="50"/>
      <c r="FV60" s="50"/>
      <c r="FW60" s="50"/>
      <c r="FX60" s="59"/>
      <c r="FY60" s="60"/>
      <c r="FZ60" s="17"/>
      <c r="GA60" s="17"/>
      <c r="GB60" s="58"/>
      <c r="GC60" s="50"/>
      <c r="GD60" s="50"/>
      <c r="GE60" s="50"/>
      <c r="GF60" s="50"/>
      <c r="GG60" s="50"/>
      <c r="GH60" s="50"/>
      <c r="GI60" s="59"/>
      <c r="GJ60" s="60"/>
      <c r="GK60" s="17"/>
      <c r="GL60" s="17"/>
      <c r="GM60" s="58"/>
      <c r="GN60" s="50"/>
      <c r="GO60" s="50"/>
      <c r="GP60" s="50"/>
      <c r="GQ60" s="50"/>
      <c r="GR60" s="50"/>
      <c r="GS60" s="50"/>
      <c r="GT60" s="59"/>
      <c r="GU60" s="60"/>
      <c r="GV60" s="17"/>
      <c r="GW60" s="17"/>
      <c r="GX60" s="58"/>
      <c r="GY60" s="50"/>
      <c r="GZ60" s="50"/>
      <c r="HA60" s="50"/>
      <c r="HB60" s="50"/>
      <c r="HC60" s="50"/>
      <c r="HD60" s="50"/>
      <c r="HE60" s="59"/>
      <c r="HF60" s="60"/>
      <c r="HG60" s="17"/>
      <c r="HH60" s="17"/>
      <c r="HI60" s="58"/>
      <c r="HJ60" s="50"/>
      <c r="HK60" s="50"/>
      <c r="HL60" s="50"/>
      <c r="HM60" s="50"/>
      <c r="HN60" s="50"/>
      <c r="HO60" s="50"/>
      <c r="HP60" s="59"/>
      <c r="HQ60" s="60"/>
      <c r="HR60" s="17"/>
      <c r="HS60" s="17"/>
    </row>
    <row r="61" spans="1:227" x14ac:dyDescent="0.3">
      <c r="A61" s="65"/>
      <c r="B61" s="69"/>
      <c r="C61" s="67"/>
      <c r="D61" s="67"/>
      <c r="E61" s="59"/>
      <c r="F61" s="59"/>
      <c r="G61" s="17"/>
      <c r="H61" s="58"/>
      <c r="I61" s="50"/>
      <c r="J61" s="50"/>
      <c r="K61" s="50"/>
      <c r="L61" s="50"/>
      <c r="M61" s="50"/>
      <c r="N61" s="50"/>
      <c r="O61" s="59"/>
      <c r="P61" s="60"/>
      <c r="Q61" s="17"/>
      <c r="R61" s="17"/>
      <c r="S61" s="58"/>
      <c r="T61" s="50"/>
      <c r="U61" s="50"/>
      <c r="V61" s="50"/>
      <c r="W61" s="50"/>
      <c r="X61" s="50"/>
      <c r="Y61" s="50"/>
      <c r="Z61" s="59"/>
      <c r="AA61" s="60"/>
      <c r="AB61" s="17"/>
      <c r="AC61" s="17"/>
      <c r="AD61" s="58"/>
      <c r="AE61" s="50"/>
      <c r="AF61" s="50"/>
      <c r="AG61" s="50"/>
      <c r="AH61" s="50"/>
      <c r="AI61" s="50"/>
      <c r="AJ61" s="50"/>
      <c r="AK61" s="59"/>
      <c r="AL61" s="60"/>
      <c r="AM61" s="17"/>
      <c r="AN61" s="17"/>
      <c r="AO61" s="58"/>
      <c r="AP61" s="50"/>
      <c r="AQ61" s="50"/>
      <c r="AR61" s="50"/>
      <c r="AS61" s="50"/>
      <c r="AT61" s="50"/>
      <c r="AU61" s="50"/>
      <c r="AV61" s="59"/>
      <c r="AW61" s="60"/>
      <c r="AX61" s="17"/>
      <c r="AY61" s="17"/>
      <c r="AZ61" s="58"/>
      <c r="BA61" s="50"/>
      <c r="BB61" s="50"/>
      <c r="BC61" s="50"/>
      <c r="BD61" s="50"/>
      <c r="BE61" s="50"/>
      <c r="BF61" s="50"/>
      <c r="BG61" s="59"/>
      <c r="BH61" s="60"/>
      <c r="BI61" s="17"/>
      <c r="BJ61" s="17"/>
      <c r="BK61" s="58"/>
      <c r="BL61" s="50"/>
      <c r="BM61" s="50"/>
      <c r="BN61" s="50"/>
      <c r="BO61" s="50"/>
      <c r="BP61" s="50"/>
      <c r="BQ61" s="50"/>
      <c r="BR61" s="59"/>
      <c r="BS61" s="60"/>
      <c r="BT61" s="17"/>
      <c r="BU61" s="17"/>
      <c r="BV61" s="58"/>
      <c r="BW61" s="50"/>
      <c r="BX61" s="50"/>
      <c r="BY61" s="50"/>
      <c r="BZ61" s="50"/>
      <c r="CA61" s="50"/>
      <c r="CB61" s="50"/>
      <c r="CC61" s="59"/>
      <c r="CD61" s="60"/>
      <c r="CE61" s="17"/>
      <c r="CF61" s="17"/>
      <c r="CG61" s="58"/>
      <c r="CH61" s="50"/>
      <c r="CI61" s="50"/>
      <c r="CJ61" s="50"/>
      <c r="CK61" s="50"/>
      <c r="CL61" s="50"/>
      <c r="CM61" s="50"/>
      <c r="CN61" s="59"/>
      <c r="CO61" s="60"/>
      <c r="CP61" s="17"/>
      <c r="CQ61" s="17"/>
      <c r="CR61" s="58"/>
      <c r="CS61" s="50"/>
      <c r="CT61" s="50"/>
      <c r="CU61" s="50"/>
      <c r="CV61" s="50"/>
      <c r="CW61" s="50"/>
      <c r="CX61" s="50"/>
      <c r="CY61" s="59"/>
      <c r="CZ61" s="60"/>
      <c r="DA61" s="17"/>
      <c r="DB61" s="17"/>
      <c r="DC61" s="58"/>
      <c r="DD61" s="50"/>
      <c r="DE61" s="50"/>
      <c r="DF61" s="50"/>
      <c r="DG61" s="50"/>
      <c r="DH61" s="50"/>
      <c r="DI61" s="50"/>
      <c r="DJ61" s="59"/>
      <c r="DK61" s="60"/>
      <c r="DL61" s="17"/>
      <c r="DM61" s="17"/>
      <c r="DN61" s="58"/>
      <c r="DO61" s="50"/>
      <c r="DP61" s="50"/>
      <c r="DQ61" s="50"/>
      <c r="DR61" s="50"/>
      <c r="DS61" s="50"/>
      <c r="DT61" s="50"/>
      <c r="DU61" s="59"/>
      <c r="DV61" s="60"/>
      <c r="DW61" s="17"/>
      <c r="DX61" s="17"/>
      <c r="DY61" s="58"/>
      <c r="DZ61" s="50"/>
      <c r="EA61" s="50"/>
      <c r="EB61" s="50"/>
      <c r="EC61" s="50"/>
      <c r="ED61" s="50"/>
      <c r="EE61" s="50"/>
      <c r="EF61" s="59"/>
      <c r="EG61" s="60"/>
      <c r="EH61" s="17"/>
      <c r="EI61" s="17"/>
      <c r="EJ61" s="58"/>
      <c r="EK61" s="50"/>
      <c r="EL61" s="50"/>
      <c r="EM61" s="50"/>
      <c r="EN61" s="50"/>
      <c r="EO61" s="50"/>
      <c r="EP61" s="50"/>
      <c r="EQ61" s="59"/>
      <c r="ER61" s="60"/>
      <c r="ES61" s="17"/>
      <c r="ET61" s="17"/>
      <c r="EU61" s="58"/>
      <c r="EV61" s="50"/>
      <c r="EW61" s="50"/>
      <c r="EX61" s="50"/>
      <c r="EY61" s="50"/>
      <c r="EZ61" s="50"/>
      <c r="FA61" s="50"/>
      <c r="FB61" s="59"/>
      <c r="FC61" s="60"/>
      <c r="FD61" s="17"/>
      <c r="FE61" s="17"/>
      <c r="FF61" s="58"/>
      <c r="FG61" s="50"/>
      <c r="FH61" s="50"/>
      <c r="FI61" s="50"/>
      <c r="FJ61" s="50"/>
      <c r="FK61" s="50"/>
      <c r="FL61" s="50"/>
      <c r="FM61" s="59"/>
      <c r="FN61" s="60"/>
      <c r="FO61" s="17"/>
      <c r="FP61" s="17"/>
      <c r="FQ61" s="58"/>
      <c r="FR61" s="50"/>
      <c r="FS61" s="50"/>
      <c r="FT61" s="50"/>
      <c r="FU61" s="50"/>
      <c r="FV61" s="50"/>
      <c r="FW61" s="50"/>
      <c r="FX61" s="59"/>
      <c r="FY61" s="60"/>
      <c r="FZ61" s="17"/>
      <c r="GA61" s="17"/>
      <c r="GB61" s="58"/>
      <c r="GC61" s="50"/>
      <c r="GD61" s="50"/>
      <c r="GE61" s="50"/>
      <c r="GF61" s="50"/>
      <c r="GG61" s="50"/>
      <c r="GH61" s="50"/>
      <c r="GI61" s="59"/>
      <c r="GJ61" s="60"/>
      <c r="GK61" s="17"/>
      <c r="GL61" s="17"/>
      <c r="GM61" s="58"/>
      <c r="GN61" s="50"/>
      <c r="GO61" s="50"/>
      <c r="GP61" s="50"/>
      <c r="GQ61" s="50"/>
      <c r="GR61" s="50"/>
      <c r="GS61" s="50"/>
      <c r="GT61" s="59"/>
      <c r="GU61" s="60"/>
      <c r="GV61" s="17"/>
      <c r="GW61" s="17"/>
      <c r="GX61" s="58"/>
      <c r="GY61" s="50"/>
      <c r="GZ61" s="50"/>
      <c r="HA61" s="50"/>
      <c r="HB61" s="50"/>
      <c r="HC61" s="50"/>
      <c r="HD61" s="50"/>
      <c r="HE61" s="59"/>
      <c r="HF61" s="60"/>
      <c r="HG61" s="17"/>
      <c r="HH61" s="17"/>
      <c r="HI61" s="58"/>
      <c r="HJ61" s="50"/>
      <c r="HK61" s="50"/>
      <c r="HL61" s="50"/>
      <c r="HM61" s="50"/>
      <c r="HN61" s="50"/>
      <c r="HO61" s="50"/>
      <c r="HP61" s="59"/>
      <c r="HQ61" s="60"/>
      <c r="HR61" s="17"/>
      <c r="HS61" s="17"/>
    </row>
    <row r="62" spans="1:227" x14ac:dyDescent="0.3">
      <c r="A62" s="65"/>
      <c r="B62" s="69"/>
      <c r="C62" s="67"/>
      <c r="D62" s="67"/>
      <c r="E62" s="59"/>
      <c r="F62" s="59"/>
      <c r="G62" s="17"/>
      <c r="H62" s="58"/>
      <c r="I62" s="50"/>
      <c r="J62" s="50"/>
      <c r="K62" s="50"/>
      <c r="L62" s="50"/>
      <c r="M62" s="50"/>
      <c r="N62" s="50"/>
      <c r="O62" s="59"/>
      <c r="P62" s="60"/>
      <c r="Q62" s="17"/>
      <c r="R62" s="17"/>
      <c r="S62" s="58"/>
      <c r="T62" s="50"/>
      <c r="U62" s="50"/>
      <c r="V62" s="50"/>
      <c r="W62" s="50"/>
      <c r="X62" s="50"/>
      <c r="Y62" s="50"/>
      <c r="Z62" s="59"/>
      <c r="AA62" s="60"/>
      <c r="AB62" s="17"/>
      <c r="AC62" s="17"/>
      <c r="AD62" s="58"/>
      <c r="AE62" s="50"/>
      <c r="AF62" s="50"/>
      <c r="AG62" s="50"/>
      <c r="AH62" s="50"/>
      <c r="AI62" s="50"/>
      <c r="AJ62" s="50"/>
      <c r="AK62" s="59"/>
      <c r="AL62" s="60"/>
      <c r="AM62" s="17"/>
      <c r="AN62" s="17"/>
      <c r="AO62" s="58"/>
      <c r="AP62" s="50"/>
      <c r="AQ62" s="50"/>
      <c r="AR62" s="50"/>
      <c r="AS62" s="50"/>
      <c r="AT62" s="50"/>
      <c r="AU62" s="50"/>
      <c r="AV62" s="59"/>
      <c r="AW62" s="60"/>
      <c r="AX62" s="17"/>
      <c r="AY62" s="17"/>
      <c r="AZ62" s="58"/>
      <c r="BA62" s="50"/>
      <c r="BB62" s="50"/>
      <c r="BC62" s="50"/>
      <c r="BD62" s="50"/>
      <c r="BE62" s="50"/>
      <c r="BF62" s="50"/>
      <c r="BG62" s="59"/>
      <c r="BH62" s="60"/>
      <c r="BI62" s="17"/>
      <c r="BJ62" s="17"/>
      <c r="BK62" s="58"/>
      <c r="BL62" s="50"/>
      <c r="BM62" s="50"/>
      <c r="BN62" s="50"/>
      <c r="BO62" s="50"/>
      <c r="BP62" s="50"/>
      <c r="BQ62" s="50"/>
      <c r="BR62" s="59"/>
      <c r="BS62" s="60"/>
      <c r="BT62" s="17"/>
      <c r="BU62" s="17"/>
      <c r="BV62" s="58"/>
      <c r="BW62" s="50"/>
      <c r="BX62" s="50"/>
      <c r="BY62" s="50"/>
      <c r="BZ62" s="50"/>
      <c r="CA62" s="50"/>
      <c r="CB62" s="50"/>
      <c r="CC62" s="59"/>
      <c r="CD62" s="60"/>
      <c r="CE62" s="17"/>
      <c r="CF62" s="17"/>
      <c r="CG62" s="58"/>
      <c r="CH62" s="50"/>
      <c r="CI62" s="50"/>
      <c r="CJ62" s="50"/>
      <c r="CK62" s="50"/>
      <c r="CL62" s="50"/>
      <c r="CM62" s="50"/>
      <c r="CN62" s="59"/>
      <c r="CO62" s="60"/>
      <c r="CP62" s="17"/>
      <c r="CQ62" s="17"/>
      <c r="CR62" s="58"/>
      <c r="CS62" s="50"/>
      <c r="CT62" s="50"/>
      <c r="CU62" s="50"/>
      <c r="CV62" s="50"/>
      <c r="CW62" s="50"/>
      <c r="CX62" s="50"/>
      <c r="CY62" s="59"/>
      <c r="CZ62" s="60"/>
      <c r="DA62" s="17"/>
      <c r="DB62" s="17"/>
      <c r="DC62" s="58"/>
      <c r="DD62" s="50"/>
      <c r="DE62" s="50"/>
      <c r="DF62" s="50"/>
      <c r="DG62" s="50"/>
      <c r="DH62" s="50"/>
      <c r="DI62" s="50"/>
      <c r="DJ62" s="59"/>
      <c r="DK62" s="60"/>
      <c r="DL62" s="17"/>
      <c r="DM62" s="17"/>
      <c r="DN62" s="58"/>
      <c r="DO62" s="50"/>
      <c r="DP62" s="50"/>
      <c r="DQ62" s="50"/>
      <c r="DR62" s="50"/>
      <c r="DS62" s="50"/>
      <c r="DT62" s="50"/>
      <c r="DU62" s="59"/>
      <c r="DV62" s="60"/>
      <c r="DW62" s="17"/>
      <c r="DX62" s="17"/>
      <c r="DY62" s="58"/>
      <c r="DZ62" s="50"/>
      <c r="EA62" s="50"/>
      <c r="EB62" s="50"/>
      <c r="EC62" s="50"/>
      <c r="ED62" s="50"/>
      <c r="EE62" s="50"/>
      <c r="EF62" s="59"/>
      <c r="EG62" s="60"/>
      <c r="EH62" s="17"/>
      <c r="EI62" s="17"/>
      <c r="EJ62" s="58"/>
      <c r="EK62" s="50"/>
      <c r="EL62" s="50"/>
      <c r="EM62" s="50"/>
      <c r="EN62" s="50"/>
      <c r="EO62" s="50"/>
      <c r="EP62" s="50"/>
      <c r="EQ62" s="59"/>
      <c r="ER62" s="60"/>
      <c r="ES62" s="17"/>
      <c r="ET62" s="17"/>
      <c r="EU62" s="58"/>
      <c r="EV62" s="50"/>
      <c r="EW62" s="50"/>
      <c r="EX62" s="50"/>
      <c r="EY62" s="50"/>
      <c r="EZ62" s="50"/>
      <c r="FA62" s="50"/>
      <c r="FB62" s="59"/>
      <c r="FC62" s="60"/>
      <c r="FD62" s="17"/>
      <c r="FE62" s="17"/>
      <c r="FF62" s="58"/>
      <c r="FG62" s="50"/>
      <c r="FH62" s="50"/>
      <c r="FI62" s="50"/>
      <c r="FJ62" s="50"/>
      <c r="FK62" s="50"/>
      <c r="FL62" s="50"/>
      <c r="FM62" s="59"/>
      <c r="FN62" s="60"/>
      <c r="FO62" s="17"/>
      <c r="FP62" s="17"/>
      <c r="FQ62" s="58"/>
      <c r="FR62" s="50"/>
      <c r="FS62" s="50"/>
      <c r="FT62" s="50"/>
      <c r="FU62" s="50"/>
      <c r="FV62" s="50"/>
      <c r="FW62" s="50"/>
      <c r="FX62" s="59"/>
      <c r="FY62" s="60"/>
      <c r="FZ62" s="17"/>
      <c r="GA62" s="17"/>
      <c r="GB62" s="58"/>
      <c r="GC62" s="50"/>
      <c r="GD62" s="50"/>
      <c r="GE62" s="50"/>
      <c r="GF62" s="50"/>
      <c r="GG62" s="50"/>
      <c r="GH62" s="50"/>
      <c r="GI62" s="59"/>
      <c r="GJ62" s="60"/>
      <c r="GK62" s="17"/>
      <c r="GL62" s="17"/>
      <c r="GM62" s="58"/>
      <c r="GN62" s="50"/>
      <c r="GO62" s="50"/>
      <c r="GP62" s="50"/>
      <c r="GQ62" s="50"/>
      <c r="GR62" s="50"/>
      <c r="GS62" s="50"/>
      <c r="GT62" s="59"/>
      <c r="GU62" s="60"/>
      <c r="GV62" s="17"/>
      <c r="GW62" s="17"/>
      <c r="GX62" s="58"/>
      <c r="GY62" s="50"/>
      <c r="GZ62" s="50"/>
      <c r="HA62" s="50"/>
      <c r="HB62" s="50"/>
      <c r="HC62" s="50"/>
      <c r="HD62" s="50"/>
      <c r="HE62" s="59"/>
      <c r="HF62" s="60"/>
      <c r="HG62" s="17"/>
      <c r="HH62" s="17"/>
      <c r="HI62" s="58"/>
      <c r="HJ62" s="50"/>
      <c r="HK62" s="50"/>
      <c r="HL62" s="50"/>
      <c r="HM62" s="50"/>
      <c r="HN62" s="50"/>
      <c r="HO62" s="50"/>
      <c r="HP62" s="59"/>
      <c r="HQ62" s="60"/>
      <c r="HR62" s="17"/>
      <c r="HS62" s="17"/>
    </row>
    <row r="63" spans="1:227" x14ac:dyDescent="0.3">
      <c r="A63" s="65"/>
      <c r="B63" s="66"/>
      <c r="C63" s="67"/>
      <c r="D63" s="67"/>
      <c r="E63" s="59"/>
      <c r="F63" s="59"/>
      <c r="G63" s="17"/>
      <c r="H63" s="58"/>
      <c r="I63" s="50"/>
      <c r="J63" s="50"/>
      <c r="K63" s="50"/>
      <c r="L63" s="50"/>
      <c r="M63" s="50"/>
      <c r="N63" s="50"/>
      <c r="O63" s="59"/>
      <c r="P63" s="60"/>
      <c r="Q63" s="17"/>
      <c r="R63" s="17"/>
      <c r="S63" s="58"/>
      <c r="T63" s="50"/>
      <c r="U63" s="50"/>
      <c r="V63" s="50"/>
      <c r="W63" s="50"/>
      <c r="X63" s="50"/>
      <c r="Y63" s="50"/>
      <c r="Z63" s="59"/>
      <c r="AA63" s="60"/>
      <c r="AB63" s="17"/>
      <c r="AC63" s="17"/>
      <c r="AD63" s="58"/>
      <c r="AE63" s="50"/>
      <c r="AF63" s="50"/>
      <c r="AG63" s="50"/>
      <c r="AH63" s="50"/>
      <c r="AI63" s="50"/>
      <c r="AJ63" s="50"/>
      <c r="AK63" s="59"/>
      <c r="AL63" s="60"/>
      <c r="AM63" s="17"/>
      <c r="AN63" s="17"/>
      <c r="AO63" s="58"/>
      <c r="AP63" s="50"/>
      <c r="AQ63" s="50"/>
      <c r="AR63" s="50"/>
      <c r="AS63" s="50"/>
      <c r="AT63" s="50"/>
      <c r="AU63" s="50"/>
      <c r="AV63" s="59"/>
      <c r="AW63" s="60"/>
      <c r="AX63" s="17"/>
      <c r="AY63" s="17"/>
      <c r="AZ63" s="58"/>
      <c r="BA63" s="50"/>
      <c r="BB63" s="50"/>
      <c r="BC63" s="50"/>
      <c r="BD63" s="50"/>
      <c r="BE63" s="50"/>
      <c r="BF63" s="50"/>
      <c r="BG63" s="59"/>
      <c r="BH63" s="60"/>
      <c r="BI63" s="17"/>
      <c r="BJ63" s="17"/>
      <c r="BK63" s="58"/>
      <c r="BL63" s="50"/>
      <c r="BM63" s="50"/>
      <c r="BN63" s="50"/>
      <c r="BO63" s="50"/>
      <c r="BP63" s="50"/>
      <c r="BQ63" s="50"/>
      <c r="BR63" s="59"/>
      <c r="BS63" s="60"/>
      <c r="BT63" s="17"/>
      <c r="BU63" s="17"/>
      <c r="BV63" s="58"/>
      <c r="BW63" s="50"/>
      <c r="BX63" s="50"/>
      <c r="BY63" s="50"/>
      <c r="BZ63" s="50"/>
      <c r="CA63" s="50"/>
      <c r="CB63" s="50"/>
      <c r="CC63" s="59"/>
      <c r="CD63" s="60"/>
      <c r="CE63" s="17"/>
      <c r="CF63" s="17"/>
      <c r="CG63" s="58"/>
      <c r="CH63" s="50"/>
      <c r="CI63" s="50"/>
      <c r="CJ63" s="50"/>
      <c r="CK63" s="50"/>
      <c r="CL63" s="50"/>
      <c r="CM63" s="50"/>
      <c r="CN63" s="59"/>
      <c r="CO63" s="60"/>
      <c r="CP63" s="17"/>
      <c r="CQ63" s="17"/>
      <c r="CR63" s="58"/>
      <c r="CS63" s="50"/>
      <c r="CT63" s="50"/>
      <c r="CU63" s="50"/>
      <c r="CV63" s="50"/>
      <c r="CW63" s="50"/>
      <c r="CX63" s="50"/>
      <c r="CY63" s="59"/>
      <c r="CZ63" s="60"/>
      <c r="DA63" s="17"/>
      <c r="DB63" s="17"/>
      <c r="DC63" s="58"/>
      <c r="DD63" s="50"/>
      <c r="DE63" s="50"/>
      <c r="DF63" s="50"/>
      <c r="DG63" s="50"/>
      <c r="DH63" s="50"/>
      <c r="DI63" s="50"/>
      <c r="DJ63" s="59"/>
      <c r="DK63" s="60"/>
      <c r="DL63" s="17"/>
      <c r="DM63" s="17"/>
      <c r="DN63" s="58"/>
      <c r="DO63" s="50"/>
      <c r="DP63" s="50"/>
      <c r="DQ63" s="50"/>
      <c r="DR63" s="50"/>
      <c r="DS63" s="50"/>
      <c r="DT63" s="50"/>
      <c r="DU63" s="59"/>
      <c r="DV63" s="60"/>
      <c r="DW63" s="17"/>
      <c r="DX63" s="17"/>
      <c r="DY63" s="58"/>
      <c r="DZ63" s="50"/>
      <c r="EA63" s="50"/>
      <c r="EB63" s="50"/>
      <c r="EC63" s="50"/>
      <c r="ED63" s="50"/>
      <c r="EE63" s="50"/>
      <c r="EF63" s="59"/>
      <c r="EG63" s="60"/>
      <c r="EH63" s="17"/>
      <c r="EI63" s="17"/>
      <c r="EJ63" s="58"/>
      <c r="EK63" s="50"/>
      <c r="EL63" s="50"/>
      <c r="EM63" s="50"/>
      <c r="EN63" s="50"/>
      <c r="EO63" s="50"/>
      <c r="EP63" s="50"/>
      <c r="EQ63" s="59"/>
      <c r="ER63" s="60"/>
      <c r="ES63" s="17"/>
      <c r="ET63" s="17"/>
      <c r="EU63" s="58"/>
      <c r="EV63" s="50"/>
      <c r="EW63" s="50"/>
      <c r="EX63" s="50"/>
      <c r="EY63" s="50"/>
      <c r="EZ63" s="50"/>
      <c r="FA63" s="50"/>
      <c r="FB63" s="59"/>
      <c r="FC63" s="60"/>
      <c r="FD63" s="17"/>
      <c r="FE63" s="17"/>
      <c r="FF63" s="58"/>
      <c r="FG63" s="50"/>
      <c r="FH63" s="50"/>
      <c r="FI63" s="50"/>
      <c r="FJ63" s="50"/>
      <c r="FK63" s="50"/>
      <c r="FL63" s="50"/>
      <c r="FM63" s="59"/>
      <c r="FN63" s="60"/>
      <c r="FO63" s="17"/>
      <c r="FP63" s="17"/>
      <c r="FQ63" s="58"/>
      <c r="FR63" s="50"/>
      <c r="FS63" s="50"/>
      <c r="FT63" s="50"/>
      <c r="FU63" s="50"/>
      <c r="FV63" s="50"/>
      <c r="FW63" s="50"/>
      <c r="FX63" s="59"/>
      <c r="FY63" s="60"/>
      <c r="FZ63" s="17"/>
      <c r="GA63" s="17"/>
      <c r="GB63" s="58"/>
      <c r="GC63" s="50"/>
      <c r="GD63" s="50"/>
      <c r="GE63" s="50"/>
      <c r="GF63" s="50"/>
      <c r="GG63" s="50"/>
      <c r="GH63" s="50"/>
      <c r="GI63" s="59"/>
      <c r="GJ63" s="60"/>
      <c r="GK63" s="17"/>
      <c r="GL63" s="17"/>
      <c r="GM63" s="58"/>
      <c r="GN63" s="50"/>
      <c r="GO63" s="50"/>
      <c r="GP63" s="50"/>
      <c r="GQ63" s="50"/>
      <c r="GR63" s="50"/>
      <c r="GS63" s="50"/>
      <c r="GT63" s="59"/>
      <c r="GU63" s="60"/>
      <c r="GV63" s="17"/>
      <c r="GW63" s="17"/>
      <c r="GX63" s="58"/>
      <c r="GY63" s="50"/>
      <c r="GZ63" s="50"/>
      <c r="HA63" s="50"/>
      <c r="HB63" s="50"/>
      <c r="HC63" s="50"/>
      <c r="HD63" s="50"/>
      <c r="HE63" s="59"/>
      <c r="HF63" s="60"/>
      <c r="HG63" s="17"/>
      <c r="HH63" s="17"/>
      <c r="HI63" s="58"/>
      <c r="HJ63" s="50"/>
      <c r="HK63" s="50"/>
      <c r="HL63" s="50"/>
      <c r="HM63" s="50"/>
      <c r="HN63" s="50"/>
      <c r="HO63" s="50"/>
      <c r="HP63" s="59"/>
      <c r="HQ63" s="60"/>
      <c r="HR63" s="17"/>
      <c r="HS63" s="17"/>
    </row>
    <row r="64" spans="1:227" x14ac:dyDescent="0.3">
      <c r="A64" s="65"/>
      <c r="B64" s="66"/>
      <c r="C64" s="67"/>
      <c r="D64" s="67"/>
      <c r="E64" s="59"/>
      <c r="F64" s="59"/>
      <c r="G64" s="17"/>
      <c r="H64" s="58"/>
      <c r="I64" s="50"/>
      <c r="J64" s="50"/>
      <c r="K64" s="50"/>
      <c r="L64" s="50"/>
      <c r="M64" s="50"/>
      <c r="N64" s="50"/>
      <c r="O64" s="59"/>
      <c r="P64" s="60"/>
      <c r="Q64" s="17"/>
      <c r="R64" s="17"/>
      <c r="S64" s="58"/>
      <c r="T64" s="50"/>
      <c r="U64" s="50"/>
      <c r="V64" s="50"/>
      <c r="W64" s="50"/>
      <c r="X64" s="50"/>
      <c r="Y64" s="50"/>
      <c r="Z64" s="59"/>
      <c r="AA64" s="60"/>
      <c r="AB64" s="17"/>
      <c r="AC64" s="17"/>
      <c r="AD64" s="58"/>
      <c r="AE64" s="50"/>
      <c r="AF64" s="50"/>
      <c r="AG64" s="50"/>
      <c r="AH64" s="50"/>
      <c r="AI64" s="50"/>
      <c r="AJ64" s="50"/>
      <c r="AK64" s="59"/>
      <c r="AL64" s="60"/>
      <c r="AM64" s="17"/>
      <c r="AN64" s="17"/>
      <c r="AO64" s="58"/>
      <c r="AP64" s="50"/>
      <c r="AQ64" s="50"/>
      <c r="AR64" s="50"/>
      <c r="AS64" s="50"/>
      <c r="AT64" s="50"/>
      <c r="AU64" s="50"/>
      <c r="AV64" s="59"/>
      <c r="AW64" s="60"/>
      <c r="AX64" s="17"/>
      <c r="AY64" s="17"/>
      <c r="AZ64" s="58"/>
      <c r="BA64" s="50"/>
      <c r="BB64" s="50"/>
      <c r="BC64" s="50"/>
      <c r="BD64" s="50"/>
      <c r="BE64" s="50"/>
      <c r="BF64" s="50"/>
      <c r="BG64" s="59"/>
      <c r="BH64" s="60"/>
      <c r="BI64" s="17"/>
      <c r="BJ64" s="17"/>
      <c r="BK64" s="58"/>
      <c r="BL64" s="50"/>
      <c r="BM64" s="50"/>
      <c r="BN64" s="50"/>
      <c r="BO64" s="50"/>
      <c r="BP64" s="50"/>
      <c r="BQ64" s="50"/>
      <c r="BR64" s="59"/>
      <c r="BS64" s="60"/>
      <c r="BT64" s="17"/>
      <c r="BU64" s="17"/>
      <c r="BV64" s="58"/>
      <c r="BW64" s="50"/>
      <c r="BX64" s="50"/>
      <c r="BY64" s="50"/>
      <c r="BZ64" s="50"/>
      <c r="CA64" s="50"/>
      <c r="CB64" s="50"/>
      <c r="CC64" s="59"/>
      <c r="CD64" s="60"/>
      <c r="CE64" s="17"/>
      <c r="CF64" s="17"/>
      <c r="CG64" s="58"/>
      <c r="CH64" s="50"/>
      <c r="CI64" s="50"/>
      <c r="CJ64" s="50"/>
      <c r="CK64" s="50"/>
      <c r="CL64" s="50"/>
      <c r="CM64" s="50"/>
      <c r="CN64" s="59"/>
      <c r="CO64" s="60"/>
      <c r="CP64" s="17"/>
      <c r="CQ64" s="17"/>
      <c r="CR64" s="58"/>
      <c r="CS64" s="50"/>
      <c r="CT64" s="50"/>
      <c r="CU64" s="50"/>
      <c r="CV64" s="50"/>
      <c r="CW64" s="50"/>
      <c r="CX64" s="50"/>
      <c r="CY64" s="59"/>
      <c r="CZ64" s="60"/>
      <c r="DA64" s="17"/>
      <c r="DB64" s="17"/>
      <c r="DC64" s="58"/>
      <c r="DD64" s="50"/>
      <c r="DE64" s="50"/>
      <c r="DF64" s="50"/>
      <c r="DG64" s="50"/>
      <c r="DH64" s="50"/>
      <c r="DI64" s="50"/>
      <c r="DJ64" s="59"/>
      <c r="DK64" s="60"/>
      <c r="DL64" s="17"/>
      <c r="DM64" s="17"/>
      <c r="DN64" s="58"/>
      <c r="DO64" s="50"/>
      <c r="DP64" s="50"/>
      <c r="DQ64" s="50"/>
      <c r="DR64" s="50"/>
      <c r="DS64" s="50"/>
      <c r="DT64" s="50"/>
      <c r="DU64" s="59"/>
      <c r="DV64" s="60"/>
      <c r="DW64" s="17"/>
      <c r="DX64" s="17"/>
      <c r="DY64" s="58"/>
      <c r="DZ64" s="50"/>
      <c r="EA64" s="50"/>
      <c r="EB64" s="50"/>
      <c r="EC64" s="50"/>
      <c r="ED64" s="50"/>
      <c r="EE64" s="50"/>
      <c r="EF64" s="59"/>
      <c r="EG64" s="60"/>
      <c r="EH64" s="17"/>
      <c r="EI64" s="17"/>
      <c r="EJ64" s="58"/>
      <c r="EK64" s="50"/>
      <c r="EL64" s="50"/>
      <c r="EM64" s="50"/>
      <c r="EN64" s="50"/>
      <c r="EO64" s="50"/>
      <c r="EP64" s="50"/>
      <c r="EQ64" s="59"/>
      <c r="ER64" s="60"/>
      <c r="ES64" s="17"/>
      <c r="ET64" s="17"/>
      <c r="EU64" s="58"/>
      <c r="EV64" s="50"/>
      <c r="EW64" s="50"/>
      <c r="EX64" s="50"/>
      <c r="EY64" s="50"/>
      <c r="EZ64" s="50"/>
      <c r="FA64" s="50"/>
      <c r="FB64" s="59"/>
      <c r="FC64" s="60"/>
      <c r="FD64" s="17"/>
      <c r="FE64" s="17"/>
      <c r="FF64" s="58"/>
      <c r="FG64" s="50"/>
      <c r="FH64" s="50"/>
      <c r="FI64" s="50"/>
      <c r="FJ64" s="50"/>
      <c r="FK64" s="50"/>
      <c r="FL64" s="50"/>
      <c r="FM64" s="59"/>
      <c r="FN64" s="60"/>
      <c r="FO64" s="17"/>
      <c r="FP64" s="17"/>
      <c r="FQ64" s="58"/>
      <c r="FR64" s="50"/>
      <c r="FS64" s="50"/>
      <c r="FT64" s="50"/>
      <c r="FU64" s="50"/>
      <c r="FV64" s="50"/>
      <c r="FW64" s="50"/>
      <c r="FX64" s="59"/>
      <c r="FY64" s="60"/>
      <c r="FZ64" s="17"/>
      <c r="GA64" s="17"/>
      <c r="GB64" s="58"/>
      <c r="GC64" s="50"/>
      <c r="GD64" s="50"/>
      <c r="GE64" s="50"/>
      <c r="GF64" s="50"/>
      <c r="GG64" s="50"/>
      <c r="GH64" s="50"/>
      <c r="GI64" s="59"/>
      <c r="GJ64" s="60"/>
      <c r="GK64" s="17"/>
      <c r="GL64" s="17"/>
      <c r="GM64" s="58"/>
      <c r="GN64" s="50"/>
      <c r="GO64" s="50"/>
      <c r="GP64" s="50"/>
      <c r="GQ64" s="50"/>
      <c r="GR64" s="50"/>
      <c r="GS64" s="50"/>
      <c r="GT64" s="59"/>
      <c r="GU64" s="60"/>
      <c r="GV64" s="17"/>
      <c r="GW64" s="17"/>
      <c r="GX64" s="58"/>
      <c r="GY64" s="50"/>
      <c r="GZ64" s="50"/>
      <c r="HA64" s="50"/>
      <c r="HB64" s="50"/>
      <c r="HC64" s="50"/>
      <c r="HD64" s="50"/>
      <c r="HE64" s="59"/>
      <c r="HF64" s="60"/>
      <c r="HG64" s="17"/>
      <c r="HH64" s="17"/>
      <c r="HI64" s="58"/>
      <c r="HJ64" s="50"/>
      <c r="HK64" s="50"/>
      <c r="HL64" s="50"/>
      <c r="HM64" s="50"/>
      <c r="HN64" s="50"/>
      <c r="HO64" s="50"/>
      <c r="HP64" s="59"/>
      <c r="HQ64" s="60"/>
      <c r="HR64" s="17"/>
      <c r="HS64" s="17"/>
    </row>
    <row r="65" spans="1:227" x14ac:dyDescent="0.3">
      <c r="A65" s="65"/>
      <c r="B65" s="66"/>
      <c r="C65" s="67"/>
      <c r="D65" s="67"/>
      <c r="E65" s="59"/>
      <c r="F65" s="59"/>
      <c r="G65" s="17"/>
      <c r="H65" s="58"/>
      <c r="I65" s="50"/>
      <c r="J65" s="50"/>
      <c r="K65" s="50"/>
      <c r="L65" s="50"/>
      <c r="M65" s="50"/>
      <c r="N65" s="50"/>
      <c r="O65" s="59"/>
      <c r="P65" s="60"/>
      <c r="Q65" s="17"/>
      <c r="R65" s="17"/>
      <c r="S65" s="58"/>
      <c r="T65" s="50"/>
      <c r="U65" s="50"/>
      <c r="V65" s="50"/>
      <c r="W65" s="50"/>
      <c r="X65" s="50"/>
      <c r="Y65" s="50"/>
      <c r="Z65" s="59"/>
      <c r="AA65" s="60"/>
      <c r="AB65" s="17"/>
      <c r="AC65" s="17"/>
      <c r="AD65" s="58"/>
      <c r="AE65" s="50"/>
      <c r="AF65" s="50"/>
      <c r="AG65" s="50"/>
      <c r="AH65" s="50"/>
      <c r="AI65" s="50"/>
      <c r="AJ65" s="50"/>
      <c r="AK65" s="59"/>
      <c r="AL65" s="60"/>
      <c r="AM65" s="17"/>
      <c r="AN65" s="17"/>
      <c r="AO65" s="58"/>
      <c r="AP65" s="50"/>
      <c r="AQ65" s="50"/>
      <c r="AR65" s="50"/>
      <c r="AS65" s="50"/>
      <c r="AT65" s="50"/>
      <c r="AU65" s="50"/>
      <c r="AV65" s="59"/>
      <c r="AW65" s="60"/>
      <c r="AX65" s="17"/>
      <c r="AY65" s="17"/>
      <c r="AZ65" s="58"/>
      <c r="BA65" s="50"/>
      <c r="BB65" s="50"/>
      <c r="BC65" s="50"/>
      <c r="BD65" s="50"/>
      <c r="BE65" s="50"/>
      <c r="BF65" s="50"/>
      <c r="BG65" s="59"/>
      <c r="BH65" s="60"/>
      <c r="BI65" s="17"/>
      <c r="BJ65" s="17"/>
      <c r="BK65" s="58"/>
      <c r="BL65" s="50"/>
      <c r="BM65" s="50"/>
      <c r="BN65" s="50"/>
      <c r="BO65" s="50"/>
      <c r="BP65" s="50"/>
      <c r="BQ65" s="50"/>
      <c r="BR65" s="59"/>
      <c r="BS65" s="60"/>
      <c r="BT65" s="17"/>
      <c r="BU65" s="17"/>
      <c r="BV65" s="58"/>
      <c r="BW65" s="50"/>
      <c r="BX65" s="50"/>
      <c r="BY65" s="50"/>
      <c r="BZ65" s="50"/>
      <c r="CA65" s="50"/>
      <c r="CB65" s="50"/>
      <c r="CC65" s="59"/>
      <c r="CD65" s="60"/>
      <c r="CE65" s="17"/>
      <c r="CF65" s="17"/>
      <c r="CG65" s="58"/>
      <c r="CH65" s="50"/>
      <c r="CI65" s="50"/>
      <c r="CJ65" s="50"/>
      <c r="CK65" s="50"/>
      <c r="CL65" s="50"/>
      <c r="CM65" s="50"/>
      <c r="CN65" s="59"/>
      <c r="CO65" s="60"/>
      <c r="CP65" s="17"/>
      <c r="CQ65" s="17"/>
      <c r="CR65" s="58"/>
      <c r="CS65" s="50"/>
      <c r="CT65" s="50"/>
      <c r="CU65" s="50"/>
      <c r="CV65" s="50"/>
      <c r="CW65" s="50"/>
      <c r="CX65" s="50"/>
      <c r="CY65" s="59"/>
      <c r="CZ65" s="60"/>
      <c r="DA65" s="17"/>
      <c r="DB65" s="17"/>
      <c r="DC65" s="58"/>
      <c r="DD65" s="50"/>
      <c r="DE65" s="50"/>
      <c r="DF65" s="50"/>
      <c r="DG65" s="50"/>
      <c r="DH65" s="50"/>
      <c r="DI65" s="50"/>
      <c r="DJ65" s="59"/>
      <c r="DK65" s="60"/>
      <c r="DL65" s="17"/>
      <c r="DM65" s="17"/>
      <c r="DN65" s="58"/>
      <c r="DO65" s="50"/>
      <c r="DP65" s="50"/>
      <c r="DQ65" s="50"/>
      <c r="DR65" s="50"/>
      <c r="DS65" s="50"/>
      <c r="DT65" s="50"/>
      <c r="DU65" s="59"/>
      <c r="DV65" s="60"/>
      <c r="DW65" s="17"/>
      <c r="DX65" s="17"/>
      <c r="DY65" s="58"/>
      <c r="DZ65" s="50"/>
      <c r="EA65" s="50"/>
      <c r="EB65" s="50"/>
      <c r="EC65" s="50"/>
      <c r="ED65" s="50"/>
      <c r="EE65" s="50"/>
      <c r="EF65" s="59"/>
      <c r="EG65" s="60"/>
      <c r="EH65" s="17"/>
      <c r="EI65" s="17"/>
      <c r="EJ65" s="58"/>
      <c r="EK65" s="50"/>
      <c r="EL65" s="50"/>
      <c r="EM65" s="50"/>
      <c r="EN65" s="50"/>
      <c r="EO65" s="50"/>
      <c r="EP65" s="50"/>
      <c r="EQ65" s="59"/>
      <c r="ER65" s="60"/>
      <c r="ES65" s="17"/>
      <c r="ET65" s="17"/>
      <c r="EU65" s="58"/>
      <c r="EV65" s="50"/>
      <c r="EW65" s="50"/>
      <c r="EX65" s="50"/>
      <c r="EY65" s="50"/>
      <c r="EZ65" s="50"/>
      <c r="FA65" s="50"/>
      <c r="FB65" s="59"/>
      <c r="FC65" s="60"/>
      <c r="FD65" s="17"/>
      <c r="FE65" s="17"/>
      <c r="FF65" s="58"/>
      <c r="FG65" s="50"/>
      <c r="FH65" s="50"/>
      <c r="FI65" s="50"/>
      <c r="FJ65" s="50"/>
      <c r="FK65" s="50"/>
      <c r="FL65" s="50"/>
      <c r="FM65" s="59"/>
      <c r="FN65" s="60"/>
      <c r="FO65" s="17"/>
      <c r="FP65" s="17"/>
      <c r="FQ65" s="58"/>
      <c r="FR65" s="50"/>
      <c r="FS65" s="50"/>
      <c r="FT65" s="50"/>
      <c r="FU65" s="50"/>
      <c r="FV65" s="50"/>
      <c r="FW65" s="50"/>
      <c r="FX65" s="59"/>
      <c r="FY65" s="60"/>
      <c r="FZ65" s="17"/>
      <c r="GA65" s="17"/>
      <c r="GB65" s="58"/>
      <c r="GC65" s="50"/>
      <c r="GD65" s="50"/>
      <c r="GE65" s="50"/>
      <c r="GF65" s="50"/>
      <c r="GG65" s="50"/>
      <c r="GH65" s="50"/>
      <c r="GI65" s="59"/>
      <c r="GJ65" s="60"/>
      <c r="GK65" s="17"/>
      <c r="GL65" s="17"/>
      <c r="GM65" s="58"/>
      <c r="GN65" s="50"/>
      <c r="GO65" s="50"/>
      <c r="GP65" s="50"/>
      <c r="GQ65" s="50"/>
      <c r="GR65" s="50"/>
      <c r="GS65" s="50"/>
      <c r="GT65" s="59"/>
      <c r="GU65" s="60"/>
      <c r="GV65" s="17"/>
      <c r="GW65" s="17"/>
      <c r="GX65" s="58"/>
      <c r="GY65" s="50"/>
      <c r="GZ65" s="50"/>
      <c r="HA65" s="50"/>
      <c r="HB65" s="50"/>
      <c r="HC65" s="50"/>
      <c r="HD65" s="50"/>
      <c r="HE65" s="59"/>
      <c r="HF65" s="60"/>
      <c r="HG65" s="17"/>
      <c r="HH65" s="17"/>
      <c r="HI65" s="58"/>
      <c r="HJ65" s="50"/>
      <c r="HK65" s="50"/>
      <c r="HL65" s="50"/>
      <c r="HM65" s="50"/>
      <c r="HN65" s="50"/>
      <c r="HO65" s="50"/>
      <c r="HP65" s="59"/>
      <c r="HQ65" s="60"/>
      <c r="HR65" s="17"/>
      <c r="HS65" s="17"/>
    </row>
    <row r="66" spans="1:227" x14ac:dyDescent="0.3">
      <c r="A66" s="65"/>
      <c r="B66" s="69"/>
      <c r="C66" s="67"/>
      <c r="D66" s="67"/>
      <c r="E66" s="59"/>
      <c r="F66" s="59"/>
      <c r="G66" s="17"/>
      <c r="H66" s="58"/>
      <c r="I66" s="50"/>
      <c r="J66" s="50"/>
      <c r="K66" s="50"/>
      <c r="L66" s="50"/>
      <c r="M66" s="50"/>
      <c r="N66" s="50"/>
      <c r="O66" s="59"/>
      <c r="P66" s="60"/>
      <c r="Q66" s="17"/>
      <c r="R66" s="17"/>
      <c r="S66" s="58"/>
      <c r="T66" s="50"/>
      <c r="U66" s="50"/>
      <c r="V66" s="50"/>
      <c r="W66" s="50"/>
      <c r="X66" s="50"/>
      <c r="Y66" s="50"/>
      <c r="Z66" s="59"/>
      <c r="AA66" s="60"/>
      <c r="AB66" s="17"/>
      <c r="AC66" s="17"/>
      <c r="AD66" s="58"/>
      <c r="AE66" s="50"/>
      <c r="AF66" s="50"/>
      <c r="AG66" s="50"/>
      <c r="AH66" s="50"/>
      <c r="AI66" s="50"/>
      <c r="AJ66" s="50"/>
      <c r="AK66" s="59"/>
      <c r="AL66" s="60"/>
      <c r="AM66" s="17"/>
      <c r="AN66" s="17"/>
      <c r="AO66" s="58"/>
      <c r="AP66" s="50"/>
      <c r="AQ66" s="50"/>
      <c r="AR66" s="50"/>
      <c r="AS66" s="50"/>
      <c r="AT66" s="50"/>
      <c r="AU66" s="50"/>
      <c r="AV66" s="59"/>
      <c r="AW66" s="60"/>
      <c r="AX66" s="17"/>
      <c r="AY66" s="17"/>
      <c r="AZ66" s="58"/>
      <c r="BA66" s="50"/>
      <c r="BB66" s="50"/>
      <c r="BC66" s="50"/>
      <c r="BD66" s="50"/>
      <c r="BE66" s="50"/>
      <c r="BF66" s="50"/>
      <c r="BG66" s="59"/>
      <c r="BH66" s="60"/>
      <c r="BI66" s="17"/>
      <c r="BJ66" s="17"/>
      <c r="BK66" s="58"/>
      <c r="BL66" s="50"/>
      <c r="BM66" s="50"/>
      <c r="BN66" s="50"/>
      <c r="BO66" s="50"/>
      <c r="BP66" s="50"/>
      <c r="BQ66" s="50"/>
      <c r="BR66" s="59"/>
      <c r="BS66" s="60"/>
      <c r="BT66" s="17"/>
      <c r="BU66" s="17"/>
      <c r="BV66" s="58"/>
      <c r="BW66" s="50"/>
      <c r="BX66" s="50"/>
      <c r="BY66" s="50"/>
      <c r="BZ66" s="50"/>
      <c r="CA66" s="50"/>
      <c r="CB66" s="50"/>
      <c r="CC66" s="59"/>
      <c r="CD66" s="60"/>
      <c r="CE66" s="17"/>
      <c r="CF66" s="17"/>
      <c r="CG66" s="58"/>
      <c r="CH66" s="50"/>
      <c r="CI66" s="50"/>
      <c r="CJ66" s="50"/>
      <c r="CK66" s="50"/>
      <c r="CL66" s="50"/>
      <c r="CM66" s="50"/>
      <c r="CN66" s="59"/>
      <c r="CO66" s="60"/>
      <c r="CP66" s="17"/>
      <c r="CQ66" s="17"/>
      <c r="CR66" s="58"/>
      <c r="CS66" s="50"/>
      <c r="CT66" s="50"/>
      <c r="CU66" s="50"/>
      <c r="CV66" s="50"/>
      <c r="CW66" s="50"/>
      <c r="CX66" s="50"/>
      <c r="CY66" s="59"/>
      <c r="CZ66" s="60"/>
      <c r="DA66" s="17"/>
      <c r="DB66" s="17"/>
      <c r="DC66" s="58"/>
      <c r="DD66" s="50"/>
      <c r="DE66" s="50"/>
      <c r="DF66" s="50"/>
      <c r="DG66" s="50"/>
      <c r="DH66" s="50"/>
      <c r="DI66" s="50"/>
      <c r="DJ66" s="59"/>
      <c r="DK66" s="60"/>
      <c r="DL66" s="17"/>
      <c r="DM66" s="17"/>
      <c r="DN66" s="58"/>
      <c r="DO66" s="50"/>
      <c r="DP66" s="50"/>
      <c r="DQ66" s="50"/>
      <c r="DR66" s="50"/>
      <c r="DS66" s="50"/>
      <c r="DT66" s="50"/>
      <c r="DU66" s="59"/>
      <c r="DV66" s="60"/>
      <c r="DW66" s="17"/>
      <c r="DX66" s="17"/>
      <c r="DY66" s="58"/>
      <c r="DZ66" s="50"/>
      <c r="EA66" s="50"/>
      <c r="EB66" s="50"/>
      <c r="EC66" s="50"/>
      <c r="ED66" s="50"/>
      <c r="EE66" s="50"/>
      <c r="EF66" s="59"/>
      <c r="EG66" s="60"/>
      <c r="EH66" s="17"/>
      <c r="EI66" s="17"/>
      <c r="EJ66" s="58"/>
      <c r="EK66" s="50"/>
      <c r="EL66" s="50"/>
      <c r="EM66" s="50"/>
      <c r="EN66" s="50"/>
      <c r="EO66" s="50"/>
      <c r="EP66" s="50"/>
      <c r="EQ66" s="59"/>
      <c r="ER66" s="60"/>
      <c r="ES66" s="17"/>
      <c r="ET66" s="17"/>
      <c r="EU66" s="58"/>
      <c r="EV66" s="50"/>
      <c r="EW66" s="50"/>
      <c r="EX66" s="50"/>
      <c r="EY66" s="50"/>
      <c r="EZ66" s="50"/>
      <c r="FA66" s="50"/>
      <c r="FB66" s="59"/>
      <c r="FC66" s="60"/>
      <c r="FD66" s="17"/>
      <c r="FE66" s="17"/>
      <c r="FF66" s="58"/>
      <c r="FG66" s="50"/>
      <c r="FH66" s="50"/>
      <c r="FI66" s="50"/>
      <c r="FJ66" s="50"/>
      <c r="FK66" s="50"/>
      <c r="FL66" s="50"/>
      <c r="FM66" s="59"/>
      <c r="FN66" s="60"/>
      <c r="FO66" s="17"/>
      <c r="FP66" s="17"/>
      <c r="FQ66" s="58"/>
      <c r="FR66" s="50"/>
      <c r="FS66" s="50"/>
      <c r="FT66" s="50"/>
      <c r="FU66" s="50"/>
      <c r="FV66" s="50"/>
      <c r="FW66" s="50"/>
      <c r="FX66" s="59"/>
      <c r="FY66" s="60"/>
      <c r="FZ66" s="17"/>
      <c r="GA66" s="17"/>
      <c r="GB66" s="58"/>
      <c r="GC66" s="50"/>
      <c r="GD66" s="50"/>
      <c r="GE66" s="50"/>
      <c r="GF66" s="50"/>
      <c r="GG66" s="50"/>
      <c r="GH66" s="50"/>
      <c r="GI66" s="59"/>
      <c r="GJ66" s="60"/>
      <c r="GK66" s="17"/>
      <c r="GL66" s="17"/>
      <c r="GM66" s="58"/>
      <c r="GN66" s="50"/>
      <c r="GO66" s="50"/>
      <c r="GP66" s="50"/>
      <c r="GQ66" s="50"/>
      <c r="GR66" s="50"/>
      <c r="GS66" s="50"/>
      <c r="GT66" s="59"/>
      <c r="GU66" s="60"/>
      <c r="GV66" s="17"/>
      <c r="GW66" s="17"/>
      <c r="GX66" s="58"/>
      <c r="GY66" s="50"/>
      <c r="GZ66" s="50"/>
      <c r="HA66" s="50"/>
      <c r="HB66" s="50"/>
      <c r="HC66" s="50"/>
      <c r="HD66" s="50"/>
      <c r="HE66" s="59"/>
      <c r="HF66" s="60"/>
      <c r="HG66" s="17"/>
      <c r="HH66" s="17"/>
      <c r="HI66" s="58"/>
      <c r="HJ66" s="50"/>
      <c r="HK66" s="50"/>
      <c r="HL66" s="50"/>
      <c r="HM66" s="50"/>
      <c r="HN66" s="50"/>
      <c r="HO66" s="50"/>
      <c r="HP66" s="59"/>
      <c r="HQ66" s="60"/>
      <c r="HR66" s="17"/>
      <c r="HS66" s="17"/>
    </row>
    <row r="67" spans="1:227" x14ac:dyDescent="0.3">
      <c r="A67" s="65"/>
      <c r="B67" s="66"/>
      <c r="C67" s="67"/>
      <c r="D67" s="67"/>
      <c r="E67" s="59"/>
      <c r="F67" s="59"/>
      <c r="G67" s="17"/>
      <c r="H67" s="58"/>
      <c r="I67" s="50"/>
      <c r="J67" s="50"/>
      <c r="K67" s="50"/>
      <c r="L67" s="50"/>
      <c r="M67" s="50"/>
      <c r="N67" s="50"/>
      <c r="O67" s="59"/>
      <c r="P67" s="60"/>
      <c r="Q67" s="17"/>
      <c r="R67" s="17"/>
      <c r="S67" s="58"/>
      <c r="T67" s="50"/>
      <c r="U67" s="50"/>
      <c r="V67" s="50"/>
      <c r="W67" s="50"/>
      <c r="X67" s="50"/>
      <c r="Y67" s="50"/>
      <c r="Z67" s="59"/>
      <c r="AA67" s="60"/>
      <c r="AB67" s="17"/>
      <c r="AC67" s="17"/>
      <c r="AD67" s="58"/>
      <c r="AE67" s="50"/>
      <c r="AF67" s="50"/>
      <c r="AG67" s="50"/>
      <c r="AH67" s="50"/>
      <c r="AI67" s="50"/>
      <c r="AJ67" s="50"/>
      <c r="AK67" s="59"/>
      <c r="AL67" s="60"/>
      <c r="AM67" s="17"/>
      <c r="AN67" s="17"/>
      <c r="AO67" s="58"/>
      <c r="AP67" s="50"/>
      <c r="AQ67" s="50"/>
      <c r="AR67" s="50"/>
      <c r="AS67" s="50"/>
      <c r="AT67" s="50"/>
      <c r="AU67" s="50"/>
      <c r="AV67" s="59"/>
      <c r="AW67" s="60"/>
      <c r="AX67" s="17"/>
      <c r="AY67" s="17"/>
      <c r="AZ67" s="58"/>
      <c r="BA67" s="50"/>
      <c r="BB67" s="50"/>
      <c r="BC67" s="50"/>
      <c r="BD67" s="50"/>
      <c r="BE67" s="50"/>
      <c r="BF67" s="50"/>
      <c r="BG67" s="59"/>
      <c r="BH67" s="60"/>
      <c r="BI67" s="17"/>
      <c r="BJ67" s="17"/>
      <c r="BK67" s="58"/>
      <c r="BL67" s="50"/>
      <c r="BM67" s="50"/>
      <c r="BN67" s="50"/>
      <c r="BO67" s="50"/>
      <c r="BP67" s="50"/>
      <c r="BQ67" s="50"/>
      <c r="BR67" s="59"/>
      <c r="BS67" s="60"/>
      <c r="BT67" s="17"/>
      <c r="BU67" s="17"/>
      <c r="BV67" s="58"/>
      <c r="BW67" s="50"/>
      <c r="BX67" s="50"/>
      <c r="BY67" s="50"/>
      <c r="BZ67" s="50"/>
      <c r="CA67" s="50"/>
      <c r="CB67" s="50"/>
      <c r="CC67" s="59"/>
      <c r="CD67" s="60"/>
      <c r="CE67" s="17"/>
      <c r="CF67" s="17"/>
      <c r="CG67" s="58"/>
      <c r="CH67" s="50"/>
      <c r="CI67" s="50"/>
      <c r="CJ67" s="50"/>
      <c r="CK67" s="50"/>
      <c r="CL67" s="50"/>
      <c r="CM67" s="50"/>
      <c r="CN67" s="59"/>
      <c r="CO67" s="60"/>
      <c r="CP67" s="17"/>
      <c r="CQ67" s="17"/>
      <c r="CR67" s="58"/>
      <c r="CS67" s="50"/>
      <c r="CT67" s="50"/>
      <c r="CU67" s="50"/>
      <c r="CV67" s="50"/>
      <c r="CW67" s="50"/>
      <c r="CX67" s="50"/>
      <c r="CY67" s="59"/>
      <c r="CZ67" s="60"/>
      <c r="DA67" s="17"/>
      <c r="DB67" s="17"/>
      <c r="DC67" s="58"/>
      <c r="DD67" s="50"/>
      <c r="DE67" s="50"/>
      <c r="DF67" s="50"/>
      <c r="DG67" s="50"/>
      <c r="DH67" s="50"/>
      <c r="DI67" s="50"/>
      <c r="DJ67" s="59"/>
      <c r="DK67" s="60"/>
      <c r="DL67" s="17"/>
      <c r="DM67" s="17"/>
      <c r="DN67" s="58"/>
      <c r="DO67" s="50"/>
      <c r="DP67" s="50"/>
      <c r="DQ67" s="50"/>
      <c r="DR67" s="50"/>
      <c r="DS67" s="50"/>
      <c r="DT67" s="50"/>
      <c r="DU67" s="59"/>
      <c r="DV67" s="60"/>
      <c r="DW67" s="17"/>
      <c r="DX67" s="17"/>
      <c r="DY67" s="58"/>
      <c r="DZ67" s="50"/>
      <c r="EA67" s="50"/>
      <c r="EB67" s="50"/>
      <c r="EC67" s="50"/>
      <c r="ED67" s="50"/>
      <c r="EE67" s="50"/>
      <c r="EF67" s="59"/>
      <c r="EG67" s="60"/>
      <c r="EH67" s="17"/>
      <c r="EI67" s="17"/>
      <c r="EJ67" s="58"/>
      <c r="EK67" s="50"/>
      <c r="EL67" s="50"/>
      <c r="EM67" s="50"/>
      <c r="EN67" s="50"/>
      <c r="EO67" s="50"/>
      <c r="EP67" s="50"/>
      <c r="EQ67" s="59"/>
      <c r="ER67" s="60"/>
      <c r="ES67" s="17"/>
      <c r="ET67" s="17"/>
      <c r="EU67" s="58"/>
      <c r="EV67" s="50"/>
      <c r="EW67" s="50"/>
      <c r="EX67" s="50"/>
      <c r="EY67" s="50"/>
      <c r="EZ67" s="50"/>
      <c r="FA67" s="50"/>
      <c r="FB67" s="59"/>
      <c r="FC67" s="60"/>
      <c r="FD67" s="17"/>
      <c r="FE67" s="17"/>
      <c r="FF67" s="58"/>
      <c r="FG67" s="50"/>
      <c r="FH67" s="50"/>
      <c r="FI67" s="50"/>
      <c r="FJ67" s="50"/>
      <c r="FK67" s="50"/>
      <c r="FL67" s="50"/>
      <c r="FM67" s="59"/>
      <c r="FN67" s="60"/>
      <c r="FO67" s="17"/>
      <c r="FP67" s="17"/>
      <c r="FQ67" s="58"/>
      <c r="FR67" s="50"/>
      <c r="FS67" s="50"/>
      <c r="FT67" s="50"/>
      <c r="FU67" s="50"/>
      <c r="FV67" s="50"/>
      <c r="FW67" s="50"/>
      <c r="FX67" s="59"/>
      <c r="FY67" s="60"/>
      <c r="FZ67" s="17"/>
      <c r="GA67" s="17"/>
      <c r="GB67" s="58"/>
      <c r="GC67" s="50"/>
      <c r="GD67" s="50"/>
      <c r="GE67" s="50"/>
      <c r="GF67" s="50"/>
      <c r="GG67" s="50"/>
      <c r="GH67" s="50"/>
      <c r="GI67" s="59"/>
      <c r="GJ67" s="60"/>
      <c r="GK67" s="17"/>
      <c r="GL67" s="17"/>
      <c r="GM67" s="58"/>
      <c r="GN67" s="50"/>
      <c r="GO67" s="50"/>
      <c r="GP67" s="50"/>
      <c r="GQ67" s="50"/>
      <c r="GR67" s="50"/>
      <c r="GS67" s="50"/>
      <c r="GT67" s="59"/>
      <c r="GU67" s="60"/>
      <c r="GV67" s="17"/>
      <c r="GW67" s="17"/>
      <c r="GX67" s="58"/>
      <c r="GY67" s="50"/>
      <c r="GZ67" s="50"/>
      <c r="HA67" s="50"/>
      <c r="HB67" s="50"/>
      <c r="HC67" s="50"/>
      <c r="HD67" s="50"/>
      <c r="HE67" s="59"/>
      <c r="HF67" s="60"/>
      <c r="HG67" s="17"/>
      <c r="HH67" s="17"/>
      <c r="HI67" s="58"/>
      <c r="HJ67" s="50"/>
      <c r="HK67" s="50"/>
      <c r="HL67" s="50"/>
      <c r="HM67" s="50"/>
      <c r="HN67" s="50"/>
      <c r="HO67" s="50"/>
      <c r="HP67" s="59"/>
      <c r="HQ67" s="60"/>
      <c r="HR67" s="17"/>
      <c r="HS67" s="17"/>
    </row>
    <row r="68" spans="1:227" x14ac:dyDescent="0.3">
      <c r="A68" s="65"/>
      <c r="B68" s="66"/>
      <c r="C68" s="67"/>
      <c r="D68" s="67"/>
      <c r="E68" s="59"/>
      <c r="F68" s="59"/>
      <c r="G68" s="17"/>
      <c r="H68" s="58"/>
      <c r="I68" s="50"/>
      <c r="J68" s="50"/>
      <c r="K68" s="50"/>
      <c r="L68" s="50"/>
      <c r="M68" s="50"/>
      <c r="N68" s="50"/>
      <c r="O68" s="59"/>
      <c r="P68" s="60"/>
      <c r="Q68" s="17"/>
      <c r="R68" s="17"/>
      <c r="S68" s="58"/>
      <c r="T68" s="50"/>
      <c r="U68" s="50"/>
      <c r="V68" s="50"/>
      <c r="W68" s="50"/>
      <c r="X68" s="50"/>
      <c r="Y68" s="50"/>
      <c r="Z68" s="59"/>
      <c r="AA68" s="60"/>
      <c r="AB68" s="17"/>
      <c r="AC68" s="17"/>
      <c r="AD68" s="58"/>
      <c r="AE68" s="50"/>
      <c r="AF68" s="50"/>
      <c r="AG68" s="50"/>
      <c r="AH68" s="50"/>
      <c r="AI68" s="50"/>
      <c r="AJ68" s="50"/>
      <c r="AK68" s="59"/>
      <c r="AL68" s="60"/>
      <c r="AM68" s="17"/>
      <c r="AN68" s="17"/>
      <c r="AO68" s="58"/>
      <c r="AP68" s="50"/>
      <c r="AQ68" s="50"/>
      <c r="AR68" s="50"/>
      <c r="AS68" s="50"/>
      <c r="AT68" s="50"/>
      <c r="AU68" s="50"/>
      <c r="AV68" s="59"/>
      <c r="AW68" s="60"/>
      <c r="AX68" s="17"/>
      <c r="AY68" s="17"/>
      <c r="AZ68" s="58"/>
      <c r="BA68" s="50"/>
      <c r="BB68" s="50"/>
      <c r="BC68" s="50"/>
      <c r="BD68" s="50"/>
      <c r="BE68" s="50"/>
      <c r="BF68" s="50"/>
      <c r="BG68" s="59"/>
      <c r="BH68" s="60"/>
      <c r="BI68" s="17"/>
      <c r="BJ68" s="17"/>
      <c r="BK68" s="58"/>
      <c r="BL68" s="50"/>
      <c r="BM68" s="50"/>
      <c r="BN68" s="50"/>
      <c r="BO68" s="50"/>
      <c r="BP68" s="50"/>
      <c r="BQ68" s="50"/>
      <c r="BR68" s="59"/>
      <c r="BS68" s="60"/>
      <c r="BT68" s="17"/>
      <c r="BU68" s="17"/>
      <c r="BV68" s="58"/>
      <c r="BW68" s="50"/>
      <c r="BX68" s="50"/>
      <c r="BY68" s="50"/>
      <c r="BZ68" s="50"/>
      <c r="CA68" s="50"/>
      <c r="CB68" s="50"/>
      <c r="CC68" s="59"/>
      <c r="CD68" s="60"/>
      <c r="CE68" s="17"/>
      <c r="CF68" s="17"/>
      <c r="CG68" s="58"/>
      <c r="CH68" s="50"/>
      <c r="CI68" s="50"/>
      <c r="CJ68" s="50"/>
      <c r="CK68" s="50"/>
      <c r="CL68" s="50"/>
      <c r="CM68" s="50"/>
      <c r="CN68" s="59"/>
      <c r="CO68" s="60"/>
      <c r="CP68" s="17"/>
      <c r="CQ68" s="17"/>
      <c r="CR68" s="58"/>
      <c r="CS68" s="50"/>
      <c r="CT68" s="50"/>
      <c r="CU68" s="50"/>
      <c r="CV68" s="50"/>
      <c r="CW68" s="50"/>
      <c r="CX68" s="50"/>
      <c r="CY68" s="59"/>
      <c r="CZ68" s="60"/>
      <c r="DA68" s="17"/>
      <c r="DB68" s="17"/>
      <c r="DC68" s="58"/>
      <c r="DD68" s="50"/>
      <c r="DE68" s="50"/>
      <c r="DF68" s="50"/>
      <c r="DG68" s="50"/>
      <c r="DH68" s="50"/>
      <c r="DI68" s="50"/>
      <c r="DJ68" s="59"/>
      <c r="DK68" s="60"/>
      <c r="DL68" s="17"/>
      <c r="DM68" s="17"/>
      <c r="DN68" s="58"/>
      <c r="DO68" s="50"/>
      <c r="DP68" s="50"/>
      <c r="DQ68" s="50"/>
      <c r="DR68" s="50"/>
      <c r="DS68" s="50"/>
      <c r="DT68" s="50"/>
      <c r="DU68" s="59"/>
      <c r="DV68" s="60"/>
      <c r="DW68" s="17"/>
      <c r="DX68" s="17"/>
      <c r="DY68" s="58"/>
      <c r="DZ68" s="50"/>
      <c r="EA68" s="50"/>
      <c r="EB68" s="50"/>
      <c r="EC68" s="50"/>
      <c r="ED68" s="50"/>
      <c r="EE68" s="50"/>
      <c r="EF68" s="59"/>
      <c r="EG68" s="60"/>
      <c r="EH68" s="17"/>
      <c r="EI68" s="17"/>
      <c r="EJ68" s="58"/>
      <c r="EK68" s="50"/>
      <c r="EL68" s="50"/>
      <c r="EM68" s="50"/>
      <c r="EN68" s="50"/>
      <c r="EO68" s="50"/>
      <c r="EP68" s="50"/>
      <c r="EQ68" s="59"/>
      <c r="ER68" s="60"/>
      <c r="ES68" s="17"/>
      <c r="ET68" s="17"/>
      <c r="EU68" s="58"/>
      <c r="EV68" s="50"/>
      <c r="EW68" s="50"/>
      <c r="EX68" s="50"/>
      <c r="EY68" s="50"/>
      <c r="EZ68" s="50"/>
      <c r="FA68" s="50"/>
      <c r="FB68" s="59"/>
      <c r="FC68" s="60"/>
      <c r="FD68" s="17"/>
      <c r="FE68" s="17"/>
      <c r="FF68" s="58"/>
      <c r="FG68" s="50"/>
      <c r="FH68" s="50"/>
      <c r="FI68" s="50"/>
      <c r="FJ68" s="50"/>
      <c r="FK68" s="50"/>
      <c r="FL68" s="50"/>
      <c r="FM68" s="59"/>
      <c r="FN68" s="60"/>
      <c r="FO68" s="17"/>
      <c r="FP68" s="17"/>
      <c r="FQ68" s="58"/>
      <c r="FR68" s="50"/>
      <c r="FS68" s="50"/>
      <c r="FT68" s="50"/>
      <c r="FU68" s="50"/>
      <c r="FV68" s="50"/>
      <c r="FW68" s="50"/>
      <c r="FX68" s="59"/>
      <c r="FY68" s="60"/>
      <c r="FZ68" s="17"/>
      <c r="GA68" s="17"/>
      <c r="GB68" s="58"/>
      <c r="GC68" s="50"/>
      <c r="GD68" s="50"/>
      <c r="GE68" s="50"/>
      <c r="GF68" s="50"/>
      <c r="GG68" s="50"/>
      <c r="GH68" s="50"/>
      <c r="GI68" s="59"/>
      <c r="GJ68" s="60"/>
      <c r="GK68" s="17"/>
      <c r="GL68" s="17"/>
      <c r="GM68" s="58"/>
      <c r="GN68" s="50"/>
      <c r="GO68" s="50"/>
      <c r="GP68" s="50"/>
      <c r="GQ68" s="50"/>
      <c r="GR68" s="50"/>
      <c r="GS68" s="50"/>
      <c r="GT68" s="59"/>
      <c r="GU68" s="60"/>
      <c r="GV68" s="17"/>
      <c r="GW68" s="17"/>
      <c r="GX68" s="58"/>
      <c r="GY68" s="50"/>
      <c r="GZ68" s="50"/>
      <c r="HA68" s="50"/>
      <c r="HB68" s="50"/>
      <c r="HC68" s="50"/>
      <c r="HD68" s="50"/>
      <c r="HE68" s="59"/>
      <c r="HF68" s="60"/>
      <c r="HG68" s="17"/>
      <c r="HH68" s="17"/>
      <c r="HI68" s="58"/>
      <c r="HJ68" s="50"/>
      <c r="HK68" s="50"/>
      <c r="HL68" s="50"/>
      <c r="HM68" s="50"/>
      <c r="HN68" s="50"/>
      <c r="HO68" s="50"/>
      <c r="HP68" s="59"/>
      <c r="HQ68" s="60"/>
      <c r="HR68" s="17"/>
      <c r="HS68" s="17"/>
    </row>
    <row r="69" spans="1:227" x14ac:dyDescent="0.3">
      <c r="A69" s="65"/>
      <c r="B69" s="66"/>
      <c r="C69" s="67"/>
      <c r="D69" s="67"/>
      <c r="E69" s="59"/>
      <c r="F69" s="59"/>
      <c r="G69" s="17"/>
      <c r="H69" s="58"/>
      <c r="I69" s="50"/>
      <c r="J69" s="50"/>
      <c r="K69" s="50"/>
      <c r="L69" s="50"/>
      <c r="M69" s="50"/>
      <c r="N69" s="50"/>
      <c r="O69" s="59"/>
      <c r="P69" s="60"/>
      <c r="Q69" s="17"/>
      <c r="R69" s="17"/>
      <c r="S69" s="58"/>
      <c r="T69" s="50"/>
      <c r="U69" s="50"/>
      <c r="V69" s="50"/>
      <c r="W69" s="50"/>
      <c r="X69" s="50"/>
      <c r="Y69" s="50"/>
      <c r="Z69" s="59"/>
      <c r="AA69" s="60"/>
      <c r="AB69" s="17"/>
      <c r="AC69" s="17"/>
      <c r="AD69" s="58"/>
      <c r="AE69" s="50"/>
      <c r="AF69" s="50"/>
      <c r="AG69" s="50"/>
      <c r="AH69" s="50"/>
      <c r="AI69" s="50"/>
      <c r="AJ69" s="50"/>
      <c r="AK69" s="59"/>
      <c r="AL69" s="60"/>
      <c r="AM69" s="17"/>
      <c r="AN69" s="17"/>
      <c r="AO69" s="58"/>
      <c r="AP69" s="50"/>
      <c r="AQ69" s="50"/>
      <c r="AR69" s="50"/>
      <c r="AS69" s="50"/>
      <c r="AT69" s="50"/>
      <c r="AU69" s="50"/>
      <c r="AV69" s="59"/>
      <c r="AW69" s="60"/>
      <c r="AX69" s="17"/>
      <c r="AY69" s="17"/>
      <c r="AZ69" s="58"/>
      <c r="BA69" s="50"/>
      <c r="BB69" s="50"/>
      <c r="BC69" s="50"/>
      <c r="BD69" s="50"/>
      <c r="BE69" s="50"/>
      <c r="BF69" s="50"/>
      <c r="BG69" s="59"/>
      <c r="BH69" s="60"/>
      <c r="BI69" s="17"/>
      <c r="BJ69" s="17"/>
      <c r="BK69" s="58"/>
      <c r="BL69" s="50"/>
      <c r="BM69" s="50"/>
      <c r="BN69" s="50"/>
      <c r="BO69" s="50"/>
      <c r="BP69" s="50"/>
      <c r="BQ69" s="50"/>
      <c r="BR69" s="59"/>
      <c r="BS69" s="60"/>
      <c r="BT69" s="17"/>
      <c r="BU69" s="17"/>
      <c r="BV69" s="58"/>
      <c r="BW69" s="50"/>
      <c r="BX69" s="50"/>
      <c r="BY69" s="50"/>
      <c r="BZ69" s="50"/>
      <c r="CA69" s="50"/>
      <c r="CB69" s="50"/>
      <c r="CC69" s="59"/>
      <c r="CD69" s="60"/>
      <c r="CE69" s="17"/>
      <c r="CF69" s="17"/>
      <c r="CG69" s="58"/>
      <c r="CH69" s="50"/>
      <c r="CI69" s="50"/>
      <c r="CJ69" s="50"/>
      <c r="CK69" s="50"/>
      <c r="CL69" s="50"/>
      <c r="CM69" s="50"/>
      <c r="CN69" s="59"/>
      <c r="CO69" s="60"/>
      <c r="CP69" s="17"/>
      <c r="CQ69" s="17"/>
      <c r="CR69" s="58"/>
      <c r="CS69" s="50"/>
      <c r="CT69" s="50"/>
      <c r="CU69" s="50"/>
      <c r="CV69" s="50"/>
      <c r="CW69" s="50"/>
      <c r="CX69" s="50"/>
      <c r="CY69" s="59"/>
      <c r="CZ69" s="60"/>
      <c r="DA69" s="17"/>
      <c r="DB69" s="17"/>
      <c r="DC69" s="58"/>
      <c r="DD69" s="50"/>
      <c r="DE69" s="50"/>
      <c r="DF69" s="50"/>
      <c r="DG69" s="50"/>
      <c r="DH69" s="50"/>
      <c r="DI69" s="50"/>
      <c r="DJ69" s="59"/>
      <c r="DK69" s="60"/>
      <c r="DL69" s="17"/>
      <c r="DM69" s="17"/>
      <c r="DN69" s="58"/>
      <c r="DO69" s="50"/>
      <c r="DP69" s="50"/>
      <c r="DQ69" s="50"/>
      <c r="DR69" s="50"/>
      <c r="DS69" s="50"/>
      <c r="DT69" s="50"/>
      <c r="DU69" s="59"/>
      <c r="DV69" s="60"/>
      <c r="DW69" s="17"/>
      <c r="DX69" s="17"/>
      <c r="DY69" s="58"/>
      <c r="DZ69" s="50"/>
      <c r="EA69" s="50"/>
      <c r="EB69" s="50"/>
      <c r="EC69" s="50"/>
      <c r="ED69" s="50"/>
      <c r="EE69" s="50"/>
      <c r="EF69" s="59"/>
      <c r="EG69" s="60"/>
      <c r="EH69" s="17"/>
      <c r="EI69" s="17"/>
      <c r="EJ69" s="58"/>
      <c r="EK69" s="50"/>
      <c r="EL69" s="50"/>
      <c r="EM69" s="50"/>
      <c r="EN69" s="50"/>
      <c r="EO69" s="50"/>
      <c r="EP69" s="50"/>
      <c r="EQ69" s="59"/>
      <c r="ER69" s="60"/>
      <c r="ES69" s="17"/>
      <c r="ET69" s="17"/>
      <c r="EU69" s="58"/>
      <c r="EV69" s="50"/>
      <c r="EW69" s="50"/>
      <c r="EX69" s="50"/>
      <c r="EY69" s="50"/>
      <c r="EZ69" s="50"/>
      <c r="FA69" s="50"/>
      <c r="FB69" s="59"/>
      <c r="FC69" s="60"/>
      <c r="FD69" s="17"/>
      <c r="FE69" s="17"/>
      <c r="FF69" s="58"/>
      <c r="FG69" s="50"/>
      <c r="FH69" s="50"/>
      <c r="FI69" s="50"/>
      <c r="FJ69" s="50"/>
      <c r="FK69" s="50"/>
      <c r="FL69" s="50"/>
      <c r="FM69" s="59"/>
      <c r="FN69" s="60"/>
      <c r="FO69" s="17"/>
      <c r="FP69" s="17"/>
      <c r="FQ69" s="58"/>
      <c r="FR69" s="50"/>
      <c r="FS69" s="50"/>
      <c r="FT69" s="50"/>
      <c r="FU69" s="50"/>
      <c r="FV69" s="50"/>
      <c r="FW69" s="50"/>
      <c r="FX69" s="59"/>
      <c r="FY69" s="60"/>
      <c r="FZ69" s="17"/>
      <c r="GA69" s="17"/>
      <c r="GB69" s="58"/>
      <c r="GC69" s="50"/>
      <c r="GD69" s="50"/>
      <c r="GE69" s="50"/>
      <c r="GF69" s="50"/>
      <c r="GG69" s="50"/>
      <c r="GH69" s="50"/>
      <c r="GI69" s="59"/>
      <c r="GJ69" s="60"/>
      <c r="GK69" s="17"/>
      <c r="GL69" s="17"/>
      <c r="GM69" s="58"/>
      <c r="GN69" s="50"/>
      <c r="GO69" s="50"/>
      <c r="GP69" s="50"/>
      <c r="GQ69" s="50"/>
      <c r="GR69" s="50"/>
      <c r="GS69" s="50"/>
      <c r="GT69" s="59"/>
      <c r="GU69" s="60"/>
      <c r="GV69" s="17"/>
      <c r="GW69" s="17"/>
      <c r="GX69" s="58"/>
      <c r="GY69" s="50"/>
      <c r="GZ69" s="50"/>
      <c r="HA69" s="50"/>
      <c r="HB69" s="50"/>
      <c r="HC69" s="50"/>
      <c r="HD69" s="50"/>
      <c r="HE69" s="59"/>
      <c r="HF69" s="60"/>
      <c r="HG69" s="17"/>
      <c r="HH69" s="17"/>
      <c r="HI69" s="58"/>
      <c r="HJ69" s="50"/>
      <c r="HK69" s="50"/>
      <c r="HL69" s="50"/>
      <c r="HM69" s="50"/>
      <c r="HN69" s="50"/>
      <c r="HO69" s="50"/>
      <c r="HP69" s="59"/>
      <c r="HQ69" s="60"/>
      <c r="HR69" s="17"/>
      <c r="HS69" s="17"/>
    </row>
    <row r="70" spans="1:227" x14ac:dyDescent="0.3">
      <c r="A70" s="65"/>
      <c r="B70" s="66"/>
      <c r="C70" s="67"/>
      <c r="D70" s="67"/>
      <c r="E70" s="59"/>
      <c r="F70" s="59"/>
      <c r="G70" s="17"/>
      <c r="H70" s="58"/>
      <c r="I70" s="50"/>
      <c r="J70" s="50"/>
      <c r="K70" s="50"/>
      <c r="L70" s="50"/>
      <c r="M70" s="50"/>
      <c r="N70" s="50"/>
      <c r="O70" s="59"/>
      <c r="P70" s="60"/>
      <c r="Q70" s="17"/>
      <c r="R70" s="17"/>
      <c r="S70" s="58"/>
      <c r="T70" s="50"/>
      <c r="U70" s="50"/>
      <c r="V70" s="50"/>
      <c r="W70" s="50"/>
      <c r="X70" s="50"/>
      <c r="Y70" s="50"/>
      <c r="Z70" s="59"/>
      <c r="AA70" s="60"/>
      <c r="AB70" s="17"/>
      <c r="AC70" s="17"/>
      <c r="AD70" s="58"/>
      <c r="AE70" s="50"/>
      <c r="AF70" s="50"/>
      <c r="AG70" s="50"/>
      <c r="AH70" s="50"/>
      <c r="AI70" s="50"/>
      <c r="AJ70" s="50"/>
      <c r="AK70" s="59"/>
      <c r="AL70" s="60"/>
      <c r="AM70" s="17"/>
      <c r="AN70" s="17"/>
      <c r="AO70" s="58"/>
      <c r="AP70" s="50"/>
      <c r="AQ70" s="50"/>
      <c r="AR70" s="50"/>
      <c r="AS70" s="50"/>
      <c r="AT70" s="50"/>
      <c r="AU70" s="50"/>
      <c r="AV70" s="59"/>
      <c r="AW70" s="60"/>
      <c r="AX70" s="17"/>
      <c r="AY70" s="17"/>
      <c r="AZ70" s="58"/>
      <c r="BA70" s="50"/>
      <c r="BB70" s="50"/>
      <c r="BC70" s="50"/>
      <c r="BD70" s="50"/>
      <c r="BE70" s="50"/>
      <c r="BF70" s="50"/>
      <c r="BG70" s="59"/>
      <c r="BH70" s="60"/>
      <c r="BI70" s="17"/>
      <c r="BJ70" s="17"/>
      <c r="BK70" s="58"/>
      <c r="BL70" s="50"/>
      <c r="BM70" s="50"/>
      <c r="BN70" s="50"/>
      <c r="BO70" s="50"/>
      <c r="BP70" s="50"/>
      <c r="BQ70" s="50"/>
      <c r="BR70" s="59"/>
      <c r="BS70" s="60"/>
      <c r="BT70" s="17"/>
      <c r="BU70" s="17"/>
      <c r="BV70" s="58"/>
      <c r="BW70" s="50"/>
      <c r="BX70" s="50"/>
      <c r="BY70" s="50"/>
      <c r="BZ70" s="50"/>
      <c r="CA70" s="50"/>
      <c r="CB70" s="50"/>
      <c r="CC70" s="59"/>
      <c r="CD70" s="60"/>
      <c r="CE70" s="17"/>
      <c r="CF70" s="17"/>
      <c r="CG70" s="58"/>
      <c r="CH70" s="50"/>
      <c r="CI70" s="50"/>
      <c r="CJ70" s="50"/>
      <c r="CK70" s="50"/>
      <c r="CL70" s="50"/>
      <c r="CM70" s="50"/>
      <c r="CN70" s="59"/>
      <c r="CO70" s="60"/>
      <c r="CP70" s="17"/>
      <c r="CQ70" s="17"/>
      <c r="CR70" s="58"/>
      <c r="CS70" s="50"/>
      <c r="CT70" s="50"/>
      <c r="CU70" s="50"/>
      <c r="CV70" s="50"/>
      <c r="CW70" s="50"/>
      <c r="CX70" s="50"/>
      <c r="CY70" s="59"/>
      <c r="CZ70" s="60"/>
      <c r="DA70" s="17"/>
      <c r="DB70" s="17"/>
      <c r="DC70" s="58"/>
      <c r="DD70" s="50"/>
      <c r="DE70" s="50"/>
      <c r="DF70" s="50"/>
      <c r="DG70" s="50"/>
      <c r="DH70" s="50"/>
      <c r="DI70" s="50"/>
      <c r="DJ70" s="59"/>
      <c r="DK70" s="60"/>
      <c r="DL70" s="17"/>
      <c r="DM70" s="17"/>
      <c r="DN70" s="58"/>
      <c r="DO70" s="50"/>
      <c r="DP70" s="50"/>
      <c r="DQ70" s="50"/>
      <c r="DR70" s="50"/>
      <c r="DS70" s="50"/>
      <c r="DT70" s="50"/>
      <c r="DU70" s="59"/>
      <c r="DV70" s="60"/>
      <c r="DW70" s="17"/>
      <c r="DX70" s="17"/>
      <c r="DY70" s="58"/>
      <c r="DZ70" s="50"/>
      <c r="EA70" s="50"/>
      <c r="EB70" s="50"/>
      <c r="EC70" s="50"/>
      <c r="ED70" s="50"/>
      <c r="EE70" s="50"/>
      <c r="EF70" s="59"/>
      <c r="EG70" s="60"/>
      <c r="EH70" s="17"/>
      <c r="EI70" s="17"/>
      <c r="EJ70" s="58"/>
      <c r="EK70" s="50"/>
      <c r="EL70" s="50"/>
      <c r="EM70" s="50"/>
      <c r="EN70" s="50"/>
      <c r="EO70" s="50"/>
      <c r="EP70" s="50"/>
      <c r="EQ70" s="59"/>
      <c r="ER70" s="60"/>
      <c r="ES70" s="17"/>
      <c r="ET70" s="17"/>
      <c r="EU70" s="58"/>
      <c r="EV70" s="50"/>
      <c r="EW70" s="50"/>
      <c r="EX70" s="50"/>
      <c r="EY70" s="50"/>
      <c r="EZ70" s="50"/>
      <c r="FA70" s="50"/>
      <c r="FB70" s="59"/>
      <c r="FC70" s="60"/>
      <c r="FD70" s="17"/>
      <c r="FE70" s="17"/>
      <c r="FF70" s="58"/>
      <c r="FG70" s="50"/>
      <c r="FH70" s="50"/>
      <c r="FI70" s="50"/>
      <c r="FJ70" s="50"/>
      <c r="FK70" s="50"/>
      <c r="FL70" s="50"/>
      <c r="FM70" s="59"/>
      <c r="FN70" s="60"/>
      <c r="FO70" s="17"/>
      <c r="FP70" s="17"/>
      <c r="FQ70" s="58"/>
      <c r="FR70" s="50"/>
      <c r="FS70" s="50"/>
      <c r="FT70" s="50"/>
      <c r="FU70" s="50"/>
      <c r="FV70" s="50"/>
      <c r="FW70" s="50"/>
      <c r="FX70" s="59"/>
      <c r="FY70" s="60"/>
      <c r="FZ70" s="17"/>
      <c r="GA70" s="17"/>
      <c r="GB70" s="58"/>
      <c r="GC70" s="50"/>
      <c r="GD70" s="50"/>
      <c r="GE70" s="50"/>
      <c r="GF70" s="50"/>
      <c r="GG70" s="50"/>
      <c r="GH70" s="50"/>
      <c r="GI70" s="59"/>
      <c r="GJ70" s="60"/>
      <c r="GK70" s="17"/>
      <c r="GL70" s="17"/>
      <c r="GM70" s="58"/>
      <c r="GN70" s="50"/>
      <c r="GO70" s="50"/>
      <c r="GP70" s="50"/>
      <c r="GQ70" s="50"/>
      <c r="GR70" s="50"/>
      <c r="GS70" s="50"/>
      <c r="GT70" s="59"/>
      <c r="GU70" s="60"/>
      <c r="GV70" s="17"/>
      <c r="GW70" s="17"/>
      <c r="GX70" s="58"/>
      <c r="GY70" s="50"/>
      <c r="GZ70" s="50"/>
      <c r="HA70" s="50"/>
      <c r="HB70" s="50"/>
      <c r="HC70" s="50"/>
      <c r="HD70" s="50"/>
      <c r="HE70" s="59"/>
      <c r="HF70" s="60"/>
      <c r="HG70" s="17"/>
      <c r="HH70" s="17"/>
      <c r="HI70" s="58"/>
      <c r="HJ70" s="50"/>
      <c r="HK70" s="50"/>
      <c r="HL70" s="50"/>
      <c r="HM70" s="50"/>
      <c r="HN70" s="50"/>
      <c r="HO70" s="50"/>
      <c r="HP70" s="59"/>
      <c r="HQ70" s="60"/>
      <c r="HR70" s="17"/>
      <c r="HS70" s="17"/>
    </row>
    <row r="71" spans="1:227" x14ac:dyDescent="0.3">
      <c r="A71" s="65"/>
      <c r="B71" s="66"/>
      <c r="C71" s="67"/>
      <c r="D71" s="67"/>
      <c r="E71" s="59"/>
      <c r="F71" s="59"/>
      <c r="G71" s="17"/>
      <c r="H71" s="58"/>
      <c r="I71" s="50"/>
      <c r="J71" s="50"/>
      <c r="K71" s="50"/>
      <c r="L71" s="50"/>
      <c r="M71" s="50"/>
      <c r="N71" s="50"/>
      <c r="O71" s="59"/>
      <c r="P71" s="60"/>
      <c r="Q71" s="17"/>
      <c r="R71" s="17"/>
      <c r="S71" s="58"/>
      <c r="T71" s="50"/>
      <c r="U71" s="50"/>
      <c r="V71" s="50"/>
      <c r="W71" s="50"/>
      <c r="X71" s="50"/>
      <c r="Y71" s="50"/>
      <c r="Z71" s="59"/>
      <c r="AA71" s="60"/>
      <c r="AB71" s="17"/>
      <c r="AC71" s="17"/>
      <c r="AD71" s="58"/>
      <c r="AE71" s="50"/>
      <c r="AF71" s="50"/>
      <c r="AG71" s="50"/>
      <c r="AH71" s="50"/>
      <c r="AI71" s="50"/>
      <c r="AJ71" s="50"/>
      <c r="AK71" s="59"/>
      <c r="AL71" s="60"/>
      <c r="AM71" s="17"/>
      <c r="AN71" s="17"/>
      <c r="AO71" s="58"/>
      <c r="AP71" s="50"/>
      <c r="AQ71" s="50"/>
      <c r="AR71" s="50"/>
      <c r="AS71" s="50"/>
      <c r="AT71" s="50"/>
      <c r="AU71" s="50"/>
      <c r="AV71" s="59"/>
      <c r="AW71" s="60"/>
      <c r="AX71" s="17"/>
      <c r="AY71" s="17"/>
      <c r="AZ71" s="58"/>
      <c r="BA71" s="50"/>
      <c r="BB71" s="50"/>
      <c r="BC71" s="50"/>
      <c r="BD71" s="50"/>
      <c r="BE71" s="50"/>
      <c r="BF71" s="50"/>
      <c r="BG71" s="59"/>
      <c r="BH71" s="60"/>
      <c r="BI71" s="17"/>
      <c r="BJ71" s="17"/>
      <c r="BK71" s="58"/>
      <c r="BL71" s="50"/>
      <c r="BM71" s="50"/>
      <c r="BN71" s="50"/>
      <c r="BO71" s="50"/>
      <c r="BP71" s="50"/>
      <c r="BQ71" s="50"/>
      <c r="BR71" s="59"/>
      <c r="BS71" s="60"/>
      <c r="BT71" s="17"/>
      <c r="BU71" s="17"/>
      <c r="BV71" s="58"/>
      <c r="BW71" s="50"/>
      <c r="BX71" s="50"/>
      <c r="BY71" s="50"/>
      <c r="BZ71" s="50"/>
      <c r="CA71" s="50"/>
      <c r="CB71" s="50"/>
      <c r="CC71" s="59"/>
      <c r="CD71" s="60"/>
      <c r="CE71" s="17"/>
      <c r="CF71" s="17"/>
      <c r="CG71" s="58"/>
      <c r="CH71" s="50"/>
      <c r="CI71" s="50"/>
      <c r="CJ71" s="50"/>
      <c r="CK71" s="50"/>
      <c r="CL71" s="50"/>
      <c r="CM71" s="50"/>
      <c r="CN71" s="59"/>
      <c r="CO71" s="60"/>
      <c r="CP71" s="17"/>
      <c r="CQ71" s="17"/>
      <c r="CR71" s="58"/>
      <c r="CS71" s="50"/>
      <c r="CT71" s="50"/>
      <c r="CU71" s="50"/>
      <c r="CV71" s="50"/>
      <c r="CW71" s="50"/>
      <c r="CX71" s="50"/>
      <c r="CY71" s="59"/>
      <c r="CZ71" s="60"/>
      <c r="DA71" s="17"/>
      <c r="DB71" s="17"/>
      <c r="DC71" s="58"/>
      <c r="DD71" s="50"/>
      <c r="DE71" s="50"/>
      <c r="DF71" s="50"/>
      <c r="DG71" s="50"/>
      <c r="DH71" s="50"/>
      <c r="DI71" s="50"/>
      <c r="DJ71" s="59"/>
      <c r="DK71" s="60"/>
      <c r="DL71" s="17"/>
      <c r="DM71" s="17"/>
      <c r="DN71" s="58"/>
      <c r="DO71" s="50"/>
      <c r="DP71" s="50"/>
      <c r="DQ71" s="50"/>
      <c r="DR71" s="50"/>
      <c r="DS71" s="50"/>
      <c r="DT71" s="50"/>
      <c r="DU71" s="59"/>
      <c r="DV71" s="60"/>
      <c r="DW71" s="17"/>
      <c r="DX71" s="17"/>
      <c r="DY71" s="58"/>
      <c r="DZ71" s="50"/>
      <c r="EA71" s="50"/>
      <c r="EB71" s="50"/>
      <c r="EC71" s="50"/>
      <c r="ED71" s="50"/>
      <c r="EE71" s="50"/>
      <c r="EF71" s="59"/>
      <c r="EG71" s="60"/>
      <c r="EH71" s="17"/>
      <c r="EI71" s="17"/>
      <c r="EJ71" s="58"/>
      <c r="EK71" s="50"/>
      <c r="EL71" s="50"/>
      <c r="EM71" s="50"/>
      <c r="EN71" s="50"/>
      <c r="EO71" s="50"/>
      <c r="EP71" s="50"/>
      <c r="EQ71" s="59"/>
      <c r="ER71" s="60"/>
      <c r="ES71" s="17"/>
      <c r="ET71" s="17"/>
      <c r="EU71" s="58"/>
      <c r="EV71" s="50"/>
      <c r="EW71" s="50"/>
      <c r="EX71" s="50"/>
      <c r="EY71" s="50"/>
      <c r="EZ71" s="50"/>
      <c r="FA71" s="50"/>
      <c r="FB71" s="59"/>
      <c r="FC71" s="60"/>
      <c r="FD71" s="17"/>
      <c r="FE71" s="17"/>
      <c r="FF71" s="58"/>
      <c r="FG71" s="50"/>
      <c r="FH71" s="50"/>
      <c r="FI71" s="50"/>
      <c r="FJ71" s="50"/>
      <c r="FK71" s="50"/>
      <c r="FL71" s="50"/>
      <c r="FM71" s="59"/>
      <c r="FN71" s="60"/>
      <c r="FO71" s="17"/>
      <c r="FP71" s="17"/>
      <c r="FQ71" s="58"/>
      <c r="FR71" s="50"/>
      <c r="FS71" s="50"/>
      <c r="FT71" s="50"/>
      <c r="FU71" s="50"/>
      <c r="FV71" s="50"/>
      <c r="FW71" s="50"/>
      <c r="FX71" s="59"/>
      <c r="FY71" s="60"/>
      <c r="FZ71" s="17"/>
      <c r="GA71" s="17"/>
      <c r="GB71" s="58"/>
      <c r="GC71" s="50"/>
      <c r="GD71" s="50"/>
      <c r="GE71" s="50"/>
      <c r="GF71" s="50"/>
      <c r="GG71" s="50"/>
      <c r="GH71" s="50"/>
      <c r="GI71" s="59"/>
      <c r="GJ71" s="60"/>
      <c r="GK71" s="17"/>
      <c r="GL71" s="17"/>
      <c r="GM71" s="58"/>
      <c r="GN71" s="50"/>
      <c r="GO71" s="50"/>
      <c r="GP71" s="50"/>
      <c r="GQ71" s="50"/>
      <c r="GR71" s="50"/>
      <c r="GS71" s="50"/>
      <c r="GT71" s="59"/>
      <c r="GU71" s="60"/>
      <c r="GV71" s="17"/>
      <c r="GW71" s="17"/>
      <c r="GX71" s="58"/>
      <c r="GY71" s="50"/>
      <c r="GZ71" s="50"/>
      <c r="HA71" s="50"/>
      <c r="HB71" s="50"/>
      <c r="HC71" s="50"/>
      <c r="HD71" s="50"/>
      <c r="HE71" s="59"/>
      <c r="HF71" s="60"/>
      <c r="HG71" s="17"/>
      <c r="HH71" s="17"/>
      <c r="HI71" s="58"/>
      <c r="HJ71" s="50"/>
      <c r="HK71" s="50"/>
      <c r="HL71" s="50"/>
      <c r="HM71" s="50"/>
      <c r="HN71" s="50"/>
      <c r="HO71" s="50"/>
      <c r="HP71" s="59"/>
      <c r="HQ71" s="60"/>
      <c r="HR71" s="17"/>
      <c r="HS71" s="17"/>
    </row>
    <row r="72" spans="1:227" x14ac:dyDescent="0.3">
      <c r="A72" s="65"/>
      <c r="B72" s="66"/>
      <c r="C72" s="67"/>
      <c r="D72" s="67"/>
      <c r="E72" s="59"/>
      <c r="F72" s="59"/>
      <c r="G72" s="17"/>
      <c r="H72" s="58"/>
      <c r="I72" s="50"/>
      <c r="J72" s="50"/>
      <c r="K72" s="50"/>
      <c r="L72" s="50"/>
      <c r="M72" s="50"/>
      <c r="N72" s="50"/>
      <c r="O72" s="59"/>
      <c r="P72" s="60"/>
      <c r="Q72" s="17"/>
      <c r="R72" s="17"/>
      <c r="S72" s="58"/>
      <c r="T72" s="50"/>
      <c r="U72" s="50"/>
      <c r="V72" s="50"/>
      <c r="W72" s="50"/>
      <c r="X72" s="50"/>
      <c r="Y72" s="50"/>
      <c r="Z72" s="59"/>
      <c r="AA72" s="60"/>
      <c r="AB72" s="17"/>
      <c r="AC72" s="17"/>
      <c r="AD72" s="58"/>
      <c r="AE72" s="50"/>
      <c r="AF72" s="50"/>
      <c r="AG72" s="50"/>
      <c r="AH72" s="50"/>
      <c r="AI72" s="50"/>
      <c r="AJ72" s="50"/>
      <c r="AK72" s="59"/>
      <c r="AL72" s="60"/>
      <c r="AM72" s="17"/>
      <c r="AN72" s="17"/>
      <c r="AO72" s="58"/>
      <c r="AP72" s="50"/>
      <c r="AQ72" s="50"/>
      <c r="AR72" s="50"/>
      <c r="AS72" s="50"/>
      <c r="AT72" s="50"/>
      <c r="AU72" s="50"/>
      <c r="AV72" s="59"/>
      <c r="AW72" s="60"/>
      <c r="AX72" s="17"/>
      <c r="AY72" s="17"/>
      <c r="AZ72" s="58"/>
      <c r="BA72" s="50"/>
      <c r="BB72" s="50"/>
      <c r="BC72" s="50"/>
      <c r="BD72" s="50"/>
      <c r="BE72" s="50"/>
      <c r="BF72" s="50"/>
      <c r="BG72" s="59"/>
      <c r="BH72" s="60"/>
      <c r="BI72" s="17"/>
      <c r="BJ72" s="17"/>
      <c r="BK72" s="58"/>
      <c r="BL72" s="50"/>
      <c r="BM72" s="50"/>
      <c r="BN72" s="50"/>
      <c r="BO72" s="50"/>
      <c r="BP72" s="50"/>
      <c r="BQ72" s="50"/>
      <c r="BR72" s="59"/>
      <c r="BS72" s="60"/>
      <c r="BT72" s="17"/>
      <c r="BU72" s="17"/>
      <c r="BV72" s="58"/>
      <c r="BW72" s="50"/>
      <c r="BX72" s="50"/>
      <c r="BY72" s="50"/>
      <c r="BZ72" s="50"/>
      <c r="CA72" s="50"/>
      <c r="CB72" s="50"/>
      <c r="CC72" s="59"/>
      <c r="CD72" s="60"/>
      <c r="CE72" s="17"/>
      <c r="CF72" s="17"/>
      <c r="CG72" s="58"/>
      <c r="CH72" s="50"/>
      <c r="CI72" s="50"/>
      <c r="CJ72" s="50"/>
      <c r="CK72" s="50"/>
      <c r="CL72" s="50"/>
      <c r="CM72" s="50"/>
      <c r="CN72" s="59"/>
      <c r="CO72" s="60"/>
      <c r="CP72" s="17"/>
      <c r="CQ72" s="17"/>
      <c r="CR72" s="58"/>
      <c r="CS72" s="50"/>
      <c r="CT72" s="50"/>
      <c r="CU72" s="50"/>
      <c r="CV72" s="50"/>
      <c r="CW72" s="50"/>
      <c r="CX72" s="50"/>
      <c r="CY72" s="59"/>
      <c r="CZ72" s="60"/>
      <c r="DA72" s="17"/>
      <c r="DB72" s="17"/>
      <c r="DC72" s="58"/>
      <c r="DD72" s="50"/>
      <c r="DE72" s="50"/>
      <c r="DF72" s="50"/>
      <c r="DG72" s="50"/>
      <c r="DH72" s="50"/>
      <c r="DI72" s="50"/>
      <c r="DJ72" s="59"/>
      <c r="DK72" s="60"/>
      <c r="DL72" s="17"/>
      <c r="DM72" s="17"/>
      <c r="DN72" s="58"/>
      <c r="DO72" s="50"/>
      <c r="DP72" s="50"/>
      <c r="DQ72" s="50"/>
      <c r="DR72" s="50"/>
      <c r="DS72" s="50"/>
      <c r="DT72" s="50"/>
      <c r="DU72" s="59"/>
      <c r="DV72" s="60"/>
      <c r="DW72" s="17"/>
      <c r="DX72" s="17"/>
      <c r="DY72" s="58"/>
      <c r="DZ72" s="50"/>
      <c r="EA72" s="50"/>
      <c r="EB72" s="50"/>
      <c r="EC72" s="50"/>
      <c r="ED72" s="50"/>
      <c r="EE72" s="50"/>
      <c r="EF72" s="59"/>
      <c r="EG72" s="60"/>
      <c r="EH72" s="17"/>
      <c r="EI72" s="17"/>
      <c r="EJ72" s="58"/>
      <c r="EK72" s="50"/>
      <c r="EL72" s="50"/>
      <c r="EM72" s="50"/>
      <c r="EN72" s="50"/>
      <c r="EO72" s="50"/>
      <c r="EP72" s="50"/>
      <c r="EQ72" s="59"/>
      <c r="ER72" s="60"/>
      <c r="ES72" s="17"/>
      <c r="ET72" s="17"/>
      <c r="EU72" s="58"/>
      <c r="EV72" s="50"/>
      <c r="EW72" s="50"/>
      <c r="EX72" s="50"/>
      <c r="EY72" s="50"/>
      <c r="EZ72" s="50"/>
      <c r="FA72" s="50"/>
      <c r="FB72" s="59"/>
      <c r="FC72" s="60"/>
      <c r="FD72" s="17"/>
      <c r="FE72" s="17"/>
      <c r="FF72" s="58"/>
      <c r="FG72" s="50"/>
      <c r="FH72" s="50"/>
      <c r="FI72" s="50"/>
      <c r="FJ72" s="50"/>
      <c r="FK72" s="50"/>
      <c r="FL72" s="50"/>
      <c r="FM72" s="59"/>
      <c r="FN72" s="60"/>
      <c r="FO72" s="17"/>
      <c r="FP72" s="17"/>
      <c r="FQ72" s="58"/>
      <c r="FR72" s="50"/>
      <c r="FS72" s="50"/>
      <c r="FT72" s="50"/>
      <c r="FU72" s="50"/>
      <c r="FV72" s="50"/>
      <c r="FW72" s="50"/>
      <c r="FX72" s="59"/>
      <c r="FY72" s="60"/>
      <c r="FZ72" s="17"/>
      <c r="GA72" s="17"/>
      <c r="GB72" s="58"/>
      <c r="GC72" s="50"/>
      <c r="GD72" s="50"/>
      <c r="GE72" s="50"/>
      <c r="GF72" s="50"/>
      <c r="GG72" s="50"/>
      <c r="GH72" s="50"/>
      <c r="GI72" s="59"/>
      <c r="GJ72" s="60"/>
      <c r="GK72" s="17"/>
      <c r="GL72" s="17"/>
      <c r="GM72" s="58"/>
      <c r="GN72" s="50"/>
      <c r="GO72" s="50"/>
      <c r="GP72" s="50"/>
      <c r="GQ72" s="50"/>
      <c r="GR72" s="50"/>
      <c r="GS72" s="50"/>
      <c r="GT72" s="59"/>
      <c r="GU72" s="60"/>
      <c r="GV72" s="17"/>
      <c r="GW72" s="17"/>
      <c r="GX72" s="58"/>
      <c r="GY72" s="50"/>
      <c r="GZ72" s="50"/>
      <c r="HA72" s="50"/>
      <c r="HB72" s="50"/>
      <c r="HC72" s="50"/>
      <c r="HD72" s="50"/>
      <c r="HE72" s="59"/>
      <c r="HF72" s="60"/>
      <c r="HG72" s="17"/>
      <c r="HH72" s="17"/>
      <c r="HI72" s="58"/>
      <c r="HJ72" s="50"/>
      <c r="HK72" s="50"/>
      <c r="HL72" s="50"/>
      <c r="HM72" s="50"/>
      <c r="HN72" s="50"/>
      <c r="HO72" s="50"/>
      <c r="HP72" s="59"/>
      <c r="HQ72" s="60"/>
      <c r="HR72" s="17"/>
      <c r="HS72" s="17"/>
    </row>
    <row r="73" spans="1:227" x14ac:dyDescent="0.3">
      <c r="A73" s="65"/>
      <c r="B73" s="69"/>
      <c r="C73" s="67"/>
      <c r="D73" s="67"/>
      <c r="E73" s="59"/>
      <c r="F73" s="59"/>
      <c r="G73" s="17"/>
      <c r="H73" s="58"/>
      <c r="I73" s="50"/>
      <c r="J73" s="50"/>
      <c r="K73" s="50"/>
      <c r="L73" s="50"/>
      <c r="M73" s="50"/>
      <c r="N73" s="50"/>
      <c r="O73" s="59"/>
      <c r="P73" s="60"/>
      <c r="Q73" s="17"/>
      <c r="R73" s="17"/>
      <c r="S73" s="58"/>
      <c r="T73" s="50"/>
      <c r="U73" s="50"/>
      <c r="V73" s="50"/>
      <c r="W73" s="50"/>
      <c r="X73" s="50"/>
      <c r="Y73" s="50"/>
      <c r="Z73" s="59"/>
      <c r="AA73" s="60"/>
      <c r="AB73" s="17"/>
      <c r="AC73" s="17"/>
      <c r="AD73" s="58"/>
      <c r="AE73" s="50"/>
      <c r="AF73" s="50"/>
      <c r="AG73" s="50"/>
      <c r="AH73" s="50"/>
      <c r="AI73" s="50"/>
      <c r="AJ73" s="50"/>
      <c r="AK73" s="59"/>
      <c r="AL73" s="60"/>
      <c r="AM73" s="17"/>
      <c r="AN73" s="17"/>
      <c r="AO73" s="58"/>
      <c r="AP73" s="50"/>
      <c r="AQ73" s="50"/>
      <c r="AR73" s="50"/>
      <c r="AS73" s="50"/>
      <c r="AT73" s="50"/>
      <c r="AU73" s="50"/>
      <c r="AV73" s="59"/>
      <c r="AW73" s="60"/>
      <c r="AX73" s="17"/>
      <c r="AY73" s="17"/>
      <c r="AZ73" s="58"/>
      <c r="BA73" s="50"/>
      <c r="BB73" s="50"/>
      <c r="BC73" s="50"/>
      <c r="BD73" s="50"/>
      <c r="BE73" s="50"/>
      <c r="BF73" s="50"/>
      <c r="BG73" s="59"/>
      <c r="BH73" s="60"/>
      <c r="BI73" s="17"/>
      <c r="BJ73" s="17"/>
      <c r="BK73" s="58"/>
      <c r="BL73" s="50"/>
      <c r="BM73" s="50"/>
      <c r="BN73" s="50"/>
      <c r="BO73" s="50"/>
      <c r="BP73" s="50"/>
      <c r="BQ73" s="50"/>
      <c r="BR73" s="59"/>
      <c r="BS73" s="60"/>
      <c r="BT73" s="17"/>
      <c r="BU73" s="17"/>
      <c r="BV73" s="58"/>
      <c r="BW73" s="50"/>
      <c r="BX73" s="50"/>
      <c r="BY73" s="50"/>
      <c r="BZ73" s="50"/>
      <c r="CA73" s="50"/>
      <c r="CB73" s="50"/>
      <c r="CC73" s="59"/>
      <c r="CD73" s="60"/>
      <c r="CE73" s="17"/>
      <c r="CF73" s="17"/>
      <c r="CG73" s="58"/>
      <c r="CH73" s="50"/>
      <c r="CI73" s="50"/>
      <c r="CJ73" s="50"/>
      <c r="CK73" s="50"/>
      <c r="CL73" s="50"/>
      <c r="CM73" s="50"/>
      <c r="CN73" s="59"/>
      <c r="CO73" s="60"/>
      <c r="CP73" s="17"/>
      <c r="CQ73" s="17"/>
      <c r="CR73" s="58"/>
      <c r="CS73" s="50"/>
      <c r="CT73" s="50"/>
      <c r="CU73" s="50"/>
      <c r="CV73" s="50"/>
      <c r="CW73" s="50"/>
      <c r="CX73" s="50"/>
      <c r="CY73" s="59"/>
      <c r="CZ73" s="60"/>
      <c r="DA73" s="17"/>
      <c r="DB73" s="17"/>
      <c r="DC73" s="58"/>
      <c r="DD73" s="50"/>
      <c r="DE73" s="50"/>
      <c r="DF73" s="50"/>
      <c r="DG73" s="50"/>
      <c r="DH73" s="50"/>
      <c r="DI73" s="50"/>
      <c r="DJ73" s="59"/>
      <c r="DK73" s="60"/>
      <c r="DL73" s="17"/>
      <c r="DM73" s="17"/>
      <c r="DN73" s="58"/>
      <c r="DO73" s="50"/>
      <c r="DP73" s="50"/>
      <c r="DQ73" s="50"/>
      <c r="DR73" s="50"/>
      <c r="DS73" s="50"/>
      <c r="DT73" s="50"/>
      <c r="DU73" s="59"/>
      <c r="DV73" s="60"/>
      <c r="DW73" s="17"/>
      <c r="DX73" s="17"/>
      <c r="DY73" s="58"/>
      <c r="DZ73" s="50"/>
      <c r="EA73" s="50"/>
      <c r="EB73" s="50"/>
      <c r="EC73" s="50"/>
      <c r="ED73" s="50"/>
      <c r="EE73" s="50"/>
      <c r="EF73" s="59"/>
      <c r="EG73" s="60"/>
      <c r="EH73" s="17"/>
      <c r="EI73" s="17"/>
      <c r="EJ73" s="58"/>
      <c r="EK73" s="50"/>
      <c r="EL73" s="50"/>
      <c r="EM73" s="50"/>
      <c r="EN73" s="50"/>
      <c r="EO73" s="50"/>
      <c r="EP73" s="50"/>
      <c r="EQ73" s="59"/>
      <c r="ER73" s="60"/>
      <c r="ES73" s="17"/>
      <c r="ET73" s="17"/>
      <c r="EU73" s="58"/>
      <c r="EV73" s="50"/>
      <c r="EW73" s="50"/>
      <c r="EX73" s="50"/>
      <c r="EY73" s="50"/>
      <c r="EZ73" s="50"/>
      <c r="FA73" s="50"/>
      <c r="FB73" s="59"/>
      <c r="FC73" s="60"/>
      <c r="FD73" s="17"/>
      <c r="FE73" s="17"/>
      <c r="FF73" s="58"/>
      <c r="FG73" s="50"/>
      <c r="FH73" s="50"/>
      <c r="FI73" s="50"/>
      <c r="FJ73" s="50"/>
      <c r="FK73" s="50"/>
      <c r="FL73" s="50"/>
      <c r="FM73" s="59"/>
      <c r="FN73" s="60"/>
      <c r="FO73" s="17"/>
      <c r="FP73" s="17"/>
      <c r="FQ73" s="58"/>
      <c r="FR73" s="50"/>
      <c r="FS73" s="50"/>
      <c r="FT73" s="50"/>
      <c r="FU73" s="50"/>
      <c r="FV73" s="50"/>
      <c r="FW73" s="50"/>
      <c r="FX73" s="59"/>
      <c r="FY73" s="60"/>
      <c r="FZ73" s="17"/>
      <c r="GA73" s="17"/>
      <c r="GB73" s="58"/>
      <c r="GC73" s="50"/>
      <c r="GD73" s="50"/>
      <c r="GE73" s="50"/>
      <c r="GF73" s="50"/>
      <c r="GG73" s="50"/>
      <c r="GH73" s="50"/>
      <c r="GI73" s="59"/>
      <c r="GJ73" s="60"/>
      <c r="GK73" s="17"/>
      <c r="GL73" s="17"/>
      <c r="GM73" s="58"/>
      <c r="GN73" s="50"/>
      <c r="GO73" s="50"/>
      <c r="GP73" s="50"/>
      <c r="GQ73" s="50"/>
      <c r="GR73" s="50"/>
      <c r="GS73" s="50"/>
      <c r="GT73" s="59"/>
      <c r="GU73" s="60"/>
      <c r="GV73" s="17"/>
      <c r="GW73" s="17"/>
      <c r="GX73" s="58"/>
      <c r="GY73" s="50"/>
      <c r="GZ73" s="50"/>
      <c r="HA73" s="50"/>
      <c r="HB73" s="50"/>
      <c r="HC73" s="50"/>
      <c r="HD73" s="50"/>
      <c r="HE73" s="59"/>
      <c r="HF73" s="60"/>
      <c r="HG73" s="17"/>
      <c r="HH73" s="17"/>
      <c r="HI73" s="58"/>
      <c r="HJ73" s="50"/>
      <c r="HK73" s="50"/>
      <c r="HL73" s="50"/>
      <c r="HM73" s="50"/>
      <c r="HN73" s="50"/>
      <c r="HO73" s="50"/>
      <c r="HP73" s="59"/>
      <c r="HQ73" s="60"/>
      <c r="HR73" s="17"/>
      <c r="HS73" s="17"/>
    </row>
    <row r="74" spans="1:227" x14ac:dyDescent="0.3">
      <c r="A74" s="65"/>
      <c r="B74" s="66"/>
      <c r="C74" s="67"/>
      <c r="D74" s="67"/>
      <c r="E74" s="59"/>
      <c r="F74" s="59"/>
      <c r="G74" s="17"/>
      <c r="H74" s="58"/>
      <c r="I74" s="50"/>
      <c r="J74" s="50"/>
      <c r="K74" s="50"/>
      <c r="L74" s="50"/>
      <c r="M74" s="50"/>
      <c r="N74" s="50"/>
      <c r="O74" s="59"/>
      <c r="P74" s="60"/>
      <c r="Q74" s="17"/>
      <c r="R74" s="17"/>
      <c r="S74" s="58"/>
      <c r="T74" s="50"/>
      <c r="U74" s="50"/>
      <c r="V74" s="50"/>
      <c r="W74" s="50"/>
      <c r="X74" s="50"/>
      <c r="Y74" s="50"/>
      <c r="Z74" s="59"/>
      <c r="AA74" s="60"/>
      <c r="AB74" s="17"/>
      <c r="AC74" s="17"/>
      <c r="AD74" s="58"/>
      <c r="AE74" s="50"/>
      <c r="AF74" s="50"/>
      <c r="AG74" s="50"/>
      <c r="AH74" s="50"/>
      <c r="AI74" s="50"/>
      <c r="AJ74" s="50"/>
      <c r="AK74" s="59"/>
      <c r="AL74" s="60"/>
      <c r="AM74" s="17"/>
      <c r="AN74" s="17"/>
      <c r="AO74" s="58"/>
      <c r="AP74" s="50"/>
      <c r="AQ74" s="50"/>
      <c r="AR74" s="50"/>
      <c r="AS74" s="50"/>
      <c r="AT74" s="50"/>
      <c r="AU74" s="50"/>
      <c r="AV74" s="59"/>
      <c r="AW74" s="60"/>
      <c r="AX74" s="17"/>
      <c r="AY74" s="17"/>
      <c r="AZ74" s="58"/>
      <c r="BA74" s="50"/>
      <c r="BB74" s="50"/>
      <c r="BC74" s="50"/>
      <c r="BD74" s="50"/>
      <c r="BE74" s="50"/>
      <c r="BF74" s="50"/>
      <c r="BG74" s="59"/>
      <c r="BH74" s="60"/>
      <c r="BI74" s="17"/>
      <c r="BJ74" s="17"/>
      <c r="BK74" s="58"/>
      <c r="BL74" s="50"/>
      <c r="BM74" s="50"/>
      <c r="BN74" s="50"/>
      <c r="BO74" s="50"/>
      <c r="BP74" s="50"/>
      <c r="BQ74" s="50"/>
      <c r="BR74" s="59"/>
      <c r="BS74" s="60"/>
      <c r="BT74" s="17"/>
      <c r="BU74" s="17"/>
      <c r="BV74" s="58"/>
      <c r="BW74" s="50"/>
      <c r="BX74" s="50"/>
      <c r="BY74" s="50"/>
      <c r="BZ74" s="50"/>
      <c r="CA74" s="50"/>
      <c r="CB74" s="50"/>
      <c r="CC74" s="59"/>
      <c r="CD74" s="60"/>
      <c r="CE74" s="17"/>
      <c r="CF74" s="17"/>
      <c r="CG74" s="58"/>
      <c r="CH74" s="50"/>
      <c r="CI74" s="50"/>
      <c r="CJ74" s="50"/>
      <c r="CK74" s="50"/>
      <c r="CL74" s="50"/>
      <c r="CM74" s="50"/>
      <c r="CN74" s="59"/>
      <c r="CO74" s="60"/>
      <c r="CP74" s="17"/>
      <c r="CQ74" s="17"/>
      <c r="CR74" s="58"/>
      <c r="CS74" s="50"/>
      <c r="CT74" s="50"/>
      <c r="CU74" s="50"/>
      <c r="CV74" s="50"/>
      <c r="CW74" s="50"/>
      <c r="CX74" s="50"/>
      <c r="CY74" s="59"/>
      <c r="CZ74" s="60"/>
      <c r="DA74" s="17"/>
      <c r="DB74" s="17"/>
      <c r="DC74" s="58"/>
      <c r="DD74" s="50"/>
      <c r="DE74" s="50"/>
      <c r="DF74" s="50"/>
      <c r="DG74" s="50"/>
      <c r="DH74" s="50"/>
      <c r="DI74" s="50"/>
      <c r="DJ74" s="59"/>
      <c r="DK74" s="60"/>
      <c r="DL74" s="17"/>
      <c r="DM74" s="17"/>
      <c r="DN74" s="58"/>
      <c r="DO74" s="50"/>
      <c r="DP74" s="50"/>
      <c r="DQ74" s="50"/>
      <c r="DR74" s="50"/>
      <c r="DS74" s="50"/>
      <c r="DT74" s="50"/>
      <c r="DU74" s="59"/>
      <c r="DV74" s="60"/>
      <c r="DW74" s="17"/>
      <c r="DX74" s="17"/>
      <c r="DY74" s="58"/>
      <c r="DZ74" s="50"/>
      <c r="EA74" s="50"/>
      <c r="EB74" s="50"/>
      <c r="EC74" s="50"/>
      <c r="ED74" s="50"/>
      <c r="EE74" s="50"/>
      <c r="EF74" s="59"/>
      <c r="EG74" s="60"/>
      <c r="EH74" s="17"/>
      <c r="EI74" s="17"/>
      <c r="EJ74" s="58"/>
      <c r="EK74" s="50"/>
      <c r="EL74" s="50"/>
      <c r="EM74" s="50"/>
      <c r="EN74" s="50"/>
      <c r="EO74" s="50"/>
      <c r="EP74" s="50"/>
      <c r="EQ74" s="59"/>
      <c r="ER74" s="60"/>
      <c r="ES74" s="17"/>
      <c r="ET74" s="17"/>
      <c r="EU74" s="58"/>
      <c r="EV74" s="50"/>
      <c r="EW74" s="50"/>
      <c r="EX74" s="50"/>
      <c r="EY74" s="50"/>
      <c r="EZ74" s="50"/>
      <c r="FA74" s="50"/>
      <c r="FB74" s="59"/>
      <c r="FC74" s="60"/>
      <c r="FD74" s="17"/>
      <c r="FE74" s="17"/>
      <c r="FF74" s="58"/>
      <c r="FG74" s="50"/>
      <c r="FH74" s="50"/>
      <c r="FI74" s="50"/>
      <c r="FJ74" s="50"/>
      <c r="FK74" s="50"/>
      <c r="FL74" s="50"/>
      <c r="FM74" s="59"/>
      <c r="FN74" s="60"/>
      <c r="FO74" s="17"/>
      <c r="FP74" s="17"/>
      <c r="FQ74" s="58"/>
      <c r="FR74" s="50"/>
      <c r="FS74" s="50"/>
      <c r="FT74" s="50"/>
      <c r="FU74" s="50"/>
      <c r="FV74" s="50"/>
      <c r="FW74" s="50"/>
      <c r="FX74" s="59"/>
      <c r="FY74" s="60"/>
      <c r="FZ74" s="17"/>
      <c r="GA74" s="17"/>
      <c r="GB74" s="58"/>
      <c r="GC74" s="50"/>
      <c r="GD74" s="50"/>
      <c r="GE74" s="50"/>
      <c r="GF74" s="50"/>
      <c r="GG74" s="50"/>
      <c r="GH74" s="50"/>
      <c r="GI74" s="59"/>
      <c r="GJ74" s="60"/>
      <c r="GK74" s="17"/>
      <c r="GL74" s="17"/>
      <c r="GM74" s="58"/>
      <c r="GN74" s="50"/>
      <c r="GO74" s="50"/>
      <c r="GP74" s="50"/>
      <c r="GQ74" s="50"/>
      <c r="GR74" s="50"/>
      <c r="GS74" s="50"/>
      <c r="GT74" s="59"/>
      <c r="GU74" s="60"/>
      <c r="GV74" s="17"/>
      <c r="GW74" s="17"/>
      <c r="GX74" s="58"/>
      <c r="GY74" s="50"/>
      <c r="GZ74" s="50"/>
      <c r="HA74" s="50"/>
      <c r="HB74" s="50"/>
      <c r="HC74" s="50"/>
      <c r="HD74" s="50"/>
      <c r="HE74" s="59"/>
      <c r="HF74" s="60"/>
      <c r="HG74" s="17"/>
      <c r="HH74" s="17"/>
      <c r="HI74" s="58"/>
      <c r="HJ74" s="50"/>
      <c r="HK74" s="50"/>
      <c r="HL74" s="50"/>
      <c r="HM74" s="50"/>
      <c r="HN74" s="50"/>
      <c r="HO74" s="50"/>
      <c r="HP74" s="59"/>
      <c r="HQ74" s="60"/>
      <c r="HR74" s="17"/>
      <c r="HS74" s="17"/>
    </row>
    <row r="75" spans="1:227" x14ac:dyDescent="0.3">
      <c r="A75" s="65"/>
      <c r="B75" s="66"/>
      <c r="C75" s="67"/>
      <c r="D75" s="67"/>
      <c r="E75" s="59"/>
      <c r="F75" s="59"/>
      <c r="G75" s="17"/>
      <c r="H75" s="58"/>
      <c r="I75" s="50"/>
      <c r="J75" s="50"/>
      <c r="K75" s="50"/>
      <c r="L75" s="50"/>
      <c r="M75" s="50"/>
      <c r="N75" s="50"/>
      <c r="O75" s="59"/>
      <c r="P75" s="60"/>
      <c r="Q75" s="17"/>
      <c r="R75" s="17"/>
      <c r="S75" s="58"/>
      <c r="T75" s="50"/>
      <c r="U75" s="50"/>
      <c r="V75" s="50"/>
      <c r="W75" s="50"/>
      <c r="X75" s="50"/>
      <c r="Y75" s="50"/>
      <c r="Z75" s="59"/>
      <c r="AA75" s="60"/>
      <c r="AB75" s="17"/>
      <c r="AC75" s="17"/>
      <c r="AD75" s="58"/>
      <c r="AE75" s="50"/>
      <c r="AF75" s="50"/>
      <c r="AG75" s="50"/>
      <c r="AH75" s="50"/>
      <c r="AI75" s="50"/>
      <c r="AJ75" s="50"/>
      <c r="AK75" s="59"/>
      <c r="AL75" s="60"/>
      <c r="AM75" s="17"/>
      <c r="AN75" s="17"/>
      <c r="AO75" s="58"/>
      <c r="AP75" s="50"/>
      <c r="AQ75" s="50"/>
      <c r="AR75" s="50"/>
      <c r="AS75" s="50"/>
      <c r="AT75" s="50"/>
      <c r="AU75" s="50"/>
      <c r="AV75" s="59"/>
      <c r="AW75" s="60"/>
      <c r="AX75" s="17"/>
      <c r="AY75" s="17"/>
      <c r="AZ75" s="58"/>
      <c r="BA75" s="50"/>
      <c r="BB75" s="50"/>
      <c r="BC75" s="50"/>
      <c r="BD75" s="50"/>
      <c r="BE75" s="50"/>
      <c r="BF75" s="50"/>
      <c r="BG75" s="59"/>
      <c r="BH75" s="60"/>
      <c r="BI75" s="17"/>
      <c r="BJ75" s="17"/>
      <c r="BK75" s="58"/>
      <c r="BL75" s="50"/>
      <c r="BM75" s="50"/>
      <c r="BN75" s="50"/>
      <c r="BO75" s="50"/>
      <c r="BP75" s="50"/>
      <c r="BQ75" s="50"/>
      <c r="BR75" s="59"/>
      <c r="BS75" s="60"/>
      <c r="BT75" s="17"/>
      <c r="BU75" s="17"/>
      <c r="BV75" s="58"/>
      <c r="BW75" s="50"/>
      <c r="BX75" s="50"/>
      <c r="BY75" s="50"/>
      <c r="BZ75" s="50"/>
      <c r="CA75" s="50"/>
      <c r="CB75" s="50"/>
      <c r="CC75" s="59"/>
      <c r="CD75" s="60"/>
      <c r="CE75" s="17"/>
      <c r="CF75" s="17"/>
      <c r="CG75" s="58"/>
      <c r="CH75" s="50"/>
      <c r="CI75" s="50"/>
      <c r="CJ75" s="50"/>
      <c r="CK75" s="50"/>
      <c r="CL75" s="50"/>
      <c r="CM75" s="50"/>
      <c r="CN75" s="59"/>
      <c r="CO75" s="60"/>
      <c r="CP75" s="17"/>
      <c r="CQ75" s="17"/>
      <c r="CR75" s="58"/>
      <c r="CS75" s="50"/>
      <c r="CT75" s="50"/>
      <c r="CU75" s="50"/>
      <c r="CV75" s="50"/>
      <c r="CW75" s="50"/>
      <c r="CX75" s="50"/>
      <c r="CY75" s="59"/>
      <c r="CZ75" s="60"/>
      <c r="DA75" s="17"/>
      <c r="DB75" s="17"/>
      <c r="DC75" s="58"/>
      <c r="DD75" s="50"/>
      <c r="DE75" s="50"/>
      <c r="DF75" s="50"/>
      <c r="DG75" s="50"/>
      <c r="DH75" s="50"/>
      <c r="DI75" s="50"/>
      <c r="DJ75" s="59"/>
      <c r="DK75" s="60"/>
      <c r="DL75" s="17"/>
      <c r="DM75" s="17"/>
      <c r="DN75" s="58"/>
      <c r="DO75" s="50"/>
      <c r="DP75" s="50"/>
      <c r="DQ75" s="50"/>
      <c r="DR75" s="50"/>
      <c r="DS75" s="50"/>
      <c r="DT75" s="50"/>
      <c r="DU75" s="59"/>
      <c r="DV75" s="60"/>
      <c r="DW75" s="17"/>
      <c r="DX75" s="17"/>
      <c r="DY75" s="58"/>
      <c r="DZ75" s="50"/>
      <c r="EA75" s="50"/>
      <c r="EB75" s="50"/>
      <c r="EC75" s="50"/>
      <c r="ED75" s="50"/>
      <c r="EE75" s="50"/>
      <c r="EF75" s="59"/>
      <c r="EG75" s="60"/>
      <c r="EH75" s="17"/>
      <c r="EI75" s="17"/>
      <c r="EJ75" s="58"/>
      <c r="EK75" s="50"/>
      <c r="EL75" s="50"/>
      <c r="EM75" s="50"/>
      <c r="EN75" s="50"/>
      <c r="EO75" s="50"/>
      <c r="EP75" s="50"/>
      <c r="EQ75" s="59"/>
      <c r="ER75" s="60"/>
      <c r="ES75" s="17"/>
      <c r="ET75" s="17"/>
      <c r="EU75" s="58"/>
      <c r="EV75" s="50"/>
      <c r="EW75" s="50"/>
      <c r="EX75" s="50"/>
      <c r="EY75" s="50"/>
      <c r="EZ75" s="50"/>
      <c r="FA75" s="50"/>
      <c r="FB75" s="59"/>
      <c r="FC75" s="60"/>
      <c r="FD75" s="17"/>
      <c r="FE75" s="17"/>
      <c r="FF75" s="58"/>
      <c r="FG75" s="50"/>
      <c r="FH75" s="50"/>
      <c r="FI75" s="50"/>
      <c r="FJ75" s="50"/>
      <c r="FK75" s="50"/>
      <c r="FL75" s="50"/>
      <c r="FM75" s="59"/>
      <c r="FN75" s="60"/>
      <c r="FO75" s="17"/>
      <c r="FP75" s="17"/>
      <c r="FQ75" s="58"/>
      <c r="FR75" s="50"/>
      <c r="FS75" s="50"/>
      <c r="FT75" s="50"/>
      <c r="FU75" s="50"/>
      <c r="FV75" s="50"/>
      <c r="FW75" s="50"/>
      <c r="FX75" s="59"/>
      <c r="FY75" s="60"/>
      <c r="FZ75" s="17"/>
      <c r="GA75" s="17"/>
      <c r="GB75" s="58"/>
      <c r="GC75" s="50"/>
      <c r="GD75" s="50"/>
      <c r="GE75" s="50"/>
      <c r="GF75" s="50"/>
      <c r="GG75" s="50"/>
      <c r="GH75" s="50"/>
      <c r="GI75" s="59"/>
      <c r="GJ75" s="60"/>
      <c r="GK75" s="17"/>
      <c r="GL75" s="17"/>
      <c r="GM75" s="58"/>
      <c r="GN75" s="50"/>
      <c r="GO75" s="50"/>
      <c r="GP75" s="50"/>
      <c r="GQ75" s="50"/>
      <c r="GR75" s="50"/>
      <c r="GS75" s="50"/>
      <c r="GT75" s="59"/>
      <c r="GU75" s="60"/>
      <c r="GV75" s="17"/>
      <c r="GW75" s="17"/>
      <c r="GX75" s="58"/>
      <c r="GY75" s="50"/>
      <c r="GZ75" s="50"/>
      <c r="HA75" s="50"/>
      <c r="HB75" s="50"/>
      <c r="HC75" s="50"/>
      <c r="HD75" s="50"/>
      <c r="HE75" s="59"/>
      <c r="HF75" s="60"/>
      <c r="HG75" s="17"/>
      <c r="HH75" s="17"/>
      <c r="HI75" s="58"/>
      <c r="HJ75" s="50"/>
      <c r="HK75" s="50"/>
      <c r="HL75" s="50"/>
      <c r="HM75" s="50"/>
      <c r="HN75" s="50"/>
      <c r="HO75" s="50"/>
      <c r="HP75" s="59"/>
      <c r="HQ75" s="60"/>
      <c r="HR75" s="17"/>
      <c r="HS75" s="17"/>
    </row>
    <row r="76" spans="1:227" x14ac:dyDescent="0.3">
      <c r="A76" s="65"/>
      <c r="B76" s="66"/>
      <c r="C76" s="67"/>
      <c r="D76" s="67"/>
      <c r="E76" s="59"/>
      <c r="F76" s="59"/>
      <c r="G76" s="17"/>
      <c r="H76" s="58"/>
      <c r="I76" s="50"/>
      <c r="J76" s="50"/>
      <c r="K76" s="50"/>
      <c r="L76" s="50"/>
      <c r="M76" s="50"/>
      <c r="N76" s="50"/>
      <c r="O76" s="59"/>
      <c r="P76" s="60"/>
      <c r="Q76" s="17"/>
      <c r="R76" s="17"/>
      <c r="S76" s="58"/>
      <c r="T76" s="50"/>
      <c r="U76" s="50"/>
      <c r="V76" s="50"/>
      <c r="W76" s="50"/>
      <c r="X76" s="50"/>
      <c r="Y76" s="50"/>
      <c r="Z76" s="59"/>
      <c r="AA76" s="60"/>
      <c r="AB76" s="17"/>
      <c r="AC76" s="17"/>
      <c r="AD76" s="58"/>
      <c r="AE76" s="50"/>
      <c r="AF76" s="50"/>
      <c r="AG76" s="50"/>
      <c r="AH76" s="50"/>
      <c r="AI76" s="50"/>
      <c r="AJ76" s="50"/>
      <c r="AK76" s="59"/>
      <c r="AL76" s="60"/>
      <c r="AM76" s="17"/>
      <c r="AN76" s="17"/>
      <c r="AO76" s="58"/>
      <c r="AP76" s="50"/>
      <c r="AQ76" s="50"/>
      <c r="AR76" s="50"/>
      <c r="AS76" s="50"/>
      <c r="AT76" s="50"/>
      <c r="AU76" s="50"/>
      <c r="AV76" s="59"/>
      <c r="AW76" s="60"/>
      <c r="AX76" s="17"/>
      <c r="AY76" s="17"/>
      <c r="AZ76" s="58"/>
      <c r="BA76" s="50"/>
      <c r="BB76" s="50"/>
      <c r="BC76" s="50"/>
      <c r="BD76" s="50"/>
      <c r="BE76" s="50"/>
      <c r="BF76" s="50"/>
      <c r="BG76" s="59"/>
      <c r="BH76" s="60"/>
      <c r="BI76" s="17"/>
      <c r="BJ76" s="17"/>
      <c r="BK76" s="58"/>
      <c r="BL76" s="50"/>
      <c r="BM76" s="50"/>
      <c r="BN76" s="50"/>
      <c r="BO76" s="50"/>
      <c r="BP76" s="50"/>
      <c r="BQ76" s="50"/>
      <c r="BR76" s="59"/>
      <c r="BS76" s="60"/>
      <c r="BT76" s="17"/>
      <c r="BU76" s="17"/>
      <c r="BV76" s="58"/>
      <c r="BW76" s="50"/>
      <c r="BX76" s="50"/>
      <c r="BY76" s="50"/>
      <c r="BZ76" s="50"/>
      <c r="CA76" s="50"/>
      <c r="CB76" s="50"/>
      <c r="CC76" s="59"/>
      <c r="CD76" s="60"/>
      <c r="CE76" s="17"/>
      <c r="CF76" s="17"/>
      <c r="CG76" s="58"/>
      <c r="CH76" s="50"/>
      <c r="CI76" s="50"/>
      <c r="CJ76" s="50"/>
      <c r="CK76" s="50"/>
      <c r="CL76" s="50"/>
      <c r="CM76" s="50"/>
      <c r="CN76" s="59"/>
      <c r="CO76" s="60"/>
      <c r="CP76" s="17"/>
      <c r="CQ76" s="17"/>
      <c r="CR76" s="58"/>
      <c r="CS76" s="50"/>
      <c r="CT76" s="50"/>
      <c r="CU76" s="50"/>
      <c r="CV76" s="50"/>
      <c r="CW76" s="50"/>
      <c r="CX76" s="50"/>
      <c r="CY76" s="59"/>
      <c r="CZ76" s="60"/>
      <c r="DA76" s="17"/>
      <c r="DB76" s="17"/>
      <c r="DC76" s="58"/>
      <c r="DD76" s="50"/>
      <c r="DE76" s="50"/>
      <c r="DF76" s="50"/>
      <c r="DG76" s="50"/>
      <c r="DH76" s="50"/>
      <c r="DI76" s="50"/>
      <c r="DJ76" s="59"/>
      <c r="DK76" s="60"/>
      <c r="DL76" s="17"/>
      <c r="DM76" s="17"/>
      <c r="DN76" s="58"/>
      <c r="DO76" s="50"/>
      <c r="DP76" s="50"/>
      <c r="DQ76" s="50"/>
      <c r="DR76" s="50"/>
      <c r="DS76" s="50"/>
      <c r="DT76" s="50"/>
      <c r="DU76" s="59"/>
      <c r="DV76" s="60"/>
      <c r="DW76" s="17"/>
      <c r="DX76" s="17"/>
      <c r="DY76" s="58"/>
      <c r="DZ76" s="50"/>
      <c r="EA76" s="50"/>
      <c r="EB76" s="50"/>
      <c r="EC76" s="50"/>
      <c r="ED76" s="50"/>
      <c r="EE76" s="50"/>
      <c r="EF76" s="59"/>
      <c r="EG76" s="60"/>
      <c r="EH76" s="17"/>
      <c r="EI76" s="17"/>
      <c r="EJ76" s="58"/>
      <c r="EK76" s="50"/>
      <c r="EL76" s="50"/>
      <c r="EM76" s="50"/>
      <c r="EN76" s="50"/>
      <c r="EO76" s="50"/>
      <c r="EP76" s="50"/>
      <c r="EQ76" s="59"/>
      <c r="ER76" s="60"/>
      <c r="ES76" s="17"/>
      <c r="ET76" s="17"/>
      <c r="EU76" s="58"/>
      <c r="EV76" s="50"/>
      <c r="EW76" s="50"/>
      <c r="EX76" s="50"/>
      <c r="EY76" s="50"/>
      <c r="EZ76" s="50"/>
      <c r="FA76" s="50"/>
      <c r="FB76" s="59"/>
      <c r="FC76" s="60"/>
      <c r="FD76" s="17"/>
      <c r="FE76" s="17"/>
      <c r="FF76" s="58"/>
      <c r="FG76" s="50"/>
      <c r="FH76" s="50"/>
      <c r="FI76" s="50"/>
      <c r="FJ76" s="50"/>
      <c r="FK76" s="50"/>
      <c r="FL76" s="50"/>
      <c r="FM76" s="59"/>
      <c r="FN76" s="60"/>
      <c r="FO76" s="17"/>
      <c r="FP76" s="17"/>
      <c r="FQ76" s="58"/>
      <c r="FR76" s="50"/>
      <c r="FS76" s="50"/>
      <c r="FT76" s="50"/>
      <c r="FU76" s="50"/>
      <c r="FV76" s="50"/>
      <c r="FW76" s="50"/>
      <c r="FX76" s="59"/>
      <c r="FY76" s="60"/>
      <c r="FZ76" s="17"/>
      <c r="GA76" s="17"/>
      <c r="GB76" s="58"/>
      <c r="GC76" s="50"/>
      <c r="GD76" s="50"/>
      <c r="GE76" s="50"/>
      <c r="GF76" s="50"/>
      <c r="GG76" s="50"/>
      <c r="GH76" s="50"/>
      <c r="GI76" s="59"/>
      <c r="GJ76" s="60"/>
      <c r="GK76" s="17"/>
      <c r="GL76" s="17"/>
      <c r="GM76" s="58"/>
      <c r="GN76" s="50"/>
      <c r="GO76" s="50"/>
      <c r="GP76" s="50"/>
      <c r="GQ76" s="50"/>
      <c r="GR76" s="50"/>
      <c r="GS76" s="50"/>
      <c r="GT76" s="59"/>
      <c r="GU76" s="60"/>
      <c r="GV76" s="17"/>
      <c r="GW76" s="17"/>
      <c r="GX76" s="58"/>
      <c r="GY76" s="50"/>
      <c r="GZ76" s="50"/>
      <c r="HA76" s="50"/>
      <c r="HB76" s="50"/>
      <c r="HC76" s="50"/>
      <c r="HD76" s="50"/>
      <c r="HE76" s="59"/>
      <c r="HF76" s="60"/>
      <c r="HG76" s="17"/>
      <c r="HH76" s="17"/>
      <c r="HI76" s="58"/>
      <c r="HJ76" s="50"/>
      <c r="HK76" s="50"/>
      <c r="HL76" s="50"/>
      <c r="HM76" s="50"/>
      <c r="HN76" s="50"/>
      <c r="HO76" s="50"/>
      <c r="HP76" s="59"/>
      <c r="HQ76" s="60"/>
      <c r="HR76" s="17"/>
      <c r="HS76" s="17"/>
    </row>
    <row r="77" spans="1:227" x14ac:dyDescent="0.3">
      <c r="A77" s="65"/>
      <c r="B77" s="66"/>
      <c r="C77" s="67"/>
      <c r="D77" s="67"/>
      <c r="E77" s="59"/>
      <c r="F77" s="59"/>
      <c r="G77" s="17"/>
      <c r="H77" s="58"/>
      <c r="I77" s="50"/>
      <c r="J77" s="50"/>
      <c r="K77" s="50"/>
      <c r="L77" s="50"/>
      <c r="M77" s="50"/>
      <c r="N77" s="50"/>
      <c r="O77" s="59"/>
      <c r="P77" s="60"/>
      <c r="Q77" s="17"/>
      <c r="R77" s="17"/>
      <c r="S77" s="58"/>
      <c r="T77" s="50"/>
      <c r="U77" s="50"/>
      <c r="V77" s="50"/>
      <c r="W77" s="50"/>
      <c r="X77" s="50"/>
      <c r="Y77" s="50"/>
      <c r="Z77" s="59"/>
      <c r="AA77" s="60"/>
      <c r="AB77" s="17"/>
      <c r="AC77" s="17"/>
      <c r="AD77" s="58"/>
      <c r="AE77" s="50"/>
      <c r="AF77" s="50"/>
      <c r="AG77" s="50"/>
      <c r="AH77" s="50"/>
      <c r="AI77" s="50"/>
      <c r="AJ77" s="50"/>
      <c r="AK77" s="59"/>
      <c r="AL77" s="60"/>
      <c r="AM77" s="17"/>
      <c r="AN77" s="17"/>
      <c r="AO77" s="58"/>
      <c r="AP77" s="50"/>
      <c r="AQ77" s="50"/>
      <c r="AR77" s="50"/>
      <c r="AS77" s="50"/>
      <c r="AT77" s="50"/>
      <c r="AU77" s="50"/>
      <c r="AV77" s="59"/>
      <c r="AW77" s="60"/>
      <c r="AX77" s="17"/>
      <c r="AY77" s="17"/>
      <c r="AZ77" s="58"/>
      <c r="BA77" s="50"/>
      <c r="BB77" s="50"/>
      <c r="BC77" s="50"/>
      <c r="BD77" s="50"/>
      <c r="BE77" s="50"/>
      <c r="BF77" s="50"/>
      <c r="BG77" s="59"/>
      <c r="BH77" s="60"/>
      <c r="BI77" s="17"/>
      <c r="BJ77" s="17"/>
      <c r="BK77" s="58"/>
      <c r="BL77" s="50"/>
      <c r="BM77" s="50"/>
      <c r="BN77" s="50"/>
      <c r="BO77" s="50"/>
      <c r="BP77" s="50"/>
      <c r="BQ77" s="50"/>
      <c r="BR77" s="59"/>
      <c r="BS77" s="60"/>
      <c r="BT77" s="17"/>
      <c r="BU77" s="17"/>
      <c r="BV77" s="58"/>
      <c r="BW77" s="50"/>
      <c r="BX77" s="50"/>
      <c r="BY77" s="50"/>
      <c r="BZ77" s="50"/>
      <c r="CA77" s="50"/>
      <c r="CB77" s="50"/>
      <c r="CC77" s="59"/>
      <c r="CD77" s="60"/>
      <c r="CE77" s="17"/>
      <c r="CF77" s="17"/>
      <c r="CG77" s="58"/>
      <c r="CH77" s="50"/>
      <c r="CI77" s="50"/>
      <c r="CJ77" s="50"/>
      <c r="CK77" s="50"/>
      <c r="CL77" s="50"/>
      <c r="CM77" s="50"/>
      <c r="CN77" s="59"/>
      <c r="CO77" s="60"/>
      <c r="CP77" s="17"/>
      <c r="CQ77" s="17"/>
      <c r="CR77" s="58"/>
      <c r="CS77" s="50"/>
      <c r="CT77" s="50"/>
      <c r="CU77" s="50"/>
      <c r="CV77" s="50"/>
      <c r="CW77" s="50"/>
      <c r="CX77" s="50"/>
      <c r="CY77" s="59"/>
      <c r="CZ77" s="60"/>
      <c r="DA77" s="17"/>
      <c r="DB77" s="17"/>
      <c r="DC77" s="58"/>
      <c r="DD77" s="50"/>
      <c r="DE77" s="50"/>
      <c r="DF77" s="50"/>
      <c r="DG77" s="50"/>
      <c r="DH77" s="50"/>
      <c r="DI77" s="50"/>
      <c r="DJ77" s="59"/>
      <c r="DK77" s="60"/>
      <c r="DL77" s="17"/>
      <c r="DM77" s="17"/>
      <c r="DN77" s="58"/>
      <c r="DO77" s="50"/>
      <c r="DP77" s="50"/>
      <c r="DQ77" s="50"/>
      <c r="DR77" s="50"/>
      <c r="DS77" s="50"/>
      <c r="DT77" s="50"/>
      <c r="DU77" s="59"/>
      <c r="DV77" s="60"/>
      <c r="DW77" s="17"/>
      <c r="DX77" s="17"/>
      <c r="DY77" s="58"/>
      <c r="DZ77" s="50"/>
      <c r="EA77" s="50"/>
      <c r="EB77" s="50"/>
      <c r="EC77" s="50"/>
      <c r="ED77" s="50"/>
      <c r="EE77" s="50"/>
      <c r="EF77" s="59"/>
      <c r="EG77" s="60"/>
      <c r="EH77" s="17"/>
      <c r="EI77" s="17"/>
      <c r="EJ77" s="58"/>
      <c r="EK77" s="50"/>
      <c r="EL77" s="50"/>
      <c r="EM77" s="50"/>
      <c r="EN77" s="50"/>
      <c r="EO77" s="50"/>
      <c r="EP77" s="50"/>
      <c r="EQ77" s="59"/>
      <c r="ER77" s="60"/>
      <c r="ES77" s="17"/>
      <c r="ET77" s="17"/>
      <c r="EU77" s="58"/>
      <c r="EV77" s="50"/>
      <c r="EW77" s="50"/>
      <c r="EX77" s="50"/>
      <c r="EY77" s="50"/>
      <c r="EZ77" s="50"/>
      <c r="FA77" s="50"/>
      <c r="FB77" s="59"/>
      <c r="FC77" s="60"/>
      <c r="FD77" s="17"/>
      <c r="FE77" s="17"/>
      <c r="FF77" s="58"/>
      <c r="FG77" s="50"/>
      <c r="FH77" s="50"/>
      <c r="FI77" s="50"/>
      <c r="FJ77" s="50"/>
      <c r="FK77" s="50"/>
      <c r="FL77" s="50"/>
      <c r="FM77" s="59"/>
      <c r="FN77" s="60"/>
      <c r="FO77" s="17"/>
      <c r="FP77" s="17"/>
      <c r="FQ77" s="58"/>
      <c r="FR77" s="50"/>
      <c r="FS77" s="50"/>
      <c r="FT77" s="50"/>
      <c r="FU77" s="50"/>
      <c r="FV77" s="50"/>
      <c r="FW77" s="50"/>
      <c r="FX77" s="59"/>
      <c r="FY77" s="60"/>
      <c r="FZ77" s="17"/>
      <c r="GA77" s="17"/>
      <c r="GB77" s="58"/>
      <c r="GC77" s="50"/>
      <c r="GD77" s="50"/>
      <c r="GE77" s="50"/>
      <c r="GF77" s="50"/>
      <c r="GG77" s="50"/>
      <c r="GH77" s="50"/>
      <c r="GI77" s="59"/>
      <c r="GJ77" s="60"/>
      <c r="GK77" s="17"/>
      <c r="GL77" s="17"/>
      <c r="GM77" s="58"/>
      <c r="GN77" s="50"/>
      <c r="GO77" s="50"/>
      <c r="GP77" s="50"/>
      <c r="GQ77" s="50"/>
      <c r="GR77" s="50"/>
      <c r="GS77" s="50"/>
      <c r="GT77" s="59"/>
      <c r="GU77" s="60"/>
      <c r="GV77" s="17"/>
      <c r="GW77" s="17"/>
      <c r="GX77" s="58"/>
      <c r="GY77" s="50"/>
      <c r="GZ77" s="50"/>
      <c r="HA77" s="50"/>
      <c r="HB77" s="50"/>
      <c r="HC77" s="50"/>
      <c r="HD77" s="50"/>
      <c r="HE77" s="59"/>
      <c r="HF77" s="60"/>
      <c r="HG77" s="17"/>
      <c r="HH77" s="17"/>
      <c r="HI77" s="58"/>
      <c r="HJ77" s="50"/>
      <c r="HK77" s="50"/>
      <c r="HL77" s="50"/>
      <c r="HM77" s="50"/>
      <c r="HN77" s="50"/>
      <c r="HO77" s="50"/>
      <c r="HP77" s="59"/>
      <c r="HQ77" s="60"/>
      <c r="HR77" s="17"/>
      <c r="HS77" s="17"/>
    </row>
    <row r="78" spans="1:227" x14ac:dyDescent="0.3">
      <c r="A78" s="65"/>
      <c r="B78" s="66"/>
      <c r="C78" s="67"/>
      <c r="D78" s="67"/>
      <c r="E78" s="59"/>
      <c r="F78" s="59"/>
      <c r="G78" s="17"/>
      <c r="H78" s="58"/>
      <c r="I78" s="50"/>
      <c r="J78" s="50"/>
      <c r="K78" s="50"/>
      <c r="L78" s="50"/>
      <c r="M78" s="50"/>
      <c r="N78" s="50"/>
      <c r="O78" s="59"/>
      <c r="P78" s="60"/>
      <c r="Q78" s="17"/>
      <c r="R78" s="17"/>
      <c r="S78" s="58"/>
      <c r="T78" s="50"/>
      <c r="U78" s="50"/>
      <c r="V78" s="50"/>
      <c r="W78" s="50"/>
      <c r="X78" s="50"/>
      <c r="Y78" s="50"/>
      <c r="Z78" s="59"/>
      <c r="AA78" s="60"/>
      <c r="AB78" s="17"/>
      <c r="AC78" s="17"/>
      <c r="AD78" s="58"/>
      <c r="AE78" s="50"/>
      <c r="AF78" s="50"/>
      <c r="AG78" s="50"/>
      <c r="AH78" s="50"/>
      <c r="AI78" s="50"/>
      <c r="AJ78" s="50"/>
      <c r="AK78" s="59"/>
      <c r="AL78" s="60"/>
      <c r="AM78" s="17"/>
      <c r="AN78" s="17"/>
      <c r="AO78" s="58"/>
      <c r="AP78" s="50"/>
      <c r="AQ78" s="50"/>
      <c r="AR78" s="50"/>
      <c r="AS78" s="50"/>
      <c r="AT78" s="50"/>
      <c r="AU78" s="50"/>
      <c r="AV78" s="59"/>
      <c r="AW78" s="60"/>
      <c r="AX78" s="17"/>
      <c r="AY78" s="17"/>
      <c r="AZ78" s="58"/>
      <c r="BA78" s="50"/>
      <c r="BB78" s="50"/>
      <c r="BC78" s="50"/>
      <c r="BD78" s="50"/>
      <c r="BE78" s="50"/>
      <c r="BF78" s="50"/>
      <c r="BG78" s="59"/>
      <c r="BH78" s="60"/>
      <c r="BI78" s="17"/>
      <c r="BJ78" s="17"/>
      <c r="BK78" s="58"/>
      <c r="BL78" s="50"/>
      <c r="BM78" s="50"/>
      <c r="BN78" s="50"/>
      <c r="BO78" s="50"/>
      <c r="BP78" s="50"/>
      <c r="BQ78" s="50"/>
      <c r="BR78" s="59"/>
      <c r="BS78" s="60"/>
      <c r="BT78" s="17"/>
      <c r="BU78" s="17"/>
      <c r="BV78" s="58"/>
      <c r="BW78" s="50"/>
      <c r="BX78" s="50"/>
      <c r="BY78" s="50"/>
      <c r="BZ78" s="50"/>
      <c r="CA78" s="50"/>
      <c r="CB78" s="50"/>
      <c r="CC78" s="59"/>
      <c r="CD78" s="60"/>
      <c r="CE78" s="17"/>
      <c r="CF78" s="17"/>
      <c r="CG78" s="58"/>
      <c r="CH78" s="50"/>
      <c r="CI78" s="50"/>
      <c r="CJ78" s="50"/>
      <c r="CK78" s="50"/>
      <c r="CL78" s="50"/>
      <c r="CM78" s="50"/>
      <c r="CN78" s="59"/>
      <c r="CO78" s="60"/>
      <c r="CP78" s="17"/>
      <c r="CQ78" s="17"/>
      <c r="CR78" s="58"/>
      <c r="CS78" s="50"/>
      <c r="CT78" s="50"/>
      <c r="CU78" s="50"/>
      <c r="CV78" s="50"/>
      <c r="CW78" s="50"/>
      <c r="CX78" s="50"/>
      <c r="CY78" s="59"/>
      <c r="CZ78" s="60"/>
      <c r="DA78" s="17"/>
      <c r="DB78" s="17"/>
      <c r="DC78" s="58"/>
      <c r="DD78" s="50"/>
      <c r="DE78" s="50"/>
      <c r="DF78" s="50"/>
      <c r="DG78" s="50"/>
      <c r="DH78" s="50"/>
      <c r="DI78" s="50"/>
      <c r="DJ78" s="59"/>
      <c r="DK78" s="60"/>
      <c r="DL78" s="17"/>
      <c r="DM78" s="17"/>
      <c r="DN78" s="58"/>
      <c r="DO78" s="50"/>
      <c r="DP78" s="50"/>
      <c r="DQ78" s="50"/>
      <c r="DR78" s="50"/>
      <c r="DS78" s="50"/>
      <c r="DT78" s="50"/>
      <c r="DU78" s="59"/>
      <c r="DV78" s="60"/>
      <c r="DW78" s="17"/>
      <c r="DX78" s="17"/>
      <c r="DY78" s="58"/>
      <c r="DZ78" s="50"/>
      <c r="EA78" s="50"/>
      <c r="EB78" s="50"/>
      <c r="EC78" s="50"/>
      <c r="ED78" s="50"/>
      <c r="EE78" s="50"/>
      <c r="EF78" s="59"/>
      <c r="EG78" s="60"/>
      <c r="EH78" s="17"/>
      <c r="EI78" s="17"/>
      <c r="EJ78" s="58"/>
      <c r="EK78" s="50"/>
      <c r="EL78" s="50"/>
      <c r="EM78" s="50"/>
      <c r="EN78" s="50"/>
      <c r="EO78" s="50"/>
      <c r="EP78" s="50"/>
      <c r="EQ78" s="59"/>
      <c r="ER78" s="60"/>
      <c r="ES78" s="17"/>
      <c r="ET78" s="17"/>
      <c r="EU78" s="58"/>
      <c r="EV78" s="50"/>
      <c r="EW78" s="50"/>
      <c r="EX78" s="50"/>
      <c r="EY78" s="50"/>
      <c r="EZ78" s="50"/>
      <c r="FA78" s="50"/>
      <c r="FB78" s="59"/>
      <c r="FC78" s="60"/>
      <c r="FD78" s="17"/>
      <c r="FE78" s="17"/>
      <c r="FF78" s="58"/>
      <c r="FG78" s="50"/>
      <c r="FH78" s="50"/>
      <c r="FI78" s="50"/>
      <c r="FJ78" s="50"/>
      <c r="FK78" s="50"/>
      <c r="FL78" s="50"/>
      <c r="FM78" s="59"/>
      <c r="FN78" s="60"/>
      <c r="FO78" s="17"/>
      <c r="FP78" s="17"/>
      <c r="FQ78" s="58"/>
      <c r="FR78" s="50"/>
      <c r="FS78" s="50"/>
      <c r="FT78" s="50"/>
      <c r="FU78" s="50"/>
      <c r="FV78" s="50"/>
      <c r="FW78" s="50"/>
      <c r="FX78" s="59"/>
      <c r="FY78" s="60"/>
      <c r="FZ78" s="17"/>
      <c r="GA78" s="17"/>
      <c r="GB78" s="58"/>
      <c r="GC78" s="50"/>
      <c r="GD78" s="50"/>
      <c r="GE78" s="50"/>
      <c r="GF78" s="50"/>
      <c r="GG78" s="50"/>
      <c r="GH78" s="50"/>
      <c r="GI78" s="59"/>
      <c r="GJ78" s="60"/>
      <c r="GK78" s="17"/>
      <c r="GL78" s="17"/>
      <c r="GM78" s="58"/>
      <c r="GN78" s="50"/>
      <c r="GO78" s="50"/>
      <c r="GP78" s="50"/>
      <c r="GQ78" s="50"/>
      <c r="GR78" s="50"/>
      <c r="GS78" s="50"/>
      <c r="GT78" s="59"/>
      <c r="GU78" s="60"/>
      <c r="GV78" s="17"/>
      <c r="GW78" s="17"/>
      <c r="GX78" s="58"/>
      <c r="GY78" s="50"/>
      <c r="GZ78" s="50"/>
      <c r="HA78" s="50"/>
      <c r="HB78" s="50"/>
      <c r="HC78" s="50"/>
      <c r="HD78" s="50"/>
      <c r="HE78" s="59"/>
      <c r="HF78" s="60"/>
      <c r="HG78" s="17"/>
      <c r="HH78" s="17"/>
      <c r="HI78" s="58"/>
      <c r="HJ78" s="50"/>
      <c r="HK78" s="50"/>
      <c r="HL78" s="50"/>
      <c r="HM78" s="50"/>
      <c r="HN78" s="50"/>
      <c r="HO78" s="50"/>
      <c r="HP78" s="59"/>
      <c r="HQ78" s="60"/>
      <c r="HR78" s="17"/>
      <c r="HS78" s="17"/>
    </row>
    <row r="79" spans="1:227" x14ac:dyDescent="0.3">
      <c r="A79" s="65"/>
      <c r="B79" s="66"/>
      <c r="C79" s="67"/>
      <c r="D79" s="67"/>
      <c r="E79" s="59"/>
      <c r="F79" s="59"/>
      <c r="G79" s="17"/>
      <c r="H79" s="58"/>
      <c r="I79" s="50"/>
      <c r="J79" s="50"/>
      <c r="K79" s="50"/>
      <c r="L79" s="50"/>
      <c r="M79" s="50"/>
      <c r="N79" s="50"/>
      <c r="O79" s="59"/>
      <c r="P79" s="60"/>
      <c r="Q79" s="17"/>
      <c r="R79" s="17"/>
      <c r="S79" s="58"/>
      <c r="T79" s="50"/>
      <c r="U79" s="50"/>
      <c r="V79" s="50"/>
      <c r="W79" s="50"/>
      <c r="X79" s="50"/>
      <c r="Y79" s="50"/>
      <c r="Z79" s="59"/>
      <c r="AA79" s="60"/>
      <c r="AB79" s="17"/>
      <c r="AC79" s="17"/>
      <c r="AD79" s="58"/>
      <c r="AE79" s="50"/>
      <c r="AF79" s="50"/>
      <c r="AG79" s="50"/>
      <c r="AH79" s="50"/>
      <c r="AI79" s="50"/>
      <c r="AJ79" s="50"/>
      <c r="AK79" s="59"/>
      <c r="AL79" s="60"/>
      <c r="AM79" s="17"/>
      <c r="AN79" s="17"/>
      <c r="AO79" s="58"/>
      <c r="AP79" s="50"/>
      <c r="AQ79" s="50"/>
      <c r="AR79" s="50"/>
      <c r="AS79" s="50"/>
      <c r="AT79" s="50"/>
      <c r="AU79" s="50"/>
      <c r="AV79" s="59"/>
      <c r="AW79" s="60"/>
      <c r="AX79" s="17"/>
      <c r="AY79" s="17"/>
      <c r="AZ79" s="58"/>
      <c r="BA79" s="50"/>
      <c r="BB79" s="50"/>
      <c r="BC79" s="50"/>
      <c r="BD79" s="50"/>
      <c r="BE79" s="50"/>
      <c r="BF79" s="50"/>
      <c r="BG79" s="59"/>
      <c r="BH79" s="60"/>
      <c r="BI79" s="17"/>
      <c r="BJ79" s="17"/>
      <c r="BK79" s="58"/>
      <c r="BL79" s="50"/>
      <c r="BM79" s="50"/>
      <c r="BN79" s="50"/>
      <c r="BO79" s="50"/>
      <c r="BP79" s="50"/>
      <c r="BQ79" s="50"/>
      <c r="BR79" s="59"/>
      <c r="BS79" s="60"/>
      <c r="BT79" s="17"/>
      <c r="BU79" s="17"/>
      <c r="BV79" s="58"/>
      <c r="BW79" s="50"/>
      <c r="BX79" s="50"/>
      <c r="BY79" s="50"/>
      <c r="BZ79" s="50"/>
      <c r="CA79" s="50"/>
      <c r="CB79" s="50"/>
      <c r="CC79" s="59"/>
      <c r="CD79" s="60"/>
      <c r="CE79" s="17"/>
      <c r="CF79" s="17"/>
      <c r="CG79" s="58"/>
      <c r="CH79" s="50"/>
      <c r="CI79" s="50"/>
      <c r="CJ79" s="50"/>
      <c r="CK79" s="50"/>
      <c r="CL79" s="50"/>
      <c r="CM79" s="50"/>
      <c r="CN79" s="59"/>
      <c r="CO79" s="60"/>
      <c r="CP79" s="17"/>
      <c r="CQ79" s="17"/>
      <c r="CR79" s="58"/>
      <c r="CS79" s="50"/>
      <c r="CT79" s="50"/>
      <c r="CU79" s="50"/>
      <c r="CV79" s="50"/>
      <c r="CW79" s="50"/>
      <c r="CX79" s="50"/>
      <c r="CY79" s="59"/>
      <c r="CZ79" s="60"/>
      <c r="DA79" s="17"/>
      <c r="DB79" s="17"/>
      <c r="DC79" s="58"/>
      <c r="DD79" s="50"/>
      <c r="DE79" s="50"/>
      <c r="DF79" s="50"/>
      <c r="DG79" s="50"/>
      <c r="DH79" s="50"/>
      <c r="DI79" s="50"/>
      <c r="DJ79" s="59"/>
      <c r="DK79" s="60"/>
      <c r="DL79" s="17"/>
      <c r="DM79" s="17"/>
      <c r="DN79" s="58"/>
      <c r="DO79" s="50"/>
      <c r="DP79" s="50"/>
      <c r="DQ79" s="50"/>
      <c r="DR79" s="50"/>
      <c r="DS79" s="50"/>
      <c r="DT79" s="50"/>
      <c r="DU79" s="59"/>
      <c r="DV79" s="60"/>
      <c r="DW79" s="17"/>
      <c r="DX79" s="17"/>
      <c r="DY79" s="58"/>
      <c r="DZ79" s="50"/>
      <c r="EA79" s="50"/>
      <c r="EB79" s="50"/>
      <c r="EC79" s="50"/>
      <c r="ED79" s="50"/>
      <c r="EE79" s="50"/>
      <c r="EF79" s="59"/>
      <c r="EG79" s="60"/>
      <c r="EH79" s="17"/>
      <c r="EI79" s="17"/>
      <c r="EJ79" s="58"/>
      <c r="EK79" s="50"/>
      <c r="EL79" s="50"/>
      <c r="EM79" s="50"/>
      <c r="EN79" s="50"/>
      <c r="EO79" s="50"/>
      <c r="EP79" s="50"/>
      <c r="EQ79" s="59"/>
      <c r="ER79" s="60"/>
      <c r="ES79" s="17"/>
      <c r="ET79" s="17"/>
      <c r="EU79" s="58"/>
      <c r="EV79" s="50"/>
      <c r="EW79" s="50"/>
      <c r="EX79" s="50"/>
      <c r="EY79" s="50"/>
      <c r="EZ79" s="50"/>
      <c r="FA79" s="50"/>
      <c r="FB79" s="59"/>
      <c r="FC79" s="60"/>
      <c r="FD79" s="17"/>
      <c r="FE79" s="17"/>
      <c r="FF79" s="58"/>
      <c r="FG79" s="50"/>
      <c r="FH79" s="50"/>
      <c r="FI79" s="50"/>
      <c r="FJ79" s="50"/>
      <c r="FK79" s="50"/>
      <c r="FL79" s="50"/>
      <c r="FM79" s="59"/>
      <c r="FN79" s="60"/>
      <c r="FO79" s="17"/>
      <c r="FP79" s="17"/>
      <c r="FQ79" s="58"/>
      <c r="FR79" s="50"/>
      <c r="FS79" s="50"/>
      <c r="FT79" s="50"/>
      <c r="FU79" s="50"/>
      <c r="FV79" s="50"/>
      <c r="FW79" s="50"/>
      <c r="FX79" s="59"/>
      <c r="FY79" s="60"/>
      <c r="FZ79" s="17"/>
      <c r="GA79" s="17"/>
      <c r="GB79" s="58"/>
      <c r="GC79" s="50"/>
      <c r="GD79" s="50"/>
      <c r="GE79" s="50"/>
      <c r="GF79" s="50"/>
      <c r="GG79" s="50"/>
      <c r="GH79" s="50"/>
      <c r="GI79" s="59"/>
      <c r="GJ79" s="60"/>
      <c r="GK79" s="17"/>
      <c r="GL79" s="17"/>
      <c r="GM79" s="58"/>
      <c r="GN79" s="50"/>
      <c r="GO79" s="50"/>
      <c r="GP79" s="50"/>
      <c r="GQ79" s="50"/>
      <c r="GR79" s="50"/>
      <c r="GS79" s="50"/>
      <c r="GT79" s="59"/>
      <c r="GU79" s="60"/>
      <c r="GV79" s="17"/>
      <c r="GW79" s="17"/>
      <c r="GX79" s="58"/>
      <c r="GY79" s="50"/>
      <c r="GZ79" s="50"/>
      <c r="HA79" s="50"/>
      <c r="HB79" s="50"/>
      <c r="HC79" s="50"/>
      <c r="HD79" s="50"/>
      <c r="HE79" s="59"/>
      <c r="HF79" s="60"/>
      <c r="HG79" s="17"/>
      <c r="HH79" s="17"/>
      <c r="HI79" s="58"/>
      <c r="HJ79" s="50"/>
      <c r="HK79" s="50"/>
      <c r="HL79" s="50"/>
      <c r="HM79" s="50"/>
      <c r="HN79" s="50"/>
      <c r="HO79" s="50"/>
      <c r="HP79" s="59"/>
      <c r="HQ79" s="60"/>
      <c r="HR79" s="17"/>
      <c r="HS79" s="17"/>
    </row>
    <row r="80" spans="1:227" x14ac:dyDescent="0.3">
      <c r="A80" s="65"/>
      <c r="B80" s="66"/>
      <c r="C80" s="67"/>
      <c r="D80" s="67"/>
      <c r="E80" s="59"/>
      <c r="F80" s="59"/>
      <c r="G80" s="17"/>
      <c r="H80" s="58"/>
      <c r="I80" s="50"/>
      <c r="J80" s="50"/>
      <c r="K80" s="50"/>
      <c r="L80" s="50"/>
      <c r="M80" s="50"/>
      <c r="N80" s="50"/>
      <c r="O80" s="59"/>
      <c r="P80" s="60"/>
      <c r="Q80" s="17"/>
      <c r="R80" s="17"/>
      <c r="S80" s="58"/>
      <c r="T80" s="50"/>
      <c r="U80" s="50"/>
      <c r="V80" s="50"/>
      <c r="W80" s="50"/>
      <c r="X80" s="50"/>
      <c r="Y80" s="50"/>
      <c r="Z80" s="59"/>
      <c r="AA80" s="60"/>
      <c r="AB80" s="17"/>
      <c r="AC80" s="17"/>
      <c r="AD80" s="58"/>
      <c r="AE80" s="50"/>
      <c r="AF80" s="50"/>
      <c r="AG80" s="50"/>
      <c r="AH80" s="50"/>
      <c r="AI80" s="50"/>
      <c r="AJ80" s="50"/>
      <c r="AK80" s="59"/>
      <c r="AL80" s="60"/>
      <c r="AM80" s="17"/>
      <c r="AN80" s="17"/>
      <c r="AO80" s="58"/>
      <c r="AP80" s="50"/>
      <c r="AQ80" s="50"/>
      <c r="AR80" s="50"/>
      <c r="AS80" s="50"/>
      <c r="AT80" s="50"/>
      <c r="AU80" s="50"/>
      <c r="AV80" s="59"/>
      <c r="AW80" s="60"/>
      <c r="AX80" s="17"/>
      <c r="AY80" s="17"/>
      <c r="AZ80" s="58"/>
      <c r="BA80" s="50"/>
      <c r="BB80" s="50"/>
      <c r="BC80" s="50"/>
      <c r="BD80" s="50"/>
      <c r="BE80" s="50"/>
      <c r="BF80" s="50"/>
      <c r="BG80" s="59"/>
      <c r="BH80" s="60"/>
      <c r="BI80" s="17"/>
      <c r="BJ80" s="17"/>
      <c r="BK80" s="58"/>
      <c r="BL80" s="50"/>
      <c r="BM80" s="50"/>
      <c r="BN80" s="50"/>
      <c r="BO80" s="50"/>
      <c r="BP80" s="50"/>
      <c r="BQ80" s="50"/>
      <c r="BR80" s="59"/>
      <c r="BS80" s="60"/>
      <c r="BT80" s="17"/>
      <c r="BU80" s="17"/>
      <c r="BV80" s="58"/>
      <c r="BW80" s="50"/>
      <c r="BX80" s="50"/>
      <c r="BY80" s="50"/>
      <c r="BZ80" s="50"/>
      <c r="CA80" s="50"/>
      <c r="CB80" s="50"/>
      <c r="CC80" s="59"/>
      <c r="CD80" s="60"/>
      <c r="CE80" s="17"/>
      <c r="CF80" s="17"/>
      <c r="CG80" s="58"/>
      <c r="CH80" s="50"/>
      <c r="CI80" s="50"/>
      <c r="CJ80" s="50"/>
      <c r="CK80" s="50"/>
      <c r="CL80" s="50"/>
      <c r="CM80" s="50"/>
      <c r="CN80" s="59"/>
      <c r="CO80" s="60"/>
      <c r="CP80" s="17"/>
      <c r="CQ80" s="17"/>
      <c r="CR80" s="58"/>
      <c r="CS80" s="50"/>
      <c r="CT80" s="50"/>
      <c r="CU80" s="50"/>
      <c r="CV80" s="50"/>
      <c r="CW80" s="50"/>
      <c r="CX80" s="50"/>
      <c r="CY80" s="59"/>
      <c r="CZ80" s="60"/>
      <c r="DA80" s="17"/>
      <c r="DB80" s="17"/>
      <c r="DC80" s="58"/>
      <c r="DD80" s="50"/>
      <c r="DE80" s="50"/>
      <c r="DF80" s="50"/>
      <c r="DG80" s="50"/>
      <c r="DH80" s="50"/>
      <c r="DI80" s="50"/>
      <c r="DJ80" s="59"/>
      <c r="DK80" s="60"/>
      <c r="DL80" s="17"/>
      <c r="DM80" s="17"/>
      <c r="DN80" s="58"/>
      <c r="DO80" s="50"/>
      <c r="DP80" s="50"/>
      <c r="DQ80" s="50"/>
      <c r="DR80" s="50"/>
      <c r="DS80" s="50"/>
      <c r="DT80" s="50"/>
      <c r="DU80" s="59"/>
      <c r="DV80" s="60"/>
      <c r="DW80" s="17"/>
      <c r="DX80" s="17"/>
      <c r="DY80" s="58"/>
      <c r="DZ80" s="50"/>
      <c r="EA80" s="50"/>
      <c r="EB80" s="50"/>
      <c r="EC80" s="50"/>
      <c r="ED80" s="50"/>
      <c r="EE80" s="50"/>
      <c r="EF80" s="59"/>
      <c r="EG80" s="60"/>
      <c r="EH80" s="17"/>
      <c r="EI80" s="17"/>
      <c r="EJ80" s="58"/>
      <c r="EK80" s="50"/>
      <c r="EL80" s="50"/>
      <c r="EM80" s="50"/>
      <c r="EN80" s="50"/>
      <c r="EO80" s="50"/>
      <c r="EP80" s="50"/>
      <c r="EQ80" s="59"/>
      <c r="ER80" s="60"/>
      <c r="ES80" s="17"/>
      <c r="ET80" s="17"/>
      <c r="EU80" s="58"/>
      <c r="EV80" s="50"/>
      <c r="EW80" s="50"/>
      <c r="EX80" s="50"/>
      <c r="EY80" s="50"/>
      <c r="EZ80" s="50"/>
      <c r="FA80" s="50"/>
      <c r="FB80" s="59"/>
      <c r="FC80" s="60"/>
      <c r="FD80" s="17"/>
      <c r="FE80" s="17"/>
      <c r="FF80" s="58"/>
      <c r="FG80" s="50"/>
      <c r="FH80" s="50"/>
      <c r="FI80" s="50"/>
      <c r="FJ80" s="50"/>
      <c r="FK80" s="50"/>
      <c r="FL80" s="50"/>
      <c r="FM80" s="59"/>
      <c r="FN80" s="60"/>
      <c r="FO80" s="17"/>
      <c r="FP80" s="17"/>
      <c r="FQ80" s="58"/>
      <c r="FR80" s="50"/>
      <c r="FS80" s="50"/>
      <c r="FT80" s="50"/>
      <c r="FU80" s="50"/>
      <c r="FV80" s="50"/>
      <c r="FW80" s="50"/>
      <c r="FX80" s="59"/>
      <c r="FY80" s="60"/>
      <c r="FZ80" s="17"/>
      <c r="GA80" s="17"/>
      <c r="GB80" s="58"/>
      <c r="GC80" s="50"/>
      <c r="GD80" s="50"/>
      <c r="GE80" s="50"/>
      <c r="GF80" s="50"/>
      <c r="GG80" s="50"/>
      <c r="GH80" s="50"/>
      <c r="GI80" s="59"/>
      <c r="GJ80" s="60"/>
      <c r="GK80" s="17"/>
      <c r="GL80" s="17"/>
      <c r="GM80" s="58"/>
      <c r="GN80" s="50"/>
      <c r="GO80" s="50"/>
      <c r="GP80" s="50"/>
      <c r="GQ80" s="50"/>
      <c r="GR80" s="50"/>
      <c r="GS80" s="50"/>
      <c r="GT80" s="59"/>
      <c r="GU80" s="60"/>
      <c r="GV80" s="17"/>
      <c r="GW80" s="17"/>
      <c r="GX80" s="58"/>
      <c r="GY80" s="50"/>
      <c r="GZ80" s="50"/>
      <c r="HA80" s="50"/>
      <c r="HB80" s="50"/>
      <c r="HC80" s="50"/>
      <c r="HD80" s="50"/>
      <c r="HE80" s="59"/>
      <c r="HF80" s="60"/>
      <c r="HG80" s="17"/>
      <c r="HH80" s="17"/>
      <c r="HI80" s="58"/>
      <c r="HJ80" s="50"/>
      <c r="HK80" s="50"/>
      <c r="HL80" s="50"/>
      <c r="HM80" s="50"/>
      <c r="HN80" s="50"/>
      <c r="HO80" s="50"/>
      <c r="HP80" s="59"/>
      <c r="HQ80" s="60"/>
      <c r="HR80" s="17"/>
      <c r="HS80" s="17"/>
    </row>
    <row r="81" spans="1:227" x14ac:dyDescent="0.3">
      <c r="A81" s="65"/>
      <c r="B81" s="66"/>
      <c r="C81" s="67"/>
      <c r="D81" s="67"/>
      <c r="E81" s="59"/>
      <c r="F81" s="59"/>
      <c r="G81" s="17"/>
      <c r="H81" s="58"/>
      <c r="I81" s="50"/>
      <c r="J81" s="50"/>
      <c r="K81" s="50"/>
      <c r="L81" s="50"/>
      <c r="M81" s="50"/>
      <c r="N81" s="50"/>
      <c r="O81" s="59"/>
      <c r="P81" s="60"/>
      <c r="Q81" s="17"/>
      <c r="R81" s="17"/>
      <c r="S81" s="58"/>
      <c r="T81" s="50"/>
      <c r="U81" s="50"/>
      <c r="V81" s="50"/>
      <c r="W81" s="50"/>
      <c r="X81" s="50"/>
      <c r="Y81" s="50"/>
      <c r="Z81" s="59"/>
      <c r="AA81" s="60"/>
      <c r="AB81" s="17"/>
      <c r="AC81" s="17"/>
      <c r="AD81" s="58"/>
      <c r="AE81" s="50"/>
      <c r="AF81" s="50"/>
      <c r="AG81" s="50"/>
      <c r="AH81" s="50"/>
      <c r="AI81" s="50"/>
      <c r="AJ81" s="50"/>
      <c r="AK81" s="59"/>
      <c r="AL81" s="60"/>
      <c r="AM81" s="17"/>
      <c r="AN81" s="17"/>
      <c r="AO81" s="58"/>
      <c r="AP81" s="50"/>
      <c r="AQ81" s="50"/>
      <c r="AR81" s="50"/>
      <c r="AS81" s="50"/>
      <c r="AT81" s="50"/>
      <c r="AU81" s="50"/>
      <c r="AV81" s="59"/>
      <c r="AW81" s="60"/>
      <c r="AX81" s="17"/>
      <c r="AY81" s="17"/>
      <c r="AZ81" s="58"/>
      <c r="BA81" s="50"/>
      <c r="BB81" s="50"/>
      <c r="BC81" s="50"/>
      <c r="BD81" s="50"/>
      <c r="BE81" s="50"/>
      <c r="BF81" s="50"/>
      <c r="BG81" s="59"/>
      <c r="BH81" s="60"/>
      <c r="BI81" s="17"/>
      <c r="BJ81" s="17"/>
      <c r="BK81" s="58"/>
      <c r="BL81" s="50"/>
      <c r="BM81" s="50"/>
      <c r="BN81" s="50"/>
      <c r="BO81" s="50"/>
      <c r="BP81" s="50"/>
      <c r="BQ81" s="50"/>
      <c r="BR81" s="59"/>
      <c r="BS81" s="60"/>
      <c r="BT81" s="17"/>
      <c r="BU81" s="17"/>
      <c r="BV81" s="58"/>
      <c r="BW81" s="50"/>
      <c r="BX81" s="50"/>
      <c r="BY81" s="50"/>
      <c r="BZ81" s="50"/>
      <c r="CA81" s="50"/>
      <c r="CB81" s="50"/>
      <c r="CC81" s="59"/>
      <c r="CD81" s="60"/>
      <c r="CE81" s="17"/>
      <c r="CF81" s="17"/>
      <c r="CG81" s="58"/>
      <c r="CH81" s="50"/>
      <c r="CI81" s="50"/>
      <c r="CJ81" s="50"/>
      <c r="CK81" s="50"/>
      <c r="CL81" s="50"/>
      <c r="CM81" s="50"/>
      <c r="CN81" s="59"/>
      <c r="CO81" s="60"/>
      <c r="CP81" s="17"/>
      <c r="CQ81" s="17"/>
      <c r="CR81" s="58"/>
      <c r="CS81" s="50"/>
      <c r="CT81" s="50"/>
      <c r="CU81" s="50"/>
      <c r="CV81" s="50"/>
      <c r="CW81" s="50"/>
      <c r="CX81" s="50"/>
      <c r="CY81" s="59"/>
      <c r="CZ81" s="60"/>
      <c r="DA81" s="17"/>
      <c r="DB81" s="17"/>
      <c r="DC81" s="58"/>
      <c r="DD81" s="50"/>
      <c r="DE81" s="50"/>
      <c r="DF81" s="50"/>
      <c r="DG81" s="50"/>
      <c r="DH81" s="50"/>
      <c r="DI81" s="50"/>
      <c r="DJ81" s="59"/>
      <c r="DK81" s="60"/>
      <c r="DL81" s="17"/>
      <c r="DM81" s="17"/>
      <c r="DN81" s="58"/>
      <c r="DO81" s="50"/>
      <c r="DP81" s="50"/>
      <c r="DQ81" s="50"/>
      <c r="DR81" s="50"/>
      <c r="DS81" s="50"/>
      <c r="DT81" s="50"/>
      <c r="DU81" s="59"/>
      <c r="DV81" s="60"/>
      <c r="DW81" s="17"/>
      <c r="DX81" s="17"/>
      <c r="DY81" s="58"/>
      <c r="DZ81" s="50"/>
      <c r="EA81" s="50"/>
      <c r="EB81" s="50"/>
      <c r="EC81" s="50"/>
      <c r="ED81" s="50"/>
      <c r="EE81" s="50"/>
      <c r="EF81" s="59"/>
      <c r="EG81" s="60"/>
      <c r="EH81" s="17"/>
      <c r="EI81" s="17"/>
      <c r="EJ81" s="58"/>
      <c r="EK81" s="50"/>
      <c r="EL81" s="50"/>
      <c r="EM81" s="50"/>
      <c r="EN81" s="50"/>
      <c r="EO81" s="50"/>
      <c r="EP81" s="50"/>
      <c r="EQ81" s="59"/>
      <c r="ER81" s="60"/>
      <c r="ES81" s="17"/>
      <c r="ET81" s="17"/>
      <c r="EU81" s="58"/>
      <c r="EV81" s="50"/>
      <c r="EW81" s="50"/>
      <c r="EX81" s="50"/>
      <c r="EY81" s="50"/>
      <c r="EZ81" s="50"/>
      <c r="FA81" s="50"/>
      <c r="FB81" s="59"/>
      <c r="FC81" s="60"/>
      <c r="FD81" s="17"/>
      <c r="FE81" s="17"/>
      <c r="FF81" s="58"/>
      <c r="FG81" s="50"/>
      <c r="FH81" s="50"/>
      <c r="FI81" s="50"/>
      <c r="FJ81" s="50"/>
      <c r="FK81" s="50"/>
      <c r="FL81" s="50"/>
      <c r="FM81" s="59"/>
      <c r="FN81" s="60"/>
      <c r="FO81" s="17"/>
      <c r="FP81" s="17"/>
      <c r="FQ81" s="58"/>
      <c r="FR81" s="50"/>
      <c r="FS81" s="50"/>
      <c r="FT81" s="50"/>
      <c r="FU81" s="50"/>
      <c r="FV81" s="50"/>
      <c r="FW81" s="50"/>
      <c r="FX81" s="59"/>
      <c r="FY81" s="60"/>
      <c r="FZ81" s="17"/>
      <c r="GA81" s="17"/>
      <c r="GB81" s="58"/>
      <c r="GC81" s="50"/>
      <c r="GD81" s="50"/>
      <c r="GE81" s="50"/>
      <c r="GF81" s="50"/>
      <c r="GG81" s="50"/>
      <c r="GH81" s="50"/>
      <c r="GI81" s="59"/>
      <c r="GJ81" s="60"/>
      <c r="GK81" s="17"/>
      <c r="GL81" s="17"/>
      <c r="GM81" s="58"/>
      <c r="GN81" s="50"/>
      <c r="GO81" s="50"/>
      <c r="GP81" s="50"/>
      <c r="GQ81" s="50"/>
      <c r="GR81" s="50"/>
      <c r="GS81" s="50"/>
      <c r="GT81" s="59"/>
      <c r="GU81" s="60"/>
      <c r="GV81" s="17"/>
      <c r="GW81" s="17"/>
      <c r="GX81" s="58"/>
      <c r="GY81" s="50"/>
      <c r="GZ81" s="50"/>
      <c r="HA81" s="50"/>
      <c r="HB81" s="50"/>
      <c r="HC81" s="50"/>
      <c r="HD81" s="50"/>
      <c r="HE81" s="59"/>
      <c r="HF81" s="60"/>
      <c r="HG81" s="17"/>
      <c r="HH81" s="17"/>
      <c r="HI81" s="58"/>
      <c r="HJ81" s="50"/>
      <c r="HK81" s="50"/>
      <c r="HL81" s="50"/>
      <c r="HM81" s="50"/>
      <c r="HN81" s="50"/>
      <c r="HO81" s="50"/>
      <c r="HP81" s="59"/>
      <c r="HQ81" s="60"/>
      <c r="HR81" s="17"/>
      <c r="HS81" s="17"/>
    </row>
    <row r="82" spans="1:227" x14ac:dyDescent="0.3">
      <c r="A82" s="65"/>
      <c r="B82" s="66"/>
      <c r="C82" s="67"/>
      <c r="D82" s="67"/>
      <c r="E82" s="59"/>
      <c r="F82" s="59"/>
      <c r="G82" s="17"/>
      <c r="H82" s="58"/>
      <c r="I82" s="50"/>
      <c r="J82" s="50"/>
      <c r="K82" s="50"/>
      <c r="L82" s="50"/>
      <c r="M82" s="50"/>
      <c r="N82" s="50"/>
      <c r="O82" s="59"/>
      <c r="P82" s="60"/>
      <c r="Q82" s="17"/>
      <c r="R82" s="17"/>
      <c r="S82" s="58"/>
      <c r="T82" s="50"/>
      <c r="U82" s="50"/>
      <c r="V82" s="50"/>
      <c r="W82" s="50"/>
      <c r="X82" s="50"/>
      <c r="Y82" s="50"/>
      <c r="Z82" s="59"/>
      <c r="AA82" s="60"/>
      <c r="AB82" s="17"/>
      <c r="AC82" s="17"/>
      <c r="AD82" s="58"/>
      <c r="AE82" s="50"/>
      <c r="AF82" s="50"/>
      <c r="AG82" s="50"/>
      <c r="AH82" s="50"/>
      <c r="AI82" s="50"/>
      <c r="AJ82" s="50"/>
      <c r="AK82" s="59"/>
      <c r="AL82" s="60"/>
      <c r="AM82" s="17"/>
      <c r="AN82" s="17"/>
      <c r="AO82" s="58"/>
      <c r="AP82" s="50"/>
      <c r="AQ82" s="50"/>
      <c r="AR82" s="50"/>
      <c r="AS82" s="50"/>
      <c r="AT82" s="50"/>
      <c r="AU82" s="50"/>
      <c r="AV82" s="59"/>
      <c r="AW82" s="60"/>
      <c r="AX82" s="17"/>
      <c r="AY82" s="17"/>
      <c r="AZ82" s="58"/>
      <c r="BA82" s="50"/>
      <c r="BB82" s="50"/>
      <c r="BC82" s="50"/>
      <c r="BD82" s="50"/>
      <c r="BE82" s="50"/>
      <c r="BF82" s="50"/>
      <c r="BG82" s="59"/>
      <c r="BH82" s="60"/>
      <c r="BI82" s="17"/>
      <c r="BJ82" s="17"/>
      <c r="BK82" s="58"/>
      <c r="BL82" s="50"/>
      <c r="BM82" s="50"/>
      <c r="BN82" s="50"/>
      <c r="BO82" s="50"/>
      <c r="BP82" s="50"/>
      <c r="BQ82" s="50"/>
      <c r="BR82" s="59"/>
      <c r="BS82" s="60"/>
      <c r="BT82" s="17"/>
      <c r="BU82" s="17"/>
      <c r="BV82" s="58"/>
      <c r="BW82" s="50"/>
      <c r="BX82" s="50"/>
      <c r="BY82" s="50"/>
      <c r="BZ82" s="50"/>
      <c r="CA82" s="50"/>
      <c r="CB82" s="50"/>
      <c r="CC82" s="59"/>
      <c r="CD82" s="60"/>
      <c r="CE82" s="17"/>
      <c r="CF82" s="17"/>
      <c r="CG82" s="58"/>
      <c r="CH82" s="50"/>
      <c r="CI82" s="50"/>
      <c r="CJ82" s="50"/>
      <c r="CK82" s="50"/>
      <c r="CL82" s="50"/>
      <c r="CM82" s="50"/>
      <c r="CN82" s="59"/>
      <c r="CO82" s="60"/>
      <c r="CP82" s="17"/>
      <c r="CQ82" s="17"/>
      <c r="CR82" s="58"/>
      <c r="CS82" s="50"/>
      <c r="CT82" s="50"/>
      <c r="CU82" s="50"/>
      <c r="CV82" s="50"/>
      <c r="CW82" s="50"/>
      <c r="CX82" s="50"/>
      <c r="CY82" s="59"/>
      <c r="CZ82" s="60"/>
      <c r="DA82" s="17"/>
      <c r="DB82" s="17"/>
      <c r="DC82" s="58"/>
      <c r="DD82" s="50"/>
      <c r="DE82" s="50"/>
      <c r="DF82" s="50"/>
      <c r="DG82" s="50"/>
      <c r="DH82" s="50"/>
      <c r="DI82" s="50"/>
      <c r="DJ82" s="59"/>
      <c r="DK82" s="60"/>
      <c r="DL82" s="17"/>
      <c r="DM82" s="17"/>
      <c r="DN82" s="58"/>
      <c r="DO82" s="50"/>
      <c r="DP82" s="50"/>
      <c r="DQ82" s="50"/>
      <c r="DR82" s="50"/>
      <c r="DS82" s="50"/>
      <c r="DT82" s="50"/>
      <c r="DU82" s="59"/>
      <c r="DV82" s="60"/>
      <c r="DW82" s="17"/>
      <c r="DX82" s="17"/>
      <c r="DY82" s="58"/>
      <c r="DZ82" s="50"/>
      <c r="EA82" s="50"/>
      <c r="EB82" s="50"/>
      <c r="EC82" s="50"/>
      <c r="ED82" s="50"/>
      <c r="EE82" s="50"/>
      <c r="EF82" s="59"/>
      <c r="EG82" s="60"/>
      <c r="EH82" s="17"/>
      <c r="EI82" s="17"/>
      <c r="EJ82" s="58"/>
      <c r="EK82" s="50"/>
      <c r="EL82" s="50"/>
      <c r="EM82" s="50"/>
      <c r="EN82" s="50"/>
      <c r="EO82" s="50"/>
      <c r="EP82" s="50"/>
      <c r="EQ82" s="59"/>
      <c r="ER82" s="60"/>
      <c r="ES82" s="17"/>
      <c r="ET82" s="17"/>
      <c r="EU82" s="58"/>
      <c r="EV82" s="50"/>
      <c r="EW82" s="50"/>
      <c r="EX82" s="50"/>
      <c r="EY82" s="50"/>
      <c r="EZ82" s="50"/>
      <c r="FA82" s="50"/>
      <c r="FB82" s="59"/>
      <c r="FC82" s="60"/>
      <c r="FD82" s="17"/>
      <c r="FE82" s="17"/>
      <c r="FF82" s="58"/>
      <c r="FG82" s="50"/>
      <c r="FH82" s="50"/>
      <c r="FI82" s="50"/>
      <c r="FJ82" s="50"/>
      <c r="FK82" s="50"/>
      <c r="FL82" s="50"/>
      <c r="FM82" s="59"/>
      <c r="FN82" s="60"/>
      <c r="FO82" s="17"/>
      <c r="FP82" s="17"/>
      <c r="FQ82" s="58"/>
      <c r="FR82" s="50"/>
      <c r="FS82" s="50"/>
      <c r="FT82" s="50"/>
      <c r="FU82" s="50"/>
      <c r="FV82" s="50"/>
      <c r="FW82" s="50"/>
      <c r="FX82" s="59"/>
      <c r="FY82" s="60"/>
      <c r="FZ82" s="17"/>
      <c r="GA82" s="17"/>
      <c r="GB82" s="58"/>
      <c r="GC82" s="50"/>
      <c r="GD82" s="50"/>
      <c r="GE82" s="50"/>
      <c r="GF82" s="50"/>
      <c r="GG82" s="50"/>
      <c r="GH82" s="50"/>
      <c r="GI82" s="59"/>
      <c r="GJ82" s="60"/>
      <c r="GK82" s="17"/>
      <c r="GL82" s="17"/>
      <c r="GM82" s="58"/>
      <c r="GN82" s="50"/>
      <c r="GO82" s="50"/>
      <c r="GP82" s="50"/>
      <c r="GQ82" s="50"/>
      <c r="GR82" s="50"/>
      <c r="GS82" s="50"/>
      <c r="GT82" s="59"/>
      <c r="GU82" s="60"/>
      <c r="GV82" s="17"/>
      <c r="GW82" s="17"/>
      <c r="GX82" s="58"/>
      <c r="GY82" s="50"/>
      <c r="GZ82" s="50"/>
      <c r="HA82" s="50"/>
      <c r="HB82" s="50"/>
      <c r="HC82" s="50"/>
      <c r="HD82" s="50"/>
      <c r="HE82" s="59"/>
      <c r="HF82" s="60"/>
      <c r="HG82" s="17"/>
      <c r="HH82" s="17"/>
      <c r="HI82" s="58"/>
      <c r="HJ82" s="50"/>
      <c r="HK82" s="50"/>
      <c r="HL82" s="50"/>
      <c r="HM82" s="50"/>
      <c r="HN82" s="50"/>
      <c r="HO82" s="50"/>
      <c r="HP82" s="59"/>
      <c r="HQ82" s="60"/>
      <c r="HR82" s="17"/>
      <c r="HS82" s="17"/>
    </row>
    <row r="83" spans="1:227" x14ac:dyDescent="0.3">
      <c r="A83" s="65"/>
      <c r="B83" s="66"/>
      <c r="C83" s="67"/>
      <c r="D83" s="67"/>
      <c r="E83" s="59"/>
      <c r="F83" s="59"/>
      <c r="G83" s="17"/>
      <c r="H83" s="58"/>
      <c r="I83" s="50"/>
      <c r="J83" s="50"/>
      <c r="K83" s="50"/>
      <c r="L83" s="50"/>
      <c r="M83" s="50"/>
      <c r="N83" s="50"/>
      <c r="O83" s="59"/>
      <c r="P83" s="60"/>
      <c r="Q83" s="17"/>
      <c r="R83" s="17"/>
      <c r="S83" s="58"/>
      <c r="T83" s="50"/>
      <c r="U83" s="50"/>
      <c r="V83" s="50"/>
      <c r="W83" s="50"/>
      <c r="X83" s="50"/>
      <c r="Y83" s="50"/>
      <c r="Z83" s="59"/>
      <c r="AA83" s="60"/>
      <c r="AB83" s="17"/>
      <c r="AC83" s="17"/>
      <c r="AD83" s="58"/>
      <c r="AE83" s="50"/>
      <c r="AF83" s="50"/>
      <c r="AG83" s="50"/>
      <c r="AH83" s="50"/>
      <c r="AI83" s="50"/>
      <c r="AJ83" s="50"/>
      <c r="AK83" s="59"/>
      <c r="AL83" s="60"/>
      <c r="AM83" s="17"/>
      <c r="AN83" s="17"/>
      <c r="AO83" s="58"/>
      <c r="AP83" s="50"/>
      <c r="AQ83" s="50"/>
      <c r="AR83" s="50"/>
      <c r="AS83" s="50"/>
      <c r="AT83" s="50"/>
      <c r="AU83" s="50"/>
      <c r="AV83" s="59"/>
      <c r="AW83" s="60"/>
      <c r="AX83" s="17"/>
      <c r="AY83" s="17"/>
      <c r="AZ83" s="58"/>
      <c r="BA83" s="50"/>
      <c r="BB83" s="50"/>
      <c r="BC83" s="50"/>
      <c r="BD83" s="50"/>
      <c r="BE83" s="50"/>
      <c r="BF83" s="50"/>
      <c r="BG83" s="59"/>
      <c r="BH83" s="60"/>
      <c r="BI83" s="17"/>
      <c r="BJ83" s="17"/>
      <c r="BK83" s="58"/>
      <c r="BL83" s="50"/>
      <c r="BM83" s="50"/>
      <c r="BN83" s="50"/>
      <c r="BO83" s="50"/>
      <c r="BP83" s="50"/>
      <c r="BQ83" s="50"/>
      <c r="BR83" s="59"/>
      <c r="BS83" s="60"/>
      <c r="BT83" s="17"/>
      <c r="BU83" s="17"/>
      <c r="BV83" s="58"/>
      <c r="BW83" s="50"/>
      <c r="BX83" s="50"/>
      <c r="BY83" s="50"/>
      <c r="BZ83" s="50"/>
      <c r="CA83" s="50"/>
      <c r="CB83" s="50"/>
      <c r="CC83" s="59"/>
      <c r="CD83" s="60"/>
      <c r="CE83" s="17"/>
      <c r="CF83" s="17"/>
      <c r="CG83" s="58"/>
      <c r="CH83" s="50"/>
      <c r="CI83" s="50"/>
      <c r="CJ83" s="50"/>
      <c r="CK83" s="50"/>
      <c r="CL83" s="50"/>
      <c r="CM83" s="50"/>
      <c r="CN83" s="59"/>
      <c r="CO83" s="60"/>
      <c r="CP83" s="17"/>
      <c r="CQ83" s="17"/>
      <c r="CR83" s="58"/>
      <c r="CS83" s="50"/>
      <c r="CT83" s="50"/>
      <c r="CU83" s="50"/>
      <c r="CV83" s="50"/>
      <c r="CW83" s="50"/>
      <c r="CX83" s="50"/>
      <c r="CY83" s="59"/>
      <c r="CZ83" s="60"/>
      <c r="DA83" s="17"/>
      <c r="DB83" s="17"/>
      <c r="DC83" s="58"/>
      <c r="DD83" s="50"/>
      <c r="DE83" s="50"/>
      <c r="DF83" s="50"/>
      <c r="DG83" s="50"/>
      <c r="DH83" s="50"/>
      <c r="DI83" s="50"/>
      <c r="DJ83" s="59"/>
      <c r="DK83" s="60"/>
      <c r="DL83" s="17"/>
      <c r="DM83" s="17"/>
      <c r="DN83" s="58"/>
      <c r="DO83" s="50"/>
      <c r="DP83" s="50"/>
      <c r="DQ83" s="50"/>
      <c r="DR83" s="50"/>
      <c r="DS83" s="50"/>
      <c r="DT83" s="50"/>
      <c r="DU83" s="59"/>
      <c r="DV83" s="60"/>
      <c r="DW83" s="17"/>
      <c r="DX83" s="17"/>
      <c r="DY83" s="58"/>
      <c r="DZ83" s="50"/>
      <c r="EA83" s="50"/>
      <c r="EB83" s="50"/>
      <c r="EC83" s="50"/>
      <c r="ED83" s="50"/>
      <c r="EE83" s="50"/>
      <c r="EF83" s="59"/>
      <c r="EG83" s="60"/>
      <c r="EH83" s="17"/>
      <c r="EI83" s="17"/>
      <c r="EJ83" s="58"/>
      <c r="EK83" s="50"/>
      <c r="EL83" s="50"/>
      <c r="EM83" s="50"/>
      <c r="EN83" s="50"/>
      <c r="EO83" s="50"/>
      <c r="EP83" s="50"/>
      <c r="EQ83" s="59"/>
      <c r="ER83" s="60"/>
      <c r="ES83" s="17"/>
      <c r="ET83" s="17"/>
      <c r="EU83" s="58"/>
      <c r="EV83" s="50"/>
      <c r="EW83" s="50"/>
      <c r="EX83" s="50"/>
      <c r="EY83" s="50"/>
      <c r="EZ83" s="50"/>
      <c r="FA83" s="50"/>
      <c r="FB83" s="59"/>
      <c r="FC83" s="60"/>
      <c r="FD83" s="17"/>
      <c r="FE83" s="17"/>
      <c r="FF83" s="58"/>
      <c r="FG83" s="50"/>
      <c r="FH83" s="50"/>
      <c r="FI83" s="50"/>
      <c r="FJ83" s="50"/>
      <c r="FK83" s="50"/>
      <c r="FL83" s="50"/>
      <c r="FM83" s="59"/>
      <c r="FN83" s="60"/>
      <c r="FO83" s="17"/>
      <c r="FP83" s="17"/>
      <c r="FQ83" s="58"/>
      <c r="FR83" s="50"/>
      <c r="FS83" s="50"/>
      <c r="FT83" s="50"/>
      <c r="FU83" s="50"/>
      <c r="FV83" s="50"/>
      <c r="FW83" s="50"/>
      <c r="FX83" s="59"/>
      <c r="FY83" s="60"/>
      <c r="FZ83" s="17"/>
      <c r="GA83" s="17"/>
      <c r="GB83" s="58"/>
      <c r="GC83" s="50"/>
      <c r="GD83" s="50"/>
      <c r="GE83" s="50"/>
      <c r="GF83" s="50"/>
      <c r="GG83" s="50"/>
      <c r="GH83" s="50"/>
      <c r="GI83" s="59"/>
      <c r="GJ83" s="60"/>
      <c r="GK83" s="17"/>
      <c r="GL83" s="17"/>
      <c r="GM83" s="58"/>
      <c r="GN83" s="50"/>
      <c r="GO83" s="50"/>
      <c r="GP83" s="50"/>
      <c r="GQ83" s="50"/>
      <c r="GR83" s="50"/>
      <c r="GS83" s="50"/>
      <c r="GT83" s="59"/>
      <c r="GU83" s="60"/>
      <c r="GV83" s="17"/>
      <c r="GW83" s="17"/>
      <c r="GX83" s="58"/>
      <c r="GY83" s="50"/>
      <c r="GZ83" s="50"/>
      <c r="HA83" s="50"/>
      <c r="HB83" s="50"/>
      <c r="HC83" s="50"/>
      <c r="HD83" s="50"/>
      <c r="HE83" s="59"/>
      <c r="HF83" s="60"/>
      <c r="HG83" s="17"/>
      <c r="HH83" s="17"/>
      <c r="HI83" s="58"/>
      <c r="HJ83" s="50"/>
      <c r="HK83" s="50"/>
      <c r="HL83" s="50"/>
      <c r="HM83" s="50"/>
      <c r="HN83" s="50"/>
      <c r="HO83" s="50"/>
      <c r="HP83" s="59"/>
      <c r="HQ83" s="60"/>
      <c r="HR83" s="17"/>
      <c r="HS83" s="17"/>
    </row>
    <row r="84" spans="1:227" x14ac:dyDescent="0.3">
      <c r="A84" s="65"/>
      <c r="B84" s="66"/>
      <c r="C84" s="67"/>
      <c r="D84" s="67"/>
      <c r="E84" s="59"/>
      <c r="F84" s="59"/>
      <c r="G84" s="17"/>
      <c r="H84" s="58"/>
      <c r="I84" s="50"/>
      <c r="J84" s="50"/>
      <c r="K84" s="50"/>
      <c r="L84" s="50"/>
      <c r="M84" s="50"/>
      <c r="N84" s="50"/>
      <c r="O84" s="59"/>
      <c r="P84" s="60"/>
      <c r="Q84" s="17"/>
      <c r="R84" s="17"/>
      <c r="S84" s="58"/>
      <c r="T84" s="50"/>
      <c r="U84" s="50"/>
      <c r="V84" s="50"/>
      <c r="W84" s="50"/>
      <c r="X84" s="50"/>
      <c r="Y84" s="50"/>
      <c r="Z84" s="59"/>
      <c r="AA84" s="60"/>
      <c r="AB84" s="17"/>
      <c r="AC84" s="17"/>
      <c r="AD84" s="58"/>
      <c r="AE84" s="50"/>
      <c r="AF84" s="50"/>
      <c r="AG84" s="50"/>
      <c r="AH84" s="50"/>
      <c r="AI84" s="50"/>
      <c r="AJ84" s="50"/>
      <c r="AK84" s="59"/>
      <c r="AL84" s="60"/>
      <c r="AM84" s="17"/>
      <c r="AN84" s="17"/>
      <c r="AO84" s="58"/>
      <c r="AP84" s="50"/>
      <c r="AQ84" s="50"/>
      <c r="AR84" s="50"/>
      <c r="AS84" s="50"/>
      <c r="AT84" s="50"/>
      <c r="AU84" s="50"/>
      <c r="AV84" s="59"/>
      <c r="AW84" s="60"/>
      <c r="AX84" s="17"/>
      <c r="AY84" s="17"/>
      <c r="AZ84" s="58"/>
      <c r="BA84" s="50"/>
      <c r="BB84" s="50"/>
      <c r="BC84" s="50"/>
      <c r="BD84" s="50"/>
      <c r="BE84" s="50"/>
      <c r="BF84" s="50"/>
      <c r="BG84" s="59"/>
      <c r="BH84" s="60"/>
      <c r="BI84" s="17"/>
      <c r="BJ84" s="17"/>
      <c r="BK84" s="58"/>
      <c r="BL84" s="50"/>
      <c r="BM84" s="50"/>
      <c r="BN84" s="50"/>
      <c r="BO84" s="50"/>
      <c r="BP84" s="50"/>
      <c r="BQ84" s="50"/>
      <c r="BR84" s="59"/>
      <c r="BS84" s="60"/>
      <c r="BT84" s="17"/>
      <c r="BU84" s="17"/>
      <c r="BV84" s="58"/>
      <c r="BW84" s="50"/>
      <c r="BX84" s="50"/>
      <c r="BY84" s="50"/>
      <c r="BZ84" s="50"/>
      <c r="CA84" s="50"/>
      <c r="CB84" s="50"/>
      <c r="CC84" s="59"/>
      <c r="CD84" s="60"/>
      <c r="CE84" s="17"/>
      <c r="CF84" s="17"/>
      <c r="CG84" s="58"/>
      <c r="CH84" s="50"/>
      <c r="CI84" s="50"/>
      <c r="CJ84" s="50"/>
      <c r="CK84" s="50"/>
      <c r="CL84" s="50"/>
      <c r="CM84" s="50"/>
      <c r="CN84" s="59"/>
      <c r="CO84" s="60"/>
      <c r="CP84" s="17"/>
      <c r="CQ84" s="17"/>
      <c r="CR84" s="58"/>
      <c r="CS84" s="50"/>
      <c r="CT84" s="50"/>
      <c r="CU84" s="50"/>
      <c r="CV84" s="50"/>
      <c r="CW84" s="50"/>
      <c r="CX84" s="50"/>
      <c r="CY84" s="59"/>
      <c r="CZ84" s="60"/>
      <c r="DA84" s="17"/>
      <c r="DB84" s="17"/>
      <c r="DC84" s="58"/>
      <c r="DD84" s="50"/>
      <c r="DE84" s="50"/>
      <c r="DF84" s="50"/>
      <c r="DG84" s="50"/>
      <c r="DH84" s="50"/>
      <c r="DI84" s="50"/>
      <c r="DJ84" s="59"/>
      <c r="DK84" s="60"/>
      <c r="DL84" s="17"/>
      <c r="DM84" s="17"/>
      <c r="DN84" s="58"/>
      <c r="DO84" s="50"/>
      <c r="DP84" s="50"/>
      <c r="DQ84" s="50"/>
      <c r="DR84" s="50"/>
      <c r="DS84" s="50"/>
      <c r="DT84" s="50"/>
      <c r="DU84" s="59"/>
      <c r="DV84" s="60"/>
      <c r="DW84" s="17"/>
      <c r="DX84" s="17"/>
      <c r="DY84" s="58"/>
      <c r="DZ84" s="50"/>
      <c r="EA84" s="50"/>
      <c r="EB84" s="50"/>
      <c r="EC84" s="50"/>
      <c r="ED84" s="50"/>
      <c r="EE84" s="50"/>
      <c r="EF84" s="59"/>
      <c r="EG84" s="60"/>
      <c r="EH84" s="17"/>
      <c r="EI84" s="17"/>
      <c r="EJ84" s="58"/>
      <c r="EK84" s="50"/>
      <c r="EL84" s="50"/>
      <c r="EM84" s="50"/>
      <c r="EN84" s="50"/>
      <c r="EO84" s="50"/>
      <c r="EP84" s="50"/>
      <c r="EQ84" s="59"/>
      <c r="ER84" s="60"/>
      <c r="ES84" s="17"/>
      <c r="ET84" s="17"/>
      <c r="EU84" s="58"/>
      <c r="EV84" s="50"/>
      <c r="EW84" s="50"/>
      <c r="EX84" s="50"/>
      <c r="EY84" s="50"/>
      <c r="EZ84" s="50"/>
      <c r="FA84" s="50"/>
      <c r="FB84" s="59"/>
      <c r="FC84" s="60"/>
      <c r="FD84" s="17"/>
      <c r="FE84" s="17"/>
      <c r="FF84" s="58"/>
      <c r="FG84" s="50"/>
      <c r="FH84" s="50"/>
      <c r="FI84" s="50"/>
      <c r="FJ84" s="50"/>
      <c r="FK84" s="50"/>
      <c r="FL84" s="50"/>
      <c r="FM84" s="59"/>
      <c r="FN84" s="60"/>
      <c r="FO84" s="17"/>
      <c r="FP84" s="17"/>
      <c r="FQ84" s="58"/>
      <c r="FR84" s="50"/>
      <c r="FS84" s="50"/>
      <c r="FT84" s="50"/>
      <c r="FU84" s="50"/>
      <c r="FV84" s="50"/>
      <c r="FW84" s="50"/>
      <c r="FX84" s="59"/>
      <c r="FY84" s="60"/>
      <c r="FZ84" s="17"/>
      <c r="GA84" s="17"/>
      <c r="GB84" s="58"/>
      <c r="GC84" s="50"/>
      <c r="GD84" s="50"/>
      <c r="GE84" s="50"/>
      <c r="GF84" s="50"/>
      <c r="GG84" s="50"/>
      <c r="GH84" s="50"/>
      <c r="GI84" s="59"/>
      <c r="GJ84" s="60"/>
      <c r="GK84" s="17"/>
      <c r="GL84" s="17"/>
      <c r="GM84" s="58"/>
      <c r="GN84" s="50"/>
      <c r="GO84" s="50"/>
      <c r="GP84" s="50"/>
      <c r="GQ84" s="50"/>
      <c r="GR84" s="50"/>
      <c r="GS84" s="50"/>
      <c r="GT84" s="59"/>
      <c r="GU84" s="60"/>
      <c r="GV84" s="17"/>
      <c r="GW84" s="17"/>
      <c r="GX84" s="58"/>
      <c r="GY84" s="50"/>
      <c r="GZ84" s="50"/>
      <c r="HA84" s="50"/>
      <c r="HB84" s="50"/>
      <c r="HC84" s="50"/>
      <c r="HD84" s="50"/>
      <c r="HE84" s="59"/>
      <c r="HF84" s="60"/>
      <c r="HG84" s="17"/>
      <c r="HH84" s="17"/>
      <c r="HI84" s="58"/>
      <c r="HJ84" s="50"/>
      <c r="HK84" s="50"/>
      <c r="HL84" s="50"/>
      <c r="HM84" s="50"/>
      <c r="HN84" s="50"/>
      <c r="HO84" s="50"/>
      <c r="HP84" s="59"/>
      <c r="HQ84" s="60"/>
      <c r="HR84" s="17"/>
      <c r="HS84" s="17"/>
    </row>
    <row r="85" spans="1:227" x14ac:dyDescent="0.3">
      <c r="A85" s="65"/>
      <c r="B85" s="66"/>
      <c r="C85" s="67"/>
      <c r="D85" s="67"/>
    </row>
    <row r="86" spans="1:227" x14ac:dyDescent="0.3">
      <c r="A86" s="65"/>
      <c r="B86" s="66"/>
      <c r="C86" s="67"/>
      <c r="D86" s="67"/>
    </row>
    <row r="87" spans="1:227" x14ac:dyDescent="0.3">
      <c r="A87" s="65"/>
      <c r="B87" s="66"/>
      <c r="C87" s="67"/>
      <c r="D87" s="67"/>
    </row>
    <row r="88" spans="1:227" x14ac:dyDescent="0.3">
      <c r="A88" s="65"/>
      <c r="B88" s="66"/>
      <c r="C88" s="67"/>
      <c r="D88" s="67"/>
    </row>
    <row r="89" spans="1:227" x14ac:dyDescent="0.3">
      <c r="A89" s="65"/>
      <c r="B89" s="66"/>
      <c r="C89" s="67"/>
      <c r="D89" s="67"/>
      <c r="E89" s="59"/>
      <c r="F89" s="59"/>
      <c r="G89" s="17"/>
      <c r="H89" s="58"/>
      <c r="I89" s="50"/>
      <c r="J89" s="50"/>
      <c r="K89" s="50"/>
      <c r="L89" s="50"/>
      <c r="M89" s="50"/>
      <c r="N89" s="50"/>
      <c r="O89" s="59"/>
      <c r="P89" s="60"/>
      <c r="Q89" s="17"/>
      <c r="R89" s="17"/>
      <c r="S89" s="58"/>
      <c r="T89" s="50"/>
      <c r="U89" s="50"/>
      <c r="V89" s="50"/>
      <c r="W89" s="50"/>
      <c r="X89" s="50"/>
      <c r="Y89" s="50"/>
      <c r="Z89" s="59"/>
      <c r="AA89" s="60"/>
      <c r="AB89" s="17"/>
      <c r="AC89" s="17"/>
      <c r="AD89" s="58"/>
      <c r="AE89" s="50"/>
      <c r="AF89" s="50"/>
      <c r="AG89" s="50"/>
      <c r="AH89" s="50"/>
      <c r="AI89" s="50"/>
      <c r="AJ89" s="50"/>
      <c r="AK89" s="59"/>
      <c r="AL89" s="60"/>
      <c r="AM89" s="17"/>
      <c r="AN89" s="17"/>
      <c r="AO89" s="58"/>
      <c r="AP89" s="50"/>
      <c r="AQ89" s="50"/>
      <c r="AR89" s="50"/>
      <c r="AS89" s="50"/>
      <c r="AT89" s="50"/>
      <c r="AU89" s="50"/>
      <c r="AV89" s="59"/>
      <c r="AW89" s="60"/>
      <c r="AX89" s="17"/>
      <c r="AY89" s="17"/>
      <c r="AZ89" s="58"/>
      <c r="BA89" s="50"/>
      <c r="BB89" s="50"/>
      <c r="BC89" s="50"/>
      <c r="BD89" s="50"/>
      <c r="BE89" s="50"/>
      <c r="BF89" s="50"/>
      <c r="BG89" s="59"/>
      <c r="BH89" s="60"/>
      <c r="BI89" s="17"/>
      <c r="BJ89" s="17"/>
      <c r="BK89" s="58"/>
      <c r="BL89" s="50"/>
      <c r="BM89" s="50"/>
      <c r="BN89" s="50"/>
      <c r="BO89" s="50"/>
      <c r="BP89" s="50"/>
      <c r="BQ89" s="50"/>
      <c r="BR89" s="59"/>
      <c r="BS89" s="60"/>
      <c r="BT89" s="17"/>
      <c r="BU89" s="17"/>
      <c r="BV89" s="58"/>
      <c r="BW89" s="50"/>
      <c r="BX89" s="50"/>
      <c r="BY89" s="50"/>
      <c r="BZ89" s="50"/>
      <c r="CA89" s="50"/>
      <c r="CB89" s="50"/>
      <c r="CC89" s="59"/>
      <c r="CD89" s="60"/>
      <c r="CE89" s="17"/>
      <c r="CF89" s="17"/>
      <c r="CG89" s="58"/>
      <c r="CH89" s="50"/>
      <c r="CI89" s="50"/>
      <c r="CJ89" s="50"/>
      <c r="CK89" s="50"/>
      <c r="CL89" s="50"/>
      <c r="CM89" s="50"/>
      <c r="CN89" s="59"/>
      <c r="CO89" s="60"/>
      <c r="CP89" s="17"/>
      <c r="CQ89" s="17"/>
      <c r="CR89" s="58"/>
      <c r="CS89" s="50"/>
      <c r="CT89" s="50"/>
      <c r="CU89" s="50"/>
      <c r="CV89" s="50"/>
      <c r="CW89" s="50"/>
      <c r="CX89" s="50"/>
      <c r="CY89" s="59"/>
      <c r="CZ89" s="60"/>
      <c r="DA89" s="17"/>
      <c r="DB89" s="17"/>
      <c r="DC89" s="58"/>
      <c r="DD89" s="50"/>
      <c r="DE89" s="50"/>
      <c r="DF89" s="50"/>
      <c r="DG89" s="50"/>
      <c r="DH89" s="50"/>
      <c r="DI89" s="50"/>
      <c r="DJ89" s="59"/>
      <c r="DK89" s="60"/>
      <c r="DL89" s="17"/>
      <c r="DM89" s="17"/>
      <c r="DN89" s="58"/>
      <c r="DO89" s="50"/>
      <c r="DP89" s="50"/>
      <c r="DQ89" s="50"/>
      <c r="DR89" s="50"/>
      <c r="DS89" s="50"/>
      <c r="DT89" s="50"/>
      <c r="DU89" s="59"/>
      <c r="DV89" s="60"/>
      <c r="DW89" s="17"/>
      <c r="DX89" s="17"/>
      <c r="DY89" s="58"/>
      <c r="DZ89" s="50"/>
      <c r="EA89" s="50"/>
      <c r="EB89" s="50"/>
      <c r="EC89" s="50"/>
      <c r="ED89" s="50"/>
      <c r="EE89" s="50"/>
      <c r="EF89" s="59"/>
      <c r="EG89" s="60"/>
      <c r="EH89" s="17"/>
      <c r="EI89" s="17"/>
      <c r="EJ89" s="58"/>
      <c r="EK89" s="50"/>
      <c r="EL89" s="50"/>
      <c r="EM89" s="50"/>
      <c r="EN89" s="50"/>
      <c r="EO89" s="50"/>
      <c r="EP89" s="50"/>
      <c r="EQ89" s="59"/>
      <c r="ER89" s="60"/>
      <c r="ES89" s="17"/>
      <c r="ET89" s="17"/>
      <c r="EU89" s="58"/>
      <c r="EV89" s="50"/>
      <c r="EW89" s="50"/>
      <c r="EX89" s="50"/>
      <c r="EY89" s="50"/>
      <c r="EZ89" s="50"/>
      <c r="FA89" s="50"/>
      <c r="FB89" s="59"/>
      <c r="FC89" s="60"/>
      <c r="FD89" s="17"/>
      <c r="FE89" s="17"/>
      <c r="FF89" s="58"/>
      <c r="FG89" s="50"/>
      <c r="FH89" s="50"/>
      <c r="FI89" s="50"/>
      <c r="FJ89" s="50"/>
      <c r="FK89" s="50"/>
      <c r="FL89" s="50"/>
      <c r="FM89" s="59"/>
      <c r="FN89" s="60"/>
      <c r="FO89" s="17"/>
      <c r="FP89" s="17"/>
      <c r="FQ89" s="58"/>
      <c r="FR89" s="50"/>
      <c r="FS89" s="50"/>
      <c r="FT89" s="50"/>
      <c r="FU89" s="50"/>
      <c r="FV89" s="50"/>
      <c r="FW89" s="50"/>
      <c r="FX89" s="59"/>
      <c r="FY89" s="60"/>
      <c r="FZ89" s="17"/>
      <c r="GA89" s="17"/>
      <c r="GB89" s="58"/>
      <c r="GC89" s="50"/>
      <c r="GD89" s="50"/>
      <c r="GE89" s="50"/>
      <c r="GF89" s="50"/>
      <c r="GG89" s="50"/>
      <c r="GH89" s="50"/>
      <c r="GI89" s="59"/>
      <c r="GJ89" s="60"/>
      <c r="GK89" s="17"/>
      <c r="GL89" s="17"/>
      <c r="GM89" s="58"/>
      <c r="GN89" s="50"/>
      <c r="GO89" s="50"/>
      <c r="GP89" s="50"/>
      <c r="GQ89" s="50"/>
      <c r="GR89" s="50"/>
      <c r="GS89" s="50"/>
      <c r="GT89" s="59"/>
      <c r="GU89" s="60"/>
      <c r="GV89" s="17"/>
      <c r="GW89" s="17"/>
      <c r="GX89" s="58"/>
      <c r="GY89" s="50"/>
      <c r="GZ89" s="50"/>
      <c r="HA89" s="50"/>
      <c r="HB89" s="50"/>
      <c r="HC89" s="50"/>
      <c r="HD89" s="50"/>
      <c r="HE89" s="59"/>
      <c r="HF89" s="60"/>
      <c r="HG89" s="17"/>
      <c r="HH89" s="17"/>
      <c r="HI89" s="58"/>
      <c r="HJ89" s="50"/>
      <c r="HK89" s="50"/>
      <c r="HL89" s="50"/>
      <c r="HM89" s="50"/>
      <c r="HN89" s="50"/>
      <c r="HO89" s="50"/>
      <c r="HP89" s="59"/>
      <c r="HQ89" s="60"/>
      <c r="HR89" s="17"/>
      <c r="HS89" s="17"/>
    </row>
    <row r="90" spans="1:227" x14ac:dyDescent="0.3">
      <c r="A90" s="65"/>
      <c r="B90" s="66"/>
      <c r="C90" s="67"/>
      <c r="D90" s="67"/>
      <c r="E90" s="59"/>
      <c r="F90" s="59"/>
      <c r="G90" s="17"/>
      <c r="H90" s="58"/>
      <c r="I90" s="50"/>
      <c r="J90" s="50"/>
      <c r="K90" s="50"/>
      <c r="L90" s="50"/>
      <c r="M90" s="50"/>
      <c r="N90" s="50"/>
      <c r="O90" s="59"/>
      <c r="P90" s="60"/>
      <c r="Q90" s="17"/>
      <c r="R90" s="17"/>
      <c r="S90" s="58"/>
      <c r="T90" s="50"/>
      <c r="U90" s="50"/>
      <c r="V90" s="50"/>
      <c r="W90" s="50"/>
      <c r="X90" s="50"/>
      <c r="Y90" s="50"/>
      <c r="Z90" s="59"/>
      <c r="AA90" s="60"/>
      <c r="AB90" s="17"/>
      <c r="AC90" s="17"/>
      <c r="AD90" s="58"/>
      <c r="AE90" s="50"/>
      <c r="AF90" s="50"/>
      <c r="AG90" s="50"/>
      <c r="AH90" s="50"/>
      <c r="AI90" s="50"/>
      <c r="AJ90" s="50"/>
      <c r="AK90" s="59"/>
      <c r="AL90" s="60"/>
      <c r="AM90" s="17"/>
      <c r="AN90" s="17"/>
      <c r="AO90" s="58"/>
      <c r="AP90" s="50"/>
      <c r="AQ90" s="50"/>
      <c r="AR90" s="50"/>
      <c r="AS90" s="50"/>
      <c r="AT90" s="50"/>
      <c r="AU90" s="50"/>
      <c r="AV90" s="59"/>
      <c r="AW90" s="60"/>
      <c r="AX90" s="17"/>
      <c r="AY90" s="17"/>
      <c r="AZ90" s="58"/>
      <c r="BA90" s="50"/>
      <c r="BB90" s="50"/>
      <c r="BC90" s="50"/>
      <c r="BD90" s="50"/>
      <c r="BE90" s="50"/>
      <c r="BF90" s="50"/>
      <c r="BG90" s="59"/>
      <c r="BH90" s="60"/>
      <c r="BI90" s="17"/>
      <c r="BJ90" s="17"/>
      <c r="BK90" s="58"/>
      <c r="BL90" s="50"/>
      <c r="BM90" s="50"/>
      <c r="BN90" s="50"/>
      <c r="BO90" s="50"/>
      <c r="BP90" s="50"/>
      <c r="BQ90" s="50"/>
      <c r="BR90" s="59"/>
      <c r="BS90" s="60"/>
      <c r="BT90" s="17"/>
      <c r="BU90" s="17"/>
      <c r="BV90" s="58"/>
      <c r="BW90" s="50"/>
      <c r="BX90" s="50"/>
      <c r="BY90" s="50"/>
      <c r="BZ90" s="50"/>
      <c r="CA90" s="50"/>
      <c r="CB90" s="50"/>
      <c r="CC90" s="59"/>
      <c r="CD90" s="60"/>
      <c r="CE90" s="17"/>
      <c r="CF90" s="17"/>
      <c r="CG90" s="58"/>
      <c r="CH90" s="50"/>
      <c r="CI90" s="50"/>
      <c r="CJ90" s="50"/>
      <c r="CK90" s="50"/>
      <c r="CL90" s="50"/>
      <c r="CM90" s="50"/>
      <c r="CN90" s="59"/>
      <c r="CO90" s="60"/>
      <c r="CP90" s="17"/>
      <c r="CQ90" s="17"/>
      <c r="CR90" s="58"/>
      <c r="CS90" s="50"/>
      <c r="CT90" s="50"/>
      <c r="CU90" s="50"/>
      <c r="CV90" s="50"/>
      <c r="CW90" s="50"/>
      <c r="CX90" s="50"/>
      <c r="CY90" s="59"/>
      <c r="CZ90" s="60"/>
      <c r="DA90" s="17"/>
      <c r="DB90" s="17"/>
      <c r="DC90" s="58"/>
      <c r="DD90" s="50"/>
      <c r="DE90" s="50"/>
      <c r="DF90" s="50"/>
      <c r="DG90" s="50"/>
      <c r="DH90" s="50"/>
      <c r="DI90" s="50"/>
      <c r="DJ90" s="59"/>
      <c r="DK90" s="60"/>
      <c r="DL90" s="17"/>
      <c r="DM90" s="17"/>
      <c r="DN90" s="58"/>
      <c r="DO90" s="50"/>
      <c r="DP90" s="50"/>
      <c r="DQ90" s="50"/>
      <c r="DR90" s="50"/>
      <c r="DS90" s="50"/>
      <c r="DT90" s="50"/>
      <c r="DU90" s="59"/>
      <c r="DV90" s="60"/>
      <c r="DW90" s="17"/>
      <c r="DX90" s="17"/>
      <c r="DY90" s="58"/>
      <c r="DZ90" s="50"/>
      <c r="EA90" s="50"/>
      <c r="EB90" s="50"/>
      <c r="EC90" s="50"/>
      <c r="ED90" s="50"/>
      <c r="EE90" s="50"/>
      <c r="EF90" s="59"/>
      <c r="EG90" s="60"/>
      <c r="EH90" s="17"/>
      <c r="EI90" s="17"/>
      <c r="EJ90" s="58"/>
      <c r="EK90" s="50"/>
      <c r="EL90" s="50"/>
      <c r="EM90" s="50"/>
      <c r="EN90" s="50"/>
      <c r="EO90" s="50"/>
      <c r="EP90" s="50"/>
      <c r="EQ90" s="59"/>
      <c r="ER90" s="60"/>
      <c r="ES90" s="17"/>
      <c r="ET90" s="17"/>
      <c r="EU90" s="58"/>
      <c r="EV90" s="50"/>
      <c r="EW90" s="50"/>
      <c r="EX90" s="50"/>
      <c r="EY90" s="50"/>
      <c r="EZ90" s="50"/>
      <c r="FA90" s="50"/>
      <c r="FB90" s="59"/>
      <c r="FC90" s="60"/>
      <c r="FD90" s="17"/>
      <c r="FE90" s="17"/>
      <c r="FF90" s="58"/>
      <c r="FG90" s="50"/>
      <c r="FH90" s="50"/>
      <c r="FI90" s="50"/>
      <c r="FJ90" s="50"/>
      <c r="FK90" s="50"/>
      <c r="FL90" s="50"/>
      <c r="FM90" s="59"/>
      <c r="FN90" s="60"/>
      <c r="FO90" s="17"/>
      <c r="FP90" s="17"/>
      <c r="FQ90" s="58"/>
      <c r="FR90" s="50"/>
      <c r="FS90" s="50"/>
      <c r="FT90" s="50"/>
      <c r="FU90" s="50"/>
      <c r="FV90" s="50"/>
      <c r="FW90" s="50"/>
      <c r="FX90" s="59"/>
      <c r="FY90" s="60"/>
      <c r="FZ90" s="17"/>
      <c r="GA90" s="17"/>
      <c r="GB90" s="58"/>
      <c r="GC90" s="50"/>
      <c r="GD90" s="50"/>
      <c r="GE90" s="50"/>
      <c r="GF90" s="50"/>
      <c r="GG90" s="50"/>
      <c r="GH90" s="50"/>
      <c r="GI90" s="59"/>
      <c r="GJ90" s="60"/>
      <c r="GK90" s="17"/>
      <c r="GL90" s="17"/>
      <c r="GM90" s="58"/>
      <c r="GN90" s="50"/>
      <c r="GO90" s="50"/>
      <c r="GP90" s="50"/>
      <c r="GQ90" s="50"/>
      <c r="GR90" s="50"/>
      <c r="GS90" s="50"/>
      <c r="GT90" s="59"/>
      <c r="GU90" s="60"/>
      <c r="GV90" s="17"/>
      <c r="GW90" s="17"/>
      <c r="GX90" s="58"/>
      <c r="GY90" s="50"/>
      <c r="GZ90" s="50"/>
      <c r="HA90" s="50"/>
      <c r="HB90" s="50"/>
      <c r="HC90" s="50"/>
      <c r="HD90" s="50"/>
      <c r="HE90" s="59"/>
      <c r="HF90" s="60"/>
      <c r="HG90" s="17"/>
      <c r="HH90" s="17"/>
      <c r="HI90" s="58"/>
      <c r="HJ90" s="50"/>
      <c r="HK90" s="50"/>
      <c r="HL90" s="50"/>
      <c r="HM90" s="50"/>
      <c r="HN90" s="50"/>
      <c r="HO90" s="50"/>
      <c r="HP90" s="59"/>
      <c r="HQ90" s="60"/>
      <c r="HR90" s="17"/>
      <c r="HS90" s="17"/>
    </row>
    <row r="91" spans="1:227" x14ac:dyDescent="0.3">
      <c r="A91" s="65"/>
      <c r="B91" s="66"/>
      <c r="C91" s="67"/>
      <c r="D91" s="67"/>
      <c r="E91" s="59"/>
      <c r="F91" s="59"/>
      <c r="G91" s="17"/>
      <c r="H91" s="58"/>
      <c r="I91" s="50"/>
      <c r="J91" s="50"/>
      <c r="K91" s="50"/>
      <c r="L91" s="50"/>
      <c r="M91" s="50"/>
      <c r="N91" s="50"/>
      <c r="O91" s="59"/>
      <c r="P91" s="60"/>
      <c r="Q91" s="17"/>
      <c r="R91" s="17"/>
      <c r="S91" s="58"/>
      <c r="T91" s="50"/>
      <c r="U91" s="50"/>
      <c r="V91" s="50"/>
      <c r="W91" s="50"/>
      <c r="X91" s="50"/>
      <c r="Y91" s="50"/>
      <c r="Z91" s="59"/>
      <c r="AA91" s="60"/>
      <c r="AB91" s="17"/>
      <c r="AC91" s="17"/>
      <c r="AD91" s="58"/>
      <c r="AE91" s="50"/>
      <c r="AF91" s="50"/>
      <c r="AG91" s="50"/>
      <c r="AH91" s="50"/>
      <c r="AI91" s="50"/>
      <c r="AJ91" s="50"/>
      <c r="AK91" s="59"/>
      <c r="AL91" s="60"/>
      <c r="AM91" s="17"/>
      <c r="AN91" s="17"/>
      <c r="AO91" s="58"/>
      <c r="AP91" s="50"/>
      <c r="AQ91" s="50"/>
      <c r="AR91" s="50"/>
      <c r="AS91" s="50"/>
      <c r="AT91" s="50"/>
      <c r="AU91" s="50"/>
      <c r="AV91" s="59"/>
      <c r="AW91" s="60"/>
      <c r="AX91" s="17"/>
      <c r="AY91" s="17"/>
      <c r="AZ91" s="58"/>
      <c r="BA91" s="50"/>
      <c r="BB91" s="50"/>
      <c r="BC91" s="50"/>
      <c r="BD91" s="50"/>
      <c r="BE91" s="50"/>
      <c r="BF91" s="50"/>
      <c r="BG91" s="59"/>
      <c r="BH91" s="60"/>
      <c r="BI91" s="17"/>
      <c r="BJ91" s="17"/>
      <c r="BK91" s="58"/>
      <c r="BL91" s="50"/>
      <c r="BM91" s="50"/>
      <c r="BN91" s="50"/>
      <c r="BO91" s="50"/>
      <c r="BP91" s="50"/>
      <c r="BQ91" s="50"/>
      <c r="BR91" s="59"/>
      <c r="BS91" s="60"/>
      <c r="BT91" s="17"/>
      <c r="BU91" s="17"/>
      <c r="BV91" s="58"/>
      <c r="BW91" s="50"/>
      <c r="BX91" s="50"/>
      <c r="BY91" s="50"/>
      <c r="BZ91" s="50"/>
      <c r="CA91" s="50"/>
      <c r="CB91" s="50"/>
      <c r="CC91" s="59"/>
      <c r="CD91" s="60"/>
      <c r="CE91" s="17"/>
      <c r="CF91" s="17"/>
      <c r="CG91" s="58"/>
      <c r="CH91" s="50"/>
      <c r="CI91" s="50"/>
      <c r="CJ91" s="50"/>
      <c r="CK91" s="50"/>
      <c r="CL91" s="50"/>
      <c r="CM91" s="50"/>
      <c r="CN91" s="59"/>
      <c r="CO91" s="60"/>
      <c r="CP91" s="17"/>
      <c r="CQ91" s="17"/>
      <c r="CR91" s="58"/>
      <c r="CS91" s="50"/>
      <c r="CT91" s="50"/>
      <c r="CU91" s="50"/>
      <c r="CV91" s="50"/>
      <c r="CW91" s="50"/>
      <c r="CX91" s="50"/>
      <c r="CY91" s="59"/>
      <c r="CZ91" s="60"/>
      <c r="DA91" s="17"/>
      <c r="DB91" s="17"/>
      <c r="DC91" s="58"/>
      <c r="DD91" s="50"/>
      <c r="DE91" s="50"/>
      <c r="DF91" s="50"/>
      <c r="DG91" s="50"/>
      <c r="DH91" s="50"/>
      <c r="DI91" s="50"/>
      <c r="DJ91" s="59"/>
      <c r="DK91" s="60"/>
      <c r="DL91" s="17"/>
      <c r="DM91" s="17"/>
      <c r="DN91" s="58"/>
      <c r="DO91" s="50"/>
      <c r="DP91" s="50"/>
      <c r="DQ91" s="50"/>
      <c r="DR91" s="50"/>
      <c r="DS91" s="50"/>
      <c r="DT91" s="50"/>
      <c r="DU91" s="59"/>
      <c r="DV91" s="60"/>
      <c r="DW91" s="17"/>
      <c r="DX91" s="17"/>
      <c r="DY91" s="58"/>
      <c r="DZ91" s="50"/>
      <c r="EA91" s="50"/>
      <c r="EB91" s="50"/>
      <c r="EC91" s="50"/>
      <c r="ED91" s="50"/>
      <c r="EE91" s="50"/>
      <c r="EF91" s="59"/>
      <c r="EG91" s="60"/>
      <c r="EH91" s="17"/>
      <c r="EI91" s="17"/>
      <c r="EJ91" s="58"/>
      <c r="EK91" s="50"/>
      <c r="EL91" s="50"/>
      <c r="EM91" s="50"/>
      <c r="EN91" s="50"/>
      <c r="EO91" s="50"/>
      <c r="EP91" s="50"/>
      <c r="EQ91" s="59"/>
      <c r="ER91" s="60"/>
      <c r="ES91" s="17"/>
      <c r="ET91" s="17"/>
      <c r="EU91" s="58"/>
      <c r="EV91" s="50"/>
      <c r="EW91" s="50"/>
      <c r="EX91" s="50"/>
      <c r="EY91" s="50"/>
      <c r="EZ91" s="50"/>
      <c r="FA91" s="50"/>
      <c r="FB91" s="59"/>
      <c r="FC91" s="60"/>
      <c r="FD91" s="17"/>
      <c r="FE91" s="17"/>
      <c r="FF91" s="58"/>
      <c r="FG91" s="50"/>
      <c r="FH91" s="50"/>
      <c r="FI91" s="50"/>
      <c r="FJ91" s="50"/>
      <c r="FK91" s="50"/>
      <c r="FL91" s="50"/>
      <c r="FM91" s="59"/>
      <c r="FN91" s="60"/>
      <c r="FO91" s="17"/>
      <c r="FP91" s="17"/>
      <c r="FQ91" s="58"/>
      <c r="FR91" s="50"/>
      <c r="FS91" s="50"/>
      <c r="FT91" s="50"/>
      <c r="FU91" s="50"/>
      <c r="FV91" s="50"/>
      <c r="FW91" s="50"/>
      <c r="FX91" s="59"/>
      <c r="FY91" s="60"/>
      <c r="FZ91" s="17"/>
      <c r="GA91" s="17"/>
      <c r="GB91" s="58"/>
      <c r="GC91" s="50"/>
      <c r="GD91" s="50"/>
      <c r="GE91" s="50"/>
      <c r="GF91" s="50"/>
      <c r="GG91" s="50"/>
      <c r="GH91" s="50"/>
      <c r="GI91" s="59"/>
      <c r="GJ91" s="60"/>
      <c r="GK91" s="17"/>
      <c r="GL91" s="17"/>
      <c r="GM91" s="58"/>
      <c r="GN91" s="50"/>
      <c r="GO91" s="50"/>
      <c r="GP91" s="50"/>
      <c r="GQ91" s="50"/>
      <c r="GR91" s="50"/>
      <c r="GS91" s="50"/>
      <c r="GT91" s="59"/>
      <c r="GU91" s="60"/>
      <c r="GV91" s="17"/>
      <c r="GW91" s="17"/>
      <c r="GX91" s="58"/>
      <c r="GY91" s="50"/>
      <c r="GZ91" s="50"/>
      <c r="HA91" s="50"/>
      <c r="HB91" s="50"/>
      <c r="HC91" s="50"/>
      <c r="HD91" s="50"/>
      <c r="HE91" s="59"/>
      <c r="HF91" s="60"/>
      <c r="HG91" s="17"/>
      <c r="HH91" s="17"/>
      <c r="HI91" s="58"/>
      <c r="HJ91" s="50"/>
      <c r="HK91" s="50"/>
      <c r="HL91" s="50"/>
      <c r="HM91" s="50"/>
      <c r="HN91" s="50"/>
      <c r="HO91" s="50"/>
      <c r="HP91" s="59"/>
      <c r="HQ91" s="60"/>
      <c r="HR91" s="17"/>
      <c r="HS91" s="17"/>
    </row>
    <row r="92" spans="1:227" x14ac:dyDescent="0.3">
      <c r="A92" s="65"/>
      <c r="B92" s="66"/>
      <c r="C92" s="67"/>
      <c r="D92" s="67"/>
      <c r="E92" s="59"/>
      <c r="F92" s="59"/>
      <c r="G92" s="17"/>
      <c r="H92" s="58"/>
      <c r="I92" s="50"/>
      <c r="J92" s="50"/>
      <c r="K92" s="50"/>
      <c r="L92" s="50"/>
      <c r="M92" s="50"/>
      <c r="N92" s="50"/>
      <c r="O92" s="59"/>
      <c r="P92" s="60"/>
      <c r="Q92" s="17"/>
      <c r="R92" s="17"/>
      <c r="S92" s="58"/>
      <c r="T92" s="50"/>
      <c r="U92" s="50"/>
      <c r="V92" s="50"/>
      <c r="W92" s="50"/>
      <c r="X92" s="50"/>
      <c r="Y92" s="50"/>
      <c r="Z92" s="59"/>
      <c r="AA92" s="60"/>
      <c r="AB92" s="17"/>
      <c r="AC92" s="17"/>
      <c r="AD92" s="58"/>
      <c r="AE92" s="50"/>
      <c r="AF92" s="50"/>
      <c r="AG92" s="50"/>
      <c r="AH92" s="50"/>
      <c r="AI92" s="50"/>
      <c r="AJ92" s="50"/>
      <c r="AK92" s="59"/>
      <c r="AL92" s="60"/>
      <c r="AM92" s="17"/>
      <c r="AN92" s="17"/>
      <c r="AO92" s="58"/>
      <c r="AP92" s="50"/>
      <c r="AQ92" s="50"/>
      <c r="AR92" s="50"/>
      <c r="AS92" s="50"/>
      <c r="AT92" s="50"/>
      <c r="AU92" s="50"/>
      <c r="AV92" s="59"/>
      <c r="AW92" s="60"/>
      <c r="AX92" s="17"/>
      <c r="AY92" s="17"/>
      <c r="AZ92" s="58"/>
      <c r="BA92" s="50"/>
      <c r="BB92" s="50"/>
      <c r="BC92" s="50"/>
      <c r="BD92" s="50"/>
      <c r="BE92" s="50"/>
      <c r="BF92" s="50"/>
      <c r="BG92" s="59"/>
      <c r="BH92" s="60"/>
      <c r="BI92" s="17"/>
      <c r="BJ92" s="17"/>
      <c r="BK92" s="58"/>
      <c r="BL92" s="50"/>
      <c r="BM92" s="50"/>
      <c r="BN92" s="50"/>
      <c r="BO92" s="50"/>
      <c r="BP92" s="50"/>
      <c r="BQ92" s="50"/>
      <c r="BR92" s="59"/>
      <c r="BS92" s="60"/>
      <c r="BT92" s="17"/>
      <c r="BU92" s="17"/>
      <c r="BV92" s="58"/>
      <c r="BW92" s="50"/>
      <c r="BX92" s="50"/>
      <c r="BY92" s="50"/>
      <c r="BZ92" s="50"/>
      <c r="CA92" s="50"/>
      <c r="CB92" s="50"/>
      <c r="CC92" s="59"/>
      <c r="CD92" s="60"/>
      <c r="CE92" s="17"/>
      <c r="CF92" s="17"/>
      <c r="CG92" s="58"/>
      <c r="CH92" s="50"/>
      <c r="CI92" s="50"/>
      <c r="CJ92" s="50"/>
      <c r="CK92" s="50"/>
      <c r="CL92" s="50"/>
      <c r="CM92" s="50"/>
      <c r="CN92" s="59"/>
      <c r="CO92" s="60"/>
      <c r="CP92" s="17"/>
      <c r="CQ92" s="17"/>
      <c r="CR92" s="58"/>
      <c r="CS92" s="50"/>
      <c r="CT92" s="50"/>
      <c r="CU92" s="50"/>
      <c r="CV92" s="50"/>
      <c r="CW92" s="50"/>
      <c r="CX92" s="50"/>
      <c r="CY92" s="59"/>
      <c r="CZ92" s="60"/>
      <c r="DA92" s="17"/>
      <c r="DB92" s="17"/>
      <c r="DC92" s="58"/>
      <c r="DD92" s="50"/>
      <c r="DE92" s="50"/>
      <c r="DF92" s="50"/>
      <c r="DG92" s="50"/>
      <c r="DH92" s="50"/>
      <c r="DI92" s="50"/>
      <c r="DJ92" s="59"/>
      <c r="DK92" s="60"/>
      <c r="DL92" s="17"/>
      <c r="DM92" s="17"/>
      <c r="DN92" s="58"/>
      <c r="DO92" s="50"/>
      <c r="DP92" s="50"/>
      <c r="DQ92" s="50"/>
      <c r="DR92" s="50"/>
      <c r="DS92" s="50"/>
      <c r="DT92" s="50"/>
      <c r="DU92" s="59"/>
      <c r="DV92" s="60"/>
      <c r="DW92" s="17"/>
      <c r="DX92" s="17"/>
      <c r="DY92" s="58"/>
      <c r="DZ92" s="50"/>
      <c r="EA92" s="50"/>
      <c r="EB92" s="50"/>
      <c r="EC92" s="50"/>
      <c r="ED92" s="50"/>
      <c r="EE92" s="50"/>
      <c r="EF92" s="59"/>
      <c r="EG92" s="60"/>
      <c r="EH92" s="17"/>
      <c r="EI92" s="17"/>
      <c r="EJ92" s="58"/>
      <c r="EK92" s="50"/>
      <c r="EL92" s="50"/>
      <c r="EM92" s="50"/>
      <c r="EN92" s="50"/>
      <c r="EO92" s="50"/>
      <c r="EP92" s="50"/>
      <c r="EQ92" s="59"/>
      <c r="ER92" s="60"/>
      <c r="ES92" s="17"/>
      <c r="ET92" s="17"/>
      <c r="EU92" s="58"/>
      <c r="EV92" s="50"/>
      <c r="EW92" s="50"/>
      <c r="EX92" s="50"/>
      <c r="EY92" s="50"/>
      <c r="EZ92" s="50"/>
      <c r="FA92" s="50"/>
      <c r="FB92" s="59"/>
      <c r="FC92" s="60"/>
      <c r="FD92" s="17"/>
      <c r="FE92" s="17"/>
      <c r="FF92" s="58"/>
      <c r="FG92" s="50"/>
      <c r="FH92" s="50"/>
      <c r="FI92" s="50"/>
      <c r="FJ92" s="50"/>
      <c r="FK92" s="50"/>
      <c r="FL92" s="50"/>
      <c r="FM92" s="59"/>
      <c r="FN92" s="60"/>
      <c r="FO92" s="17"/>
      <c r="FP92" s="17"/>
      <c r="FQ92" s="58"/>
      <c r="FR92" s="50"/>
      <c r="FS92" s="50"/>
      <c r="FT92" s="50"/>
      <c r="FU92" s="50"/>
      <c r="FV92" s="50"/>
      <c r="FW92" s="50"/>
      <c r="FX92" s="59"/>
      <c r="FY92" s="60"/>
      <c r="FZ92" s="17"/>
      <c r="GA92" s="17"/>
      <c r="GB92" s="58"/>
      <c r="GC92" s="50"/>
      <c r="GD92" s="50"/>
      <c r="GE92" s="50"/>
      <c r="GF92" s="50"/>
      <c r="GG92" s="50"/>
      <c r="GH92" s="50"/>
      <c r="GI92" s="59"/>
      <c r="GJ92" s="60"/>
      <c r="GK92" s="17"/>
      <c r="GL92" s="17"/>
      <c r="GM92" s="58"/>
      <c r="GN92" s="50"/>
      <c r="GO92" s="50"/>
      <c r="GP92" s="50"/>
      <c r="GQ92" s="50"/>
      <c r="GR92" s="50"/>
      <c r="GS92" s="50"/>
      <c r="GT92" s="59"/>
      <c r="GU92" s="60"/>
      <c r="GV92" s="17"/>
      <c r="GW92" s="17"/>
      <c r="GX92" s="58"/>
      <c r="GY92" s="50"/>
      <c r="GZ92" s="50"/>
      <c r="HA92" s="50"/>
      <c r="HB92" s="50"/>
      <c r="HC92" s="50"/>
      <c r="HD92" s="50"/>
      <c r="HE92" s="59"/>
      <c r="HF92" s="60"/>
      <c r="HG92" s="17"/>
      <c r="HH92" s="17"/>
      <c r="HI92" s="58"/>
      <c r="HJ92" s="50"/>
      <c r="HK92" s="50"/>
      <c r="HL92" s="50"/>
      <c r="HM92" s="50"/>
      <c r="HN92" s="50"/>
      <c r="HO92" s="50"/>
      <c r="HP92" s="59"/>
      <c r="HQ92" s="60"/>
      <c r="HR92" s="17"/>
      <c r="HS92" s="17"/>
    </row>
    <row r="93" spans="1:227" x14ac:dyDescent="0.3">
      <c r="A93" s="65"/>
      <c r="B93" s="70"/>
      <c r="C93" s="71"/>
      <c r="D93" s="71"/>
      <c r="E93" s="59"/>
      <c r="F93" s="59"/>
      <c r="G93" s="17"/>
      <c r="H93" s="58"/>
      <c r="I93" s="50"/>
      <c r="J93" s="50"/>
      <c r="K93" s="50"/>
      <c r="L93" s="50"/>
      <c r="M93" s="50"/>
      <c r="N93" s="50"/>
      <c r="O93" s="59"/>
      <c r="P93" s="60"/>
      <c r="Q93" s="17"/>
      <c r="R93" s="17"/>
      <c r="S93" s="58"/>
      <c r="T93" s="50"/>
      <c r="U93" s="50"/>
      <c r="V93" s="50"/>
      <c r="W93" s="50"/>
      <c r="X93" s="50"/>
      <c r="Y93" s="50"/>
      <c r="Z93" s="59"/>
      <c r="AA93" s="60"/>
      <c r="AB93" s="17"/>
      <c r="AC93" s="17"/>
      <c r="AD93" s="58"/>
      <c r="AE93" s="50"/>
      <c r="AF93" s="50"/>
      <c r="AG93" s="50"/>
      <c r="AH93" s="50"/>
      <c r="AI93" s="50"/>
      <c r="AJ93" s="50"/>
      <c r="AK93" s="59"/>
      <c r="AL93" s="60"/>
      <c r="AM93" s="17"/>
      <c r="AN93" s="17"/>
      <c r="AO93" s="58"/>
      <c r="AP93" s="50"/>
      <c r="AQ93" s="50"/>
      <c r="AR93" s="50"/>
      <c r="AS93" s="50"/>
      <c r="AT93" s="50"/>
      <c r="AU93" s="50"/>
      <c r="AV93" s="59"/>
      <c r="AW93" s="60"/>
      <c r="AX93" s="17"/>
      <c r="AY93" s="17"/>
      <c r="AZ93" s="58"/>
      <c r="BA93" s="50"/>
      <c r="BB93" s="50"/>
      <c r="BC93" s="50"/>
      <c r="BD93" s="50"/>
      <c r="BE93" s="50"/>
      <c r="BF93" s="50"/>
      <c r="BG93" s="59"/>
      <c r="BH93" s="60"/>
      <c r="BI93" s="17"/>
      <c r="BJ93" s="17"/>
      <c r="BK93" s="58"/>
      <c r="BL93" s="50"/>
      <c r="BM93" s="50"/>
      <c r="BN93" s="50"/>
      <c r="BO93" s="50"/>
      <c r="BP93" s="50"/>
      <c r="BQ93" s="50"/>
      <c r="BR93" s="59"/>
      <c r="BS93" s="60"/>
      <c r="BT93" s="17"/>
      <c r="BU93" s="17"/>
      <c r="BV93" s="58"/>
      <c r="BW93" s="50"/>
      <c r="BX93" s="50"/>
      <c r="BY93" s="50"/>
      <c r="BZ93" s="50"/>
      <c r="CA93" s="50"/>
      <c r="CB93" s="50"/>
      <c r="CC93" s="59"/>
      <c r="CD93" s="60"/>
      <c r="CE93" s="17"/>
      <c r="CF93" s="17"/>
      <c r="CG93" s="58"/>
      <c r="CH93" s="50"/>
      <c r="CI93" s="50"/>
      <c r="CJ93" s="50"/>
      <c r="CK93" s="50"/>
      <c r="CL93" s="50"/>
      <c r="CM93" s="50"/>
      <c r="CN93" s="59"/>
      <c r="CO93" s="60"/>
      <c r="CP93" s="17"/>
      <c r="CQ93" s="17"/>
      <c r="CR93" s="58"/>
      <c r="CS93" s="50"/>
      <c r="CT93" s="50"/>
      <c r="CU93" s="50"/>
      <c r="CV93" s="50"/>
      <c r="CW93" s="50"/>
      <c r="CX93" s="50"/>
      <c r="CY93" s="59"/>
      <c r="CZ93" s="60"/>
      <c r="DA93" s="17"/>
      <c r="DB93" s="17"/>
      <c r="DC93" s="58"/>
      <c r="DD93" s="50"/>
      <c r="DE93" s="50"/>
      <c r="DF93" s="50"/>
      <c r="DG93" s="50"/>
      <c r="DH93" s="50"/>
      <c r="DI93" s="50"/>
      <c r="DJ93" s="59"/>
      <c r="DK93" s="60"/>
      <c r="DL93" s="17"/>
      <c r="DM93" s="17"/>
      <c r="DN93" s="58"/>
      <c r="DO93" s="50"/>
      <c r="DP93" s="50"/>
      <c r="DQ93" s="50"/>
      <c r="DR93" s="50"/>
      <c r="DS93" s="50"/>
      <c r="DT93" s="50"/>
      <c r="DU93" s="59"/>
      <c r="DV93" s="60"/>
      <c r="DW93" s="17"/>
      <c r="DX93" s="17"/>
      <c r="DY93" s="58"/>
      <c r="DZ93" s="50"/>
      <c r="EA93" s="50"/>
      <c r="EB93" s="50"/>
      <c r="EC93" s="50"/>
      <c r="ED93" s="50"/>
      <c r="EE93" s="50"/>
      <c r="EF93" s="59"/>
      <c r="EG93" s="60"/>
      <c r="EH93" s="17"/>
      <c r="EI93" s="17"/>
      <c r="EJ93" s="58"/>
      <c r="EK93" s="50"/>
      <c r="EL93" s="50"/>
      <c r="EM93" s="50"/>
      <c r="EN93" s="50"/>
      <c r="EO93" s="50"/>
      <c r="EP93" s="50"/>
      <c r="EQ93" s="59"/>
      <c r="ER93" s="60"/>
      <c r="ES93" s="17"/>
      <c r="ET93" s="17"/>
      <c r="EU93" s="58"/>
      <c r="EV93" s="50"/>
      <c r="EW93" s="50"/>
      <c r="EX93" s="50"/>
      <c r="EY93" s="50"/>
      <c r="EZ93" s="50"/>
      <c r="FA93" s="50"/>
      <c r="FB93" s="59"/>
      <c r="FC93" s="60"/>
      <c r="FD93" s="17"/>
      <c r="FE93" s="17"/>
      <c r="FF93" s="58"/>
      <c r="FG93" s="50"/>
      <c r="FH93" s="50"/>
      <c r="FI93" s="50"/>
      <c r="FJ93" s="50"/>
      <c r="FK93" s="50"/>
      <c r="FL93" s="50"/>
      <c r="FM93" s="59"/>
      <c r="FN93" s="60"/>
      <c r="FO93" s="17"/>
      <c r="FP93" s="17"/>
      <c r="FQ93" s="58"/>
      <c r="FR93" s="50"/>
      <c r="FS93" s="50"/>
      <c r="FT93" s="50"/>
      <c r="FU93" s="50"/>
      <c r="FV93" s="50"/>
      <c r="FW93" s="50"/>
      <c r="FX93" s="59"/>
      <c r="FY93" s="60"/>
      <c r="FZ93" s="17"/>
      <c r="GA93" s="17"/>
      <c r="GB93" s="58"/>
      <c r="GC93" s="50"/>
      <c r="GD93" s="50"/>
      <c r="GE93" s="50"/>
      <c r="GF93" s="50"/>
      <c r="GG93" s="50"/>
      <c r="GH93" s="50"/>
      <c r="GI93" s="59"/>
      <c r="GJ93" s="60"/>
      <c r="GK93" s="17"/>
      <c r="GL93" s="17"/>
      <c r="GM93" s="58"/>
      <c r="GN93" s="50"/>
      <c r="GO93" s="50"/>
      <c r="GP93" s="50"/>
      <c r="GQ93" s="50"/>
      <c r="GR93" s="50"/>
      <c r="GS93" s="50"/>
      <c r="GT93" s="59"/>
      <c r="GU93" s="60"/>
      <c r="GV93" s="17"/>
      <c r="GW93" s="17"/>
      <c r="GX93" s="58"/>
      <c r="GY93" s="50"/>
      <c r="GZ93" s="50"/>
      <c r="HA93" s="50"/>
      <c r="HB93" s="50"/>
      <c r="HC93" s="50"/>
      <c r="HD93" s="50"/>
      <c r="HE93" s="59"/>
      <c r="HF93" s="60"/>
      <c r="HG93" s="17"/>
      <c r="HH93" s="17"/>
      <c r="HI93" s="58"/>
      <c r="HJ93" s="50"/>
      <c r="HK93" s="50"/>
      <c r="HL93" s="50"/>
      <c r="HM93" s="50"/>
      <c r="HN93" s="50"/>
      <c r="HO93" s="50"/>
      <c r="HP93" s="59"/>
      <c r="HQ93" s="60"/>
      <c r="HR93" s="17"/>
      <c r="HS93" s="17"/>
    </row>
    <row r="94" spans="1:227" x14ac:dyDescent="0.3">
      <c r="A94" s="73"/>
      <c r="B94" s="74"/>
      <c r="C94" s="75"/>
      <c r="D94" s="75"/>
      <c r="E94" s="59"/>
      <c r="F94" s="59"/>
      <c r="G94" s="17"/>
      <c r="H94" s="58"/>
      <c r="I94" s="50"/>
      <c r="J94" s="50"/>
      <c r="K94" s="50"/>
      <c r="L94" s="50"/>
      <c r="M94" s="50"/>
      <c r="N94" s="50"/>
      <c r="O94" s="59"/>
      <c r="P94" s="60"/>
      <c r="Q94" s="17"/>
      <c r="R94" s="17"/>
      <c r="S94" s="58"/>
      <c r="T94" s="50"/>
      <c r="U94" s="50"/>
      <c r="V94" s="50"/>
      <c r="W94" s="50"/>
      <c r="X94" s="50"/>
      <c r="Y94" s="50"/>
      <c r="Z94" s="59"/>
      <c r="AA94" s="60"/>
      <c r="AB94" s="17"/>
      <c r="AC94" s="17"/>
      <c r="AD94" s="58"/>
      <c r="AE94" s="50"/>
      <c r="AF94" s="50"/>
      <c r="AG94" s="50"/>
      <c r="AH94" s="50"/>
      <c r="AI94" s="50"/>
      <c r="AJ94" s="50"/>
      <c r="AK94" s="59"/>
      <c r="AL94" s="60"/>
      <c r="AM94" s="17"/>
      <c r="AN94" s="17"/>
      <c r="AO94" s="58"/>
      <c r="AP94" s="50"/>
      <c r="AQ94" s="50"/>
      <c r="AR94" s="50"/>
      <c r="AS94" s="50"/>
      <c r="AT94" s="50"/>
      <c r="AU94" s="50"/>
      <c r="AV94" s="59"/>
      <c r="AW94" s="60"/>
      <c r="AX94" s="17"/>
      <c r="AY94" s="17"/>
      <c r="AZ94" s="58"/>
      <c r="BA94" s="50"/>
      <c r="BB94" s="50"/>
      <c r="BC94" s="50"/>
      <c r="BD94" s="50"/>
      <c r="BE94" s="50"/>
      <c r="BF94" s="50"/>
      <c r="BG94" s="59"/>
      <c r="BH94" s="60"/>
      <c r="BI94" s="17"/>
      <c r="BJ94" s="17"/>
      <c r="BK94" s="58"/>
      <c r="BL94" s="50"/>
      <c r="BM94" s="50"/>
      <c r="BN94" s="50"/>
      <c r="BO94" s="50"/>
      <c r="BP94" s="50"/>
      <c r="BQ94" s="50"/>
      <c r="BR94" s="59"/>
      <c r="BS94" s="60"/>
      <c r="BT94" s="17"/>
      <c r="BU94" s="17"/>
      <c r="BV94" s="58"/>
      <c r="BW94" s="50"/>
      <c r="BX94" s="50"/>
      <c r="BY94" s="50"/>
      <c r="BZ94" s="50"/>
      <c r="CA94" s="50"/>
      <c r="CB94" s="50"/>
      <c r="CC94" s="59"/>
      <c r="CD94" s="60"/>
      <c r="CE94" s="17"/>
      <c r="CF94" s="17"/>
      <c r="CG94" s="58"/>
      <c r="CH94" s="50"/>
      <c r="CI94" s="50"/>
      <c r="CJ94" s="50"/>
      <c r="CK94" s="50"/>
      <c r="CL94" s="50"/>
      <c r="CM94" s="50"/>
      <c r="CN94" s="59"/>
      <c r="CO94" s="60"/>
      <c r="CP94" s="17"/>
      <c r="CQ94" s="17"/>
      <c r="CR94" s="58"/>
      <c r="CS94" s="50"/>
      <c r="CT94" s="50"/>
      <c r="CU94" s="50"/>
      <c r="CV94" s="50"/>
      <c r="CW94" s="50"/>
      <c r="CX94" s="50"/>
      <c r="CY94" s="59"/>
      <c r="CZ94" s="60"/>
      <c r="DA94" s="17"/>
      <c r="DB94" s="17"/>
      <c r="DC94" s="58"/>
      <c r="DD94" s="50"/>
      <c r="DE94" s="50"/>
      <c r="DF94" s="50"/>
      <c r="DG94" s="50"/>
      <c r="DH94" s="50"/>
      <c r="DI94" s="50"/>
      <c r="DJ94" s="59"/>
      <c r="DK94" s="60"/>
      <c r="DL94" s="17"/>
      <c r="DM94" s="17"/>
      <c r="DN94" s="58"/>
      <c r="DO94" s="50"/>
      <c r="DP94" s="50"/>
      <c r="DQ94" s="50"/>
      <c r="DR94" s="50"/>
      <c r="DS94" s="50"/>
      <c r="DT94" s="50"/>
      <c r="DU94" s="59"/>
      <c r="DV94" s="60"/>
      <c r="DW94" s="17"/>
      <c r="DX94" s="17"/>
      <c r="DY94" s="58"/>
      <c r="DZ94" s="50"/>
      <c r="EA94" s="50"/>
      <c r="EB94" s="50"/>
      <c r="EC94" s="50"/>
      <c r="ED94" s="50"/>
      <c r="EE94" s="50"/>
      <c r="EF94" s="59"/>
      <c r="EG94" s="60"/>
      <c r="EH94" s="17"/>
      <c r="EI94" s="17"/>
      <c r="EJ94" s="58"/>
      <c r="EK94" s="50"/>
      <c r="EL94" s="50"/>
      <c r="EM94" s="50"/>
      <c r="EN94" s="50"/>
      <c r="EO94" s="50"/>
      <c r="EP94" s="50"/>
      <c r="EQ94" s="59"/>
      <c r="ER94" s="60"/>
      <c r="ES94" s="17"/>
      <c r="ET94" s="17"/>
      <c r="EU94" s="58"/>
      <c r="EV94" s="50"/>
      <c r="EW94" s="50"/>
      <c r="EX94" s="50"/>
      <c r="EY94" s="50"/>
      <c r="EZ94" s="50"/>
      <c r="FA94" s="50"/>
      <c r="FB94" s="59"/>
      <c r="FC94" s="60"/>
      <c r="FD94" s="17"/>
      <c r="FE94" s="17"/>
      <c r="FF94" s="58"/>
      <c r="FG94" s="50"/>
      <c r="FH94" s="50"/>
      <c r="FI94" s="50"/>
      <c r="FJ94" s="50"/>
      <c r="FK94" s="50"/>
      <c r="FL94" s="50"/>
      <c r="FM94" s="59"/>
      <c r="FN94" s="60"/>
      <c r="FO94" s="17"/>
      <c r="FP94" s="17"/>
      <c r="FQ94" s="58"/>
      <c r="FR94" s="50"/>
      <c r="FS94" s="50"/>
      <c r="FT94" s="50"/>
      <c r="FU94" s="50"/>
      <c r="FV94" s="50"/>
      <c r="FW94" s="50"/>
      <c r="FX94" s="59"/>
      <c r="FY94" s="60"/>
      <c r="FZ94" s="17"/>
      <c r="GA94" s="17"/>
      <c r="GB94" s="58"/>
      <c r="GC94" s="50"/>
      <c r="GD94" s="50"/>
      <c r="GE94" s="50"/>
      <c r="GF94" s="50"/>
      <c r="GG94" s="50"/>
      <c r="GH94" s="50"/>
      <c r="GI94" s="59"/>
      <c r="GJ94" s="60"/>
      <c r="GK94" s="17"/>
      <c r="GL94" s="17"/>
      <c r="GM94" s="58"/>
      <c r="GN94" s="50"/>
      <c r="GO94" s="50"/>
      <c r="GP94" s="50"/>
      <c r="GQ94" s="50"/>
      <c r="GR94" s="50"/>
      <c r="GS94" s="50"/>
      <c r="GT94" s="59"/>
      <c r="GU94" s="60"/>
      <c r="GV94" s="17"/>
      <c r="GW94" s="17"/>
      <c r="GX94" s="58"/>
      <c r="GY94" s="50"/>
      <c r="GZ94" s="50"/>
      <c r="HA94" s="50"/>
      <c r="HB94" s="50"/>
      <c r="HC94" s="50"/>
      <c r="HD94" s="50"/>
      <c r="HE94" s="59"/>
      <c r="HF94" s="60"/>
      <c r="HG94" s="17"/>
      <c r="HH94" s="17"/>
      <c r="HI94" s="58"/>
      <c r="HJ94" s="50"/>
      <c r="HK94" s="50"/>
      <c r="HL94" s="50"/>
      <c r="HM94" s="50"/>
      <c r="HN94" s="50"/>
      <c r="HO94" s="50"/>
      <c r="HP94" s="59"/>
      <c r="HQ94" s="60"/>
      <c r="HR94" s="17"/>
      <c r="HS94" s="17"/>
    </row>
    <row r="95" spans="1:227" x14ac:dyDescent="0.3">
      <c r="B95" s="17"/>
      <c r="C95" s="60"/>
      <c r="D95" s="60"/>
      <c r="E95" s="59"/>
      <c r="F95" s="59"/>
      <c r="G95" s="17"/>
      <c r="H95" s="58"/>
      <c r="I95" s="50"/>
      <c r="J95" s="50"/>
      <c r="K95" s="50"/>
      <c r="L95" s="50"/>
      <c r="M95" s="50"/>
      <c r="N95" s="50"/>
      <c r="O95" s="59"/>
      <c r="P95" s="60"/>
      <c r="Q95" s="17"/>
      <c r="R95" s="17"/>
      <c r="S95" s="58"/>
      <c r="T95" s="50"/>
      <c r="U95" s="50"/>
      <c r="V95" s="50"/>
      <c r="W95" s="50"/>
      <c r="X95" s="50"/>
      <c r="Y95" s="50"/>
      <c r="Z95" s="59"/>
      <c r="AA95" s="60"/>
      <c r="AB95" s="17"/>
      <c r="AC95" s="17"/>
      <c r="AD95" s="58"/>
      <c r="AE95" s="50"/>
      <c r="AF95" s="50"/>
      <c r="AG95" s="50"/>
      <c r="AH95" s="50"/>
      <c r="AI95" s="50"/>
      <c r="AJ95" s="50"/>
      <c r="AK95" s="59"/>
      <c r="AL95" s="60"/>
      <c r="AM95" s="17"/>
      <c r="AN95" s="17"/>
      <c r="AO95" s="58"/>
      <c r="AP95" s="50"/>
      <c r="AQ95" s="50"/>
      <c r="AR95" s="50"/>
      <c r="AS95" s="50"/>
      <c r="AT95" s="50"/>
      <c r="AU95" s="50"/>
      <c r="AV95" s="59"/>
      <c r="AW95" s="60"/>
      <c r="AX95" s="17"/>
      <c r="AY95" s="17"/>
      <c r="AZ95" s="58"/>
      <c r="BA95" s="50"/>
      <c r="BB95" s="50"/>
      <c r="BC95" s="50"/>
      <c r="BD95" s="50"/>
      <c r="BE95" s="50"/>
      <c r="BF95" s="50"/>
      <c r="BG95" s="59"/>
      <c r="BH95" s="60"/>
      <c r="BI95" s="17"/>
      <c r="BJ95" s="17"/>
      <c r="BK95" s="58"/>
      <c r="BL95" s="50"/>
      <c r="BM95" s="50"/>
      <c r="BN95" s="50"/>
      <c r="BO95" s="50"/>
      <c r="BP95" s="50"/>
      <c r="BQ95" s="50"/>
      <c r="BR95" s="59"/>
      <c r="BS95" s="60"/>
      <c r="BT95" s="17"/>
      <c r="BU95" s="17"/>
      <c r="BV95" s="58"/>
      <c r="BW95" s="50"/>
      <c r="BX95" s="50"/>
      <c r="BY95" s="50"/>
      <c r="BZ95" s="50"/>
      <c r="CA95" s="50"/>
      <c r="CB95" s="50"/>
      <c r="CC95" s="59"/>
      <c r="CD95" s="60"/>
      <c r="CE95" s="17"/>
      <c r="CF95" s="17"/>
      <c r="CG95" s="58"/>
      <c r="CH95" s="50"/>
      <c r="CI95" s="50"/>
      <c r="CJ95" s="50"/>
      <c r="CK95" s="50"/>
      <c r="CL95" s="50"/>
      <c r="CM95" s="50"/>
      <c r="CN95" s="59"/>
      <c r="CO95" s="60"/>
      <c r="CP95" s="17"/>
      <c r="CQ95" s="17"/>
      <c r="CR95" s="58"/>
      <c r="CS95" s="50"/>
      <c r="CT95" s="50"/>
      <c r="CU95" s="50"/>
      <c r="CV95" s="50"/>
      <c r="CW95" s="50"/>
      <c r="CX95" s="50"/>
      <c r="CY95" s="59"/>
      <c r="CZ95" s="60"/>
      <c r="DA95" s="17"/>
      <c r="DB95" s="17"/>
      <c r="DC95" s="58"/>
      <c r="DD95" s="50"/>
      <c r="DE95" s="50"/>
      <c r="DF95" s="50"/>
      <c r="DG95" s="50"/>
      <c r="DH95" s="50"/>
      <c r="DI95" s="50"/>
      <c r="DJ95" s="59"/>
      <c r="DK95" s="60"/>
      <c r="DL95" s="17"/>
      <c r="DM95" s="17"/>
      <c r="DN95" s="58"/>
      <c r="DO95" s="50"/>
      <c r="DP95" s="50"/>
      <c r="DQ95" s="50"/>
      <c r="DR95" s="50"/>
      <c r="DS95" s="50"/>
      <c r="DT95" s="50"/>
      <c r="DU95" s="59"/>
      <c r="DV95" s="60"/>
      <c r="DW95" s="17"/>
      <c r="DX95" s="17"/>
      <c r="DY95" s="58"/>
      <c r="DZ95" s="50"/>
      <c r="EA95" s="50"/>
      <c r="EB95" s="50"/>
      <c r="EC95" s="50"/>
      <c r="ED95" s="50"/>
      <c r="EE95" s="50"/>
      <c r="EF95" s="59"/>
      <c r="EG95" s="60"/>
      <c r="EH95" s="17"/>
      <c r="EI95" s="17"/>
      <c r="EJ95" s="58"/>
      <c r="EK95" s="50"/>
      <c r="EL95" s="50"/>
      <c r="EM95" s="50"/>
      <c r="EN95" s="50"/>
      <c r="EO95" s="50"/>
      <c r="EP95" s="50"/>
      <c r="EQ95" s="59"/>
      <c r="ER95" s="60"/>
      <c r="ES95" s="17"/>
      <c r="ET95" s="17"/>
      <c r="EU95" s="58"/>
      <c r="EV95" s="50"/>
      <c r="EW95" s="50"/>
      <c r="EX95" s="50"/>
      <c r="EY95" s="50"/>
      <c r="EZ95" s="50"/>
      <c r="FA95" s="50"/>
      <c r="FB95" s="59"/>
      <c r="FC95" s="60"/>
      <c r="FD95" s="17"/>
      <c r="FE95" s="17"/>
      <c r="FF95" s="58"/>
      <c r="FG95" s="50"/>
      <c r="FH95" s="50"/>
      <c r="FI95" s="50"/>
      <c r="FJ95" s="50"/>
      <c r="FK95" s="50"/>
      <c r="FL95" s="50"/>
      <c r="FM95" s="59"/>
      <c r="FN95" s="60"/>
      <c r="FO95" s="17"/>
      <c r="FP95" s="17"/>
      <c r="FQ95" s="58"/>
      <c r="FR95" s="50"/>
      <c r="FS95" s="50"/>
      <c r="FT95" s="50"/>
      <c r="FU95" s="50"/>
      <c r="FV95" s="50"/>
      <c r="FW95" s="50"/>
      <c r="FX95" s="59"/>
      <c r="FY95" s="60"/>
      <c r="FZ95" s="17"/>
      <c r="GA95" s="17"/>
      <c r="GB95" s="58"/>
      <c r="GC95" s="50"/>
      <c r="GD95" s="50"/>
      <c r="GE95" s="50"/>
      <c r="GF95" s="50"/>
      <c r="GG95" s="50"/>
      <c r="GH95" s="50"/>
      <c r="GI95" s="59"/>
      <c r="GJ95" s="60"/>
      <c r="GK95" s="17"/>
      <c r="GL95" s="17"/>
      <c r="GM95" s="58"/>
      <c r="GN95" s="50"/>
      <c r="GO95" s="50"/>
      <c r="GP95" s="50"/>
      <c r="GQ95" s="50"/>
      <c r="GR95" s="50"/>
      <c r="GS95" s="50"/>
      <c r="GT95" s="59"/>
      <c r="GU95" s="60"/>
      <c r="GV95" s="17"/>
      <c r="GW95" s="17"/>
      <c r="GX95" s="58"/>
      <c r="GY95" s="50"/>
      <c r="GZ95" s="50"/>
      <c r="HA95" s="50"/>
      <c r="HB95" s="50"/>
      <c r="HC95" s="50"/>
      <c r="HD95" s="50"/>
      <c r="HE95" s="59"/>
      <c r="HF95" s="60"/>
      <c r="HG95" s="17"/>
      <c r="HH95" s="17"/>
      <c r="HI95" s="58"/>
      <c r="HJ95" s="50"/>
      <c r="HK95" s="50"/>
      <c r="HL95" s="50"/>
      <c r="HM95" s="50"/>
      <c r="HN95" s="50"/>
      <c r="HO95" s="50"/>
      <c r="HP95" s="59"/>
      <c r="HQ95" s="60"/>
      <c r="HR95" s="17"/>
      <c r="HS95" s="17"/>
    </row>
    <row r="96" spans="1:227" x14ac:dyDescent="0.3">
      <c r="E96" s="59"/>
      <c r="F96" s="59"/>
      <c r="G96" s="17"/>
      <c r="H96" s="58"/>
      <c r="I96" s="50"/>
      <c r="J96" s="50"/>
      <c r="K96" s="50"/>
      <c r="L96" s="50"/>
      <c r="M96" s="50"/>
      <c r="N96" s="50"/>
      <c r="O96" s="59"/>
      <c r="P96" s="60"/>
      <c r="Q96" s="17"/>
      <c r="R96" s="17"/>
      <c r="S96" s="58"/>
      <c r="T96" s="50"/>
      <c r="U96" s="50"/>
      <c r="V96" s="50"/>
      <c r="W96" s="50"/>
      <c r="X96" s="50"/>
      <c r="Y96" s="50"/>
      <c r="Z96" s="59"/>
      <c r="AA96" s="60"/>
      <c r="AB96" s="17"/>
      <c r="AC96" s="17"/>
      <c r="AD96" s="58"/>
      <c r="AE96" s="50"/>
      <c r="AF96" s="50"/>
      <c r="AG96" s="50"/>
      <c r="AH96" s="50"/>
      <c r="AI96" s="50"/>
      <c r="AJ96" s="50"/>
      <c r="AK96" s="59"/>
      <c r="AL96" s="60"/>
      <c r="AM96" s="17"/>
      <c r="AN96" s="17"/>
      <c r="AO96" s="58"/>
      <c r="AP96" s="50"/>
      <c r="AQ96" s="50"/>
      <c r="AR96" s="50"/>
      <c r="AS96" s="50"/>
      <c r="AT96" s="50"/>
      <c r="AU96" s="50"/>
      <c r="AV96" s="59"/>
      <c r="AW96" s="60"/>
      <c r="AX96" s="17"/>
      <c r="AY96" s="17"/>
      <c r="AZ96" s="58"/>
      <c r="BA96" s="50"/>
      <c r="BB96" s="50"/>
      <c r="BC96" s="50"/>
      <c r="BD96" s="50"/>
      <c r="BE96" s="50"/>
      <c r="BF96" s="50"/>
      <c r="BG96" s="59"/>
      <c r="BH96" s="60"/>
      <c r="BI96" s="17"/>
      <c r="BJ96" s="17"/>
      <c r="BK96" s="58"/>
      <c r="BL96" s="50"/>
      <c r="BM96" s="50"/>
      <c r="BN96" s="50"/>
      <c r="BO96" s="50"/>
      <c r="BP96" s="50"/>
      <c r="BQ96" s="50"/>
      <c r="BR96" s="59"/>
      <c r="BS96" s="60"/>
      <c r="BT96" s="17"/>
      <c r="BU96" s="17"/>
      <c r="BV96" s="58"/>
      <c r="BW96" s="50"/>
      <c r="BX96" s="50"/>
      <c r="BY96" s="50"/>
      <c r="BZ96" s="50"/>
      <c r="CA96" s="50"/>
      <c r="CB96" s="50"/>
      <c r="CC96" s="59"/>
      <c r="CD96" s="60"/>
      <c r="CE96" s="17"/>
      <c r="CF96" s="17"/>
      <c r="CG96" s="58"/>
      <c r="CH96" s="50"/>
      <c r="CI96" s="50"/>
      <c r="CJ96" s="50"/>
      <c r="CK96" s="50"/>
      <c r="CL96" s="50"/>
      <c r="CM96" s="50"/>
      <c r="CN96" s="59"/>
      <c r="CO96" s="60"/>
      <c r="CP96" s="17"/>
      <c r="CQ96" s="17"/>
      <c r="CR96" s="58"/>
      <c r="CS96" s="50"/>
      <c r="CT96" s="50"/>
      <c r="CU96" s="50"/>
      <c r="CV96" s="50"/>
      <c r="CW96" s="50"/>
      <c r="CX96" s="50"/>
      <c r="CY96" s="59"/>
      <c r="CZ96" s="60"/>
      <c r="DA96" s="17"/>
      <c r="DB96" s="17"/>
      <c r="DC96" s="58"/>
      <c r="DD96" s="50"/>
      <c r="DE96" s="50"/>
      <c r="DF96" s="50"/>
      <c r="DG96" s="50"/>
      <c r="DH96" s="50"/>
      <c r="DI96" s="50"/>
      <c r="DJ96" s="59"/>
      <c r="DK96" s="60"/>
      <c r="DL96" s="17"/>
      <c r="DM96" s="17"/>
      <c r="DN96" s="58"/>
      <c r="DO96" s="50"/>
      <c r="DP96" s="50"/>
      <c r="DQ96" s="50"/>
      <c r="DR96" s="50"/>
      <c r="DS96" s="50"/>
      <c r="DT96" s="50"/>
      <c r="DU96" s="59"/>
      <c r="DV96" s="60"/>
      <c r="DW96" s="17"/>
      <c r="DX96" s="17"/>
      <c r="DY96" s="58"/>
      <c r="DZ96" s="50"/>
      <c r="EA96" s="50"/>
      <c r="EB96" s="50"/>
      <c r="EC96" s="50"/>
      <c r="ED96" s="50"/>
      <c r="EE96" s="50"/>
      <c r="EF96" s="59"/>
      <c r="EG96" s="60"/>
      <c r="EH96" s="17"/>
      <c r="EI96" s="17"/>
      <c r="EJ96" s="58"/>
      <c r="EK96" s="50"/>
      <c r="EL96" s="50"/>
      <c r="EM96" s="50"/>
      <c r="EN96" s="50"/>
      <c r="EO96" s="50"/>
      <c r="EP96" s="50"/>
      <c r="EQ96" s="59"/>
      <c r="ER96" s="60"/>
      <c r="ES96" s="17"/>
      <c r="ET96" s="17"/>
      <c r="EU96" s="58"/>
      <c r="EV96" s="50"/>
      <c r="EW96" s="50"/>
      <c r="EX96" s="50"/>
      <c r="EY96" s="50"/>
      <c r="EZ96" s="50"/>
      <c r="FA96" s="50"/>
      <c r="FB96" s="59"/>
      <c r="FC96" s="60"/>
      <c r="FD96" s="17"/>
      <c r="FE96" s="17"/>
      <c r="FF96" s="58"/>
      <c r="FG96" s="50"/>
      <c r="FH96" s="50"/>
      <c r="FI96" s="50"/>
      <c r="FJ96" s="50"/>
      <c r="FK96" s="50"/>
      <c r="FL96" s="50"/>
      <c r="FM96" s="59"/>
      <c r="FN96" s="60"/>
      <c r="FO96" s="17"/>
      <c r="FP96" s="17"/>
      <c r="FQ96" s="58"/>
      <c r="FR96" s="50"/>
      <c r="FS96" s="50"/>
      <c r="FT96" s="50"/>
      <c r="FU96" s="50"/>
      <c r="FV96" s="50"/>
      <c r="FW96" s="50"/>
      <c r="FX96" s="59"/>
      <c r="FY96" s="60"/>
      <c r="FZ96" s="17"/>
      <c r="GA96" s="17"/>
      <c r="GB96" s="58"/>
      <c r="GC96" s="50"/>
      <c r="GD96" s="50"/>
      <c r="GE96" s="50"/>
      <c r="GF96" s="50"/>
      <c r="GG96" s="50"/>
      <c r="GH96" s="50"/>
      <c r="GI96" s="59"/>
      <c r="GJ96" s="60"/>
      <c r="GK96" s="17"/>
      <c r="GL96" s="17"/>
      <c r="GM96" s="58"/>
      <c r="GN96" s="50"/>
      <c r="GO96" s="50"/>
      <c r="GP96" s="50"/>
      <c r="GQ96" s="50"/>
      <c r="GR96" s="50"/>
      <c r="GS96" s="50"/>
      <c r="GT96" s="59"/>
      <c r="GU96" s="60"/>
      <c r="GV96" s="17"/>
      <c r="GW96" s="17"/>
      <c r="GX96" s="58"/>
      <c r="GY96" s="50"/>
      <c r="GZ96" s="50"/>
      <c r="HA96" s="50"/>
      <c r="HB96" s="50"/>
      <c r="HC96" s="50"/>
      <c r="HD96" s="50"/>
      <c r="HE96" s="59"/>
      <c r="HF96" s="60"/>
      <c r="HG96" s="17"/>
      <c r="HH96" s="17"/>
      <c r="HI96" s="58"/>
      <c r="HJ96" s="50"/>
      <c r="HK96" s="50"/>
      <c r="HL96" s="50"/>
      <c r="HM96" s="50"/>
      <c r="HN96" s="50"/>
      <c r="HO96" s="50"/>
      <c r="HP96" s="59"/>
      <c r="HQ96" s="60"/>
      <c r="HR96" s="17"/>
      <c r="HS96" s="17"/>
    </row>
    <row r="97" spans="2:227" x14ac:dyDescent="0.3">
      <c r="E97" s="59"/>
      <c r="F97" s="59"/>
      <c r="G97" s="17"/>
      <c r="H97" s="58"/>
      <c r="I97" s="50"/>
      <c r="J97" s="50"/>
      <c r="K97" s="50"/>
      <c r="L97" s="50"/>
      <c r="M97" s="50"/>
      <c r="N97" s="50"/>
      <c r="O97" s="59"/>
      <c r="P97" s="60"/>
      <c r="Q97" s="17"/>
      <c r="R97" s="17"/>
      <c r="S97" s="58"/>
      <c r="T97" s="50"/>
      <c r="U97" s="50"/>
      <c r="V97" s="50"/>
      <c r="W97" s="50"/>
      <c r="X97" s="50"/>
      <c r="Y97" s="50"/>
      <c r="Z97" s="59"/>
      <c r="AA97" s="60"/>
      <c r="AB97" s="17"/>
      <c r="AC97" s="17"/>
      <c r="AD97" s="58"/>
      <c r="AE97" s="50"/>
      <c r="AF97" s="50"/>
      <c r="AG97" s="50"/>
      <c r="AH97" s="50"/>
      <c r="AI97" s="50"/>
      <c r="AJ97" s="50"/>
      <c r="AK97" s="59"/>
      <c r="AL97" s="60"/>
      <c r="AM97" s="17"/>
      <c r="AN97" s="17"/>
      <c r="AO97" s="58"/>
      <c r="AP97" s="50"/>
      <c r="AQ97" s="50"/>
      <c r="AR97" s="50"/>
      <c r="AS97" s="50"/>
      <c r="AT97" s="50"/>
      <c r="AU97" s="50"/>
      <c r="AV97" s="59"/>
      <c r="AW97" s="60"/>
      <c r="AX97" s="17"/>
      <c r="AY97" s="17"/>
      <c r="AZ97" s="58"/>
      <c r="BA97" s="50"/>
      <c r="BB97" s="50"/>
      <c r="BC97" s="50"/>
      <c r="BD97" s="50"/>
      <c r="BE97" s="50"/>
      <c r="BF97" s="50"/>
      <c r="BG97" s="59"/>
      <c r="BH97" s="60"/>
      <c r="BI97" s="17"/>
      <c r="BJ97" s="17"/>
      <c r="BK97" s="58"/>
      <c r="BL97" s="50"/>
      <c r="BM97" s="50"/>
      <c r="BN97" s="50"/>
      <c r="BO97" s="50"/>
      <c r="BP97" s="50"/>
      <c r="BQ97" s="50"/>
      <c r="BR97" s="59"/>
      <c r="BS97" s="60"/>
      <c r="BT97" s="17"/>
      <c r="BU97" s="17"/>
      <c r="BV97" s="58"/>
      <c r="BW97" s="50"/>
      <c r="BX97" s="50"/>
      <c r="BY97" s="50"/>
      <c r="BZ97" s="50"/>
      <c r="CA97" s="50"/>
      <c r="CB97" s="50"/>
      <c r="CC97" s="59"/>
      <c r="CD97" s="60"/>
      <c r="CE97" s="17"/>
      <c r="CF97" s="17"/>
      <c r="CG97" s="58"/>
      <c r="CH97" s="50"/>
      <c r="CI97" s="50"/>
      <c r="CJ97" s="50"/>
      <c r="CK97" s="50"/>
      <c r="CL97" s="50"/>
      <c r="CM97" s="50"/>
      <c r="CN97" s="59"/>
      <c r="CO97" s="60"/>
      <c r="CP97" s="17"/>
      <c r="CQ97" s="17"/>
      <c r="CR97" s="58"/>
      <c r="CS97" s="50"/>
      <c r="CT97" s="50"/>
      <c r="CU97" s="50"/>
      <c r="CV97" s="50"/>
      <c r="CW97" s="50"/>
      <c r="CX97" s="50"/>
      <c r="CY97" s="59"/>
      <c r="CZ97" s="60"/>
      <c r="DA97" s="17"/>
      <c r="DB97" s="17"/>
      <c r="DC97" s="58"/>
      <c r="DD97" s="50"/>
      <c r="DE97" s="50"/>
      <c r="DF97" s="50"/>
      <c r="DG97" s="50"/>
      <c r="DH97" s="50"/>
      <c r="DI97" s="50"/>
      <c r="DJ97" s="59"/>
      <c r="DK97" s="60"/>
      <c r="DL97" s="17"/>
      <c r="DM97" s="17"/>
      <c r="DN97" s="58"/>
      <c r="DO97" s="50"/>
      <c r="DP97" s="50"/>
      <c r="DQ97" s="50"/>
      <c r="DR97" s="50"/>
      <c r="DS97" s="50"/>
      <c r="DT97" s="50"/>
      <c r="DU97" s="59"/>
      <c r="DV97" s="60"/>
      <c r="DW97" s="17"/>
      <c r="DX97" s="17"/>
      <c r="DY97" s="58"/>
      <c r="DZ97" s="50"/>
      <c r="EA97" s="50"/>
      <c r="EB97" s="50"/>
      <c r="EC97" s="50"/>
      <c r="ED97" s="50"/>
      <c r="EE97" s="50"/>
      <c r="EF97" s="59"/>
      <c r="EG97" s="60"/>
      <c r="EH97" s="17"/>
      <c r="EI97" s="17"/>
      <c r="EJ97" s="58"/>
      <c r="EK97" s="50"/>
      <c r="EL97" s="50"/>
      <c r="EM97" s="50"/>
      <c r="EN97" s="50"/>
      <c r="EO97" s="50"/>
      <c r="EP97" s="50"/>
      <c r="EQ97" s="59"/>
      <c r="ER97" s="60"/>
      <c r="ES97" s="17"/>
      <c r="ET97" s="17"/>
      <c r="EU97" s="58"/>
      <c r="EV97" s="50"/>
      <c r="EW97" s="50"/>
      <c r="EX97" s="50"/>
      <c r="EY97" s="50"/>
      <c r="EZ97" s="50"/>
      <c r="FA97" s="50"/>
      <c r="FB97" s="59"/>
      <c r="FC97" s="60"/>
      <c r="FD97" s="17"/>
      <c r="FE97" s="17"/>
      <c r="FF97" s="58"/>
      <c r="FG97" s="50"/>
      <c r="FH97" s="50"/>
      <c r="FI97" s="50"/>
      <c r="FJ97" s="50"/>
      <c r="FK97" s="50"/>
      <c r="FL97" s="50"/>
      <c r="FM97" s="59"/>
      <c r="FN97" s="60"/>
      <c r="FO97" s="17"/>
      <c r="FP97" s="17"/>
      <c r="FQ97" s="58"/>
      <c r="FR97" s="50"/>
      <c r="FS97" s="50"/>
      <c r="FT97" s="50"/>
      <c r="FU97" s="50"/>
      <c r="FV97" s="50"/>
      <c r="FW97" s="50"/>
      <c r="FX97" s="59"/>
      <c r="FY97" s="60"/>
      <c r="FZ97" s="17"/>
      <c r="GA97" s="17"/>
      <c r="GB97" s="58"/>
      <c r="GC97" s="50"/>
      <c r="GD97" s="50"/>
      <c r="GE97" s="50"/>
      <c r="GF97" s="50"/>
      <c r="GG97" s="50"/>
      <c r="GH97" s="50"/>
      <c r="GI97" s="59"/>
      <c r="GJ97" s="60"/>
      <c r="GK97" s="17"/>
      <c r="GL97" s="17"/>
      <c r="GM97" s="58"/>
      <c r="GN97" s="50"/>
      <c r="GO97" s="50"/>
      <c r="GP97" s="50"/>
      <c r="GQ97" s="50"/>
      <c r="GR97" s="50"/>
      <c r="GS97" s="50"/>
      <c r="GT97" s="59"/>
      <c r="GU97" s="60"/>
      <c r="GV97" s="17"/>
      <c r="GW97" s="17"/>
      <c r="GX97" s="58"/>
      <c r="GY97" s="50"/>
      <c r="GZ97" s="50"/>
      <c r="HA97" s="50"/>
      <c r="HB97" s="50"/>
      <c r="HC97" s="50"/>
      <c r="HD97" s="50"/>
      <c r="HE97" s="59"/>
      <c r="HF97" s="60"/>
      <c r="HG97" s="17"/>
      <c r="HH97" s="17"/>
      <c r="HI97" s="58"/>
      <c r="HJ97" s="50"/>
      <c r="HK97" s="50"/>
      <c r="HL97" s="50"/>
      <c r="HM97" s="50"/>
      <c r="HN97" s="50"/>
      <c r="HO97" s="50"/>
      <c r="HP97" s="59"/>
      <c r="HQ97" s="60"/>
      <c r="HR97" s="17"/>
      <c r="HS97" s="17"/>
    </row>
    <row r="104" spans="2:227" s="77" customFormat="1" x14ac:dyDescent="0.3">
      <c r="B104" s="32"/>
      <c r="C104" s="78"/>
      <c r="D104" s="78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  <c r="DC104" s="32"/>
      <c r="DD104" s="32"/>
      <c r="DE104" s="32"/>
      <c r="DF104" s="32"/>
      <c r="DG104" s="32"/>
      <c r="DH104" s="32"/>
      <c r="DI104" s="32"/>
      <c r="DJ104" s="32"/>
      <c r="DK104" s="32"/>
      <c r="DL104" s="32"/>
      <c r="DM104" s="32"/>
      <c r="DN104" s="32"/>
      <c r="DO104" s="32"/>
      <c r="DP104" s="32"/>
      <c r="DQ104" s="32"/>
      <c r="DR104" s="32"/>
      <c r="DS104" s="32"/>
      <c r="DT104" s="32"/>
      <c r="DU104" s="32"/>
      <c r="DV104" s="32"/>
      <c r="DW104" s="32"/>
      <c r="DX104" s="32"/>
      <c r="DY104" s="32"/>
      <c r="DZ104" s="32"/>
      <c r="EA104" s="32"/>
      <c r="EB104" s="32"/>
      <c r="EC104" s="32"/>
      <c r="ED104" s="32"/>
      <c r="EE104" s="32"/>
      <c r="EF104" s="32"/>
      <c r="EG104" s="32"/>
      <c r="EH104" s="32"/>
      <c r="EI104" s="32"/>
      <c r="EJ104" s="32"/>
      <c r="EK104" s="32"/>
      <c r="EL104" s="32"/>
      <c r="EM104" s="32"/>
      <c r="EN104" s="32"/>
      <c r="EO104" s="32"/>
      <c r="EP104" s="32"/>
      <c r="EQ104" s="32"/>
      <c r="ER104" s="32"/>
      <c r="ES104" s="32"/>
      <c r="ET104" s="32"/>
      <c r="EU104" s="32"/>
      <c r="EV104" s="32"/>
      <c r="EW104" s="32"/>
      <c r="EX104" s="32"/>
      <c r="EY104" s="32"/>
      <c r="EZ104" s="32"/>
      <c r="FA104" s="32"/>
      <c r="FB104" s="32"/>
      <c r="FC104" s="32"/>
      <c r="FD104" s="32"/>
      <c r="FE104" s="32"/>
      <c r="FF104" s="32"/>
      <c r="FG104" s="32"/>
      <c r="FH104" s="32"/>
      <c r="FI104" s="32"/>
      <c r="FJ104" s="32"/>
      <c r="FK104" s="32"/>
      <c r="FL104" s="32"/>
      <c r="FM104" s="32"/>
      <c r="FN104" s="32"/>
      <c r="FO104" s="32"/>
      <c r="FP104" s="32"/>
      <c r="FQ104" s="32"/>
      <c r="FR104" s="32"/>
      <c r="FS104" s="32"/>
      <c r="FT104" s="32"/>
      <c r="FU104" s="32"/>
      <c r="FV104" s="32"/>
      <c r="FW104" s="32"/>
      <c r="FX104" s="32"/>
      <c r="FY104" s="32"/>
      <c r="FZ104" s="32"/>
      <c r="GA104" s="32"/>
      <c r="GB104" s="32"/>
      <c r="GC104" s="32"/>
      <c r="GD104" s="32"/>
      <c r="GE104" s="32"/>
      <c r="GF104" s="32"/>
      <c r="GG104" s="32"/>
      <c r="GH104" s="32"/>
      <c r="GI104" s="32"/>
      <c r="GJ104" s="32"/>
      <c r="GK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</row>
    <row r="105" spans="2:227" s="77" customFormat="1" x14ac:dyDescent="0.3">
      <c r="B105" s="32"/>
      <c r="C105" s="78"/>
      <c r="D105" s="78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  <c r="DC105" s="32"/>
      <c r="DD105" s="32"/>
      <c r="DE105" s="32"/>
      <c r="DF105" s="32"/>
      <c r="DG105" s="32"/>
      <c r="DH105" s="32"/>
      <c r="DI105" s="32"/>
      <c r="DJ105" s="32"/>
      <c r="DK105" s="32"/>
      <c r="DL105" s="32"/>
      <c r="DM105" s="32"/>
      <c r="DN105" s="32"/>
      <c r="DO105" s="32"/>
      <c r="DP105" s="32"/>
      <c r="DQ105" s="32"/>
      <c r="DR105" s="32"/>
      <c r="DS105" s="32"/>
      <c r="DT105" s="32"/>
      <c r="DU105" s="32"/>
      <c r="DV105" s="32"/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32"/>
      <c r="EZ105" s="32"/>
      <c r="FA105" s="32"/>
      <c r="FB105" s="32"/>
      <c r="FC105" s="32"/>
      <c r="FD105" s="32"/>
      <c r="FE105" s="32"/>
      <c r="FF105" s="32"/>
      <c r="FG105" s="32"/>
      <c r="FH105" s="32"/>
      <c r="FI105" s="32"/>
      <c r="FJ105" s="32"/>
      <c r="FK105" s="32"/>
      <c r="FL105" s="32"/>
      <c r="FM105" s="32"/>
      <c r="FN105" s="32"/>
      <c r="FO105" s="32"/>
      <c r="FP105" s="32"/>
      <c r="FQ105" s="32"/>
      <c r="FR105" s="32"/>
      <c r="FS105" s="32"/>
      <c r="FT105" s="32"/>
      <c r="FU105" s="32"/>
      <c r="FV105" s="32"/>
      <c r="FW105" s="32"/>
      <c r="FX105" s="32"/>
      <c r="FY105" s="32"/>
      <c r="FZ105" s="32"/>
      <c r="GA105" s="32"/>
      <c r="GB105" s="32"/>
      <c r="GC105" s="32"/>
      <c r="GD105" s="32"/>
      <c r="GE105" s="32"/>
      <c r="GF105" s="32"/>
      <c r="GG105" s="32"/>
      <c r="GH105" s="32"/>
      <c r="GI105" s="32"/>
      <c r="GJ105" s="32"/>
      <c r="GK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</row>
    <row r="106" spans="2:227" s="77" customFormat="1" x14ac:dyDescent="0.3">
      <c r="B106" s="32"/>
      <c r="C106" s="78"/>
      <c r="D106" s="78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  <c r="DC106" s="32"/>
      <c r="DD106" s="32"/>
      <c r="DE106" s="32"/>
      <c r="DF106" s="32"/>
      <c r="DG106" s="32"/>
      <c r="DH106" s="32"/>
      <c r="DI106" s="32"/>
      <c r="DJ106" s="32"/>
      <c r="DK106" s="32"/>
      <c r="DL106" s="32"/>
      <c r="DM106" s="32"/>
      <c r="DN106" s="32"/>
      <c r="DO106" s="32"/>
      <c r="DP106" s="32"/>
      <c r="DQ106" s="32"/>
      <c r="DR106" s="32"/>
      <c r="DS106" s="32"/>
      <c r="DT106" s="32"/>
      <c r="DU106" s="32"/>
      <c r="DV106" s="32"/>
      <c r="DW106" s="32"/>
      <c r="DX106" s="32"/>
      <c r="DY106" s="32"/>
      <c r="DZ106" s="32"/>
      <c r="EA106" s="32"/>
      <c r="EB106" s="32"/>
      <c r="EC106" s="32"/>
      <c r="ED106" s="32"/>
      <c r="EE106" s="32"/>
      <c r="EF106" s="32"/>
      <c r="EG106" s="32"/>
      <c r="EH106" s="32"/>
      <c r="EI106" s="32"/>
      <c r="EJ106" s="32"/>
      <c r="EK106" s="32"/>
      <c r="EL106" s="32"/>
      <c r="EM106" s="32"/>
      <c r="EN106" s="32"/>
      <c r="EO106" s="32"/>
      <c r="EP106" s="32"/>
      <c r="EQ106" s="32"/>
      <c r="ER106" s="32"/>
      <c r="ES106" s="32"/>
      <c r="ET106" s="32"/>
      <c r="EU106" s="32"/>
      <c r="EV106" s="32"/>
      <c r="EW106" s="32"/>
      <c r="EX106" s="32"/>
      <c r="EY106" s="32"/>
      <c r="EZ106" s="32"/>
      <c r="FA106" s="32"/>
      <c r="FB106" s="32"/>
      <c r="FC106" s="32"/>
      <c r="FD106" s="32"/>
      <c r="FE106" s="32"/>
      <c r="FF106" s="32"/>
      <c r="FG106" s="32"/>
      <c r="FH106" s="32"/>
      <c r="FI106" s="32"/>
      <c r="FJ106" s="32"/>
      <c r="FK106" s="32"/>
      <c r="FL106" s="32"/>
      <c r="FM106" s="32"/>
      <c r="FN106" s="32"/>
      <c r="FO106" s="32"/>
      <c r="FP106" s="32"/>
      <c r="FQ106" s="32"/>
      <c r="FR106" s="32"/>
      <c r="FS106" s="32"/>
      <c r="FT106" s="32"/>
      <c r="FU106" s="32"/>
      <c r="FV106" s="32"/>
      <c r="FW106" s="32"/>
      <c r="FX106" s="32"/>
      <c r="FY106" s="32"/>
      <c r="FZ106" s="32"/>
      <c r="GA106" s="32"/>
      <c r="GB106" s="32"/>
      <c r="GC106" s="32"/>
      <c r="GD106" s="32"/>
      <c r="GE106" s="32"/>
      <c r="GF106" s="32"/>
      <c r="GG106" s="32"/>
      <c r="GH106" s="32"/>
      <c r="GI106" s="32"/>
      <c r="GJ106" s="32"/>
      <c r="GK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</row>
    <row r="107" spans="2:227" s="77" customFormat="1" x14ac:dyDescent="0.3">
      <c r="B107" s="32"/>
      <c r="C107" s="78"/>
      <c r="D107" s="78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L107" s="32"/>
      <c r="DM107" s="32"/>
      <c r="DN107" s="32"/>
      <c r="DO107" s="32"/>
      <c r="DP107" s="32"/>
      <c r="DQ107" s="32"/>
      <c r="DR107" s="32"/>
      <c r="DS107" s="32"/>
      <c r="DT107" s="32"/>
      <c r="DU107" s="32"/>
      <c r="DV107" s="32"/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/>
      <c r="EM107" s="32"/>
      <c r="EN107" s="32"/>
      <c r="EO107" s="32"/>
      <c r="EP107" s="32"/>
      <c r="EQ107" s="32"/>
      <c r="ER107" s="32"/>
      <c r="ES107" s="32"/>
      <c r="ET107" s="32"/>
      <c r="EU107" s="32"/>
      <c r="EV107" s="32"/>
      <c r="EW107" s="32"/>
      <c r="EX107" s="32"/>
      <c r="EY107" s="32"/>
      <c r="EZ107" s="32"/>
      <c r="FA107" s="32"/>
      <c r="FB107" s="32"/>
      <c r="FC107" s="32"/>
      <c r="FD107" s="32"/>
      <c r="FE107" s="32"/>
      <c r="FF107" s="32"/>
      <c r="FG107" s="32"/>
      <c r="FH107" s="32"/>
      <c r="FI107" s="32"/>
      <c r="FJ107" s="32"/>
      <c r="FK107" s="32"/>
      <c r="FL107" s="32"/>
      <c r="FM107" s="32"/>
      <c r="FN107" s="32"/>
      <c r="FO107" s="32"/>
      <c r="FP107" s="32"/>
      <c r="FQ107" s="32"/>
      <c r="FR107" s="32"/>
      <c r="FS107" s="32"/>
      <c r="FT107" s="32"/>
      <c r="FU107" s="32"/>
      <c r="FV107" s="32"/>
      <c r="FW107" s="32"/>
      <c r="FX107" s="32"/>
      <c r="FY107" s="32"/>
      <c r="FZ107" s="32"/>
      <c r="GA107" s="32"/>
      <c r="GB107" s="32"/>
      <c r="GC107" s="32"/>
      <c r="GD107" s="32"/>
      <c r="GE107" s="32"/>
      <c r="GF107" s="32"/>
      <c r="GG107" s="32"/>
      <c r="GH107" s="32"/>
      <c r="GI107" s="32"/>
      <c r="GJ107" s="32"/>
      <c r="GK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</row>
    <row r="108" spans="2:227" s="77" customFormat="1" x14ac:dyDescent="0.3">
      <c r="B108" s="32"/>
      <c r="C108" s="78"/>
      <c r="D108" s="78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  <c r="DC108" s="32"/>
      <c r="DD108" s="32"/>
      <c r="DE108" s="32"/>
      <c r="DF108" s="32"/>
      <c r="DG108" s="32"/>
      <c r="DH108" s="32"/>
      <c r="DI108" s="32"/>
      <c r="DJ108" s="32"/>
      <c r="DK108" s="32"/>
      <c r="DL108" s="32"/>
      <c r="DM108" s="32"/>
      <c r="DN108" s="32"/>
      <c r="DO108" s="32"/>
      <c r="DP108" s="32"/>
      <c r="DQ108" s="32"/>
      <c r="DR108" s="32"/>
      <c r="DS108" s="32"/>
      <c r="DT108" s="32"/>
      <c r="DU108" s="32"/>
      <c r="DV108" s="32"/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  <c r="EK108" s="32"/>
      <c r="EL108" s="32"/>
      <c r="EM108" s="32"/>
      <c r="EN108" s="32"/>
      <c r="EO108" s="32"/>
      <c r="EP108" s="32"/>
      <c r="EQ108" s="32"/>
      <c r="ER108" s="32"/>
      <c r="ES108" s="32"/>
      <c r="ET108" s="32"/>
      <c r="EU108" s="32"/>
      <c r="EV108" s="32"/>
      <c r="EW108" s="32"/>
      <c r="EX108" s="32"/>
      <c r="EY108" s="32"/>
      <c r="EZ108" s="32"/>
      <c r="FA108" s="32"/>
      <c r="FB108" s="32"/>
      <c r="FC108" s="32"/>
      <c r="FD108" s="32"/>
      <c r="FE108" s="32"/>
      <c r="FF108" s="32"/>
      <c r="FG108" s="32"/>
      <c r="FH108" s="32"/>
      <c r="FI108" s="32"/>
      <c r="FJ108" s="32"/>
      <c r="FK108" s="32"/>
      <c r="FL108" s="32"/>
      <c r="FM108" s="32"/>
      <c r="FN108" s="32"/>
      <c r="FO108" s="32"/>
      <c r="FP108" s="32"/>
      <c r="FQ108" s="32"/>
      <c r="FR108" s="32"/>
      <c r="FS108" s="32"/>
      <c r="FT108" s="32"/>
      <c r="FU108" s="32"/>
      <c r="FV108" s="32"/>
      <c r="FW108" s="32"/>
      <c r="FX108" s="32"/>
      <c r="FY108" s="32"/>
      <c r="FZ108" s="32"/>
      <c r="GA108" s="32"/>
      <c r="GB108" s="32"/>
      <c r="GC108" s="32"/>
      <c r="GD108" s="32"/>
      <c r="GE108" s="32"/>
      <c r="GF108" s="32"/>
      <c r="GG108" s="32"/>
      <c r="GH108" s="32"/>
      <c r="GI108" s="32"/>
      <c r="GJ108" s="32"/>
      <c r="GK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</row>
    <row r="109" spans="2:227" s="77" customFormat="1" x14ac:dyDescent="0.3">
      <c r="B109" s="32"/>
      <c r="C109" s="78"/>
      <c r="D109" s="78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  <c r="DN109" s="32"/>
      <c r="DO109" s="32"/>
      <c r="DP109" s="32"/>
      <c r="DQ109" s="32"/>
      <c r="DR109" s="32"/>
      <c r="DS109" s="32"/>
      <c r="DT109" s="32"/>
      <c r="DU109" s="32"/>
      <c r="DV109" s="32"/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/>
      <c r="EM109" s="32"/>
      <c r="EN109" s="32"/>
      <c r="EO109" s="32"/>
      <c r="EP109" s="32"/>
      <c r="EQ109" s="32"/>
      <c r="ER109" s="32"/>
      <c r="ES109" s="32"/>
      <c r="ET109" s="32"/>
      <c r="EU109" s="32"/>
      <c r="EV109" s="32"/>
      <c r="EW109" s="32"/>
      <c r="EX109" s="32"/>
      <c r="EY109" s="32"/>
      <c r="EZ109" s="32"/>
      <c r="FA109" s="32"/>
      <c r="FB109" s="32"/>
      <c r="FC109" s="32"/>
      <c r="FD109" s="32"/>
      <c r="FE109" s="32"/>
      <c r="FF109" s="32"/>
      <c r="FG109" s="32"/>
      <c r="FH109" s="32"/>
      <c r="FI109" s="32"/>
      <c r="FJ109" s="32"/>
      <c r="FK109" s="32"/>
      <c r="FL109" s="32"/>
      <c r="FM109" s="32"/>
      <c r="FN109" s="32"/>
      <c r="FO109" s="32"/>
      <c r="FP109" s="32"/>
      <c r="FQ109" s="32"/>
      <c r="FR109" s="32"/>
      <c r="FS109" s="32"/>
      <c r="FT109" s="32"/>
      <c r="FU109" s="32"/>
      <c r="FV109" s="32"/>
      <c r="FW109" s="32"/>
      <c r="FX109" s="32"/>
      <c r="FY109" s="32"/>
      <c r="FZ109" s="32"/>
      <c r="GA109" s="32"/>
      <c r="GB109" s="32"/>
      <c r="GC109" s="32"/>
      <c r="GD109" s="32"/>
      <c r="GE109" s="32"/>
      <c r="GF109" s="32"/>
      <c r="GG109" s="32"/>
      <c r="GH109" s="32"/>
      <c r="GI109" s="32"/>
      <c r="GJ109" s="32"/>
      <c r="GK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</row>
    <row r="110" spans="2:227" s="77" customFormat="1" x14ac:dyDescent="0.3">
      <c r="B110" s="32"/>
      <c r="C110" s="78"/>
      <c r="D110" s="78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  <c r="DC110" s="32"/>
      <c r="DD110" s="32"/>
      <c r="DE110" s="32"/>
      <c r="DF110" s="32"/>
      <c r="DG110" s="32"/>
      <c r="DH110" s="32"/>
      <c r="DI110" s="32"/>
      <c r="DJ110" s="32"/>
      <c r="DK110" s="32"/>
      <c r="DL110" s="32"/>
      <c r="DM110" s="32"/>
      <c r="DN110" s="32"/>
      <c r="DO110" s="32"/>
      <c r="DP110" s="32"/>
      <c r="DQ110" s="32"/>
      <c r="DR110" s="32"/>
      <c r="DS110" s="32"/>
      <c r="DT110" s="32"/>
      <c r="DU110" s="32"/>
      <c r="DV110" s="32"/>
      <c r="DW110" s="32"/>
      <c r="DX110" s="32"/>
      <c r="DY110" s="32"/>
      <c r="DZ110" s="32"/>
      <c r="EA110" s="32"/>
      <c r="EB110" s="32"/>
      <c r="EC110" s="32"/>
      <c r="ED110" s="32"/>
      <c r="EE110" s="32"/>
      <c r="EF110" s="32"/>
      <c r="EG110" s="32"/>
      <c r="EH110" s="32"/>
      <c r="EI110" s="32"/>
      <c r="EJ110" s="32"/>
      <c r="EK110" s="32"/>
      <c r="EL110" s="32"/>
      <c r="EM110" s="32"/>
      <c r="EN110" s="32"/>
      <c r="EO110" s="32"/>
      <c r="EP110" s="32"/>
      <c r="EQ110" s="32"/>
      <c r="ER110" s="32"/>
      <c r="ES110" s="32"/>
      <c r="ET110" s="32"/>
      <c r="EU110" s="32"/>
      <c r="EV110" s="32"/>
      <c r="EW110" s="32"/>
      <c r="EX110" s="32"/>
      <c r="EY110" s="32"/>
      <c r="EZ110" s="32"/>
      <c r="FA110" s="32"/>
      <c r="FB110" s="32"/>
      <c r="FC110" s="32"/>
      <c r="FD110" s="32"/>
      <c r="FE110" s="32"/>
      <c r="FF110" s="32"/>
      <c r="FG110" s="32"/>
      <c r="FH110" s="32"/>
      <c r="FI110" s="32"/>
      <c r="FJ110" s="32"/>
      <c r="FK110" s="32"/>
      <c r="FL110" s="32"/>
      <c r="FM110" s="32"/>
      <c r="FN110" s="32"/>
      <c r="FO110" s="32"/>
      <c r="FP110" s="32"/>
      <c r="FQ110" s="32"/>
      <c r="FR110" s="32"/>
      <c r="FS110" s="32"/>
      <c r="FT110" s="32"/>
      <c r="FU110" s="32"/>
      <c r="FV110" s="32"/>
      <c r="FW110" s="32"/>
      <c r="FX110" s="32"/>
      <c r="FY110" s="32"/>
      <c r="FZ110" s="32"/>
      <c r="GA110" s="32"/>
      <c r="GB110" s="32"/>
      <c r="GC110" s="32"/>
      <c r="GD110" s="32"/>
      <c r="GE110" s="32"/>
      <c r="GF110" s="32"/>
      <c r="GG110" s="32"/>
      <c r="GH110" s="32"/>
      <c r="GI110" s="32"/>
      <c r="GJ110" s="32"/>
      <c r="GK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</row>
    <row r="111" spans="2:227" s="77" customFormat="1" x14ac:dyDescent="0.3">
      <c r="B111" s="32"/>
      <c r="C111" s="78"/>
      <c r="D111" s="78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  <c r="DC111" s="32"/>
      <c r="DD111" s="32"/>
      <c r="DE111" s="32"/>
      <c r="DF111" s="32"/>
      <c r="DG111" s="32"/>
      <c r="DH111" s="32"/>
      <c r="DI111" s="32"/>
      <c r="DJ111" s="32"/>
      <c r="DK111" s="32"/>
      <c r="DL111" s="32"/>
      <c r="DM111" s="32"/>
      <c r="DN111" s="32"/>
      <c r="DO111" s="32"/>
      <c r="DP111" s="32"/>
      <c r="DQ111" s="32"/>
      <c r="DR111" s="32"/>
      <c r="DS111" s="32"/>
      <c r="DT111" s="32"/>
      <c r="DU111" s="32"/>
      <c r="DV111" s="32"/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32"/>
      <c r="EZ111" s="32"/>
      <c r="FA111" s="32"/>
      <c r="FB111" s="32"/>
      <c r="FC111" s="32"/>
      <c r="FD111" s="32"/>
      <c r="FE111" s="32"/>
      <c r="FF111" s="32"/>
      <c r="FG111" s="32"/>
      <c r="FH111" s="32"/>
      <c r="FI111" s="32"/>
      <c r="FJ111" s="32"/>
      <c r="FK111" s="32"/>
      <c r="FL111" s="32"/>
      <c r="FM111" s="32"/>
      <c r="FN111" s="32"/>
      <c r="FO111" s="32"/>
      <c r="FP111" s="32"/>
      <c r="FQ111" s="32"/>
      <c r="FR111" s="32"/>
      <c r="FS111" s="32"/>
      <c r="FT111" s="32"/>
      <c r="FU111" s="32"/>
      <c r="FV111" s="32"/>
      <c r="FW111" s="32"/>
      <c r="FX111" s="32"/>
      <c r="FY111" s="32"/>
      <c r="FZ111" s="32"/>
      <c r="GA111" s="32"/>
      <c r="GB111" s="32"/>
      <c r="GC111" s="32"/>
      <c r="GD111" s="32"/>
      <c r="GE111" s="32"/>
      <c r="GF111" s="32"/>
      <c r="GG111" s="32"/>
      <c r="GH111" s="32"/>
      <c r="GI111" s="32"/>
      <c r="GJ111" s="32"/>
      <c r="GK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</row>
    <row r="112" spans="2:227" s="77" customFormat="1" x14ac:dyDescent="0.3">
      <c r="B112" s="32"/>
      <c r="C112" s="78"/>
      <c r="D112" s="78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</row>
    <row r="113" spans="1:227" s="77" customFormat="1" x14ac:dyDescent="0.3">
      <c r="B113" s="32"/>
      <c r="C113" s="78"/>
      <c r="D113" s="78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</row>
    <row r="114" spans="1:227" s="77" customFormat="1" x14ac:dyDescent="0.3">
      <c r="B114" s="32"/>
      <c r="C114" s="78"/>
      <c r="D114" s="78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32"/>
      <c r="DU114" s="32"/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32"/>
      <c r="EZ114" s="32"/>
      <c r="FA114" s="32"/>
      <c r="FB114" s="32"/>
      <c r="FC114" s="32"/>
      <c r="FD114" s="32"/>
      <c r="FE114" s="32"/>
      <c r="FF114" s="32"/>
      <c r="FG114" s="32"/>
      <c r="FH114" s="32"/>
      <c r="FI114" s="32"/>
      <c r="FJ114" s="32"/>
      <c r="FK114" s="32"/>
      <c r="FL114" s="32"/>
      <c r="FM114" s="32"/>
      <c r="FN114" s="32"/>
      <c r="FO114" s="32"/>
      <c r="FP114" s="32"/>
      <c r="FQ114" s="32"/>
      <c r="FR114" s="32"/>
      <c r="FS114" s="32"/>
      <c r="FT114" s="32"/>
      <c r="FU114" s="32"/>
      <c r="FV114" s="32"/>
      <c r="FW114" s="32"/>
      <c r="FX114" s="32"/>
      <c r="FY114" s="32"/>
      <c r="FZ114" s="32"/>
      <c r="GA114" s="32"/>
      <c r="GB114" s="32"/>
      <c r="GC114" s="32"/>
      <c r="GD114" s="32"/>
      <c r="GE114" s="32"/>
      <c r="GF114" s="32"/>
      <c r="GG114" s="32"/>
      <c r="GH114" s="32"/>
      <c r="GI114" s="32"/>
      <c r="GJ114" s="32"/>
      <c r="GK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</row>
    <row r="115" spans="1:227" s="77" customFormat="1" x14ac:dyDescent="0.3">
      <c r="B115" s="32"/>
      <c r="C115" s="78"/>
      <c r="D115" s="78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</row>
    <row r="116" spans="1:227" s="77" customFormat="1" x14ac:dyDescent="0.3">
      <c r="B116" s="32"/>
      <c r="C116" s="78"/>
      <c r="D116" s="78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</row>
    <row r="117" spans="1:227" s="77" customFormat="1" x14ac:dyDescent="0.3">
      <c r="B117" s="32"/>
      <c r="C117" s="78"/>
      <c r="D117" s="78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</row>
    <row r="118" spans="1:227" s="77" customFormat="1" x14ac:dyDescent="0.3">
      <c r="B118" s="32"/>
      <c r="C118" s="78"/>
      <c r="D118" s="78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</row>
    <row r="119" spans="1:227" s="77" customFormat="1" x14ac:dyDescent="0.3">
      <c r="B119" s="32"/>
      <c r="C119" s="78"/>
      <c r="D119" s="78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</row>
    <row r="120" spans="1:227" s="78" customFormat="1" x14ac:dyDescent="0.3">
      <c r="A120" s="77"/>
      <c r="B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</row>
    <row r="121" spans="1:227" s="78" customFormat="1" x14ac:dyDescent="0.3">
      <c r="A121" s="77"/>
      <c r="B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</row>
    <row r="122" spans="1:227" s="78" customFormat="1" x14ac:dyDescent="0.3">
      <c r="A122" s="77"/>
      <c r="B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</row>
    <row r="123" spans="1:227" s="78" customFormat="1" x14ac:dyDescent="0.3">
      <c r="A123" s="77"/>
      <c r="B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</row>
    <row r="124" spans="1:227" s="78" customFormat="1" x14ac:dyDescent="0.3">
      <c r="A124" s="77"/>
      <c r="B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</row>
    <row r="125" spans="1:227" s="78" customFormat="1" x14ac:dyDescent="0.3">
      <c r="A125" s="77"/>
      <c r="B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</row>
    <row r="126" spans="1:227" s="78" customFormat="1" x14ac:dyDescent="0.3">
      <c r="A126" s="77"/>
      <c r="B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</row>
    <row r="127" spans="1:227" s="78" customFormat="1" x14ac:dyDescent="0.3">
      <c r="A127" s="77"/>
      <c r="B127" s="80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</row>
  </sheetData>
  <mergeCells count="10">
    <mergeCell ref="F18:G18"/>
    <mergeCell ref="F22:G22"/>
    <mergeCell ref="F23:G23"/>
    <mergeCell ref="F28:G28"/>
    <mergeCell ref="A1:G1"/>
    <mergeCell ref="A2:G2"/>
    <mergeCell ref="B3:G3"/>
    <mergeCell ref="B4:G4"/>
    <mergeCell ref="F6:G6"/>
    <mergeCell ref="F17:G17"/>
  </mergeCells>
  <pageMargins left="0.25" right="0.25" top="0.75" bottom="0.75" header="0.3" footer="0.3"/>
  <pageSetup paperSize="5" scale="80" orientation="landscape" useFirstPageNumber="1" r:id="rId1"/>
  <headerFooter alignWithMargins="0">
    <oddFooter>&amp;L&amp;"Arial,Bold"&amp;A
&amp;R&amp;"Arial,Bold"Page 2 of &amp;N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6ADF2-1A57-40BA-9706-BFC86E94C8A0}">
  <sheetPr>
    <pageSetUpPr fitToPage="1"/>
  </sheetPr>
  <dimension ref="A1:D36"/>
  <sheetViews>
    <sheetView zoomScale="90" zoomScaleNormal="90" workbookViewId="0">
      <selection activeCell="C7" sqref="C7"/>
    </sheetView>
  </sheetViews>
  <sheetFormatPr defaultColWidth="9.140625" defaultRowHeight="16.5" x14ac:dyDescent="0.3"/>
  <cols>
    <col min="1" max="1" width="5.7109375" style="993" customWidth="1"/>
    <col min="2" max="2" width="50.7109375" style="993" customWidth="1"/>
    <col min="3" max="3" width="20.85546875" style="1006" customWidth="1"/>
    <col min="4" max="6" width="13.7109375" style="993" customWidth="1"/>
    <col min="7" max="16384" width="9.140625" style="993"/>
  </cols>
  <sheetData>
    <row r="1" spans="1:4" ht="20.100000000000001" customHeight="1" x14ac:dyDescent="0.3">
      <c r="B1" s="1299" t="s">
        <v>1327</v>
      </c>
      <c r="C1" s="1299"/>
      <c r="D1" s="1299"/>
    </row>
    <row r="2" spans="1:4" ht="20.100000000000001" customHeight="1" x14ac:dyDescent="0.3">
      <c r="B2" s="1299" t="s">
        <v>1328</v>
      </c>
      <c r="C2" s="1299"/>
      <c r="D2" s="1299"/>
    </row>
    <row r="3" spans="1:4" ht="24.95" customHeight="1" x14ac:dyDescent="0.3">
      <c r="B3" s="1354" t="s">
        <v>1013</v>
      </c>
      <c r="C3" s="1354"/>
      <c r="D3" s="1354"/>
    </row>
    <row r="4" spans="1:4" ht="24.95" customHeight="1" thickBot="1" x14ac:dyDescent="0.35">
      <c r="B4" s="1353"/>
      <c r="C4" s="1353"/>
    </row>
    <row r="5" spans="1:4" s="997" customFormat="1" ht="59.25" thickBot="1" x14ac:dyDescent="0.35">
      <c r="A5" s="994" t="s">
        <v>67</v>
      </c>
      <c r="B5" s="995" t="s">
        <v>1014</v>
      </c>
      <c r="C5" s="996" t="s">
        <v>1329</v>
      </c>
      <c r="D5" s="996" t="s">
        <v>1016</v>
      </c>
    </row>
    <row r="6" spans="1:4" ht="9" customHeight="1" x14ac:dyDescent="0.3">
      <c r="A6" s="998"/>
      <c r="B6" s="998"/>
      <c r="C6" s="999"/>
      <c r="D6" s="999"/>
    </row>
    <row r="7" spans="1:4" x14ac:dyDescent="0.3">
      <c r="A7" s="1000">
        <v>1</v>
      </c>
      <c r="B7" s="1001" t="s">
        <v>1330</v>
      </c>
      <c r="C7" s="1002">
        <v>0</v>
      </c>
      <c r="D7" s="1003"/>
    </row>
    <row r="8" spans="1:4" x14ac:dyDescent="0.3">
      <c r="A8" s="1000">
        <v>2</v>
      </c>
      <c r="B8" s="1001" t="s">
        <v>1331</v>
      </c>
      <c r="C8" s="1002">
        <v>0</v>
      </c>
      <c r="D8" s="1003"/>
    </row>
    <row r="9" spans="1:4" x14ac:dyDescent="0.3">
      <c r="A9" s="1000">
        <v>3</v>
      </c>
      <c r="B9" s="1001" t="s">
        <v>1332</v>
      </c>
      <c r="C9" s="1002">
        <v>0</v>
      </c>
      <c r="D9" s="1003"/>
    </row>
    <row r="10" spans="1:4" x14ac:dyDescent="0.3">
      <c r="A10" s="1000">
        <v>4</v>
      </c>
      <c r="B10" s="1001" t="s">
        <v>1333</v>
      </c>
      <c r="C10" s="1002">
        <v>0</v>
      </c>
      <c r="D10" s="1003"/>
    </row>
    <row r="11" spans="1:4" x14ac:dyDescent="0.3">
      <c r="A11" s="1000">
        <v>5</v>
      </c>
      <c r="B11" s="1001" t="s">
        <v>1334</v>
      </c>
      <c r="C11" s="1002">
        <v>0</v>
      </c>
      <c r="D11" s="1003"/>
    </row>
    <row r="12" spans="1:4" x14ac:dyDescent="0.3">
      <c r="A12" s="1000">
        <v>6</v>
      </c>
      <c r="B12" s="1001" t="s">
        <v>1335</v>
      </c>
      <c r="C12" s="1002">
        <v>0</v>
      </c>
      <c r="D12" s="1003"/>
    </row>
    <row r="13" spans="1:4" x14ac:dyDescent="0.3">
      <c r="A13" s="1000">
        <v>7</v>
      </c>
      <c r="B13" s="1001" t="s">
        <v>1336</v>
      </c>
      <c r="C13" s="1002">
        <v>0</v>
      </c>
      <c r="D13" s="1003"/>
    </row>
    <row r="14" spans="1:4" x14ac:dyDescent="0.3">
      <c r="A14" s="1000">
        <v>8</v>
      </c>
      <c r="B14" s="1001" t="s">
        <v>1337</v>
      </c>
      <c r="C14" s="1002">
        <v>0</v>
      </c>
      <c r="D14" s="1003"/>
    </row>
    <row r="15" spans="1:4" x14ac:dyDescent="0.3">
      <c r="A15" s="1000">
        <v>9</v>
      </c>
      <c r="B15" s="1001" t="s">
        <v>1338</v>
      </c>
      <c r="C15" s="1002">
        <v>0</v>
      </c>
      <c r="D15" s="1003"/>
    </row>
    <row r="16" spans="1:4" x14ac:dyDescent="0.3">
      <c r="A16" s="1000">
        <v>10</v>
      </c>
      <c r="B16" s="1001" t="s">
        <v>1339</v>
      </c>
      <c r="C16" s="1002">
        <v>0</v>
      </c>
      <c r="D16" s="1003"/>
    </row>
    <row r="17" spans="1:4" x14ac:dyDescent="0.3">
      <c r="A17" s="1000">
        <v>11</v>
      </c>
      <c r="B17" s="1001" t="s">
        <v>1340</v>
      </c>
      <c r="C17" s="1002">
        <v>0</v>
      </c>
      <c r="D17" s="1003"/>
    </row>
    <row r="18" spans="1:4" x14ac:dyDescent="0.3">
      <c r="A18" s="1000">
        <v>12</v>
      </c>
      <c r="B18" s="1001"/>
      <c r="C18" s="1002">
        <v>0</v>
      </c>
      <c r="D18" s="1003"/>
    </row>
    <row r="19" spans="1:4" x14ac:dyDescent="0.3">
      <c r="A19" s="1000">
        <v>13</v>
      </c>
      <c r="B19" s="1001"/>
      <c r="C19" s="1002">
        <v>0</v>
      </c>
      <c r="D19" s="1003"/>
    </row>
    <row r="20" spans="1:4" x14ac:dyDescent="0.3">
      <c r="A20" s="1000">
        <v>14</v>
      </c>
      <c r="B20" s="1001" t="s">
        <v>1025</v>
      </c>
      <c r="C20" s="1002">
        <v>0</v>
      </c>
      <c r="D20" s="1003"/>
    </row>
    <row r="21" spans="1:4" x14ac:dyDescent="0.3">
      <c r="A21" s="1000">
        <v>15</v>
      </c>
      <c r="B21" s="1001"/>
      <c r="C21" s="1002">
        <v>0</v>
      </c>
      <c r="D21" s="1003"/>
    </row>
    <row r="22" spans="1:4" ht="17.25" thickBot="1" x14ac:dyDescent="0.35">
      <c r="A22" s="1004"/>
      <c r="B22" s="1004"/>
      <c r="C22" s="1005"/>
      <c r="D22" s="1005"/>
    </row>
    <row r="26" spans="1:4" x14ac:dyDescent="0.3">
      <c r="A26" s="19"/>
      <c r="B26" s="1269" t="s">
        <v>40</v>
      </c>
      <c r="C26" s="1270"/>
      <c r="D26" s="1271"/>
    </row>
    <row r="27" spans="1:4" x14ac:dyDescent="0.3">
      <c r="A27" s="21">
        <v>1</v>
      </c>
      <c r="B27" s="1294"/>
      <c r="C27" s="1295"/>
      <c r="D27" s="1296"/>
    </row>
    <row r="28" spans="1:4" x14ac:dyDescent="0.3">
      <c r="A28" s="22">
        <v>2</v>
      </c>
      <c r="B28" s="1291"/>
      <c r="C28" s="1292"/>
      <c r="D28" s="1293"/>
    </row>
    <row r="29" spans="1:4" x14ac:dyDescent="0.3">
      <c r="A29" s="22">
        <v>3</v>
      </c>
      <c r="B29" s="1291"/>
      <c r="C29" s="1292"/>
      <c r="D29" s="1293"/>
    </row>
    <row r="30" spans="1:4" x14ac:dyDescent="0.3">
      <c r="A30" s="22">
        <v>4</v>
      </c>
      <c r="B30" s="1291"/>
      <c r="C30" s="1292"/>
      <c r="D30" s="1293"/>
    </row>
    <row r="31" spans="1:4" x14ac:dyDescent="0.3">
      <c r="A31" s="22">
        <v>5</v>
      </c>
      <c r="B31" s="1291"/>
      <c r="C31" s="1292"/>
      <c r="D31" s="1293"/>
    </row>
    <row r="32" spans="1:4" x14ac:dyDescent="0.3">
      <c r="A32" s="22">
        <v>6</v>
      </c>
      <c r="B32" s="1291"/>
      <c r="C32" s="1292"/>
      <c r="D32" s="1293"/>
    </row>
    <row r="33" spans="1:4" x14ac:dyDescent="0.3">
      <c r="A33" s="22">
        <v>7</v>
      </c>
      <c r="B33" s="1294"/>
      <c r="C33" s="1295"/>
      <c r="D33" s="1296"/>
    </row>
    <row r="34" spans="1:4" x14ac:dyDescent="0.3">
      <c r="A34" s="22">
        <v>8</v>
      </c>
      <c r="B34" s="1291"/>
      <c r="C34" s="1292"/>
      <c r="D34" s="1293"/>
    </row>
    <row r="35" spans="1:4" x14ac:dyDescent="0.3">
      <c r="A35" s="22">
        <v>9</v>
      </c>
      <c r="B35" s="1291"/>
      <c r="C35" s="1292"/>
      <c r="D35" s="1293"/>
    </row>
    <row r="36" spans="1:4" x14ac:dyDescent="0.3">
      <c r="A36" s="22">
        <v>10</v>
      </c>
      <c r="B36" s="1291"/>
      <c r="C36" s="1292"/>
      <c r="D36" s="1293"/>
    </row>
  </sheetData>
  <mergeCells count="15">
    <mergeCell ref="B34:D34"/>
    <mergeCell ref="B35:D35"/>
    <mergeCell ref="B36:D36"/>
    <mergeCell ref="B1:D1"/>
    <mergeCell ref="B2:D2"/>
    <mergeCell ref="B3:D3"/>
    <mergeCell ref="B28:D28"/>
    <mergeCell ref="B29:D29"/>
    <mergeCell ref="B30:D30"/>
    <mergeCell ref="B31:D31"/>
    <mergeCell ref="B32:D32"/>
    <mergeCell ref="B33:D33"/>
    <mergeCell ref="B4:C4"/>
    <mergeCell ref="B26:D26"/>
    <mergeCell ref="B27:D27"/>
  </mergeCells>
  <pageMargins left="0.7" right="0.7" top="0.75" bottom="0.75" header="0.3" footer="0.3"/>
  <pageSetup orientation="landscape" horizontalDpi="4294967295" verticalDpi="4294967295" r:id="rId1"/>
  <headerFooter>
    <oddFooter>&amp;L&amp;"Arial,Bold"&amp;A&amp;"Arial,Regular"
&amp;R&amp;"Arial,Bold"Page 7 of &amp;N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2FE1D-50DC-451C-B461-BCC914E328C2}">
  <sheetPr>
    <pageSetUpPr fitToPage="1"/>
  </sheetPr>
  <dimension ref="A1:O36"/>
  <sheetViews>
    <sheetView zoomScale="90" zoomScaleNormal="90" workbookViewId="0">
      <selection activeCell="O6" sqref="O6"/>
    </sheetView>
  </sheetViews>
  <sheetFormatPr defaultColWidth="9.140625" defaultRowHeight="16.5" x14ac:dyDescent="0.3"/>
  <cols>
    <col min="1" max="1" width="5.7109375" style="993" customWidth="1"/>
    <col min="2" max="2" width="50.7109375" style="993" customWidth="1"/>
    <col min="3" max="3" width="13.7109375" style="993" customWidth="1"/>
    <col min="4" max="6" width="13.7109375" style="1006" customWidth="1"/>
    <col min="7" max="18" width="13.7109375" style="993" customWidth="1"/>
    <col min="19" max="16384" width="9.140625" style="993"/>
  </cols>
  <sheetData>
    <row r="1" spans="1:15" ht="20.100000000000001" customHeight="1" x14ac:dyDescent="0.3">
      <c r="B1" s="1299" t="s">
        <v>1341</v>
      </c>
      <c r="C1" s="1299"/>
      <c r="D1" s="1299"/>
      <c r="E1" s="1299"/>
      <c r="F1" s="1299"/>
      <c r="G1" s="1299"/>
      <c r="H1" s="1299"/>
      <c r="I1" s="1299"/>
      <c r="J1" s="1299"/>
      <c r="K1" s="1299"/>
      <c r="L1" s="1299"/>
      <c r="M1" s="1299"/>
      <c r="N1" s="1299"/>
      <c r="O1" s="1299"/>
    </row>
    <row r="2" spans="1:15" ht="20.100000000000001" customHeight="1" x14ac:dyDescent="0.3">
      <c r="B2" s="1299" t="s">
        <v>1342</v>
      </c>
      <c r="C2" s="1299"/>
      <c r="D2" s="1299"/>
      <c r="E2" s="1299"/>
      <c r="F2" s="1299"/>
      <c r="G2" s="1299"/>
      <c r="H2" s="1299"/>
      <c r="I2" s="1299"/>
      <c r="J2" s="1299"/>
      <c r="K2" s="1299"/>
      <c r="L2" s="1299"/>
      <c r="M2" s="1299"/>
      <c r="N2" s="1299"/>
      <c r="O2" s="1299"/>
    </row>
    <row r="3" spans="1:15" ht="24.95" customHeight="1" x14ac:dyDescent="0.3">
      <c r="B3" s="1354" t="s">
        <v>1013</v>
      </c>
      <c r="C3" s="1354"/>
      <c r="D3" s="1299"/>
      <c r="E3" s="1299"/>
      <c r="F3" s="1299"/>
      <c r="G3" s="1299"/>
      <c r="H3" s="1299"/>
      <c r="I3" s="1299"/>
      <c r="J3" s="1299"/>
      <c r="K3" s="1299"/>
      <c r="L3" s="1299"/>
      <c r="M3" s="1299"/>
      <c r="N3" s="1299"/>
      <c r="O3" s="1299"/>
    </row>
    <row r="4" spans="1:15" ht="24.95" customHeight="1" thickBot="1" x14ac:dyDescent="0.35">
      <c r="B4" s="1353"/>
      <c r="C4" s="1353"/>
      <c r="D4" s="1353"/>
      <c r="E4" s="1353"/>
      <c r="F4" s="1353"/>
      <c r="G4" s="1353"/>
      <c r="H4" s="1353"/>
      <c r="I4" s="1353"/>
      <c r="J4" s="1353"/>
      <c r="K4" s="1353"/>
      <c r="L4" s="1353"/>
      <c r="M4" s="1353"/>
      <c r="N4" s="1353"/>
      <c r="O4" s="1353"/>
    </row>
    <row r="5" spans="1:15" s="997" customFormat="1" ht="33.950000000000003" customHeight="1" thickBot="1" x14ac:dyDescent="0.35">
      <c r="A5" s="994" t="s">
        <v>67</v>
      </c>
      <c r="B5" s="995" t="s">
        <v>1014</v>
      </c>
      <c r="C5" s="996" t="s">
        <v>1016</v>
      </c>
      <c r="D5" s="996" t="s">
        <v>1028</v>
      </c>
      <c r="E5" s="996" t="s">
        <v>1029</v>
      </c>
      <c r="F5" s="996" t="s">
        <v>1030</v>
      </c>
      <c r="G5" s="996" t="s">
        <v>1031</v>
      </c>
      <c r="H5" s="996" t="s">
        <v>1032</v>
      </c>
      <c r="I5" s="996" t="s">
        <v>1033</v>
      </c>
      <c r="J5" s="996" t="s">
        <v>1034</v>
      </c>
      <c r="K5" s="996" t="s">
        <v>1035</v>
      </c>
      <c r="L5" s="996" t="s">
        <v>1036</v>
      </c>
      <c r="M5" s="996" t="s">
        <v>1037</v>
      </c>
      <c r="N5" s="996" t="s">
        <v>1038</v>
      </c>
      <c r="O5" s="996" t="s">
        <v>1343</v>
      </c>
    </row>
    <row r="6" spans="1:15" ht="9" customHeight="1" x14ac:dyDescent="0.3">
      <c r="A6" s="998"/>
      <c r="B6" s="998"/>
      <c r="C6" s="1007"/>
      <c r="D6" s="999"/>
      <c r="E6" s="999"/>
      <c r="F6" s="999"/>
      <c r="G6" s="999"/>
      <c r="H6" s="999"/>
      <c r="I6" s="999"/>
      <c r="J6" s="999"/>
      <c r="K6" s="999"/>
      <c r="L6" s="999"/>
      <c r="M6" s="999"/>
      <c r="N6" s="999"/>
      <c r="O6" s="999"/>
    </row>
    <row r="7" spans="1:15" x14ac:dyDescent="0.3">
      <c r="A7" s="1000">
        <v>1</v>
      </c>
      <c r="B7" s="1001" t="s">
        <v>1330</v>
      </c>
      <c r="C7" s="1008"/>
      <c r="D7" s="1009"/>
      <c r="E7" s="1009"/>
      <c r="F7" s="1009"/>
      <c r="G7" s="1009"/>
      <c r="H7" s="1009"/>
      <c r="I7" s="1009"/>
      <c r="J7" s="1009"/>
      <c r="K7" s="1009"/>
      <c r="L7" s="1009"/>
      <c r="M7" s="1009"/>
      <c r="N7" s="1009"/>
      <c r="O7" s="1009"/>
    </row>
    <row r="8" spans="1:15" x14ac:dyDescent="0.3">
      <c r="A8" s="1000">
        <v>2</v>
      </c>
      <c r="B8" s="1001" t="s">
        <v>1331</v>
      </c>
      <c r="C8" s="1008"/>
      <c r="D8" s="1009"/>
      <c r="E8" s="1009"/>
      <c r="F8" s="1009"/>
      <c r="G8" s="1009"/>
      <c r="H8" s="1009"/>
      <c r="I8" s="1009"/>
      <c r="J8" s="1009"/>
      <c r="K8" s="1009"/>
      <c r="L8" s="1009"/>
      <c r="M8" s="1009"/>
      <c r="N8" s="1009"/>
      <c r="O8" s="1009"/>
    </row>
    <row r="9" spans="1:15" x14ac:dyDescent="0.3">
      <c r="A9" s="1000">
        <v>3</v>
      </c>
      <c r="B9" s="1001" t="s">
        <v>1332</v>
      </c>
      <c r="C9" s="1008"/>
      <c r="D9" s="1009"/>
      <c r="E9" s="1009"/>
      <c r="F9" s="1009"/>
      <c r="G9" s="1009"/>
      <c r="H9" s="1009"/>
      <c r="I9" s="1009"/>
      <c r="J9" s="1009"/>
      <c r="K9" s="1009"/>
      <c r="L9" s="1009"/>
      <c r="M9" s="1009"/>
      <c r="N9" s="1009"/>
      <c r="O9" s="1009"/>
    </row>
    <row r="10" spans="1:15" x14ac:dyDescent="0.3">
      <c r="A10" s="1000">
        <v>4</v>
      </c>
      <c r="B10" s="1001" t="s">
        <v>1333</v>
      </c>
      <c r="C10" s="1008"/>
      <c r="D10" s="1009"/>
      <c r="E10" s="1009"/>
      <c r="F10" s="1009"/>
      <c r="G10" s="1009"/>
      <c r="H10" s="1009"/>
      <c r="I10" s="1009"/>
      <c r="J10" s="1009"/>
      <c r="K10" s="1009"/>
      <c r="L10" s="1009"/>
      <c r="M10" s="1009"/>
      <c r="N10" s="1009"/>
      <c r="O10" s="1009"/>
    </row>
    <row r="11" spans="1:15" x14ac:dyDescent="0.3">
      <c r="A11" s="1000">
        <v>5</v>
      </c>
      <c r="B11" s="1001" t="s">
        <v>1334</v>
      </c>
      <c r="C11" s="1008"/>
      <c r="D11" s="1009"/>
      <c r="E11" s="1009"/>
      <c r="F11" s="1009"/>
      <c r="G11" s="1009"/>
      <c r="H11" s="1009"/>
      <c r="I11" s="1009"/>
      <c r="J11" s="1009"/>
      <c r="K11" s="1009"/>
      <c r="L11" s="1009"/>
      <c r="M11" s="1009"/>
      <c r="N11" s="1009"/>
      <c r="O11" s="1009"/>
    </row>
    <row r="12" spans="1:15" x14ac:dyDescent="0.3">
      <c r="A12" s="1000">
        <v>6</v>
      </c>
      <c r="B12" s="1001" t="s">
        <v>1335</v>
      </c>
      <c r="C12" s="1008"/>
      <c r="D12" s="1009"/>
      <c r="E12" s="1009"/>
      <c r="F12" s="1009"/>
      <c r="G12" s="1009"/>
      <c r="H12" s="1009"/>
      <c r="I12" s="1009"/>
      <c r="J12" s="1009"/>
      <c r="K12" s="1009"/>
      <c r="L12" s="1009"/>
      <c r="M12" s="1009"/>
      <c r="N12" s="1009"/>
      <c r="O12" s="1009"/>
    </row>
    <row r="13" spans="1:15" x14ac:dyDescent="0.3">
      <c r="A13" s="1000">
        <v>7</v>
      </c>
      <c r="B13" s="1001" t="s">
        <v>1336</v>
      </c>
      <c r="C13" s="1008"/>
      <c r="D13" s="1009"/>
      <c r="E13" s="1009"/>
      <c r="F13" s="1009"/>
      <c r="G13" s="1009"/>
      <c r="H13" s="1009"/>
      <c r="I13" s="1009"/>
      <c r="J13" s="1009"/>
      <c r="K13" s="1009"/>
      <c r="L13" s="1009"/>
      <c r="M13" s="1009"/>
      <c r="N13" s="1009"/>
      <c r="O13" s="1009"/>
    </row>
    <row r="14" spans="1:15" x14ac:dyDescent="0.3">
      <c r="A14" s="1000">
        <v>8</v>
      </c>
      <c r="B14" s="1001" t="s">
        <v>1337</v>
      </c>
      <c r="C14" s="1008"/>
      <c r="D14" s="1009"/>
      <c r="E14" s="1009"/>
      <c r="F14" s="1009"/>
      <c r="G14" s="1009"/>
      <c r="H14" s="1009"/>
      <c r="I14" s="1009"/>
      <c r="J14" s="1009"/>
      <c r="K14" s="1009"/>
      <c r="L14" s="1009"/>
      <c r="M14" s="1009"/>
      <c r="N14" s="1009"/>
      <c r="O14" s="1009"/>
    </row>
    <row r="15" spans="1:15" x14ac:dyDescent="0.3">
      <c r="A15" s="1000">
        <v>9</v>
      </c>
      <c r="B15" s="1001" t="s">
        <v>1338</v>
      </c>
      <c r="C15" s="1008"/>
      <c r="D15" s="1009"/>
      <c r="E15" s="1009"/>
      <c r="F15" s="1009"/>
      <c r="G15" s="1009"/>
      <c r="H15" s="1009"/>
      <c r="I15" s="1009"/>
      <c r="J15" s="1009"/>
      <c r="K15" s="1009"/>
      <c r="L15" s="1009"/>
      <c r="M15" s="1009"/>
      <c r="N15" s="1009"/>
      <c r="O15" s="1009"/>
    </row>
    <row r="16" spans="1:15" x14ac:dyDescent="0.3">
      <c r="A16" s="1000">
        <v>10</v>
      </c>
      <c r="B16" s="1001" t="s">
        <v>1339</v>
      </c>
      <c r="C16" s="1008"/>
      <c r="D16" s="1009"/>
      <c r="E16" s="1009"/>
      <c r="F16" s="1009"/>
      <c r="G16" s="1009"/>
      <c r="H16" s="1009"/>
      <c r="I16" s="1009"/>
      <c r="J16" s="1009"/>
      <c r="K16" s="1009"/>
      <c r="L16" s="1009"/>
      <c r="M16" s="1009"/>
      <c r="N16" s="1009"/>
      <c r="O16" s="1009"/>
    </row>
    <row r="17" spans="1:15" x14ac:dyDescent="0.3">
      <c r="A17" s="1000">
        <v>11</v>
      </c>
      <c r="B17" s="1001" t="s">
        <v>1340</v>
      </c>
      <c r="C17" s="1008"/>
      <c r="D17" s="1009"/>
      <c r="E17" s="1009"/>
      <c r="F17" s="1009"/>
      <c r="G17" s="1009"/>
      <c r="H17" s="1009"/>
      <c r="I17" s="1009"/>
      <c r="J17" s="1009"/>
      <c r="K17" s="1009"/>
      <c r="L17" s="1009"/>
      <c r="M17" s="1009"/>
      <c r="N17" s="1009"/>
      <c r="O17" s="1009"/>
    </row>
    <row r="18" spans="1:15" x14ac:dyDescent="0.3">
      <c r="A18" s="1000">
        <v>12</v>
      </c>
      <c r="B18" s="1001"/>
      <c r="C18" s="1008"/>
      <c r="D18" s="1009"/>
      <c r="E18" s="1009"/>
      <c r="F18" s="1009"/>
      <c r="G18" s="1009"/>
      <c r="H18" s="1009"/>
      <c r="I18" s="1009"/>
      <c r="J18" s="1009"/>
      <c r="K18" s="1009"/>
      <c r="L18" s="1009"/>
      <c r="M18" s="1009"/>
      <c r="N18" s="1009"/>
      <c r="O18" s="1009"/>
    </row>
    <row r="19" spans="1:15" x14ac:dyDescent="0.3">
      <c r="A19" s="1000">
        <v>13</v>
      </c>
      <c r="B19" s="1001"/>
      <c r="C19" s="1008"/>
      <c r="D19" s="1009"/>
      <c r="E19" s="1009"/>
      <c r="F19" s="1009"/>
      <c r="G19" s="1009"/>
      <c r="H19" s="1009"/>
      <c r="I19" s="1009"/>
      <c r="J19" s="1009"/>
      <c r="K19" s="1009"/>
      <c r="L19" s="1009"/>
      <c r="M19" s="1009"/>
      <c r="N19" s="1009"/>
      <c r="O19" s="1009"/>
    </row>
    <row r="20" spans="1:15" x14ac:dyDescent="0.3">
      <c r="A20" s="1000">
        <v>14</v>
      </c>
      <c r="B20" s="1001" t="s">
        <v>1025</v>
      </c>
      <c r="C20" s="1008"/>
      <c r="D20" s="1009"/>
      <c r="E20" s="1009"/>
      <c r="F20" s="1009"/>
      <c r="G20" s="1009"/>
      <c r="H20" s="1009"/>
      <c r="I20" s="1009"/>
      <c r="J20" s="1009"/>
      <c r="K20" s="1009"/>
      <c r="L20" s="1009"/>
      <c r="M20" s="1009"/>
      <c r="N20" s="1009"/>
      <c r="O20" s="1009"/>
    </row>
    <row r="21" spans="1:15" x14ac:dyDescent="0.3">
      <c r="A21" s="1000">
        <v>15</v>
      </c>
      <c r="B21" s="1001"/>
      <c r="C21" s="1008"/>
      <c r="D21" s="1009"/>
      <c r="E21" s="1009"/>
      <c r="F21" s="1009"/>
      <c r="G21" s="1009"/>
      <c r="H21" s="1009"/>
      <c r="I21" s="1009"/>
      <c r="J21" s="1009"/>
      <c r="K21" s="1009"/>
      <c r="L21" s="1009"/>
      <c r="M21" s="1009"/>
      <c r="N21" s="1009"/>
      <c r="O21" s="1009"/>
    </row>
    <row r="22" spans="1:15" ht="17.25" thickBot="1" x14ac:dyDescent="0.35">
      <c r="A22" s="1004"/>
      <c r="B22" s="1004"/>
      <c r="C22" s="1010"/>
      <c r="D22" s="1005"/>
      <c r="E22" s="1005"/>
      <c r="F22" s="1005"/>
      <c r="G22" s="1005"/>
      <c r="H22" s="1005"/>
      <c r="I22" s="1005"/>
      <c r="J22" s="1005"/>
      <c r="K22" s="1005"/>
      <c r="L22" s="1005"/>
      <c r="M22" s="1005"/>
      <c r="N22" s="1005"/>
      <c r="O22" s="1005"/>
    </row>
    <row r="26" spans="1:15" x14ac:dyDescent="0.3">
      <c r="A26" s="19"/>
      <c r="B26" s="1269" t="s">
        <v>40</v>
      </c>
      <c r="C26" s="1270"/>
      <c r="D26" s="1270"/>
      <c r="E26" s="1271"/>
    </row>
    <row r="27" spans="1:15" x14ac:dyDescent="0.3">
      <c r="A27" s="21">
        <v>1</v>
      </c>
      <c r="B27" s="1294"/>
      <c r="C27" s="1295"/>
      <c r="D27" s="1295"/>
      <c r="E27" s="1296"/>
    </row>
    <row r="28" spans="1:15" x14ac:dyDescent="0.3">
      <c r="A28" s="22">
        <v>2</v>
      </c>
      <c r="B28" s="1291"/>
      <c r="C28" s="1292"/>
      <c r="D28" s="1292"/>
      <c r="E28" s="1293"/>
    </row>
    <row r="29" spans="1:15" x14ac:dyDescent="0.3">
      <c r="A29" s="22">
        <v>3</v>
      </c>
      <c r="B29" s="1291"/>
      <c r="C29" s="1292"/>
      <c r="D29" s="1292"/>
      <c r="E29" s="1293"/>
    </row>
    <row r="30" spans="1:15" x14ac:dyDescent="0.3">
      <c r="A30" s="22">
        <v>4</v>
      </c>
      <c r="B30" s="1291"/>
      <c r="C30" s="1292"/>
      <c r="D30" s="1292"/>
      <c r="E30" s="1293"/>
    </row>
    <row r="31" spans="1:15" x14ac:dyDescent="0.3">
      <c r="A31" s="22">
        <v>5</v>
      </c>
      <c r="B31" s="1291"/>
      <c r="C31" s="1292"/>
      <c r="D31" s="1292"/>
      <c r="E31" s="1293"/>
    </row>
    <row r="32" spans="1:15" x14ac:dyDescent="0.3">
      <c r="A32" s="22">
        <v>6</v>
      </c>
      <c r="B32" s="1291"/>
      <c r="C32" s="1292"/>
      <c r="D32" s="1292"/>
      <c r="E32" s="1293"/>
    </row>
    <row r="33" spans="1:5" x14ac:dyDescent="0.3">
      <c r="A33" s="22">
        <v>7</v>
      </c>
      <c r="B33" s="1294"/>
      <c r="C33" s="1295"/>
      <c r="D33" s="1295"/>
      <c r="E33" s="1296"/>
    </row>
    <row r="34" spans="1:5" x14ac:dyDescent="0.3">
      <c r="A34" s="22">
        <v>8</v>
      </c>
      <c r="B34" s="1291"/>
      <c r="C34" s="1292"/>
      <c r="D34" s="1292"/>
      <c r="E34" s="1293"/>
    </row>
    <row r="35" spans="1:5" x14ac:dyDescent="0.3">
      <c r="A35" s="22">
        <v>9</v>
      </c>
      <c r="B35" s="1291"/>
      <c r="C35" s="1292"/>
      <c r="D35" s="1292"/>
      <c r="E35" s="1293"/>
    </row>
    <row r="36" spans="1:5" x14ac:dyDescent="0.3">
      <c r="A36" s="22">
        <v>10</v>
      </c>
      <c r="B36" s="1291"/>
      <c r="C36" s="1292"/>
      <c r="D36" s="1292"/>
      <c r="E36" s="1293"/>
    </row>
  </sheetData>
  <mergeCells count="15">
    <mergeCell ref="B34:E34"/>
    <mergeCell ref="B35:E35"/>
    <mergeCell ref="B36:E36"/>
    <mergeCell ref="B28:E28"/>
    <mergeCell ref="B29:E29"/>
    <mergeCell ref="B30:E30"/>
    <mergeCell ref="B31:E31"/>
    <mergeCell ref="B32:E32"/>
    <mergeCell ref="B33:E33"/>
    <mergeCell ref="B27:E27"/>
    <mergeCell ref="B1:O1"/>
    <mergeCell ref="B2:O2"/>
    <mergeCell ref="B3:O3"/>
    <mergeCell ref="B4:O4"/>
    <mergeCell ref="B26:E26"/>
  </mergeCells>
  <pageMargins left="0.7" right="0.7" top="0.75" bottom="0.75" header="0.3" footer="0.3"/>
  <pageSetup orientation="landscape" horizontalDpi="4294967295" verticalDpi="4294967295" r:id="rId1"/>
  <headerFooter>
    <oddFooter>&amp;L&amp;"Arial,Bold"&amp;A&amp;"Arial,Regular"
&amp;R&amp;"Arial,Bold"Page 7 of &amp;N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FC6B6-56BA-4454-A0A9-4FBC34917B74}">
  <sheetPr>
    <tabColor theme="2"/>
  </sheetPr>
  <dimension ref="A1:IC143"/>
  <sheetViews>
    <sheetView zoomScale="90" zoomScaleNormal="90" zoomScaleSheetLayoutView="178" workbookViewId="0">
      <pane xSplit="2" ySplit="4" topLeftCell="C5" activePane="bottomRight" state="frozen"/>
      <selection pane="topRight" activeCell="R31" sqref="R31"/>
      <selection pane="bottomLeft" activeCell="R31" sqref="R31"/>
      <selection pane="bottomRight" activeCell="C6" sqref="C6"/>
    </sheetView>
  </sheetViews>
  <sheetFormatPr defaultColWidth="9.140625" defaultRowHeight="14.25" x14ac:dyDescent="0.3"/>
  <cols>
    <col min="1" max="1" width="5.7109375" style="77" customWidth="1"/>
    <col min="2" max="2" width="50.7109375" style="32" customWidth="1"/>
    <col min="3" max="3" width="20.7109375" style="32" customWidth="1"/>
    <col min="4" max="5" width="13.7109375" style="78" customWidth="1"/>
    <col min="6" max="6" width="14.28515625" style="78" customWidth="1"/>
    <col min="7" max="7" width="15.28515625" style="78" bestFit="1" customWidth="1"/>
    <col min="8" max="8" width="13.7109375" style="78" customWidth="1"/>
    <col min="9" max="9" width="14.7109375" style="78" customWidth="1"/>
    <col min="10" max="16" width="13.7109375" style="32" customWidth="1"/>
    <col min="17" max="17" width="14.7109375" style="32" customWidth="1"/>
    <col min="18" max="20" width="13.7109375" style="32" customWidth="1"/>
    <col min="21" max="16384" width="9.140625" style="32"/>
  </cols>
  <sheetData>
    <row r="1" spans="1:19" s="26" customFormat="1" ht="20.100000000000001" customHeight="1" x14ac:dyDescent="0.3">
      <c r="A1" s="1377" t="s">
        <v>1344</v>
      </c>
      <c r="B1" s="1377"/>
      <c r="C1" s="1377"/>
      <c r="D1" s="1377"/>
      <c r="E1" s="1377"/>
      <c r="F1" s="1377"/>
      <c r="G1" s="1377"/>
      <c r="H1" s="1377"/>
      <c r="I1" s="1377"/>
      <c r="J1" s="1377"/>
      <c r="K1" s="1377"/>
      <c r="L1" s="1377"/>
      <c r="M1" s="1377"/>
      <c r="N1" s="1377"/>
      <c r="O1" s="1377"/>
      <c r="P1" s="1377"/>
      <c r="Q1" s="1377"/>
    </row>
    <row r="2" spans="1:19" s="26" customFormat="1" ht="24" customHeight="1" x14ac:dyDescent="0.3">
      <c r="A2" s="1377" t="s">
        <v>1345</v>
      </c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</row>
    <row r="3" spans="1:19" s="26" customFormat="1" ht="20.100000000000001" customHeight="1" thickBot="1" x14ac:dyDescent="0.35">
      <c r="A3" s="27"/>
      <c r="B3" s="27"/>
      <c r="C3" s="27"/>
      <c r="D3" s="27"/>
      <c r="E3" s="27"/>
      <c r="F3" s="27"/>
      <c r="G3" s="27"/>
      <c r="H3" s="27"/>
      <c r="I3" s="27"/>
    </row>
    <row r="4" spans="1:19" s="28" customFormat="1" ht="72.75" thickBot="1" x14ac:dyDescent="0.3">
      <c r="A4" s="99" t="s">
        <v>67</v>
      </c>
      <c r="B4" s="99" t="s">
        <v>966</v>
      </c>
      <c r="C4" s="99" t="s">
        <v>1346</v>
      </c>
      <c r="D4" s="101" t="s">
        <v>1042</v>
      </c>
      <c r="E4" s="101" t="s">
        <v>135</v>
      </c>
      <c r="F4" s="101" t="s">
        <v>1347</v>
      </c>
      <c r="G4" s="101" t="s">
        <v>1044</v>
      </c>
      <c r="H4" s="101" t="s">
        <v>1045</v>
      </c>
      <c r="I4" s="101" t="s">
        <v>1046</v>
      </c>
      <c r="J4" s="101" t="s">
        <v>931</v>
      </c>
      <c r="K4" s="101" t="s">
        <v>932</v>
      </c>
      <c r="L4" s="97" t="s">
        <v>933</v>
      </c>
      <c r="M4" s="97" t="s">
        <v>934</v>
      </c>
      <c r="N4" s="97" t="s">
        <v>935</v>
      </c>
      <c r="O4" s="97" t="s">
        <v>936</v>
      </c>
      <c r="P4" s="97" t="s">
        <v>969</v>
      </c>
      <c r="Q4" s="101" t="s">
        <v>1047</v>
      </c>
      <c r="S4" s="132" t="s">
        <v>128</v>
      </c>
    </row>
    <row r="5" spans="1:19" s="28" customFormat="1" ht="16.5" customHeight="1" x14ac:dyDescent="0.25">
      <c r="A5" s="177"/>
      <c r="B5" s="178" t="s">
        <v>1048</v>
      </c>
      <c r="C5" s="1374"/>
      <c r="D5" s="1375"/>
      <c r="E5" s="1375"/>
      <c r="F5" s="1375"/>
      <c r="G5" s="1375"/>
      <c r="H5" s="1375"/>
      <c r="I5" s="1376"/>
      <c r="J5" s="1378"/>
      <c r="K5" s="1349"/>
      <c r="L5" s="1349"/>
      <c r="M5" s="1349"/>
      <c r="N5" s="1349"/>
      <c r="O5" s="1349"/>
      <c r="P5" s="1349"/>
      <c r="Q5" s="1350"/>
      <c r="S5" s="132">
        <f>168</f>
        <v>168</v>
      </c>
    </row>
    <row r="6" spans="1:19" x14ac:dyDescent="0.3">
      <c r="A6" s="91"/>
      <c r="B6" s="92" t="s">
        <v>1049</v>
      </c>
      <c r="C6" s="285"/>
      <c r="D6" s="637"/>
      <c r="E6" s="635"/>
      <c r="F6" s="1011"/>
      <c r="G6" s="630"/>
      <c r="H6" s="631"/>
      <c r="I6" s="622"/>
      <c r="J6" s="31">
        <f>$I6</f>
        <v>0</v>
      </c>
      <c r="K6" s="31"/>
      <c r="L6" s="31"/>
      <c r="M6" s="31"/>
      <c r="N6" s="31"/>
      <c r="O6" s="31"/>
      <c r="P6" s="31"/>
      <c r="Q6" s="31">
        <f>SUM(J6:P6)</f>
        <v>0</v>
      </c>
      <c r="R6" s="36"/>
    </row>
    <row r="7" spans="1:19" x14ac:dyDescent="0.3">
      <c r="A7" s="91"/>
      <c r="B7" s="92"/>
      <c r="C7" s="285"/>
      <c r="D7" s="637"/>
      <c r="E7" s="635"/>
      <c r="F7" s="1011"/>
      <c r="G7" s="630"/>
      <c r="H7" s="631"/>
      <c r="I7" s="631"/>
      <c r="J7" s="31">
        <f t="shared" ref="J7:J10" si="0">$I7</f>
        <v>0</v>
      </c>
      <c r="K7" s="31"/>
      <c r="L7" s="31"/>
      <c r="M7" s="31"/>
      <c r="N7" s="31"/>
      <c r="O7" s="31"/>
      <c r="P7" s="31"/>
      <c r="Q7" s="31">
        <f>SUM(J7:P7)</f>
        <v>0</v>
      </c>
      <c r="R7" s="36"/>
    </row>
    <row r="8" spans="1:19" x14ac:dyDescent="0.3">
      <c r="A8" s="93"/>
      <c r="B8" s="92"/>
      <c r="C8" s="285"/>
      <c r="D8" s="637"/>
      <c r="E8" s="635"/>
      <c r="F8" s="1011"/>
      <c r="G8" s="630"/>
      <c r="H8" s="631"/>
      <c r="I8" s="631"/>
      <c r="J8" s="31">
        <f t="shared" si="0"/>
        <v>0</v>
      </c>
      <c r="K8" s="31"/>
      <c r="L8" s="31"/>
      <c r="M8" s="31"/>
      <c r="N8" s="31"/>
      <c r="O8" s="31"/>
      <c r="P8" s="31"/>
      <c r="Q8" s="31">
        <f>SUM(J8:P8)</f>
        <v>0</v>
      </c>
      <c r="R8" s="36"/>
    </row>
    <row r="9" spans="1:19" x14ac:dyDescent="0.3">
      <c r="A9" s="93"/>
      <c r="B9" s="92"/>
      <c r="C9" s="285"/>
      <c r="D9" s="637"/>
      <c r="E9" s="635"/>
      <c r="F9" s="1011"/>
      <c r="G9" s="630"/>
      <c r="H9" s="631"/>
      <c r="I9" s="631"/>
      <c r="J9" s="31">
        <f t="shared" si="0"/>
        <v>0</v>
      </c>
      <c r="K9" s="31"/>
      <c r="L9" s="31"/>
      <c r="M9" s="31"/>
      <c r="N9" s="31"/>
      <c r="O9" s="31"/>
      <c r="P9" s="31"/>
      <c r="Q9" s="31">
        <f>SUM(J9:P9)</f>
        <v>0</v>
      </c>
      <c r="R9" s="36"/>
    </row>
    <row r="10" spans="1:19" x14ac:dyDescent="0.3">
      <c r="A10" s="91"/>
      <c r="B10" s="92"/>
      <c r="C10" s="285"/>
      <c r="D10" s="637"/>
      <c r="E10" s="635"/>
      <c r="F10" s="1011"/>
      <c r="G10" s="630"/>
      <c r="H10" s="631"/>
      <c r="I10" s="631"/>
      <c r="J10" s="31">
        <f t="shared" si="0"/>
        <v>0</v>
      </c>
      <c r="K10" s="31"/>
      <c r="L10" s="31"/>
      <c r="M10" s="31"/>
      <c r="N10" s="31"/>
      <c r="O10" s="31"/>
      <c r="P10" s="31"/>
      <c r="Q10" s="31">
        <f>SUM(J10:P10)</f>
        <v>0</v>
      </c>
      <c r="R10" s="36"/>
    </row>
    <row r="11" spans="1:19" ht="15.75" x14ac:dyDescent="0.3">
      <c r="A11" s="40"/>
      <c r="B11" s="41" t="s">
        <v>1050</v>
      </c>
      <c r="C11" s="41"/>
      <c r="D11" s="623"/>
      <c r="E11" s="624"/>
      <c r="F11" s="625"/>
      <c r="G11" s="625"/>
      <c r="H11" s="626"/>
      <c r="I11" s="625">
        <f t="shared" ref="I11" si="1">SUM(I4:I10)</f>
        <v>0</v>
      </c>
      <c r="J11" s="90">
        <f t="shared" ref="J11:Q11" si="2">SUM(J6:J10)</f>
        <v>0</v>
      </c>
      <c r="K11" s="90"/>
      <c r="L11" s="90"/>
      <c r="M11" s="90"/>
      <c r="N11" s="90"/>
      <c r="O11" s="90"/>
      <c r="P11" s="90"/>
      <c r="Q11" s="90">
        <f t="shared" si="2"/>
        <v>0</v>
      </c>
      <c r="R11" s="36"/>
    </row>
    <row r="12" spans="1:19" s="28" customFormat="1" ht="16.5" customHeight="1" x14ac:dyDescent="0.25">
      <c r="A12" s="177"/>
      <c r="B12" s="178" t="s">
        <v>1051</v>
      </c>
      <c r="C12" s="1374"/>
      <c r="D12" s="1375"/>
      <c r="E12" s="1375"/>
      <c r="F12" s="1375"/>
      <c r="G12" s="1375"/>
      <c r="H12" s="1375"/>
      <c r="I12" s="1376"/>
      <c r="J12" s="1378"/>
      <c r="K12" s="1349"/>
      <c r="L12" s="1349"/>
      <c r="M12" s="1349"/>
      <c r="N12" s="1349"/>
      <c r="O12" s="1349"/>
      <c r="P12" s="1349"/>
      <c r="Q12" s="1350"/>
    </row>
    <row r="13" spans="1:19" x14ac:dyDescent="0.3">
      <c r="A13" s="91"/>
      <c r="B13" s="92" t="s">
        <v>1052</v>
      </c>
      <c r="C13" s="92"/>
      <c r="D13" s="634"/>
      <c r="E13" s="635">
        <f t="shared" ref="E13:E19" si="3">D13*$S$5</f>
        <v>0</v>
      </c>
      <c r="F13" s="1012"/>
      <c r="G13" s="630">
        <f>E13*F13</f>
        <v>0</v>
      </c>
      <c r="H13" s="631">
        <f>E13*12</f>
        <v>0</v>
      </c>
      <c r="I13" s="630">
        <f>F13*H13</f>
        <v>0</v>
      </c>
      <c r="J13" s="31">
        <v>0</v>
      </c>
      <c r="K13" s="31">
        <f>$I13</f>
        <v>0</v>
      </c>
      <c r="L13" s="31">
        <f t="shared" ref="L13:P19" si="4">$I13</f>
        <v>0</v>
      </c>
      <c r="M13" s="31">
        <f t="shared" si="4"/>
        <v>0</v>
      </c>
      <c r="N13" s="31">
        <f t="shared" si="4"/>
        <v>0</v>
      </c>
      <c r="O13" s="31">
        <f t="shared" si="4"/>
        <v>0</v>
      </c>
      <c r="P13" s="31">
        <f t="shared" si="4"/>
        <v>0</v>
      </c>
      <c r="Q13" s="31">
        <f t="shared" ref="Q13:Q19" si="5">SUM(J13:P13)</f>
        <v>0</v>
      </c>
      <c r="R13" s="36"/>
    </row>
    <row r="14" spans="1:19" x14ac:dyDescent="0.3">
      <c r="A14" s="91"/>
      <c r="B14" s="92" t="s">
        <v>1053</v>
      </c>
      <c r="C14" s="92"/>
      <c r="D14" s="634"/>
      <c r="E14" s="635">
        <f t="shared" si="3"/>
        <v>0</v>
      </c>
      <c r="F14" s="1012"/>
      <c r="G14" s="630">
        <f t="shared" ref="G14:G19" si="6">E14*F14</f>
        <v>0</v>
      </c>
      <c r="H14" s="631">
        <f t="shared" ref="H14:H19" si="7">E14*12</f>
        <v>0</v>
      </c>
      <c r="I14" s="630">
        <f t="shared" ref="I14:I19" si="8">F14*H14</f>
        <v>0</v>
      </c>
      <c r="J14" s="31">
        <v>0</v>
      </c>
      <c r="K14" s="31">
        <f t="shared" ref="K14:K19" si="9">$I14</f>
        <v>0</v>
      </c>
      <c r="L14" s="31">
        <f t="shared" si="4"/>
        <v>0</v>
      </c>
      <c r="M14" s="31">
        <f t="shared" si="4"/>
        <v>0</v>
      </c>
      <c r="N14" s="31">
        <f t="shared" si="4"/>
        <v>0</v>
      </c>
      <c r="O14" s="31">
        <f t="shared" si="4"/>
        <v>0</v>
      </c>
      <c r="P14" s="31">
        <f t="shared" si="4"/>
        <v>0</v>
      </c>
      <c r="Q14" s="31">
        <f t="shared" si="5"/>
        <v>0</v>
      </c>
      <c r="R14" s="36"/>
    </row>
    <row r="15" spans="1:19" x14ac:dyDescent="0.3">
      <c r="A15" s="93"/>
      <c r="B15" s="92" t="s">
        <v>1054</v>
      </c>
      <c r="C15" s="92"/>
      <c r="D15" s="634"/>
      <c r="E15" s="635">
        <f t="shared" si="3"/>
        <v>0</v>
      </c>
      <c r="F15" s="1012"/>
      <c r="G15" s="630">
        <f t="shared" si="6"/>
        <v>0</v>
      </c>
      <c r="H15" s="631">
        <f t="shared" si="7"/>
        <v>0</v>
      </c>
      <c r="I15" s="630">
        <f t="shared" si="8"/>
        <v>0</v>
      </c>
      <c r="J15" s="31">
        <v>0</v>
      </c>
      <c r="K15" s="31">
        <f t="shared" si="9"/>
        <v>0</v>
      </c>
      <c r="L15" s="31">
        <f t="shared" si="4"/>
        <v>0</v>
      </c>
      <c r="M15" s="31">
        <f t="shared" si="4"/>
        <v>0</v>
      </c>
      <c r="N15" s="31">
        <f t="shared" si="4"/>
        <v>0</v>
      </c>
      <c r="O15" s="31">
        <f t="shared" si="4"/>
        <v>0</v>
      </c>
      <c r="P15" s="31">
        <f t="shared" si="4"/>
        <v>0</v>
      </c>
      <c r="Q15" s="31">
        <f t="shared" si="5"/>
        <v>0</v>
      </c>
      <c r="R15" s="36"/>
    </row>
    <row r="16" spans="1:19" x14ac:dyDescent="0.3">
      <c r="A16" s="93"/>
      <c r="B16" s="92" t="s">
        <v>1348</v>
      </c>
      <c r="C16" s="92"/>
      <c r="D16" s="634"/>
      <c r="E16" s="635">
        <f t="shared" si="3"/>
        <v>0</v>
      </c>
      <c r="F16" s="1012"/>
      <c r="G16" s="630">
        <f t="shared" si="6"/>
        <v>0</v>
      </c>
      <c r="H16" s="631">
        <f t="shared" si="7"/>
        <v>0</v>
      </c>
      <c r="I16" s="630">
        <f t="shared" si="8"/>
        <v>0</v>
      </c>
      <c r="J16" s="31">
        <v>0</v>
      </c>
      <c r="K16" s="31">
        <f t="shared" si="9"/>
        <v>0</v>
      </c>
      <c r="L16" s="31">
        <f t="shared" si="4"/>
        <v>0</v>
      </c>
      <c r="M16" s="31">
        <f t="shared" si="4"/>
        <v>0</v>
      </c>
      <c r="N16" s="31">
        <f t="shared" si="4"/>
        <v>0</v>
      </c>
      <c r="O16" s="31">
        <f t="shared" si="4"/>
        <v>0</v>
      </c>
      <c r="P16" s="31">
        <f t="shared" si="4"/>
        <v>0</v>
      </c>
      <c r="Q16" s="31">
        <f t="shared" si="5"/>
        <v>0</v>
      </c>
      <c r="R16" s="36"/>
    </row>
    <row r="17" spans="1:18" x14ac:dyDescent="0.3">
      <c r="A17" s="91"/>
      <c r="B17" s="92"/>
      <c r="C17" s="92"/>
      <c r="D17" s="634"/>
      <c r="E17" s="635">
        <f t="shared" si="3"/>
        <v>0</v>
      </c>
      <c r="F17" s="1012"/>
      <c r="G17" s="630">
        <f t="shared" si="6"/>
        <v>0</v>
      </c>
      <c r="H17" s="631">
        <f t="shared" si="7"/>
        <v>0</v>
      </c>
      <c r="I17" s="630">
        <f t="shared" si="8"/>
        <v>0</v>
      </c>
      <c r="J17" s="31">
        <v>0</v>
      </c>
      <c r="K17" s="31">
        <f t="shared" si="9"/>
        <v>0</v>
      </c>
      <c r="L17" s="31">
        <f t="shared" si="4"/>
        <v>0</v>
      </c>
      <c r="M17" s="31">
        <f t="shared" si="4"/>
        <v>0</v>
      </c>
      <c r="N17" s="31">
        <f t="shared" si="4"/>
        <v>0</v>
      </c>
      <c r="O17" s="31">
        <f t="shared" si="4"/>
        <v>0</v>
      </c>
      <c r="P17" s="31">
        <f t="shared" si="4"/>
        <v>0</v>
      </c>
      <c r="Q17" s="31">
        <f t="shared" si="5"/>
        <v>0</v>
      </c>
      <c r="R17" s="36"/>
    </row>
    <row r="18" spans="1:18" x14ac:dyDescent="0.3">
      <c r="A18" s="91"/>
      <c r="B18" s="92"/>
      <c r="C18" s="92"/>
      <c r="D18" s="634"/>
      <c r="E18" s="635">
        <f t="shared" si="3"/>
        <v>0</v>
      </c>
      <c r="F18" s="1012"/>
      <c r="G18" s="630">
        <f t="shared" si="6"/>
        <v>0</v>
      </c>
      <c r="H18" s="631">
        <f t="shared" si="7"/>
        <v>0</v>
      </c>
      <c r="I18" s="630">
        <f t="shared" si="8"/>
        <v>0</v>
      </c>
      <c r="J18" s="31">
        <v>0</v>
      </c>
      <c r="K18" s="31">
        <f t="shared" si="9"/>
        <v>0</v>
      </c>
      <c r="L18" s="31">
        <f t="shared" si="4"/>
        <v>0</v>
      </c>
      <c r="M18" s="31">
        <f t="shared" si="4"/>
        <v>0</v>
      </c>
      <c r="N18" s="31">
        <f t="shared" si="4"/>
        <v>0</v>
      </c>
      <c r="O18" s="31">
        <f t="shared" si="4"/>
        <v>0</v>
      </c>
      <c r="P18" s="31">
        <f t="shared" si="4"/>
        <v>0</v>
      </c>
      <c r="Q18" s="31">
        <f t="shared" si="5"/>
        <v>0</v>
      </c>
      <c r="R18" s="36"/>
    </row>
    <row r="19" spans="1:18" x14ac:dyDescent="0.3">
      <c r="A19" s="91"/>
      <c r="B19" s="92"/>
      <c r="C19" s="92"/>
      <c r="D19" s="634"/>
      <c r="E19" s="635">
        <f t="shared" si="3"/>
        <v>0</v>
      </c>
      <c r="F19" s="1012"/>
      <c r="G19" s="630">
        <f t="shared" si="6"/>
        <v>0</v>
      </c>
      <c r="H19" s="631">
        <f t="shared" si="7"/>
        <v>0</v>
      </c>
      <c r="I19" s="630">
        <f t="shared" si="8"/>
        <v>0</v>
      </c>
      <c r="J19" s="31">
        <v>0</v>
      </c>
      <c r="K19" s="31">
        <f t="shared" si="9"/>
        <v>0</v>
      </c>
      <c r="L19" s="31">
        <f t="shared" si="4"/>
        <v>0</v>
      </c>
      <c r="M19" s="31">
        <f t="shared" si="4"/>
        <v>0</v>
      </c>
      <c r="N19" s="31">
        <f t="shared" si="4"/>
        <v>0</v>
      </c>
      <c r="O19" s="31">
        <f t="shared" si="4"/>
        <v>0</v>
      </c>
      <c r="P19" s="31">
        <f t="shared" si="4"/>
        <v>0</v>
      </c>
      <c r="Q19" s="31">
        <f t="shared" si="5"/>
        <v>0</v>
      </c>
      <c r="R19" s="36"/>
    </row>
    <row r="20" spans="1:18" ht="15.75" x14ac:dyDescent="0.3">
      <c r="A20" s="40"/>
      <c r="B20" s="41" t="s">
        <v>1055</v>
      </c>
      <c r="C20" s="41"/>
      <c r="D20" s="623">
        <f>SUM(D13:D19)</f>
        <v>0</v>
      </c>
      <c r="E20" s="624">
        <f>SUM(E13:E19)</f>
        <v>0</v>
      </c>
      <c r="F20" s="625"/>
      <c r="G20" s="625">
        <f t="shared" ref="G20:Q20" si="10">SUM(G13:G19)</f>
        <v>0</v>
      </c>
      <c r="H20" s="626">
        <f t="shared" si="10"/>
        <v>0</v>
      </c>
      <c r="I20" s="625">
        <f t="shared" si="10"/>
        <v>0</v>
      </c>
      <c r="J20" s="90">
        <f t="shared" si="10"/>
        <v>0</v>
      </c>
      <c r="K20" s="90">
        <f t="shared" si="10"/>
        <v>0</v>
      </c>
      <c r="L20" s="90">
        <f t="shared" si="10"/>
        <v>0</v>
      </c>
      <c r="M20" s="90">
        <f t="shared" si="10"/>
        <v>0</v>
      </c>
      <c r="N20" s="90">
        <f t="shared" si="10"/>
        <v>0</v>
      </c>
      <c r="O20" s="90">
        <f t="shared" si="10"/>
        <v>0</v>
      </c>
      <c r="P20" s="90">
        <f t="shared" si="10"/>
        <v>0</v>
      </c>
      <c r="Q20" s="90">
        <f t="shared" si="10"/>
        <v>0</v>
      </c>
      <c r="R20" s="36"/>
    </row>
    <row r="21" spans="1:18" ht="9.9499999999999993" customHeight="1" x14ac:dyDescent="0.3">
      <c r="A21" s="91"/>
      <c r="B21" s="92"/>
      <c r="C21" s="627"/>
      <c r="D21" s="1362"/>
      <c r="E21" s="1363"/>
      <c r="F21" s="1363"/>
      <c r="G21" s="1363"/>
      <c r="H21" s="1363"/>
      <c r="I21" s="1364"/>
      <c r="J21" s="1365"/>
      <c r="K21" s="1366"/>
      <c r="L21" s="1366"/>
      <c r="M21" s="1366"/>
      <c r="N21" s="1366"/>
      <c r="O21" s="1366"/>
      <c r="P21" s="1366"/>
      <c r="Q21" s="1367"/>
      <c r="R21" s="36"/>
    </row>
    <row r="22" spans="1:18" ht="15.75" x14ac:dyDescent="0.3">
      <c r="A22" s="177"/>
      <c r="B22" s="178" t="s">
        <v>1056</v>
      </c>
      <c r="C22" s="627"/>
      <c r="D22" s="1359"/>
      <c r="E22" s="1360"/>
      <c r="F22" s="1360"/>
      <c r="G22" s="1360"/>
      <c r="H22" s="1360"/>
      <c r="I22" s="1361"/>
      <c r="J22" s="1368"/>
      <c r="K22" s="1369"/>
      <c r="L22" s="1369"/>
      <c r="M22" s="1369"/>
      <c r="N22" s="1369"/>
      <c r="O22" s="1369"/>
      <c r="P22" s="1369"/>
      <c r="Q22" s="1370"/>
      <c r="R22" s="36"/>
    </row>
    <row r="23" spans="1:18" x14ac:dyDescent="0.3">
      <c r="A23" s="91"/>
      <c r="B23" s="92" t="s">
        <v>257</v>
      </c>
      <c r="C23" s="636"/>
      <c r="D23" s="628"/>
      <c r="E23" s="630"/>
      <c r="F23" s="633"/>
      <c r="G23" s="630">
        <f>I23/12</f>
        <v>0</v>
      </c>
      <c r="H23" s="631"/>
      <c r="I23" s="630">
        <f>D23*F23</f>
        <v>0</v>
      </c>
      <c r="J23" s="31">
        <v>0</v>
      </c>
      <c r="K23" s="31">
        <f>$I23</f>
        <v>0</v>
      </c>
      <c r="L23" s="31">
        <f t="shared" ref="L23:P29" si="11">$I23</f>
        <v>0</v>
      </c>
      <c r="M23" s="31">
        <f t="shared" si="11"/>
        <v>0</v>
      </c>
      <c r="N23" s="31">
        <f t="shared" si="11"/>
        <v>0</v>
      </c>
      <c r="O23" s="31">
        <f t="shared" si="11"/>
        <v>0</v>
      </c>
      <c r="P23" s="31">
        <f t="shared" si="11"/>
        <v>0</v>
      </c>
      <c r="Q23" s="31">
        <f t="shared" ref="Q23:Q29" si="12">SUM(J23:P23)</f>
        <v>0</v>
      </c>
      <c r="R23" s="36"/>
    </row>
    <row r="24" spans="1:18" x14ac:dyDescent="0.3">
      <c r="A24" s="91"/>
      <c r="B24" s="92" t="s">
        <v>258</v>
      </c>
      <c r="C24" s="636"/>
      <c r="D24" s="628"/>
      <c r="E24" s="630"/>
      <c r="F24" s="633"/>
      <c r="G24" s="630">
        <f t="shared" ref="G24:G29" si="13">I24/12</f>
        <v>0</v>
      </c>
      <c r="H24" s="631"/>
      <c r="I24" s="630">
        <f t="shared" ref="I24:I29" si="14">D24*F24</f>
        <v>0</v>
      </c>
      <c r="J24" s="31">
        <v>0</v>
      </c>
      <c r="K24" s="31">
        <f t="shared" ref="K24:K29" si="15">$I24</f>
        <v>0</v>
      </c>
      <c r="L24" s="31">
        <f t="shared" si="11"/>
        <v>0</v>
      </c>
      <c r="M24" s="31">
        <f t="shared" si="11"/>
        <v>0</v>
      </c>
      <c r="N24" s="31">
        <f t="shared" si="11"/>
        <v>0</v>
      </c>
      <c r="O24" s="31">
        <f t="shared" si="11"/>
        <v>0</v>
      </c>
      <c r="P24" s="31">
        <f t="shared" si="11"/>
        <v>0</v>
      </c>
      <c r="Q24" s="31">
        <f t="shared" si="12"/>
        <v>0</v>
      </c>
      <c r="R24" s="36"/>
    </row>
    <row r="25" spans="1:18" x14ac:dyDescent="0.3">
      <c r="A25" s="93"/>
      <c r="B25" s="92" t="s">
        <v>259</v>
      </c>
      <c r="C25" s="636"/>
      <c r="D25" s="628"/>
      <c r="E25" s="630"/>
      <c r="F25" s="633"/>
      <c r="G25" s="630">
        <f t="shared" si="13"/>
        <v>0</v>
      </c>
      <c r="H25" s="632"/>
      <c r="I25" s="630">
        <f t="shared" si="14"/>
        <v>0</v>
      </c>
      <c r="J25" s="31">
        <v>0</v>
      </c>
      <c r="K25" s="31">
        <f t="shared" si="15"/>
        <v>0</v>
      </c>
      <c r="L25" s="31">
        <f t="shared" si="11"/>
        <v>0</v>
      </c>
      <c r="M25" s="31">
        <f t="shared" si="11"/>
        <v>0</v>
      </c>
      <c r="N25" s="31">
        <f t="shared" si="11"/>
        <v>0</v>
      </c>
      <c r="O25" s="31">
        <f t="shared" si="11"/>
        <v>0</v>
      </c>
      <c r="P25" s="31">
        <f t="shared" si="11"/>
        <v>0</v>
      </c>
      <c r="Q25" s="31">
        <f t="shared" si="12"/>
        <v>0</v>
      </c>
      <c r="R25" s="36"/>
    </row>
    <row r="26" spans="1:18" x14ac:dyDescent="0.3">
      <c r="A26" s="93"/>
      <c r="B26" s="92" t="s">
        <v>1057</v>
      </c>
      <c r="C26" s="636"/>
      <c r="D26" s="628"/>
      <c r="E26" s="630"/>
      <c r="F26" s="633"/>
      <c r="G26" s="630">
        <f t="shared" si="13"/>
        <v>0</v>
      </c>
      <c r="H26" s="631"/>
      <c r="I26" s="630">
        <f t="shared" si="14"/>
        <v>0</v>
      </c>
      <c r="J26" s="31">
        <v>0</v>
      </c>
      <c r="K26" s="31">
        <f t="shared" si="15"/>
        <v>0</v>
      </c>
      <c r="L26" s="31">
        <f t="shared" si="11"/>
        <v>0</v>
      </c>
      <c r="M26" s="31">
        <f t="shared" si="11"/>
        <v>0</v>
      </c>
      <c r="N26" s="31">
        <f t="shared" si="11"/>
        <v>0</v>
      </c>
      <c r="O26" s="31">
        <f t="shared" si="11"/>
        <v>0</v>
      </c>
      <c r="P26" s="31">
        <f t="shared" si="11"/>
        <v>0</v>
      </c>
      <c r="Q26" s="31">
        <f t="shared" si="12"/>
        <v>0</v>
      </c>
      <c r="R26" s="36"/>
    </row>
    <row r="27" spans="1:18" x14ac:dyDescent="0.3">
      <c r="A27" s="91"/>
      <c r="B27" s="92" t="s">
        <v>1058</v>
      </c>
      <c r="C27" s="636"/>
      <c r="D27" s="628"/>
      <c r="E27" s="630"/>
      <c r="F27" s="633"/>
      <c r="G27" s="630">
        <f t="shared" si="13"/>
        <v>0</v>
      </c>
      <c r="H27" s="631"/>
      <c r="I27" s="630">
        <f t="shared" si="14"/>
        <v>0</v>
      </c>
      <c r="J27" s="31">
        <v>0</v>
      </c>
      <c r="K27" s="31">
        <f t="shared" si="15"/>
        <v>0</v>
      </c>
      <c r="L27" s="31">
        <f t="shared" si="11"/>
        <v>0</v>
      </c>
      <c r="M27" s="31">
        <f t="shared" si="11"/>
        <v>0</v>
      </c>
      <c r="N27" s="31">
        <f t="shared" si="11"/>
        <v>0</v>
      </c>
      <c r="O27" s="31">
        <f t="shared" si="11"/>
        <v>0</v>
      </c>
      <c r="P27" s="31">
        <f t="shared" si="11"/>
        <v>0</v>
      </c>
      <c r="Q27" s="31">
        <f t="shared" si="12"/>
        <v>0</v>
      </c>
      <c r="R27" s="36"/>
    </row>
    <row r="28" spans="1:18" x14ac:dyDescent="0.3">
      <c r="A28" s="91"/>
      <c r="B28" s="92" t="s">
        <v>1059</v>
      </c>
      <c r="C28" s="636"/>
      <c r="D28" s="628"/>
      <c r="E28" s="630"/>
      <c r="F28" s="633"/>
      <c r="G28" s="630">
        <f t="shared" si="13"/>
        <v>0</v>
      </c>
      <c r="H28" s="632"/>
      <c r="I28" s="630">
        <f t="shared" si="14"/>
        <v>0</v>
      </c>
      <c r="J28" s="31">
        <v>0</v>
      </c>
      <c r="K28" s="31">
        <f t="shared" si="15"/>
        <v>0</v>
      </c>
      <c r="L28" s="31">
        <f t="shared" si="11"/>
        <v>0</v>
      </c>
      <c r="M28" s="31">
        <f t="shared" si="11"/>
        <v>0</v>
      </c>
      <c r="N28" s="31">
        <f t="shared" si="11"/>
        <v>0</v>
      </c>
      <c r="O28" s="31">
        <f t="shared" si="11"/>
        <v>0</v>
      </c>
      <c r="P28" s="31">
        <f t="shared" si="11"/>
        <v>0</v>
      </c>
      <c r="Q28" s="31">
        <f t="shared" si="12"/>
        <v>0</v>
      </c>
      <c r="R28" s="36"/>
    </row>
    <row r="29" spans="1:18" x14ac:dyDescent="0.3">
      <c r="A29" s="91"/>
      <c r="B29" s="92" t="s">
        <v>1060</v>
      </c>
      <c r="C29" s="636"/>
      <c r="D29" s="628"/>
      <c r="E29" s="630"/>
      <c r="F29" s="633"/>
      <c r="G29" s="630">
        <f t="shared" si="13"/>
        <v>0</v>
      </c>
      <c r="H29" s="631"/>
      <c r="I29" s="630">
        <f t="shared" si="14"/>
        <v>0</v>
      </c>
      <c r="J29" s="31">
        <v>0</v>
      </c>
      <c r="K29" s="31">
        <f t="shared" si="15"/>
        <v>0</v>
      </c>
      <c r="L29" s="31">
        <f t="shared" si="11"/>
        <v>0</v>
      </c>
      <c r="M29" s="31">
        <f t="shared" si="11"/>
        <v>0</v>
      </c>
      <c r="N29" s="31">
        <f t="shared" si="11"/>
        <v>0</v>
      </c>
      <c r="O29" s="31">
        <f t="shared" si="11"/>
        <v>0</v>
      </c>
      <c r="P29" s="31">
        <f t="shared" si="11"/>
        <v>0</v>
      </c>
      <c r="Q29" s="31">
        <f t="shared" si="12"/>
        <v>0</v>
      </c>
      <c r="R29" s="36"/>
    </row>
    <row r="30" spans="1:18" ht="15.75" x14ac:dyDescent="0.3">
      <c r="A30" s="40"/>
      <c r="B30" s="41" t="s">
        <v>1061</v>
      </c>
      <c r="C30" s="41"/>
      <c r="D30" s="629">
        <f>SUM(D23:D29)</f>
        <v>0</v>
      </c>
      <c r="E30" s="626"/>
      <c r="F30" s="749"/>
      <c r="G30" s="749">
        <f>SUM(G23:G29)</f>
        <v>0</v>
      </c>
      <c r="H30" s="626"/>
      <c r="I30" s="625">
        <f>SUM(I23:I29)</f>
        <v>0</v>
      </c>
      <c r="J30" s="90">
        <f>SUM(J23:J29)</f>
        <v>0</v>
      </c>
      <c r="K30" s="90">
        <f>SUM(K23:K29)</f>
        <v>0</v>
      </c>
      <c r="L30" s="90">
        <f>SUM(L23:L29)</f>
        <v>0</v>
      </c>
      <c r="M30" s="90">
        <f>SUM(M23:M29)</f>
        <v>0</v>
      </c>
      <c r="N30" s="90">
        <f t="shared" ref="N30:P30" si="16">SUM(N23:N29)</f>
        <v>0</v>
      </c>
      <c r="O30" s="90">
        <f t="shared" si="16"/>
        <v>0</v>
      </c>
      <c r="P30" s="90">
        <f t="shared" si="16"/>
        <v>0</v>
      </c>
      <c r="Q30" s="90">
        <f>SUM(Q23:Q29)</f>
        <v>0</v>
      </c>
      <c r="R30" s="36"/>
    </row>
    <row r="31" spans="1:18" ht="9.9499999999999993" customHeight="1" x14ac:dyDescent="0.3">
      <c r="A31" s="91"/>
      <c r="B31" s="94"/>
      <c r="C31" s="750"/>
      <c r="D31" s="1362"/>
      <c r="E31" s="1363"/>
      <c r="F31" s="1363"/>
      <c r="G31" s="1363"/>
      <c r="H31" s="1363"/>
      <c r="I31" s="1364"/>
      <c r="J31" s="1365"/>
      <c r="K31" s="1366"/>
      <c r="L31" s="1366"/>
      <c r="M31" s="1366"/>
      <c r="N31" s="1366"/>
      <c r="O31" s="1366"/>
      <c r="P31" s="1366"/>
      <c r="Q31" s="1367"/>
      <c r="R31" s="36"/>
    </row>
    <row r="32" spans="1:18" ht="15.75" x14ac:dyDescent="0.3">
      <c r="A32" s="177"/>
      <c r="B32" s="178" t="s">
        <v>1062</v>
      </c>
      <c r="C32" s="750"/>
      <c r="D32" s="1359"/>
      <c r="E32" s="1360"/>
      <c r="F32" s="1360"/>
      <c r="G32" s="1360"/>
      <c r="H32" s="1360"/>
      <c r="I32" s="1361"/>
      <c r="J32" s="1368"/>
      <c r="K32" s="1369"/>
      <c r="L32" s="1369"/>
      <c r="M32" s="1369"/>
      <c r="N32" s="1369"/>
      <c r="O32" s="1369"/>
      <c r="P32" s="1369"/>
      <c r="Q32" s="1370"/>
      <c r="R32" s="36"/>
    </row>
    <row r="33" spans="1:237" ht="14.45" customHeight="1" x14ac:dyDescent="0.3">
      <c r="A33" s="104"/>
      <c r="B33" s="92" t="s">
        <v>257</v>
      </c>
      <c r="C33" s="750"/>
      <c r="D33" s="628"/>
      <c r="E33" s="630"/>
      <c r="F33" s="633"/>
      <c r="G33" s="630">
        <f>I33/12</f>
        <v>0</v>
      </c>
      <c r="H33" s="631"/>
      <c r="I33" s="630">
        <f t="shared" ref="I33:I37" si="17">D33*F33</f>
        <v>0</v>
      </c>
      <c r="J33" s="31">
        <v>0</v>
      </c>
      <c r="K33" s="31">
        <f>$I33</f>
        <v>0</v>
      </c>
      <c r="L33" s="31">
        <f t="shared" ref="L33:P37" si="18">$I33</f>
        <v>0</v>
      </c>
      <c r="M33" s="31">
        <f t="shared" si="18"/>
        <v>0</v>
      </c>
      <c r="N33" s="31">
        <f t="shared" si="18"/>
        <v>0</v>
      </c>
      <c r="O33" s="31">
        <f t="shared" si="18"/>
        <v>0</v>
      </c>
      <c r="P33" s="31">
        <f t="shared" si="18"/>
        <v>0</v>
      </c>
      <c r="Q33" s="31">
        <f>SUM(J33:P33)</f>
        <v>0</v>
      </c>
      <c r="R33" s="36"/>
    </row>
    <row r="34" spans="1:237" ht="14.25" customHeight="1" x14ac:dyDescent="0.3">
      <c r="A34" s="91"/>
      <c r="B34" s="92" t="s">
        <v>258</v>
      </c>
      <c r="C34" s="750"/>
      <c r="D34" s="628"/>
      <c r="E34" s="630"/>
      <c r="F34" s="633"/>
      <c r="G34" s="630">
        <f t="shared" ref="G34:G37" si="19">I34/12</f>
        <v>0</v>
      </c>
      <c r="H34" s="631"/>
      <c r="I34" s="630">
        <f t="shared" si="17"/>
        <v>0</v>
      </c>
      <c r="J34" s="31">
        <v>0</v>
      </c>
      <c r="K34" s="31">
        <f t="shared" ref="K34:K37" si="20">$I34</f>
        <v>0</v>
      </c>
      <c r="L34" s="31">
        <f t="shared" si="18"/>
        <v>0</v>
      </c>
      <c r="M34" s="31">
        <f t="shared" si="18"/>
        <v>0</v>
      </c>
      <c r="N34" s="31">
        <f t="shared" si="18"/>
        <v>0</v>
      </c>
      <c r="O34" s="31">
        <f t="shared" si="18"/>
        <v>0</v>
      </c>
      <c r="P34" s="31">
        <f t="shared" si="18"/>
        <v>0</v>
      </c>
      <c r="Q34" s="31">
        <f>SUM(J34:P34)</f>
        <v>0</v>
      </c>
      <c r="R34" s="36"/>
    </row>
    <row r="35" spans="1:237" x14ac:dyDescent="0.3">
      <c r="A35" s="91"/>
      <c r="B35" s="92" t="s">
        <v>259</v>
      </c>
      <c r="C35" s="750"/>
      <c r="D35" s="628"/>
      <c r="E35" s="630"/>
      <c r="F35" s="633"/>
      <c r="G35" s="630">
        <f t="shared" si="19"/>
        <v>0</v>
      </c>
      <c r="H35" s="632"/>
      <c r="I35" s="630">
        <f t="shared" si="17"/>
        <v>0</v>
      </c>
      <c r="J35" s="31">
        <v>0</v>
      </c>
      <c r="K35" s="31">
        <f t="shared" si="20"/>
        <v>0</v>
      </c>
      <c r="L35" s="31">
        <f t="shared" si="18"/>
        <v>0</v>
      </c>
      <c r="M35" s="31">
        <f t="shared" si="18"/>
        <v>0</v>
      </c>
      <c r="N35" s="31">
        <f t="shared" si="18"/>
        <v>0</v>
      </c>
      <c r="O35" s="31">
        <f t="shared" si="18"/>
        <v>0</v>
      </c>
      <c r="P35" s="31">
        <f t="shared" si="18"/>
        <v>0</v>
      </c>
      <c r="Q35" s="31">
        <f>SUM(J35:P35)</f>
        <v>0</v>
      </c>
      <c r="R35" s="36"/>
    </row>
    <row r="36" spans="1:237" x14ac:dyDescent="0.3">
      <c r="A36" s="93"/>
      <c r="B36" s="92" t="s">
        <v>1057</v>
      </c>
      <c r="C36" s="750"/>
      <c r="D36" s="628"/>
      <c r="E36" s="630"/>
      <c r="F36" s="633"/>
      <c r="G36" s="630">
        <f t="shared" si="19"/>
        <v>0</v>
      </c>
      <c r="H36" s="631"/>
      <c r="I36" s="630">
        <f t="shared" si="17"/>
        <v>0</v>
      </c>
      <c r="J36" s="31">
        <v>0</v>
      </c>
      <c r="K36" s="31">
        <f t="shared" si="20"/>
        <v>0</v>
      </c>
      <c r="L36" s="31">
        <f t="shared" si="18"/>
        <v>0</v>
      </c>
      <c r="M36" s="31">
        <f t="shared" si="18"/>
        <v>0</v>
      </c>
      <c r="N36" s="31">
        <f t="shared" si="18"/>
        <v>0</v>
      </c>
      <c r="O36" s="31">
        <f t="shared" si="18"/>
        <v>0</v>
      </c>
      <c r="P36" s="31">
        <f t="shared" si="18"/>
        <v>0</v>
      </c>
      <c r="Q36" s="31">
        <f>SUM(J36:P36)</f>
        <v>0</v>
      </c>
      <c r="R36" s="36"/>
    </row>
    <row r="37" spans="1:237" x14ac:dyDescent="0.3">
      <c r="A37" s="93"/>
      <c r="B37" s="92" t="s">
        <v>1058</v>
      </c>
      <c r="C37" s="750"/>
      <c r="D37" s="628"/>
      <c r="E37" s="630"/>
      <c r="F37" s="633"/>
      <c r="G37" s="630">
        <f t="shared" si="19"/>
        <v>0</v>
      </c>
      <c r="H37" s="631"/>
      <c r="I37" s="630">
        <f t="shared" si="17"/>
        <v>0</v>
      </c>
      <c r="J37" s="31">
        <v>0</v>
      </c>
      <c r="K37" s="31">
        <f t="shared" si="20"/>
        <v>0</v>
      </c>
      <c r="L37" s="31">
        <f t="shared" si="18"/>
        <v>0</v>
      </c>
      <c r="M37" s="31">
        <f t="shared" si="18"/>
        <v>0</v>
      </c>
      <c r="N37" s="31">
        <f t="shared" si="18"/>
        <v>0</v>
      </c>
      <c r="O37" s="31">
        <f t="shared" si="18"/>
        <v>0</v>
      </c>
      <c r="P37" s="31">
        <f t="shared" si="18"/>
        <v>0</v>
      </c>
      <c r="Q37" s="31">
        <f>SUM(J37:P37)</f>
        <v>0</v>
      </c>
      <c r="R37" s="36"/>
    </row>
    <row r="38" spans="1:237" ht="15.75" x14ac:dyDescent="0.3">
      <c r="A38" s="40"/>
      <c r="B38" s="41" t="s">
        <v>1063</v>
      </c>
      <c r="C38" s="41"/>
      <c r="D38" s="629">
        <f>SUM(D33:D37)</f>
        <v>0</v>
      </c>
      <c r="E38" s="626"/>
      <c r="F38" s="749"/>
      <c r="G38" s="749">
        <f t="shared" ref="G38:Q38" si="21">SUM(G33:G37)</f>
        <v>0</v>
      </c>
      <c r="H38" s="626"/>
      <c r="I38" s="625">
        <f t="shared" si="21"/>
        <v>0</v>
      </c>
      <c r="J38" s="90">
        <f t="shared" si="21"/>
        <v>0</v>
      </c>
      <c r="K38" s="90">
        <f t="shared" si="21"/>
        <v>0</v>
      </c>
      <c r="L38" s="90">
        <f t="shared" si="21"/>
        <v>0</v>
      </c>
      <c r="M38" s="90">
        <f t="shared" si="21"/>
        <v>0</v>
      </c>
      <c r="N38" s="90">
        <f t="shared" si="21"/>
        <v>0</v>
      </c>
      <c r="O38" s="90">
        <f t="shared" si="21"/>
        <v>0</v>
      </c>
      <c r="P38" s="90">
        <f t="shared" si="21"/>
        <v>0</v>
      </c>
      <c r="Q38" s="90">
        <f t="shared" si="21"/>
        <v>0</v>
      </c>
      <c r="R38" s="36"/>
    </row>
    <row r="39" spans="1:237" ht="9.9499999999999993" customHeight="1" x14ac:dyDescent="0.3">
      <c r="A39" s="91"/>
      <c r="B39" s="94"/>
      <c r="C39" s="750"/>
      <c r="D39" s="1356"/>
      <c r="E39" s="1357"/>
      <c r="F39" s="1357"/>
      <c r="G39" s="1357"/>
      <c r="H39" s="1357"/>
      <c r="I39" s="1358"/>
      <c r="J39" s="1365"/>
      <c r="K39" s="1366"/>
      <c r="L39" s="1366"/>
      <c r="M39" s="1366"/>
      <c r="N39" s="1366"/>
      <c r="O39" s="1366"/>
      <c r="P39" s="1366"/>
      <c r="Q39" s="1367"/>
      <c r="R39" s="36"/>
    </row>
    <row r="40" spans="1:237" ht="15.75" x14ac:dyDescent="0.3">
      <c r="A40" s="177"/>
      <c r="B40" s="178" t="s">
        <v>1064</v>
      </c>
      <c r="C40" s="750"/>
      <c r="D40" s="1359"/>
      <c r="E40" s="1360"/>
      <c r="F40" s="1360"/>
      <c r="G40" s="1360"/>
      <c r="H40" s="1360"/>
      <c r="I40" s="1361"/>
      <c r="J40" s="1368"/>
      <c r="K40" s="1369"/>
      <c r="L40" s="1369"/>
      <c r="M40" s="1369"/>
      <c r="N40" s="1369"/>
      <c r="O40" s="1369"/>
      <c r="P40" s="1369"/>
      <c r="Q40" s="1370"/>
      <c r="R40" s="36"/>
    </row>
    <row r="41" spans="1:237" x14ac:dyDescent="0.3">
      <c r="A41" s="91"/>
      <c r="B41" s="92" t="s">
        <v>257</v>
      </c>
      <c r="C41" s="750"/>
      <c r="D41" s="628"/>
      <c r="E41" s="636"/>
      <c r="F41" s="1012"/>
      <c r="G41" s="630">
        <f>I41/12</f>
        <v>0</v>
      </c>
      <c r="H41" s="631"/>
      <c r="I41" s="630">
        <f t="shared" ref="I41:I42" si="22">D41*F41</f>
        <v>0</v>
      </c>
      <c r="J41" s="31">
        <v>0</v>
      </c>
      <c r="K41" s="31">
        <f t="shared" ref="K41:P42" si="23">$I41</f>
        <v>0</v>
      </c>
      <c r="L41" s="31">
        <f t="shared" si="23"/>
        <v>0</v>
      </c>
      <c r="M41" s="31">
        <f t="shared" si="23"/>
        <v>0</v>
      </c>
      <c r="N41" s="31">
        <f t="shared" si="23"/>
        <v>0</v>
      </c>
      <c r="O41" s="31">
        <f t="shared" si="23"/>
        <v>0</v>
      </c>
      <c r="P41" s="31">
        <f t="shared" si="23"/>
        <v>0</v>
      </c>
      <c r="Q41" s="31">
        <f>SUM(J41:P41)</f>
        <v>0</v>
      </c>
      <c r="R41" s="36"/>
    </row>
    <row r="42" spans="1:237" x14ac:dyDescent="0.3">
      <c r="A42" s="91"/>
      <c r="B42" s="92" t="s">
        <v>258</v>
      </c>
      <c r="C42" s="750"/>
      <c r="D42" s="628"/>
      <c r="E42" s="636"/>
      <c r="F42" s="1012"/>
      <c r="G42" s="630">
        <f>I42/12</f>
        <v>0</v>
      </c>
      <c r="H42" s="632"/>
      <c r="I42" s="630">
        <f t="shared" si="22"/>
        <v>0</v>
      </c>
      <c r="J42" s="31">
        <v>0</v>
      </c>
      <c r="K42" s="31">
        <f t="shared" si="23"/>
        <v>0</v>
      </c>
      <c r="L42" s="31">
        <f t="shared" si="23"/>
        <v>0</v>
      </c>
      <c r="M42" s="31">
        <f t="shared" si="23"/>
        <v>0</v>
      </c>
      <c r="N42" s="31">
        <f t="shared" si="23"/>
        <v>0</v>
      </c>
      <c r="O42" s="31">
        <f t="shared" si="23"/>
        <v>0</v>
      </c>
      <c r="P42" s="31">
        <f t="shared" si="23"/>
        <v>0</v>
      </c>
      <c r="Q42" s="31">
        <f>SUM(J42:P42)</f>
        <v>0</v>
      </c>
      <c r="R42" s="36"/>
    </row>
    <row r="43" spans="1:237" ht="15.75" x14ac:dyDescent="0.3">
      <c r="A43" s="40"/>
      <c r="B43" s="41" t="s">
        <v>1065</v>
      </c>
      <c r="C43" s="41"/>
      <c r="D43" s="629">
        <f>SUM(D41:D42)</f>
        <v>0</v>
      </c>
      <c r="E43" s="626"/>
      <c r="F43" s="749"/>
      <c r="G43" s="749">
        <f t="shared" ref="G43:Q43" si="24">SUM(G41:G42)</f>
        <v>0</v>
      </c>
      <c r="H43" s="626"/>
      <c r="I43" s="625">
        <f t="shared" si="24"/>
        <v>0</v>
      </c>
      <c r="J43" s="90">
        <f t="shared" si="24"/>
        <v>0</v>
      </c>
      <c r="K43" s="90">
        <f t="shared" si="24"/>
        <v>0</v>
      </c>
      <c r="L43" s="90">
        <f t="shared" si="24"/>
        <v>0</v>
      </c>
      <c r="M43" s="90">
        <f t="shared" si="24"/>
        <v>0</v>
      </c>
      <c r="N43" s="90">
        <f t="shared" si="24"/>
        <v>0</v>
      </c>
      <c r="O43" s="90">
        <f t="shared" si="24"/>
        <v>0</v>
      </c>
      <c r="P43" s="90">
        <f t="shared" si="24"/>
        <v>0</v>
      </c>
      <c r="Q43" s="90">
        <f t="shared" si="24"/>
        <v>0</v>
      </c>
      <c r="R43" s="36"/>
    </row>
    <row r="44" spans="1:237" x14ac:dyDescent="0.3">
      <c r="A44" s="91"/>
      <c r="B44" s="92"/>
      <c r="C44" s="92"/>
      <c r="D44" s="1362"/>
      <c r="E44" s="1363"/>
      <c r="F44" s="1363"/>
      <c r="G44" s="1363"/>
      <c r="H44" s="1363"/>
      <c r="I44" s="1364"/>
      <c r="J44" s="1371"/>
      <c r="K44" s="1372"/>
      <c r="L44" s="1372"/>
      <c r="M44" s="1372"/>
      <c r="N44" s="1372"/>
      <c r="O44" s="1372"/>
      <c r="P44" s="1372"/>
      <c r="Q44" s="1373"/>
    </row>
    <row r="45" spans="1:237" s="43" customFormat="1" ht="16.5" customHeight="1" x14ac:dyDescent="0.3">
      <c r="A45" s="40"/>
      <c r="B45" s="41" t="s">
        <v>1047</v>
      </c>
      <c r="C45" s="41"/>
      <c r="D45" s="623">
        <f>SUM(D20,D30,D38,D43)</f>
        <v>0</v>
      </c>
      <c r="E45" s="624">
        <f>SUM(E20,E30,E38,E43)</f>
        <v>0</v>
      </c>
      <c r="F45" s="90"/>
      <c r="G45" s="625">
        <f t="shared" ref="G45:I45" si="25">SUM(G20,G30,G38,G43)</f>
        <v>0</v>
      </c>
      <c r="H45" s="626">
        <f t="shared" si="25"/>
        <v>0</v>
      </c>
      <c r="I45" s="625">
        <f t="shared" si="25"/>
        <v>0</v>
      </c>
      <c r="J45" s="90">
        <f>SUM(J11,J20,J30,J38,J43)</f>
        <v>0</v>
      </c>
      <c r="K45" s="90">
        <f t="shared" ref="K45:Q45" si="26">SUM(K11,K20,K30,K38,K43)</f>
        <v>0</v>
      </c>
      <c r="L45" s="90">
        <f t="shared" si="26"/>
        <v>0</v>
      </c>
      <c r="M45" s="90">
        <f t="shared" si="26"/>
        <v>0</v>
      </c>
      <c r="N45" s="90">
        <f t="shared" si="26"/>
        <v>0</v>
      </c>
      <c r="O45" s="90">
        <f t="shared" si="26"/>
        <v>0</v>
      </c>
      <c r="P45" s="90">
        <f t="shared" si="26"/>
        <v>0</v>
      </c>
      <c r="Q45" s="90">
        <f t="shared" si="26"/>
        <v>0</v>
      </c>
    </row>
    <row r="46" spans="1:237" ht="22.5" customHeight="1" x14ac:dyDescent="0.3">
      <c r="A46" s="45"/>
      <c r="B46" s="46"/>
      <c r="C46" s="46"/>
      <c r="D46" s="48"/>
      <c r="E46" s="48"/>
      <c r="F46" s="48"/>
      <c r="G46" s="48"/>
      <c r="H46" s="48"/>
      <c r="I46" s="48"/>
      <c r="J46" s="51"/>
      <c r="K46" s="51"/>
      <c r="L46" s="51"/>
      <c r="M46" s="51"/>
      <c r="N46" s="51"/>
      <c r="O46" s="51"/>
      <c r="P46" s="51"/>
    </row>
    <row r="47" spans="1:237" ht="12.2" customHeight="1" x14ac:dyDescent="0.3">
      <c r="A47" s="45"/>
      <c r="B47" s="47"/>
      <c r="C47" s="47"/>
      <c r="D47" s="52"/>
      <c r="E47" s="52"/>
      <c r="F47" s="52"/>
      <c r="G47" s="52"/>
      <c r="H47" s="52"/>
      <c r="I47" s="52"/>
      <c r="J47" s="51"/>
      <c r="K47" s="51"/>
      <c r="L47" s="51"/>
      <c r="M47" s="51"/>
      <c r="N47" s="51"/>
      <c r="O47" s="51"/>
      <c r="P47" s="51"/>
    </row>
    <row r="48" spans="1:237" x14ac:dyDescent="0.3">
      <c r="A48" s="55"/>
      <c r="B48" s="56"/>
      <c r="C48" s="56"/>
      <c r="D48" s="57"/>
      <c r="E48" s="57"/>
      <c r="F48" s="57"/>
      <c r="G48" s="57"/>
      <c r="H48" s="57"/>
      <c r="I48" s="57"/>
      <c r="J48" s="59"/>
      <c r="K48" s="59"/>
      <c r="L48" s="59"/>
      <c r="M48" s="59"/>
      <c r="N48" s="59"/>
      <c r="O48" s="59"/>
      <c r="P48" s="59"/>
      <c r="Q48" s="17"/>
      <c r="R48" s="58"/>
      <c r="S48" s="50"/>
      <c r="T48" s="50"/>
      <c r="U48" s="50"/>
      <c r="V48" s="50"/>
      <c r="W48" s="50"/>
      <c r="X48" s="50"/>
      <c r="Y48" s="59"/>
      <c r="Z48" s="60"/>
      <c r="AA48" s="17"/>
      <c r="AB48" s="17"/>
      <c r="AC48" s="58"/>
      <c r="AD48" s="50"/>
      <c r="AE48" s="50"/>
      <c r="AF48" s="50"/>
      <c r="AG48" s="50"/>
      <c r="AH48" s="50"/>
      <c r="AI48" s="50"/>
      <c r="AJ48" s="59"/>
      <c r="AK48" s="60"/>
      <c r="AL48" s="17"/>
      <c r="AM48" s="17"/>
      <c r="AN48" s="58"/>
      <c r="AO48" s="50"/>
      <c r="AP48" s="50"/>
      <c r="AQ48" s="50"/>
      <c r="AR48" s="50"/>
      <c r="AS48" s="50"/>
      <c r="AT48" s="50"/>
      <c r="AU48" s="59"/>
      <c r="AV48" s="60"/>
      <c r="AW48" s="17"/>
      <c r="AX48" s="17"/>
      <c r="AY48" s="58"/>
      <c r="AZ48" s="50"/>
      <c r="BA48" s="50"/>
      <c r="BB48" s="50"/>
      <c r="BC48" s="50"/>
      <c r="BD48" s="50"/>
      <c r="BE48" s="50"/>
      <c r="BF48" s="59"/>
      <c r="BG48" s="60"/>
      <c r="BH48" s="17"/>
      <c r="BI48" s="17"/>
      <c r="BJ48" s="58"/>
      <c r="BK48" s="50"/>
      <c r="BL48" s="50"/>
      <c r="BM48" s="50"/>
      <c r="BN48" s="50"/>
      <c r="BO48" s="50"/>
      <c r="BP48" s="50"/>
      <c r="BQ48" s="59"/>
      <c r="BR48" s="60"/>
      <c r="BS48" s="17"/>
      <c r="BT48" s="17"/>
      <c r="BU48" s="58"/>
      <c r="BV48" s="50"/>
      <c r="BW48" s="50"/>
      <c r="BX48" s="50"/>
      <c r="BY48" s="50"/>
      <c r="BZ48" s="50"/>
      <c r="CA48" s="50"/>
      <c r="CB48" s="59"/>
      <c r="CC48" s="60"/>
      <c r="CD48" s="17"/>
      <c r="CE48" s="17"/>
      <c r="CF48" s="58"/>
      <c r="CG48" s="50"/>
      <c r="CH48" s="50"/>
      <c r="CI48" s="50"/>
      <c r="CJ48" s="50"/>
      <c r="CK48" s="50"/>
      <c r="CL48" s="50"/>
      <c r="CM48" s="59"/>
      <c r="CN48" s="60"/>
      <c r="CO48" s="17"/>
      <c r="CP48" s="17"/>
      <c r="CQ48" s="58"/>
      <c r="CR48" s="50"/>
      <c r="CS48" s="50"/>
      <c r="CT48" s="50"/>
      <c r="CU48" s="50"/>
      <c r="CV48" s="50"/>
      <c r="CW48" s="50"/>
      <c r="CX48" s="59"/>
      <c r="CY48" s="60"/>
      <c r="CZ48" s="17"/>
      <c r="DA48" s="17"/>
      <c r="DB48" s="58"/>
      <c r="DC48" s="50"/>
      <c r="DD48" s="50"/>
      <c r="DE48" s="50"/>
      <c r="DF48" s="50"/>
      <c r="DG48" s="50"/>
      <c r="DH48" s="50"/>
      <c r="DI48" s="59"/>
      <c r="DJ48" s="60"/>
      <c r="DK48" s="17"/>
      <c r="DL48" s="17"/>
      <c r="DM48" s="58"/>
      <c r="DN48" s="50"/>
      <c r="DO48" s="50"/>
      <c r="DP48" s="50"/>
      <c r="DQ48" s="50"/>
      <c r="DR48" s="50"/>
      <c r="DS48" s="50"/>
      <c r="DT48" s="59"/>
      <c r="DU48" s="60"/>
      <c r="DV48" s="17"/>
      <c r="DW48" s="17"/>
      <c r="DX48" s="58"/>
      <c r="DY48" s="50"/>
      <c r="DZ48" s="50"/>
      <c r="EA48" s="50"/>
      <c r="EB48" s="50"/>
      <c r="EC48" s="50"/>
      <c r="ED48" s="50"/>
      <c r="EE48" s="59"/>
      <c r="EF48" s="60"/>
      <c r="EG48" s="17"/>
      <c r="EH48" s="17"/>
      <c r="EI48" s="58"/>
      <c r="EJ48" s="50"/>
      <c r="EK48" s="50"/>
      <c r="EL48" s="50"/>
      <c r="EM48" s="50"/>
      <c r="EN48" s="50"/>
      <c r="EO48" s="50"/>
      <c r="EP48" s="59"/>
      <c r="EQ48" s="60"/>
      <c r="ER48" s="17"/>
      <c r="ES48" s="17"/>
      <c r="ET48" s="58"/>
      <c r="EU48" s="50"/>
      <c r="EV48" s="50"/>
      <c r="EW48" s="50"/>
      <c r="EX48" s="50"/>
      <c r="EY48" s="50"/>
      <c r="EZ48" s="50"/>
      <c r="FA48" s="59"/>
      <c r="FB48" s="60"/>
      <c r="FC48" s="17"/>
      <c r="FD48" s="17"/>
      <c r="FE48" s="58"/>
      <c r="FF48" s="50"/>
      <c r="FG48" s="50"/>
      <c r="FH48" s="50"/>
      <c r="FI48" s="50"/>
      <c r="FJ48" s="50"/>
      <c r="FK48" s="50"/>
      <c r="FL48" s="59"/>
      <c r="FM48" s="60"/>
      <c r="FN48" s="17"/>
      <c r="FO48" s="17"/>
      <c r="FP48" s="58"/>
      <c r="FQ48" s="50"/>
      <c r="FR48" s="50"/>
      <c r="FS48" s="50"/>
      <c r="FT48" s="50"/>
      <c r="FU48" s="50"/>
      <c r="FV48" s="50"/>
      <c r="FW48" s="59"/>
      <c r="FX48" s="60"/>
      <c r="FY48" s="17"/>
      <c r="FZ48" s="17"/>
      <c r="GA48" s="58"/>
      <c r="GB48" s="50"/>
      <c r="GC48" s="50"/>
      <c r="GD48" s="50"/>
      <c r="GE48" s="50"/>
      <c r="GF48" s="50"/>
      <c r="GG48" s="50"/>
      <c r="GH48" s="59"/>
      <c r="GI48" s="60"/>
      <c r="GJ48" s="17"/>
      <c r="GK48" s="17"/>
      <c r="GL48" s="58"/>
      <c r="GM48" s="50"/>
      <c r="GN48" s="50"/>
      <c r="GO48" s="50"/>
      <c r="GP48" s="50"/>
      <c r="GQ48" s="50"/>
      <c r="GR48" s="50"/>
      <c r="GS48" s="59"/>
      <c r="GT48" s="60"/>
      <c r="GU48" s="17"/>
      <c r="GV48" s="17"/>
      <c r="GW48" s="58"/>
      <c r="GX48" s="50"/>
      <c r="GY48" s="50"/>
      <c r="GZ48" s="50"/>
      <c r="HA48" s="50"/>
      <c r="HB48" s="50"/>
      <c r="HC48" s="50"/>
      <c r="HD48" s="59"/>
      <c r="HE48" s="60"/>
      <c r="HF48" s="17"/>
      <c r="HG48" s="17"/>
      <c r="HH48" s="58"/>
      <c r="HI48" s="50"/>
      <c r="HJ48" s="50"/>
      <c r="HK48" s="50"/>
      <c r="HL48" s="50"/>
      <c r="HM48" s="50"/>
      <c r="HN48" s="50"/>
      <c r="HO48" s="59"/>
      <c r="HP48" s="60"/>
      <c r="HQ48" s="17"/>
      <c r="HR48" s="17"/>
      <c r="HS48" s="58"/>
      <c r="HT48" s="50"/>
      <c r="HU48" s="50"/>
      <c r="HV48" s="50"/>
      <c r="HW48" s="50"/>
      <c r="HX48" s="50"/>
      <c r="HY48" s="50"/>
      <c r="HZ48" s="59"/>
      <c r="IA48" s="60"/>
      <c r="IB48" s="17"/>
      <c r="IC48" s="17"/>
    </row>
    <row r="49" spans="1:237" x14ac:dyDescent="0.3">
      <c r="A49" s="61"/>
      <c r="B49" s="621" t="s">
        <v>40</v>
      </c>
      <c r="C49" s="621"/>
      <c r="D49" s="621"/>
      <c r="E49" s="105"/>
      <c r="F49" s="57"/>
      <c r="G49" s="57"/>
      <c r="H49" s="57"/>
      <c r="I49" s="57"/>
      <c r="J49" s="59"/>
      <c r="K49" s="59"/>
      <c r="L49" s="59"/>
      <c r="M49" s="59"/>
      <c r="N49" s="59"/>
      <c r="O49" s="59"/>
      <c r="P49" s="59"/>
      <c r="Q49" s="17"/>
      <c r="R49" s="58"/>
      <c r="S49" s="50"/>
      <c r="T49" s="50"/>
      <c r="U49" s="50"/>
      <c r="V49" s="50"/>
      <c r="W49" s="50"/>
      <c r="X49" s="50"/>
      <c r="Y49" s="59"/>
      <c r="Z49" s="60"/>
      <c r="AA49" s="17"/>
      <c r="AB49" s="17"/>
      <c r="AC49" s="58"/>
      <c r="AD49" s="50"/>
      <c r="AE49" s="50"/>
      <c r="AF49" s="50"/>
      <c r="AG49" s="50"/>
      <c r="AH49" s="50"/>
      <c r="AI49" s="50"/>
      <c r="AJ49" s="59"/>
      <c r="AK49" s="60"/>
      <c r="AL49" s="17"/>
      <c r="AM49" s="17"/>
      <c r="AN49" s="58"/>
      <c r="AO49" s="50"/>
      <c r="AP49" s="50"/>
      <c r="AQ49" s="50"/>
      <c r="AR49" s="50"/>
      <c r="AS49" s="50"/>
      <c r="AT49" s="50"/>
      <c r="AU49" s="59"/>
      <c r="AV49" s="60"/>
      <c r="AW49" s="17"/>
      <c r="AX49" s="17"/>
      <c r="AY49" s="58"/>
      <c r="AZ49" s="50"/>
      <c r="BA49" s="50"/>
      <c r="BB49" s="50"/>
      <c r="BC49" s="50"/>
      <c r="BD49" s="50"/>
      <c r="BE49" s="50"/>
      <c r="BF49" s="59"/>
      <c r="BG49" s="60"/>
      <c r="BH49" s="17"/>
      <c r="BI49" s="17"/>
      <c r="BJ49" s="58"/>
      <c r="BK49" s="50"/>
      <c r="BL49" s="50"/>
      <c r="BM49" s="50"/>
      <c r="BN49" s="50"/>
      <c r="BO49" s="50"/>
      <c r="BP49" s="50"/>
      <c r="BQ49" s="59"/>
      <c r="BR49" s="60"/>
      <c r="BS49" s="17"/>
      <c r="BT49" s="17"/>
      <c r="BU49" s="58"/>
      <c r="BV49" s="50"/>
      <c r="BW49" s="50"/>
      <c r="BX49" s="50"/>
      <c r="BY49" s="50"/>
      <c r="BZ49" s="50"/>
      <c r="CA49" s="50"/>
      <c r="CB49" s="59"/>
      <c r="CC49" s="60"/>
      <c r="CD49" s="17"/>
      <c r="CE49" s="17"/>
      <c r="CF49" s="58"/>
      <c r="CG49" s="50"/>
      <c r="CH49" s="50"/>
      <c r="CI49" s="50"/>
      <c r="CJ49" s="50"/>
      <c r="CK49" s="50"/>
      <c r="CL49" s="50"/>
      <c r="CM49" s="59"/>
      <c r="CN49" s="60"/>
      <c r="CO49" s="17"/>
      <c r="CP49" s="17"/>
      <c r="CQ49" s="58"/>
      <c r="CR49" s="50"/>
      <c r="CS49" s="50"/>
      <c r="CT49" s="50"/>
      <c r="CU49" s="50"/>
      <c r="CV49" s="50"/>
      <c r="CW49" s="50"/>
      <c r="CX49" s="59"/>
      <c r="CY49" s="60"/>
      <c r="CZ49" s="17"/>
      <c r="DA49" s="17"/>
      <c r="DB49" s="58"/>
      <c r="DC49" s="50"/>
      <c r="DD49" s="50"/>
      <c r="DE49" s="50"/>
      <c r="DF49" s="50"/>
      <c r="DG49" s="50"/>
      <c r="DH49" s="50"/>
      <c r="DI49" s="59"/>
      <c r="DJ49" s="60"/>
      <c r="DK49" s="17"/>
      <c r="DL49" s="17"/>
      <c r="DM49" s="58"/>
      <c r="DN49" s="50"/>
      <c r="DO49" s="50"/>
      <c r="DP49" s="50"/>
      <c r="DQ49" s="50"/>
      <c r="DR49" s="50"/>
      <c r="DS49" s="50"/>
      <c r="DT49" s="59"/>
      <c r="DU49" s="60"/>
      <c r="DV49" s="17"/>
      <c r="DW49" s="17"/>
      <c r="DX49" s="58"/>
      <c r="DY49" s="50"/>
      <c r="DZ49" s="50"/>
      <c r="EA49" s="50"/>
      <c r="EB49" s="50"/>
      <c r="EC49" s="50"/>
      <c r="ED49" s="50"/>
      <c r="EE49" s="59"/>
      <c r="EF49" s="60"/>
      <c r="EG49" s="17"/>
      <c r="EH49" s="17"/>
      <c r="EI49" s="58"/>
      <c r="EJ49" s="50"/>
      <c r="EK49" s="50"/>
      <c r="EL49" s="50"/>
      <c r="EM49" s="50"/>
      <c r="EN49" s="50"/>
      <c r="EO49" s="50"/>
      <c r="EP49" s="59"/>
      <c r="EQ49" s="60"/>
      <c r="ER49" s="17"/>
      <c r="ES49" s="17"/>
      <c r="ET49" s="58"/>
      <c r="EU49" s="50"/>
      <c r="EV49" s="50"/>
      <c r="EW49" s="50"/>
      <c r="EX49" s="50"/>
      <c r="EY49" s="50"/>
      <c r="EZ49" s="50"/>
      <c r="FA49" s="59"/>
      <c r="FB49" s="60"/>
      <c r="FC49" s="17"/>
      <c r="FD49" s="17"/>
      <c r="FE49" s="58"/>
      <c r="FF49" s="50"/>
      <c r="FG49" s="50"/>
      <c r="FH49" s="50"/>
      <c r="FI49" s="50"/>
      <c r="FJ49" s="50"/>
      <c r="FK49" s="50"/>
      <c r="FL49" s="59"/>
      <c r="FM49" s="60"/>
      <c r="FN49" s="17"/>
      <c r="FO49" s="17"/>
      <c r="FP49" s="58"/>
      <c r="FQ49" s="50"/>
      <c r="FR49" s="50"/>
      <c r="FS49" s="50"/>
      <c r="FT49" s="50"/>
      <c r="FU49" s="50"/>
      <c r="FV49" s="50"/>
      <c r="FW49" s="59"/>
      <c r="FX49" s="60"/>
      <c r="FY49" s="17"/>
      <c r="FZ49" s="17"/>
      <c r="GA49" s="58"/>
      <c r="GB49" s="50"/>
      <c r="GC49" s="50"/>
      <c r="GD49" s="50"/>
      <c r="GE49" s="50"/>
      <c r="GF49" s="50"/>
      <c r="GG49" s="50"/>
      <c r="GH49" s="59"/>
      <c r="GI49" s="60"/>
      <c r="GJ49" s="17"/>
      <c r="GK49" s="17"/>
      <c r="GL49" s="58"/>
      <c r="GM49" s="50"/>
      <c r="GN49" s="50"/>
      <c r="GO49" s="50"/>
      <c r="GP49" s="50"/>
      <c r="GQ49" s="50"/>
      <c r="GR49" s="50"/>
      <c r="GS49" s="59"/>
      <c r="GT49" s="60"/>
      <c r="GU49" s="17"/>
      <c r="GV49" s="17"/>
      <c r="GW49" s="58"/>
      <c r="GX49" s="50"/>
      <c r="GY49" s="50"/>
      <c r="GZ49" s="50"/>
      <c r="HA49" s="50"/>
      <c r="HB49" s="50"/>
      <c r="HC49" s="50"/>
      <c r="HD49" s="59"/>
      <c r="HE49" s="60"/>
      <c r="HF49" s="17"/>
      <c r="HG49" s="17"/>
      <c r="HH49" s="58"/>
      <c r="HI49" s="50"/>
      <c r="HJ49" s="50"/>
      <c r="HK49" s="50"/>
      <c r="HL49" s="50"/>
      <c r="HM49" s="50"/>
      <c r="HN49" s="50"/>
      <c r="HO49" s="59"/>
      <c r="HP49" s="60"/>
      <c r="HQ49" s="17"/>
      <c r="HR49" s="17"/>
      <c r="HS49" s="58"/>
      <c r="HT49" s="50"/>
      <c r="HU49" s="50"/>
      <c r="HV49" s="50"/>
      <c r="HW49" s="50"/>
      <c r="HX49" s="50"/>
      <c r="HY49" s="50"/>
      <c r="HZ49" s="59"/>
      <c r="IA49" s="60"/>
      <c r="IB49" s="17"/>
      <c r="IC49" s="17"/>
    </row>
    <row r="50" spans="1:237" x14ac:dyDescent="0.3">
      <c r="A50" s="96">
        <v>1</v>
      </c>
      <c r="B50" s="1275"/>
      <c r="C50" s="1276"/>
      <c r="D50" s="1276"/>
      <c r="E50" s="1355"/>
      <c r="F50" s="57"/>
      <c r="G50" s="57"/>
      <c r="H50" s="57"/>
      <c r="I50" s="57"/>
      <c r="J50" s="59"/>
      <c r="K50" s="59"/>
      <c r="L50" s="59"/>
      <c r="M50" s="59"/>
      <c r="N50" s="59"/>
      <c r="O50" s="59"/>
      <c r="P50" s="59"/>
      <c r="Q50" s="17"/>
      <c r="R50" s="58"/>
      <c r="S50" s="50"/>
      <c r="T50" s="50"/>
      <c r="U50" s="50"/>
      <c r="V50" s="50"/>
      <c r="W50" s="50"/>
      <c r="X50" s="50"/>
      <c r="Y50" s="59"/>
      <c r="Z50" s="60"/>
      <c r="AA50" s="17"/>
      <c r="AB50" s="17"/>
      <c r="AC50" s="58"/>
      <c r="AD50" s="50"/>
      <c r="AE50" s="50"/>
      <c r="AF50" s="50"/>
      <c r="AG50" s="50"/>
      <c r="AH50" s="50"/>
      <c r="AI50" s="50"/>
      <c r="AJ50" s="59"/>
      <c r="AK50" s="60"/>
      <c r="AL50" s="17"/>
      <c r="AM50" s="17"/>
      <c r="AN50" s="58"/>
      <c r="AO50" s="50"/>
      <c r="AP50" s="50"/>
      <c r="AQ50" s="50"/>
      <c r="AR50" s="50"/>
      <c r="AS50" s="50"/>
      <c r="AT50" s="50"/>
      <c r="AU50" s="59"/>
      <c r="AV50" s="60"/>
      <c r="AW50" s="17"/>
      <c r="AX50" s="17"/>
      <c r="AY50" s="58"/>
      <c r="AZ50" s="50"/>
      <c r="BA50" s="50"/>
      <c r="BB50" s="50"/>
      <c r="BC50" s="50"/>
      <c r="BD50" s="50"/>
      <c r="BE50" s="50"/>
      <c r="BF50" s="59"/>
      <c r="BG50" s="60"/>
      <c r="BH50" s="17"/>
      <c r="BI50" s="17"/>
      <c r="BJ50" s="58"/>
      <c r="BK50" s="50"/>
      <c r="BL50" s="50"/>
      <c r="BM50" s="50"/>
      <c r="BN50" s="50"/>
      <c r="BO50" s="50"/>
      <c r="BP50" s="50"/>
      <c r="BQ50" s="59"/>
      <c r="BR50" s="60"/>
      <c r="BS50" s="17"/>
      <c r="BT50" s="17"/>
      <c r="BU50" s="58"/>
      <c r="BV50" s="50"/>
      <c r="BW50" s="50"/>
      <c r="BX50" s="50"/>
      <c r="BY50" s="50"/>
      <c r="BZ50" s="50"/>
      <c r="CA50" s="50"/>
      <c r="CB50" s="59"/>
      <c r="CC50" s="60"/>
      <c r="CD50" s="17"/>
      <c r="CE50" s="17"/>
      <c r="CF50" s="58"/>
      <c r="CG50" s="50"/>
      <c r="CH50" s="50"/>
      <c r="CI50" s="50"/>
      <c r="CJ50" s="50"/>
      <c r="CK50" s="50"/>
      <c r="CL50" s="50"/>
      <c r="CM50" s="59"/>
      <c r="CN50" s="60"/>
      <c r="CO50" s="17"/>
      <c r="CP50" s="17"/>
      <c r="CQ50" s="58"/>
      <c r="CR50" s="50"/>
      <c r="CS50" s="50"/>
      <c r="CT50" s="50"/>
      <c r="CU50" s="50"/>
      <c r="CV50" s="50"/>
      <c r="CW50" s="50"/>
      <c r="CX50" s="59"/>
      <c r="CY50" s="60"/>
      <c r="CZ50" s="17"/>
      <c r="DA50" s="17"/>
      <c r="DB50" s="58"/>
      <c r="DC50" s="50"/>
      <c r="DD50" s="50"/>
      <c r="DE50" s="50"/>
      <c r="DF50" s="50"/>
      <c r="DG50" s="50"/>
      <c r="DH50" s="50"/>
      <c r="DI50" s="59"/>
      <c r="DJ50" s="60"/>
      <c r="DK50" s="17"/>
      <c r="DL50" s="17"/>
      <c r="DM50" s="58"/>
      <c r="DN50" s="50"/>
      <c r="DO50" s="50"/>
      <c r="DP50" s="50"/>
      <c r="DQ50" s="50"/>
      <c r="DR50" s="50"/>
      <c r="DS50" s="50"/>
      <c r="DT50" s="59"/>
      <c r="DU50" s="60"/>
      <c r="DV50" s="17"/>
      <c r="DW50" s="17"/>
      <c r="DX50" s="58"/>
      <c r="DY50" s="50"/>
      <c r="DZ50" s="50"/>
      <c r="EA50" s="50"/>
      <c r="EB50" s="50"/>
      <c r="EC50" s="50"/>
      <c r="ED50" s="50"/>
      <c r="EE50" s="59"/>
      <c r="EF50" s="60"/>
      <c r="EG50" s="17"/>
      <c r="EH50" s="17"/>
      <c r="EI50" s="58"/>
      <c r="EJ50" s="50"/>
      <c r="EK50" s="50"/>
      <c r="EL50" s="50"/>
      <c r="EM50" s="50"/>
      <c r="EN50" s="50"/>
      <c r="EO50" s="50"/>
      <c r="EP50" s="59"/>
      <c r="EQ50" s="60"/>
      <c r="ER50" s="17"/>
      <c r="ES50" s="17"/>
      <c r="ET50" s="58"/>
      <c r="EU50" s="50"/>
      <c r="EV50" s="50"/>
      <c r="EW50" s="50"/>
      <c r="EX50" s="50"/>
      <c r="EY50" s="50"/>
      <c r="EZ50" s="50"/>
      <c r="FA50" s="59"/>
      <c r="FB50" s="60"/>
      <c r="FC50" s="17"/>
      <c r="FD50" s="17"/>
      <c r="FE50" s="58"/>
      <c r="FF50" s="50"/>
      <c r="FG50" s="50"/>
      <c r="FH50" s="50"/>
      <c r="FI50" s="50"/>
      <c r="FJ50" s="50"/>
      <c r="FK50" s="50"/>
      <c r="FL50" s="59"/>
      <c r="FM50" s="60"/>
      <c r="FN50" s="17"/>
      <c r="FO50" s="17"/>
      <c r="FP50" s="58"/>
      <c r="FQ50" s="50"/>
      <c r="FR50" s="50"/>
      <c r="FS50" s="50"/>
      <c r="FT50" s="50"/>
      <c r="FU50" s="50"/>
      <c r="FV50" s="50"/>
      <c r="FW50" s="59"/>
      <c r="FX50" s="60"/>
      <c r="FY50" s="17"/>
      <c r="FZ50" s="17"/>
      <c r="GA50" s="58"/>
      <c r="GB50" s="50"/>
      <c r="GC50" s="50"/>
      <c r="GD50" s="50"/>
      <c r="GE50" s="50"/>
      <c r="GF50" s="50"/>
      <c r="GG50" s="50"/>
      <c r="GH50" s="59"/>
      <c r="GI50" s="60"/>
      <c r="GJ50" s="17"/>
      <c r="GK50" s="17"/>
      <c r="GL50" s="58"/>
      <c r="GM50" s="50"/>
      <c r="GN50" s="50"/>
      <c r="GO50" s="50"/>
      <c r="GP50" s="50"/>
      <c r="GQ50" s="50"/>
      <c r="GR50" s="50"/>
      <c r="GS50" s="59"/>
      <c r="GT50" s="60"/>
      <c r="GU50" s="17"/>
      <c r="GV50" s="17"/>
      <c r="GW50" s="58"/>
      <c r="GX50" s="50"/>
      <c r="GY50" s="50"/>
      <c r="GZ50" s="50"/>
      <c r="HA50" s="50"/>
      <c r="HB50" s="50"/>
      <c r="HC50" s="50"/>
      <c r="HD50" s="59"/>
      <c r="HE50" s="60"/>
      <c r="HF50" s="17"/>
      <c r="HG50" s="17"/>
      <c r="HH50" s="58"/>
      <c r="HI50" s="50"/>
      <c r="HJ50" s="50"/>
      <c r="HK50" s="50"/>
      <c r="HL50" s="50"/>
      <c r="HM50" s="50"/>
      <c r="HN50" s="50"/>
      <c r="HO50" s="59"/>
      <c r="HP50" s="60"/>
      <c r="HQ50" s="17"/>
      <c r="HR50" s="17"/>
      <c r="HS50" s="58"/>
      <c r="HT50" s="50"/>
      <c r="HU50" s="50"/>
      <c r="HV50" s="50"/>
      <c r="HW50" s="50"/>
      <c r="HX50" s="50"/>
      <c r="HY50" s="50"/>
      <c r="HZ50" s="59"/>
      <c r="IA50" s="60"/>
      <c r="IB50" s="17"/>
      <c r="IC50" s="17"/>
    </row>
    <row r="51" spans="1:237" x14ac:dyDescent="0.3">
      <c r="A51" s="96">
        <v>2</v>
      </c>
      <c r="B51" s="1275"/>
      <c r="C51" s="1276"/>
      <c r="D51" s="1276"/>
      <c r="E51" s="1355"/>
      <c r="F51" s="57"/>
      <c r="G51" s="57"/>
      <c r="H51" s="57"/>
      <c r="I51" s="57"/>
      <c r="J51" s="59"/>
      <c r="K51" s="59"/>
      <c r="L51" s="59"/>
      <c r="M51" s="59"/>
      <c r="N51" s="59"/>
      <c r="O51" s="59"/>
      <c r="P51" s="59"/>
      <c r="Q51" s="17"/>
      <c r="R51" s="58"/>
      <c r="S51" s="50"/>
      <c r="T51" s="50"/>
      <c r="U51" s="50"/>
      <c r="V51" s="50"/>
      <c r="W51" s="50"/>
      <c r="X51" s="50"/>
      <c r="Y51" s="59"/>
      <c r="Z51" s="60"/>
      <c r="AA51" s="17"/>
      <c r="AB51" s="17"/>
      <c r="AC51" s="58"/>
      <c r="AD51" s="50"/>
      <c r="AE51" s="50"/>
      <c r="AF51" s="50"/>
      <c r="AG51" s="50"/>
      <c r="AH51" s="50"/>
      <c r="AI51" s="50"/>
      <c r="AJ51" s="59"/>
      <c r="AK51" s="60"/>
      <c r="AL51" s="17"/>
      <c r="AM51" s="17"/>
      <c r="AN51" s="58"/>
      <c r="AO51" s="50"/>
      <c r="AP51" s="50"/>
      <c r="AQ51" s="50"/>
      <c r="AR51" s="50"/>
      <c r="AS51" s="50"/>
      <c r="AT51" s="50"/>
      <c r="AU51" s="59"/>
      <c r="AV51" s="60"/>
      <c r="AW51" s="17"/>
      <c r="AX51" s="17"/>
      <c r="AY51" s="58"/>
      <c r="AZ51" s="50"/>
      <c r="BA51" s="50"/>
      <c r="BB51" s="50"/>
      <c r="BC51" s="50"/>
      <c r="BD51" s="50"/>
      <c r="BE51" s="50"/>
      <c r="BF51" s="59"/>
      <c r="BG51" s="60"/>
      <c r="BH51" s="17"/>
      <c r="BI51" s="17"/>
      <c r="BJ51" s="58"/>
      <c r="BK51" s="50"/>
      <c r="BL51" s="50"/>
      <c r="BM51" s="50"/>
      <c r="BN51" s="50"/>
      <c r="BO51" s="50"/>
      <c r="BP51" s="50"/>
      <c r="BQ51" s="59"/>
      <c r="BR51" s="60"/>
      <c r="BS51" s="17"/>
      <c r="BT51" s="17"/>
      <c r="BU51" s="58"/>
      <c r="BV51" s="50"/>
      <c r="BW51" s="50"/>
      <c r="BX51" s="50"/>
      <c r="BY51" s="50"/>
      <c r="BZ51" s="50"/>
      <c r="CA51" s="50"/>
      <c r="CB51" s="59"/>
      <c r="CC51" s="60"/>
      <c r="CD51" s="17"/>
      <c r="CE51" s="17"/>
      <c r="CF51" s="58"/>
      <c r="CG51" s="50"/>
      <c r="CH51" s="50"/>
      <c r="CI51" s="50"/>
      <c r="CJ51" s="50"/>
      <c r="CK51" s="50"/>
      <c r="CL51" s="50"/>
      <c r="CM51" s="59"/>
      <c r="CN51" s="60"/>
      <c r="CO51" s="17"/>
      <c r="CP51" s="17"/>
      <c r="CQ51" s="58"/>
      <c r="CR51" s="50"/>
      <c r="CS51" s="50"/>
      <c r="CT51" s="50"/>
      <c r="CU51" s="50"/>
      <c r="CV51" s="50"/>
      <c r="CW51" s="50"/>
      <c r="CX51" s="59"/>
      <c r="CY51" s="60"/>
      <c r="CZ51" s="17"/>
      <c r="DA51" s="17"/>
      <c r="DB51" s="58"/>
      <c r="DC51" s="50"/>
      <c r="DD51" s="50"/>
      <c r="DE51" s="50"/>
      <c r="DF51" s="50"/>
      <c r="DG51" s="50"/>
      <c r="DH51" s="50"/>
      <c r="DI51" s="59"/>
      <c r="DJ51" s="60"/>
      <c r="DK51" s="17"/>
      <c r="DL51" s="17"/>
      <c r="DM51" s="58"/>
      <c r="DN51" s="50"/>
      <c r="DO51" s="50"/>
      <c r="DP51" s="50"/>
      <c r="DQ51" s="50"/>
      <c r="DR51" s="50"/>
      <c r="DS51" s="50"/>
      <c r="DT51" s="59"/>
      <c r="DU51" s="60"/>
      <c r="DV51" s="17"/>
      <c r="DW51" s="17"/>
      <c r="DX51" s="58"/>
      <c r="DY51" s="50"/>
      <c r="DZ51" s="50"/>
      <c r="EA51" s="50"/>
      <c r="EB51" s="50"/>
      <c r="EC51" s="50"/>
      <c r="ED51" s="50"/>
      <c r="EE51" s="59"/>
      <c r="EF51" s="60"/>
      <c r="EG51" s="17"/>
      <c r="EH51" s="17"/>
      <c r="EI51" s="58"/>
      <c r="EJ51" s="50"/>
      <c r="EK51" s="50"/>
      <c r="EL51" s="50"/>
      <c r="EM51" s="50"/>
      <c r="EN51" s="50"/>
      <c r="EO51" s="50"/>
      <c r="EP51" s="59"/>
      <c r="EQ51" s="60"/>
      <c r="ER51" s="17"/>
      <c r="ES51" s="17"/>
      <c r="ET51" s="58"/>
      <c r="EU51" s="50"/>
      <c r="EV51" s="50"/>
      <c r="EW51" s="50"/>
      <c r="EX51" s="50"/>
      <c r="EY51" s="50"/>
      <c r="EZ51" s="50"/>
      <c r="FA51" s="59"/>
      <c r="FB51" s="60"/>
      <c r="FC51" s="17"/>
      <c r="FD51" s="17"/>
      <c r="FE51" s="58"/>
      <c r="FF51" s="50"/>
      <c r="FG51" s="50"/>
      <c r="FH51" s="50"/>
      <c r="FI51" s="50"/>
      <c r="FJ51" s="50"/>
      <c r="FK51" s="50"/>
      <c r="FL51" s="59"/>
      <c r="FM51" s="60"/>
      <c r="FN51" s="17"/>
      <c r="FO51" s="17"/>
      <c r="FP51" s="58"/>
      <c r="FQ51" s="50"/>
      <c r="FR51" s="50"/>
      <c r="FS51" s="50"/>
      <c r="FT51" s="50"/>
      <c r="FU51" s="50"/>
      <c r="FV51" s="50"/>
      <c r="FW51" s="59"/>
      <c r="FX51" s="60"/>
      <c r="FY51" s="17"/>
      <c r="FZ51" s="17"/>
      <c r="GA51" s="58"/>
      <c r="GB51" s="50"/>
      <c r="GC51" s="50"/>
      <c r="GD51" s="50"/>
      <c r="GE51" s="50"/>
      <c r="GF51" s="50"/>
      <c r="GG51" s="50"/>
      <c r="GH51" s="59"/>
      <c r="GI51" s="60"/>
      <c r="GJ51" s="17"/>
      <c r="GK51" s="17"/>
      <c r="GL51" s="58"/>
      <c r="GM51" s="50"/>
      <c r="GN51" s="50"/>
      <c r="GO51" s="50"/>
      <c r="GP51" s="50"/>
      <c r="GQ51" s="50"/>
      <c r="GR51" s="50"/>
      <c r="GS51" s="59"/>
      <c r="GT51" s="60"/>
      <c r="GU51" s="17"/>
      <c r="GV51" s="17"/>
      <c r="GW51" s="58"/>
      <c r="GX51" s="50"/>
      <c r="GY51" s="50"/>
      <c r="GZ51" s="50"/>
      <c r="HA51" s="50"/>
      <c r="HB51" s="50"/>
      <c r="HC51" s="50"/>
      <c r="HD51" s="59"/>
      <c r="HE51" s="60"/>
      <c r="HF51" s="17"/>
      <c r="HG51" s="17"/>
      <c r="HH51" s="58"/>
      <c r="HI51" s="50"/>
      <c r="HJ51" s="50"/>
      <c r="HK51" s="50"/>
      <c r="HL51" s="50"/>
      <c r="HM51" s="50"/>
      <c r="HN51" s="50"/>
      <c r="HO51" s="59"/>
      <c r="HP51" s="60"/>
      <c r="HQ51" s="17"/>
      <c r="HR51" s="17"/>
      <c r="HS51" s="58"/>
      <c r="HT51" s="50"/>
      <c r="HU51" s="50"/>
      <c r="HV51" s="50"/>
      <c r="HW51" s="50"/>
      <c r="HX51" s="50"/>
      <c r="HY51" s="50"/>
      <c r="HZ51" s="59"/>
      <c r="IA51" s="60"/>
      <c r="IB51" s="17"/>
      <c r="IC51" s="17"/>
    </row>
    <row r="52" spans="1:237" x14ac:dyDescent="0.3">
      <c r="A52" s="96">
        <v>3</v>
      </c>
      <c r="B52" s="1275"/>
      <c r="C52" s="1276"/>
      <c r="D52" s="1276"/>
      <c r="E52" s="1355"/>
      <c r="F52" s="57"/>
      <c r="G52" s="57"/>
      <c r="H52" s="57"/>
      <c r="I52" s="57"/>
      <c r="J52" s="59"/>
      <c r="K52" s="59"/>
      <c r="L52" s="59"/>
      <c r="M52" s="59"/>
      <c r="N52" s="59"/>
      <c r="O52" s="59"/>
      <c r="P52" s="59"/>
      <c r="Q52" s="17"/>
      <c r="R52" s="58"/>
      <c r="S52" s="50"/>
      <c r="T52" s="50"/>
      <c r="U52" s="50"/>
      <c r="V52" s="50"/>
      <c r="W52" s="50"/>
      <c r="X52" s="50"/>
      <c r="Y52" s="59"/>
      <c r="Z52" s="60"/>
      <c r="AA52" s="17"/>
      <c r="AB52" s="17"/>
      <c r="AC52" s="58"/>
      <c r="AD52" s="50"/>
      <c r="AE52" s="50"/>
      <c r="AF52" s="50"/>
      <c r="AG52" s="50"/>
      <c r="AH52" s="50"/>
      <c r="AI52" s="50"/>
      <c r="AJ52" s="59"/>
      <c r="AK52" s="60"/>
      <c r="AL52" s="17"/>
      <c r="AM52" s="17"/>
      <c r="AN52" s="58"/>
      <c r="AO52" s="50"/>
      <c r="AP52" s="50"/>
      <c r="AQ52" s="50"/>
      <c r="AR52" s="50"/>
      <c r="AS52" s="50"/>
      <c r="AT52" s="50"/>
      <c r="AU52" s="59"/>
      <c r="AV52" s="60"/>
      <c r="AW52" s="17"/>
      <c r="AX52" s="17"/>
      <c r="AY52" s="58"/>
      <c r="AZ52" s="50"/>
      <c r="BA52" s="50"/>
      <c r="BB52" s="50"/>
      <c r="BC52" s="50"/>
      <c r="BD52" s="50"/>
      <c r="BE52" s="50"/>
      <c r="BF52" s="59"/>
      <c r="BG52" s="60"/>
      <c r="BH52" s="17"/>
      <c r="BI52" s="17"/>
      <c r="BJ52" s="58"/>
      <c r="BK52" s="50"/>
      <c r="BL52" s="50"/>
      <c r="BM52" s="50"/>
      <c r="BN52" s="50"/>
      <c r="BO52" s="50"/>
      <c r="BP52" s="50"/>
      <c r="BQ52" s="59"/>
      <c r="BR52" s="60"/>
      <c r="BS52" s="17"/>
      <c r="BT52" s="17"/>
      <c r="BU52" s="58"/>
      <c r="BV52" s="50"/>
      <c r="BW52" s="50"/>
      <c r="BX52" s="50"/>
      <c r="BY52" s="50"/>
      <c r="BZ52" s="50"/>
      <c r="CA52" s="50"/>
      <c r="CB52" s="59"/>
      <c r="CC52" s="60"/>
      <c r="CD52" s="17"/>
      <c r="CE52" s="17"/>
      <c r="CF52" s="58"/>
      <c r="CG52" s="50"/>
      <c r="CH52" s="50"/>
      <c r="CI52" s="50"/>
      <c r="CJ52" s="50"/>
      <c r="CK52" s="50"/>
      <c r="CL52" s="50"/>
      <c r="CM52" s="59"/>
      <c r="CN52" s="60"/>
      <c r="CO52" s="17"/>
      <c r="CP52" s="17"/>
      <c r="CQ52" s="58"/>
      <c r="CR52" s="50"/>
      <c r="CS52" s="50"/>
      <c r="CT52" s="50"/>
      <c r="CU52" s="50"/>
      <c r="CV52" s="50"/>
      <c r="CW52" s="50"/>
      <c r="CX52" s="59"/>
      <c r="CY52" s="60"/>
      <c r="CZ52" s="17"/>
      <c r="DA52" s="17"/>
      <c r="DB52" s="58"/>
      <c r="DC52" s="50"/>
      <c r="DD52" s="50"/>
      <c r="DE52" s="50"/>
      <c r="DF52" s="50"/>
      <c r="DG52" s="50"/>
      <c r="DH52" s="50"/>
      <c r="DI52" s="59"/>
      <c r="DJ52" s="60"/>
      <c r="DK52" s="17"/>
      <c r="DL52" s="17"/>
      <c r="DM52" s="58"/>
      <c r="DN52" s="50"/>
      <c r="DO52" s="50"/>
      <c r="DP52" s="50"/>
      <c r="DQ52" s="50"/>
      <c r="DR52" s="50"/>
      <c r="DS52" s="50"/>
      <c r="DT52" s="59"/>
      <c r="DU52" s="60"/>
      <c r="DV52" s="17"/>
      <c r="DW52" s="17"/>
      <c r="DX52" s="58"/>
      <c r="DY52" s="50"/>
      <c r="DZ52" s="50"/>
      <c r="EA52" s="50"/>
      <c r="EB52" s="50"/>
      <c r="EC52" s="50"/>
      <c r="ED52" s="50"/>
      <c r="EE52" s="59"/>
      <c r="EF52" s="60"/>
      <c r="EG52" s="17"/>
      <c r="EH52" s="17"/>
      <c r="EI52" s="58"/>
      <c r="EJ52" s="50"/>
      <c r="EK52" s="50"/>
      <c r="EL52" s="50"/>
      <c r="EM52" s="50"/>
      <c r="EN52" s="50"/>
      <c r="EO52" s="50"/>
      <c r="EP52" s="59"/>
      <c r="EQ52" s="60"/>
      <c r="ER52" s="17"/>
      <c r="ES52" s="17"/>
      <c r="ET52" s="58"/>
      <c r="EU52" s="50"/>
      <c r="EV52" s="50"/>
      <c r="EW52" s="50"/>
      <c r="EX52" s="50"/>
      <c r="EY52" s="50"/>
      <c r="EZ52" s="50"/>
      <c r="FA52" s="59"/>
      <c r="FB52" s="60"/>
      <c r="FC52" s="17"/>
      <c r="FD52" s="17"/>
      <c r="FE52" s="58"/>
      <c r="FF52" s="50"/>
      <c r="FG52" s="50"/>
      <c r="FH52" s="50"/>
      <c r="FI52" s="50"/>
      <c r="FJ52" s="50"/>
      <c r="FK52" s="50"/>
      <c r="FL52" s="59"/>
      <c r="FM52" s="60"/>
      <c r="FN52" s="17"/>
      <c r="FO52" s="17"/>
      <c r="FP52" s="58"/>
      <c r="FQ52" s="50"/>
      <c r="FR52" s="50"/>
      <c r="FS52" s="50"/>
      <c r="FT52" s="50"/>
      <c r="FU52" s="50"/>
      <c r="FV52" s="50"/>
      <c r="FW52" s="59"/>
      <c r="FX52" s="60"/>
      <c r="FY52" s="17"/>
      <c r="FZ52" s="17"/>
      <c r="GA52" s="58"/>
      <c r="GB52" s="50"/>
      <c r="GC52" s="50"/>
      <c r="GD52" s="50"/>
      <c r="GE52" s="50"/>
      <c r="GF52" s="50"/>
      <c r="GG52" s="50"/>
      <c r="GH52" s="59"/>
      <c r="GI52" s="60"/>
      <c r="GJ52" s="17"/>
      <c r="GK52" s="17"/>
      <c r="GL52" s="58"/>
      <c r="GM52" s="50"/>
      <c r="GN52" s="50"/>
      <c r="GO52" s="50"/>
      <c r="GP52" s="50"/>
      <c r="GQ52" s="50"/>
      <c r="GR52" s="50"/>
      <c r="GS52" s="59"/>
      <c r="GT52" s="60"/>
      <c r="GU52" s="17"/>
      <c r="GV52" s="17"/>
      <c r="GW52" s="58"/>
      <c r="GX52" s="50"/>
      <c r="GY52" s="50"/>
      <c r="GZ52" s="50"/>
      <c r="HA52" s="50"/>
      <c r="HB52" s="50"/>
      <c r="HC52" s="50"/>
      <c r="HD52" s="59"/>
      <c r="HE52" s="60"/>
      <c r="HF52" s="17"/>
      <c r="HG52" s="17"/>
      <c r="HH52" s="58"/>
      <c r="HI52" s="50"/>
      <c r="HJ52" s="50"/>
      <c r="HK52" s="50"/>
      <c r="HL52" s="50"/>
      <c r="HM52" s="50"/>
      <c r="HN52" s="50"/>
      <c r="HO52" s="59"/>
      <c r="HP52" s="60"/>
      <c r="HQ52" s="17"/>
      <c r="HR52" s="17"/>
      <c r="HS52" s="58"/>
      <c r="HT52" s="50"/>
      <c r="HU52" s="50"/>
      <c r="HV52" s="50"/>
      <c r="HW52" s="50"/>
      <c r="HX52" s="50"/>
      <c r="HY52" s="50"/>
      <c r="HZ52" s="59"/>
      <c r="IA52" s="60"/>
      <c r="IB52" s="17"/>
      <c r="IC52" s="17"/>
    </row>
    <row r="53" spans="1:237" x14ac:dyDescent="0.3">
      <c r="A53" s="96">
        <v>4</v>
      </c>
      <c r="B53" s="1275"/>
      <c r="C53" s="1276"/>
      <c r="D53" s="1276"/>
      <c r="E53" s="1355"/>
      <c r="F53" s="57"/>
      <c r="G53" s="57"/>
      <c r="H53" s="57"/>
      <c r="I53" s="57"/>
      <c r="J53" s="59"/>
      <c r="K53" s="59"/>
      <c r="L53" s="59"/>
      <c r="M53" s="59"/>
      <c r="N53" s="59"/>
      <c r="O53" s="59"/>
      <c r="P53" s="59"/>
      <c r="Q53" s="17"/>
      <c r="R53" s="58"/>
      <c r="S53" s="50"/>
      <c r="T53" s="50"/>
      <c r="U53" s="50"/>
      <c r="V53" s="50"/>
      <c r="W53" s="50"/>
      <c r="X53" s="50"/>
      <c r="Y53" s="59"/>
      <c r="Z53" s="60"/>
      <c r="AA53" s="17"/>
      <c r="AB53" s="17"/>
      <c r="AC53" s="58"/>
      <c r="AD53" s="50"/>
      <c r="AE53" s="50"/>
      <c r="AF53" s="50"/>
      <c r="AG53" s="50"/>
      <c r="AH53" s="50"/>
      <c r="AI53" s="50"/>
      <c r="AJ53" s="59"/>
      <c r="AK53" s="60"/>
      <c r="AL53" s="17"/>
      <c r="AM53" s="17"/>
      <c r="AN53" s="58"/>
      <c r="AO53" s="50"/>
      <c r="AP53" s="50"/>
      <c r="AQ53" s="50"/>
      <c r="AR53" s="50"/>
      <c r="AS53" s="50"/>
      <c r="AT53" s="50"/>
      <c r="AU53" s="59"/>
      <c r="AV53" s="60"/>
      <c r="AW53" s="17"/>
      <c r="AX53" s="17"/>
      <c r="AY53" s="58"/>
      <c r="AZ53" s="50"/>
      <c r="BA53" s="50"/>
      <c r="BB53" s="50"/>
      <c r="BC53" s="50"/>
      <c r="BD53" s="50"/>
      <c r="BE53" s="50"/>
      <c r="BF53" s="59"/>
      <c r="BG53" s="60"/>
      <c r="BH53" s="17"/>
      <c r="BI53" s="17"/>
      <c r="BJ53" s="58"/>
      <c r="BK53" s="50"/>
      <c r="BL53" s="50"/>
      <c r="BM53" s="50"/>
      <c r="BN53" s="50"/>
      <c r="BO53" s="50"/>
      <c r="BP53" s="50"/>
      <c r="BQ53" s="59"/>
      <c r="BR53" s="60"/>
      <c r="BS53" s="17"/>
      <c r="BT53" s="17"/>
      <c r="BU53" s="58"/>
      <c r="BV53" s="50"/>
      <c r="BW53" s="50"/>
      <c r="BX53" s="50"/>
      <c r="BY53" s="50"/>
      <c r="BZ53" s="50"/>
      <c r="CA53" s="50"/>
      <c r="CB53" s="59"/>
      <c r="CC53" s="60"/>
      <c r="CD53" s="17"/>
      <c r="CE53" s="17"/>
      <c r="CF53" s="58"/>
      <c r="CG53" s="50"/>
      <c r="CH53" s="50"/>
      <c r="CI53" s="50"/>
      <c r="CJ53" s="50"/>
      <c r="CK53" s="50"/>
      <c r="CL53" s="50"/>
      <c r="CM53" s="59"/>
      <c r="CN53" s="60"/>
      <c r="CO53" s="17"/>
      <c r="CP53" s="17"/>
      <c r="CQ53" s="58"/>
      <c r="CR53" s="50"/>
      <c r="CS53" s="50"/>
      <c r="CT53" s="50"/>
      <c r="CU53" s="50"/>
      <c r="CV53" s="50"/>
      <c r="CW53" s="50"/>
      <c r="CX53" s="59"/>
      <c r="CY53" s="60"/>
      <c r="CZ53" s="17"/>
      <c r="DA53" s="17"/>
      <c r="DB53" s="58"/>
      <c r="DC53" s="50"/>
      <c r="DD53" s="50"/>
      <c r="DE53" s="50"/>
      <c r="DF53" s="50"/>
      <c r="DG53" s="50"/>
      <c r="DH53" s="50"/>
      <c r="DI53" s="59"/>
      <c r="DJ53" s="60"/>
      <c r="DK53" s="17"/>
      <c r="DL53" s="17"/>
      <c r="DM53" s="58"/>
      <c r="DN53" s="50"/>
      <c r="DO53" s="50"/>
      <c r="DP53" s="50"/>
      <c r="DQ53" s="50"/>
      <c r="DR53" s="50"/>
      <c r="DS53" s="50"/>
      <c r="DT53" s="59"/>
      <c r="DU53" s="60"/>
      <c r="DV53" s="17"/>
      <c r="DW53" s="17"/>
      <c r="DX53" s="58"/>
      <c r="DY53" s="50"/>
      <c r="DZ53" s="50"/>
      <c r="EA53" s="50"/>
      <c r="EB53" s="50"/>
      <c r="EC53" s="50"/>
      <c r="ED53" s="50"/>
      <c r="EE53" s="59"/>
      <c r="EF53" s="60"/>
      <c r="EG53" s="17"/>
      <c r="EH53" s="17"/>
      <c r="EI53" s="58"/>
      <c r="EJ53" s="50"/>
      <c r="EK53" s="50"/>
      <c r="EL53" s="50"/>
      <c r="EM53" s="50"/>
      <c r="EN53" s="50"/>
      <c r="EO53" s="50"/>
      <c r="EP53" s="59"/>
      <c r="EQ53" s="60"/>
      <c r="ER53" s="17"/>
      <c r="ES53" s="17"/>
      <c r="ET53" s="58"/>
      <c r="EU53" s="50"/>
      <c r="EV53" s="50"/>
      <c r="EW53" s="50"/>
      <c r="EX53" s="50"/>
      <c r="EY53" s="50"/>
      <c r="EZ53" s="50"/>
      <c r="FA53" s="59"/>
      <c r="FB53" s="60"/>
      <c r="FC53" s="17"/>
      <c r="FD53" s="17"/>
      <c r="FE53" s="58"/>
      <c r="FF53" s="50"/>
      <c r="FG53" s="50"/>
      <c r="FH53" s="50"/>
      <c r="FI53" s="50"/>
      <c r="FJ53" s="50"/>
      <c r="FK53" s="50"/>
      <c r="FL53" s="59"/>
      <c r="FM53" s="60"/>
      <c r="FN53" s="17"/>
      <c r="FO53" s="17"/>
      <c r="FP53" s="58"/>
      <c r="FQ53" s="50"/>
      <c r="FR53" s="50"/>
      <c r="FS53" s="50"/>
      <c r="FT53" s="50"/>
      <c r="FU53" s="50"/>
      <c r="FV53" s="50"/>
      <c r="FW53" s="59"/>
      <c r="FX53" s="60"/>
      <c r="FY53" s="17"/>
      <c r="FZ53" s="17"/>
      <c r="GA53" s="58"/>
      <c r="GB53" s="50"/>
      <c r="GC53" s="50"/>
      <c r="GD53" s="50"/>
      <c r="GE53" s="50"/>
      <c r="GF53" s="50"/>
      <c r="GG53" s="50"/>
      <c r="GH53" s="59"/>
      <c r="GI53" s="60"/>
      <c r="GJ53" s="17"/>
      <c r="GK53" s="17"/>
      <c r="GL53" s="58"/>
      <c r="GM53" s="50"/>
      <c r="GN53" s="50"/>
      <c r="GO53" s="50"/>
      <c r="GP53" s="50"/>
      <c r="GQ53" s="50"/>
      <c r="GR53" s="50"/>
      <c r="GS53" s="59"/>
      <c r="GT53" s="60"/>
      <c r="GU53" s="17"/>
      <c r="GV53" s="17"/>
      <c r="GW53" s="58"/>
      <c r="GX53" s="50"/>
      <c r="GY53" s="50"/>
      <c r="GZ53" s="50"/>
      <c r="HA53" s="50"/>
      <c r="HB53" s="50"/>
      <c r="HC53" s="50"/>
      <c r="HD53" s="59"/>
      <c r="HE53" s="60"/>
      <c r="HF53" s="17"/>
      <c r="HG53" s="17"/>
      <c r="HH53" s="58"/>
      <c r="HI53" s="50"/>
      <c r="HJ53" s="50"/>
      <c r="HK53" s="50"/>
      <c r="HL53" s="50"/>
      <c r="HM53" s="50"/>
      <c r="HN53" s="50"/>
      <c r="HO53" s="59"/>
      <c r="HP53" s="60"/>
      <c r="HQ53" s="17"/>
      <c r="HR53" s="17"/>
      <c r="HS53" s="58"/>
      <c r="HT53" s="50"/>
      <c r="HU53" s="50"/>
      <c r="HV53" s="50"/>
      <c r="HW53" s="50"/>
      <c r="HX53" s="50"/>
      <c r="HY53" s="50"/>
      <c r="HZ53" s="59"/>
      <c r="IA53" s="60"/>
      <c r="IB53" s="17"/>
      <c r="IC53" s="17"/>
    </row>
    <row r="54" spans="1:237" x14ac:dyDescent="0.3">
      <c r="A54" s="96">
        <v>5</v>
      </c>
      <c r="B54" s="1275"/>
      <c r="C54" s="1276"/>
      <c r="D54" s="1276"/>
      <c r="E54" s="1355"/>
      <c r="F54" s="57"/>
      <c r="G54" s="57"/>
      <c r="H54" s="57"/>
      <c r="I54" s="57"/>
      <c r="J54" s="59"/>
      <c r="K54" s="59"/>
      <c r="L54" s="59"/>
      <c r="M54" s="59"/>
      <c r="N54" s="59"/>
      <c r="O54" s="59"/>
      <c r="P54" s="59"/>
      <c r="Q54" s="17"/>
      <c r="R54" s="58"/>
      <c r="S54" s="50"/>
      <c r="T54" s="50"/>
      <c r="U54" s="50"/>
      <c r="V54" s="50"/>
      <c r="W54" s="50"/>
      <c r="X54" s="50"/>
      <c r="Y54" s="59"/>
      <c r="Z54" s="60"/>
      <c r="AA54" s="17"/>
      <c r="AB54" s="17"/>
      <c r="AC54" s="58"/>
      <c r="AD54" s="50"/>
      <c r="AE54" s="50"/>
      <c r="AF54" s="50"/>
      <c r="AG54" s="50"/>
      <c r="AH54" s="50"/>
      <c r="AI54" s="50"/>
      <c r="AJ54" s="59"/>
      <c r="AK54" s="60"/>
      <c r="AL54" s="17"/>
      <c r="AM54" s="17"/>
      <c r="AN54" s="58"/>
      <c r="AO54" s="50"/>
      <c r="AP54" s="50"/>
      <c r="AQ54" s="50"/>
      <c r="AR54" s="50"/>
      <c r="AS54" s="50"/>
      <c r="AT54" s="50"/>
      <c r="AU54" s="59"/>
      <c r="AV54" s="60"/>
      <c r="AW54" s="17"/>
      <c r="AX54" s="17"/>
      <c r="AY54" s="58"/>
      <c r="AZ54" s="50"/>
      <c r="BA54" s="50"/>
      <c r="BB54" s="50"/>
      <c r="BC54" s="50"/>
      <c r="BD54" s="50"/>
      <c r="BE54" s="50"/>
      <c r="BF54" s="59"/>
      <c r="BG54" s="60"/>
      <c r="BH54" s="17"/>
      <c r="BI54" s="17"/>
      <c r="BJ54" s="58"/>
      <c r="BK54" s="50"/>
      <c r="BL54" s="50"/>
      <c r="BM54" s="50"/>
      <c r="BN54" s="50"/>
      <c r="BO54" s="50"/>
      <c r="BP54" s="50"/>
      <c r="BQ54" s="59"/>
      <c r="BR54" s="60"/>
      <c r="BS54" s="17"/>
      <c r="BT54" s="17"/>
      <c r="BU54" s="58"/>
      <c r="BV54" s="50"/>
      <c r="BW54" s="50"/>
      <c r="BX54" s="50"/>
      <c r="BY54" s="50"/>
      <c r="BZ54" s="50"/>
      <c r="CA54" s="50"/>
      <c r="CB54" s="59"/>
      <c r="CC54" s="60"/>
      <c r="CD54" s="17"/>
      <c r="CE54" s="17"/>
      <c r="CF54" s="58"/>
      <c r="CG54" s="50"/>
      <c r="CH54" s="50"/>
      <c r="CI54" s="50"/>
      <c r="CJ54" s="50"/>
      <c r="CK54" s="50"/>
      <c r="CL54" s="50"/>
      <c r="CM54" s="59"/>
      <c r="CN54" s="60"/>
      <c r="CO54" s="17"/>
      <c r="CP54" s="17"/>
      <c r="CQ54" s="58"/>
      <c r="CR54" s="50"/>
      <c r="CS54" s="50"/>
      <c r="CT54" s="50"/>
      <c r="CU54" s="50"/>
      <c r="CV54" s="50"/>
      <c r="CW54" s="50"/>
      <c r="CX54" s="59"/>
      <c r="CY54" s="60"/>
      <c r="CZ54" s="17"/>
      <c r="DA54" s="17"/>
      <c r="DB54" s="58"/>
      <c r="DC54" s="50"/>
      <c r="DD54" s="50"/>
      <c r="DE54" s="50"/>
      <c r="DF54" s="50"/>
      <c r="DG54" s="50"/>
      <c r="DH54" s="50"/>
      <c r="DI54" s="59"/>
      <c r="DJ54" s="60"/>
      <c r="DK54" s="17"/>
      <c r="DL54" s="17"/>
      <c r="DM54" s="58"/>
      <c r="DN54" s="50"/>
      <c r="DO54" s="50"/>
      <c r="DP54" s="50"/>
      <c r="DQ54" s="50"/>
      <c r="DR54" s="50"/>
      <c r="DS54" s="50"/>
      <c r="DT54" s="59"/>
      <c r="DU54" s="60"/>
      <c r="DV54" s="17"/>
      <c r="DW54" s="17"/>
      <c r="DX54" s="58"/>
      <c r="DY54" s="50"/>
      <c r="DZ54" s="50"/>
      <c r="EA54" s="50"/>
      <c r="EB54" s="50"/>
      <c r="EC54" s="50"/>
      <c r="ED54" s="50"/>
      <c r="EE54" s="59"/>
      <c r="EF54" s="60"/>
      <c r="EG54" s="17"/>
      <c r="EH54" s="17"/>
      <c r="EI54" s="58"/>
      <c r="EJ54" s="50"/>
      <c r="EK54" s="50"/>
      <c r="EL54" s="50"/>
      <c r="EM54" s="50"/>
      <c r="EN54" s="50"/>
      <c r="EO54" s="50"/>
      <c r="EP54" s="59"/>
      <c r="EQ54" s="60"/>
      <c r="ER54" s="17"/>
      <c r="ES54" s="17"/>
      <c r="ET54" s="58"/>
      <c r="EU54" s="50"/>
      <c r="EV54" s="50"/>
      <c r="EW54" s="50"/>
      <c r="EX54" s="50"/>
      <c r="EY54" s="50"/>
      <c r="EZ54" s="50"/>
      <c r="FA54" s="59"/>
      <c r="FB54" s="60"/>
      <c r="FC54" s="17"/>
      <c r="FD54" s="17"/>
      <c r="FE54" s="58"/>
      <c r="FF54" s="50"/>
      <c r="FG54" s="50"/>
      <c r="FH54" s="50"/>
      <c r="FI54" s="50"/>
      <c r="FJ54" s="50"/>
      <c r="FK54" s="50"/>
      <c r="FL54" s="59"/>
      <c r="FM54" s="60"/>
      <c r="FN54" s="17"/>
      <c r="FO54" s="17"/>
      <c r="FP54" s="58"/>
      <c r="FQ54" s="50"/>
      <c r="FR54" s="50"/>
      <c r="FS54" s="50"/>
      <c r="FT54" s="50"/>
      <c r="FU54" s="50"/>
      <c r="FV54" s="50"/>
      <c r="FW54" s="59"/>
      <c r="FX54" s="60"/>
      <c r="FY54" s="17"/>
      <c r="FZ54" s="17"/>
      <c r="GA54" s="58"/>
      <c r="GB54" s="50"/>
      <c r="GC54" s="50"/>
      <c r="GD54" s="50"/>
      <c r="GE54" s="50"/>
      <c r="GF54" s="50"/>
      <c r="GG54" s="50"/>
      <c r="GH54" s="59"/>
      <c r="GI54" s="60"/>
      <c r="GJ54" s="17"/>
      <c r="GK54" s="17"/>
      <c r="GL54" s="58"/>
      <c r="GM54" s="50"/>
      <c r="GN54" s="50"/>
      <c r="GO54" s="50"/>
      <c r="GP54" s="50"/>
      <c r="GQ54" s="50"/>
      <c r="GR54" s="50"/>
      <c r="GS54" s="59"/>
      <c r="GT54" s="60"/>
      <c r="GU54" s="17"/>
      <c r="GV54" s="17"/>
      <c r="GW54" s="58"/>
      <c r="GX54" s="50"/>
      <c r="GY54" s="50"/>
      <c r="GZ54" s="50"/>
      <c r="HA54" s="50"/>
      <c r="HB54" s="50"/>
      <c r="HC54" s="50"/>
      <c r="HD54" s="59"/>
      <c r="HE54" s="60"/>
      <c r="HF54" s="17"/>
      <c r="HG54" s="17"/>
      <c r="HH54" s="58"/>
      <c r="HI54" s="50"/>
      <c r="HJ54" s="50"/>
      <c r="HK54" s="50"/>
      <c r="HL54" s="50"/>
      <c r="HM54" s="50"/>
      <c r="HN54" s="50"/>
      <c r="HO54" s="59"/>
      <c r="HP54" s="60"/>
      <c r="HQ54" s="17"/>
      <c r="HR54" s="17"/>
      <c r="HS54" s="58"/>
      <c r="HT54" s="50"/>
      <c r="HU54" s="50"/>
      <c r="HV54" s="50"/>
      <c r="HW54" s="50"/>
      <c r="HX54" s="50"/>
      <c r="HY54" s="50"/>
      <c r="HZ54" s="59"/>
      <c r="IA54" s="60"/>
      <c r="IB54" s="17"/>
      <c r="IC54" s="17"/>
    </row>
    <row r="55" spans="1:237" x14ac:dyDescent="0.3">
      <c r="A55" s="55"/>
      <c r="B55" s="62"/>
      <c r="C55" s="62"/>
      <c r="D55" s="57"/>
      <c r="E55" s="57"/>
      <c r="F55" s="57"/>
      <c r="G55" s="57"/>
      <c r="H55" s="57"/>
      <c r="I55" s="57"/>
      <c r="J55" s="59"/>
      <c r="K55" s="59"/>
      <c r="L55" s="59"/>
      <c r="M55" s="59"/>
      <c r="N55" s="59"/>
      <c r="O55" s="59"/>
      <c r="P55" s="59"/>
      <c r="Q55" s="17"/>
      <c r="R55" s="58"/>
      <c r="S55" s="50"/>
      <c r="T55" s="50"/>
      <c r="U55" s="50"/>
      <c r="V55" s="50"/>
      <c r="W55" s="50"/>
      <c r="X55" s="50"/>
      <c r="Y55" s="59"/>
      <c r="Z55" s="60"/>
      <c r="AA55" s="17"/>
      <c r="AB55" s="17"/>
      <c r="AC55" s="58"/>
      <c r="AD55" s="50"/>
      <c r="AE55" s="50"/>
      <c r="AF55" s="50"/>
      <c r="AG55" s="50"/>
      <c r="AH55" s="50"/>
      <c r="AI55" s="50"/>
      <c r="AJ55" s="59"/>
      <c r="AK55" s="60"/>
      <c r="AL55" s="17"/>
      <c r="AM55" s="17"/>
      <c r="AN55" s="58"/>
      <c r="AO55" s="50"/>
      <c r="AP55" s="50"/>
      <c r="AQ55" s="50"/>
      <c r="AR55" s="50"/>
      <c r="AS55" s="50"/>
      <c r="AT55" s="50"/>
      <c r="AU55" s="59"/>
      <c r="AV55" s="60"/>
      <c r="AW55" s="17"/>
      <c r="AX55" s="17"/>
      <c r="AY55" s="58"/>
      <c r="AZ55" s="50"/>
      <c r="BA55" s="50"/>
      <c r="BB55" s="50"/>
      <c r="BC55" s="50"/>
      <c r="BD55" s="50"/>
      <c r="BE55" s="50"/>
      <c r="BF55" s="59"/>
      <c r="BG55" s="60"/>
      <c r="BH55" s="17"/>
      <c r="BI55" s="17"/>
      <c r="BJ55" s="58"/>
      <c r="BK55" s="50"/>
      <c r="BL55" s="50"/>
      <c r="BM55" s="50"/>
      <c r="BN55" s="50"/>
      <c r="BO55" s="50"/>
      <c r="BP55" s="50"/>
      <c r="BQ55" s="59"/>
      <c r="BR55" s="60"/>
      <c r="BS55" s="17"/>
      <c r="BT55" s="17"/>
      <c r="BU55" s="58"/>
      <c r="BV55" s="50"/>
      <c r="BW55" s="50"/>
      <c r="BX55" s="50"/>
      <c r="BY55" s="50"/>
      <c r="BZ55" s="50"/>
      <c r="CA55" s="50"/>
      <c r="CB55" s="59"/>
      <c r="CC55" s="60"/>
      <c r="CD55" s="17"/>
      <c r="CE55" s="17"/>
      <c r="CF55" s="58"/>
      <c r="CG55" s="50"/>
      <c r="CH55" s="50"/>
      <c r="CI55" s="50"/>
      <c r="CJ55" s="50"/>
      <c r="CK55" s="50"/>
      <c r="CL55" s="50"/>
      <c r="CM55" s="59"/>
      <c r="CN55" s="60"/>
      <c r="CO55" s="17"/>
      <c r="CP55" s="17"/>
      <c r="CQ55" s="58"/>
      <c r="CR55" s="50"/>
      <c r="CS55" s="50"/>
      <c r="CT55" s="50"/>
      <c r="CU55" s="50"/>
      <c r="CV55" s="50"/>
      <c r="CW55" s="50"/>
      <c r="CX55" s="59"/>
      <c r="CY55" s="60"/>
      <c r="CZ55" s="17"/>
      <c r="DA55" s="17"/>
      <c r="DB55" s="58"/>
      <c r="DC55" s="50"/>
      <c r="DD55" s="50"/>
      <c r="DE55" s="50"/>
      <c r="DF55" s="50"/>
      <c r="DG55" s="50"/>
      <c r="DH55" s="50"/>
      <c r="DI55" s="59"/>
      <c r="DJ55" s="60"/>
      <c r="DK55" s="17"/>
      <c r="DL55" s="17"/>
      <c r="DM55" s="58"/>
      <c r="DN55" s="50"/>
      <c r="DO55" s="50"/>
      <c r="DP55" s="50"/>
      <c r="DQ55" s="50"/>
      <c r="DR55" s="50"/>
      <c r="DS55" s="50"/>
      <c r="DT55" s="59"/>
      <c r="DU55" s="60"/>
      <c r="DV55" s="17"/>
      <c r="DW55" s="17"/>
      <c r="DX55" s="58"/>
      <c r="DY55" s="50"/>
      <c r="DZ55" s="50"/>
      <c r="EA55" s="50"/>
      <c r="EB55" s="50"/>
      <c r="EC55" s="50"/>
      <c r="ED55" s="50"/>
      <c r="EE55" s="59"/>
      <c r="EF55" s="60"/>
      <c r="EG55" s="17"/>
      <c r="EH55" s="17"/>
      <c r="EI55" s="58"/>
      <c r="EJ55" s="50"/>
      <c r="EK55" s="50"/>
      <c r="EL55" s="50"/>
      <c r="EM55" s="50"/>
      <c r="EN55" s="50"/>
      <c r="EO55" s="50"/>
      <c r="EP55" s="59"/>
      <c r="EQ55" s="60"/>
      <c r="ER55" s="17"/>
      <c r="ES55" s="17"/>
      <c r="ET55" s="58"/>
      <c r="EU55" s="50"/>
      <c r="EV55" s="50"/>
      <c r="EW55" s="50"/>
      <c r="EX55" s="50"/>
      <c r="EY55" s="50"/>
      <c r="EZ55" s="50"/>
      <c r="FA55" s="59"/>
      <c r="FB55" s="60"/>
      <c r="FC55" s="17"/>
      <c r="FD55" s="17"/>
      <c r="FE55" s="58"/>
      <c r="FF55" s="50"/>
      <c r="FG55" s="50"/>
      <c r="FH55" s="50"/>
      <c r="FI55" s="50"/>
      <c r="FJ55" s="50"/>
      <c r="FK55" s="50"/>
      <c r="FL55" s="59"/>
      <c r="FM55" s="60"/>
      <c r="FN55" s="17"/>
      <c r="FO55" s="17"/>
      <c r="FP55" s="58"/>
      <c r="FQ55" s="50"/>
      <c r="FR55" s="50"/>
      <c r="FS55" s="50"/>
      <c r="FT55" s="50"/>
      <c r="FU55" s="50"/>
      <c r="FV55" s="50"/>
      <c r="FW55" s="59"/>
      <c r="FX55" s="60"/>
      <c r="FY55" s="17"/>
      <c r="FZ55" s="17"/>
      <c r="GA55" s="58"/>
      <c r="GB55" s="50"/>
      <c r="GC55" s="50"/>
      <c r="GD55" s="50"/>
      <c r="GE55" s="50"/>
      <c r="GF55" s="50"/>
      <c r="GG55" s="50"/>
      <c r="GH55" s="59"/>
      <c r="GI55" s="60"/>
      <c r="GJ55" s="17"/>
      <c r="GK55" s="17"/>
      <c r="GL55" s="58"/>
      <c r="GM55" s="50"/>
      <c r="GN55" s="50"/>
      <c r="GO55" s="50"/>
      <c r="GP55" s="50"/>
      <c r="GQ55" s="50"/>
      <c r="GR55" s="50"/>
      <c r="GS55" s="59"/>
      <c r="GT55" s="60"/>
      <c r="GU55" s="17"/>
      <c r="GV55" s="17"/>
      <c r="GW55" s="58"/>
      <c r="GX55" s="50"/>
      <c r="GY55" s="50"/>
      <c r="GZ55" s="50"/>
      <c r="HA55" s="50"/>
      <c r="HB55" s="50"/>
      <c r="HC55" s="50"/>
      <c r="HD55" s="59"/>
      <c r="HE55" s="60"/>
      <c r="HF55" s="17"/>
      <c r="HG55" s="17"/>
      <c r="HH55" s="58"/>
      <c r="HI55" s="50"/>
      <c r="HJ55" s="50"/>
      <c r="HK55" s="50"/>
      <c r="HL55" s="50"/>
      <c r="HM55" s="50"/>
      <c r="HN55" s="50"/>
      <c r="HO55" s="59"/>
      <c r="HP55" s="60"/>
      <c r="HQ55" s="17"/>
      <c r="HR55" s="17"/>
      <c r="HS55" s="58"/>
      <c r="HT55" s="50"/>
      <c r="HU55" s="50"/>
      <c r="HV55" s="50"/>
      <c r="HW55" s="50"/>
      <c r="HX55" s="50"/>
      <c r="HY55" s="50"/>
      <c r="HZ55" s="59"/>
      <c r="IA55" s="60"/>
      <c r="IB55" s="17"/>
      <c r="IC55" s="17"/>
    </row>
    <row r="56" spans="1:237" x14ac:dyDescent="0.3">
      <c r="A56" s="55"/>
      <c r="B56" s="63"/>
      <c r="C56" s="63"/>
      <c r="D56" s="57"/>
      <c r="E56" s="57"/>
      <c r="F56" s="57"/>
      <c r="G56" s="57"/>
      <c r="H56" s="57"/>
      <c r="I56" s="57"/>
      <c r="J56" s="59"/>
      <c r="K56" s="59"/>
      <c r="L56" s="59"/>
      <c r="M56" s="59"/>
      <c r="N56" s="59"/>
      <c r="O56" s="59"/>
      <c r="P56" s="59"/>
      <c r="Q56" s="17"/>
      <c r="R56" s="58"/>
      <c r="S56" s="50"/>
      <c r="T56" s="50"/>
      <c r="U56" s="50"/>
      <c r="V56" s="50"/>
      <c r="W56" s="50"/>
      <c r="X56" s="50"/>
      <c r="Y56" s="59"/>
      <c r="Z56" s="60"/>
      <c r="AA56" s="17"/>
      <c r="AB56" s="17"/>
      <c r="AC56" s="58"/>
      <c r="AD56" s="50"/>
      <c r="AE56" s="50"/>
      <c r="AF56" s="50"/>
      <c r="AG56" s="50"/>
      <c r="AH56" s="50"/>
      <c r="AI56" s="50"/>
      <c r="AJ56" s="59"/>
      <c r="AK56" s="60"/>
      <c r="AL56" s="17"/>
      <c r="AM56" s="17"/>
      <c r="AN56" s="58"/>
      <c r="AO56" s="50"/>
      <c r="AP56" s="50"/>
      <c r="AQ56" s="50"/>
      <c r="AR56" s="50"/>
      <c r="AS56" s="50"/>
      <c r="AT56" s="50"/>
      <c r="AU56" s="59"/>
      <c r="AV56" s="60"/>
      <c r="AW56" s="17"/>
      <c r="AX56" s="17"/>
      <c r="AY56" s="58"/>
      <c r="AZ56" s="50"/>
      <c r="BA56" s="50"/>
      <c r="BB56" s="50"/>
      <c r="BC56" s="50"/>
      <c r="BD56" s="50"/>
      <c r="BE56" s="50"/>
      <c r="BF56" s="59"/>
      <c r="BG56" s="60"/>
      <c r="BH56" s="17"/>
      <c r="BI56" s="17"/>
      <c r="BJ56" s="58"/>
      <c r="BK56" s="50"/>
      <c r="BL56" s="50"/>
      <c r="BM56" s="50"/>
      <c r="BN56" s="50"/>
      <c r="BO56" s="50"/>
      <c r="BP56" s="50"/>
      <c r="BQ56" s="59"/>
      <c r="BR56" s="60"/>
      <c r="BS56" s="17"/>
      <c r="BT56" s="17"/>
      <c r="BU56" s="58"/>
      <c r="BV56" s="50"/>
      <c r="BW56" s="50"/>
      <c r="BX56" s="50"/>
      <c r="BY56" s="50"/>
      <c r="BZ56" s="50"/>
      <c r="CA56" s="50"/>
      <c r="CB56" s="59"/>
      <c r="CC56" s="60"/>
      <c r="CD56" s="17"/>
      <c r="CE56" s="17"/>
      <c r="CF56" s="58"/>
      <c r="CG56" s="50"/>
      <c r="CH56" s="50"/>
      <c r="CI56" s="50"/>
      <c r="CJ56" s="50"/>
      <c r="CK56" s="50"/>
      <c r="CL56" s="50"/>
      <c r="CM56" s="59"/>
      <c r="CN56" s="60"/>
      <c r="CO56" s="17"/>
      <c r="CP56" s="17"/>
      <c r="CQ56" s="58"/>
      <c r="CR56" s="50"/>
      <c r="CS56" s="50"/>
      <c r="CT56" s="50"/>
      <c r="CU56" s="50"/>
      <c r="CV56" s="50"/>
      <c r="CW56" s="50"/>
      <c r="CX56" s="59"/>
      <c r="CY56" s="60"/>
      <c r="CZ56" s="17"/>
      <c r="DA56" s="17"/>
      <c r="DB56" s="58"/>
      <c r="DC56" s="50"/>
      <c r="DD56" s="50"/>
      <c r="DE56" s="50"/>
      <c r="DF56" s="50"/>
      <c r="DG56" s="50"/>
      <c r="DH56" s="50"/>
      <c r="DI56" s="59"/>
      <c r="DJ56" s="60"/>
      <c r="DK56" s="17"/>
      <c r="DL56" s="17"/>
      <c r="DM56" s="58"/>
      <c r="DN56" s="50"/>
      <c r="DO56" s="50"/>
      <c r="DP56" s="50"/>
      <c r="DQ56" s="50"/>
      <c r="DR56" s="50"/>
      <c r="DS56" s="50"/>
      <c r="DT56" s="59"/>
      <c r="DU56" s="60"/>
      <c r="DV56" s="17"/>
      <c r="DW56" s="17"/>
      <c r="DX56" s="58"/>
      <c r="DY56" s="50"/>
      <c r="DZ56" s="50"/>
      <c r="EA56" s="50"/>
      <c r="EB56" s="50"/>
      <c r="EC56" s="50"/>
      <c r="ED56" s="50"/>
      <c r="EE56" s="59"/>
      <c r="EF56" s="60"/>
      <c r="EG56" s="17"/>
      <c r="EH56" s="17"/>
      <c r="EI56" s="58"/>
      <c r="EJ56" s="50"/>
      <c r="EK56" s="50"/>
      <c r="EL56" s="50"/>
      <c r="EM56" s="50"/>
      <c r="EN56" s="50"/>
      <c r="EO56" s="50"/>
      <c r="EP56" s="59"/>
      <c r="EQ56" s="60"/>
      <c r="ER56" s="17"/>
      <c r="ES56" s="17"/>
      <c r="ET56" s="58"/>
      <c r="EU56" s="50"/>
      <c r="EV56" s="50"/>
      <c r="EW56" s="50"/>
      <c r="EX56" s="50"/>
      <c r="EY56" s="50"/>
      <c r="EZ56" s="50"/>
      <c r="FA56" s="59"/>
      <c r="FB56" s="60"/>
      <c r="FC56" s="17"/>
      <c r="FD56" s="17"/>
      <c r="FE56" s="58"/>
      <c r="FF56" s="50"/>
      <c r="FG56" s="50"/>
      <c r="FH56" s="50"/>
      <c r="FI56" s="50"/>
      <c r="FJ56" s="50"/>
      <c r="FK56" s="50"/>
      <c r="FL56" s="59"/>
      <c r="FM56" s="60"/>
      <c r="FN56" s="17"/>
      <c r="FO56" s="17"/>
      <c r="FP56" s="58"/>
      <c r="FQ56" s="50"/>
      <c r="FR56" s="50"/>
      <c r="FS56" s="50"/>
      <c r="FT56" s="50"/>
      <c r="FU56" s="50"/>
      <c r="FV56" s="50"/>
      <c r="FW56" s="59"/>
      <c r="FX56" s="60"/>
      <c r="FY56" s="17"/>
      <c r="FZ56" s="17"/>
      <c r="GA56" s="58"/>
      <c r="GB56" s="50"/>
      <c r="GC56" s="50"/>
      <c r="GD56" s="50"/>
      <c r="GE56" s="50"/>
      <c r="GF56" s="50"/>
      <c r="GG56" s="50"/>
      <c r="GH56" s="59"/>
      <c r="GI56" s="60"/>
      <c r="GJ56" s="17"/>
      <c r="GK56" s="17"/>
      <c r="GL56" s="58"/>
      <c r="GM56" s="50"/>
      <c r="GN56" s="50"/>
      <c r="GO56" s="50"/>
      <c r="GP56" s="50"/>
      <c r="GQ56" s="50"/>
      <c r="GR56" s="50"/>
      <c r="GS56" s="59"/>
      <c r="GT56" s="60"/>
      <c r="GU56" s="17"/>
      <c r="GV56" s="17"/>
      <c r="GW56" s="58"/>
      <c r="GX56" s="50"/>
      <c r="GY56" s="50"/>
      <c r="GZ56" s="50"/>
      <c r="HA56" s="50"/>
      <c r="HB56" s="50"/>
      <c r="HC56" s="50"/>
      <c r="HD56" s="59"/>
      <c r="HE56" s="60"/>
      <c r="HF56" s="17"/>
      <c r="HG56" s="17"/>
      <c r="HH56" s="58"/>
      <c r="HI56" s="50"/>
      <c r="HJ56" s="50"/>
      <c r="HK56" s="50"/>
      <c r="HL56" s="50"/>
      <c r="HM56" s="50"/>
      <c r="HN56" s="50"/>
      <c r="HO56" s="59"/>
      <c r="HP56" s="60"/>
      <c r="HQ56" s="17"/>
      <c r="HR56" s="17"/>
      <c r="HS56" s="58"/>
      <c r="HT56" s="50"/>
      <c r="HU56" s="50"/>
      <c r="HV56" s="50"/>
      <c r="HW56" s="50"/>
      <c r="HX56" s="50"/>
      <c r="HY56" s="50"/>
      <c r="HZ56" s="59"/>
      <c r="IA56" s="60"/>
      <c r="IB56" s="17"/>
      <c r="IC56" s="17"/>
    </row>
    <row r="57" spans="1:237" x14ac:dyDescent="0.3">
      <c r="A57" s="55"/>
      <c r="B57" s="56"/>
      <c r="C57" s="56"/>
      <c r="D57" s="57"/>
      <c r="E57" s="57"/>
      <c r="F57" s="57"/>
      <c r="G57" s="57"/>
      <c r="H57" s="57"/>
      <c r="I57" s="57"/>
      <c r="J57" s="59"/>
      <c r="K57" s="59"/>
      <c r="L57" s="59"/>
      <c r="M57" s="59"/>
      <c r="N57" s="59"/>
      <c r="O57" s="59"/>
      <c r="P57" s="59"/>
      <c r="Q57" s="17"/>
      <c r="R57" s="58"/>
      <c r="S57" s="50"/>
      <c r="T57" s="50"/>
      <c r="U57" s="50"/>
      <c r="V57" s="50"/>
      <c r="W57" s="50"/>
      <c r="X57" s="50"/>
      <c r="Y57" s="59"/>
      <c r="Z57" s="60"/>
      <c r="AA57" s="17"/>
      <c r="AB57" s="17"/>
      <c r="AC57" s="58"/>
      <c r="AD57" s="50"/>
      <c r="AE57" s="50"/>
      <c r="AF57" s="50"/>
      <c r="AG57" s="50"/>
      <c r="AH57" s="50"/>
      <c r="AI57" s="50"/>
      <c r="AJ57" s="59"/>
      <c r="AK57" s="60"/>
      <c r="AL57" s="17"/>
      <c r="AM57" s="17"/>
      <c r="AN57" s="58"/>
      <c r="AO57" s="50"/>
      <c r="AP57" s="50"/>
      <c r="AQ57" s="50"/>
      <c r="AR57" s="50"/>
      <c r="AS57" s="50"/>
      <c r="AT57" s="50"/>
      <c r="AU57" s="59"/>
      <c r="AV57" s="60"/>
      <c r="AW57" s="17"/>
      <c r="AX57" s="17"/>
      <c r="AY57" s="58"/>
      <c r="AZ57" s="50"/>
      <c r="BA57" s="50"/>
      <c r="BB57" s="50"/>
      <c r="BC57" s="50"/>
      <c r="BD57" s="50"/>
      <c r="BE57" s="50"/>
      <c r="BF57" s="59"/>
      <c r="BG57" s="60"/>
      <c r="BH57" s="17"/>
      <c r="BI57" s="17"/>
      <c r="BJ57" s="58"/>
      <c r="BK57" s="50"/>
      <c r="BL57" s="50"/>
      <c r="BM57" s="50"/>
      <c r="BN57" s="50"/>
      <c r="BO57" s="50"/>
      <c r="BP57" s="50"/>
      <c r="BQ57" s="59"/>
      <c r="BR57" s="60"/>
      <c r="BS57" s="17"/>
      <c r="BT57" s="17"/>
      <c r="BU57" s="58"/>
      <c r="BV57" s="50"/>
      <c r="BW57" s="50"/>
      <c r="BX57" s="50"/>
      <c r="BY57" s="50"/>
      <c r="BZ57" s="50"/>
      <c r="CA57" s="50"/>
      <c r="CB57" s="59"/>
      <c r="CC57" s="60"/>
      <c r="CD57" s="17"/>
      <c r="CE57" s="17"/>
      <c r="CF57" s="58"/>
      <c r="CG57" s="50"/>
      <c r="CH57" s="50"/>
      <c r="CI57" s="50"/>
      <c r="CJ57" s="50"/>
      <c r="CK57" s="50"/>
      <c r="CL57" s="50"/>
      <c r="CM57" s="59"/>
      <c r="CN57" s="60"/>
      <c r="CO57" s="17"/>
      <c r="CP57" s="17"/>
      <c r="CQ57" s="58"/>
      <c r="CR57" s="50"/>
      <c r="CS57" s="50"/>
      <c r="CT57" s="50"/>
      <c r="CU57" s="50"/>
      <c r="CV57" s="50"/>
      <c r="CW57" s="50"/>
      <c r="CX57" s="59"/>
      <c r="CY57" s="60"/>
      <c r="CZ57" s="17"/>
      <c r="DA57" s="17"/>
      <c r="DB57" s="58"/>
      <c r="DC57" s="50"/>
      <c r="DD57" s="50"/>
      <c r="DE57" s="50"/>
      <c r="DF57" s="50"/>
      <c r="DG57" s="50"/>
      <c r="DH57" s="50"/>
      <c r="DI57" s="59"/>
      <c r="DJ57" s="60"/>
      <c r="DK57" s="17"/>
      <c r="DL57" s="17"/>
      <c r="DM57" s="58"/>
      <c r="DN57" s="50"/>
      <c r="DO57" s="50"/>
      <c r="DP57" s="50"/>
      <c r="DQ57" s="50"/>
      <c r="DR57" s="50"/>
      <c r="DS57" s="50"/>
      <c r="DT57" s="59"/>
      <c r="DU57" s="60"/>
      <c r="DV57" s="17"/>
      <c r="DW57" s="17"/>
      <c r="DX57" s="58"/>
      <c r="DY57" s="50"/>
      <c r="DZ57" s="50"/>
      <c r="EA57" s="50"/>
      <c r="EB57" s="50"/>
      <c r="EC57" s="50"/>
      <c r="ED57" s="50"/>
      <c r="EE57" s="59"/>
      <c r="EF57" s="60"/>
      <c r="EG57" s="17"/>
      <c r="EH57" s="17"/>
      <c r="EI57" s="58"/>
      <c r="EJ57" s="50"/>
      <c r="EK57" s="50"/>
      <c r="EL57" s="50"/>
      <c r="EM57" s="50"/>
      <c r="EN57" s="50"/>
      <c r="EO57" s="50"/>
      <c r="EP57" s="59"/>
      <c r="EQ57" s="60"/>
      <c r="ER57" s="17"/>
      <c r="ES57" s="17"/>
      <c r="ET57" s="58"/>
      <c r="EU57" s="50"/>
      <c r="EV57" s="50"/>
      <c r="EW57" s="50"/>
      <c r="EX57" s="50"/>
      <c r="EY57" s="50"/>
      <c r="EZ57" s="50"/>
      <c r="FA57" s="59"/>
      <c r="FB57" s="60"/>
      <c r="FC57" s="17"/>
      <c r="FD57" s="17"/>
      <c r="FE57" s="58"/>
      <c r="FF57" s="50"/>
      <c r="FG57" s="50"/>
      <c r="FH57" s="50"/>
      <c r="FI57" s="50"/>
      <c r="FJ57" s="50"/>
      <c r="FK57" s="50"/>
      <c r="FL57" s="59"/>
      <c r="FM57" s="60"/>
      <c r="FN57" s="17"/>
      <c r="FO57" s="17"/>
      <c r="FP57" s="58"/>
      <c r="FQ57" s="50"/>
      <c r="FR57" s="50"/>
      <c r="FS57" s="50"/>
      <c r="FT57" s="50"/>
      <c r="FU57" s="50"/>
      <c r="FV57" s="50"/>
      <c r="FW57" s="59"/>
      <c r="FX57" s="60"/>
      <c r="FY57" s="17"/>
      <c r="FZ57" s="17"/>
      <c r="GA57" s="58"/>
      <c r="GB57" s="50"/>
      <c r="GC57" s="50"/>
      <c r="GD57" s="50"/>
      <c r="GE57" s="50"/>
      <c r="GF57" s="50"/>
      <c r="GG57" s="50"/>
      <c r="GH57" s="59"/>
      <c r="GI57" s="60"/>
      <c r="GJ57" s="17"/>
      <c r="GK57" s="17"/>
      <c r="GL57" s="58"/>
      <c r="GM57" s="50"/>
      <c r="GN57" s="50"/>
      <c r="GO57" s="50"/>
      <c r="GP57" s="50"/>
      <c r="GQ57" s="50"/>
      <c r="GR57" s="50"/>
      <c r="GS57" s="59"/>
      <c r="GT57" s="60"/>
      <c r="GU57" s="17"/>
      <c r="GV57" s="17"/>
      <c r="GW57" s="58"/>
      <c r="GX57" s="50"/>
      <c r="GY57" s="50"/>
      <c r="GZ57" s="50"/>
      <c r="HA57" s="50"/>
      <c r="HB57" s="50"/>
      <c r="HC57" s="50"/>
      <c r="HD57" s="59"/>
      <c r="HE57" s="60"/>
      <c r="HF57" s="17"/>
      <c r="HG57" s="17"/>
      <c r="HH57" s="58"/>
      <c r="HI57" s="50"/>
      <c r="HJ57" s="50"/>
      <c r="HK57" s="50"/>
      <c r="HL57" s="50"/>
      <c r="HM57" s="50"/>
      <c r="HN57" s="50"/>
      <c r="HO57" s="59"/>
      <c r="HP57" s="60"/>
      <c r="HQ57" s="17"/>
      <c r="HR57" s="17"/>
      <c r="HS57" s="58"/>
      <c r="HT57" s="50"/>
      <c r="HU57" s="50"/>
      <c r="HV57" s="50"/>
      <c r="HW57" s="50"/>
      <c r="HX57" s="50"/>
      <c r="HY57" s="50"/>
      <c r="HZ57" s="59"/>
      <c r="IA57" s="60"/>
      <c r="IB57" s="17"/>
      <c r="IC57" s="17"/>
    </row>
    <row r="58" spans="1:237" x14ac:dyDescent="0.3">
      <c r="A58" s="55"/>
      <c r="B58" s="56"/>
      <c r="C58" s="56"/>
      <c r="D58" s="57"/>
      <c r="E58" s="57"/>
      <c r="F58" s="57"/>
      <c r="G58" s="57"/>
      <c r="H58" s="57"/>
      <c r="I58" s="57"/>
      <c r="J58" s="59"/>
      <c r="K58" s="59"/>
      <c r="L58" s="59"/>
      <c r="M58" s="59"/>
      <c r="N58" s="59"/>
      <c r="O58" s="59"/>
      <c r="P58" s="59"/>
      <c r="Q58" s="17"/>
      <c r="R58" s="58"/>
      <c r="S58" s="50"/>
      <c r="T58" s="50"/>
      <c r="U58" s="50"/>
      <c r="V58" s="50"/>
      <c r="W58" s="50"/>
      <c r="X58" s="50"/>
      <c r="Y58" s="59"/>
      <c r="Z58" s="60"/>
      <c r="AA58" s="17"/>
      <c r="AB58" s="17"/>
      <c r="AC58" s="58"/>
      <c r="AD58" s="50"/>
      <c r="AE58" s="50"/>
      <c r="AF58" s="50"/>
      <c r="AG58" s="50"/>
      <c r="AH58" s="50"/>
      <c r="AI58" s="50"/>
      <c r="AJ58" s="59"/>
      <c r="AK58" s="60"/>
      <c r="AL58" s="17"/>
      <c r="AM58" s="17"/>
      <c r="AN58" s="58"/>
      <c r="AO58" s="50"/>
      <c r="AP58" s="50"/>
      <c r="AQ58" s="50"/>
      <c r="AR58" s="50"/>
      <c r="AS58" s="50"/>
      <c r="AT58" s="50"/>
      <c r="AU58" s="59"/>
      <c r="AV58" s="60"/>
      <c r="AW58" s="17"/>
      <c r="AX58" s="17"/>
      <c r="AY58" s="58"/>
      <c r="AZ58" s="50"/>
      <c r="BA58" s="50"/>
      <c r="BB58" s="50"/>
      <c r="BC58" s="50"/>
      <c r="BD58" s="50"/>
      <c r="BE58" s="50"/>
      <c r="BF58" s="59"/>
      <c r="BG58" s="60"/>
      <c r="BH58" s="17"/>
      <c r="BI58" s="17"/>
      <c r="BJ58" s="58"/>
      <c r="BK58" s="50"/>
      <c r="BL58" s="50"/>
      <c r="BM58" s="50"/>
      <c r="BN58" s="50"/>
      <c r="BO58" s="50"/>
      <c r="BP58" s="50"/>
      <c r="BQ58" s="59"/>
      <c r="BR58" s="60"/>
      <c r="BS58" s="17"/>
      <c r="BT58" s="17"/>
      <c r="BU58" s="58"/>
      <c r="BV58" s="50"/>
      <c r="BW58" s="50"/>
      <c r="BX58" s="50"/>
      <c r="BY58" s="50"/>
      <c r="BZ58" s="50"/>
      <c r="CA58" s="50"/>
      <c r="CB58" s="59"/>
      <c r="CC58" s="60"/>
      <c r="CD58" s="17"/>
      <c r="CE58" s="17"/>
      <c r="CF58" s="58"/>
      <c r="CG58" s="50"/>
      <c r="CH58" s="50"/>
      <c r="CI58" s="50"/>
      <c r="CJ58" s="50"/>
      <c r="CK58" s="50"/>
      <c r="CL58" s="50"/>
      <c r="CM58" s="59"/>
      <c r="CN58" s="60"/>
      <c r="CO58" s="17"/>
      <c r="CP58" s="17"/>
      <c r="CQ58" s="58"/>
      <c r="CR58" s="50"/>
      <c r="CS58" s="50"/>
      <c r="CT58" s="50"/>
      <c r="CU58" s="50"/>
      <c r="CV58" s="50"/>
      <c r="CW58" s="50"/>
      <c r="CX58" s="59"/>
      <c r="CY58" s="60"/>
      <c r="CZ58" s="17"/>
      <c r="DA58" s="17"/>
      <c r="DB58" s="58"/>
      <c r="DC58" s="50"/>
      <c r="DD58" s="50"/>
      <c r="DE58" s="50"/>
      <c r="DF58" s="50"/>
      <c r="DG58" s="50"/>
      <c r="DH58" s="50"/>
      <c r="DI58" s="59"/>
      <c r="DJ58" s="60"/>
      <c r="DK58" s="17"/>
      <c r="DL58" s="17"/>
      <c r="DM58" s="58"/>
      <c r="DN58" s="50"/>
      <c r="DO58" s="50"/>
      <c r="DP58" s="50"/>
      <c r="DQ58" s="50"/>
      <c r="DR58" s="50"/>
      <c r="DS58" s="50"/>
      <c r="DT58" s="59"/>
      <c r="DU58" s="60"/>
      <c r="DV58" s="17"/>
      <c r="DW58" s="17"/>
      <c r="DX58" s="58"/>
      <c r="DY58" s="50"/>
      <c r="DZ58" s="50"/>
      <c r="EA58" s="50"/>
      <c r="EB58" s="50"/>
      <c r="EC58" s="50"/>
      <c r="ED58" s="50"/>
      <c r="EE58" s="59"/>
      <c r="EF58" s="60"/>
      <c r="EG58" s="17"/>
      <c r="EH58" s="17"/>
      <c r="EI58" s="58"/>
      <c r="EJ58" s="50"/>
      <c r="EK58" s="50"/>
      <c r="EL58" s="50"/>
      <c r="EM58" s="50"/>
      <c r="EN58" s="50"/>
      <c r="EO58" s="50"/>
      <c r="EP58" s="59"/>
      <c r="EQ58" s="60"/>
      <c r="ER58" s="17"/>
      <c r="ES58" s="17"/>
      <c r="ET58" s="58"/>
      <c r="EU58" s="50"/>
      <c r="EV58" s="50"/>
      <c r="EW58" s="50"/>
      <c r="EX58" s="50"/>
      <c r="EY58" s="50"/>
      <c r="EZ58" s="50"/>
      <c r="FA58" s="59"/>
      <c r="FB58" s="60"/>
      <c r="FC58" s="17"/>
      <c r="FD58" s="17"/>
      <c r="FE58" s="58"/>
      <c r="FF58" s="50"/>
      <c r="FG58" s="50"/>
      <c r="FH58" s="50"/>
      <c r="FI58" s="50"/>
      <c r="FJ58" s="50"/>
      <c r="FK58" s="50"/>
      <c r="FL58" s="59"/>
      <c r="FM58" s="60"/>
      <c r="FN58" s="17"/>
      <c r="FO58" s="17"/>
      <c r="FP58" s="58"/>
      <c r="FQ58" s="50"/>
      <c r="FR58" s="50"/>
      <c r="FS58" s="50"/>
      <c r="FT58" s="50"/>
      <c r="FU58" s="50"/>
      <c r="FV58" s="50"/>
      <c r="FW58" s="59"/>
      <c r="FX58" s="60"/>
      <c r="FY58" s="17"/>
      <c r="FZ58" s="17"/>
      <c r="GA58" s="58"/>
      <c r="GB58" s="50"/>
      <c r="GC58" s="50"/>
      <c r="GD58" s="50"/>
      <c r="GE58" s="50"/>
      <c r="GF58" s="50"/>
      <c r="GG58" s="50"/>
      <c r="GH58" s="59"/>
      <c r="GI58" s="60"/>
      <c r="GJ58" s="17"/>
      <c r="GK58" s="17"/>
      <c r="GL58" s="58"/>
      <c r="GM58" s="50"/>
      <c r="GN58" s="50"/>
      <c r="GO58" s="50"/>
      <c r="GP58" s="50"/>
      <c r="GQ58" s="50"/>
      <c r="GR58" s="50"/>
      <c r="GS58" s="59"/>
      <c r="GT58" s="60"/>
      <c r="GU58" s="17"/>
      <c r="GV58" s="17"/>
      <c r="GW58" s="58"/>
      <c r="GX58" s="50"/>
      <c r="GY58" s="50"/>
      <c r="GZ58" s="50"/>
      <c r="HA58" s="50"/>
      <c r="HB58" s="50"/>
      <c r="HC58" s="50"/>
      <c r="HD58" s="59"/>
      <c r="HE58" s="60"/>
      <c r="HF58" s="17"/>
      <c r="HG58" s="17"/>
      <c r="HH58" s="58"/>
      <c r="HI58" s="50"/>
      <c r="HJ58" s="50"/>
      <c r="HK58" s="50"/>
      <c r="HL58" s="50"/>
      <c r="HM58" s="50"/>
      <c r="HN58" s="50"/>
      <c r="HO58" s="59"/>
      <c r="HP58" s="60"/>
      <c r="HQ58" s="17"/>
      <c r="HR58" s="17"/>
      <c r="HS58" s="58"/>
      <c r="HT58" s="50"/>
      <c r="HU58" s="50"/>
      <c r="HV58" s="50"/>
      <c r="HW58" s="50"/>
      <c r="HX58" s="50"/>
      <c r="HY58" s="50"/>
      <c r="HZ58" s="59"/>
      <c r="IA58" s="60"/>
      <c r="IB58" s="17"/>
      <c r="IC58" s="17"/>
    </row>
    <row r="59" spans="1:237" x14ac:dyDescent="0.3">
      <c r="A59" s="55"/>
      <c r="B59" s="56"/>
      <c r="C59" s="56"/>
      <c r="D59" s="57"/>
      <c r="E59" s="57"/>
      <c r="F59" s="57"/>
      <c r="G59" s="57"/>
      <c r="H59" s="57"/>
      <c r="I59" s="57"/>
      <c r="J59" s="59"/>
      <c r="K59" s="59"/>
      <c r="L59" s="59"/>
      <c r="M59" s="59"/>
      <c r="N59" s="59"/>
      <c r="O59" s="59"/>
      <c r="P59" s="59"/>
      <c r="Q59" s="17"/>
      <c r="R59" s="58"/>
      <c r="S59" s="50"/>
      <c r="T59" s="50"/>
      <c r="U59" s="50"/>
      <c r="V59" s="50"/>
      <c r="W59" s="50"/>
      <c r="X59" s="50"/>
      <c r="Y59" s="59"/>
      <c r="Z59" s="60"/>
      <c r="AA59" s="17"/>
      <c r="AB59" s="17"/>
      <c r="AC59" s="58"/>
      <c r="AD59" s="50"/>
      <c r="AE59" s="50"/>
      <c r="AF59" s="50"/>
      <c r="AG59" s="50"/>
      <c r="AH59" s="50"/>
      <c r="AI59" s="50"/>
      <c r="AJ59" s="59"/>
      <c r="AK59" s="60"/>
      <c r="AL59" s="17"/>
      <c r="AM59" s="17"/>
      <c r="AN59" s="58"/>
      <c r="AO59" s="50"/>
      <c r="AP59" s="50"/>
      <c r="AQ59" s="50"/>
      <c r="AR59" s="50"/>
      <c r="AS59" s="50"/>
      <c r="AT59" s="50"/>
      <c r="AU59" s="59"/>
      <c r="AV59" s="60"/>
      <c r="AW59" s="17"/>
      <c r="AX59" s="17"/>
      <c r="AY59" s="58"/>
      <c r="AZ59" s="50"/>
      <c r="BA59" s="50"/>
      <c r="BB59" s="50"/>
      <c r="BC59" s="50"/>
      <c r="BD59" s="50"/>
      <c r="BE59" s="50"/>
      <c r="BF59" s="59"/>
      <c r="BG59" s="60"/>
      <c r="BH59" s="17"/>
      <c r="BI59" s="17"/>
      <c r="BJ59" s="58"/>
      <c r="BK59" s="50"/>
      <c r="BL59" s="50"/>
      <c r="BM59" s="50"/>
      <c r="BN59" s="50"/>
      <c r="BO59" s="50"/>
      <c r="BP59" s="50"/>
      <c r="BQ59" s="59"/>
      <c r="BR59" s="60"/>
      <c r="BS59" s="17"/>
      <c r="BT59" s="17"/>
      <c r="BU59" s="58"/>
      <c r="BV59" s="50"/>
      <c r="BW59" s="50"/>
      <c r="BX59" s="50"/>
      <c r="BY59" s="50"/>
      <c r="BZ59" s="50"/>
      <c r="CA59" s="50"/>
      <c r="CB59" s="59"/>
      <c r="CC59" s="60"/>
      <c r="CD59" s="17"/>
      <c r="CE59" s="17"/>
      <c r="CF59" s="58"/>
      <c r="CG59" s="50"/>
      <c r="CH59" s="50"/>
      <c r="CI59" s="50"/>
      <c r="CJ59" s="50"/>
      <c r="CK59" s="50"/>
      <c r="CL59" s="50"/>
      <c r="CM59" s="59"/>
      <c r="CN59" s="60"/>
      <c r="CO59" s="17"/>
      <c r="CP59" s="17"/>
      <c r="CQ59" s="58"/>
      <c r="CR59" s="50"/>
      <c r="CS59" s="50"/>
      <c r="CT59" s="50"/>
      <c r="CU59" s="50"/>
      <c r="CV59" s="50"/>
      <c r="CW59" s="50"/>
      <c r="CX59" s="59"/>
      <c r="CY59" s="60"/>
      <c r="CZ59" s="17"/>
      <c r="DA59" s="17"/>
      <c r="DB59" s="58"/>
      <c r="DC59" s="50"/>
      <c r="DD59" s="50"/>
      <c r="DE59" s="50"/>
      <c r="DF59" s="50"/>
      <c r="DG59" s="50"/>
      <c r="DH59" s="50"/>
      <c r="DI59" s="59"/>
      <c r="DJ59" s="60"/>
      <c r="DK59" s="17"/>
      <c r="DL59" s="17"/>
      <c r="DM59" s="58"/>
      <c r="DN59" s="50"/>
      <c r="DO59" s="50"/>
      <c r="DP59" s="50"/>
      <c r="DQ59" s="50"/>
      <c r="DR59" s="50"/>
      <c r="DS59" s="50"/>
      <c r="DT59" s="59"/>
      <c r="DU59" s="60"/>
      <c r="DV59" s="17"/>
      <c r="DW59" s="17"/>
      <c r="DX59" s="58"/>
      <c r="DY59" s="50"/>
      <c r="DZ59" s="50"/>
      <c r="EA59" s="50"/>
      <c r="EB59" s="50"/>
      <c r="EC59" s="50"/>
      <c r="ED59" s="50"/>
      <c r="EE59" s="59"/>
      <c r="EF59" s="60"/>
      <c r="EG59" s="17"/>
      <c r="EH59" s="17"/>
      <c r="EI59" s="58"/>
      <c r="EJ59" s="50"/>
      <c r="EK59" s="50"/>
      <c r="EL59" s="50"/>
      <c r="EM59" s="50"/>
      <c r="EN59" s="50"/>
      <c r="EO59" s="50"/>
      <c r="EP59" s="59"/>
      <c r="EQ59" s="60"/>
      <c r="ER59" s="17"/>
      <c r="ES59" s="17"/>
      <c r="ET59" s="58"/>
      <c r="EU59" s="50"/>
      <c r="EV59" s="50"/>
      <c r="EW59" s="50"/>
      <c r="EX59" s="50"/>
      <c r="EY59" s="50"/>
      <c r="EZ59" s="50"/>
      <c r="FA59" s="59"/>
      <c r="FB59" s="60"/>
      <c r="FC59" s="17"/>
      <c r="FD59" s="17"/>
      <c r="FE59" s="58"/>
      <c r="FF59" s="50"/>
      <c r="FG59" s="50"/>
      <c r="FH59" s="50"/>
      <c r="FI59" s="50"/>
      <c r="FJ59" s="50"/>
      <c r="FK59" s="50"/>
      <c r="FL59" s="59"/>
      <c r="FM59" s="60"/>
      <c r="FN59" s="17"/>
      <c r="FO59" s="17"/>
      <c r="FP59" s="58"/>
      <c r="FQ59" s="50"/>
      <c r="FR59" s="50"/>
      <c r="FS59" s="50"/>
      <c r="FT59" s="50"/>
      <c r="FU59" s="50"/>
      <c r="FV59" s="50"/>
      <c r="FW59" s="59"/>
      <c r="FX59" s="60"/>
      <c r="FY59" s="17"/>
      <c r="FZ59" s="17"/>
      <c r="GA59" s="58"/>
      <c r="GB59" s="50"/>
      <c r="GC59" s="50"/>
      <c r="GD59" s="50"/>
      <c r="GE59" s="50"/>
      <c r="GF59" s="50"/>
      <c r="GG59" s="50"/>
      <c r="GH59" s="59"/>
      <c r="GI59" s="60"/>
      <c r="GJ59" s="17"/>
      <c r="GK59" s="17"/>
      <c r="GL59" s="58"/>
      <c r="GM59" s="50"/>
      <c r="GN59" s="50"/>
      <c r="GO59" s="50"/>
      <c r="GP59" s="50"/>
      <c r="GQ59" s="50"/>
      <c r="GR59" s="50"/>
      <c r="GS59" s="59"/>
      <c r="GT59" s="60"/>
      <c r="GU59" s="17"/>
      <c r="GV59" s="17"/>
      <c r="GW59" s="58"/>
      <c r="GX59" s="50"/>
      <c r="GY59" s="50"/>
      <c r="GZ59" s="50"/>
      <c r="HA59" s="50"/>
      <c r="HB59" s="50"/>
      <c r="HC59" s="50"/>
      <c r="HD59" s="59"/>
      <c r="HE59" s="60"/>
      <c r="HF59" s="17"/>
      <c r="HG59" s="17"/>
      <c r="HH59" s="58"/>
      <c r="HI59" s="50"/>
      <c r="HJ59" s="50"/>
      <c r="HK59" s="50"/>
      <c r="HL59" s="50"/>
      <c r="HM59" s="50"/>
      <c r="HN59" s="50"/>
      <c r="HO59" s="59"/>
      <c r="HP59" s="60"/>
      <c r="HQ59" s="17"/>
      <c r="HR59" s="17"/>
      <c r="HS59" s="58"/>
      <c r="HT59" s="50"/>
      <c r="HU59" s="50"/>
      <c r="HV59" s="50"/>
      <c r="HW59" s="50"/>
      <c r="HX59" s="50"/>
      <c r="HY59" s="50"/>
      <c r="HZ59" s="59"/>
      <c r="IA59" s="60"/>
      <c r="IB59" s="17"/>
      <c r="IC59" s="17"/>
    </row>
    <row r="60" spans="1:237" x14ac:dyDescent="0.3">
      <c r="A60" s="55"/>
      <c r="B60" s="56"/>
      <c r="C60" s="56"/>
      <c r="D60" s="57"/>
      <c r="E60" s="57"/>
      <c r="F60" s="57"/>
      <c r="G60" s="57"/>
      <c r="H60" s="57"/>
      <c r="I60" s="57"/>
      <c r="J60" s="59"/>
      <c r="K60" s="59"/>
      <c r="L60" s="59"/>
      <c r="M60" s="59"/>
      <c r="N60" s="59"/>
      <c r="O60" s="59"/>
      <c r="P60" s="59"/>
      <c r="Q60" s="17"/>
      <c r="R60" s="58"/>
      <c r="S60" s="50"/>
      <c r="T60" s="50"/>
      <c r="U60" s="50"/>
      <c r="V60" s="50"/>
      <c r="W60" s="50"/>
      <c r="X60" s="50"/>
      <c r="Y60" s="59"/>
      <c r="Z60" s="60"/>
      <c r="AA60" s="17"/>
      <c r="AB60" s="17"/>
      <c r="AC60" s="58"/>
      <c r="AD60" s="50"/>
      <c r="AE60" s="50"/>
      <c r="AF60" s="50"/>
      <c r="AG60" s="50"/>
      <c r="AH60" s="50"/>
      <c r="AI60" s="50"/>
      <c r="AJ60" s="59"/>
      <c r="AK60" s="60"/>
      <c r="AL60" s="17"/>
      <c r="AM60" s="17"/>
      <c r="AN60" s="58"/>
      <c r="AO60" s="50"/>
      <c r="AP60" s="50"/>
      <c r="AQ60" s="50"/>
      <c r="AR60" s="50"/>
      <c r="AS60" s="50"/>
      <c r="AT60" s="50"/>
      <c r="AU60" s="59"/>
      <c r="AV60" s="60"/>
      <c r="AW60" s="17"/>
      <c r="AX60" s="17"/>
      <c r="AY60" s="58"/>
      <c r="AZ60" s="50"/>
      <c r="BA60" s="50"/>
      <c r="BB60" s="50"/>
      <c r="BC60" s="50"/>
      <c r="BD60" s="50"/>
      <c r="BE60" s="50"/>
      <c r="BF60" s="59"/>
      <c r="BG60" s="60"/>
      <c r="BH60" s="17"/>
      <c r="BI60" s="17"/>
      <c r="BJ60" s="58"/>
      <c r="BK60" s="50"/>
      <c r="BL60" s="50"/>
      <c r="BM60" s="50"/>
      <c r="BN60" s="50"/>
      <c r="BO60" s="50"/>
      <c r="BP60" s="50"/>
      <c r="BQ60" s="59"/>
      <c r="BR60" s="60"/>
      <c r="BS60" s="17"/>
      <c r="BT60" s="17"/>
      <c r="BU60" s="58"/>
      <c r="BV60" s="50"/>
      <c r="BW60" s="50"/>
      <c r="BX60" s="50"/>
      <c r="BY60" s="50"/>
      <c r="BZ60" s="50"/>
      <c r="CA60" s="50"/>
      <c r="CB60" s="59"/>
      <c r="CC60" s="60"/>
      <c r="CD60" s="17"/>
      <c r="CE60" s="17"/>
      <c r="CF60" s="58"/>
      <c r="CG60" s="50"/>
      <c r="CH60" s="50"/>
      <c r="CI60" s="50"/>
      <c r="CJ60" s="50"/>
      <c r="CK60" s="50"/>
      <c r="CL60" s="50"/>
      <c r="CM60" s="59"/>
      <c r="CN60" s="60"/>
      <c r="CO60" s="17"/>
      <c r="CP60" s="17"/>
      <c r="CQ60" s="58"/>
      <c r="CR60" s="50"/>
      <c r="CS60" s="50"/>
      <c r="CT60" s="50"/>
      <c r="CU60" s="50"/>
      <c r="CV60" s="50"/>
      <c r="CW60" s="50"/>
      <c r="CX60" s="59"/>
      <c r="CY60" s="60"/>
      <c r="CZ60" s="17"/>
      <c r="DA60" s="17"/>
      <c r="DB60" s="58"/>
      <c r="DC60" s="50"/>
      <c r="DD60" s="50"/>
      <c r="DE60" s="50"/>
      <c r="DF60" s="50"/>
      <c r="DG60" s="50"/>
      <c r="DH60" s="50"/>
      <c r="DI60" s="59"/>
      <c r="DJ60" s="60"/>
      <c r="DK60" s="17"/>
      <c r="DL60" s="17"/>
      <c r="DM60" s="58"/>
      <c r="DN60" s="50"/>
      <c r="DO60" s="50"/>
      <c r="DP60" s="50"/>
      <c r="DQ60" s="50"/>
      <c r="DR60" s="50"/>
      <c r="DS60" s="50"/>
      <c r="DT60" s="59"/>
      <c r="DU60" s="60"/>
      <c r="DV60" s="17"/>
      <c r="DW60" s="17"/>
      <c r="DX60" s="58"/>
      <c r="DY60" s="50"/>
      <c r="DZ60" s="50"/>
      <c r="EA60" s="50"/>
      <c r="EB60" s="50"/>
      <c r="EC60" s="50"/>
      <c r="ED60" s="50"/>
      <c r="EE60" s="59"/>
      <c r="EF60" s="60"/>
      <c r="EG60" s="17"/>
      <c r="EH60" s="17"/>
      <c r="EI60" s="58"/>
      <c r="EJ60" s="50"/>
      <c r="EK60" s="50"/>
      <c r="EL60" s="50"/>
      <c r="EM60" s="50"/>
      <c r="EN60" s="50"/>
      <c r="EO60" s="50"/>
      <c r="EP60" s="59"/>
      <c r="EQ60" s="60"/>
      <c r="ER60" s="17"/>
      <c r="ES60" s="17"/>
      <c r="ET60" s="58"/>
      <c r="EU60" s="50"/>
      <c r="EV60" s="50"/>
      <c r="EW60" s="50"/>
      <c r="EX60" s="50"/>
      <c r="EY60" s="50"/>
      <c r="EZ60" s="50"/>
      <c r="FA60" s="59"/>
      <c r="FB60" s="60"/>
      <c r="FC60" s="17"/>
      <c r="FD60" s="17"/>
      <c r="FE60" s="58"/>
      <c r="FF60" s="50"/>
      <c r="FG60" s="50"/>
      <c r="FH60" s="50"/>
      <c r="FI60" s="50"/>
      <c r="FJ60" s="50"/>
      <c r="FK60" s="50"/>
      <c r="FL60" s="59"/>
      <c r="FM60" s="60"/>
      <c r="FN60" s="17"/>
      <c r="FO60" s="17"/>
      <c r="FP60" s="58"/>
      <c r="FQ60" s="50"/>
      <c r="FR60" s="50"/>
      <c r="FS60" s="50"/>
      <c r="FT60" s="50"/>
      <c r="FU60" s="50"/>
      <c r="FV60" s="50"/>
      <c r="FW60" s="59"/>
      <c r="FX60" s="60"/>
      <c r="FY60" s="17"/>
      <c r="FZ60" s="17"/>
      <c r="GA60" s="58"/>
      <c r="GB60" s="50"/>
      <c r="GC60" s="50"/>
      <c r="GD60" s="50"/>
      <c r="GE60" s="50"/>
      <c r="GF60" s="50"/>
      <c r="GG60" s="50"/>
      <c r="GH60" s="59"/>
      <c r="GI60" s="60"/>
      <c r="GJ60" s="17"/>
      <c r="GK60" s="17"/>
      <c r="GL60" s="58"/>
      <c r="GM60" s="50"/>
      <c r="GN60" s="50"/>
      <c r="GO60" s="50"/>
      <c r="GP60" s="50"/>
      <c r="GQ60" s="50"/>
      <c r="GR60" s="50"/>
      <c r="GS60" s="59"/>
      <c r="GT60" s="60"/>
      <c r="GU60" s="17"/>
      <c r="GV60" s="17"/>
      <c r="GW60" s="58"/>
      <c r="GX60" s="50"/>
      <c r="GY60" s="50"/>
      <c r="GZ60" s="50"/>
      <c r="HA60" s="50"/>
      <c r="HB60" s="50"/>
      <c r="HC60" s="50"/>
      <c r="HD60" s="59"/>
      <c r="HE60" s="60"/>
      <c r="HF60" s="17"/>
      <c r="HG60" s="17"/>
      <c r="HH60" s="58"/>
      <c r="HI60" s="50"/>
      <c r="HJ60" s="50"/>
      <c r="HK60" s="50"/>
      <c r="HL60" s="50"/>
      <c r="HM60" s="50"/>
      <c r="HN60" s="50"/>
      <c r="HO60" s="59"/>
      <c r="HP60" s="60"/>
      <c r="HQ60" s="17"/>
      <c r="HR60" s="17"/>
      <c r="HS60" s="58"/>
      <c r="HT60" s="50"/>
      <c r="HU60" s="50"/>
      <c r="HV60" s="50"/>
      <c r="HW60" s="50"/>
      <c r="HX60" s="50"/>
      <c r="HY60" s="50"/>
      <c r="HZ60" s="59"/>
      <c r="IA60" s="60"/>
      <c r="IB60" s="17"/>
      <c r="IC60" s="17"/>
    </row>
    <row r="61" spans="1:237" x14ac:dyDescent="0.3">
      <c r="A61" s="55"/>
      <c r="B61" s="62"/>
      <c r="C61" s="62"/>
      <c r="D61" s="57"/>
      <c r="E61" s="57"/>
      <c r="F61" s="57"/>
      <c r="G61" s="57"/>
      <c r="H61" s="57"/>
      <c r="I61" s="57"/>
      <c r="J61" s="59"/>
      <c r="K61" s="59"/>
      <c r="L61" s="59"/>
      <c r="M61" s="59"/>
      <c r="N61" s="59"/>
      <c r="O61" s="59"/>
      <c r="P61" s="59"/>
      <c r="Q61" s="17"/>
      <c r="R61" s="58"/>
      <c r="S61" s="50"/>
      <c r="T61" s="50"/>
      <c r="U61" s="50"/>
      <c r="V61" s="50"/>
      <c r="W61" s="50"/>
      <c r="X61" s="50"/>
      <c r="Y61" s="59"/>
      <c r="Z61" s="60"/>
      <c r="AA61" s="17"/>
      <c r="AB61" s="17"/>
      <c r="AC61" s="58"/>
      <c r="AD61" s="50"/>
      <c r="AE61" s="50"/>
      <c r="AF61" s="50"/>
      <c r="AG61" s="50"/>
      <c r="AH61" s="50"/>
      <c r="AI61" s="50"/>
      <c r="AJ61" s="59"/>
      <c r="AK61" s="60"/>
      <c r="AL61" s="17"/>
      <c r="AM61" s="17"/>
      <c r="AN61" s="58"/>
      <c r="AO61" s="50"/>
      <c r="AP61" s="50"/>
      <c r="AQ61" s="50"/>
      <c r="AR61" s="50"/>
      <c r="AS61" s="50"/>
      <c r="AT61" s="50"/>
      <c r="AU61" s="59"/>
      <c r="AV61" s="60"/>
      <c r="AW61" s="17"/>
      <c r="AX61" s="17"/>
      <c r="AY61" s="58"/>
      <c r="AZ61" s="50"/>
      <c r="BA61" s="50"/>
      <c r="BB61" s="50"/>
      <c r="BC61" s="50"/>
      <c r="BD61" s="50"/>
      <c r="BE61" s="50"/>
      <c r="BF61" s="59"/>
      <c r="BG61" s="60"/>
      <c r="BH61" s="17"/>
      <c r="BI61" s="17"/>
      <c r="BJ61" s="58"/>
      <c r="BK61" s="50"/>
      <c r="BL61" s="50"/>
      <c r="BM61" s="50"/>
      <c r="BN61" s="50"/>
      <c r="BO61" s="50"/>
      <c r="BP61" s="50"/>
      <c r="BQ61" s="59"/>
      <c r="BR61" s="60"/>
      <c r="BS61" s="17"/>
      <c r="BT61" s="17"/>
      <c r="BU61" s="58"/>
      <c r="BV61" s="50"/>
      <c r="BW61" s="50"/>
      <c r="BX61" s="50"/>
      <c r="BY61" s="50"/>
      <c r="BZ61" s="50"/>
      <c r="CA61" s="50"/>
      <c r="CB61" s="59"/>
      <c r="CC61" s="60"/>
      <c r="CD61" s="17"/>
      <c r="CE61" s="17"/>
      <c r="CF61" s="58"/>
      <c r="CG61" s="50"/>
      <c r="CH61" s="50"/>
      <c r="CI61" s="50"/>
      <c r="CJ61" s="50"/>
      <c r="CK61" s="50"/>
      <c r="CL61" s="50"/>
      <c r="CM61" s="59"/>
      <c r="CN61" s="60"/>
      <c r="CO61" s="17"/>
      <c r="CP61" s="17"/>
      <c r="CQ61" s="58"/>
      <c r="CR61" s="50"/>
      <c r="CS61" s="50"/>
      <c r="CT61" s="50"/>
      <c r="CU61" s="50"/>
      <c r="CV61" s="50"/>
      <c r="CW61" s="50"/>
      <c r="CX61" s="59"/>
      <c r="CY61" s="60"/>
      <c r="CZ61" s="17"/>
      <c r="DA61" s="17"/>
      <c r="DB61" s="58"/>
      <c r="DC61" s="50"/>
      <c r="DD61" s="50"/>
      <c r="DE61" s="50"/>
      <c r="DF61" s="50"/>
      <c r="DG61" s="50"/>
      <c r="DH61" s="50"/>
      <c r="DI61" s="59"/>
      <c r="DJ61" s="60"/>
      <c r="DK61" s="17"/>
      <c r="DL61" s="17"/>
      <c r="DM61" s="58"/>
      <c r="DN61" s="50"/>
      <c r="DO61" s="50"/>
      <c r="DP61" s="50"/>
      <c r="DQ61" s="50"/>
      <c r="DR61" s="50"/>
      <c r="DS61" s="50"/>
      <c r="DT61" s="59"/>
      <c r="DU61" s="60"/>
      <c r="DV61" s="17"/>
      <c r="DW61" s="17"/>
      <c r="DX61" s="58"/>
      <c r="DY61" s="50"/>
      <c r="DZ61" s="50"/>
      <c r="EA61" s="50"/>
      <c r="EB61" s="50"/>
      <c r="EC61" s="50"/>
      <c r="ED61" s="50"/>
      <c r="EE61" s="59"/>
      <c r="EF61" s="60"/>
      <c r="EG61" s="17"/>
      <c r="EH61" s="17"/>
      <c r="EI61" s="58"/>
      <c r="EJ61" s="50"/>
      <c r="EK61" s="50"/>
      <c r="EL61" s="50"/>
      <c r="EM61" s="50"/>
      <c r="EN61" s="50"/>
      <c r="EO61" s="50"/>
      <c r="EP61" s="59"/>
      <c r="EQ61" s="60"/>
      <c r="ER61" s="17"/>
      <c r="ES61" s="17"/>
      <c r="ET61" s="58"/>
      <c r="EU61" s="50"/>
      <c r="EV61" s="50"/>
      <c r="EW61" s="50"/>
      <c r="EX61" s="50"/>
      <c r="EY61" s="50"/>
      <c r="EZ61" s="50"/>
      <c r="FA61" s="59"/>
      <c r="FB61" s="60"/>
      <c r="FC61" s="17"/>
      <c r="FD61" s="17"/>
      <c r="FE61" s="58"/>
      <c r="FF61" s="50"/>
      <c r="FG61" s="50"/>
      <c r="FH61" s="50"/>
      <c r="FI61" s="50"/>
      <c r="FJ61" s="50"/>
      <c r="FK61" s="50"/>
      <c r="FL61" s="59"/>
      <c r="FM61" s="60"/>
      <c r="FN61" s="17"/>
      <c r="FO61" s="17"/>
      <c r="FP61" s="58"/>
      <c r="FQ61" s="50"/>
      <c r="FR61" s="50"/>
      <c r="FS61" s="50"/>
      <c r="FT61" s="50"/>
      <c r="FU61" s="50"/>
      <c r="FV61" s="50"/>
      <c r="FW61" s="59"/>
      <c r="FX61" s="60"/>
      <c r="FY61" s="17"/>
      <c r="FZ61" s="17"/>
      <c r="GA61" s="58"/>
      <c r="GB61" s="50"/>
      <c r="GC61" s="50"/>
      <c r="GD61" s="50"/>
      <c r="GE61" s="50"/>
      <c r="GF61" s="50"/>
      <c r="GG61" s="50"/>
      <c r="GH61" s="59"/>
      <c r="GI61" s="60"/>
      <c r="GJ61" s="17"/>
      <c r="GK61" s="17"/>
      <c r="GL61" s="58"/>
      <c r="GM61" s="50"/>
      <c r="GN61" s="50"/>
      <c r="GO61" s="50"/>
      <c r="GP61" s="50"/>
      <c r="GQ61" s="50"/>
      <c r="GR61" s="50"/>
      <c r="GS61" s="59"/>
      <c r="GT61" s="60"/>
      <c r="GU61" s="17"/>
      <c r="GV61" s="17"/>
      <c r="GW61" s="58"/>
      <c r="GX61" s="50"/>
      <c r="GY61" s="50"/>
      <c r="GZ61" s="50"/>
      <c r="HA61" s="50"/>
      <c r="HB61" s="50"/>
      <c r="HC61" s="50"/>
      <c r="HD61" s="59"/>
      <c r="HE61" s="60"/>
      <c r="HF61" s="17"/>
      <c r="HG61" s="17"/>
      <c r="HH61" s="58"/>
      <c r="HI61" s="50"/>
      <c r="HJ61" s="50"/>
      <c r="HK61" s="50"/>
      <c r="HL61" s="50"/>
      <c r="HM61" s="50"/>
      <c r="HN61" s="50"/>
      <c r="HO61" s="59"/>
      <c r="HP61" s="60"/>
      <c r="HQ61" s="17"/>
      <c r="HR61" s="17"/>
      <c r="HS61" s="58"/>
      <c r="HT61" s="50"/>
      <c r="HU61" s="50"/>
      <c r="HV61" s="50"/>
      <c r="HW61" s="50"/>
      <c r="HX61" s="50"/>
      <c r="HY61" s="50"/>
      <c r="HZ61" s="59"/>
      <c r="IA61" s="60"/>
      <c r="IB61" s="17"/>
      <c r="IC61" s="17"/>
    </row>
    <row r="62" spans="1:237" x14ac:dyDescent="0.3">
      <c r="A62" s="55"/>
      <c r="B62" s="62"/>
      <c r="C62" s="62"/>
      <c r="D62" s="57"/>
      <c r="E62" s="57"/>
      <c r="F62" s="57"/>
      <c r="G62" s="57"/>
      <c r="H62" s="57"/>
      <c r="I62" s="57"/>
      <c r="J62" s="59"/>
      <c r="K62" s="59"/>
      <c r="L62" s="59"/>
      <c r="M62" s="59"/>
      <c r="N62" s="59"/>
      <c r="O62" s="59"/>
      <c r="P62" s="59"/>
      <c r="Q62" s="17"/>
      <c r="R62" s="58"/>
      <c r="S62" s="50"/>
      <c r="T62" s="50"/>
      <c r="U62" s="50"/>
      <c r="V62" s="50"/>
      <c r="W62" s="50"/>
      <c r="X62" s="50"/>
      <c r="Y62" s="59"/>
      <c r="Z62" s="60"/>
      <c r="AA62" s="17"/>
      <c r="AB62" s="17"/>
      <c r="AC62" s="58"/>
      <c r="AD62" s="50"/>
      <c r="AE62" s="50"/>
      <c r="AF62" s="50"/>
      <c r="AG62" s="50"/>
      <c r="AH62" s="50"/>
      <c r="AI62" s="50"/>
      <c r="AJ62" s="59"/>
      <c r="AK62" s="60"/>
      <c r="AL62" s="17"/>
      <c r="AM62" s="17"/>
      <c r="AN62" s="58"/>
      <c r="AO62" s="50"/>
      <c r="AP62" s="50"/>
      <c r="AQ62" s="50"/>
      <c r="AR62" s="50"/>
      <c r="AS62" s="50"/>
      <c r="AT62" s="50"/>
      <c r="AU62" s="59"/>
      <c r="AV62" s="60"/>
      <c r="AW62" s="17"/>
      <c r="AX62" s="17"/>
      <c r="AY62" s="58"/>
      <c r="AZ62" s="50"/>
      <c r="BA62" s="50"/>
      <c r="BB62" s="50"/>
      <c r="BC62" s="50"/>
      <c r="BD62" s="50"/>
      <c r="BE62" s="50"/>
      <c r="BF62" s="59"/>
      <c r="BG62" s="60"/>
      <c r="BH62" s="17"/>
      <c r="BI62" s="17"/>
      <c r="BJ62" s="58"/>
      <c r="BK62" s="50"/>
      <c r="BL62" s="50"/>
      <c r="BM62" s="50"/>
      <c r="BN62" s="50"/>
      <c r="BO62" s="50"/>
      <c r="BP62" s="50"/>
      <c r="BQ62" s="59"/>
      <c r="BR62" s="60"/>
      <c r="BS62" s="17"/>
      <c r="BT62" s="17"/>
      <c r="BU62" s="58"/>
      <c r="BV62" s="50"/>
      <c r="BW62" s="50"/>
      <c r="BX62" s="50"/>
      <c r="BY62" s="50"/>
      <c r="BZ62" s="50"/>
      <c r="CA62" s="50"/>
      <c r="CB62" s="59"/>
      <c r="CC62" s="60"/>
      <c r="CD62" s="17"/>
      <c r="CE62" s="17"/>
      <c r="CF62" s="58"/>
      <c r="CG62" s="50"/>
      <c r="CH62" s="50"/>
      <c r="CI62" s="50"/>
      <c r="CJ62" s="50"/>
      <c r="CK62" s="50"/>
      <c r="CL62" s="50"/>
      <c r="CM62" s="59"/>
      <c r="CN62" s="60"/>
      <c r="CO62" s="17"/>
      <c r="CP62" s="17"/>
      <c r="CQ62" s="58"/>
      <c r="CR62" s="50"/>
      <c r="CS62" s="50"/>
      <c r="CT62" s="50"/>
      <c r="CU62" s="50"/>
      <c r="CV62" s="50"/>
      <c r="CW62" s="50"/>
      <c r="CX62" s="59"/>
      <c r="CY62" s="60"/>
      <c r="CZ62" s="17"/>
      <c r="DA62" s="17"/>
      <c r="DB62" s="58"/>
      <c r="DC62" s="50"/>
      <c r="DD62" s="50"/>
      <c r="DE62" s="50"/>
      <c r="DF62" s="50"/>
      <c r="DG62" s="50"/>
      <c r="DH62" s="50"/>
      <c r="DI62" s="59"/>
      <c r="DJ62" s="60"/>
      <c r="DK62" s="17"/>
      <c r="DL62" s="17"/>
      <c r="DM62" s="58"/>
      <c r="DN62" s="50"/>
      <c r="DO62" s="50"/>
      <c r="DP62" s="50"/>
      <c r="DQ62" s="50"/>
      <c r="DR62" s="50"/>
      <c r="DS62" s="50"/>
      <c r="DT62" s="59"/>
      <c r="DU62" s="60"/>
      <c r="DV62" s="17"/>
      <c r="DW62" s="17"/>
      <c r="DX62" s="58"/>
      <c r="DY62" s="50"/>
      <c r="DZ62" s="50"/>
      <c r="EA62" s="50"/>
      <c r="EB62" s="50"/>
      <c r="EC62" s="50"/>
      <c r="ED62" s="50"/>
      <c r="EE62" s="59"/>
      <c r="EF62" s="60"/>
      <c r="EG62" s="17"/>
      <c r="EH62" s="17"/>
      <c r="EI62" s="58"/>
      <c r="EJ62" s="50"/>
      <c r="EK62" s="50"/>
      <c r="EL62" s="50"/>
      <c r="EM62" s="50"/>
      <c r="EN62" s="50"/>
      <c r="EO62" s="50"/>
      <c r="EP62" s="59"/>
      <c r="EQ62" s="60"/>
      <c r="ER62" s="17"/>
      <c r="ES62" s="17"/>
      <c r="ET62" s="58"/>
      <c r="EU62" s="50"/>
      <c r="EV62" s="50"/>
      <c r="EW62" s="50"/>
      <c r="EX62" s="50"/>
      <c r="EY62" s="50"/>
      <c r="EZ62" s="50"/>
      <c r="FA62" s="59"/>
      <c r="FB62" s="60"/>
      <c r="FC62" s="17"/>
      <c r="FD62" s="17"/>
      <c r="FE62" s="58"/>
      <c r="FF62" s="50"/>
      <c r="FG62" s="50"/>
      <c r="FH62" s="50"/>
      <c r="FI62" s="50"/>
      <c r="FJ62" s="50"/>
      <c r="FK62" s="50"/>
      <c r="FL62" s="59"/>
      <c r="FM62" s="60"/>
      <c r="FN62" s="17"/>
      <c r="FO62" s="17"/>
      <c r="FP62" s="58"/>
      <c r="FQ62" s="50"/>
      <c r="FR62" s="50"/>
      <c r="FS62" s="50"/>
      <c r="FT62" s="50"/>
      <c r="FU62" s="50"/>
      <c r="FV62" s="50"/>
      <c r="FW62" s="59"/>
      <c r="FX62" s="60"/>
      <c r="FY62" s="17"/>
      <c r="FZ62" s="17"/>
      <c r="GA62" s="58"/>
      <c r="GB62" s="50"/>
      <c r="GC62" s="50"/>
      <c r="GD62" s="50"/>
      <c r="GE62" s="50"/>
      <c r="GF62" s="50"/>
      <c r="GG62" s="50"/>
      <c r="GH62" s="59"/>
      <c r="GI62" s="60"/>
      <c r="GJ62" s="17"/>
      <c r="GK62" s="17"/>
      <c r="GL62" s="58"/>
      <c r="GM62" s="50"/>
      <c r="GN62" s="50"/>
      <c r="GO62" s="50"/>
      <c r="GP62" s="50"/>
      <c r="GQ62" s="50"/>
      <c r="GR62" s="50"/>
      <c r="GS62" s="59"/>
      <c r="GT62" s="60"/>
      <c r="GU62" s="17"/>
      <c r="GV62" s="17"/>
      <c r="GW62" s="58"/>
      <c r="GX62" s="50"/>
      <c r="GY62" s="50"/>
      <c r="GZ62" s="50"/>
      <c r="HA62" s="50"/>
      <c r="HB62" s="50"/>
      <c r="HC62" s="50"/>
      <c r="HD62" s="59"/>
      <c r="HE62" s="60"/>
      <c r="HF62" s="17"/>
      <c r="HG62" s="17"/>
      <c r="HH62" s="58"/>
      <c r="HI62" s="50"/>
      <c r="HJ62" s="50"/>
      <c r="HK62" s="50"/>
      <c r="HL62" s="50"/>
      <c r="HM62" s="50"/>
      <c r="HN62" s="50"/>
      <c r="HO62" s="59"/>
      <c r="HP62" s="60"/>
      <c r="HQ62" s="17"/>
      <c r="HR62" s="17"/>
      <c r="HS62" s="58"/>
      <c r="HT62" s="50"/>
      <c r="HU62" s="50"/>
      <c r="HV62" s="50"/>
      <c r="HW62" s="50"/>
      <c r="HX62" s="50"/>
      <c r="HY62" s="50"/>
      <c r="HZ62" s="59"/>
      <c r="IA62" s="60"/>
      <c r="IB62" s="17"/>
      <c r="IC62" s="17"/>
    </row>
    <row r="63" spans="1:237" x14ac:dyDescent="0.3">
      <c r="A63" s="55"/>
      <c r="B63" s="56"/>
      <c r="C63" s="56"/>
      <c r="D63" s="57"/>
      <c r="E63" s="57"/>
      <c r="F63" s="57"/>
      <c r="G63" s="57"/>
      <c r="H63" s="57"/>
      <c r="I63" s="57"/>
      <c r="J63" s="59"/>
      <c r="K63" s="59"/>
      <c r="L63" s="59"/>
      <c r="M63" s="59"/>
      <c r="N63" s="59"/>
      <c r="O63" s="59"/>
      <c r="P63" s="59"/>
      <c r="Q63" s="17"/>
      <c r="R63" s="58"/>
      <c r="S63" s="50"/>
      <c r="T63" s="50"/>
      <c r="U63" s="50"/>
      <c r="V63" s="50"/>
      <c r="W63" s="50"/>
      <c r="X63" s="50"/>
      <c r="Y63" s="59"/>
      <c r="Z63" s="60"/>
      <c r="AA63" s="17"/>
      <c r="AB63" s="17"/>
      <c r="AC63" s="58"/>
      <c r="AD63" s="50"/>
      <c r="AE63" s="50"/>
      <c r="AF63" s="50"/>
      <c r="AG63" s="50"/>
      <c r="AH63" s="50"/>
      <c r="AI63" s="50"/>
      <c r="AJ63" s="59"/>
      <c r="AK63" s="60"/>
      <c r="AL63" s="17"/>
      <c r="AM63" s="17"/>
      <c r="AN63" s="58"/>
      <c r="AO63" s="50"/>
      <c r="AP63" s="50"/>
      <c r="AQ63" s="50"/>
      <c r="AR63" s="50"/>
      <c r="AS63" s="50"/>
      <c r="AT63" s="50"/>
      <c r="AU63" s="59"/>
      <c r="AV63" s="60"/>
      <c r="AW63" s="17"/>
      <c r="AX63" s="17"/>
      <c r="AY63" s="58"/>
      <c r="AZ63" s="50"/>
      <c r="BA63" s="50"/>
      <c r="BB63" s="50"/>
      <c r="BC63" s="50"/>
      <c r="BD63" s="50"/>
      <c r="BE63" s="50"/>
      <c r="BF63" s="59"/>
      <c r="BG63" s="60"/>
      <c r="BH63" s="17"/>
      <c r="BI63" s="17"/>
      <c r="BJ63" s="58"/>
      <c r="BK63" s="50"/>
      <c r="BL63" s="50"/>
      <c r="BM63" s="50"/>
      <c r="BN63" s="50"/>
      <c r="BO63" s="50"/>
      <c r="BP63" s="50"/>
      <c r="BQ63" s="59"/>
      <c r="BR63" s="60"/>
      <c r="BS63" s="17"/>
      <c r="BT63" s="17"/>
      <c r="BU63" s="58"/>
      <c r="BV63" s="50"/>
      <c r="BW63" s="50"/>
      <c r="BX63" s="50"/>
      <c r="BY63" s="50"/>
      <c r="BZ63" s="50"/>
      <c r="CA63" s="50"/>
      <c r="CB63" s="59"/>
      <c r="CC63" s="60"/>
      <c r="CD63" s="17"/>
      <c r="CE63" s="17"/>
      <c r="CF63" s="58"/>
      <c r="CG63" s="50"/>
      <c r="CH63" s="50"/>
      <c r="CI63" s="50"/>
      <c r="CJ63" s="50"/>
      <c r="CK63" s="50"/>
      <c r="CL63" s="50"/>
      <c r="CM63" s="59"/>
      <c r="CN63" s="60"/>
      <c r="CO63" s="17"/>
      <c r="CP63" s="17"/>
      <c r="CQ63" s="58"/>
      <c r="CR63" s="50"/>
      <c r="CS63" s="50"/>
      <c r="CT63" s="50"/>
      <c r="CU63" s="50"/>
      <c r="CV63" s="50"/>
      <c r="CW63" s="50"/>
      <c r="CX63" s="59"/>
      <c r="CY63" s="60"/>
      <c r="CZ63" s="17"/>
      <c r="DA63" s="17"/>
      <c r="DB63" s="58"/>
      <c r="DC63" s="50"/>
      <c r="DD63" s="50"/>
      <c r="DE63" s="50"/>
      <c r="DF63" s="50"/>
      <c r="DG63" s="50"/>
      <c r="DH63" s="50"/>
      <c r="DI63" s="59"/>
      <c r="DJ63" s="60"/>
      <c r="DK63" s="17"/>
      <c r="DL63" s="17"/>
      <c r="DM63" s="58"/>
      <c r="DN63" s="50"/>
      <c r="DO63" s="50"/>
      <c r="DP63" s="50"/>
      <c r="DQ63" s="50"/>
      <c r="DR63" s="50"/>
      <c r="DS63" s="50"/>
      <c r="DT63" s="59"/>
      <c r="DU63" s="60"/>
      <c r="DV63" s="17"/>
      <c r="DW63" s="17"/>
      <c r="DX63" s="58"/>
      <c r="DY63" s="50"/>
      <c r="DZ63" s="50"/>
      <c r="EA63" s="50"/>
      <c r="EB63" s="50"/>
      <c r="EC63" s="50"/>
      <c r="ED63" s="50"/>
      <c r="EE63" s="59"/>
      <c r="EF63" s="60"/>
      <c r="EG63" s="17"/>
      <c r="EH63" s="17"/>
      <c r="EI63" s="58"/>
      <c r="EJ63" s="50"/>
      <c r="EK63" s="50"/>
      <c r="EL63" s="50"/>
      <c r="EM63" s="50"/>
      <c r="EN63" s="50"/>
      <c r="EO63" s="50"/>
      <c r="EP63" s="59"/>
      <c r="EQ63" s="60"/>
      <c r="ER63" s="17"/>
      <c r="ES63" s="17"/>
      <c r="ET63" s="58"/>
      <c r="EU63" s="50"/>
      <c r="EV63" s="50"/>
      <c r="EW63" s="50"/>
      <c r="EX63" s="50"/>
      <c r="EY63" s="50"/>
      <c r="EZ63" s="50"/>
      <c r="FA63" s="59"/>
      <c r="FB63" s="60"/>
      <c r="FC63" s="17"/>
      <c r="FD63" s="17"/>
      <c r="FE63" s="58"/>
      <c r="FF63" s="50"/>
      <c r="FG63" s="50"/>
      <c r="FH63" s="50"/>
      <c r="FI63" s="50"/>
      <c r="FJ63" s="50"/>
      <c r="FK63" s="50"/>
      <c r="FL63" s="59"/>
      <c r="FM63" s="60"/>
      <c r="FN63" s="17"/>
      <c r="FO63" s="17"/>
      <c r="FP63" s="58"/>
      <c r="FQ63" s="50"/>
      <c r="FR63" s="50"/>
      <c r="FS63" s="50"/>
      <c r="FT63" s="50"/>
      <c r="FU63" s="50"/>
      <c r="FV63" s="50"/>
      <c r="FW63" s="59"/>
      <c r="FX63" s="60"/>
      <c r="FY63" s="17"/>
      <c r="FZ63" s="17"/>
      <c r="GA63" s="58"/>
      <c r="GB63" s="50"/>
      <c r="GC63" s="50"/>
      <c r="GD63" s="50"/>
      <c r="GE63" s="50"/>
      <c r="GF63" s="50"/>
      <c r="GG63" s="50"/>
      <c r="GH63" s="59"/>
      <c r="GI63" s="60"/>
      <c r="GJ63" s="17"/>
      <c r="GK63" s="17"/>
      <c r="GL63" s="58"/>
      <c r="GM63" s="50"/>
      <c r="GN63" s="50"/>
      <c r="GO63" s="50"/>
      <c r="GP63" s="50"/>
      <c r="GQ63" s="50"/>
      <c r="GR63" s="50"/>
      <c r="GS63" s="59"/>
      <c r="GT63" s="60"/>
      <c r="GU63" s="17"/>
      <c r="GV63" s="17"/>
      <c r="GW63" s="58"/>
      <c r="GX63" s="50"/>
      <c r="GY63" s="50"/>
      <c r="GZ63" s="50"/>
      <c r="HA63" s="50"/>
      <c r="HB63" s="50"/>
      <c r="HC63" s="50"/>
      <c r="HD63" s="59"/>
      <c r="HE63" s="60"/>
      <c r="HF63" s="17"/>
      <c r="HG63" s="17"/>
      <c r="HH63" s="58"/>
      <c r="HI63" s="50"/>
      <c r="HJ63" s="50"/>
      <c r="HK63" s="50"/>
      <c r="HL63" s="50"/>
      <c r="HM63" s="50"/>
      <c r="HN63" s="50"/>
      <c r="HO63" s="59"/>
      <c r="HP63" s="60"/>
      <c r="HQ63" s="17"/>
      <c r="HR63" s="17"/>
      <c r="HS63" s="58"/>
      <c r="HT63" s="50"/>
      <c r="HU63" s="50"/>
      <c r="HV63" s="50"/>
      <c r="HW63" s="50"/>
      <c r="HX63" s="50"/>
      <c r="HY63" s="50"/>
      <c r="HZ63" s="59"/>
      <c r="IA63" s="60"/>
      <c r="IB63" s="17"/>
      <c r="IC63" s="17"/>
    </row>
    <row r="64" spans="1:237" x14ac:dyDescent="0.3">
      <c r="A64" s="55"/>
      <c r="B64" s="56"/>
      <c r="C64" s="56"/>
      <c r="D64" s="57"/>
      <c r="E64" s="57"/>
      <c r="F64" s="57"/>
      <c r="G64" s="57"/>
      <c r="H64" s="57"/>
      <c r="I64" s="57"/>
      <c r="J64" s="59"/>
      <c r="K64" s="59"/>
      <c r="L64" s="59"/>
      <c r="M64" s="59"/>
      <c r="N64" s="59"/>
      <c r="O64" s="59"/>
      <c r="P64" s="59"/>
      <c r="Q64" s="17"/>
      <c r="R64" s="58"/>
      <c r="S64" s="50"/>
      <c r="T64" s="50"/>
      <c r="U64" s="50"/>
      <c r="V64" s="50"/>
      <c r="W64" s="50"/>
      <c r="X64" s="50"/>
      <c r="Y64" s="59"/>
      <c r="Z64" s="60"/>
      <c r="AA64" s="17"/>
      <c r="AB64" s="17"/>
      <c r="AC64" s="58"/>
      <c r="AD64" s="50"/>
      <c r="AE64" s="50"/>
      <c r="AF64" s="50"/>
      <c r="AG64" s="50"/>
      <c r="AH64" s="50"/>
      <c r="AI64" s="50"/>
      <c r="AJ64" s="59"/>
      <c r="AK64" s="60"/>
      <c r="AL64" s="17"/>
      <c r="AM64" s="17"/>
      <c r="AN64" s="58"/>
      <c r="AO64" s="50"/>
      <c r="AP64" s="50"/>
      <c r="AQ64" s="50"/>
      <c r="AR64" s="50"/>
      <c r="AS64" s="50"/>
      <c r="AT64" s="50"/>
      <c r="AU64" s="59"/>
      <c r="AV64" s="60"/>
      <c r="AW64" s="17"/>
      <c r="AX64" s="17"/>
      <c r="AY64" s="58"/>
      <c r="AZ64" s="50"/>
      <c r="BA64" s="50"/>
      <c r="BB64" s="50"/>
      <c r="BC64" s="50"/>
      <c r="BD64" s="50"/>
      <c r="BE64" s="50"/>
      <c r="BF64" s="59"/>
      <c r="BG64" s="60"/>
      <c r="BH64" s="17"/>
      <c r="BI64" s="17"/>
      <c r="BJ64" s="58"/>
      <c r="BK64" s="50"/>
      <c r="BL64" s="50"/>
      <c r="BM64" s="50"/>
      <c r="BN64" s="50"/>
      <c r="BO64" s="50"/>
      <c r="BP64" s="50"/>
      <c r="BQ64" s="59"/>
      <c r="BR64" s="60"/>
      <c r="BS64" s="17"/>
      <c r="BT64" s="17"/>
      <c r="BU64" s="58"/>
      <c r="BV64" s="50"/>
      <c r="BW64" s="50"/>
      <c r="BX64" s="50"/>
      <c r="BY64" s="50"/>
      <c r="BZ64" s="50"/>
      <c r="CA64" s="50"/>
      <c r="CB64" s="59"/>
      <c r="CC64" s="60"/>
      <c r="CD64" s="17"/>
      <c r="CE64" s="17"/>
      <c r="CF64" s="58"/>
      <c r="CG64" s="50"/>
      <c r="CH64" s="50"/>
      <c r="CI64" s="50"/>
      <c r="CJ64" s="50"/>
      <c r="CK64" s="50"/>
      <c r="CL64" s="50"/>
      <c r="CM64" s="59"/>
      <c r="CN64" s="60"/>
      <c r="CO64" s="17"/>
      <c r="CP64" s="17"/>
      <c r="CQ64" s="58"/>
      <c r="CR64" s="50"/>
      <c r="CS64" s="50"/>
      <c r="CT64" s="50"/>
      <c r="CU64" s="50"/>
      <c r="CV64" s="50"/>
      <c r="CW64" s="50"/>
      <c r="CX64" s="59"/>
      <c r="CY64" s="60"/>
      <c r="CZ64" s="17"/>
      <c r="DA64" s="17"/>
      <c r="DB64" s="58"/>
      <c r="DC64" s="50"/>
      <c r="DD64" s="50"/>
      <c r="DE64" s="50"/>
      <c r="DF64" s="50"/>
      <c r="DG64" s="50"/>
      <c r="DH64" s="50"/>
      <c r="DI64" s="59"/>
      <c r="DJ64" s="60"/>
      <c r="DK64" s="17"/>
      <c r="DL64" s="17"/>
      <c r="DM64" s="58"/>
      <c r="DN64" s="50"/>
      <c r="DO64" s="50"/>
      <c r="DP64" s="50"/>
      <c r="DQ64" s="50"/>
      <c r="DR64" s="50"/>
      <c r="DS64" s="50"/>
      <c r="DT64" s="59"/>
      <c r="DU64" s="60"/>
      <c r="DV64" s="17"/>
      <c r="DW64" s="17"/>
      <c r="DX64" s="58"/>
      <c r="DY64" s="50"/>
      <c r="DZ64" s="50"/>
      <c r="EA64" s="50"/>
      <c r="EB64" s="50"/>
      <c r="EC64" s="50"/>
      <c r="ED64" s="50"/>
      <c r="EE64" s="59"/>
      <c r="EF64" s="60"/>
      <c r="EG64" s="17"/>
      <c r="EH64" s="17"/>
      <c r="EI64" s="58"/>
      <c r="EJ64" s="50"/>
      <c r="EK64" s="50"/>
      <c r="EL64" s="50"/>
      <c r="EM64" s="50"/>
      <c r="EN64" s="50"/>
      <c r="EO64" s="50"/>
      <c r="EP64" s="59"/>
      <c r="EQ64" s="60"/>
      <c r="ER64" s="17"/>
      <c r="ES64" s="17"/>
      <c r="ET64" s="58"/>
      <c r="EU64" s="50"/>
      <c r="EV64" s="50"/>
      <c r="EW64" s="50"/>
      <c r="EX64" s="50"/>
      <c r="EY64" s="50"/>
      <c r="EZ64" s="50"/>
      <c r="FA64" s="59"/>
      <c r="FB64" s="60"/>
      <c r="FC64" s="17"/>
      <c r="FD64" s="17"/>
      <c r="FE64" s="58"/>
      <c r="FF64" s="50"/>
      <c r="FG64" s="50"/>
      <c r="FH64" s="50"/>
      <c r="FI64" s="50"/>
      <c r="FJ64" s="50"/>
      <c r="FK64" s="50"/>
      <c r="FL64" s="59"/>
      <c r="FM64" s="60"/>
      <c r="FN64" s="17"/>
      <c r="FO64" s="17"/>
      <c r="FP64" s="58"/>
      <c r="FQ64" s="50"/>
      <c r="FR64" s="50"/>
      <c r="FS64" s="50"/>
      <c r="FT64" s="50"/>
      <c r="FU64" s="50"/>
      <c r="FV64" s="50"/>
      <c r="FW64" s="59"/>
      <c r="FX64" s="60"/>
      <c r="FY64" s="17"/>
      <c r="FZ64" s="17"/>
      <c r="GA64" s="58"/>
      <c r="GB64" s="50"/>
      <c r="GC64" s="50"/>
      <c r="GD64" s="50"/>
      <c r="GE64" s="50"/>
      <c r="GF64" s="50"/>
      <c r="GG64" s="50"/>
      <c r="GH64" s="59"/>
      <c r="GI64" s="60"/>
      <c r="GJ64" s="17"/>
      <c r="GK64" s="17"/>
      <c r="GL64" s="58"/>
      <c r="GM64" s="50"/>
      <c r="GN64" s="50"/>
      <c r="GO64" s="50"/>
      <c r="GP64" s="50"/>
      <c r="GQ64" s="50"/>
      <c r="GR64" s="50"/>
      <c r="GS64" s="59"/>
      <c r="GT64" s="60"/>
      <c r="GU64" s="17"/>
      <c r="GV64" s="17"/>
      <c r="GW64" s="58"/>
      <c r="GX64" s="50"/>
      <c r="GY64" s="50"/>
      <c r="GZ64" s="50"/>
      <c r="HA64" s="50"/>
      <c r="HB64" s="50"/>
      <c r="HC64" s="50"/>
      <c r="HD64" s="59"/>
      <c r="HE64" s="60"/>
      <c r="HF64" s="17"/>
      <c r="HG64" s="17"/>
      <c r="HH64" s="58"/>
      <c r="HI64" s="50"/>
      <c r="HJ64" s="50"/>
      <c r="HK64" s="50"/>
      <c r="HL64" s="50"/>
      <c r="HM64" s="50"/>
      <c r="HN64" s="50"/>
      <c r="HO64" s="59"/>
      <c r="HP64" s="60"/>
      <c r="HQ64" s="17"/>
      <c r="HR64" s="17"/>
      <c r="HS64" s="58"/>
      <c r="HT64" s="50"/>
      <c r="HU64" s="50"/>
      <c r="HV64" s="50"/>
      <c r="HW64" s="50"/>
      <c r="HX64" s="50"/>
      <c r="HY64" s="50"/>
      <c r="HZ64" s="59"/>
      <c r="IA64" s="60"/>
      <c r="IB64" s="17"/>
      <c r="IC64" s="17"/>
    </row>
    <row r="65" spans="1:237" x14ac:dyDescent="0.3">
      <c r="A65" s="55"/>
      <c r="B65" s="56"/>
      <c r="C65" s="56"/>
      <c r="D65" s="57"/>
      <c r="E65" s="57"/>
      <c r="F65" s="57"/>
      <c r="G65" s="57"/>
      <c r="H65" s="57"/>
      <c r="I65" s="57"/>
      <c r="J65" s="59"/>
      <c r="K65" s="59"/>
      <c r="L65" s="59"/>
      <c r="M65" s="59"/>
      <c r="N65" s="59"/>
      <c r="O65" s="59"/>
      <c r="P65" s="59"/>
      <c r="Q65" s="17"/>
      <c r="R65" s="58"/>
      <c r="S65" s="50"/>
      <c r="T65" s="50"/>
      <c r="U65" s="50"/>
      <c r="V65" s="50"/>
      <c r="W65" s="50"/>
      <c r="X65" s="50"/>
      <c r="Y65" s="59"/>
      <c r="Z65" s="60"/>
      <c r="AA65" s="17"/>
      <c r="AB65" s="17"/>
      <c r="AC65" s="58"/>
      <c r="AD65" s="50"/>
      <c r="AE65" s="50"/>
      <c r="AF65" s="50"/>
      <c r="AG65" s="50"/>
      <c r="AH65" s="50"/>
      <c r="AI65" s="50"/>
      <c r="AJ65" s="59"/>
      <c r="AK65" s="60"/>
      <c r="AL65" s="17"/>
      <c r="AM65" s="17"/>
      <c r="AN65" s="58"/>
      <c r="AO65" s="50"/>
      <c r="AP65" s="50"/>
      <c r="AQ65" s="50"/>
      <c r="AR65" s="50"/>
      <c r="AS65" s="50"/>
      <c r="AT65" s="50"/>
      <c r="AU65" s="59"/>
      <c r="AV65" s="60"/>
      <c r="AW65" s="17"/>
      <c r="AX65" s="17"/>
      <c r="AY65" s="58"/>
      <c r="AZ65" s="50"/>
      <c r="BA65" s="50"/>
      <c r="BB65" s="50"/>
      <c r="BC65" s="50"/>
      <c r="BD65" s="50"/>
      <c r="BE65" s="50"/>
      <c r="BF65" s="59"/>
      <c r="BG65" s="60"/>
      <c r="BH65" s="17"/>
      <c r="BI65" s="17"/>
      <c r="BJ65" s="58"/>
      <c r="BK65" s="50"/>
      <c r="BL65" s="50"/>
      <c r="BM65" s="50"/>
      <c r="BN65" s="50"/>
      <c r="BO65" s="50"/>
      <c r="BP65" s="50"/>
      <c r="BQ65" s="59"/>
      <c r="BR65" s="60"/>
      <c r="BS65" s="17"/>
      <c r="BT65" s="17"/>
      <c r="BU65" s="58"/>
      <c r="BV65" s="50"/>
      <c r="BW65" s="50"/>
      <c r="BX65" s="50"/>
      <c r="BY65" s="50"/>
      <c r="BZ65" s="50"/>
      <c r="CA65" s="50"/>
      <c r="CB65" s="59"/>
      <c r="CC65" s="60"/>
      <c r="CD65" s="17"/>
      <c r="CE65" s="17"/>
      <c r="CF65" s="58"/>
      <c r="CG65" s="50"/>
      <c r="CH65" s="50"/>
      <c r="CI65" s="50"/>
      <c r="CJ65" s="50"/>
      <c r="CK65" s="50"/>
      <c r="CL65" s="50"/>
      <c r="CM65" s="59"/>
      <c r="CN65" s="60"/>
      <c r="CO65" s="17"/>
      <c r="CP65" s="17"/>
      <c r="CQ65" s="58"/>
      <c r="CR65" s="50"/>
      <c r="CS65" s="50"/>
      <c r="CT65" s="50"/>
      <c r="CU65" s="50"/>
      <c r="CV65" s="50"/>
      <c r="CW65" s="50"/>
      <c r="CX65" s="59"/>
      <c r="CY65" s="60"/>
      <c r="CZ65" s="17"/>
      <c r="DA65" s="17"/>
      <c r="DB65" s="58"/>
      <c r="DC65" s="50"/>
      <c r="DD65" s="50"/>
      <c r="DE65" s="50"/>
      <c r="DF65" s="50"/>
      <c r="DG65" s="50"/>
      <c r="DH65" s="50"/>
      <c r="DI65" s="59"/>
      <c r="DJ65" s="60"/>
      <c r="DK65" s="17"/>
      <c r="DL65" s="17"/>
      <c r="DM65" s="58"/>
      <c r="DN65" s="50"/>
      <c r="DO65" s="50"/>
      <c r="DP65" s="50"/>
      <c r="DQ65" s="50"/>
      <c r="DR65" s="50"/>
      <c r="DS65" s="50"/>
      <c r="DT65" s="59"/>
      <c r="DU65" s="60"/>
      <c r="DV65" s="17"/>
      <c r="DW65" s="17"/>
      <c r="DX65" s="58"/>
      <c r="DY65" s="50"/>
      <c r="DZ65" s="50"/>
      <c r="EA65" s="50"/>
      <c r="EB65" s="50"/>
      <c r="EC65" s="50"/>
      <c r="ED65" s="50"/>
      <c r="EE65" s="59"/>
      <c r="EF65" s="60"/>
      <c r="EG65" s="17"/>
      <c r="EH65" s="17"/>
      <c r="EI65" s="58"/>
      <c r="EJ65" s="50"/>
      <c r="EK65" s="50"/>
      <c r="EL65" s="50"/>
      <c r="EM65" s="50"/>
      <c r="EN65" s="50"/>
      <c r="EO65" s="50"/>
      <c r="EP65" s="59"/>
      <c r="EQ65" s="60"/>
      <c r="ER65" s="17"/>
      <c r="ES65" s="17"/>
      <c r="ET65" s="58"/>
      <c r="EU65" s="50"/>
      <c r="EV65" s="50"/>
      <c r="EW65" s="50"/>
      <c r="EX65" s="50"/>
      <c r="EY65" s="50"/>
      <c r="EZ65" s="50"/>
      <c r="FA65" s="59"/>
      <c r="FB65" s="60"/>
      <c r="FC65" s="17"/>
      <c r="FD65" s="17"/>
      <c r="FE65" s="58"/>
      <c r="FF65" s="50"/>
      <c r="FG65" s="50"/>
      <c r="FH65" s="50"/>
      <c r="FI65" s="50"/>
      <c r="FJ65" s="50"/>
      <c r="FK65" s="50"/>
      <c r="FL65" s="59"/>
      <c r="FM65" s="60"/>
      <c r="FN65" s="17"/>
      <c r="FO65" s="17"/>
      <c r="FP65" s="58"/>
      <c r="FQ65" s="50"/>
      <c r="FR65" s="50"/>
      <c r="FS65" s="50"/>
      <c r="FT65" s="50"/>
      <c r="FU65" s="50"/>
      <c r="FV65" s="50"/>
      <c r="FW65" s="59"/>
      <c r="FX65" s="60"/>
      <c r="FY65" s="17"/>
      <c r="FZ65" s="17"/>
      <c r="GA65" s="58"/>
      <c r="GB65" s="50"/>
      <c r="GC65" s="50"/>
      <c r="GD65" s="50"/>
      <c r="GE65" s="50"/>
      <c r="GF65" s="50"/>
      <c r="GG65" s="50"/>
      <c r="GH65" s="59"/>
      <c r="GI65" s="60"/>
      <c r="GJ65" s="17"/>
      <c r="GK65" s="17"/>
      <c r="GL65" s="58"/>
      <c r="GM65" s="50"/>
      <c r="GN65" s="50"/>
      <c r="GO65" s="50"/>
      <c r="GP65" s="50"/>
      <c r="GQ65" s="50"/>
      <c r="GR65" s="50"/>
      <c r="GS65" s="59"/>
      <c r="GT65" s="60"/>
      <c r="GU65" s="17"/>
      <c r="GV65" s="17"/>
      <c r="GW65" s="58"/>
      <c r="GX65" s="50"/>
      <c r="GY65" s="50"/>
      <c r="GZ65" s="50"/>
      <c r="HA65" s="50"/>
      <c r="HB65" s="50"/>
      <c r="HC65" s="50"/>
      <c r="HD65" s="59"/>
      <c r="HE65" s="60"/>
      <c r="HF65" s="17"/>
      <c r="HG65" s="17"/>
      <c r="HH65" s="58"/>
      <c r="HI65" s="50"/>
      <c r="HJ65" s="50"/>
      <c r="HK65" s="50"/>
      <c r="HL65" s="50"/>
      <c r="HM65" s="50"/>
      <c r="HN65" s="50"/>
      <c r="HO65" s="59"/>
      <c r="HP65" s="60"/>
      <c r="HQ65" s="17"/>
      <c r="HR65" s="17"/>
      <c r="HS65" s="58"/>
      <c r="HT65" s="50"/>
      <c r="HU65" s="50"/>
      <c r="HV65" s="50"/>
      <c r="HW65" s="50"/>
      <c r="HX65" s="50"/>
      <c r="HY65" s="50"/>
      <c r="HZ65" s="59"/>
      <c r="IA65" s="60"/>
      <c r="IB65" s="17"/>
      <c r="IC65" s="17"/>
    </row>
    <row r="66" spans="1:237" x14ac:dyDescent="0.3">
      <c r="A66" s="55"/>
      <c r="B66" s="62"/>
      <c r="C66" s="62"/>
      <c r="D66" s="57"/>
      <c r="E66" s="57"/>
      <c r="F66" s="57"/>
      <c r="G66" s="57"/>
      <c r="H66" s="57"/>
      <c r="I66" s="57"/>
      <c r="J66" s="59"/>
      <c r="K66" s="59"/>
      <c r="L66" s="59"/>
      <c r="M66" s="59"/>
      <c r="N66" s="59"/>
      <c r="O66" s="59"/>
      <c r="P66" s="59"/>
      <c r="Q66" s="17"/>
      <c r="R66" s="58"/>
      <c r="S66" s="50"/>
      <c r="T66" s="50"/>
      <c r="U66" s="50"/>
      <c r="V66" s="50"/>
      <c r="W66" s="50"/>
      <c r="X66" s="50"/>
      <c r="Y66" s="59"/>
      <c r="Z66" s="60"/>
      <c r="AA66" s="17"/>
      <c r="AB66" s="17"/>
      <c r="AC66" s="58"/>
      <c r="AD66" s="50"/>
      <c r="AE66" s="50"/>
      <c r="AF66" s="50"/>
      <c r="AG66" s="50"/>
      <c r="AH66" s="50"/>
      <c r="AI66" s="50"/>
      <c r="AJ66" s="59"/>
      <c r="AK66" s="60"/>
      <c r="AL66" s="17"/>
      <c r="AM66" s="17"/>
      <c r="AN66" s="58"/>
      <c r="AO66" s="50"/>
      <c r="AP66" s="50"/>
      <c r="AQ66" s="50"/>
      <c r="AR66" s="50"/>
      <c r="AS66" s="50"/>
      <c r="AT66" s="50"/>
      <c r="AU66" s="59"/>
      <c r="AV66" s="60"/>
      <c r="AW66" s="17"/>
      <c r="AX66" s="17"/>
      <c r="AY66" s="58"/>
      <c r="AZ66" s="50"/>
      <c r="BA66" s="50"/>
      <c r="BB66" s="50"/>
      <c r="BC66" s="50"/>
      <c r="BD66" s="50"/>
      <c r="BE66" s="50"/>
      <c r="BF66" s="59"/>
      <c r="BG66" s="60"/>
      <c r="BH66" s="17"/>
      <c r="BI66" s="17"/>
      <c r="BJ66" s="58"/>
      <c r="BK66" s="50"/>
      <c r="BL66" s="50"/>
      <c r="BM66" s="50"/>
      <c r="BN66" s="50"/>
      <c r="BO66" s="50"/>
      <c r="BP66" s="50"/>
      <c r="BQ66" s="59"/>
      <c r="BR66" s="60"/>
      <c r="BS66" s="17"/>
      <c r="BT66" s="17"/>
      <c r="BU66" s="58"/>
      <c r="BV66" s="50"/>
      <c r="BW66" s="50"/>
      <c r="BX66" s="50"/>
      <c r="BY66" s="50"/>
      <c r="BZ66" s="50"/>
      <c r="CA66" s="50"/>
      <c r="CB66" s="59"/>
      <c r="CC66" s="60"/>
      <c r="CD66" s="17"/>
      <c r="CE66" s="17"/>
      <c r="CF66" s="58"/>
      <c r="CG66" s="50"/>
      <c r="CH66" s="50"/>
      <c r="CI66" s="50"/>
      <c r="CJ66" s="50"/>
      <c r="CK66" s="50"/>
      <c r="CL66" s="50"/>
      <c r="CM66" s="59"/>
      <c r="CN66" s="60"/>
      <c r="CO66" s="17"/>
      <c r="CP66" s="17"/>
      <c r="CQ66" s="58"/>
      <c r="CR66" s="50"/>
      <c r="CS66" s="50"/>
      <c r="CT66" s="50"/>
      <c r="CU66" s="50"/>
      <c r="CV66" s="50"/>
      <c r="CW66" s="50"/>
      <c r="CX66" s="59"/>
      <c r="CY66" s="60"/>
      <c r="CZ66" s="17"/>
      <c r="DA66" s="17"/>
      <c r="DB66" s="58"/>
      <c r="DC66" s="50"/>
      <c r="DD66" s="50"/>
      <c r="DE66" s="50"/>
      <c r="DF66" s="50"/>
      <c r="DG66" s="50"/>
      <c r="DH66" s="50"/>
      <c r="DI66" s="59"/>
      <c r="DJ66" s="60"/>
      <c r="DK66" s="17"/>
      <c r="DL66" s="17"/>
      <c r="DM66" s="58"/>
      <c r="DN66" s="50"/>
      <c r="DO66" s="50"/>
      <c r="DP66" s="50"/>
      <c r="DQ66" s="50"/>
      <c r="DR66" s="50"/>
      <c r="DS66" s="50"/>
      <c r="DT66" s="59"/>
      <c r="DU66" s="60"/>
      <c r="DV66" s="17"/>
      <c r="DW66" s="17"/>
      <c r="DX66" s="58"/>
      <c r="DY66" s="50"/>
      <c r="DZ66" s="50"/>
      <c r="EA66" s="50"/>
      <c r="EB66" s="50"/>
      <c r="EC66" s="50"/>
      <c r="ED66" s="50"/>
      <c r="EE66" s="59"/>
      <c r="EF66" s="60"/>
      <c r="EG66" s="17"/>
      <c r="EH66" s="17"/>
      <c r="EI66" s="58"/>
      <c r="EJ66" s="50"/>
      <c r="EK66" s="50"/>
      <c r="EL66" s="50"/>
      <c r="EM66" s="50"/>
      <c r="EN66" s="50"/>
      <c r="EO66" s="50"/>
      <c r="EP66" s="59"/>
      <c r="EQ66" s="60"/>
      <c r="ER66" s="17"/>
      <c r="ES66" s="17"/>
      <c r="ET66" s="58"/>
      <c r="EU66" s="50"/>
      <c r="EV66" s="50"/>
      <c r="EW66" s="50"/>
      <c r="EX66" s="50"/>
      <c r="EY66" s="50"/>
      <c r="EZ66" s="50"/>
      <c r="FA66" s="59"/>
      <c r="FB66" s="60"/>
      <c r="FC66" s="17"/>
      <c r="FD66" s="17"/>
      <c r="FE66" s="58"/>
      <c r="FF66" s="50"/>
      <c r="FG66" s="50"/>
      <c r="FH66" s="50"/>
      <c r="FI66" s="50"/>
      <c r="FJ66" s="50"/>
      <c r="FK66" s="50"/>
      <c r="FL66" s="59"/>
      <c r="FM66" s="60"/>
      <c r="FN66" s="17"/>
      <c r="FO66" s="17"/>
      <c r="FP66" s="58"/>
      <c r="FQ66" s="50"/>
      <c r="FR66" s="50"/>
      <c r="FS66" s="50"/>
      <c r="FT66" s="50"/>
      <c r="FU66" s="50"/>
      <c r="FV66" s="50"/>
      <c r="FW66" s="59"/>
      <c r="FX66" s="60"/>
      <c r="FY66" s="17"/>
      <c r="FZ66" s="17"/>
      <c r="GA66" s="58"/>
      <c r="GB66" s="50"/>
      <c r="GC66" s="50"/>
      <c r="GD66" s="50"/>
      <c r="GE66" s="50"/>
      <c r="GF66" s="50"/>
      <c r="GG66" s="50"/>
      <c r="GH66" s="59"/>
      <c r="GI66" s="60"/>
      <c r="GJ66" s="17"/>
      <c r="GK66" s="17"/>
      <c r="GL66" s="58"/>
      <c r="GM66" s="50"/>
      <c r="GN66" s="50"/>
      <c r="GO66" s="50"/>
      <c r="GP66" s="50"/>
      <c r="GQ66" s="50"/>
      <c r="GR66" s="50"/>
      <c r="GS66" s="59"/>
      <c r="GT66" s="60"/>
      <c r="GU66" s="17"/>
      <c r="GV66" s="17"/>
      <c r="GW66" s="58"/>
      <c r="GX66" s="50"/>
      <c r="GY66" s="50"/>
      <c r="GZ66" s="50"/>
      <c r="HA66" s="50"/>
      <c r="HB66" s="50"/>
      <c r="HC66" s="50"/>
      <c r="HD66" s="59"/>
      <c r="HE66" s="60"/>
      <c r="HF66" s="17"/>
      <c r="HG66" s="17"/>
      <c r="HH66" s="58"/>
      <c r="HI66" s="50"/>
      <c r="HJ66" s="50"/>
      <c r="HK66" s="50"/>
      <c r="HL66" s="50"/>
      <c r="HM66" s="50"/>
      <c r="HN66" s="50"/>
      <c r="HO66" s="59"/>
      <c r="HP66" s="60"/>
      <c r="HQ66" s="17"/>
      <c r="HR66" s="17"/>
      <c r="HS66" s="58"/>
      <c r="HT66" s="50"/>
      <c r="HU66" s="50"/>
      <c r="HV66" s="50"/>
      <c r="HW66" s="50"/>
      <c r="HX66" s="50"/>
      <c r="HY66" s="50"/>
      <c r="HZ66" s="59"/>
      <c r="IA66" s="60"/>
      <c r="IB66" s="17"/>
      <c r="IC66" s="17"/>
    </row>
    <row r="67" spans="1:237" x14ac:dyDescent="0.3">
      <c r="A67" s="55"/>
      <c r="B67" s="62"/>
      <c r="C67" s="62"/>
      <c r="D67" s="57"/>
      <c r="E67" s="57"/>
      <c r="F67" s="57"/>
      <c r="G67" s="57"/>
      <c r="H67" s="57"/>
      <c r="I67" s="57"/>
      <c r="J67" s="59"/>
      <c r="K67" s="59"/>
      <c r="L67" s="59"/>
      <c r="M67" s="59"/>
      <c r="N67" s="59"/>
      <c r="O67" s="59"/>
      <c r="P67" s="59"/>
      <c r="Q67" s="17"/>
      <c r="R67" s="58"/>
      <c r="S67" s="50"/>
      <c r="T67" s="50"/>
      <c r="U67" s="50"/>
      <c r="V67" s="50"/>
      <c r="W67" s="50"/>
      <c r="X67" s="50"/>
      <c r="Y67" s="59"/>
      <c r="Z67" s="60"/>
      <c r="AA67" s="17"/>
      <c r="AB67" s="17"/>
      <c r="AC67" s="58"/>
      <c r="AD67" s="50"/>
      <c r="AE67" s="50"/>
      <c r="AF67" s="50"/>
      <c r="AG67" s="50"/>
      <c r="AH67" s="50"/>
      <c r="AI67" s="50"/>
      <c r="AJ67" s="59"/>
      <c r="AK67" s="60"/>
      <c r="AL67" s="17"/>
      <c r="AM67" s="17"/>
      <c r="AN67" s="58"/>
      <c r="AO67" s="50"/>
      <c r="AP67" s="50"/>
      <c r="AQ67" s="50"/>
      <c r="AR67" s="50"/>
      <c r="AS67" s="50"/>
      <c r="AT67" s="50"/>
      <c r="AU67" s="59"/>
      <c r="AV67" s="60"/>
      <c r="AW67" s="17"/>
      <c r="AX67" s="17"/>
      <c r="AY67" s="58"/>
      <c r="AZ67" s="50"/>
      <c r="BA67" s="50"/>
      <c r="BB67" s="50"/>
      <c r="BC67" s="50"/>
      <c r="BD67" s="50"/>
      <c r="BE67" s="50"/>
      <c r="BF67" s="59"/>
      <c r="BG67" s="60"/>
      <c r="BH67" s="17"/>
      <c r="BI67" s="17"/>
      <c r="BJ67" s="58"/>
      <c r="BK67" s="50"/>
      <c r="BL67" s="50"/>
      <c r="BM67" s="50"/>
      <c r="BN67" s="50"/>
      <c r="BO67" s="50"/>
      <c r="BP67" s="50"/>
      <c r="BQ67" s="59"/>
      <c r="BR67" s="60"/>
      <c r="BS67" s="17"/>
      <c r="BT67" s="17"/>
      <c r="BU67" s="58"/>
      <c r="BV67" s="50"/>
      <c r="BW67" s="50"/>
      <c r="BX67" s="50"/>
      <c r="BY67" s="50"/>
      <c r="BZ67" s="50"/>
      <c r="CA67" s="50"/>
      <c r="CB67" s="59"/>
      <c r="CC67" s="60"/>
      <c r="CD67" s="17"/>
      <c r="CE67" s="17"/>
      <c r="CF67" s="58"/>
      <c r="CG67" s="50"/>
      <c r="CH67" s="50"/>
      <c r="CI67" s="50"/>
      <c r="CJ67" s="50"/>
      <c r="CK67" s="50"/>
      <c r="CL67" s="50"/>
      <c r="CM67" s="59"/>
      <c r="CN67" s="60"/>
      <c r="CO67" s="17"/>
      <c r="CP67" s="17"/>
      <c r="CQ67" s="58"/>
      <c r="CR67" s="50"/>
      <c r="CS67" s="50"/>
      <c r="CT67" s="50"/>
      <c r="CU67" s="50"/>
      <c r="CV67" s="50"/>
      <c r="CW67" s="50"/>
      <c r="CX67" s="59"/>
      <c r="CY67" s="60"/>
      <c r="CZ67" s="17"/>
      <c r="DA67" s="17"/>
      <c r="DB67" s="58"/>
      <c r="DC67" s="50"/>
      <c r="DD67" s="50"/>
      <c r="DE67" s="50"/>
      <c r="DF67" s="50"/>
      <c r="DG67" s="50"/>
      <c r="DH67" s="50"/>
      <c r="DI67" s="59"/>
      <c r="DJ67" s="60"/>
      <c r="DK67" s="17"/>
      <c r="DL67" s="17"/>
      <c r="DM67" s="58"/>
      <c r="DN67" s="50"/>
      <c r="DO67" s="50"/>
      <c r="DP67" s="50"/>
      <c r="DQ67" s="50"/>
      <c r="DR67" s="50"/>
      <c r="DS67" s="50"/>
      <c r="DT67" s="59"/>
      <c r="DU67" s="60"/>
      <c r="DV67" s="17"/>
      <c r="DW67" s="17"/>
      <c r="DX67" s="58"/>
      <c r="DY67" s="50"/>
      <c r="DZ67" s="50"/>
      <c r="EA67" s="50"/>
      <c r="EB67" s="50"/>
      <c r="EC67" s="50"/>
      <c r="ED67" s="50"/>
      <c r="EE67" s="59"/>
      <c r="EF67" s="60"/>
      <c r="EG67" s="17"/>
      <c r="EH67" s="17"/>
      <c r="EI67" s="58"/>
      <c r="EJ67" s="50"/>
      <c r="EK67" s="50"/>
      <c r="EL67" s="50"/>
      <c r="EM67" s="50"/>
      <c r="EN67" s="50"/>
      <c r="EO67" s="50"/>
      <c r="EP67" s="59"/>
      <c r="EQ67" s="60"/>
      <c r="ER67" s="17"/>
      <c r="ES67" s="17"/>
      <c r="ET67" s="58"/>
      <c r="EU67" s="50"/>
      <c r="EV67" s="50"/>
      <c r="EW67" s="50"/>
      <c r="EX67" s="50"/>
      <c r="EY67" s="50"/>
      <c r="EZ67" s="50"/>
      <c r="FA67" s="59"/>
      <c r="FB67" s="60"/>
      <c r="FC67" s="17"/>
      <c r="FD67" s="17"/>
      <c r="FE67" s="58"/>
      <c r="FF67" s="50"/>
      <c r="FG67" s="50"/>
      <c r="FH67" s="50"/>
      <c r="FI67" s="50"/>
      <c r="FJ67" s="50"/>
      <c r="FK67" s="50"/>
      <c r="FL67" s="59"/>
      <c r="FM67" s="60"/>
      <c r="FN67" s="17"/>
      <c r="FO67" s="17"/>
      <c r="FP67" s="58"/>
      <c r="FQ67" s="50"/>
      <c r="FR67" s="50"/>
      <c r="FS67" s="50"/>
      <c r="FT67" s="50"/>
      <c r="FU67" s="50"/>
      <c r="FV67" s="50"/>
      <c r="FW67" s="59"/>
      <c r="FX67" s="60"/>
      <c r="FY67" s="17"/>
      <c r="FZ67" s="17"/>
      <c r="GA67" s="58"/>
      <c r="GB67" s="50"/>
      <c r="GC67" s="50"/>
      <c r="GD67" s="50"/>
      <c r="GE67" s="50"/>
      <c r="GF67" s="50"/>
      <c r="GG67" s="50"/>
      <c r="GH67" s="59"/>
      <c r="GI67" s="60"/>
      <c r="GJ67" s="17"/>
      <c r="GK67" s="17"/>
      <c r="GL67" s="58"/>
      <c r="GM67" s="50"/>
      <c r="GN67" s="50"/>
      <c r="GO67" s="50"/>
      <c r="GP67" s="50"/>
      <c r="GQ67" s="50"/>
      <c r="GR67" s="50"/>
      <c r="GS67" s="59"/>
      <c r="GT67" s="60"/>
      <c r="GU67" s="17"/>
      <c r="GV67" s="17"/>
      <c r="GW67" s="58"/>
      <c r="GX67" s="50"/>
      <c r="GY67" s="50"/>
      <c r="GZ67" s="50"/>
      <c r="HA67" s="50"/>
      <c r="HB67" s="50"/>
      <c r="HC67" s="50"/>
      <c r="HD67" s="59"/>
      <c r="HE67" s="60"/>
      <c r="HF67" s="17"/>
      <c r="HG67" s="17"/>
      <c r="HH67" s="58"/>
      <c r="HI67" s="50"/>
      <c r="HJ67" s="50"/>
      <c r="HK67" s="50"/>
      <c r="HL67" s="50"/>
      <c r="HM67" s="50"/>
      <c r="HN67" s="50"/>
      <c r="HO67" s="59"/>
      <c r="HP67" s="60"/>
      <c r="HQ67" s="17"/>
      <c r="HR67" s="17"/>
      <c r="HS67" s="58"/>
      <c r="HT67" s="50"/>
      <c r="HU67" s="50"/>
      <c r="HV67" s="50"/>
      <c r="HW67" s="50"/>
      <c r="HX67" s="50"/>
      <c r="HY67" s="50"/>
      <c r="HZ67" s="59"/>
      <c r="IA67" s="60"/>
      <c r="IB67" s="17"/>
      <c r="IC67" s="17"/>
    </row>
    <row r="68" spans="1:237" x14ac:dyDescent="0.3">
      <c r="A68" s="55"/>
      <c r="B68" s="56"/>
      <c r="C68" s="56"/>
      <c r="D68" s="57"/>
      <c r="E68" s="57"/>
      <c r="F68" s="57"/>
      <c r="G68" s="57"/>
      <c r="H68" s="57"/>
      <c r="I68" s="57"/>
      <c r="J68" s="59"/>
      <c r="K68" s="59"/>
      <c r="L68" s="59"/>
      <c r="M68" s="59"/>
      <c r="N68" s="59"/>
      <c r="O68" s="59"/>
      <c r="P68" s="59"/>
      <c r="Q68" s="17"/>
      <c r="R68" s="58"/>
      <c r="S68" s="50"/>
      <c r="T68" s="50"/>
      <c r="U68" s="50"/>
      <c r="V68" s="50"/>
      <c r="W68" s="50"/>
      <c r="X68" s="50"/>
      <c r="Y68" s="59"/>
      <c r="Z68" s="60"/>
      <c r="AA68" s="17"/>
      <c r="AB68" s="17"/>
      <c r="AC68" s="58"/>
      <c r="AD68" s="50"/>
      <c r="AE68" s="50"/>
      <c r="AF68" s="50"/>
      <c r="AG68" s="50"/>
      <c r="AH68" s="50"/>
      <c r="AI68" s="50"/>
      <c r="AJ68" s="59"/>
      <c r="AK68" s="60"/>
      <c r="AL68" s="17"/>
      <c r="AM68" s="17"/>
      <c r="AN68" s="58"/>
      <c r="AO68" s="50"/>
      <c r="AP68" s="50"/>
      <c r="AQ68" s="50"/>
      <c r="AR68" s="50"/>
      <c r="AS68" s="50"/>
      <c r="AT68" s="50"/>
      <c r="AU68" s="59"/>
      <c r="AV68" s="60"/>
      <c r="AW68" s="17"/>
      <c r="AX68" s="17"/>
      <c r="AY68" s="58"/>
      <c r="AZ68" s="50"/>
      <c r="BA68" s="50"/>
      <c r="BB68" s="50"/>
      <c r="BC68" s="50"/>
      <c r="BD68" s="50"/>
      <c r="BE68" s="50"/>
      <c r="BF68" s="59"/>
      <c r="BG68" s="60"/>
      <c r="BH68" s="17"/>
      <c r="BI68" s="17"/>
      <c r="BJ68" s="58"/>
      <c r="BK68" s="50"/>
      <c r="BL68" s="50"/>
      <c r="BM68" s="50"/>
      <c r="BN68" s="50"/>
      <c r="BO68" s="50"/>
      <c r="BP68" s="50"/>
      <c r="BQ68" s="59"/>
      <c r="BR68" s="60"/>
      <c r="BS68" s="17"/>
      <c r="BT68" s="17"/>
      <c r="BU68" s="58"/>
      <c r="BV68" s="50"/>
      <c r="BW68" s="50"/>
      <c r="BX68" s="50"/>
      <c r="BY68" s="50"/>
      <c r="BZ68" s="50"/>
      <c r="CA68" s="50"/>
      <c r="CB68" s="59"/>
      <c r="CC68" s="60"/>
      <c r="CD68" s="17"/>
      <c r="CE68" s="17"/>
      <c r="CF68" s="58"/>
      <c r="CG68" s="50"/>
      <c r="CH68" s="50"/>
      <c r="CI68" s="50"/>
      <c r="CJ68" s="50"/>
      <c r="CK68" s="50"/>
      <c r="CL68" s="50"/>
      <c r="CM68" s="59"/>
      <c r="CN68" s="60"/>
      <c r="CO68" s="17"/>
      <c r="CP68" s="17"/>
      <c r="CQ68" s="58"/>
      <c r="CR68" s="50"/>
      <c r="CS68" s="50"/>
      <c r="CT68" s="50"/>
      <c r="CU68" s="50"/>
      <c r="CV68" s="50"/>
      <c r="CW68" s="50"/>
      <c r="CX68" s="59"/>
      <c r="CY68" s="60"/>
      <c r="CZ68" s="17"/>
      <c r="DA68" s="17"/>
      <c r="DB68" s="58"/>
      <c r="DC68" s="50"/>
      <c r="DD68" s="50"/>
      <c r="DE68" s="50"/>
      <c r="DF68" s="50"/>
      <c r="DG68" s="50"/>
      <c r="DH68" s="50"/>
      <c r="DI68" s="59"/>
      <c r="DJ68" s="60"/>
      <c r="DK68" s="17"/>
      <c r="DL68" s="17"/>
      <c r="DM68" s="58"/>
      <c r="DN68" s="50"/>
      <c r="DO68" s="50"/>
      <c r="DP68" s="50"/>
      <c r="DQ68" s="50"/>
      <c r="DR68" s="50"/>
      <c r="DS68" s="50"/>
      <c r="DT68" s="59"/>
      <c r="DU68" s="60"/>
      <c r="DV68" s="17"/>
      <c r="DW68" s="17"/>
      <c r="DX68" s="58"/>
      <c r="DY68" s="50"/>
      <c r="DZ68" s="50"/>
      <c r="EA68" s="50"/>
      <c r="EB68" s="50"/>
      <c r="EC68" s="50"/>
      <c r="ED68" s="50"/>
      <c r="EE68" s="59"/>
      <c r="EF68" s="60"/>
      <c r="EG68" s="17"/>
      <c r="EH68" s="17"/>
      <c r="EI68" s="58"/>
      <c r="EJ68" s="50"/>
      <c r="EK68" s="50"/>
      <c r="EL68" s="50"/>
      <c r="EM68" s="50"/>
      <c r="EN68" s="50"/>
      <c r="EO68" s="50"/>
      <c r="EP68" s="59"/>
      <c r="EQ68" s="60"/>
      <c r="ER68" s="17"/>
      <c r="ES68" s="17"/>
      <c r="ET68" s="58"/>
      <c r="EU68" s="50"/>
      <c r="EV68" s="50"/>
      <c r="EW68" s="50"/>
      <c r="EX68" s="50"/>
      <c r="EY68" s="50"/>
      <c r="EZ68" s="50"/>
      <c r="FA68" s="59"/>
      <c r="FB68" s="60"/>
      <c r="FC68" s="17"/>
      <c r="FD68" s="17"/>
      <c r="FE68" s="58"/>
      <c r="FF68" s="50"/>
      <c r="FG68" s="50"/>
      <c r="FH68" s="50"/>
      <c r="FI68" s="50"/>
      <c r="FJ68" s="50"/>
      <c r="FK68" s="50"/>
      <c r="FL68" s="59"/>
      <c r="FM68" s="60"/>
      <c r="FN68" s="17"/>
      <c r="FO68" s="17"/>
      <c r="FP68" s="58"/>
      <c r="FQ68" s="50"/>
      <c r="FR68" s="50"/>
      <c r="FS68" s="50"/>
      <c r="FT68" s="50"/>
      <c r="FU68" s="50"/>
      <c r="FV68" s="50"/>
      <c r="FW68" s="59"/>
      <c r="FX68" s="60"/>
      <c r="FY68" s="17"/>
      <c r="FZ68" s="17"/>
      <c r="GA68" s="58"/>
      <c r="GB68" s="50"/>
      <c r="GC68" s="50"/>
      <c r="GD68" s="50"/>
      <c r="GE68" s="50"/>
      <c r="GF68" s="50"/>
      <c r="GG68" s="50"/>
      <c r="GH68" s="59"/>
      <c r="GI68" s="60"/>
      <c r="GJ68" s="17"/>
      <c r="GK68" s="17"/>
      <c r="GL68" s="58"/>
      <c r="GM68" s="50"/>
      <c r="GN68" s="50"/>
      <c r="GO68" s="50"/>
      <c r="GP68" s="50"/>
      <c r="GQ68" s="50"/>
      <c r="GR68" s="50"/>
      <c r="GS68" s="59"/>
      <c r="GT68" s="60"/>
      <c r="GU68" s="17"/>
      <c r="GV68" s="17"/>
      <c r="GW68" s="58"/>
      <c r="GX68" s="50"/>
      <c r="GY68" s="50"/>
      <c r="GZ68" s="50"/>
      <c r="HA68" s="50"/>
      <c r="HB68" s="50"/>
      <c r="HC68" s="50"/>
      <c r="HD68" s="59"/>
      <c r="HE68" s="60"/>
      <c r="HF68" s="17"/>
      <c r="HG68" s="17"/>
      <c r="HH68" s="58"/>
      <c r="HI68" s="50"/>
      <c r="HJ68" s="50"/>
      <c r="HK68" s="50"/>
      <c r="HL68" s="50"/>
      <c r="HM68" s="50"/>
      <c r="HN68" s="50"/>
      <c r="HO68" s="59"/>
      <c r="HP68" s="60"/>
      <c r="HQ68" s="17"/>
      <c r="HR68" s="17"/>
      <c r="HS68" s="58"/>
      <c r="HT68" s="50"/>
      <c r="HU68" s="50"/>
      <c r="HV68" s="50"/>
      <c r="HW68" s="50"/>
      <c r="HX68" s="50"/>
      <c r="HY68" s="50"/>
      <c r="HZ68" s="59"/>
      <c r="IA68" s="60"/>
      <c r="IB68" s="17"/>
      <c r="IC68" s="17"/>
    </row>
    <row r="69" spans="1:237" x14ac:dyDescent="0.3">
      <c r="A69" s="65"/>
      <c r="B69" s="66"/>
      <c r="C69" s="66"/>
      <c r="D69" s="67"/>
      <c r="E69" s="67"/>
      <c r="F69" s="67"/>
      <c r="G69" s="67"/>
      <c r="H69" s="67"/>
      <c r="I69" s="67"/>
      <c r="J69" s="59"/>
      <c r="K69" s="59"/>
      <c r="L69" s="59"/>
      <c r="M69" s="59"/>
      <c r="N69" s="59"/>
      <c r="O69" s="59"/>
      <c r="P69" s="59"/>
      <c r="Q69" s="17"/>
      <c r="R69" s="58"/>
      <c r="S69" s="50"/>
      <c r="T69" s="50"/>
      <c r="U69" s="50"/>
      <c r="V69" s="50"/>
      <c r="W69" s="50"/>
      <c r="X69" s="50"/>
      <c r="Y69" s="59"/>
      <c r="Z69" s="60"/>
      <c r="AA69" s="17"/>
      <c r="AB69" s="17"/>
      <c r="AC69" s="58"/>
      <c r="AD69" s="50"/>
      <c r="AE69" s="50"/>
      <c r="AF69" s="50"/>
      <c r="AG69" s="50"/>
      <c r="AH69" s="50"/>
      <c r="AI69" s="50"/>
      <c r="AJ69" s="59"/>
      <c r="AK69" s="60"/>
      <c r="AL69" s="17"/>
      <c r="AM69" s="17"/>
      <c r="AN69" s="58"/>
      <c r="AO69" s="50"/>
      <c r="AP69" s="50"/>
      <c r="AQ69" s="50"/>
      <c r="AR69" s="50"/>
      <c r="AS69" s="50"/>
      <c r="AT69" s="50"/>
      <c r="AU69" s="59"/>
      <c r="AV69" s="60"/>
      <c r="AW69" s="17"/>
      <c r="AX69" s="17"/>
      <c r="AY69" s="58"/>
      <c r="AZ69" s="50"/>
      <c r="BA69" s="50"/>
      <c r="BB69" s="50"/>
      <c r="BC69" s="50"/>
      <c r="BD69" s="50"/>
      <c r="BE69" s="50"/>
      <c r="BF69" s="59"/>
      <c r="BG69" s="60"/>
      <c r="BH69" s="17"/>
      <c r="BI69" s="17"/>
      <c r="BJ69" s="58"/>
      <c r="BK69" s="50"/>
      <c r="BL69" s="50"/>
      <c r="BM69" s="50"/>
      <c r="BN69" s="50"/>
      <c r="BO69" s="50"/>
      <c r="BP69" s="50"/>
      <c r="BQ69" s="59"/>
      <c r="BR69" s="60"/>
      <c r="BS69" s="17"/>
      <c r="BT69" s="17"/>
      <c r="BU69" s="58"/>
      <c r="BV69" s="50"/>
      <c r="BW69" s="50"/>
      <c r="BX69" s="50"/>
      <c r="BY69" s="50"/>
      <c r="BZ69" s="50"/>
      <c r="CA69" s="50"/>
      <c r="CB69" s="59"/>
      <c r="CC69" s="60"/>
      <c r="CD69" s="17"/>
      <c r="CE69" s="17"/>
      <c r="CF69" s="58"/>
      <c r="CG69" s="50"/>
      <c r="CH69" s="50"/>
      <c r="CI69" s="50"/>
      <c r="CJ69" s="50"/>
      <c r="CK69" s="50"/>
      <c r="CL69" s="50"/>
      <c r="CM69" s="59"/>
      <c r="CN69" s="60"/>
      <c r="CO69" s="17"/>
      <c r="CP69" s="17"/>
      <c r="CQ69" s="58"/>
      <c r="CR69" s="50"/>
      <c r="CS69" s="50"/>
      <c r="CT69" s="50"/>
      <c r="CU69" s="50"/>
      <c r="CV69" s="50"/>
      <c r="CW69" s="50"/>
      <c r="CX69" s="59"/>
      <c r="CY69" s="60"/>
      <c r="CZ69" s="17"/>
      <c r="DA69" s="17"/>
      <c r="DB69" s="58"/>
      <c r="DC69" s="50"/>
      <c r="DD69" s="50"/>
      <c r="DE69" s="50"/>
      <c r="DF69" s="50"/>
      <c r="DG69" s="50"/>
      <c r="DH69" s="50"/>
      <c r="DI69" s="59"/>
      <c r="DJ69" s="60"/>
      <c r="DK69" s="17"/>
      <c r="DL69" s="17"/>
      <c r="DM69" s="58"/>
      <c r="DN69" s="50"/>
      <c r="DO69" s="50"/>
      <c r="DP69" s="50"/>
      <c r="DQ69" s="50"/>
      <c r="DR69" s="50"/>
      <c r="DS69" s="50"/>
      <c r="DT69" s="59"/>
      <c r="DU69" s="60"/>
      <c r="DV69" s="17"/>
      <c r="DW69" s="17"/>
      <c r="DX69" s="58"/>
      <c r="DY69" s="50"/>
      <c r="DZ69" s="50"/>
      <c r="EA69" s="50"/>
      <c r="EB69" s="50"/>
      <c r="EC69" s="50"/>
      <c r="ED69" s="50"/>
      <c r="EE69" s="59"/>
      <c r="EF69" s="60"/>
      <c r="EG69" s="17"/>
      <c r="EH69" s="17"/>
      <c r="EI69" s="58"/>
      <c r="EJ69" s="50"/>
      <c r="EK69" s="50"/>
      <c r="EL69" s="50"/>
      <c r="EM69" s="50"/>
      <c r="EN69" s="50"/>
      <c r="EO69" s="50"/>
      <c r="EP69" s="59"/>
      <c r="EQ69" s="60"/>
      <c r="ER69" s="17"/>
      <c r="ES69" s="17"/>
      <c r="ET69" s="58"/>
      <c r="EU69" s="50"/>
      <c r="EV69" s="50"/>
      <c r="EW69" s="50"/>
      <c r="EX69" s="50"/>
      <c r="EY69" s="50"/>
      <c r="EZ69" s="50"/>
      <c r="FA69" s="59"/>
      <c r="FB69" s="60"/>
      <c r="FC69" s="17"/>
      <c r="FD69" s="17"/>
      <c r="FE69" s="58"/>
      <c r="FF69" s="50"/>
      <c r="FG69" s="50"/>
      <c r="FH69" s="50"/>
      <c r="FI69" s="50"/>
      <c r="FJ69" s="50"/>
      <c r="FK69" s="50"/>
      <c r="FL69" s="59"/>
      <c r="FM69" s="60"/>
      <c r="FN69" s="17"/>
      <c r="FO69" s="17"/>
      <c r="FP69" s="58"/>
      <c r="FQ69" s="50"/>
      <c r="FR69" s="50"/>
      <c r="FS69" s="50"/>
      <c r="FT69" s="50"/>
      <c r="FU69" s="50"/>
      <c r="FV69" s="50"/>
      <c r="FW69" s="59"/>
      <c r="FX69" s="60"/>
      <c r="FY69" s="17"/>
      <c r="FZ69" s="17"/>
      <c r="GA69" s="58"/>
      <c r="GB69" s="50"/>
      <c r="GC69" s="50"/>
      <c r="GD69" s="50"/>
      <c r="GE69" s="50"/>
      <c r="GF69" s="50"/>
      <c r="GG69" s="50"/>
      <c r="GH69" s="59"/>
      <c r="GI69" s="60"/>
      <c r="GJ69" s="17"/>
      <c r="GK69" s="17"/>
      <c r="GL69" s="58"/>
      <c r="GM69" s="50"/>
      <c r="GN69" s="50"/>
      <c r="GO69" s="50"/>
      <c r="GP69" s="50"/>
      <c r="GQ69" s="50"/>
      <c r="GR69" s="50"/>
      <c r="GS69" s="59"/>
      <c r="GT69" s="60"/>
      <c r="GU69" s="17"/>
      <c r="GV69" s="17"/>
      <c r="GW69" s="58"/>
      <c r="GX69" s="50"/>
      <c r="GY69" s="50"/>
      <c r="GZ69" s="50"/>
      <c r="HA69" s="50"/>
      <c r="HB69" s="50"/>
      <c r="HC69" s="50"/>
      <c r="HD69" s="59"/>
      <c r="HE69" s="60"/>
      <c r="HF69" s="17"/>
      <c r="HG69" s="17"/>
      <c r="HH69" s="58"/>
      <c r="HI69" s="50"/>
      <c r="HJ69" s="50"/>
      <c r="HK69" s="50"/>
      <c r="HL69" s="50"/>
      <c r="HM69" s="50"/>
      <c r="HN69" s="50"/>
      <c r="HO69" s="59"/>
      <c r="HP69" s="60"/>
      <c r="HQ69" s="17"/>
      <c r="HR69" s="17"/>
      <c r="HS69" s="58"/>
      <c r="HT69" s="50"/>
      <c r="HU69" s="50"/>
      <c r="HV69" s="50"/>
      <c r="HW69" s="50"/>
      <c r="HX69" s="50"/>
      <c r="HY69" s="50"/>
      <c r="HZ69" s="59"/>
      <c r="IA69" s="60"/>
      <c r="IB69" s="17"/>
      <c r="IC69" s="17"/>
    </row>
    <row r="70" spans="1:237" x14ac:dyDescent="0.3">
      <c r="A70" s="65"/>
      <c r="B70" s="66"/>
      <c r="C70" s="66"/>
      <c r="D70" s="67"/>
      <c r="E70" s="67"/>
      <c r="F70" s="67"/>
      <c r="G70" s="67"/>
      <c r="H70" s="67"/>
      <c r="I70" s="67"/>
      <c r="J70" s="59"/>
      <c r="K70" s="59"/>
      <c r="L70" s="59"/>
      <c r="M70" s="59"/>
      <c r="N70" s="59"/>
      <c r="O70" s="59"/>
      <c r="P70" s="59"/>
      <c r="Q70" s="17"/>
      <c r="R70" s="58"/>
      <c r="S70" s="50"/>
      <c r="T70" s="50"/>
      <c r="U70" s="50"/>
      <c r="V70" s="50"/>
      <c r="W70" s="50"/>
      <c r="X70" s="50"/>
      <c r="Y70" s="59"/>
      <c r="Z70" s="60"/>
      <c r="AA70" s="17"/>
      <c r="AB70" s="17"/>
      <c r="AC70" s="58"/>
      <c r="AD70" s="50"/>
      <c r="AE70" s="50"/>
      <c r="AF70" s="50"/>
      <c r="AG70" s="50"/>
      <c r="AH70" s="50"/>
      <c r="AI70" s="50"/>
      <c r="AJ70" s="59"/>
      <c r="AK70" s="60"/>
      <c r="AL70" s="17"/>
      <c r="AM70" s="17"/>
      <c r="AN70" s="58"/>
      <c r="AO70" s="50"/>
      <c r="AP70" s="50"/>
      <c r="AQ70" s="50"/>
      <c r="AR70" s="50"/>
      <c r="AS70" s="50"/>
      <c r="AT70" s="50"/>
      <c r="AU70" s="59"/>
      <c r="AV70" s="60"/>
      <c r="AW70" s="17"/>
      <c r="AX70" s="17"/>
      <c r="AY70" s="58"/>
      <c r="AZ70" s="50"/>
      <c r="BA70" s="50"/>
      <c r="BB70" s="50"/>
      <c r="BC70" s="50"/>
      <c r="BD70" s="50"/>
      <c r="BE70" s="50"/>
      <c r="BF70" s="59"/>
      <c r="BG70" s="60"/>
      <c r="BH70" s="17"/>
      <c r="BI70" s="17"/>
      <c r="BJ70" s="58"/>
      <c r="BK70" s="50"/>
      <c r="BL70" s="50"/>
      <c r="BM70" s="50"/>
      <c r="BN70" s="50"/>
      <c r="BO70" s="50"/>
      <c r="BP70" s="50"/>
      <c r="BQ70" s="59"/>
      <c r="BR70" s="60"/>
      <c r="BS70" s="17"/>
      <c r="BT70" s="17"/>
      <c r="BU70" s="58"/>
      <c r="BV70" s="50"/>
      <c r="BW70" s="50"/>
      <c r="BX70" s="50"/>
      <c r="BY70" s="50"/>
      <c r="BZ70" s="50"/>
      <c r="CA70" s="50"/>
      <c r="CB70" s="59"/>
      <c r="CC70" s="60"/>
      <c r="CD70" s="17"/>
      <c r="CE70" s="17"/>
      <c r="CF70" s="58"/>
      <c r="CG70" s="50"/>
      <c r="CH70" s="50"/>
      <c r="CI70" s="50"/>
      <c r="CJ70" s="50"/>
      <c r="CK70" s="50"/>
      <c r="CL70" s="50"/>
      <c r="CM70" s="59"/>
      <c r="CN70" s="60"/>
      <c r="CO70" s="17"/>
      <c r="CP70" s="17"/>
      <c r="CQ70" s="58"/>
      <c r="CR70" s="50"/>
      <c r="CS70" s="50"/>
      <c r="CT70" s="50"/>
      <c r="CU70" s="50"/>
      <c r="CV70" s="50"/>
      <c r="CW70" s="50"/>
      <c r="CX70" s="59"/>
      <c r="CY70" s="60"/>
      <c r="CZ70" s="17"/>
      <c r="DA70" s="17"/>
      <c r="DB70" s="58"/>
      <c r="DC70" s="50"/>
      <c r="DD70" s="50"/>
      <c r="DE70" s="50"/>
      <c r="DF70" s="50"/>
      <c r="DG70" s="50"/>
      <c r="DH70" s="50"/>
      <c r="DI70" s="59"/>
      <c r="DJ70" s="60"/>
      <c r="DK70" s="17"/>
      <c r="DL70" s="17"/>
      <c r="DM70" s="58"/>
      <c r="DN70" s="50"/>
      <c r="DO70" s="50"/>
      <c r="DP70" s="50"/>
      <c r="DQ70" s="50"/>
      <c r="DR70" s="50"/>
      <c r="DS70" s="50"/>
      <c r="DT70" s="59"/>
      <c r="DU70" s="60"/>
      <c r="DV70" s="17"/>
      <c r="DW70" s="17"/>
      <c r="DX70" s="58"/>
      <c r="DY70" s="50"/>
      <c r="DZ70" s="50"/>
      <c r="EA70" s="50"/>
      <c r="EB70" s="50"/>
      <c r="EC70" s="50"/>
      <c r="ED70" s="50"/>
      <c r="EE70" s="59"/>
      <c r="EF70" s="60"/>
      <c r="EG70" s="17"/>
      <c r="EH70" s="17"/>
      <c r="EI70" s="58"/>
      <c r="EJ70" s="50"/>
      <c r="EK70" s="50"/>
      <c r="EL70" s="50"/>
      <c r="EM70" s="50"/>
      <c r="EN70" s="50"/>
      <c r="EO70" s="50"/>
      <c r="EP70" s="59"/>
      <c r="EQ70" s="60"/>
      <c r="ER70" s="17"/>
      <c r="ES70" s="17"/>
      <c r="ET70" s="58"/>
      <c r="EU70" s="50"/>
      <c r="EV70" s="50"/>
      <c r="EW70" s="50"/>
      <c r="EX70" s="50"/>
      <c r="EY70" s="50"/>
      <c r="EZ70" s="50"/>
      <c r="FA70" s="59"/>
      <c r="FB70" s="60"/>
      <c r="FC70" s="17"/>
      <c r="FD70" s="17"/>
      <c r="FE70" s="58"/>
      <c r="FF70" s="50"/>
      <c r="FG70" s="50"/>
      <c r="FH70" s="50"/>
      <c r="FI70" s="50"/>
      <c r="FJ70" s="50"/>
      <c r="FK70" s="50"/>
      <c r="FL70" s="59"/>
      <c r="FM70" s="60"/>
      <c r="FN70" s="17"/>
      <c r="FO70" s="17"/>
      <c r="FP70" s="58"/>
      <c r="FQ70" s="50"/>
      <c r="FR70" s="50"/>
      <c r="FS70" s="50"/>
      <c r="FT70" s="50"/>
      <c r="FU70" s="50"/>
      <c r="FV70" s="50"/>
      <c r="FW70" s="59"/>
      <c r="FX70" s="60"/>
      <c r="FY70" s="17"/>
      <c r="FZ70" s="17"/>
      <c r="GA70" s="58"/>
      <c r="GB70" s="50"/>
      <c r="GC70" s="50"/>
      <c r="GD70" s="50"/>
      <c r="GE70" s="50"/>
      <c r="GF70" s="50"/>
      <c r="GG70" s="50"/>
      <c r="GH70" s="59"/>
      <c r="GI70" s="60"/>
      <c r="GJ70" s="17"/>
      <c r="GK70" s="17"/>
      <c r="GL70" s="58"/>
      <c r="GM70" s="50"/>
      <c r="GN70" s="50"/>
      <c r="GO70" s="50"/>
      <c r="GP70" s="50"/>
      <c r="GQ70" s="50"/>
      <c r="GR70" s="50"/>
      <c r="GS70" s="59"/>
      <c r="GT70" s="60"/>
      <c r="GU70" s="17"/>
      <c r="GV70" s="17"/>
      <c r="GW70" s="58"/>
      <c r="GX70" s="50"/>
      <c r="GY70" s="50"/>
      <c r="GZ70" s="50"/>
      <c r="HA70" s="50"/>
      <c r="HB70" s="50"/>
      <c r="HC70" s="50"/>
      <c r="HD70" s="59"/>
      <c r="HE70" s="60"/>
      <c r="HF70" s="17"/>
      <c r="HG70" s="17"/>
      <c r="HH70" s="58"/>
      <c r="HI70" s="50"/>
      <c r="HJ70" s="50"/>
      <c r="HK70" s="50"/>
      <c r="HL70" s="50"/>
      <c r="HM70" s="50"/>
      <c r="HN70" s="50"/>
      <c r="HO70" s="59"/>
      <c r="HP70" s="60"/>
      <c r="HQ70" s="17"/>
      <c r="HR70" s="17"/>
      <c r="HS70" s="58"/>
      <c r="HT70" s="50"/>
      <c r="HU70" s="50"/>
      <c r="HV70" s="50"/>
      <c r="HW70" s="50"/>
      <c r="HX70" s="50"/>
      <c r="HY70" s="50"/>
      <c r="HZ70" s="59"/>
      <c r="IA70" s="60"/>
      <c r="IB70" s="17"/>
      <c r="IC70" s="17"/>
    </row>
    <row r="71" spans="1:237" x14ac:dyDescent="0.3">
      <c r="A71" s="65"/>
      <c r="B71" s="66"/>
      <c r="C71" s="66"/>
      <c r="D71" s="67"/>
      <c r="E71" s="67"/>
      <c r="F71" s="67"/>
      <c r="G71" s="67"/>
      <c r="H71" s="67"/>
      <c r="I71" s="67"/>
      <c r="J71" s="59"/>
      <c r="K71" s="59"/>
      <c r="L71" s="59"/>
      <c r="M71" s="59"/>
      <c r="N71" s="59"/>
      <c r="O71" s="59"/>
      <c r="P71" s="59"/>
      <c r="Q71" s="17"/>
      <c r="R71" s="58"/>
      <c r="S71" s="50"/>
      <c r="T71" s="50"/>
      <c r="U71" s="50"/>
      <c r="V71" s="50"/>
      <c r="W71" s="50"/>
      <c r="X71" s="50"/>
      <c r="Y71" s="59"/>
      <c r="Z71" s="60"/>
      <c r="AA71" s="17"/>
      <c r="AB71" s="17"/>
      <c r="AC71" s="58"/>
      <c r="AD71" s="50"/>
      <c r="AE71" s="50"/>
      <c r="AF71" s="50"/>
      <c r="AG71" s="50"/>
      <c r="AH71" s="50"/>
      <c r="AI71" s="50"/>
      <c r="AJ71" s="59"/>
      <c r="AK71" s="60"/>
      <c r="AL71" s="17"/>
      <c r="AM71" s="17"/>
      <c r="AN71" s="58"/>
      <c r="AO71" s="50"/>
      <c r="AP71" s="50"/>
      <c r="AQ71" s="50"/>
      <c r="AR71" s="50"/>
      <c r="AS71" s="50"/>
      <c r="AT71" s="50"/>
      <c r="AU71" s="59"/>
      <c r="AV71" s="60"/>
      <c r="AW71" s="17"/>
      <c r="AX71" s="17"/>
      <c r="AY71" s="58"/>
      <c r="AZ71" s="50"/>
      <c r="BA71" s="50"/>
      <c r="BB71" s="50"/>
      <c r="BC71" s="50"/>
      <c r="BD71" s="50"/>
      <c r="BE71" s="50"/>
      <c r="BF71" s="59"/>
      <c r="BG71" s="60"/>
      <c r="BH71" s="17"/>
      <c r="BI71" s="17"/>
      <c r="BJ71" s="58"/>
      <c r="BK71" s="50"/>
      <c r="BL71" s="50"/>
      <c r="BM71" s="50"/>
      <c r="BN71" s="50"/>
      <c r="BO71" s="50"/>
      <c r="BP71" s="50"/>
      <c r="BQ71" s="59"/>
      <c r="BR71" s="60"/>
      <c r="BS71" s="17"/>
      <c r="BT71" s="17"/>
      <c r="BU71" s="58"/>
      <c r="BV71" s="50"/>
      <c r="BW71" s="50"/>
      <c r="BX71" s="50"/>
      <c r="BY71" s="50"/>
      <c r="BZ71" s="50"/>
      <c r="CA71" s="50"/>
      <c r="CB71" s="59"/>
      <c r="CC71" s="60"/>
      <c r="CD71" s="17"/>
      <c r="CE71" s="17"/>
      <c r="CF71" s="58"/>
      <c r="CG71" s="50"/>
      <c r="CH71" s="50"/>
      <c r="CI71" s="50"/>
      <c r="CJ71" s="50"/>
      <c r="CK71" s="50"/>
      <c r="CL71" s="50"/>
      <c r="CM71" s="59"/>
      <c r="CN71" s="60"/>
      <c r="CO71" s="17"/>
      <c r="CP71" s="17"/>
      <c r="CQ71" s="58"/>
      <c r="CR71" s="50"/>
      <c r="CS71" s="50"/>
      <c r="CT71" s="50"/>
      <c r="CU71" s="50"/>
      <c r="CV71" s="50"/>
      <c r="CW71" s="50"/>
      <c r="CX71" s="59"/>
      <c r="CY71" s="60"/>
      <c r="CZ71" s="17"/>
      <c r="DA71" s="17"/>
      <c r="DB71" s="58"/>
      <c r="DC71" s="50"/>
      <c r="DD71" s="50"/>
      <c r="DE71" s="50"/>
      <c r="DF71" s="50"/>
      <c r="DG71" s="50"/>
      <c r="DH71" s="50"/>
      <c r="DI71" s="59"/>
      <c r="DJ71" s="60"/>
      <c r="DK71" s="17"/>
      <c r="DL71" s="17"/>
      <c r="DM71" s="58"/>
      <c r="DN71" s="50"/>
      <c r="DO71" s="50"/>
      <c r="DP71" s="50"/>
      <c r="DQ71" s="50"/>
      <c r="DR71" s="50"/>
      <c r="DS71" s="50"/>
      <c r="DT71" s="59"/>
      <c r="DU71" s="60"/>
      <c r="DV71" s="17"/>
      <c r="DW71" s="17"/>
      <c r="DX71" s="58"/>
      <c r="DY71" s="50"/>
      <c r="DZ71" s="50"/>
      <c r="EA71" s="50"/>
      <c r="EB71" s="50"/>
      <c r="EC71" s="50"/>
      <c r="ED71" s="50"/>
      <c r="EE71" s="59"/>
      <c r="EF71" s="60"/>
      <c r="EG71" s="17"/>
      <c r="EH71" s="17"/>
      <c r="EI71" s="58"/>
      <c r="EJ71" s="50"/>
      <c r="EK71" s="50"/>
      <c r="EL71" s="50"/>
      <c r="EM71" s="50"/>
      <c r="EN71" s="50"/>
      <c r="EO71" s="50"/>
      <c r="EP71" s="59"/>
      <c r="EQ71" s="60"/>
      <c r="ER71" s="17"/>
      <c r="ES71" s="17"/>
      <c r="ET71" s="58"/>
      <c r="EU71" s="50"/>
      <c r="EV71" s="50"/>
      <c r="EW71" s="50"/>
      <c r="EX71" s="50"/>
      <c r="EY71" s="50"/>
      <c r="EZ71" s="50"/>
      <c r="FA71" s="59"/>
      <c r="FB71" s="60"/>
      <c r="FC71" s="17"/>
      <c r="FD71" s="17"/>
      <c r="FE71" s="58"/>
      <c r="FF71" s="50"/>
      <c r="FG71" s="50"/>
      <c r="FH71" s="50"/>
      <c r="FI71" s="50"/>
      <c r="FJ71" s="50"/>
      <c r="FK71" s="50"/>
      <c r="FL71" s="59"/>
      <c r="FM71" s="60"/>
      <c r="FN71" s="17"/>
      <c r="FO71" s="17"/>
      <c r="FP71" s="58"/>
      <c r="FQ71" s="50"/>
      <c r="FR71" s="50"/>
      <c r="FS71" s="50"/>
      <c r="FT71" s="50"/>
      <c r="FU71" s="50"/>
      <c r="FV71" s="50"/>
      <c r="FW71" s="59"/>
      <c r="FX71" s="60"/>
      <c r="FY71" s="17"/>
      <c r="FZ71" s="17"/>
      <c r="GA71" s="58"/>
      <c r="GB71" s="50"/>
      <c r="GC71" s="50"/>
      <c r="GD71" s="50"/>
      <c r="GE71" s="50"/>
      <c r="GF71" s="50"/>
      <c r="GG71" s="50"/>
      <c r="GH71" s="59"/>
      <c r="GI71" s="60"/>
      <c r="GJ71" s="17"/>
      <c r="GK71" s="17"/>
      <c r="GL71" s="58"/>
      <c r="GM71" s="50"/>
      <c r="GN71" s="50"/>
      <c r="GO71" s="50"/>
      <c r="GP71" s="50"/>
      <c r="GQ71" s="50"/>
      <c r="GR71" s="50"/>
      <c r="GS71" s="59"/>
      <c r="GT71" s="60"/>
      <c r="GU71" s="17"/>
      <c r="GV71" s="17"/>
      <c r="GW71" s="58"/>
      <c r="GX71" s="50"/>
      <c r="GY71" s="50"/>
      <c r="GZ71" s="50"/>
      <c r="HA71" s="50"/>
      <c r="HB71" s="50"/>
      <c r="HC71" s="50"/>
      <c r="HD71" s="59"/>
      <c r="HE71" s="60"/>
      <c r="HF71" s="17"/>
      <c r="HG71" s="17"/>
      <c r="HH71" s="58"/>
      <c r="HI71" s="50"/>
      <c r="HJ71" s="50"/>
      <c r="HK71" s="50"/>
      <c r="HL71" s="50"/>
      <c r="HM71" s="50"/>
      <c r="HN71" s="50"/>
      <c r="HO71" s="59"/>
      <c r="HP71" s="60"/>
      <c r="HQ71" s="17"/>
      <c r="HR71" s="17"/>
      <c r="HS71" s="58"/>
      <c r="HT71" s="50"/>
      <c r="HU71" s="50"/>
      <c r="HV71" s="50"/>
      <c r="HW71" s="50"/>
      <c r="HX71" s="50"/>
      <c r="HY71" s="50"/>
      <c r="HZ71" s="59"/>
      <c r="IA71" s="60"/>
      <c r="IB71" s="17"/>
      <c r="IC71" s="17"/>
    </row>
    <row r="72" spans="1:237" x14ac:dyDescent="0.3">
      <c r="A72" s="65"/>
      <c r="B72" s="69"/>
      <c r="C72" s="69"/>
      <c r="D72" s="67"/>
      <c r="E72" s="67"/>
      <c r="F72" s="67"/>
      <c r="G72" s="67"/>
      <c r="H72" s="67"/>
      <c r="I72" s="67"/>
      <c r="J72" s="59"/>
      <c r="K72" s="59"/>
      <c r="L72" s="59"/>
      <c r="M72" s="59"/>
      <c r="N72" s="59"/>
      <c r="O72" s="59"/>
      <c r="P72" s="59"/>
      <c r="Q72" s="17"/>
      <c r="R72" s="58"/>
      <c r="S72" s="50"/>
      <c r="T72" s="50"/>
      <c r="U72" s="50"/>
      <c r="V72" s="50"/>
      <c r="W72" s="50"/>
      <c r="X72" s="50"/>
      <c r="Y72" s="59"/>
      <c r="Z72" s="60"/>
      <c r="AA72" s="17"/>
      <c r="AB72" s="17"/>
      <c r="AC72" s="58"/>
      <c r="AD72" s="50"/>
      <c r="AE72" s="50"/>
      <c r="AF72" s="50"/>
      <c r="AG72" s="50"/>
      <c r="AH72" s="50"/>
      <c r="AI72" s="50"/>
      <c r="AJ72" s="59"/>
      <c r="AK72" s="60"/>
      <c r="AL72" s="17"/>
      <c r="AM72" s="17"/>
      <c r="AN72" s="58"/>
      <c r="AO72" s="50"/>
      <c r="AP72" s="50"/>
      <c r="AQ72" s="50"/>
      <c r="AR72" s="50"/>
      <c r="AS72" s="50"/>
      <c r="AT72" s="50"/>
      <c r="AU72" s="59"/>
      <c r="AV72" s="60"/>
      <c r="AW72" s="17"/>
      <c r="AX72" s="17"/>
      <c r="AY72" s="58"/>
      <c r="AZ72" s="50"/>
      <c r="BA72" s="50"/>
      <c r="BB72" s="50"/>
      <c r="BC72" s="50"/>
      <c r="BD72" s="50"/>
      <c r="BE72" s="50"/>
      <c r="BF72" s="59"/>
      <c r="BG72" s="60"/>
      <c r="BH72" s="17"/>
      <c r="BI72" s="17"/>
      <c r="BJ72" s="58"/>
      <c r="BK72" s="50"/>
      <c r="BL72" s="50"/>
      <c r="BM72" s="50"/>
      <c r="BN72" s="50"/>
      <c r="BO72" s="50"/>
      <c r="BP72" s="50"/>
      <c r="BQ72" s="59"/>
      <c r="BR72" s="60"/>
      <c r="BS72" s="17"/>
      <c r="BT72" s="17"/>
      <c r="BU72" s="58"/>
      <c r="BV72" s="50"/>
      <c r="BW72" s="50"/>
      <c r="BX72" s="50"/>
      <c r="BY72" s="50"/>
      <c r="BZ72" s="50"/>
      <c r="CA72" s="50"/>
      <c r="CB72" s="59"/>
      <c r="CC72" s="60"/>
      <c r="CD72" s="17"/>
      <c r="CE72" s="17"/>
      <c r="CF72" s="58"/>
      <c r="CG72" s="50"/>
      <c r="CH72" s="50"/>
      <c r="CI72" s="50"/>
      <c r="CJ72" s="50"/>
      <c r="CK72" s="50"/>
      <c r="CL72" s="50"/>
      <c r="CM72" s="59"/>
      <c r="CN72" s="60"/>
      <c r="CO72" s="17"/>
      <c r="CP72" s="17"/>
      <c r="CQ72" s="58"/>
      <c r="CR72" s="50"/>
      <c r="CS72" s="50"/>
      <c r="CT72" s="50"/>
      <c r="CU72" s="50"/>
      <c r="CV72" s="50"/>
      <c r="CW72" s="50"/>
      <c r="CX72" s="59"/>
      <c r="CY72" s="60"/>
      <c r="CZ72" s="17"/>
      <c r="DA72" s="17"/>
      <c r="DB72" s="58"/>
      <c r="DC72" s="50"/>
      <c r="DD72" s="50"/>
      <c r="DE72" s="50"/>
      <c r="DF72" s="50"/>
      <c r="DG72" s="50"/>
      <c r="DH72" s="50"/>
      <c r="DI72" s="59"/>
      <c r="DJ72" s="60"/>
      <c r="DK72" s="17"/>
      <c r="DL72" s="17"/>
      <c r="DM72" s="58"/>
      <c r="DN72" s="50"/>
      <c r="DO72" s="50"/>
      <c r="DP72" s="50"/>
      <c r="DQ72" s="50"/>
      <c r="DR72" s="50"/>
      <c r="DS72" s="50"/>
      <c r="DT72" s="59"/>
      <c r="DU72" s="60"/>
      <c r="DV72" s="17"/>
      <c r="DW72" s="17"/>
      <c r="DX72" s="58"/>
      <c r="DY72" s="50"/>
      <c r="DZ72" s="50"/>
      <c r="EA72" s="50"/>
      <c r="EB72" s="50"/>
      <c r="EC72" s="50"/>
      <c r="ED72" s="50"/>
      <c r="EE72" s="59"/>
      <c r="EF72" s="60"/>
      <c r="EG72" s="17"/>
      <c r="EH72" s="17"/>
      <c r="EI72" s="58"/>
      <c r="EJ72" s="50"/>
      <c r="EK72" s="50"/>
      <c r="EL72" s="50"/>
      <c r="EM72" s="50"/>
      <c r="EN72" s="50"/>
      <c r="EO72" s="50"/>
      <c r="EP72" s="59"/>
      <c r="EQ72" s="60"/>
      <c r="ER72" s="17"/>
      <c r="ES72" s="17"/>
      <c r="ET72" s="58"/>
      <c r="EU72" s="50"/>
      <c r="EV72" s="50"/>
      <c r="EW72" s="50"/>
      <c r="EX72" s="50"/>
      <c r="EY72" s="50"/>
      <c r="EZ72" s="50"/>
      <c r="FA72" s="59"/>
      <c r="FB72" s="60"/>
      <c r="FC72" s="17"/>
      <c r="FD72" s="17"/>
      <c r="FE72" s="58"/>
      <c r="FF72" s="50"/>
      <c r="FG72" s="50"/>
      <c r="FH72" s="50"/>
      <c r="FI72" s="50"/>
      <c r="FJ72" s="50"/>
      <c r="FK72" s="50"/>
      <c r="FL72" s="59"/>
      <c r="FM72" s="60"/>
      <c r="FN72" s="17"/>
      <c r="FO72" s="17"/>
      <c r="FP72" s="58"/>
      <c r="FQ72" s="50"/>
      <c r="FR72" s="50"/>
      <c r="FS72" s="50"/>
      <c r="FT72" s="50"/>
      <c r="FU72" s="50"/>
      <c r="FV72" s="50"/>
      <c r="FW72" s="59"/>
      <c r="FX72" s="60"/>
      <c r="FY72" s="17"/>
      <c r="FZ72" s="17"/>
      <c r="GA72" s="58"/>
      <c r="GB72" s="50"/>
      <c r="GC72" s="50"/>
      <c r="GD72" s="50"/>
      <c r="GE72" s="50"/>
      <c r="GF72" s="50"/>
      <c r="GG72" s="50"/>
      <c r="GH72" s="59"/>
      <c r="GI72" s="60"/>
      <c r="GJ72" s="17"/>
      <c r="GK72" s="17"/>
      <c r="GL72" s="58"/>
      <c r="GM72" s="50"/>
      <c r="GN72" s="50"/>
      <c r="GO72" s="50"/>
      <c r="GP72" s="50"/>
      <c r="GQ72" s="50"/>
      <c r="GR72" s="50"/>
      <c r="GS72" s="59"/>
      <c r="GT72" s="60"/>
      <c r="GU72" s="17"/>
      <c r="GV72" s="17"/>
      <c r="GW72" s="58"/>
      <c r="GX72" s="50"/>
      <c r="GY72" s="50"/>
      <c r="GZ72" s="50"/>
      <c r="HA72" s="50"/>
      <c r="HB72" s="50"/>
      <c r="HC72" s="50"/>
      <c r="HD72" s="59"/>
      <c r="HE72" s="60"/>
      <c r="HF72" s="17"/>
      <c r="HG72" s="17"/>
      <c r="HH72" s="58"/>
      <c r="HI72" s="50"/>
      <c r="HJ72" s="50"/>
      <c r="HK72" s="50"/>
      <c r="HL72" s="50"/>
      <c r="HM72" s="50"/>
      <c r="HN72" s="50"/>
      <c r="HO72" s="59"/>
      <c r="HP72" s="60"/>
      <c r="HQ72" s="17"/>
      <c r="HR72" s="17"/>
      <c r="HS72" s="58"/>
      <c r="HT72" s="50"/>
      <c r="HU72" s="50"/>
      <c r="HV72" s="50"/>
      <c r="HW72" s="50"/>
      <c r="HX72" s="50"/>
      <c r="HY72" s="50"/>
      <c r="HZ72" s="59"/>
      <c r="IA72" s="60"/>
      <c r="IB72" s="17"/>
      <c r="IC72" s="17"/>
    </row>
    <row r="73" spans="1:237" x14ac:dyDescent="0.3">
      <c r="A73" s="65"/>
      <c r="B73" s="69"/>
      <c r="C73" s="69"/>
      <c r="D73" s="67"/>
      <c r="E73" s="67"/>
      <c r="F73" s="67"/>
      <c r="G73" s="67"/>
      <c r="H73" s="67"/>
      <c r="I73" s="67"/>
      <c r="J73" s="59"/>
      <c r="K73" s="59"/>
      <c r="L73" s="59"/>
      <c r="M73" s="59"/>
      <c r="N73" s="59"/>
      <c r="O73" s="59"/>
      <c r="P73" s="59"/>
      <c r="Q73" s="17"/>
      <c r="R73" s="58"/>
      <c r="S73" s="50"/>
      <c r="T73" s="50"/>
      <c r="U73" s="50"/>
      <c r="V73" s="50"/>
      <c r="W73" s="50"/>
      <c r="X73" s="50"/>
      <c r="Y73" s="59"/>
      <c r="Z73" s="60"/>
      <c r="AA73" s="17"/>
      <c r="AB73" s="17"/>
      <c r="AC73" s="58"/>
      <c r="AD73" s="50"/>
      <c r="AE73" s="50"/>
      <c r="AF73" s="50"/>
      <c r="AG73" s="50"/>
      <c r="AH73" s="50"/>
      <c r="AI73" s="50"/>
      <c r="AJ73" s="59"/>
      <c r="AK73" s="60"/>
      <c r="AL73" s="17"/>
      <c r="AM73" s="17"/>
      <c r="AN73" s="58"/>
      <c r="AO73" s="50"/>
      <c r="AP73" s="50"/>
      <c r="AQ73" s="50"/>
      <c r="AR73" s="50"/>
      <c r="AS73" s="50"/>
      <c r="AT73" s="50"/>
      <c r="AU73" s="59"/>
      <c r="AV73" s="60"/>
      <c r="AW73" s="17"/>
      <c r="AX73" s="17"/>
      <c r="AY73" s="58"/>
      <c r="AZ73" s="50"/>
      <c r="BA73" s="50"/>
      <c r="BB73" s="50"/>
      <c r="BC73" s="50"/>
      <c r="BD73" s="50"/>
      <c r="BE73" s="50"/>
      <c r="BF73" s="59"/>
      <c r="BG73" s="60"/>
      <c r="BH73" s="17"/>
      <c r="BI73" s="17"/>
      <c r="BJ73" s="58"/>
      <c r="BK73" s="50"/>
      <c r="BL73" s="50"/>
      <c r="BM73" s="50"/>
      <c r="BN73" s="50"/>
      <c r="BO73" s="50"/>
      <c r="BP73" s="50"/>
      <c r="BQ73" s="59"/>
      <c r="BR73" s="60"/>
      <c r="BS73" s="17"/>
      <c r="BT73" s="17"/>
      <c r="BU73" s="58"/>
      <c r="BV73" s="50"/>
      <c r="BW73" s="50"/>
      <c r="BX73" s="50"/>
      <c r="BY73" s="50"/>
      <c r="BZ73" s="50"/>
      <c r="CA73" s="50"/>
      <c r="CB73" s="59"/>
      <c r="CC73" s="60"/>
      <c r="CD73" s="17"/>
      <c r="CE73" s="17"/>
      <c r="CF73" s="58"/>
      <c r="CG73" s="50"/>
      <c r="CH73" s="50"/>
      <c r="CI73" s="50"/>
      <c r="CJ73" s="50"/>
      <c r="CK73" s="50"/>
      <c r="CL73" s="50"/>
      <c r="CM73" s="59"/>
      <c r="CN73" s="60"/>
      <c r="CO73" s="17"/>
      <c r="CP73" s="17"/>
      <c r="CQ73" s="58"/>
      <c r="CR73" s="50"/>
      <c r="CS73" s="50"/>
      <c r="CT73" s="50"/>
      <c r="CU73" s="50"/>
      <c r="CV73" s="50"/>
      <c r="CW73" s="50"/>
      <c r="CX73" s="59"/>
      <c r="CY73" s="60"/>
      <c r="CZ73" s="17"/>
      <c r="DA73" s="17"/>
      <c r="DB73" s="58"/>
      <c r="DC73" s="50"/>
      <c r="DD73" s="50"/>
      <c r="DE73" s="50"/>
      <c r="DF73" s="50"/>
      <c r="DG73" s="50"/>
      <c r="DH73" s="50"/>
      <c r="DI73" s="59"/>
      <c r="DJ73" s="60"/>
      <c r="DK73" s="17"/>
      <c r="DL73" s="17"/>
      <c r="DM73" s="58"/>
      <c r="DN73" s="50"/>
      <c r="DO73" s="50"/>
      <c r="DP73" s="50"/>
      <c r="DQ73" s="50"/>
      <c r="DR73" s="50"/>
      <c r="DS73" s="50"/>
      <c r="DT73" s="59"/>
      <c r="DU73" s="60"/>
      <c r="DV73" s="17"/>
      <c r="DW73" s="17"/>
      <c r="DX73" s="58"/>
      <c r="DY73" s="50"/>
      <c r="DZ73" s="50"/>
      <c r="EA73" s="50"/>
      <c r="EB73" s="50"/>
      <c r="EC73" s="50"/>
      <c r="ED73" s="50"/>
      <c r="EE73" s="59"/>
      <c r="EF73" s="60"/>
      <c r="EG73" s="17"/>
      <c r="EH73" s="17"/>
      <c r="EI73" s="58"/>
      <c r="EJ73" s="50"/>
      <c r="EK73" s="50"/>
      <c r="EL73" s="50"/>
      <c r="EM73" s="50"/>
      <c r="EN73" s="50"/>
      <c r="EO73" s="50"/>
      <c r="EP73" s="59"/>
      <c r="EQ73" s="60"/>
      <c r="ER73" s="17"/>
      <c r="ES73" s="17"/>
      <c r="ET73" s="58"/>
      <c r="EU73" s="50"/>
      <c r="EV73" s="50"/>
      <c r="EW73" s="50"/>
      <c r="EX73" s="50"/>
      <c r="EY73" s="50"/>
      <c r="EZ73" s="50"/>
      <c r="FA73" s="59"/>
      <c r="FB73" s="60"/>
      <c r="FC73" s="17"/>
      <c r="FD73" s="17"/>
      <c r="FE73" s="58"/>
      <c r="FF73" s="50"/>
      <c r="FG73" s="50"/>
      <c r="FH73" s="50"/>
      <c r="FI73" s="50"/>
      <c r="FJ73" s="50"/>
      <c r="FK73" s="50"/>
      <c r="FL73" s="59"/>
      <c r="FM73" s="60"/>
      <c r="FN73" s="17"/>
      <c r="FO73" s="17"/>
      <c r="FP73" s="58"/>
      <c r="FQ73" s="50"/>
      <c r="FR73" s="50"/>
      <c r="FS73" s="50"/>
      <c r="FT73" s="50"/>
      <c r="FU73" s="50"/>
      <c r="FV73" s="50"/>
      <c r="FW73" s="59"/>
      <c r="FX73" s="60"/>
      <c r="FY73" s="17"/>
      <c r="FZ73" s="17"/>
      <c r="GA73" s="58"/>
      <c r="GB73" s="50"/>
      <c r="GC73" s="50"/>
      <c r="GD73" s="50"/>
      <c r="GE73" s="50"/>
      <c r="GF73" s="50"/>
      <c r="GG73" s="50"/>
      <c r="GH73" s="59"/>
      <c r="GI73" s="60"/>
      <c r="GJ73" s="17"/>
      <c r="GK73" s="17"/>
      <c r="GL73" s="58"/>
      <c r="GM73" s="50"/>
      <c r="GN73" s="50"/>
      <c r="GO73" s="50"/>
      <c r="GP73" s="50"/>
      <c r="GQ73" s="50"/>
      <c r="GR73" s="50"/>
      <c r="GS73" s="59"/>
      <c r="GT73" s="60"/>
      <c r="GU73" s="17"/>
      <c r="GV73" s="17"/>
      <c r="GW73" s="58"/>
      <c r="GX73" s="50"/>
      <c r="GY73" s="50"/>
      <c r="GZ73" s="50"/>
      <c r="HA73" s="50"/>
      <c r="HB73" s="50"/>
      <c r="HC73" s="50"/>
      <c r="HD73" s="59"/>
      <c r="HE73" s="60"/>
      <c r="HF73" s="17"/>
      <c r="HG73" s="17"/>
      <c r="HH73" s="58"/>
      <c r="HI73" s="50"/>
      <c r="HJ73" s="50"/>
      <c r="HK73" s="50"/>
      <c r="HL73" s="50"/>
      <c r="HM73" s="50"/>
      <c r="HN73" s="50"/>
      <c r="HO73" s="59"/>
      <c r="HP73" s="60"/>
      <c r="HQ73" s="17"/>
      <c r="HR73" s="17"/>
      <c r="HS73" s="58"/>
      <c r="HT73" s="50"/>
      <c r="HU73" s="50"/>
      <c r="HV73" s="50"/>
      <c r="HW73" s="50"/>
      <c r="HX73" s="50"/>
      <c r="HY73" s="50"/>
      <c r="HZ73" s="59"/>
      <c r="IA73" s="60"/>
      <c r="IB73" s="17"/>
      <c r="IC73" s="17"/>
    </row>
    <row r="74" spans="1:237" x14ac:dyDescent="0.3">
      <c r="A74" s="65"/>
      <c r="B74" s="66"/>
      <c r="C74" s="66"/>
      <c r="D74" s="67"/>
      <c r="E74" s="67"/>
      <c r="F74" s="67"/>
      <c r="G74" s="67"/>
      <c r="H74" s="67"/>
      <c r="I74" s="67"/>
      <c r="J74" s="59"/>
      <c r="K74" s="59"/>
      <c r="L74" s="59"/>
      <c r="M74" s="59"/>
      <c r="N74" s="59"/>
      <c r="O74" s="59"/>
      <c r="P74" s="59"/>
      <c r="Q74" s="17"/>
      <c r="R74" s="58"/>
      <c r="S74" s="50"/>
      <c r="T74" s="50"/>
      <c r="U74" s="50"/>
      <c r="V74" s="50"/>
      <c r="W74" s="50"/>
      <c r="X74" s="50"/>
      <c r="Y74" s="59"/>
      <c r="Z74" s="60"/>
      <c r="AA74" s="17"/>
      <c r="AB74" s="17"/>
      <c r="AC74" s="58"/>
      <c r="AD74" s="50"/>
      <c r="AE74" s="50"/>
      <c r="AF74" s="50"/>
      <c r="AG74" s="50"/>
      <c r="AH74" s="50"/>
      <c r="AI74" s="50"/>
      <c r="AJ74" s="59"/>
      <c r="AK74" s="60"/>
      <c r="AL74" s="17"/>
      <c r="AM74" s="17"/>
      <c r="AN74" s="58"/>
      <c r="AO74" s="50"/>
      <c r="AP74" s="50"/>
      <c r="AQ74" s="50"/>
      <c r="AR74" s="50"/>
      <c r="AS74" s="50"/>
      <c r="AT74" s="50"/>
      <c r="AU74" s="59"/>
      <c r="AV74" s="60"/>
      <c r="AW74" s="17"/>
      <c r="AX74" s="17"/>
      <c r="AY74" s="58"/>
      <c r="AZ74" s="50"/>
      <c r="BA74" s="50"/>
      <c r="BB74" s="50"/>
      <c r="BC74" s="50"/>
      <c r="BD74" s="50"/>
      <c r="BE74" s="50"/>
      <c r="BF74" s="59"/>
      <c r="BG74" s="60"/>
      <c r="BH74" s="17"/>
      <c r="BI74" s="17"/>
      <c r="BJ74" s="58"/>
      <c r="BK74" s="50"/>
      <c r="BL74" s="50"/>
      <c r="BM74" s="50"/>
      <c r="BN74" s="50"/>
      <c r="BO74" s="50"/>
      <c r="BP74" s="50"/>
      <c r="BQ74" s="59"/>
      <c r="BR74" s="60"/>
      <c r="BS74" s="17"/>
      <c r="BT74" s="17"/>
      <c r="BU74" s="58"/>
      <c r="BV74" s="50"/>
      <c r="BW74" s="50"/>
      <c r="BX74" s="50"/>
      <c r="BY74" s="50"/>
      <c r="BZ74" s="50"/>
      <c r="CA74" s="50"/>
      <c r="CB74" s="59"/>
      <c r="CC74" s="60"/>
      <c r="CD74" s="17"/>
      <c r="CE74" s="17"/>
      <c r="CF74" s="58"/>
      <c r="CG74" s="50"/>
      <c r="CH74" s="50"/>
      <c r="CI74" s="50"/>
      <c r="CJ74" s="50"/>
      <c r="CK74" s="50"/>
      <c r="CL74" s="50"/>
      <c r="CM74" s="59"/>
      <c r="CN74" s="60"/>
      <c r="CO74" s="17"/>
      <c r="CP74" s="17"/>
      <c r="CQ74" s="58"/>
      <c r="CR74" s="50"/>
      <c r="CS74" s="50"/>
      <c r="CT74" s="50"/>
      <c r="CU74" s="50"/>
      <c r="CV74" s="50"/>
      <c r="CW74" s="50"/>
      <c r="CX74" s="59"/>
      <c r="CY74" s="60"/>
      <c r="CZ74" s="17"/>
      <c r="DA74" s="17"/>
      <c r="DB74" s="58"/>
      <c r="DC74" s="50"/>
      <c r="DD74" s="50"/>
      <c r="DE74" s="50"/>
      <c r="DF74" s="50"/>
      <c r="DG74" s="50"/>
      <c r="DH74" s="50"/>
      <c r="DI74" s="59"/>
      <c r="DJ74" s="60"/>
      <c r="DK74" s="17"/>
      <c r="DL74" s="17"/>
      <c r="DM74" s="58"/>
      <c r="DN74" s="50"/>
      <c r="DO74" s="50"/>
      <c r="DP74" s="50"/>
      <c r="DQ74" s="50"/>
      <c r="DR74" s="50"/>
      <c r="DS74" s="50"/>
      <c r="DT74" s="59"/>
      <c r="DU74" s="60"/>
      <c r="DV74" s="17"/>
      <c r="DW74" s="17"/>
      <c r="DX74" s="58"/>
      <c r="DY74" s="50"/>
      <c r="DZ74" s="50"/>
      <c r="EA74" s="50"/>
      <c r="EB74" s="50"/>
      <c r="EC74" s="50"/>
      <c r="ED74" s="50"/>
      <c r="EE74" s="59"/>
      <c r="EF74" s="60"/>
      <c r="EG74" s="17"/>
      <c r="EH74" s="17"/>
      <c r="EI74" s="58"/>
      <c r="EJ74" s="50"/>
      <c r="EK74" s="50"/>
      <c r="EL74" s="50"/>
      <c r="EM74" s="50"/>
      <c r="EN74" s="50"/>
      <c r="EO74" s="50"/>
      <c r="EP74" s="59"/>
      <c r="EQ74" s="60"/>
      <c r="ER74" s="17"/>
      <c r="ES74" s="17"/>
      <c r="ET74" s="58"/>
      <c r="EU74" s="50"/>
      <c r="EV74" s="50"/>
      <c r="EW74" s="50"/>
      <c r="EX74" s="50"/>
      <c r="EY74" s="50"/>
      <c r="EZ74" s="50"/>
      <c r="FA74" s="59"/>
      <c r="FB74" s="60"/>
      <c r="FC74" s="17"/>
      <c r="FD74" s="17"/>
      <c r="FE74" s="58"/>
      <c r="FF74" s="50"/>
      <c r="FG74" s="50"/>
      <c r="FH74" s="50"/>
      <c r="FI74" s="50"/>
      <c r="FJ74" s="50"/>
      <c r="FK74" s="50"/>
      <c r="FL74" s="59"/>
      <c r="FM74" s="60"/>
      <c r="FN74" s="17"/>
      <c r="FO74" s="17"/>
      <c r="FP74" s="58"/>
      <c r="FQ74" s="50"/>
      <c r="FR74" s="50"/>
      <c r="FS74" s="50"/>
      <c r="FT74" s="50"/>
      <c r="FU74" s="50"/>
      <c r="FV74" s="50"/>
      <c r="FW74" s="59"/>
      <c r="FX74" s="60"/>
      <c r="FY74" s="17"/>
      <c r="FZ74" s="17"/>
      <c r="GA74" s="58"/>
      <c r="GB74" s="50"/>
      <c r="GC74" s="50"/>
      <c r="GD74" s="50"/>
      <c r="GE74" s="50"/>
      <c r="GF74" s="50"/>
      <c r="GG74" s="50"/>
      <c r="GH74" s="59"/>
      <c r="GI74" s="60"/>
      <c r="GJ74" s="17"/>
      <c r="GK74" s="17"/>
      <c r="GL74" s="58"/>
      <c r="GM74" s="50"/>
      <c r="GN74" s="50"/>
      <c r="GO74" s="50"/>
      <c r="GP74" s="50"/>
      <c r="GQ74" s="50"/>
      <c r="GR74" s="50"/>
      <c r="GS74" s="59"/>
      <c r="GT74" s="60"/>
      <c r="GU74" s="17"/>
      <c r="GV74" s="17"/>
      <c r="GW74" s="58"/>
      <c r="GX74" s="50"/>
      <c r="GY74" s="50"/>
      <c r="GZ74" s="50"/>
      <c r="HA74" s="50"/>
      <c r="HB74" s="50"/>
      <c r="HC74" s="50"/>
      <c r="HD74" s="59"/>
      <c r="HE74" s="60"/>
      <c r="HF74" s="17"/>
      <c r="HG74" s="17"/>
      <c r="HH74" s="58"/>
      <c r="HI74" s="50"/>
      <c r="HJ74" s="50"/>
      <c r="HK74" s="50"/>
      <c r="HL74" s="50"/>
      <c r="HM74" s="50"/>
      <c r="HN74" s="50"/>
      <c r="HO74" s="59"/>
      <c r="HP74" s="60"/>
      <c r="HQ74" s="17"/>
      <c r="HR74" s="17"/>
      <c r="HS74" s="58"/>
      <c r="HT74" s="50"/>
      <c r="HU74" s="50"/>
      <c r="HV74" s="50"/>
      <c r="HW74" s="50"/>
      <c r="HX74" s="50"/>
      <c r="HY74" s="50"/>
      <c r="HZ74" s="59"/>
      <c r="IA74" s="60"/>
      <c r="IB74" s="17"/>
      <c r="IC74" s="17"/>
    </row>
    <row r="75" spans="1:237" x14ac:dyDescent="0.3">
      <c r="A75" s="65"/>
      <c r="B75" s="66"/>
      <c r="C75" s="66"/>
      <c r="D75" s="67"/>
      <c r="E75" s="67"/>
      <c r="F75" s="67"/>
      <c r="G75" s="67"/>
      <c r="H75" s="67"/>
      <c r="I75" s="67"/>
      <c r="J75" s="59"/>
      <c r="K75" s="59"/>
      <c r="L75" s="59"/>
      <c r="M75" s="59"/>
      <c r="N75" s="59"/>
      <c r="O75" s="59"/>
      <c r="P75" s="59"/>
      <c r="Q75" s="17"/>
      <c r="R75" s="58"/>
      <c r="S75" s="50"/>
      <c r="T75" s="50"/>
      <c r="U75" s="50"/>
      <c r="V75" s="50"/>
      <c r="W75" s="50"/>
      <c r="X75" s="50"/>
      <c r="Y75" s="59"/>
      <c r="Z75" s="60"/>
      <c r="AA75" s="17"/>
      <c r="AB75" s="17"/>
      <c r="AC75" s="58"/>
      <c r="AD75" s="50"/>
      <c r="AE75" s="50"/>
      <c r="AF75" s="50"/>
      <c r="AG75" s="50"/>
      <c r="AH75" s="50"/>
      <c r="AI75" s="50"/>
      <c r="AJ75" s="59"/>
      <c r="AK75" s="60"/>
      <c r="AL75" s="17"/>
      <c r="AM75" s="17"/>
      <c r="AN75" s="58"/>
      <c r="AO75" s="50"/>
      <c r="AP75" s="50"/>
      <c r="AQ75" s="50"/>
      <c r="AR75" s="50"/>
      <c r="AS75" s="50"/>
      <c r="AT75" s="50"/>
      <c r="AU75" s="59"/>
      <c r="AV75" s="60"/>
      <c r="AW75" s="17"/>
      <c r="AX75" s="17"/>
      <c r="AY75" s="58"/>
      <c r="AZ75" s="50"/>
      <c r="BA75" s="50"/>
      <c r="BB75" s="50"/>
      <c r="BC75" s="50"/>
      <c r="BD75" s="50"/>
      <c r="BE75" s="50"/>
      <c r="BF75" s="59"/>
      <c r="BG75" s="60"/>
      <c r="BH75" s="17"/>
      <c r="BI75" s="17"/>
      <c r="BJ75" s="58"/>
      <c r="BK75" s="50"/>
      <c r="BL75" s="50"/>
      <c r="BM75" s="50"/>
      <c r="BN75" s="50"/>
      <c r="BO75" s="50"/>
      <c r="BP75" s="50"/>
      <c r="BQ75" s="59"/>
      <c r="BR75" s="60"/>
      <c r="BS75" s="17"/>
      <c r="BT75" s="17"/>
      <c r="BU75" s="58"/>
      <c r="BV75" s="50"/>
      <c r="BW75" s="50"/>
      <c r="BX75" s="50"/>
      <c r="BY75" s="50"/>
      <c r="BZ75" s="50"/>
      <c r="CA75" s="50"/>
      <c r="CB75" s="59"/>
      <c r="CC75" s="60"/>
      <c r="CD75" s="17"/>
      <c r="CE75" s="17"/>
      <c r="CF75" s="58"/>
      <c r="CG75" s="50"/>
      <c r="CH75" s="50"/>
      <c r="CI75" s="50"/>
      <c r="CJ75" s="50"/>
      <c r="CK75" s="50"/>
      <c r="CL75" s="50"/>
      <c r="CM75" s="59"/>
      <c r="CN75" s="60"/>
      <c r="CO75" s="17"/>
      <c r="CP75" s="17"/>
      <c r="CQ75" s="58"/>
      <c r="CR75" s="50"/>
      <c r="CS75" s="50"/>
      <c r="CT75" s="50"/>
      <c r="CU75" s="50"/>
      <c r="CV75" s="50"/>
      <c r="CW75" s="50"/>
      <c r="CX75" s="59"/>
      <c r="CY75" s="60"/>
      <c r="CZ75" s="17"/>
      <c r="DA75" s="17"/>
      <c r="DB75" s="58"/>
      <c r="DC75" s="50"/>
      <c r="DD75" s="50"/>
      <c r="DE75" s="50"/>
      <c r="DF75" s="50"/>
      <c r="DG75" s="50"/>
      <c r="DH75" s="50"/>
      <c r="DI75" s="59"/>
      <c r="DJ75" s="60"/>
      <c r="DK75" s="17"/>
      <c r="DL75" s="17"/>
      <c r="DM75" s="58"/>
      <c r="DN75" s="50"/>
      <c r="DO75" s="50"/>
      <c r="DP75" s="50"/>
      <c r="DQ75" s="50"/>
      <c r="DR75" s="50"/>
      <c r="DS75" s="50"/>
      <c r="DT75" s="59"/>
      <c r="DU75" s="60"/>
      <c r="DV75" s="17"/>
      <c r="DW75" s="17"/>
      <c r="DX75" s="58"/>
      <c r="DY75" s="50"/>
      <c r="DZ75" s="50"/>
      <c r="EA75" s="50"/>
      <c r="EB75" s="50"/>
      <c r="EC75" s="50"/>
      <c r="ED75" s="50"/>
      <c r="EE75" s="59"/>
      <c r="EF75" s="60"/>
      <c r="EG75" s="17"/>
      <c r="EH75" s="17"/>
      <c r="EI75" s="58"/>
      <c r="EJ75" s="50"/>
      <c r="EK75" s="50"/>
      <c r="EL75" s="50"/>
      <c r="EM75" s="50"/>
      <c r="EN75" s="50"/>
      <c r="EO75" s="50"/>
      <c r="EP75" s="59"/>
      <c r="EQ75" s="60"/>
      <c r="ER75" s="17"/>
      <c r="ES75" s="17"/>
      <c r="ET75" s="58"/>
      <c r="EU75" s="50"/>
      <c r="EV75" s="50"/>
      <c r="EW75" s="50"/>
      <c r="EX75" s="50"/>
      <c r="EY75" s="50"/>
      <c r="EZ75" s="50"/>
      <c r="FA75" s="59"/>
      <c r="FB75" s="60"/>
      <c r="FC75" s="17"/>
      <c r="FD75" s="17"/>
      <c r="FE75" s="58"/>
      <c r="FF75" s="50"/>
      <c r="FG75" s="50"/>
      <c r="FH75" s="50"/>
      <c r="FI75" s="50"/>
      <c r="FJ75" s="50"/>
      <c r="FK75" s="50"/>
      <c r="FL75" s="59"/>
      <c r="FM75" s="60"/>
      <c r="FN75" s="17"/>
      <c r="FO75" s="17"/>
      <c r="FP75" s="58"/>
      <c r="FQ75" s="50"/>
      <c r="FR75" s="50"/>
      <c r="FS75" s="50"/>
      <c r="FT75" s="50"/>
      <c r="FU75" s="50"/>
      <c r="FV75" s="50"/>
      <c r="FW75" s="59"/>
      <c r="FX75" s="60"/>
      <c r="FY75" s="17"/>
      <c r="FZ75" s="17"/>
      <c r="GA75" s="58"/>
      <c r="GB75" s="50"/>
      <c r="GC75" s="50"/>
      <c r="GD75" s="50"/>
      <c r="GE75" s="50"/>
      <c r="GF75" s="50"/>
      <c r="GG75" s="50"/>
      <c r="GH75" s="59"/>
      <c r="GI75" s="60"/>
      <c r="GJ75" s="17"/>
      <c r="GK75" s="17"/>
      <c r="GL75" s="58"/>
      <c r="GM75" s="50"/>
      <c r="GN75" s="50"/>
      <c r="GO75" s="50"/>
      <c r="GP75" s="50"/>
      <c r="GQ75" s="50"/>
      <c r="GR75" s="50"/>
      <c r="GS75" s="59"/>
      <c r="GT75" s="60"/>
      <c r="GU75" s="17"/>
      <c r="GV75" s="17"/>
      <c r="GW75" s="58"/>
      <c r="GX75" s="50"/>
      <c r="GY75" s="50"/>
      <c r="GZ75" s="50"/>
      <c r="HA75" s="50"/>
      <c r="HB75" s="50"/>
      <c r="HC75" s="50"/>
      <c r="HD75" s="59"/>
      <c r="HE75" s="60"/>
      <c r="HF75" s="17"/>
      <c r="HG75" s="17"/>
      <c r="HH75" s="58"/>
      <c r="HI75" s="50"/>
      <c r="HJ75" s="50"/>
      <c r="HK75" s="50"/>
      <c r="HL75" s="50"/>
      <c r="HM75" s="50"/>
      <c r="HN75" s="50"/>
      <c r="HO75" s="59"/>
      <c r="HP75" s="60"/>
      <c r="HQ75" s="17"/>
      <c r="HR75" s="17"/>
      <c r="HS75" s="58"/>
      <c r="HT75" s="50"/>
      <c r="HU75" s="50"/>
      <c r="HV75" s="50"/>
      <c r="HW75" s="50"/>
      <c r="HX75" s="50"/>
      <c r="HY75" s="50"/>
      <c r="HZ75" s="59"/>
      <c r="IA75" s="60"/>
      <c r="IB75" s="17"/>
      <c r="IC75" s="17"/>
    </row>
    <row r="76" spans="1:237" x14ac:dyDescent="0.3">
      <c r="A76" s="65"/>
      <c r="B76" s="66"/>
      <c r="C76" s="66"/>
      <c r="D76" s="67"/>
      <c r="E76" s="67"/>
      <c r="F76" s="67"/>
      <c r="G76" s="67"/>
      <c r="H76" s="67"/>
      <c r="I76" s="67"/>
      <c r="J76" s="59"/>
      <c r="K76" s="59"/>
      <c r="L76" s="59"/>
      <c r="M76" s="59"/>
      <c r="N76" s="59"/>
      <c r="O76" s="59"/>
      <c r="P76" s="59"/>
      <c r="Q76" s="17"/>
      <c r="R76" s="58"/>
      <c r="S76" s="50"/>
      <c r="T76" s="50"/>
      <c r="U76" s="50"/>
      <c r="V76" s="50"/>
      <c r="W76" s="50"/>
      <c r="X76" s="50"/>
      <c r="Y76" s="59"/>
      <c r="Z76" s="60"/>
      <c r="AA76" s="17"/>
      <c r="AB76" s="17"/>
      <c r="AC76" s="58"/>
      <c r="AD76" s="50"/>
      <c r="AE76" s="50"/>
      <c r="AF76" s="50"/>
      <c r="AG76" s="50"/>
      <c r="AH76" s="50"/>
      <c r="AI76" s="50"/>
      <c r="AJ76" s="59"/>
      <c r="AK76" s="60"/>
      <c r="AL76" s="17"/>
      <c r="AM76" s="17"/>
      <c r="AN76" s="58"/>
      <c r="AO76" s="50"/>
      <c r="AP76" s="50"/>
      <c r="AQ76" s="50"/>
      <c r="AR76" s="50"/>
      <c r="AS76" s="50"/>
      <c r="AT76" s="50"/>
      <c r="AU76" s="59"/>
      <c r="AV76" s="60"/>
      <c r="AW76" s="17"/>
      <c r="AX76" s="17"/>
      <c r="AY76" s="58"/>
      <c r="AZ76" s="50"/>
      <c r="BA76" s="50"/>
      <c r="BB76" s="50"/>
      <c r="BC76" s="50"/>
      <c r="BD76" s="50"/>
      <c r="BE76" s="50"/>
      <c r="BF76" s="59"/>
      <c r="BG76" s="60"/>
      <c r="BH76" s="17"/>
      <c r="BI76" s="17"/>
      <c r="BJ76" s="58"/>
      <c r="BK76" s="50"/>
      <c r="BL76" s="50"/>
      <c r="BM76" s="50"/>
      <c r="BN76" s="50"/>
      <c r="BO76" s="50"/>
      <c r="BP76" s="50"/>
      <c r="BQ76" s="59"/>
      <c r="BR76" s="60"/>
      <c r="BS76" s="17"/>
      <c r="BT76" s="17"/>
      <c r="BU76" s="58"/>
      <c r="BV76" s="50"/>
      <c r="BW76" s="50"/>
      <c r="BX76" s="50"/>
      <c r="BY76" s="50"/>
      <c r="BZ76" s="50"/>
      <c r="CA76" s="50"/>
      <c r="CB76" s="59"/>
      <c r="CC76" s="60"/>
      <c r="CD76" s="17"/>
      <c r="CE76" s="17"/>
      <c r="CF76" s="58"/>
      <c r="CG76" s="50"/>
      <c r="CH76" s="50"/>
      <c r="CI76" s="50"/>
      <c r="CJ76" s="50"/>
      <c r="CK76" s="50"/>
      <c r="CL76" s="50"/>
      <c r="CM76" s="59"/>
      <c r="CN76" s="60"/>
      <c r="CO76" s="17"/>
      <c r="CP76" s="17"/>
      <c r="CQ76" s="58"/>
      <c r="CR76" s="50"/>
      <c r="CS76" s="50"/>
      <c r="CT76" s="50"/>
      <c r="CU76" s="50"/>
      <c r="CV76" s="50"/>
      <c r="CW76" s="50"/>
      <c r="CX76" s="59"/>
      <c r="CY76" s="60"/>
      <c r="CZ76" s="17"/>
      <c r="DA76" s="17"/>
      <c r="DB76" s="58"/>
      <c r="DC76" s="50"/>
      <c r="DD76" s="50"/>
      <c r="DE76" s="50"/>
      <c r="DF76" s="50"/>
      <c r="DG76" s="50"/>
      <c r="DH76" s="50"/>
      <c r="DI76" s="59"/>
      <c r="DJ76" s="60"/>
      <c r="DK76" s="17"/>
      <c r="DL76" s="17"/>
      <c r="DM76" s="58"/>
      <c r="DN76" s="50"/>
      <c r="DO76" s="50"/>
      <c r="DP76" s="50"/>
      <c r="DQ76" s="50"/>
      <c r="DR76" s="50"/>
      <c r="DS76" s="50"/>
      <c r="DT76" s="59"/>
      <c r="DU76" s="60"/>
      <c r="DV76" s="17"/>
      <c r="DW76" s="17"/>
      <c r="DX76" s="58"/>
      <c r="DY76" s="50"/>
      <c r="DZ76" s="50"/>
      <c r="EA76" s="50"/>
      <c r="EB76" s="50"/>
      <c r="EC76" s="50"/>
      <c r="ED76" s="50"/>
      <c r="EE76" s="59"/>
      <c r="EF76" s="60"/>
      <c r="EG76" s="17"/>
      <c r="EH76" s="17"/>
      <c r="EI76" s="58"/>
      <c r="EJ76" s="50"/>
      <c r="EK76" s="50"/>
      <c r="EL76" s="50"/>
      <c r="EM76" s="50"/>
      <c r="EN76" s="50"/>
      <c r="EO76" s="50"/>
      <c r="EP76" s="59"/>
      <c r="EQ76" s="60"/>
      <c r="ER76" s="17"/>
      <c r="ES76" s="17"/>
      <c r="ET76" s="58"/>
      <c r="EU76" s="50"/>
      <c r="EV76" s="50"/>
      <c r="EW76" s="50"/>
      <c r="EX76" s="50"/>
      <c r="EY76" s="50"/>
      <c r="EZ76" s="50"/>
      <c r="FA76" s="59"/>
      <c r="FB76" s="60"/>
      <c r="FC76" s="17"/>
      <c r="FD76" s="17"/>
      <c r="FE76" s="58"/>
      <c r="FF76" s="50"/>
      <c r="FG76" s="50"/>
      <c r="FH76" s="50"/>
      <c r="FI76" s="50"/>
      <c r="FJ76" s="50"/>
      <c r="FK76" s="50"/>
      <c r="FL76" s="59"/>
      <c r="FM76" s="60"/>
      <c r="FN76" s="17"/>
      <c r="FO76" s="17"/>
      <c r="FP76" s="58"/>
      <c r="FQ76" s="50"/>
      <c r="FR76" s="50"/>
      <c r="FS76" s="50"/>
      <c r="FT76" s="50"/>
      <c r="FU76" s="50"/>
      <c r="FV76" s="50"/>
      <c r="FW76" s="59"/>
      <c r="FX76" s="60"/>
      <c r="FY76" s="17"/>
      <c r="FZ76" s="17"/>
      <c r="GA76" s="58"/>
      <c r="GB76" s="50"/>
      <c r="GC76" s="50"/>
      <c r="GD76" s="50"/>
      <c r="GE76" s="50"/>
      <c r="GF76" s="50"/>
      <c r="GG76" s="50"/>
      <c r="GH76" s="59"/>
      <c r="GI76" s="60"/>
      <c r="GJ76" s="17"/>
      <c r="GK76" s="17"/>
      <c r="GL76" s="58"/>
      <c r="GM76" s="50"/>
      <c r="GN76" s="50"/>
      <c r="GO76" s="50"/>
      <c r="GP76" s="50"/>
      <c r="GQ76" s="50"/>
      <c r="GR76" s="50"/>
      <c r="GS76" s="59"/>
      <c r="GT76" s="60"/>
      <c r="GU76" s="17"/>
      <c r="GV76" s="17"/>
      <c r="GW76" s="58"/>
      <c r="GX76" s="50"/>
      <c r="GY76" s="50"/>
      <c r="GZ76" s="50"/>
      <c r="HA76" s="50"/>
      <c r="HB76" s="50"/>
      <c r="HC76" s="50"/>
      <c r="HD76" s="59"/>
      <c r="HE76" s="60"/>
      <c r="HF76" s="17"/>
      <c r="HG76" s="17"/>
      <c r="HH76" s="58"/>
      <c r="HI76" s="50"/>
      <c r="HJ76" s="50"/>
      <c r="HK76" s="50"/>
      <c r="HL76" s="50"/>
      <c r="HM76" s="50"/>
      <c r="HN76" s="50"/>
      <c r="HO76" s="59"/>
      <c r="HP76" s="60"/>
      <c r="HQ76" s="17"/>
      <c r="HR76" s="17"/>
      <c r="HS76" s="58"/>
      <c r="HT76" s="50"/>
      <c r="HU76" s="50"/>
      <c r="HV76" s="50"/>
      <c r="HW76" s="50"/>
      <c r="HX76" s="50"/>
      <c r="HY76" s="50"/>
      <c r="HZ76" s="59"/>
      <c r="IA76" s="60"/>
      <c r="IB76" s="17"/>
      <c r="IC76" s="17"/>
    </row>
    <row r="77" spans="1:237" x14ac:dyDescent="0.3">
      <c r="A77" s="65"/>
      <c r="B77" s="69"/>
      <c r="C77" s="69"/>
      <c r="D77" s="67"/>
      <c r="E77" s="67"/>
      <c r="F77" s="67"/>
      <c r="G77" s="67"/>
      <c r="H77" s="67"/>
      <c r="I77" s="67"/>
      <c r="J77" s="59"/>
      <c r="K77" s="59"/>
      <c r="L77" s="59"/>
      <c r="M77" s="59"/>
      <c r="N77" s="59"/>
      <c r="O77" s="59"/>
      <c r="P77" s="59"/>
      <c r="Q77" s="17"/>
      <c r="R77" s="58"/>
      <c r="S77" s="50"/>
      <c r="T77" s="50"/>
      <c r="U77" s="50"/>
      <c r="V77" s="50"/>
      <c r="W77" s="50"/>
      <c r="X77" s="50"/>
      <c r="Y77" s="59"/>
      <c r="Z77" s="60"/>
      <c r="AA77" s="17"/>
      <c r="AB77" s="17"/>
      <c r="AC77" s="58"/>
      <c r="AD77" s="50"/>
      <c r="AE77" s="50"/>
      <c r="AF77" s="50"/>
      <c r="AG77" s="50"/>
      <c r="AH77" s="50"/>
      <c r="AI77" s="50"/>
      <c r="AJ77" s="59"/>
      <c r="AK77" s="60"/>
      <c r="AL77" s="17"/>
      <c r="AM77" s="17"/>
      <c r="AN77" s="58"/>
      <c r="AO77" s="50"/>
      <c r="AP77" s="50"/>
      <c r="AQ77" s="50"/>
      <c r="AR77" s="50"/>
      <c r="AS77" s="50"/>
      <c r="AT77" s="50"/>
      <c r="AU77" s="59"/>
      <c r="AV77" s="60"/>
      <c r="AW77" s="17"/>
      <c r="AX77" s="17"/>
      <c r="AY77" s="58"/>
      <c r="AZ77" s="50"/>
      <c r="BA77" s="50"/>
      <c r="BB77" s="50"/>
      <c r="BC77" s="50"/>
      <c r="BD77" s="50"/>
      <c r="BE77" s="50"/>
      <c r="BF77" s="59"/>
      <c r="BG77" s="60"/>
      <c r="BH77" s="17"/>
      <c r="BI77" s="17"/>
      <c r="BJ77" s="58"/>
      <c r="BK77" s="50"/>
      <c r="BL77" s="50"/>
      <c r="BM77" s="50"/>
      <c r="BN77" s="50"/>
      <c r="BO77" s="50"/>
      <c r="BP77" s="50"/>
      <c r="BQ77" s="59"/>
      <c r="BR77" s="60"/>
      <c r="BS77" s="17"/>
      <c r="BT77" s="17"/>
      <c r="BU77" s="58"/>
      <c r="BV77" s="50"/>
      <c r="BW77" s="50"/>
      <c r="BX77" s="50"/>
      <c r="BY77" s="50"/>
      <c r="BZ77" s="50"/>
      <c r="CA77" s="50"/>
      <c r="CB77" s="59"/>
      <c r="CC77" s="60"/>
      <c r="CD77" s="17"/>
      <c r="CE77" s="17"/>
      <c r="CF77" s="58"/>
      <c r="CG77" s="50"/>
      <c r="CH77" s="50"/>
      <c r="CI77" s="50"/>
      <c r="CJ77" s="50"/>
      <c r="CK77" s="50"/>
      <c r="CL77" s="50"/>
      <c r="CM77" s="59"/>
      <c r="CN77" s="60"/>
      <c r="CO77" s="17"/>
      <c r="CP77" s="17"/>
      <c r="CQ77" s="58"/>
      <c r="CR77" s="50"/>
      <c r="CS77" s="50"/>
      <c r="CT77" s="50"/>
      <c r="CU77" s="50"/>
      <c r="CV77" s="50"/>
      <c r="CW77" s="50"/>
      <c r="CX77" s="59"/>
      <c r="CY77" s="60"/>
      <c r="CZ77" s="17"/>
      <c r="DA77" s="17"/>
      <c r="DB77" s="58"/>
      <c r="DC77" s="50"/>
      <c r="DD77" s="50"/>
      <c r="DE77" s="50"/>
      <c r="DF77" s="50"/>
      <c r="DG77" s="50"/>
      <c r="DH77" s="50"/>
      <c r="DI77" s="59"/>
      <c r="DJ77" s="60"/>
      <c r="DK77" s="17"/>
      <c r="DL77" s="17"/>
      <c r="DM77" s="58"/>
      <c r="DN77" s="50"/>
      <c r="DO77" s="50"/>
      <c r="DP77" s="50"/>
      <c r="DQ77" s="50"/>
      <c r="DR77" s="50"/>
      <c r="DS77" s="50"/>
      <c r="DT77" s="59"/>
      <c r="DU77" s="60"/>
      <c r="DV77" s="17"/>
      <c r="DW77" s="17"/>
      <c r="DX77" s="58"/>
      <c r="DY77" s="50"/>
      <c r="DZ77" s="50"/>
      <c r="EA77" s="50"/>
      <c r="EB77" s="50"/>
      <c r="EC77" s="50"/>
      <c r="ED77" s="50"/>
      <c r="EE77" s="59"/>
      <c r="EF77" s="60"/>
      <c r="EG77" s="17"/>
      <c r="EH77" s="17"/>
      <c r="EI77" s="58"/>
      <c r="EJ77" s="50"/>
      <c r="EK77" s="50"/>
      <c r="EL77" s="50"/>
      <c r="EM77" s="50"/>
      <c r="EN77" s="50"/>
      <c r="EO77" s="50"/>
      <c r="EP77" s="59"/>
      <c r="EQ77" s="60"/>
      <c r="ER77" s="17"/>
      <c r="ES77" s="17"/>
      <c r="ET77" s="58"/>
      <c r="EU77" s="50"/>
      <c r="EV77" s="50"/>
      <c r="EW77" s="50"/>
      <c r="EX77" s="50"/>
      <c r="EY77" s="50"/>
      <c r="EZ77" s="50"/>
      <c r="FA77" s="59"/>
      <c r="FB77" s="60"/>
      <c r="FC77" s="17"/>
      <c r="FD77" s="17"/>
      <c r="FE77" s="58"/>
      <c r="FF77" s="50"/>
      <c r="FG77" s="50"/>
      <c r="FH77" s="50"/>
      <c r="FI77" s="50"/>
      <c r="FJ77" s="50"/>
      <c r="FK77" s="50"/>
      <c r="FL77" s="59"/>
      <c r="FM77" s="60"/>
      <c r="FN77" s="17"/>
      <c r="FO77" s="17"/>
      <c r="FP77" s="58"/>
      <c r="FQ77" s="50"/>
      <c r="FR77" s="50"/>
      <c r="FS77" s="50"/>
      <c r="FT77" s="50"/>
      <c r="FU77" s="50"/>
      <c r="FV77" s="50"/>
      <c r="FW77" s="59"/>
      <c r="FX77" s="60"/>
      <c r="FY77" s="17"/>
      <c r="FZ77" s="17"/>
      <c r="GA77" s="58"/>
      <c r="GB77" s="50"/>
      <c r="GC77" s="50"/>
      <c r="GD77" s="50"/>
      <c r="GE77" s="50"/>
      <c r="GF77" s="50"/>
      <c r="GG77" s="50"/>
      <c r="GH77" s="59"/>
      <c r="GI77" s="60"/>
      <c r="GJ77" s="17"/>
      <c r="GK77" s="17"/>
      <c r="GL77" s="58"/>
      <c r="GM77" s="50"/>
      <c r="GN77" s="50"/>
      <c r="GO77" s="50"/>
      <c r="GP77" s="50"/>
      <c r="GQ77" s="50"/>
      <c r="GR77" s="50"/>
      <c r="GS77" s="59"/>
      <c r="GT77" s="60"/>
      <c r="GU77" s="17"/>
      <c r="GV77" s="17"/>
      <c r="GW77" s="58"/>
      <c r="GX77" s="50"/>
      <c r="GY77" s="50"/>
      <c r="GZ77" s="50"/>
      <c r="HA77" s="50"/>
      <c r="HB77" s="50"/>
      <c r="HC77" s="50"/>
      <c r="HD77" s="59"/>
      <c r="HE77" s="60"/>
      <c r="HF77" s="17"/>
      <c r="HG77" s="17"/>
      <c r="HH77" s="58"/>
      <c r="HI77" s="50"/>
      <c r="HJ77" s="50"/>
      <c r="HK77" s="50"/>
      <c r="HL77" s="50"/>
      <c r="HM77" s="50"/>
      <c r="HN77" s="50"/>
      <c r="HO77" s="59"/>
      <c r="HP77" s="60"/>
      <c r="HQ77" s="17"/>
      <c r="HR77" s="17"/>
      <c r="HS77" s="58"/>
      <c r="HT77" s="50"/>
      <c r="HU77" s="50"/>
      <c r="HV77" s="50"/>
      <c r="HW77" s="50"/>
      <c r="HX77" s="50"/>
      <c r="HY77" s="50"/>
      <c r="HZ77" s="59"/>
      <c r="IA77" s="60"/>
      <c r="IB77" s="17"/>
      <c r="IC77" s="17"/>
    </row>
    <row r="78" spans="1:237" x14ac:dyDescent="0.3">
      <c r="A78" s="65"/>
      <c r="B78" s="69"/>
      <c r="C78" s="69"/>
      <c r="D78" s="67"/>
      <c r="E78" s="67"/>
      <c r="F78" s="67"/>
      <c r="G78" s="67"/>
      <c r="H78" s="67"/>
      <c r="I78" s="67"/>
      <c r="J78" s="59"/>
      <c r="K78" s="59"/>
      <c r="L78" s="59"/>
      <c r="M78" s="59"/>
      <c r="N78" s="59"/>
      <c r="O78" s="59"/>
      <c r="P78" s="59"/>
      <c r="Q78" s="17"/>
      <c r="R78" s="58"/>
      <c r="S78" s="50"/>
      <c r="T78" s="50"/>
      <c r="U78" s="50"/>
      <c r="V78" s="50"/>
      <c r="W78" s="50"/>
      <c r="X78" s="50"/>
      <c r="Y78" s="59"/>
      <c r="Z78" s="60"/>
      <c r="AA78" s="17"/>
      <c r="AB78" s="17"/>
      <c r="AC78" s="58"/>
      <c r="AD78" s="50"/>
      <c r="AE78" s="50"/>
      <c r="AF78" s="50"/>
      <c r="AG78" s="50"/>
      <c r="AH78" s="50"/>
      <c r="AI78" s="50"/>
      <c r="AJ78" s="59"/>
      <c r="AK78" s="60"/>
      <c r="AL78" s="17"/>
      <c r="AM78" s="17"/>
      <c r="AN78" s="58"/>
      <c r="AO78" s="50"/>
      <c r="AP78" s="50"/>
      <c r="AQ78" s="50"/>
      <c r="AR78" s="50"/>
      <c r="AS78" s="50"/>
      <c r="AT78" s="50"/>
      <c r="AU78" s="59"/>
      <c r="AV78" s="60"/>
      <c r="AW78" s="17"/>
      <c r="AX78" s="17"/>
      <c r="AY78" s="58"/>
      <c r="AZ78" s="50"/>
      <c r="BA78" s="50"/>
      <c r="BB78" s="50"/>
      <c r="BC78" s="50"/>
      <c r="BD78" s="50"/>
      <c r="BE78" s="50"/>
      <c r="BF78" s="59"/>
      <c r="BG78" s="60"/>
      <c r="BH78" s="17"/>
      <c r="BI78" s="17"/>
      <c r="BJ78" s="58"/>
      <c r="BK78" s="50"/>
      <c r="BL78" s="50"/>
      <c r="BM78" s="50"/>
      <c r="BN78" s="50"/>
      <c r="BO78" s="50"/>
      <c r="BP78" s="50"/>
      <c r="BQ78" s="59"/>
      <c r="BR78" s="60"/>
      <c r="BS78" s="17"/>
      <c r="BT78" s="17"/>
      <c r="BU78" s="58"/>
      <c r="BV78" s="50"/>
      <c r="BW78" s="50"/>
      <c r="BX78" s="50"/>
      <c r="BY78" s="50"/>
      <c r="BZ78" s="50"/>
      <c r="CA78" s="50"/>
      <c r="CB78" s="59"/>
      <c r="CC78" s="60"/>
      <c r="CD78" s="17"/>
      <c r="CE78" s="17"/>
      <c r="CF78" s="58"/>
      <c r="CG78" s="50"/>
      <c r="CH78" s="50"/>
      <c r="CI78" s="50"/>
      <c r="CJ78" s="50"/>
      <c r="CK78" s="50"/>
      <c r="CL78" s="50"/>
      <c r="CM78" s="59"/>
      <c r="CN78" s="60"/>
      <c r="CO78" s="17"/>
      <c r="CP78" s="17"/>
      <c r="CQ78" s="58"/>
      <c r="CR78" s="50"/>
      <c r="CS78" s="50"/>
      <c r="CT78" s="50"/>
      <c r="CU78" s="50"/>
      <c r="CV78" s="50"/>
      <c r="CW78" s="50"/>
      <c r="CX78" s="59"/>
      <c r="CY78" s="60"/>
      <c r="CZ78" s="17"/>
      <c r="DA78" s="17"/>
      <c r="DB78" s="58"/>
      <c r="DC78" s="50"/>
      <c r="DD78" s="50"/>
      <c r="DE78" s="50"/>
      <c r="DF78" s="50"/>
      <c r="DG78" s="50"/>
      <c r="DH78" s="50"/>
      <c r="DI78" s="59"/>
      <c r="DJ78" s="60"/>
      <c r="DK78" s="17"/>
      <c r="DL78" s="17"/>
      <c r="DM78" s="58"/>
      <c r="DN78" s="50"/>
      <c r="DO78" s="50"/>
      <c r="DP78" s="50"/>
      <c r="DQ78" s="50"/>
      <c r="DR78" s="50"/>
      <c r="DS78" s="50"/>
      <c r="DT78" s="59"/>
      <c r="DU78" s="60"/>
      <c r="DV78" s="17"/>
      <c r="DW78" s="17"/>
      <c r="DX78" s="58"/>
      <c r="DY78" s="50"/>
      <c r="DZ78" s="50"/>
      <c r="EA78" s="50"/>
      <c r="EB78" s="50"/>
      <c r="EC78" s="50"/>
      <c r="ED78" s="50"/>
      <c r="EE78" s="59"/>
      <c r="EF78" s="60"/>
      <c r="EG78" s="17"/>
      <c r="EH78" s="17"/>
      <c r="EI78" s="58"/>
      <c r="EJ78" s="50"/>
      <c r="EK78" s="50"/>
      <c r="EL78" s="50"/>
      <c r="EM78" s="50"/>
      <c r="EN78" s="50"/>
      <c r="EO78" s="50"/>
      <c r="EP78" s="59"/>
      <c r="EQ78" s="60"/>
      <c r="ER78" s="17"/>
      <c r="ES78" s="17"/>
      <c r="ET78" s="58"/>
      <c r="EU78" s="50"/>
      <c r="EV78" s="50"/>
      <c r="EW78" s="50"/>
      <c r="EX78" s="50"/>
      <c r="EY78" s="50"/>
      <c r="EZ78" s="50"/>
      <c r="FA78" s="59"/>
      <c r="FB78" s="60"/>
      <c r="FC78" s="17"/>
      <c r="FD78" s="17"/>
      <c r="FE78" s="58"/>
      <c r="FF78" s="50"/>
      <c r="FG78" s="50"/>
      <c r="FH78" s="50"/>
      <c r="FI78" s="50"/>
      <c r="FJ78" s="50"/>
      <c r="FK78" s="50"/>
      <c r="FL78" s="59"/>
      <c r="FM78" s="60"/>
      <c r="FN78" s="17"/>
      <c r="FO78" s="17"/>
      <c r="FP78" s="58"/>
      <c r="FQ78" s="50"/>
      <c r="FR78" s="50"/>
      <c r="FS78" s="50"/>
      <c r="FT78" s="50"/>
      <c r="FU78" s="50"/>
      <c r="FV78" s="50"/>
      <c r="FW78" s="59"/>
      <c r="FX78" s="60"/>
      <c r="FY78" s="17"/>
      <c r="FZ78" s="17"/>
      <c r="GA78" s="58"/>
      <c r="GB78" s="50"/>
      <c r="GC78" s="50"/>
      <c r="GD78" s="50"/>
      <c r="GE78" s="50"/>
      <c r="GF78" s="50"/>
      <c r="GG78" s="50"/>
      <c r="GH78" s="59"/>
      <c r="GI78" s="60"/>
      <c r="GJ78" s="17"/>
      <c r="GK78" s="17"/>
      <c r="GL78" s="58"/>
      <c r="GM78" s="50"/>
      <c r="GN78" s="50"/>
      <c r="GO78" s="50"/>
      <c r="GP78" s="50"/>
      <c r="GQ78" s="50"/>
      <c r="GR78" s="50"/>
      <c r="GS78" s="59"/>
      <c r="GT78" s="60"/>
      <c r="GU78" s="17"/>
      <c r="GV78" s="17"/>
      <c r="GW78" s="58"/>
      <c r="GX78" s="50"/>
      <c r="GY78" s="50"/>
      <c r="GZ78" s="50"/>
      <c r="HA78" s="50"/>
      <c r="HB78" s="50"/>
      <c r="HC78" s="50"/>
      <c r="HD78" s="59"/>
      <c r="HE78" s="60"/>
      <c r="HF78" s="17"/>
      <c r="HG78" s="17"/>
      <c r="HH78" s="58"/>
      <c r="HI78" s="50"/>
      <c r="HJ78" s="50"/>
      <c r="HK78" s="50"/>
      <c r="HL78" s="50"/>
      <c r="HM78" s="50"/>
      <c r="HN78" s="50"/>
      <c r="HO78" s="59"/>
      <c r="HP78" s="60"/>
      <c r="HQ78" s="17"/>
      <c r="HR78" s="17"/>
      <c r="HS78" s="58"/>
      <c r="HT78" s="50"/>
      <c r="HU78" s="50"/>
      <c r="HV78" s="50"/>
      <c r="HW78" s="50"/>
      <c r="HX78" s="50"/>
      <c r="HY78" s="50"/>
      <c r="HZ78" s="59"/>
      <c r="IA78" s="60"/>
      <c r="IB78" s="17"/>
      <c r="IC78" s="17"/>
    </row>
    <row r="79" spans="1:237" x14ac:dyDescent="0.3">
      <c r="A79" s="65"/>
      <c r="B79" s="66"/>
      <c r="C79" s="66"/>
      <c r="D79" s="67"/>
      <c r="E79" s="67"/>
      <c r="F79" s="67"/>
      <c r="G79" s="67"/>
      <c r="H79" s="67"/>
      <c r="I79" s="67"/>
      <c r="J79" s="59"/>
      <c r="K79" s="59"/>
      <c r="L79" s="59"/>
      <c r="M79" s="59"/>
      <c r="N79" s="59"/>
      <c r="O79" s="59"/>
      <c r="P79" s="59"/>
      <c r="Q79" s="17"/>
      <c r="R79" s="58"/>
      <c r="S79" s="50"/>
      <c r="T79" s="50"/>
      <c r="U79" s="50"/>
      <c r="V79" s="50"/>
      <c r="W79" s="50"/>
      <c r="X79" s="50"/>
      <c r="Y79" s="59"/>
      <c r="Z79" s="60"/>
      <c r="AA79" s="17"/>
      <c r="AB79" s="17"/>
      <c r="AC79" s="58"/>
      <c r="AD79" s="50"/>
      <c r="AE79" s="50"/>
      <c r="AF79" s="50"/>
      <c r="AG79" s="50"/>
      <c r="AH79" s="50"/>
      <c r="AI79" s="50"/>
      <c r="AJ79" s="59"/>
      <c r="AK79" s="60"/>
      <c r="AL79" s="17"/>
      <c r="AM79" s="17"/>
      <c r="AN79" s="58"/>
      <c r="AO79" s="50"/>
      <c r="AP79" s="50"/>
      <c r="AQ79" s="50"/>
      <c r="AR79" s="50"/>
      <c r="AS79" s="50"/>
      <c r="AT79" s="50"/>
      <c r="AU79" s="59"/>
      <c r="AV79" s="60"/>
      <c r="AW79" s="17"/>
      <c r="AX79" s="17"/>
      <c r="AY79" s="58"/>
      <c r="AZ79" s="50"/>
      <c r="BA79" s="50"/>
      <c r="BB79" s="50"/>
      <c r="BC79" s="50"/>
      <c r="BD79" s="50"/>
      <c r="BE79" s="50"/>
      <c r="BF79" s="59"/>
      <c r="BG79" s="60"/>
      <c r="BH79" s="17"/>
      <c r="BI79" s="17"/>
      <c r="BJ79" s="58"/>
      <c r="BK79" s="50"/>
      <c r="BL79" s="50"/>
      <c r="BM79" s="50"/>
      <c r="BN79" s="50"/>
      <c r="BO79" s="50"/>
      <c r="BP79" s="50"/>
      <c r="BQ79" s="59"/>
      <c r="BR79" s="60"/>
      <c r="BS79" s="17"/>
      <c r="BT79" s="17"/>
      <c r="BU79" s="58"/>
      <c r="BV79" s="50"/>
      <c r="BW79" s="50"/>
      <c r="BX79" s="50"/>
      <c r="BY79" s="50"/>
      <c r="BZ79" s="50"/>
      <c r="CA79" s="50"/>
      <c r="CB79" s="59"/>
      <c r="CC79" s="60"/>
      <c r="CD79" s="17"/>
      <c r="CE79" s="17"/>
      <c r="CF79" s="58"/>
      <c r="CG79" s="50"/>
      <c r="CH79" s="50"/>
      <c r="CI79" s="50"/>
      <c r="CJ79" s="50"/>
      <c r="CK79" s="50"/>
      <c r="CL79" s="50"/>
      <c r="CM79" s="59"/>
      <c r="CN79" s="60"/>
      <c r="CO79" s="17"/>
      <c r="CP79" s="17"/>
      <c r="CQ79" s="58"/>
      <c r="CR79" s="50"/>
      <c r="CS79" s="50"/>
      <c r="CT79" s="50"/>
      <c r="CU79" s="50"/>
      <c r="CV79" s="50"/>
      <c r="CW79" s="50"/>
      <c r="CX79" s="59"/>
      <c r="CY79" s="60"/>
      <c r="CZ79" s="17"/>
      <c r="DA79" s="17"/>
      <c r="DB79" s="58"/>
      <c r="DC79" s="50"/>
      <c r="DD79" s="50"/>
      <c r="DE79" s="50"/>
      <c r="DF79" s="50"/>
      <c r="DG79" s="50"/>
      <c r="DH79" s="50"/>
      <c r="DI79" s="59"/>
      <c r="DJ79" s="60"/>
      <c r="DK79" s="17"/>
      <c r="DL79" s="17"/>
      <c r="DM79" s="58"/>
      <c r="DN79" s="50"/>
      <c r="DO79" s="50"/>
      <c r="DP79" s="50"/>
      <c r="DQ79" s="50"/>
      <c r="DR79" s="50"/>
      <c r="DS79" s="50"/>
      <c r="DT79" s="59"/>
      <c r="DU79" s="60"/>
      <c r="DV79" s="17"/>
      <c r="DW79" s="17"/>
      <c r="DX79" s="58"/>
      <c r="DY79" s="50"/>
      <c r="DZ79" s="50"/>
      <c r="EA79" s="50"/>
      <c r="EB79" s="50"/>
      <c r="EC79" s="50"/>
      <c r="ED79" s="50"/>
      <c r="EE79" s="59"/>
      <c r="EF79" s="60"/>
      <c r="EG79" s="17"/>
      <c r="EH79" s="17"/>
      <c r="EI79" s="58"/>
      <c r="EJ79" s="50"/>
      <c r="EK79" s="50"/>
      <c r="EL79" s="50"/>
      <c r="EM79" s="50"/>
      <c r="EN79" s="50"/>
      <c r="EO79" s="50"/>
      <c r="EP79" s="59"/>
      <c r="EQ79" s="60"/>
      <c r="ER79" s="17"/>
      <c r="ES79" s="17"/>
      <c r="ET79" s="58"/>
      <c r="EU79" s="50"/>
      <c r="EV79" s="50"/>
      <c r="EW79" s="50"/>
      <c r="EX79" s="50"/>
      <c r="EY79" s="50"/>
      <c r="EZ79" s="50"/>
      <c r="FA79" s="59"/>
      <c r="FB79" s="60"/>
      <c r="FC79" s="17"/>
      <c r="FD79" s="17"/>
      <c r="FE79" s="58"/>
      <c r="FF79" s="50"/>
      <c r="FG79" s="50"/>
      <c r="FH79" s="50"/>
      <c r="FI79" s="50"/>
      <c r="FJ79" s="50"/>
      <c r="FK79" s="50"/>
      <c r="FL79" s="59"/>
      <c r="FM79" s="60"/>
      <c r="FN79" s="17"/>
      <c r="FO79" s="17"/>
      <c r="FP79" s="58"/>
      <c r="FQ79" s="50"/>
      <c r="FR79" s="50"/>
      <c r="FS79" s="50"/>
      <c r="FT79" s="50"/>
      <c r="FU79" s="50"/>
      <c r="FV79" s="50"/>
      <c r="FW79" s="59"/>
      <c r="FX79" s="60"/>
      <c r="FY79" s="17"/>
      <c r="FZ79" s="17"/>
      <c r="GA79" s="58"/>
      <c r="GB79" s="50"/>
      <c r="GC79" s="50"/>
      <c r="GD79" s="50"/>
      <c r="GE79" s="50"/>
      <c r="GF79" s="50"/>
      <c r="GG79" s="50"/>
      <c r="GH79" s="59"/>
      <c r="GI79" s="60"/>
      <c r="GJ79" s="17"/>
      <c r="GK79" s="17"/>
      <c r="GL79" s="58"/>
      <c r="GM79" s="50"/>
      <c r="GN79" s="50"/>
      <c r="GO79" s="50"/>
      <c r="GP79" s="50"/>
      <c r="GQ79" s="50"/>
      <c r="GR79" s="50"/>
      <c r="GS79" s="59"/>
      <c r="GT79" s="60"/>
      <c r="GU79" s="17"/>
      <c r="GV79" s="17"/>
      <c r="GW79" s="58"/>
      <c r="GX79" s="50"/>
      <c r="GY79" s="50"/>
      <c r="GZ79" s="50"/>
      <c r="HA79" s="50"/>
      <c r="HB79" s="50"/>
      <c r="HC79" s="50"/>
      <c r="HD79" s="59"/>
      <c r="HE79" s="60"/>
      <c r="HF79" s="17"/>
      <c r="HG79" s="17"/>
      <c r="HH79" s="58"/>
      <c r="HI79" s="50"/>
      <c r="HJ79" s="50"/>
      <c r="HK79" s="50"/>
      <c r="HL79" s="50"/>
      <c r="HM79" s="50"/>
      <c r="HN79" s="50"/>
      <c r="HO79" s="59"/>
      <c r="HP79" s="60"/>
      <c r="HQ79" s="17"/>
      <c r="HR79" s="17"/>
      <c r="HS79" s="58"/>
      <c r="HT79" s="50"/>
      <c r="HU79" s="50"/>
      <c r="HV79" s="50"/>
      <c r="HW79" s="50"/>
      <c r="HX79" s="50"/>
      <c r="HY79" s="50"/>
      <c r="HZ79" s="59"/>
      <c r="IA79" s="60"/>
      <c r="IB79" s="17"/>
      <c r="IC79" s="17"/>
    </row>
    <row r="80" spans="1:237" x14ac:dyDescent="0.3">
      <c r="A80" s="65"/>
      <c r="B80" s="66"/>
      <c r="C80" s="66"/>
      <c r="D80" s="67"/>
      <c r="E80" s="67"/>
      <c r="F80" s="67"/>
      <c r="G80" s="67"/>
      <c r="H80" s="67"/>
      <c r="I80" s="67"/>
      <c r="J80" s="59"/>
      <c r="K80" s="59"/>
      <c r="L80" s="59"/>
      <c r="M80" s="59"/>
      <c r="N80" s="59"/>
      <c r="O80" s="59"/>
      <c r="P80" s="59"/>
      <c r="Q80" s="17"/>
      <c r="R80" s="58"/>
      <c r="S80" s="50"/>
      <c r="T80" s="50"/>
      <c r="U80" s="50"/>
      <c r="V80" s="50"/>
      <c r="W80" s="50"/>
      <c r="X80" s="50"/>
      <c r="Y80" s="59"/>
      <c r="Z80" s="60"/>
      <c r="AA80" s="17"/>
      <c r="AB80" s="17"/>
      <c r="AC80" s="58"/>
      <c r="AD80" s="50"/>
      <c r="AE80" s="50"/>
      <c r="AF80" s="50"/>
      <c r="AG80" s="50"/>
      <c r="AH80" s="50"/>
      <c r="AI80" s="50"/>
      <c r="AJ80" s="59"/>
      <c r="AK80" s="60"/>
      <c r="AL80" s="17"/>
      <c r="AM80" s="17"/>
      <c r="AN80" s="58"/>
      <c r="AO80" s="50"/>
      <c r="AP80" s="50"/>
      <c r="AQ80" s="50"/>
      <c r="AR80" s="50"/>
      <c r="AS80" s="50"/>
      <c r="AT80" s="50"/>
      <c r="AU80" s="59"/>
      <c r="AV80" s="60"/>
      <c r="AW80" s="17"/>
      <c r="AX80" s="17"/>
      <c r="AY80" s="58"/>
      <c r="AZ80" s="50"/>
      <c r="BA80" s="50"/>
      <c r="BB80" s="50"/>
      <c r="BC80" s="50"/>
      <c r="BD80" s="50"/>
      <c r="BE80" s="50"/>
      <c r="BF80" s="59"/>
      <c r="BG80" s="60"/>
      <c r="BH80" s="17"/>
      <c r="BI80" s="17"/>
      <c r="BJ80" s="58"/>
      <c r="BK80" s="50"/>
      <c r="BL80" s="50"/>
      <c r="BM80" s="50"/>
      <c r="BN80" s="50"/>
      <c r="BO80" s="50"/>
      <c r="BP80" s="50"/>
      <c r="BQ80" s="59"/>
      <c r="BR80" s="60"/>
      <c r="BS80" s="17"/>
      <c r="BT80" s="17"/>
      <c r="BU80" s="58"/>
      <c r="BV80" s="50"/>
      <c r="BW80" s="50"/>
      <c r="BX80" s="50"/>
      <c r="BY80" s="50"/>
      <c r="BZ80" s="50"/>
      <c r="CA80" s="50"/>
      <c r="CB80" s="59"/>
      <c r="CC80" s="60"/>
      <c r="CD80" s="17"/>
      <c r="CE80" s="17"/>
      <c r="CF80" s="58"/>
      <c r="CG80" s="50"/>
      <c r="CH80" s="50"/>
      <c r="CI80" s="50"/>
      <c r="CJ80" s="50"/>
      <c r="CK80" s="50"/>
      <c r="CL80" s="50"/>
      <c r="CM80" s="59"/>
      <c r="CN80" s="60"/>
      <c r="CO80" s="17"/>
      <c r="CP80" s="17"/>
      <c r="CQ80" s="58"/>
      <c r="CR80" s="50"/>
      <c r="CS80" s="50"/>
      <c r="CT80" s="50"/>
      <c r="CU80" s="50"/>
      <c r="CV80" s="50"/>
      <c r="CW80" s="50"/>
      <c r="CX80" s="59"/>
      <c r="CY80" s="60"/>
      <c r="CZ80" s="17"/>
      <c r="DA80" s="17"/>
      <c r="DB80" s="58"/>
      <c r="DC80" s="50"/>
      <c r="DD80" s="50"/>
      <c r="DE80" s="50"/>
      <c r="DF80" s="50"/>
      <c r="DG80" s="50"/>
      <c r="DH80" s="50"/>
      <c r="DI80" s="59"/>
      <c r="DJ80" s="60"/>
      <c r="DK80" s="17"/>
      <c r="DL80" s="17"/>
      <c r="DM80" s="58"/>
      <c r="DN80" s="50"/>
      <c r="DO80" s="50"/>
      <c r="DP80" s="50"/>
      <c r="DQ80" s="50"/>
      <c r="DR80" s="50"/>
      <c r="DS80" s="50"/>
      <c r="DT80" s="59"/>
      <c r="DU80" s="60"/>
      <c r="DV80" s="17"/>
      <c r="DW80" s="17"/>
      <c r="DX80" s="58"/>
      <c r="DY80" s="50"/>
      <c r="DZ80" s="50"/>
      <c r="EA80" s="50"/>
      <c r="EB80" s="50"/>
      <c r="EC80" s="50"/>
      <c r="ED80" s="50"/>
      <c r="EE80" s="59"/>
      <c r="EF80" s="60"/>
      <c r="EG80" s="17"/>
      <c r="EH80" s="17"/>
      <c r="EI80" s="58"/>
      <c r="EJ80" s="50"/>
      <c r="EK80" s="50"/>
      <c r="EL80" s="50"/>
      <c r="EM80" s="50"/>
      <c r="EN80" s="50"/>
      <c r="EO80" s="50"/>
      <c r="EP80" s="59"/>
      <c r="EQ80" s="60"/>
      <c r="ER80" s="17"/>
      <c r="ES80" s="17"/>
      <c r="ET80" s="58"/>
      <c r="EU80" s="50"/>
      <c r="EV80" s="50"/>
      <c r="EW80" s="50"/>
      <c r="EX80" s="50"/>
      <c r="EY80" s="50"/>
      <c r="EZ80" s="50"/>
      <c r="FA80" s="59"/>
      <c r="FB80" s="60"/>
      <c r="FC80" s="17"/>
      <c r="FD80" s="17"/>
      <c r="FE80" s="58"/>
      <c r="FF80" s="50"/>
      <c r="FG80" s="50"/>
      <c r="FH80" s="50"/>
      <c r="FI80" s="50"/>
      <c r="FJ80" s="50"/>
      <c r="FK80" s="50"/>
      <c r="FL80" s="59"/>
      <c r="FM80" s="60"/>
      <c r="FN80" s="17"/>
      <c r="FO80" s="17"/>
      <c r="FP80" s="58"/>
      <c r="FQ80" s="50"/>
      <c r="FR80" s="50"/>
      <c r="FS80" s="50"/>
      <c r="FT80" s="50"/>
      <c r="FU80" s="50"/>
      <c r="FV80" s="50"/>
      <c r="FW80" s="59"/>
      <c r="FX80" s="60"/>
      <c r="FY80" s="17"/>
      <c r="FZ80" s="17"/>
      <c r="GA80" s="58"/>
      <c r="GB80" s="50"/>
      <c r="GC80" s="50"/>
      <c r="GD80" s="50"/>
      <c r="GE80" s="50"/>
      <c r="GF80" s="50"/>
      <c r="GG80" s="50"/>
      <c r="GH80" s="59"/>
      <c r="GI80" s="60"/>
      <c r="GJ80" s="17"/>
      <c r="GK80" s="17"/>
      <c r="GL80" s="58"/>
      <c r="GM80" s="50"/>
      <c r="GN80" s="50"/>
      <c r="GO80" s="50"/>
      <c r="GP80" s="50"/>
      <c r="GQ80" s="50"/>
      <c r="GR80" s="50"/>
      <c r="GS80" s="59"/>
      <c r="GT80" s="60"/>
      <c r="GU80" s="17"/>
      <c r="GV80" s="17"/>
      <c r="GW80" s="58"/>
      <c r="GX80" s="50"/>
      <c r="GY80" s="50"/>
      <c r="GZ80" s="50"/>
      <c r="HA80" s="50"/>
      <c r="HB80" s="50"/>
      <c r="HC80" s="50"/>
      <c r="HD80" s="59"/>
      <c r="HE80" s="60"/>
      <c r="HF80" s="17"/>
      <c r="HG80" s="17"/>
      <c r="HH80" s="58"/>
      <c r="HI80" s="50"/>
      <c r="HJ80" s="50"/>
      <c r="HK80" s="50"/>
      <c r="HL80" s="50"/>
      <c r="HM80" s="50"/>
      <c r="HN80" s="50"/>
      <c r="HO80" s="59"/>
      <c r="HP80" s="60"/>
      <c r="HQ80" s="17"/>
      <c r="HR80" s="17"/>
      <c r="HS80" s="58"/>
      <c r="HT80" s="50"/>
      <c r="HU80" s="50"/>
      <c r="HV80" s="50"/>
      <c r="HW80" s="50"/>
      <c r="HX80" s="50"/>
      <c r="HY80" s="50"/>
      <c r="HZ80" s="59"/>
      <c r="IA80" s="60"/>
      <c r="IB80" s="17"/>
      <c r="IC80" s="17"/>
    </row>
    <row r="81" spans="1:237" x14ac:dyDescent="0.3">
      <c r="A81" s="65"/>
      <c r="B81" s="66"/>
      <c r="C81" s="66"/>
      <c r="D81" s="67"/>
      <c r="E81" s="67"/>
      <c r="F81" s="67"/>
      <c r="G81" s="67"/>
      <c r="H81" s="67"/>
      <c r="I81" s="67"/>
      <c r="J81" s="59"/>
      <c r="K81" s="59"/>
      <c r="L81" s="59"/>
      <c r="M81" s="59"/>
      <c r="N81" s="59"/>
      <c r="O81" s="59"/>
      <c r="P81" s="59"/>
      <c r="Q81" s="17"/>
      <c r="R81" s="58"/>
      <c r="S81" s="50"/>
      <c r="T81" s="50"/>
      <c r="U81" s="50"/>
      <c r="V81" s="50"/>
      <c r="W81" s="50"/>
      <c r="X81" s="50"/>
      <c r="Y81" s="59"/>
      <c r="Z81" s="60"/>
      <c r="AA81" s="17"/>
      <c r="AB81" s="17"/>
      <c r="AC81" s="58"/>
      <c r="AD81" s="50"/>
      <c r="AE81" s="50"/>
      <c r="AF81" s="50"/>
      <c r="AG81" s="50"/>
      <c r="AH81" s="50"/>
      <c r="AI81" s="50"/>
      <c r="AJ81" s="59"/>
      <c r="AK81" s="60"/>
      <c r="AL81" s="17"/>
      <c r="AM81" s="17"/>
      <c r="AN81" s="58"/>
      <c r="AO81" s="50"/>
      <c r="AP81" s="50"/>
      <c r="AQ81" s="50"/>
      <c r="AR81" s="50"/>
      <c r="AS81" s="50"/>
      <c r="AT81" s="50"/>
      <c r="AU81" s="59"/>
      <c r="AV81" s="60"/>
      <c r="AW81" s="17"/>
      <c r="AX81" s="17"/>
      <c r="AY81" s="58"/>
      <c r="AZ81" s="50"/>
      <c r="BA81" s="50"/>
      <c r="BB81" s="50"/>
      <c r="BC81" s="50"/>
      <c r="BD81" s="50"/>
      <c r="BE81" s="50"/>
      <c r="BF81" s="59"/>
      <c r="BG81" s="60"/>
      <c r="BH81" s="17"/>
      <c r="BI81" s="17"/>
      <c r="BJ81" s="58"/>
      <c r="BK81" s="50"/>
      <c r="BL81" s="50"/>
      <c r="BM81" s="50"/>
      <c r="BN81" s="50"/>
      <c r="BO81" s="50"/>
      <c r="BP81" s="50"/>
      <c r="BQ81" s="59"/>
      <c r="BR81" s="60"/>
      <c r="BS81" s="17"/>
      <c r="BT81" s="17"/>
      <c r="BU81" s="58"/>
      <c r="BV81" s="50"/>
      <c r="BW81" s="50"/>
      <c r="BX81" s="50"/>
      <c r="BY81" s="50"/>
      <c r="BZ81" s="50"/>
      <c r="CA81" s="50"/>
      <c r="CB81" s="59"/>
      <c r="CC81" s="60"/>
      <c r="CD81" s="17"/>
      <c r="CE81" s="17"/>
      <c r="CF81" s="58"/>
      <c r="CG81" s="50"/>
      <c r="CH81" s="50"/>
      <c r="CI81" s="50"/>
      <c r="CJ81" s="50"/>
      <c r="CK81" s="50"/>
      <c r="CL81" s="50"/>
      <c r="CM81" s="59"/>
      <c r="CN81" s="60"/>
      <c r="CO81" s="17"/>
      <c r="CP81" s="17"/>
      <c r="CQ81" s="58"/>
      <c r="CR81" s="50"/>
      <c r="CS81" s="50"/>
      <c r="CT81" s="50"/>
      <c r="CU81" s="50"/>
      <c r="CV81" s="50"/>
      <c r="CW81" s="50"/>
      <c r="CX81" s="59"/>
      <c r="CY81" s="60"/>
      <c r="CZ81" s="17"/>
      <c r="DA81" s="17"/>
      <c r="DB81" s="58"/>
      <c r="DC81" s="50"/>
      <c r="DD81" s="50"/>
      <c r="DE81" s="50"/>
      <c r="DF81" s="50"/>
      <c r="DG81" s="50"/>
      <c r="DH81" s="50"/>
      <c r="DI81" s="59"/>
      <c r="DJ81" s="60"/>
      <c r="DK81" s="17"/>
      <c r="DL81" s="17"/>
      <c r="DM81" s="58"/>
      <c r="DN81" s="50"/>
      <c r="DO81" s="50"/>
      <c r="DP81" s="50"/>
      <c r="DQ81" s="50"/>
      <c r="DR81" s="50"/>
      <c r="DS81" s="50"/>
      <c r="DT81" s="59"/>
      <c r="DU81" s="60"/>
      <c r="DV81" s="17"/>
      <c r="DW81" s="17"/>
      <c r="DX81" s="58"/>
      <c r="DY81" s="50"/>
      <c r="DZ81" s="50"/>
      <c r="EA81" s="50"/>
      <c r="EB81" s="50"/>
      <c r="EC81" s="50"/>
      <c r="ED81" s="50"/>
      <c r="EE81" s="59"/>
      <c r="EF81" s="60"/>
      <c r="EG81" s="17"/>
      <c r="EH81" s="17"/>
      <c r="EI81" s="58"/>
      <c r="EJ81" s="50"/>
      <c r="EK81" s="50"/>
      <c r="EL81" s="50"/>
      <c r="EM81" s="50"/>
      <c r="EN81" s="50"/>
      <c r="EO81" s="50"/>
      <c r="EP81" s="59"/>
      <c r="EQ81" s="60"/>
      <c r="ER81" s="17"/>
      <c r="ES81" s="17"/>
      <c r="ET81" s="58"/>
      <c r="EU81" s="50"/>
      <c r="EV81" s="50"/>
      <c r="EW81" s="50"/>
      <c r="EX81" s="50"/>
      <c r="EY81" s="50"/>
      <c r="EZ81" s="50"/>
      <c r="FA81" s="59"/>
      <c r="FB81" s="60"/>
      <c r="FC81" s="17"/>
      <c r="FD81" s="17"/>
      <c r="FE81" s="58"/>
      <c r="FF81" s="50"/>
      <c r="FG81" s="50"/>
      <c r="FH81" s="50"/>
      <c r="FI81" s="50"/>
      <c r="FJ81" s="50"/>
      <c r="FK81" s="50"/>
      <c r="FL81" s="59"/>
      <c r="FM81" s="60"/>
      <c r="FN81" s="17"/>
      <c r="FO81" s="17"/>
      <c r="FP81" s="58"/>
      <c r="FQ81" s="50"/>
      <c r="FR81" s="50"/>
      <c r="FS81" s="50"/>
      <c r="FT81" s="50"/>
      <c r="FU81" s="50"/>
      <c r="FV81" s="50"/>
      <c r="FW81" s="59"/>
      <c r="FX81" s="60"/>
      <c r="FY81" s="17"/>
      <c r="FZ81" s="17"/>
      <c r="GA81" s="58"/>
      <c r="GB81" s="50"/>
      <c r="GC81" s="50"/>
      <c r="GD81" s="50"/>
      <c r="GE81" s="50"/>
      <c r="GF81" s="50"/>
      <c r="GG81" s="50"/>
      <c r="GH81" s="59"/>
      <c r="GI81" s="60"/>
      <c r="GJ81" s="17"/>
      <c r="GK81" s="17"/>
      <c r="GL81" s="58"/>
      <c r="GM81" s="50"/>
      <c r="GN81" s="50"/>
      <c r="GO81" s="50"/>
      <c r="GP81" s="50"/>
      <c r="GQ81" s="50"/>
      <c r="GR81" s="50"/>
      <c r="GS81" s="59"/>
      <c r="GT81" s="60"/>
      <c r="GU81" s="17"/>
      <c r="GV81" s="17"/>
      <c r="GW81" s="58"/>
      <c r="GX81" s="50"/>
      <c r="GY81" s="50"/>
      <c r="GZ81" s="50"/>
      <c r="HA81" s="50"/>
      <c r="HB81" s="50"/>
      <c r="HC81" s="50"/>
      <c r="HD81" s="59"/>
      <c r="HE81" s="60"/>
      <c r="HF81" s="17"/>
      <c r="HG81" s="17"/>
      <c r="HH81" s="58"/>
      <c r="HI81" s="50"/>
      <c r="HJ81" s="50"/>
      <c r="HK81" s="50"/>
      <c r="HL81" s="50"/>
      <c r="HM81" s="50"/>
      <c r="HN81" s="50"/>
      <c r="HO81" s="59"/>
      <c r="HP81" s="60"/>
      <c r="HQ81" s="17"/>
      <c r="HR81" s="17"/>
      <c r="HS81" s="58"/>
      <c r="HT81" s="50"/>
      <c r="HU81" s="50"/>
      <c r="HV81" s="50"/>
      <c r="HW81" s="50"/>
      <c r="HX81" s="50"/>
      <c r="HY81" s="50"/>
      <c r="HZ81" s="59"/>
      <c r="IA81" s="60"/>
      <c r="IB81" s="17"/>
      <c r="IC81" s="17"/>
    </row>
    <row r="82" spans="1:237" x14ac:dyDescent="0.3">
      <c r="A82" s="65"/>
      <c r="B82" s="69"/>
      <c r="C82" s="69"/>
      <c r="D82" s="67"/>
      <c r="E82" s="67"/>
      <c r="F82" s="67"/>
      <c r="G82" s="67"/>
      <c r="H82" s="67"/>
      <c r="I82" s="67"/>
      <c r="J82" s="59"/>
      <c r="K82" s="59"/>
      <c r="L82" s="59"/>
      <c r="M82" s="59"/>
      <c r="N82" s="59"/>
      <c r="O82" s="59"/>
      <c r="P82" s="59"/>
      <c r="Q82" s="17"/>
      <c r="R82" s="58"/>
      <c r="S82" s="50"/>
      <c r="T82" s="50"/>
      <c r="U82" s="50"/>
      <c r="V82" s="50"/>
      <c r="W82" s="50"/>
      <c r="X82" s="50"/>
      <c r="Y82" s="59"/>
      <c r="Z82" s="60"/>
      <c r="AA82" s="17"/>
      <c r="AB82" s="17"/>
      <c r="AC82" s="58"/>
      <c r="AD82" s="50"/>
      <c r="AE82" s="50"/>
      <c r="AF82" s="50"/>
      <c r="AG82" s="50"/>
      <c r="AH82" s="50"/>
      <c r="AI82" s="50"/>
      <c r="AJ82" s="59"/>
      <c r="AK82" s="60"/>
      <c r="AL82" s="17"/>
      <c r="AM82" s="17"/>
      <c r="AN82" s="58"/>
      <c r="AO82" s="50"/>
      <c r="AP82" s="50"/>
      <c r="AQ82" s="50"/>
      <c r="AR82" s="50"/>
      <c r="AS82" s="50"/>
      <c r="AT82" s="50"/>
      <c r="AU82" s="59"/>
      <c r="AV82" s="60"/>
      <c r="AW82" s="17"/>
      <c r="AX82" s="17"/>
      <c r="AY82" s="58"/>
      <c r="AZ82" s="50"/>
      <c r="BA82" s="50"/>
      <c r="BB82" s="50"/>
      <c r="BC82" s="50"/>
      <c r="BD82" s="50"/>
      <c r="BE82" s="50"/>
      <c r="BF82" s="59"/>
      <c r="BG82" s="60"/>
      <c r="BH82" s="17"/>
      <c r="BI82" s="17"/>
      <c r="BJ82" s="58"/>
      <c r="BK82" s="50"/>
      <c r="BL82" s="50"/>
      <c r="BM82" s="50"/>
      <c r="BN82" s="50"/>
      <c r="BO82" s="50"/>
      <c r="BP82" s="50"/>
      <c r="BQ82" s="59"/>
      <c r="BR82" s="60"/>
      <c r="BS82" s="17"/>
      <c r="BT82" s="17"/>
      <c r="BU82" s="58"/>
      <c r="BV82" s="50"/>
      <c r="BW82" s="50"/>
      <c r="BX82" s="50"/>
      <c r="BY82" s="50"/>
      <c r="BZ82" s="50"/>
      <c r="CA82" s="50"/>
      <c r="CB82" s="59"/>
      <c r="CC82" s="60"/>
      <c r="CD82" s="17"/>
      <c r="CE82" s="17"/>
      <c r="CF82" s="58"/>
      <c r="CG82" s="50"/>
      <c r="CH82" s="50"/>
      <c r="CI82" s="50"/>
      <c r="CJ82" s="50"/>
      <c r="CK82" s="50"/>
      <c r="CL82" s="50"/>
      <c r="CM82" s="59"/>
      <c r="CN82" s="60"/>
      <c r="CO82" s="17"/>
      <c r="CP82" s="17"/>
      <c r="CQ82" s="58"/>
      <c r="CR82" s="50"/>
      <c r="CS82" s="50"/>
      <c r="CT82" s="50"/>
      <c r="CU82" s="50"/>
      <c r="CV82" s="50"/>
      <c r="CW82" s="50"/>
      <c r="CX82" s="59"/>
      <c r="CY82" s="60"/>
      <c r="CZ82" s="17"/>
      <c r="DA82" s="17"/>
      <c r="DB82" s="58"/>
      <c r="DC82" s="50"/>
      <c r="DD82" s="50"/>
      <c r="DE82" s="50"/>
      <c r="DF82" s="50"/>
      <c r="DG82" s="50"/>
      <c r="DH82" s="50"/>
      <c r="DI82" s="59"/>
      <c r="DJ82" s="60"/>
      <c r="DK82" s="17"/>
      <c r="DL82" s="17"/>
      <c r="DM82" s="58"/>
      <c r="DN82" s="50"/>
      <c r="DO82" s="50"/>
      <c r="DP82" s="50"/>
      <c r="DQ82" s="50"/>
      <c r="DR82" s="50"/>
      <c r="DS82" s="50"/>
      <c r="DT82" s="59"/>
      <c r="DU82" s="60"/>
      <c r="DV82" s="17"/>
      <c r="DW82" s="17"/>
      <c r="DX82" s="58"/>
      <c r="DY82" s="50"/>
      <c r="DZ82" s="50"/>
      <c r="EA82" s="50"/>
      <c r="EB82" s="50"/>
      <c r="EC82" s="50"/>
      <c r="ED82" s="50"/>
      <c r="EE82" s="59"/>
      <c r="EF82" s="60"/>
      <c r="EG82" s="17"/>
      <c r="EH82" s="17"/>
      <c r="EI82" s="58"/>
      <c r="EJ82" s="50"/>
      <c r="EK82" s="50"/>
      <c r="EL82" s="50"/>
      <c r="EM82" s="50"/>
      <c r="EN82" s="50"/>
      <c r="EO82" s="50"/>
      <c r="EP82" s="59"/>
      <c r="EQ82" s="60"/>
      <c r="ER82" s="17"/>
      <c r="ES82" s="17"/>
      <c r="ET82" s="58"/>
      <c r="EU82" s="50"/>
      <c r="EV82" s="50"/>
      <c r="EW82" s="50"/>
      <c r="EX82" s="50"/>
      <c r="EY82" s="50"/>
      <c r="EZ82" s="50"/>
      <c r="FA82" s="59"/>
      <c r="FB82" s="60"/>
      <c r="FC82" s="17"/>
      <c r="FD82" s="17"/>
      <c r="FE82" s="58"/>
      <c r="FF82" s="50"/>
      <c r="FG82" s="50"/>
      <c r="FH82" s="50"/>
      <c r="FI82" s="50"/>
      <c r="FJ82" s="50"/>
      <c r="FK82" s="50"/>
      <c r="FL82" s="59"/>
      <c r="FM82" s="60"/>
      <c r="FN82" s="17"/>
      <c r="FO82" s="17"/>
      <c r="FP82" s="58"/>
      <c r="FQ82" s="50"/>
      <c r="FR82" s="50"/>
      <c r="FS82" s="50"/>
      <c r="FT82" s="50"/>
      <c r="FU82" s="50"/>
      <c r="FV82" s="50"/>
      <c r="FW82" s="59"/>
      <c r="FX82" s="60"/>
      <c r="FY82" s="17"/>
      <c r="FZ82" s="17"/>
      <c r="GA82" s="58"/>
      <c r="GB82" s="50"/>
      <c r="GC82" s="50"/>
      <c r="GD82" s="50"/>
      <c r="GE82" s="50"/>
      <c r="GF82" s="50"/>
      <c r="GG82" s="50"/>
      <c r="GH82" s="59"/>
      <c r="GI82" s="60"/>
      <c r="GJ82" s="17"/>
      <c r="GK82" s="17"/>
      <c r="GL82" s="58"/>
      <c r="GM82" s="50"/>
      <c r="GN82" s="50"/>
      <c r="GO82" s="50"/>
      <c r="GP82" s="50"/>
      <c r="GQ82" s="50"/>
      <c r="GR82" s="50"/>
      <c r="GS82" s="59"/>
      <c r="GT82" s="60"/>
      <c r="GU82" s="17"/>
      <c r="GV82" s="17"/>
      <c r="GW82" s="58"/>
      <c r="GX82" s="50"/>
      <c r="GY82" s="50"/>
      <c r="GZ82" s="50"/>
      <c r="HA82" s="50"/>
      <c r="HB82" s="50"/>
      <c r="HC82" s="50"/>
      <c r="HD82" s="59"/>
      <c r="HE82" s="60"/>
      <c r="HF82" s="17"/>
      <c r="HG82" s="17"/>
      <c r="HH82" s="58"/>
      <c r="HI82" s="50"/>
      <c r="HJ82" s="50"/>
      <c r="HK82" s="50"/>
      <c r="HL82" s="50"/>
      <c r="HM82" s="50"/>
      <c r="HN82" s="50"/>
      <c r="HO82" s="59"/>
      <c r="HP82" s="60"/>
      <c r="HQ82" s="17"/>
      <c r="HR82" s="17"/>
      <c r="HS82" s="58"/>
      <c r="HT82" s="50"/>
      <c r="HU82" s="50"/>
      <c r="HV82" s="50"/>
      <c r="HW82" s="50"/>
      <c r="HX82" s="50"/>
      <c r="HY82" s="50"/>
      <c r="HZ82" s="59"/>
      <c r="IA82" s="60"/>
      <c r="IB82" s="17"/>
      <c r="IC82" s="17"/>
    </row>
    <row r="83" spans="1:237" x14ac:dyDescent="0.3">
      <c r="A83" s="65"/>
      <c r="B83" s="66"/>
      <c r="C83" s="66"/>
      <c r="D83" s="67"/>
      <c r="E83" s="67"/>
      <c r="F83" s="67"/>
      <c r="G83" s="67"/>
      <c r="H83" s="67"/>
      <c r="I83" s="67"/>
      <c r="J83" s="59"/>
      <c r="K83" s="59"/>
      <c r="L83" s="59"/>
      <c r="M83" s="59"/>
      <c r="N83" s="59"/>
      <c r="O83" s="59"/>
      <c r="P83" s="59"/>
      <c r="Q83" s="17"/>
      <c r="R83" s="58"/>
      <c r="S83" s="50"/>
      <c r="T83" s="50"/>
      <c r="U83" s="50"/>
      <c r="V83" s="50"/>
      <c r="W83" s="50"/>
      <c r="X83" s="50"/>
      <c r="Y83" s="59"/>
      <c r="Z83" s="60"/>
      <c r="AA83" s="17"/>
      <c r="AB83" s="17"/>
      <c r="AC83" s="58"/>
      <c r="AD83" s="50"/>
      <c r="AE83" s="50"/>
      <c r="AF83" s="50"/>
      <c r="AG83" s="50"/>
      <c r="AH83" s="50"/>
      <c r="AI83" s="50"/>
      <c r="AJ83" s="59"/>
      <c r="AK83" s="60"/>
      <c r="AL83" s="17"/>
      <c r="AM83" s="17"/>
      <c r="AN83" s="58"/>
      <c r="AO83" s="50"/>
      <c r="AP83" s="50"/>
      <c r="AQ83" s="50"/>
      <c r="AR83" s="50"/>
      <c r="AS83" s="50"/>
      <c r="AT83" s="50"/>
      <c r="AU83" s="59"/>
      <c r="AV83" s="60"/>
      <c r="AW83" s="17"/>
      <c r="AX83" s="17"/>
      <c r="AY83" s="58"/>
      <c r="AZ83" s="50"/>
      <c r="BA83" s="50"/>
      <c r="BB83" s="50"/>
      <c r="BC83" s="50"/>
      <c r="BD83" s="50"/>
      <c r="BE83" s="50"/>
      <c r="BF83" s="59"/>
      <c r="BG83" s="60"/>
      <c r="BH83" s="17"/>
      <c r="BI83" s="17"/>
      <c r="BJ83" s="58"/>
      <c r="BK83" s="50"/>
      <c r="BL83" s="50"/>
      <c r="BM83" s="50"/>
      <c r="BN83" s="50"/>
      <c r="BO83" s="50"/>
      <c r="BP83" s="50"/>
      <c r="BQ83" s="59"/>
      <c r="BR83" s="60"/>
      <c r="BS83" s="17"/>
      <c r="BT83" s="17"/>
      <c r="BU83" s="58"/>
      <c r="BV83" s="50"/>
      <c r="BW83" s="50"/>
      <c r="BX83" s="50"/>
      <c r="BY83" s="50"/>
      <c r="BZ83" s="50"/>
      <c r="CA83" s="50"/>
      <c r="CB83" s="59"/>
      <c r="CC83" s="60"/>
      <c r="CD83" s="17"/>
      <c r="CE83" s="17"/>
      <c r="CF83" s="58"/>
      <c r="CG83" s="50"/>
      <c r="CH83" s="50"/>
      <c r="CI83" s="50"/>
      <c r="CJ83" s="50"/>
      <c r="CK83" s="50"/>
      <c r="CL83" s="50"/>
      <c r="CM83" s="59"/>
      <c r="CN83" s="60"/>
      <c r="CO83" s="17"/>
      <c r="CP83" s="17"/>
      <c r="CQ83" s="58"/>
      <c r="CR83" s="50"/>
      <c r="CS83" s="50"/>
      <c r="CT83" s="50"/>
      <c r="CU83" s="50"/>
      <c r="CV83" s="50"/>
      <c r="CW83" s="50"/>
      <c r="CX83" s="59"/>
      <c r="CY83" s="60"/>
      <c r="CZ83" s="17"/>
      <c r="DA83" s="17"/>
      <c r="DB83" s="58"/>
      <c r="DC83" s="50"/>
      <c r="DD83" s="50"/>
      <c r="DE83" s="50"/>
      <c r="DF83" s="50"/>
      <c r="DG83" s="50"/>
      <c r="DH83" s="50"/>
      <c r="DI83" s="59"/>
      <c r="DJ83" s="60"/>
      <c r="DK83" s="17"/>
      <c r="DL83" s="17"/>
      <c r="DM83" s="58"/>
      <c r="DN83" s="50"/>
      <c r="DO83" s="50"/>
      <c r="DP83" s="50"/>
      <c r="DQ83" s="50"/>
      <c r="DR83" s="50"/>
      <c r="DS83" s="50"/>
      <c r="DT83" s="59"/>
      <c r="DU83" s="60"/>
      <c r="DV83" s="17"/>
      <c r="DW83" s="17"/>
      <c r="DX83" s="58"/>
      <c r="DY83" s="50"/>
      <c r="DZ83" s="50"/>
      <c r="EA83" s="50"/>
      <c r="EB83" s="50"/>
      <c r="EC83" s="50"/>
      <c r="ED83" s="50"/>
      <c r="EE83" s="59"/>
      <c r="EF83" s="60"/>
      <c r="EG83" s="17"/>
      <c r="EH83" s="17"/>
      <c r="EI83" s="58"/>
      <c r="EJ83" s="50"/>
      <c r="EK83" s="50"/>
      <c r="EL83" s="50"/>
      <c r="EM83" s="50"/>
      <c r="EN83" s="50"/>
      <c r="EO83" s="50"/>
      <c r="EP83" s="59"/>
      <c r="EQ83" s="60"/>
      <c r="ER83" s="17"/>
      <c r="ES83" s="17"/>
      <c r="ET83" s="58"/>
      <c r="EU83" s="50"/>
      <c r="EV83" s="50"/>
      <c r="EW83" s="50"/>
      <c r="EX83" s="50"/>
      <c r="EY83" s="50"/>
      <c r="EZ83" s="50"/>
      <c r="FA83" s="59"/>
      <c r="FB83" s="60"/>
      <c r="FC83" s="17"/>
      <c r="FD83" s="17"/>
      <c r="FE83" s="58"/>
      <c r="FF83" s="50"/>
      <c r="FG83" s="50"/>
      <c r="FH83" s="50"/>
      <c r="FI83" s="50"/>
      <c r="FJ83" s="50"/>
      <c r="FK83" s="50"/>
      <c r="FL83" s="59"/>
      <c r="FM83" s="60"/>
      <c r="FN83" s="17"/>
      <c r="FO83" s="17"/>
      <c r="FP83" s="58"/>
      <c r="FQ83" s="50"/>
      <c r="FR83" s="50"/>
      <c r="FS83" s="50"/>
      <c r="FT83" s="50"/>
      <c r="FU83" s="50"/>
      <c r="FV83" s="50"/>
      <c r="FW83" s="59"/>
      <c r="FX83" s="60"/>
      <c r="FY83" s="17"/>
      <c r="FZ83" s="17"/>
      <c r="GA83" s="58"/>
      <c r="GB83" s="50"/>
      <c r="GC83" s="50"/>
      <c r="GD83" s="50"/>
      <c r="GE83" s="50"/>
      <c r="GF83" s="50"/>
      <c r="GG83" s="50"/>
      <c r="GH83" s="59"/>
      <c r="GI83" s="60"/>
      <c r="GJ83" s="17"/>
      <c r="GK83" s="17"/>
      <c r="GL83" s="58"/>
      <c r="GM83" s="50"/>
      <c r="GN83" s="50"/>
      <c r="GO83" s="50"/>
      <c r="GP83" s="50"/>
      <c r="GQ83" s="50"/>
      <c r="GR83" s="50"/>
      <c r="GS83" s="59"/>
      <c r="GT83" s="60"/>
      <c r="GU83" s="17"/>
      <c r="GV83" s="17"/>
      <c r="GW83" s="58"/>
      <c r="GX83" s="50"/>
      <c r="GY83" s="50"/>
      <c r="GZ83" s="50"/>
      <c r="HA83" s="50"/>
      <c r="HB83" s="50"/>
      <c r="HC83" s="50"/>
      <c r="HD83" s="59"/>
      <c r="HE83" s="60"/>
      <c r="HF83" s="17"/>
      <c r="HG83" s="17"/>
      <c r="HH83" s="58"/>
      <c r="HI83" s="50"/>
      <c r="HJ83" s="50"/>
      <c r="HK83" s="50"/>
      <c r="HL83" s="50"/>
      <c r="HM83" s="50"/>
      <c r="HN83" s="50"/>
      <c r="HO83" s="59"/>
      <c r="HP83" s="60"/>
      <c r="HQ83" s="17"/>
      <c r="HR83" s="17"/>
      <c r="HS83" s="58"/>
      <c r="HT83" s="50"/>
      <c r="HU83" s="50"/>
      <c r="HV83" s="50"/>
      <c r="HW83" s="50"/>
      <c r="HX83" s="50"/>
      <c r="HY83" s="50"/>
      <c r="HZ83" s="59"/>
      <c r="IA83" s="60"/>
      <c r="IB83" s="17"/>
      <c r="IC83" s="17"/>
    </row>
    <row r="84" spans="1:237" x14ac:dyDescent="0.3">
      <c r="A84" s="65"/>
      <c r="B84" s="66"/>
      <c r="C84" s="66"/>
      <c r="D84" s="67"/>
      <c r="E84" s="67"/>
      <c r="F84" s="67"/>
      <c r="G84" s="67"/>
      <c r="H84" s="67"/>
      <c r="I84" s="67"/>
      <c r="J84" s="59"/>
      <c r="K84" s="59"/>
      <c r="L84" s="59"/>
      <c r="M84" s="59"/>
      <c r="N84" s="59"/>
      <c r="O84" s="59"/>
      <c r="P84" s="59"/>
      <c r="Q84" s="17"/>
      <c r="R84" s="58"/>
      <c r="S84" s="50"/>
      <c r="T84" s="50"/>
      <c r="U84" s="50"/>
      <c r="V84" s="50"/>
      <c r="W84" s="50"/>
      <c r="X84" s="50"/>
      <c r="Y84" s="59"/>
      <c r="Z84" s="60"/>
      <c r="AA84" s="17"/>
      <c r="AB84" s="17"/>
      <c r="AC84" s="58"/>
      <c r="AD84" s="50"/>
      <c r="AE84" s="50"/>
      <c r="AF84" s="50"/>
      <c r="AG84" s="50"/>
      <c r="AH84" s="50"/>
      <c r="AI84" s="50"/>
      <c r="AJ84" s="59"/>
      <c r="AK84" s="60"/>
      <c r="AL84" s="17"/>
      <c r="AM84" s="17"/>
      <c r="AN84" s="58"/>
      <c r="AO84" s="50"/>
      <c r="AP84" s="50"/>
      <c r="AQ84" s="50"/>
      <c r="AR84" s="50"/>
      <c r="AS84" s="50"/>
      <c r="AT84" s="50"/>
      <c r="AU84" s="59"/>
      <c r="AV84" s="60"/>
      <c r="AW84" s="17"/>
      <c r="AX84" s="17"/>
      <c r="AY84" s="58"/>
      <c r="AZ84" s="50"/>
      <c r="BA84" s="50"/>
      <c r="BB84" s="50"/>
      <c r="BC84" s="50"/>
      <c r="BD84" s="50"/>
      <c r="BE84" s="50"/>
      <c r="BF84" s="59"/>
      <c r="BG84" s="60"/>
      <c r="BH84" s="17"/>
      <c r="BI84" s="17"/>
      <c r="BJ84" s="58"/>
      <c r="BK84" s="50"/>
      <c r="BL84" s="50"/>
      <c r="BM84" s="50"/>
      <c r="BN84" s="50"/>
      <c r="BO84" s="50"/>
      <c r="BP84" s="50"/>
      <c r="BQ84" s="59"/>
      <c r="BR84" s="60"/>
      <c r="BS84" s="17"/>
      <c r="BT84" s="17"/>
      <c r="BU84" s="58"/>
      <c r="BV84" s="50"/>
      <c r="BW84" s="50"/>
      <c r="BX84" s="50"/>
      <c r="BY84" s="50"/>
      <c r="BZ84" s="50"/>
      <c r="CA84" s="50"/>
      <c r="CB84" s="59"/>
      <c r="CC84" s="60"/>
      <c r="CD84" s="17"/>
      <c r="CE84" s="17"/>
      <c r="CF84" s="58"/>
      <c r="CG84" s="50"/>
      <c r="CH84" s="50"/>
      <c r="CI84" s="50"/>
      <c r="CJ84" s="50"/>
      <c r="CK84" s="50"/>
      <c r="CL84" s="50"/>
      <c r="CM84" s="59"/>
      <c r="CN84" s="60"/>
      <c r="CO84" s="17"/>
      <c r="CP84" s="17"/>
      <c r="CQ84" s="58"/>
      <c r="CR84" s="50"/>
      <c r="CS84" s="50"/>
      <c r="CT84" s="50"/>
      <c r="CU84" s="50"/>
      <c r="CV84" s="50"/>
      <c r="CW84" s="50"/>
      <c r="CX84" s="59"/>
      <c r="CY84" s="60"/>
      <c r="CZ84" s="17"/>
      <c r="DA84" s="17"/>
      <c r="DB84" s="58"/>
      <c r="DC84" s="50"/>
      <c r="DD84" s="50"/>
      <c r="DE84" s="50"/>
      <c r="DF84" s="50"/>
      <c r="DG84" s="50"/>
      <c r="DH84" s="50"/>
      <c r="DI84" s="59"/>
      <c r="DJ84" s="60"/>
      <c r="DK84" s="17"/>
      <c r="DL84" s="17"/>
      <c r="DM84" s="58"/>
      <c r="DN84" s="50"/>
      <c r="DO84" s="50"/>
      <c r="DP84" s="50"/>
      <c r="DQ84" s="50"/>
      <c r="DR84" s="50"/>
      <c r="DS84" s="50"/>
      <c r="DT84" s="59"/>
      <c r="DU84" s="60"/>
      <c r="DV84" s="17"/>
      <c r="DW84" s="17"/>
      <c r="DX84" s="58"/>
      <c r="DY84" s="50"/>
      <c r="DZ84" s="50"/>
      <c r="EA84" s="50"/>
      <c r="EB84" s="50"/>
      <c r="EC84" s="50"/>
      <c r="ED84" s="50"/>
      <c r="EE84" s="59"/>
      <c r="EF84" s="60"/>
      <c r="EG84" s="17"/>
      <c r="EH84" s="17"/>
      <c r="EI84" s="58"/>
      <c r="EJ84" s="50"/>
      <c r="EK84" s="50"/>
      <c r="EL84" s="50"/>
      <c r="EM84" s="50"/>
      <c r="EN84" s="50"/>
      <c r="EO84" s="50"/>
      <c r="EP84" s="59"/>
      <c r="EQ84" s="60"/>
      <c r="ER84" s="17"/>
      <c r="ES84" s="17"/>
      <c r="ET84" s="58"/>
      <c r="EU84" s="50"/>
      <c r="EV84" s="50"/>
      <c r="EW84" s="50"/>
      <c r="EX84" s="50"/>
      <c r="EY84" s="50"/>
      <c r="EZ84" s="50"/>
      <c r="FA84" s="59"/>
      <c r="FB84" s="60"/>
      <c r="FC84" s="17"/>
      <c r="FD84" s="17"/>
      <c r="FE84" s="58"/>
      <c r="FF84" s="50"/>
      <c r="FG84" s="50"/>
      <c r="FH84" s="50"/>
      <c r="FI84" s="50"/>
      <c r="FJ84" s="50"/>
      <c r="FK84" s="50"/>
      <c r="FL84" s="59"/>
      <c r="FM84" s="60"/>
      <c r="FN84" s="17"/>
      <c r="FO84" s="17"/>
      <c r="FP84" s="58"/>
      <c r="FQ84" s="50"/>
      <c r="FR84" s="50"/>
      <c r="FS84" s="50"/>
      <c r="FT84" s="50"/>
      <c r="FU84" s="50"/>
      <c r="FV84" s="50"/>
      <c r="FW84" s="59"/>
      <c r="FX84" s="60"/>
      <c r="FY84" s="17"/>
      <c r="FZ84" s="17"/>
      <c r="GA84" s="58"/>
      <c r="GB84" s="50"/>
      <c r="GC84" s="50"/>
      <c r="GD84" s="50"/>
      <c r="GE84" s="50"/>
      <c r="GF84" s="50"/>
      <c r="GG84" s="50"/>
      <c r="GH84" s="59"/>
      <c r="GI84" s="60"/>
      <c r="GJ84" s="17"/>
      <c r="GK84" s="17"/>
      <c r="GL84" s="58"/>
      <c r="GM84" s="50"/>
      <c r="GN84" s="50"/>
      <c r="GO84" s="50"/>
      <c r="GP84" s="50"/>
      <c r="GQ84" s="50"/>
      <c r="GR84" s="50"/>
      <c r="GS84" s="59"/>
      <c r="GT84" s="60"/>
      <c r="GU84" s="17"/>
      <c r="GV84" s="17"/>
      <c r="GW84" s="58"/>
      <c r="GX84" s="50"/>
      <c r="GY84" s="50"/>
      <c r="GZ84" s="50"/>
      <c r="HA84" s="50"/>
      <c r="HB84" s="50"/>
      <c r="HC84" s="50"/>
      <c r="HD84" s="59"/>
      <c r="HE84" s="60"/>
      <c r="HF84" s="17"/>
      <c r="HG84" s="17"/>
      <c r="HH84" s="58"/>
      <c r="HI84" s="50"/>
      <c r="HJ84" s="50"/>
      <c r="HK84" s="50"/>
      <c r="HL84" s="50"/>
      <c r="HM84" s="50"/>
      <c r="HN84" s="50"/>
      <c r="HO84" s="59"/>
      <c r="HP84" s="60"/>
      <c r="HQ84" s="17"/>
      <c r="HR84" s="17"/>
      <c r="HS84" s="58"/>
      <c r="HT84" s="50"/>
      <c r="HU84" s="50"/>
      <c r="HV84" s="50"/>
      <c r="HW84" s="50"/>
      <c r="HX84" s="50"/>
      <c r="HY84" s="50"/>
      <c r="HZ84" s="59"/>
      <c r="IA84" s="60"/>
      <c r="IB84" s="17"/>
      <c r="IC84" s="17"/>
    </row>
    <row r="85" spans="1:237" x14ac:dyDescent="0.3">
      <c r="A85" s="65"/>
      <c r="B85" s="66"/>
      <c r="C85" s="66"/>
      <c r="D85" s="67"/>
      <c r="E85" s="67"/>
      <c r="F85" s="67"/>
      <c r="G85" s="67"/>
      <c r="H85" s="67"/>
      <c r="I85" s="67"/>
      <c r="J85" s="59"/>
      <c r="K85" s="59"/>
      <c r="L85" s="59"/>
      <c r="M85" s="59"/>
      <c r="N85" s="59"/>
      <c r="O85" s="59"/>
      <c r="P85" s="59"/>
      <c r="Q85" s="17"/>
      <c r="R85" s="58"/>
      <c r="S85" s="50"/>
      <c r="T85" s="50"/>
      <c r="U85" s="50"/>
      <c r="V85" s="50"/>
      <c r="W85" s="50"/>
      <c r="X85" s="50"/>
      <c r="Y85" s="59"/>
      <c r="Z85" s="60"/>
      <c r="AA85" s="17"/>
      <c r="AB85" s="17"/>
      <c r="AC85" s="58"/>
      <c r="AD85" s="50"/>
      <c r="AE85" s="50"/>
      <c r="AF85" s="50"/>
      <c r="AG85" s="50"/>
      <c r="AH85" s="50"/>
      <c r="AI85" s="50"/>
      <c r="AJ85" s="59"/>
      <c r="AK85" s="60"/>
      <c r="AL85" s="17"/>
      <c r="AM85" s="17"/>
      <c r="AN85" s="58"/>
      <c r="AO85" s="50"/>
      <c r="AP85" s="50"/>
      <c r="AQ85" s="50"/>
      <c r="AR85" s="50"/>
      <c r="AS85" s="50"/>
      <c r="AT85" s="50"/>
      <c r="AU85" s="59"/>
      <c r="AV85" s="60"/>
      <c r="AW85" s="17"/>
      <c r="AX85" s="17"/>
      <c r="AY85" s="58"/>
      <c r="AZ85" s="50"/>
      <c r="BA85" s="50"/>
      <c r="BB85" s="50"/>
      <c r="BC85" s="50"/>
      <c r="BD85" s="50"/>
      <c r="BE85" s="50"/>
      <c r="BF85" s="59"/>
      <c r="BG85" s="60"/>
      <c r="BH85" s="17"/>
      <c r="BI85" s="17"/>
      <c r="BJ85" s="58"/>
      <c r="BK85" s="50"/>
      <c r="BL85" s="50"/>
      <c r="BM85" s="50"/>
      <c r="BN85" s="50"/>
      <c r="BO85" s="50"/>
      <c r="BP85" s="50"/>
      <c r="BQ85" s="59"/>
      <c r="BR85" s="60"/>
      <c r="BS85" s="17"/>
      <c r="BT85" s="17"/>
      <c r="BU85" s="58"/>
      <c r="BV85" s="50"/>
      <c r="BW85" s="50"/>
      <c r="BX85" s="50"/>
      <c r="BY85" s="50"/>
      <c r="BZ85" s="50"/>
      <c r="CA85" s="50"/>
      <c r="CB85" s="59"/>
      <c r="CC85" s="60"/>
      <c r="CD85" s="17"/>
      <c r="CE85" s="17"/>
      <c r="CF85" s="58"/>
      <c r="CG85" s="50"/>
      <c r="CH85" s="50"/>
      <c r="CI85" s="50"/>
      <c r="CJ85" s="50"/>
      <c r="CK85" s="50"/>
      <c r="CL85" s="50"/>
      <c r="CM85" s="59"/>
      <c r="CN85" s="60"/>
      <c r="CO85" s="17"/>
      <c r="CP85" s="17"/>
      <c r="CQ85" s="58"/>
      <c r="CR85" s="50"/>
      <c r="CS85" s="50"/>
      <c r="CT85" s="50"/>
      <c r="CU85" s="50"/>
      <c r="CV85" s="50"/>
      <c r="CW85" s="50"/>
      <c r="CX85" s="59"/>
      <c r="CY85" s="60"/>
      <c r="CZ85" s="17"/>
      <c r="DA85" s="17"/>
      <c r="DB85" s="58"/>
      <c r="DC85" s="50"/>
      <c r="DD85" s="50"/>
      <c r="DE85" s="50"/>
      <c r="DF85" s="50"/>
      <c r="DG85" s="50"/>
      <c r="DH85" s="50"/>
      <c r="DI85" s="59"/>
      <c r="DJ85" s="60"/>
      <c r="DK85" s="17"/>
      <c r="DL85" s="17"/>
      <c r="DM85" s="58"/>
      <c r="DN85" s="50"/>
      <c r="DO85" s="50"/>
      <c r="DP85" s="50"/>
      <c r="DQ85" s="50"/>
      <c r="DR85" s="50"/>
      <c r="DS85" s="50"/>
      <c r="DT85" s="59"/>
      <c r="DU85" s="60"/>
      <c r="DV85" s="17"/>
      <c r="DW85" s="17"/>
      <c r="DX85" s="58"/>
      <c r="DY85" s="50"/>
      <c r="DZ85" s="50"/>
      <c r="EA85" s="50"/>
      <c r="EB85" s="50"/>
      <c r="EC85" s="50"/>
      <c r="ED85" s="50"/>
      <c r="EE85" s="59"/>
      <c r="EF85" s="60"/>
      <c r="EG85" s="17"/>
      <c r="EH85" s="17"/>
      <c r="EI85" s="58"/>
      <c r="EJ85" s="50"/>
      <c r="EK85" s="50"/>
      <c r="EL85" s="50"/>
      <c r="EM85" s="50"/>
      <c r="EN85" s="50"/>
      <c r="EO85" s="50"/>
      <c r="EP85" s="59"/>
      <c r="EQ85" s="60"/>
      <c r="ER85" s="17"/>
      <c r="ES85" s="17"/>
      <c r="ET85" s="58"/>
      <c r="EU85" s="50"/>
      <c r="EV85" s="50"/>
      <c r="EW85" s="50"/>
      <c r="EX85" s="50"/>
      <c r="EY85" s="50"/>
      <c r="EZ85" s="50"/>
      <c r="FA85" s="59"/>
      <c r="FB85" s="60"/>
      <c r="FC85" s="17"/>
      <c r="FD85" s="17"/>
      <c r="FE85" s="58"/>
      <c r="FF85" s="50"/>
      <c r="FG85" s="50"/>
      <c r="FH85" s="50"/>
      <c r="FI85" s="50"/>
      <c r="FJ85" s="50"/>
      <c r="FK85" s="50"/>
      <c r="FL85" s="59"/>
      <c r="FM85" s="60"/>
      <c r="FN85" s="17"/>
      <c r="FO85" s="17"/>
      <c r="FP85" s="58"/>
      <c r="FQ85" s="50"/>
      <c r="FR85" s="50"/>
      <c r="FS85" s="50"/>
      <c r="FT85" s="50"/>
      <c r="FU85" s="50"/>
      <c r="FV85" s="50"/>
      <c r="FW85" s="59"/>
      <c r="FX85" s="60"/>
      <c r="FY85" s="17"/>
      <c r="FZ85" s="17"/>
      <c r="GA85" s="58"/>
      <c r="GB85" s="50"/>
      <c r="GC85" s="50"/>
      <c r="GD85" s="50"/>
      <c r="GE85" s="50"/>
      <c r="GF85" s="50"/>
      <c r="GG85" s="50"/>
      <c r="GH85" s="59"/>
      <c r="GI85" s="60"/>
      <c r="GJ85" s="17"/>
      <c r="GK85" s="17"/>
      <c r="GL85" s="58"/>
      <c r="GM85" s="50"/>
      <c r="GN85" s="50"/>
      <c r="GO85" s="50"/>
      <c r="GP85" s="50"/>
      <c r="GQ85" s="50"/>
      <c r="GR85" s="50"/>
      <c r="GS85" s="59"/>
      <c r="GT85" s="60"/>
      <c r="GU85" s="17"/>
      <c r="GV85" s="17"/>
      <c r="GW85" s="58"/>
      <c r="GX85" s="50"/>
      <c r="GY85" s="50"/>
      <c r="GZ85" s="50"/>
      <c r="HA85" s="50"/>
      <c r="HB85" s="50"/>
      <c r="HC85" s="50"/>
      <c r="HD85" s="59"/>
      <c r="HE85" s="60"/>
      <c r="HF85" s="17"/>
      <c r="HG85" s="17"/>
      <c r="HH85" s="58"/>
      <c r="HI85" s="50"/>
      <c r="HJ85" s="50"/>
      <c r="HK85" s="50"/>
      <c r="HL85" s="50"/>
      <c r="HM85" s="50"/>
      <c r="HN85" s="50"/>
      <c r="HO85" s="59"/>
      <c r="HP85" s="60"/>
      <c r="HQ85" s="17"/>
      <c r="HR85" s="17"/>
      <c r="HS85" s="58"/>
      <c r="HT85" s="50"/>
      <c r="HU85" s="50"/>
      <c r="HV85" s="50"/>
      <c r="HW85" s="50"/>
      <c r="HX85" s="50"/>
      <c r="HY85" s="50"/>
      <c r="HZ85" s="59"/>
      <c r="IA85" s="60"/>
      <c r="IB85" s="17"/>
      <c r="IC85" s="17"/>
    </row>
    <row r="86" spans="1:237" x14ac:dyDescent="0.3">
      <c r="A86" s="65"/>
      <c r="B86" s="66"/>
      <c r="C86" s="66"/>
      <c r="D86" s="67"/>
      <c r="E86" s="67"/>
      <c r="F86" s="67"/>
      <c r="G86" s="67"/>
      <c r="H86" s="67"/>
      <c r="I86" s="67"/>
      <c r="J86" s="59"/>
      <c r="K86" s="59"/>
      <c r="L86" s="59"/>
      <c r="M86" s="59"/>
      <c r="N86" s="59"/>
      <c r="O86" s="59"/>
      <c r="P86" s="59"/>
      <c r="Q86" s="17"/>
      <c r="R86" s="58"/>
      <c r="S86" s="50"/>
      <c r="T86" s="50"/>
      <c r="U86" s="50"/>
      <c r="V86" s="50"/>
      <c r="W86" s="50"/>
      <c r="X86" s="50"/>
      <c r="Y86" s="59"/>
      <c r="Z86" s="60"/>
      <c r="AA86" s="17"/>
      <c r="AB86" s="17"/>
      <c r="AC86" s="58"/>
      <c r="AD86" s="50"/>
      <c r="AE86" s="50"/>
      <c r="AF86" s="50"/>
      <c r="AG86" s="50"/>
      <c r="AH86" s="50"/>
      <c r="AI86" s="50"/>
      <c r="AJ86" s="59"/>
      <c r="AK86" s="60"/>
      <c r="AL86" s="17"/>
      <c r="AM86" s="17"/>
      <c r="AN86" s="58"/>
      <c r="AO86" s="50"/>
      <c r="AP86" s="50"/>
      <c r="AQ86" s="50"/>
      <c r="AR86" s="50"/>
      <c r="AS86" s="50"/>
      <c r="AT86" s="50"/>
      <c r="AU86" s="59"/>
      <c r="AV86" s="60"/>
      <c r="AW86" s="17"/>
      <c r="AX86" s="17"/>
      <c r="AY86" s="58"/>
      <c r="AZ86" s="50"/>
      <c r="BA86" s="50"/>
      <c r="BB86" s="50"/>
      <c r="BC86" s="50"/>
      <c r="BD86" s="50"/>
      <c r="BE86" s="50"/>
      <c r="BF86" s="59"/>
      <c r="BG86" s="60"/>
      <c r="BH86" s="17"/>
      <c r="BI86" s="17"/>
      <c r="BJ86" s="58"/>
      <c r="BK86" s="50"/>
      <c r="BL86" s="50"/>
      <c r="BM86" s="50"/>
      <c r="BN86" s="50"/>
      <c r="BO86" s="50"/>
      <c r="BP86" s="50"/>
      <c r="BQ86" s="59"/>
      <c r="BR86" s="60"/>
      <c r="BS86" s="17"/>
      <c r="BT86" s="17"/>
      <c r="BU86" s="58"/>
      <c r="BV86" s="50"/>
      <c r="BW86" s="50"/>
      <c r="BX86" s="50"/>
      <c r="BY86" s="50"/>
      <c r="BZ86" s="50"/>
      <c r="CA86" s="50"/>
      <c r="CB86" s="59"/>
      <c r="CC86" s="60"/>
      <c r="CD86" s="17"/>
      <c r="CE86" s="17"/>
      <c r="CF86" s="58"/>
      <c r="CG86" s="50"/>
      <c r="CH86" s="50"/>
      <c r="CI86" s="50"/>
      <c r="CJ86" s="50"/>
      <c r="CK86" s="50"/>
      <c r="CL86" s="50"/>
      <c r="CM86" s="59"/>
      <c r="CN86" s="60"/>
      <c r="CO86" s="17"/>
      <c r="CP86" s="17"/>
      <c r="CQ86" s="58"/>
      <c r="CR86" s="50"/>
      <c r="CS86" s="50"/>
      <c r="CT86" s="50"/>
      <c r="CU86" s="50"/>
      <c r="CV86" s="50"/>
      <c r="CW86" s="50"/>
      <c r="CX86" s="59"/>
      <c r="CY86" s="60"/>
      <c r="CZ86" s="17"/>
      <c r="DA86" s="17"/>
      <c r="DB86" s="58"/>
      <c r="DC86" s="50"/>
      <c r="DD86" s="50"/>
      <c r="DE86" s="50"/>
      <c r="DF86" s="50"/>
      <c r="DG86" s="50"/>
      <c r="DH86" s="50"/>
      <c r="DI86" s="59"/>
      <c r="DJ86" s="60"/>
      <c r="DK86" s="17"/>
      <c r="DL86" s="17"/>
      <c r="DM86" s="58"/>
      <c r="DN86" s="50"/>
      <c r="DO86" s="50"/>
      <c r="DP86" s="50"/>
      <c r="DQ86" s="50"/>
      <c r="DR86" s="50"/>
      <c r="DS86" s="50"/>
      <c r="DT86" s="59"/>
      <c r="DU86" s="60"/>
      <c r="DV86" s="17"/>
      <c r="DW86" s="17"/>
      <c r="DX86" s="58"/>
      <c r="DY86" s="50"/>
      <c r="DZ86" s="50"/>
      <c r="EA86" s="50"/>
      <c r="EB86" s="50"/>
      <c r="EC86" s="50"/>
      <c r="ED86" s="50"/>
      <c r="EE86" s="59"/>
      <c r="EF86" s="60"/>
      <c r="EG86" s="17"/>
      <c r="EH86" s="17"/>
      <c r="EI86" s="58"/>
      <c r="EJ86" s="50"/>
      <c r="EK86" s="50"/>
      <c r="EL86" s="50"/>
      <c r="EM86" s="50"/>
      <c r="EN86" s="50"/>
      <c r="EO86" s="50"/>
      <c r="EP86" s="59"/>
      <c r="EQ86" s="60"/>
      <c r="ER86" s="17"/>
      <c r="ES86" s="17"/>
      <c r="ET86" s="58"/>
      <c r="EU86" s="50"/>
      <c r="EV86" s="50"/>
      <c r="EW86" s="50"/>
      <c r="EX86" s="50"/>
      <c r="EY86" s="50"/>
      <c r="EZ86" s="50"/>
      <c r="FA86" s="59"/>
      <c r="FB86" s="60"/>
      <c r="FC86" s="17"/>
      <c r="FD86" s="17"/>
      <c r="FE86" s="58"/>
      <c r="FF86" s="50"/>
      <c r="FG86" s="50"/>
      <c r="FH86" s="50"/>
      <c r="FI86" s="50"/>
      <c r="FJ86" s="50"/>
      <c r="FK86" s="50"/>
      <c r="FL86" s="59"/>
      <c r="FM86" s="60"/>
      <c r="FN86" s="17"/>
      <c r="FO86" s="17"/>
      <c r="FP86" s="58"/>
      <c r="FQ86" s="50"/>
      <c r="FR86" s="50"/>
      <c r="FS86" s="50"/>
      <c r="FT86" s="50"/>
      <c r="FU86" s="50"/>
      <c r="FV86" s="50"/>
      <c r="FW86" s="59"/>
      <c r="FX86" s="60"/>
      <c r="FY86" s="17"/>
      <c r="FZ86" s="17"/>
      <c r="GA86" s="58"/>
      <c r="GB86" s="50"/>
      <c r="GC86" s="50"/>
      <c r="GD86" s="50"/>
      <c r="GE86" s="50"/>
      <c r="GF86" s="50"/>
      <c r="GG86" s="50"/>
      <c r="GH86" s="59"/>
      <c r="GI86" s="60"/>
      <c r="GJ86" s="17"/>
      <c r="GK86" s="17"/>
      <c r="GL86" s="58"/>
      <c r="GM86" s="50"/>
      <c r="GN86" s="50"/>
      <c r="GO86" s="50"/>
      <c r="GP86" s="50"/>
      <c r="GQ86" s="50"/>
      <c r="GR86" s="50"/>
      <c r="GS86" s="59"/>
      <c r="GT86" s="60"/>
      <c r="GU86" s="17"/>
      <c r="GV86" s="17"/>
      <c r="GW86" s="58"/>
      <c r="GX86" s="50"/>
      <c r="GY86" s="50"/>
      <c r="GZ86" s="50"/>
      <c r="HA86" s="50"/>
      <c r="HB86" s="50"/>
      <c r="HC86" s="50"/>
      <c r="HD86" s="59"/>
      <c r="HE86" s="60"/>
      <c r="HF86" s="17"/>
      <c r="HG86" s="17"/>
      <c r="HH86" s="58"/>
      <c r="HI86" s="50"/>
      <c r="HJ86" s="50"/>
      <c r="HK86" s="50"/>
      <c r="HL86" s="50"/>
      <c r="HM86" s="50"/>
      <c r="HN86" s="50"/>
      <c r="HO86" s="59"/>
      <c r="HP86" s="60"/>
      <c r="HQ86" s="17"/>
      <c r="HR86" s="17"/>
      <c r="HS86" s="58"/>
      <c r="HT86" s="50"/>
      <c r="HU86" s="50"/>
      <c r="HV86" s="50"/>
      <c r="HW86" s="50"/>
      <c r="HX86" s="50"/>
      <c r="HY86" s="50"/>
      <c r="HZ86" s="59"/>
      <c r="IA86" s="60"/>
      <c r="IB86" s="17"/>
      <c r="IC86" s="17"/>
    </row>
    <row r="87" spans="1:237" x14ac:dyDescent="0.3">
      <c r="A87" s="65"/>
      <c r="B87" s="66"/>
      <c r="C87" s="66"/>
      <c r="D87" s="67"/>
      <c r="E87" s="67"/>
      <c r="F87" s="67"/>
      <c r="G87" s="67"/>
      <c r="H87" s="67"/>
      <c r="I87" s="67"/>
      <c r="J87" s="59"/>
      <c r="K87" s="59"/>
      <c r="L87" s="59"/>
      <c r="M87" s="59"/>
      <c r="N87" s="59"/>
      <c r="O87" s="59"/>
      <c r="P87" s="59"/>
      <c r="Q87" s="17"/>
      <c r="R87" s="58"/>
      <c r="S87" s="50"/>
      <c r="T87" s="50"/>
      <c r="U87" s="50"/>
      <c r="V87" s="50"/>
      <c r="W87" s="50"/>
      <c r="X87" s="50"/>
      <c r="Y87" s="59"/>
      <c r="Z87" s="60"/>
      <c r="AA87" s="17"/>
      <c r="AB87" s="17"/>
      <c r="AC87" s="58"/>
      <c r="AD87" s="50"/>
      <c r="AE87" s="50"/>
      <c r="AF87" s="50"/>
      <c r="AG87" s="50"/>
      <c r="AH87" s="50"/>
      <c r="AI87" s="50"/>
      <c r="AJ87" s="59"/>
      <c r="AK87" s="60"/>
      <c r="AL87" s="17"/>
      <c r="AM87" s="17"/>
      <c r="AN87" s="58"/>
      <c r="AO87" s="50"/>
      <c r="AP87" s="50"/>
      <c r="AQ87" s="50"/>
      <c r="AR87" s="50"/>
      <c r="AS87" s="50"/>
      <c r="AT87" s="50"/>
      <c r="AU87" s="59"/>
      <c r="AV87" s="60"/>
      <c r="AW87" s="17"/>
      <c r="AX87" s="17"/>
      <c r="AY87" s="58"/>
      <c r="AZ87" s="50"/>
      <c r="BA87" s="50"/>
      <c r="BB87" s="50"/>
      <c r="BC87" s="50"/>
      <c r="BD87" s="50"/>
      <c r="BE87" s="50"/>
      <c r="BF87" s="59"/>
      <c r="BG87" s="60"/>
      <c r="BH87" s="17"/>
      <c r="BI87" s="17"/>
      <c r="BJ87" s="58"/>
      <c r="BK87" s="50"/>
      <c r="BL87" s="50"/>
      <c r="BM87" s="50"/>
      <c r="BN87" s="50"/>
      <c r="BO87" s="50"/>
      <c r="BP87" s="50"/>
      <c r="BQ87" s="59"/>
      <c r="BR87" s="60"/>
      <c r="BS87" s="17"/>
      <c r="BT87" s="17"/>
      <c r="BU87" s="58"/>
      <c r="BV87" s="50"/>
      <c r="BW87" s="50"/>
      <c r="BX87" s="50"/>
      <c r="BY87" s="50"/>
      <c r="BZ87" s="50"/>
      <c r="CA87" s="50"/>
      <c r="CB87" s="59"/>
      <c r="CC87" s="60"/>
      <c r="CD87" s="17"/>
      <c r="CE87" s="17"/>
      <c r="CF87" s="58"/>
      <c r="CG87" s="50"/>
      <c r="CH87" s="50"/>
      <c r="CI87" s="50"/>
      <c r="CJ87" s="50"/>
      <c r="CK87" s="50"/>
      <c r="CL87" s="50"/>
      <c r="CM87" s="59"/>
      <c r="CN87" s="60"/>
      <c r="CO87" s="17"/>
      <c r="CP87" s="17"/>
      <c r="CQ87" s="58"/>
      <c r="CR87" s="50"/>
      <c r="CS87" s="50"/>
      <c r="CT87" s="50"/>
      <c r="CU87" s="50"/>
      <c r="CV87" s="50"/>
      <c r="CW87" s="50"/>
      <c r="CX87" s="59"/>
      <c r="CY87" s="60"/>
      <c r="CZ87" s="17"/>
      <c r="DA87" s="17"/>
      <c r="DB87" s="58"/>
      <c r="DC87" s="50"/>
      <c r="DD87" s="50"/>
      <c r="DE87" s="50"/>
      <c r="DF87" s="50"/>
      <c r="DG87" s="50"/>
      <c r="DH87" s="50"/>
      <c r="DI87" s="59"/>
      <c r="DJ87" s="60"/>
      <c r="DK87" s="17"/>
      <c r="DL87" s="17"/>
      <c r="DM87" s="58"/>
      <c r="DN87" s="50"/>
      <c r="DO87" s="50"/>
      <c r="DP87" s="50"/>
      <c r="DQ87" s="50"/>
      <c r="DR87" s="50"/>
      <c r="DS87" s="50"/>
      <c r="DT87" s="59"/>
      <c r="DU87" s="60"/>
      <c r="DV87" s="17"/>
      <c r="DW87" s="17"/>
      <c r="DX87" s="58"/>
      <c r="DY87" s="50"/>
      <c r="DZ87" s="50"/>
      <c r="EA87" s="50"/>
      <c r="EB87" s="50"/>
      <c r="EC87" s="50"/>
      <c r="ED87" s="50"/>
      <c r="EE87" s="59"/>
      <c r="EF87" s="60"/>
      <c r="EG87" s="17"/>
      <c r="EH87" s="17"/>
      <c r="EI87" s="58"/>
      <c r="EJ87" s="50"/>
      <c r="EK87" s="50"/>
      <c r="EL87" s="50"/>
      <c r="EM87" s="50"/>
      <c r="EN87" s="50"/>
      <c r="EO87" s="50"/>
      <c r="EP87" s="59"/>
      <c r="EQ87" s="60"/>
      <c r="ER87" s="17"/>
      <c r="ES87" s="17"/>
      <c r="ET87" s="58"/>
      <c r="EU87" s="50"/>
      <c r="EV87" s="50"/>
      <c r="EW87" s="50"/>
      <c r="EX87" s="50"/>
      <c r="EY87" s="50"/>
      <c r="EZ87" s="50"/>
      <c r="FA87" s="59"/>
      <c r="FB87" s="60"/>
      <c r="FC87" s="17"/>
      <c r="FD87" s="17"/>
      <c r="FE87" s="58"/>
      <c r="FF87" s="50"/>
      <c r="FG87" s="50"/>
      <c r="FH87" s="50"/>
      <c r="FI87" s="50"/>
      <c r="FJ87" s="50"/>
      <c r="FK87" s="50"/>
      <c r="FL87" s="59"/>
      <c r="FM87" s="60"/>
      <c r="FN87" s="17"/>
      <c r="FO87" s="17"/>
      <c r="FP87" s="58"/>
      <c r="FQ87" s="50"/>
      <c r="FR87" s="50"/>
      <c r="FS87" s="50"/>
      <c r="FT87" s="50"/>
      <c r="FU87" s="50"/>
      <c r="FV87" s="50"/>
      <c r="FW87" s="59"/>
      <c r="FX87" s="60"/>
      <c r="FY87" s="17"/>
      <c r="FZ87" s="17"/>
      <c r="GA87" s="58"/>
      <c r="GB87" s="50"/>
      <c r="GC87" s="50"/>
      <c r="GD87" s="50"/>
      <c r="GE87" s="50"/>
      <c r="GF87" s="50"/>
      <c r="GG87" s="50"/>
      <c r="GH87" s="59"/>
      <c r="GI87" s="60"/>
      <c r="GJ87" s="17"/>
      <c r="GK87" s="17"/>
      <c r="GL87" s="58"/>
      <c r="GM87" s="50"/>
      <c r="GN87" s="50"/>
      <c r="GO87" s="50"/>
      <c r="GP87" s="50"/>
      <c r="GQ87" s="50"/>
      <c r="GR87" s="50"/>
      <c r="GS87" s="59"/>
      <c r="GT87" s="60"/>
      <c r="GU87" s="17"/>
      <c r="GV87" s="17"/>
      <c r="GW87" s="58"/>
      <c r="GX87" s="50"/>
      <c r="GY87" s="50"/>
      <c r="GZ87" s="50"/>
      <c r="HA87" s="50"/>
      <c r="HB87" s="50"/>
      <c r="HC87" s="50"/>
      <c r="HD87" s="59"/>
      <c r="HE87" s="60"/>
      <c r="HF87" s="17"/>
      <c r="HG87" s="17"/>
      <c r="HH87" s="58"/>
      <c r="HI87" s="50"/>
      <c r="HJ87" s="50"/>
      <c r="HK87" s="50"/>
      <c r="HL87" s="50"/>
      <c r="HM87" s="50"/>
      <c r="HN87" s="50"/>
      <c r="HO87" s="59"/>
      <c r="HP87" s="60"/>
      <c r="HQ87" s="17"/>
      <c r="HR87" s="17"/>
      <c r="HS87" s="58"/>
      <c r="HT87" s="50"/>
      <c r="HU87" s="50"/>
      <c r="HV87" s="50"/>
      <c r="HW87" s="50"/>
      <c r="HX87" s="50"/>
      <c r="HY87" s="50"/>
      <c r="HZ87" s="59"/>
      <c r="IA87" s="60"/>
      <c r="IB87" s="17"/>
      <c r="IC87" s="17"/>
    </row>
    <row r="88" spans="1:237" x14ac:dyDescent="0.3">
      <c r="A88" s="65"/>
      <c r="B88" s="66"/>
      <c r="C88" s="66"/>
      <c r="D88" s="67"/>
      <c r="E88" s="67"/>
      <c r="F88" s="67"/>
      <c r="G88" s="67"/>
      <c r="H88" s="67"/>
      <c r="I88" s="67"/>
      <c r="J88" s="59"/>
      <c r="K88" s="59"/>
      <c r="L88" s="59"/>
      <c r="M88" s="59"/>
      <c r="N88" s="59"/>
      <c r="O88" s="59"/>
      <c r="P88" s="59"/>
      <c r="Q88" s="17"/>
      <c r="R88" s="58"/>
      <c r="S88" s="50"/>
      <c r="T88" s="50"/>
      <c r="U88" s="50"/>
      <c r="V88" s="50"/>
      <c r="W88" s="50"/>
      <c r="X88" s="50"/>
      <c r="Y88" s="59"/>
      <c r="Z88" s="60"/>
      <c r="AA88" s="17"/>
      <c r="AB88" s="17"/>
      <c r="AC88" s="58"/>
      <c r="AD88" s="50"/>
      <c r="AE88" s="50"/>
      <c r="AF88" s="50"/>
      <c r="AG88" s="50"/>
      <c r="AH88" s="50"/>
      <c r="AI88" s="50"/>
      <c r="AJ88" s="59"/>
      <c r="AK88" s="60"/>
      <c r="AL88" s="17"/>
      <c r="AM88" s="17"/>
      <c r="AN88" s="58"/>
      <c r="AO88" s="50"/>
      <c r="AP88" s="50"/>
      <c r="AQ88" s="50"/>
      <c r="AR88" s="50"/>
      <c r="AS88" s="50"/>
      <c r="AT88" s="50"/>
      <c r="AU88" s="59"/>
      <c r="AV88" s="60"/>
      <c r="AW88" s="17"/>
      <c r="AX88" s="17"/>
      <c r="AY88" s="58"/>
      <c r="AZ88" s="50"/>
      <c r="BA88" s="50"/>
      <c r="BB88" s="50"/>
      <c r="BC88" s="50"/>
      <c r="BD88" s="50"/>
      <c r="BE88" s="50"/>
      <c r="BF88" s="59"/>
      <c r="BG88" s="60"/>
      <c r="BH88" s="17"/>
      <c r="BI88" s="17"/>
      <c r="BJ88" s="58"/>
      <c r="BK88" s="50"/>
      <c r="BL88" s="50"/>
      <c r="BM88" s="50"/>
      <c r="BN88" s="50"/>
      <c r="BO88" s="50"/>
      <c r="BP88" s="50"/>
      <c r="BQ88" s="59"/>
      <c r="BR88" s="60"/>
      <c r="BS88" s="17"/>
      <c r="BT88" s="17"/>
      <c r="BU88" s="58"/>
      <c r="BV88" s="50"/>
      <c r="BW88" s="50"/>
      <c r="BX88" s="50"/>
      <c r="BY88" s="50"/>
      <c r="BZ88" s="50"/>
      <c r="CA88" s="50"/>
      <c r="CB88" s="59"/>
      <c r="CC88" s="60"/>
      <c r="CD88" s="17"/>
      <c r="CE88" s="17"/>
      <c r="CF88" s="58"/>
      <c r="CG88" s="50"/>
      <c r="CH88" s="50"/>
      <c r="CI88" s="50"/>
      <c r="CJ88" s="50"/>
      <c r="CK88" s="50"/>
      <c r="CL88" s="50"/>
      <c r="CM88" s="59"/>
      <c r="CN88" s="60"/>
      <c r="CO88" s="17"/>
      <c r="CP88" s="17"/>
      <c r="CQ88" s="58"/>
      <c r="CR88" s="50"/>
      <c r="CS88" s="50"/>
      <c r="CT88" s="50"/>
      <c r="CU88" s="50"/>
      <c r="CV88" s="50"/>
      <c r="CW88" s="50"/>
      <c r="CX88" s="59"/>
      <c r="CY88" s="60"/>
      <c r="CZ88" s="17"/>
      <c r="DA88" s="17"/>
      <c r="DB88" s="58"/>
      <c r="DC88" s="50"/>
      <c r="DD88" s="50"/>
      <c r="DE88" s="50"/>
      <c r="DF88" s="50"/>
      <c r="DG88" s="50"/>
      <c r="DH88" s="50"/>
      <c r="DI88" s="59"/>
      <c r="DJ88" s="60"/>
      <c r="DK88" s="17"/>
      <c r="DL88" s="17"/>
      <c r="DM88" s="58"/>
      <c r="DN88" s="50"/>
      <c r="DO88" s="50"/>
      <c r="DP88" s="50"/>
      <c r="DQ88" s="50"/>
      <c r="DR88" s="50"/>
      <c r="DS88" s="50"/>
      <c r="DT88" s="59"/>
      <c r="DU88" s="60"/>
      <c r="DV88" s="17"/>
      <c r="DW88" s="17"/>
      <c r="DX88" s="58"/>
      <c r="DY88" s="50"/>
      <c r="DZ88" s="50"/>
      <c r="EA88" s="50"/>
      <c r="EB88" s="50"/>
      <c r="EC88" s="50"/>
      <c r="ED88" s="50"/>
      <c r="EE88" s="59"/>
      <c r="EF88" s="60"/>
      <c r="EG88" s="17"/>
      <c r="EH88" s="17"/>
      <c r="EI88" s="58"/>
      <c r="EJ88" s="50"/>
      <c r="EK88" s="50"/>
      <c r="EL88" s="50"/>
      <c r="EM88" s="50"/>
      <c r="EN88" s="50"/>
      <c r="EO88" s="50"/>
      <c r="EP88" s="59"/>
      <c r="EQ88" s="60"/>
      <c r="ER88" s="17"/>
      <c r="ES88" s="17"/>
      <c r="ET88" s="58"/>
      <c r="EU88" s="50"/>
      <c r="EV88" s="50"/>
      <c r="EW88" s="50"/>
      <c r="EX88" s="50"/>
      <c r="EY88" s="50"/>
      <c r="EZ88" s="50"/>
      <c r="FA88" s="59"/>
      <c r="FB88" s="60"/>
      <c r="FC88" s="17"/>
      <c r="FD88" s="17"/>
      <c r="FE88" s="58"/>
      <c r="FF88" s="50"/>
      <c r="FG88" s="50"/>
      <c r="FH88" s="50"/>
      <c r="FI88" s="50"/>
      <c r="FJ88" s="50"/>
      <c r="FK88" s="50"/>
      <c r="FL88" s="59"/>
      <c r="FM88" s="60"/>
      <c r="FN88" s="17"/>
      <c r="FO88" s="17"/>
      <c r="FP88" s="58"/>
      <c r="FQ88" s="50"/>
      <c r="FR88" s="50"/>
      <c r="FS88" s="50"/>
      <c r="FT88" s="50"/>
      <c r="FU88" s="50"/>
      <c r="FV88" s="50"/>
      <c r="FW88" s="59"/>
      <c r="FX88" s="60"/>
      <c r="FY88" s="17"/>
      <c r="FZ88" s="17"/>
      <c r="GA88" s="58"/>
      <c r="GB88" s="50"/>
      <c r="GC88" s="50"/>
      <c r="GD88" s="50"/>
      <c r="GE88" s="50"/>
      <c r="GF88" s="50"/>
      <c r="GG88" s="50"/>
      <c r="GH88" s="59"/>
      <c r="GI88" s="60"/>
      <c r="GJ88" s="17"/>
      <c r="GK88" s="17"/>
      <c r="GL88" s="58"/>
      <c r="GM88" s="50"/>
      <c r="GN88" s="50"/>
      <c r="GO88" s="50"/>
      <c r="GP88" s="50"/>
      <c r="GQ88" s="50"/>
      <c r="GR88" s="50"/>
      <c r="GS88" s="59"/>
      <c r="GT88" s="60"/>
      <c r="GU88" s="17"/>
      <c r="GV88" s="17"/>
      <c r="GW88" s="58"/>
      <c r="GX88" s="50"/>
      <c r="GY88" s="50"/>
      <c r="GZ88" s="50"/>
      <c r="HA88" s="50"/>
      <c r="HB88" s="50"/>
      <c r="HC88" s="50"/>
      <c r="HD88" s="59"/>
      <c r="HE88" s="60"/>
      <c r="HF88" s="17"/>
      <c r="HG88" s="17"/>
      <c r="HH88" s="58"/>
      <c r="HI88" s="50"/>
      <c r="HJ88" s="50"/>
      <c r="HK88" s="50"/>
      <c r="HL88" s="50"/>
      <c r="HM88" s="50"/>
      <c r="HN88" s="50"/>
      <c r="HO88" s="59"/>
      <c r="HP88" s="60"/>
      <c r="HQ88" s="17"/>
      <c r="HR88" s="17"/>
      <c r="HS88" s="58"/>
      <c r="HT88" s="50"/>
      <c r="HU88" s="50"/>
      <c r="HV88" s="50"/>
      <c r="HW88" s="50"/>
      <c r="HX88" s="50"/>
      <c r="HY88" s="50"/>
      <c r="HZ88" s="59"/>
      <c r="IA88" s="60"/>
      <c r="IB88" s="17"/>
      <c r="IC88" s="17"/>
    </row>
    <row r="89" spans="1:237" x14ac:dyDescent="0.3">
      <c r="A89" s="65"/>
      <c r="B89" s="69"/>
      <c r="C89" s="69"/>
      <c r="D89" s="67"/>
      <c r="E89" s="67"/>
      <c r="F89" s="67"/>
      <c r="G89" s="67"/>
      <c r="H89" s="67"/>
      <c r="I89" s="67"/>
      <c r="J89" s="59"/>
      <c r="K89" s="59"/>
      <c r="L89" s="59"/>
      <c r="M89" s="59"/>
      <c r="N89" s="59"/>
      <c r="O89" s="59"/>
      <c r="P89" s="59"/>
      <c r="Q89" s="17"/>
      <c r="R89" s="58"/>
      <c r="S89" s="50"/>
      <c r="T89" s="50"/>
      <c r="U89" s="50"/>
      <c r="V89" s="50"/>
      <c r="W89" s="50"/>
      <c r="X89" s="50"/>
      <c r="Y89" s="59"/>
      <c r="Z89" s="60"/>
      <c r="AA89" s="17"/>
      <c r="AB89" s="17"/>
      <c r="AC89" s="58"/>
      <c r="AD89" s="50"/>
      <c r="AE89" s="50"/>
      <c r="AF89" s="50"/>
      <c r="AG89" s="50"/>
      <c r="AH89" s="50"/>
      <c r="AI89" s="50"/>
      <c r="AJ89" s="59"/>
      <c r="AK89" s="60"/>
      <c r="AL89" s="17"/>
      <c r="AM89" s="17"/>
      <c r="AN89" s="58"/>
      <c r="AO89" s="50"/>
      <c r="AP89" s="50"/>
      <c r="AQ89" s="50"/>
      <c r="AR89" s="50"/>
      <c r="AS89" s="50"/>
      <c r="AT89" s="50"/>
      <c r="AU89" s="59"/>
      <c r="AV89" s="60"/>
      <c r="AW89" s="17"/>
      <c r="AX89" s="17"/>
      <c r="AY89" s="58"/>
      <c r="AZ89" s="50"/>
      <c r="BA89" s="50"/>
      <c r="BB89" s="50"/>
      <c r="BC89" s="50"/>
      <c r="BD89" s="50"/>
      <c r="BE89" s="50"/>
      <c r="BF89" s="59"/>
      <c r="BG89" s="60"/>
      <c r="BH89" s="17"/>
      <c r="BI89" s="17"/>
      <c r="BJ89" s="58"/>
      <c r="BK89" s="50"/>
      <c r="BL89" s="50"/>
      <c r="BM89" s="50"/>
      <c r="BN89" s="50"/>
      <c r="BO89" s="50"/>
      <c r="BP89" s="50"/>
      <c r="BQ89" s="59"/>
      <c r="BR89" s="60"/>
      <c r="BS89" s="17"/>
      <c r="BT89" s="17"/>
      <c r="BU89" s="58"/>
      <c r="BV89" s="50"/>
      <c r="BW89" s="50"/>
      <c r="BX89" s="50"/>
      <c r="BY89" s="50"/>
      <c r="BZ89" s="50"/>
      <c r="CA89" s="50"/>
      <c r="CB89" s="59"/>
      <c r="CC89" s="60"/>
      <c r="CD89" s="17"/>
      <c r="CE89" s="17"/>
      <c r="CF89" s="58"/>
      <c r="CG89" s="50"/>
      <c r="CH89" s="50"/>
      <c r="CI89" s="50"/>
      <c r="CJ89" s="50"/>
      <c r="CK89" s="50"/>
      <c r="CL89" s="50"/>
      <c r="CM89" s="59"/>
      <c r="CN89" s="60"/>
      <c r="CO89" s="17"/>
      <c r="CP89" s="17"/>
      <c r="CQ89" s="58"/>
      <c r="CR89" s="50"/>
      <c r="CS89" s="50"/>
      <c r="CT89" s="50"/>
      <c r="CU89" s="50"/>
      <c r="CV89" s="50"/>
      <c r="CW89" s="50"/>
      <c r="CX89" s="59"/>
      <c r="CY89" s="60"/>
      <c r="CZ89" s="17"/>
      <c r="DA89" s="17"/>
      <c r="DB89" s="58"/>
      <c r="DC89" s="50"/>
      <c r="DD89" s="50"/>
      <c r="DE89" s="50"/>
      <c r="DF89" s="50"/>
      <c r="DG89" s="50"/>
      <c r="DH89" s="50"/>
      <c r="DI89" s="59"/>
      <c r="DJ89" s="60"/>
      <c r="DK89" s="17"/>
      <c r="DL89" s="17"/>
      <c r="DM89" s="58"/>
      <c r="DN89" s="50"/>
      <c r="DO89" s="50"/>
      <c r="DP89" s="50"/>
      <c r="DQ89" s="50"/>
      <c r="DR89" s="50"/>
      <c r="DS89" s="50"/>
      <c r="DT89" s="59"/>
      <c r="DU89" s="60"/>
      <c r="DV89" s="17"/>
      <c r="DW89" s="17"/>
      <c r="DX89" s="58"/>
      <c r="DY89" s="50"/>
      <c r="DZ89" s="50"/>
      <c r="EA89" s="50"/>
      <c r="EB89" s="50"/>
      <c r="EC89" s="50"/>
      <c r="ED89" s="50"/>
      <c r="EE89" s="59"/>
      <c r="EF89" s="60"/>
      <c r="EG89" s="17"/>
      <c r="EH89" s="17"/>
      <c r="EI89" s="58"/>
      <c r="EJ89" s="50"/>
      <c r="EK89" s="50"/>
      <c r="EL89" s="50"/>
      <c r="EM89" s="50"/>
      <c r="EN89" s="50"/>
      <c r="EO89" s="50"/>
      <c r="EP89" s="59"/>
      <c r="EQ89" s="60"/>
      <c r="ER89" s="17"/>
      <c r="ES89" s="17"/>
      <c r="ET89" s="58"/>
      <c r="EU89" s="50"/>
      <c r="EV89" s="50"/>
      <c r="EW89" s="50"/>
      <c r="EX89" s="50"/>
      <c r="EY89" s="50"/>
      <c r="EZ89" s="50"/>
      <c r="FA89" s="59"/>
      <c r="FB89" s="60"/>
      <c r="FC89" s="17"/>
      <c r="FD89" s="17"/>
      <c r="FE89" s="58"/>
      <c r="FF89" s="50"/>
      <c r="FG89" s="50"/>
      <c r="FH89" s="50"/>
      <c r="FI89" s="50"/>
      <c r="FJ89" s="50"/>
      <c r="FK89" s="50"/>
      <c r="FL89" s="59"/>
      <c r="FM89" s="60"/>
      <c r="FN89" s="17"/>
      <c r="FO89" s="17"/>
      <c r="FP89" s="58"/>
      <c r="FQ89" s="50"/>
      <c r="FR89" s="50"/>
      <c r="FS89" s="50"/>
      <c r="FT89" s="50"/>
      <c r="FU89" s="50"/>
      <c r="FV89" s="50"/>
      <c r="FW89" s="59"/>
      <c r="FX89" s="60"/>
      <c r="FY89" s="17"/>
      <c r="FZ89" s="17"/>
      <c r="GA89" s="58"/>
      <c r="GB89" s="50"/>
      <c r="GC89" s="50"/>
      <c r="GD89" s="50"/>
      <c r="GE89" s="50"/>
      <c r="GF89" s="50"/>
      <c r="GG89" s="50"/>
      <c r="GH89" s="59"/>
      <c r="GI89" s="60"/>
      <c r="GJ89" s="17"/>
      <c r="GK89" s="17"/>
      <c r="GL89" s="58"/>
      <c r="GM89" s="50"/>
      <c r="GN89" s="50"/>
      <c r="GO89" s="50"/>
      <c r="GP89" s="50"/>
      <c r="GQ89" s="50"/>
      <c r="GR89" s="50"/>
      <c r="GS89" s="59"/>
      <c r="GT89" s="60"/>
      <c r="GU89" s="17"/>
      <c r="GV89" s="17"/>
      <c r="GW89" s="58"/>
      <c r="GX89" s="50"/>
      <c r="GY89" s="50"/>
      <c r="GZ89" s="50"/>
      <c r="HA89" s="50"/>
      <c r="HB89" s="50"/>
      <c r="HC89" s="50"/>
      <c r="HD89" s="59"/>
      <c r="HE89" s="60"/>
      <c r="HF89" s="17"/>
      <c r="HG89" s="17"/>
      <c r="HH89" s="58"/>
      <c r="HI89" s="50"/>
      <c r="HJ89" s="50"/>
      <c r="HK89" s="50"/>
      <c r="HL89" s="50"/>
      <c r="HM89" s="50"/>
      <c r="HN89" s="50"/>
      <c r="HO89" s="59"/>
      <c r="HP89" s="60"/>
      <c r="HQ89" s="17"/>
      <c r="HR89" s="17"/>
      <c r="HS89" s="58"/>
      <c r="HT89" s="50"/>
      <c r="HU89" s="50"/>
      <c r="HV89" s="50"/>
      <c r="HW89" s="50"/>
      <c r="HX89" s="50"/>
      <c r="HY89" s="50"/>
      <c r="HZ89" s="59"/>
      <c r="IA89" s="60"/>
      <c r="IB89" s="17"/>
      <c r="IC89" s="17"/>
    </row>
    <row r="90" spans="1:237" x14ac:dyDescent="0.3">
      <c r="A90" s="65"/>
      <c r="B90" s="66"/>
      <c r="C90" s="66"/>
      <c r="D90" s="67"/>
      <c r="E90" s="67"/>
      <c r="F90" s="67"/>
      <c r="G90" s="67"/>
      <c r="H90" s="67"/>
      <c r="I90" s="67"/>
      <c r="J90" s="59"/>
      <c r="K90" s="59"/>
      <c r="L90" s="59"/>
      <c r="M90" s="59"/>
      <c r="N90" s="59"/>
      <c r="O90" s="59"/>
      <c r="P90" s="59"/>
      <c r="Q90" s="17"/>
      <c r="R90" s="58"/>
      <c r="S90" s="50"/>
      <c r="T90" s="50"/>
      <c r="U90" s="50"/>
      <c r="V90" s="50"/>
      <c r="W90" s="50"/>
      <c r="X90" s="50"/>
      <c r="Y90" s="59"/>
      <c r="Z90" s="60"/>
      <c r="AA90" s="17"/>
      <c r="AB90" s="17"/>
      <c r="AC90" s="58"/>
      <c r="AD90" s="50"/>
      <c r="AE90" s="50"/>
      <c r="AF90" s="50"/>
      <c r="AG90" s="50"/>
      <c r="AH90" s="50"/>
      <c r="AI90" s="50"/>
      <c r="AJ90" s="59"/>
      <c r="AK90" s="60"/>
      <c r="AL90" s="17"/>
      <c r="AM90" s="17"/>
      <c r="AN90" s="58"/>
      <c r="AO90" s="50"/>
      <c r="AP90" s="50"/>
      <c r="AQ90" s="50"/>
      <c r="AR90" s="50"/>
      <c r="AS90" s="50"/>
      <c r="AT90" s="50"/>
      <c r="AU90" s="59"/>
      <c r="AV90" s="60"/>
      <c r="AW90" s="17"/>
      <c r="AX90" s="17"/>
      <c r="AY90" s="58"/>
      <c r="AZ90" s="50"/>
      <c r="BA90" s="50"/>
      <c r="BB90" s="50"/>
      <c r="BC90" s="50"/>
      <c r="BD90" s="50"/>
      <c r="BE90" s="50"/>
      <c r="BF90" s="59"/>
      <c r="BG90" s="60"/>
      <c r="BH90" s="17"/>
      <c r="BI90" s="17"/>
      <c r="BJ90" s="58"/>
      <c r="BK90" s="50"/>
      <c r="BL90" s="50"/>
      <c r="BM90" s="50"/>
      <c r="BN90" s="50"/>
      <c r="BO90" s="50"/>
      <c r="BP90" s="50"/>
      <c r="BQ90" s="59"/>
      <c r="BR90" s="60"/>
      <c r="BS90" s="17"/>
      <c r="BT90" s="17"/>
      <c r="BU90" s="58"/>
      <c r="BV90" s="50"/>
      <c r="BW90" s="50"/>
      <c r="BX90" s="50"/>
      <c r="BY90" s="50"/>
      <c r="BZ90" s="50"/>
      <c r="CA90" s="50"/>
      <c r="CB90" s="59"/>
      <c r="CC90" s="60"/>
      <c r="CD90" s="17"/>
      <c r="CE90" s="17"/>
      <c r="CF90" s="58"/>
      <c r="CG90" s="50"/>
      <c r="CH90" s="50"/>
      <c r="CI90" s="50"/>
      <c r="CJ90" s="50"/>
      <c r="CK90" s="50"/>
      <c r="CL90" s="50"/>
      <c r="CM90" s="59"/>
      <c r="CN90" s="60"/>
      <c r="CO90" s="17"/>
      <c r="CP90" s="17"/>
      <c r="CQ90" s="58"/>
      <c r="CR90" s="50"/>
      <c r="CS90" s="50"/>
      <c r="CT90" s="50"/>
      <c r="CU90" s="50"/>
      <c r="CV90" s="50"/>
      <c r="CW90" s="50"/>
      <c r="CX90" s="59"/>
      <c r="CY90" s="60"/>
      <c r="CZ90" s="17"/>
      <c r="DA90" s="17"/>
      <c r="DB90" s="58"/>
      <c r="DC90" s="50"/>
      <c r="DD90" s="50"/>
      <c r="DE90" s="50"/>
      <c r="DF90" s="50"/>
      <c r="DG90" s="50"/>
      <c r="DH90" s="50"/>
      <c r="DI90" s="59"/>
      <c r="DJ90" s="60"/>
      <c r="DK90" s="17"/>
      <c r="DL90" s="17"/>
      <c r="DM90" s="58"/>
      <c r="DN90" s="50"/>
      <c r="DO90" s="50"/>
      <c r="DP90" s="50"/>
      <c r="DQ90" s="50"/>
      <c r="DR90" s="50"/>
      <c r="DS90" s="50"/>
      <c r="DT90" s="59"/>
      <c r="DU90" s="60"/>
      <c r="DV90" s="17"/>
      <c r="DW90" s="17"/>
      <c r="DX90" s="58"/>
      <c r="DY90" s="50"/>
      <c r="DZ90" s="50"/>
      <c r="EA90" s="50"/>
      <c r="EB90" s="50"/>
      <c r="EC90" s="50"/>
      <c r="ED90" s="50"/>
      <c r="EE90" s="59"/>
      <c r="EF90" s="60"/>
      <c r="EG90" s="17"/>
      <c r="EH90" s="17"/>
      <c r="EI90" s="58"/>
      <c r="EJ90" s="50"/>
      <c r="EK90" s="50"/>
      <c r="EL90" s="50"/>
      <c r="EM90" s="50"/>
      <c r="EN90" s="50"/>
      <c r="EO90" s="50"/>
      <c r="EP90" s="59"/>
      <c r="EQ90" s="60"/>
      <c r="ER90" s="17"/>
      <c r="ES90" s="17"/>
      <c r="ET90" s="58"/>
      <c r="EU90" s="50"/>
      <c r="EV90" s="50"/>
      <c r="EW90" s="50"/>
      <c r="EX90" s="50"/>
      <c r="EY90" s="50"/>
      <c r="EZ90" s="50"/>
      <c r="FA90" s="59"/>
      <c r="FB90" s="60"/>
      <c r="FC90" s="17"/>
      <c r="FD90" s="17"/>
      <c r="FE90" s="58"/>
      <c r="FF90" s="50"/>
      <c r="FG90" s="50"/>
      <c r="FH90" s="50"/>
      <c r="FI90" s="50"/>
      <c r="FJ90" s="50"/>
      <c r="FK90" s="50"/>
      <c r="FL90" s="59"/>
      <c r="FM90" s="60"/>
      <c r="FN90" s="17"/>
      <c r="FO90" s="17"/>
      <c r="FP90" s="58"/>
      <c r="FQ90" s="50"/>
      <c r="FR90" s="50"/>
      <c r="FS90" s="50"/>
      <c r="FT90" s="50"/>
      <c r="FU90" s="50"/>
      <c r="FV90" s="50"/>
      <c r="FW90" s="59"/>
      <c r="FX90" s="60"/>
      <c r="FY90" s="17"/>
      <c r="FZ90" s="17"/>
      <c r="GA90" s="58"/>
      <c r="GB90" s="50"/>
      <c r="GC90" s="50"/>
      <c r="GD90" s="50"/>
      <c r="GE90" s="50"/>
      <c r="GF90" s="50"/>
      <c r="GG90" s="50"/>
      <c r="GH90" s="59"/>
      <c r="GI90" s="60"/>
      <c r="GJ90" s="17"/>
      <c r="GK90" s="17"/>
      <c r="GL90" s="58"/>
      <c r="GM90" s="50"/>
      <c r="GN90" s="50"/>
      <c r="GO90" s="50"/>
      <c r="GP90" s="50"/>
      <c r="GQ90" s="50"/>
      <c r="GR90" s="50"/>
      <c r="GS90" s="59"/>
      <c r="GT90" s="60"/>
      <c r="GU90" s="17"/>
      <c r="GV90" s="17"/>
      <c r="GW90" s="58"/>
      <c r="GX90" s="50"/>
      <c r="GY90" s="50"/>
      <c r="GZ90" s="50"/>
      <c r="HA90" s="50"/>
      <c r="HB90" s="50"/>
      <c r="HC90" s="50"/>
      <c r="HD90" s="59"/>
      <c r="HE90" s="60"/>
      <c r="HF90" s="17"/>
      <c r="HG90" s="17"/>
      <c r="HH90" s="58"/>
      <c r="HI90" s="50"/>
      <c r="HJ90" s="50"/>
      <c r="HK90" s="50"/>
      <c r="HL90" s="50"/>
      <c r="HM90" s="50"/>
      <c r="HN90" s="50"/>
      <c r="HO90" s="59"/>
      <c r="HP90" s="60"/>
      <c r="HQ90" s="17"/>
      <c r="HR90" s="17"/>
      <c r="HS90" s="58"/>
      <c r="HT90" s="50"/>
      <c r="HU90" s="50"/>
      <c r="HV90" s="50"/>
      <c r="HW90" s="50"/>
      <c r="HX90" s="50"/>
      <c r="HY90" s="50"/>
      <c r="HZ90" s="59"/>
      <c r="IA90" s="60"/>
      <c r="IB90" s="17"/>
      <c r="IC90" s="17"/>
    </row>
    <row r="91" spans="1:237" x14ac:dyDescent="0.3">
      <c r="A91" s="65"/>
      <c r="B91" s="66"/>
      <c r="C91" s="66"/>
      <c r="D91" s="67"/>
      <c r="E91" s="67"/>
      <c r="F91" s="67"/>
      <c r="G91" s="67"/>
      <c r="H91" s="67"/>
      <c r="I91" s="67"/>
      <c r="J91" s="59"/>
      <c r="K91" s="59"/>
      <c r="L91" s="59"/>
      <c r="M91" s="59"/>
      <c r="N91" s="59"/>
      <c r="O91" s="59"/>
      <c r="P91" s="59"/>
      <c r="Q91" s="17"/>
      <c r="R91" s="58"/>
      <c r="S91" s="50"/>
      <c r="T91" s="50"/>
      <c r="U91" s="50"/>
      <c r="V91" s="50"/>
      <c r="W91" s="50"/>
      <c r="X91" s="50"/>
      <c r="Y91" s="59"/>
      <c r="Z91" s="60"/>
      <c r="AA91" s="17"/>
      <c r="AB91" s="17"/>
      <c r="AC91" s="58"/>
      <c r="AD91" s="50"/>
      <c r="AE91" s="50"/>
      <c r="AF91" s="50"/>
      <c r="AG91" s="50"/>
      <c r="AH91" s="50"/>
      <c r="AI91" s="50"/>
      <c r="AJ91" s="59"/>
      <c r="AK91" s="60"/>
      <c r="AL91" s="17"/>
      <c r="AM91" s="17"/>
      <c r="AN91" s="58"/>
      <c r="AO91" s="50"/>
      <c r="AP91" s="50"/>
      <c r="AQ91" s="50"/>
      <c r="AR91" s="50"/>
      <c r="AS91" s="50"/>
      <c r="AT91" s="50"/>
      <c r="AU91" s="59"/>
      <c r="AV91" s="60"/>
      <c r="AW91" s="17"/>
      <c r="AX91" s="17"/>
      <c r="AY91" s="58"/>
      <c r="AZ91" s="50"/>
      <c r="BA91" s="50"/>
      <c r="BB91" s="50"/>
      <c r="BC91" s="50"/>
      <c r="BD91" s="50"/>
      <c r="BE91" s="50"/>
      <c r="BF91" s="59"/>
      <c r="BG91" s="60"/>
      <c r="BH91" s="17"/>
      <c r="BI91" s="17"/>
      <c r="BJ91" s="58"/>
      <c r="BK91" s="50"/>
      <c r="BL91" s="50"/>
      <c r="BM91" s="50"/>
      <c r="BN91" s="50"/>
      <c r="BO91" s="50"/>
      <c r="BP91" s="50"/>
      <c r="BQ91" s="59"/>
      <c r="BR91" s="60"/>
      <c r="BS91" s="17"/>
      <c r="BT91" s="17"/>
      <c r="BU91" s="58"/>
      <c r="BV91" s="50"/>
      <c r="BW91" s="50"/>
      <c r="BX91" s="50"/>
      <c r="BY91" s="50"/>
      <c r="BZ91" s="50"/>
      <c r="CA91" s="50"/>
      <c r="CB91" s="59"/>
      <c r="CC91" s="60"/>
      <c r="CD91" s="17"/>
      <c r="CE91" s="17"/>
      <c r="CF91" s="58"/>
      <c r="CG91" s="50"/>
      <c r="CH91" s="50"/>
      <c r="CI91" s="50"/>
      <c r="CJ91" s="50"/>
      <c r="CK91" s="50"/>
      <c r="CL91" s="50"/>
      <c r="CM91" s="59"/>
      <c r="CN91" s="60"/>
      <c r="CO91" s="17"/>
      <c r="CP91" s="17"/>
      <c r="CQ91" s="58"/>
      <c r="CR91" s="50"/>
      <c r="CS91" s="50"/>
      <c r="CT91" s="50"/>
      <c r="CU91" s="50"/>
      <c r="CV91" s="50"/>
      <c r="CW91" s="50"/>
      <c r="CX91" s="59"/>
      <c r="CY91" s="60"/>
      <c r="CZ91" s="17"/>
      <c r="DA91" s="17"/>
      <c r="DB91" s="58"/>
      <c r="DC91" s="50"/>
      <c r="DD91" s="50"/>
      <c r="DE91" s="50"/>
      <c r="DF91" s="50"/>
      <c r="DG91" s="50"/>
      <c r="DH91" s="50"/>
      <c r="DI91" s="59"/>
      <c r="DJ91" s="60"/>
      <c r="DK91" s="17"/>
      <c r="DL91" s="17"/>
      <c r="DM91" s="58"/>
      <c r="DN91" s="50"/>
      <c r="DO91" s="50"/>
      <c r="DP91" s="50"/>
      <c r="DQ91" s="50"/>
      <c r="DR91" s="50"/>
      <c r="DS91" s="50"/>
      <c r="DT91" s="59"/>
      <c r="DU91" s="60"/>
      <c r="DV91" s="17"/>
      <c r="DW91" s="17"/>
      <c r="DX91" s="58"/>
      <c r="DY91" s="50"/>
      <c r="DZ91" s="50"/>
      <c r="EA91" s="50"/>
      <c r="EB91" s="50"/>
      <c r="EC91" s="50"/>
      <c r="ED91" s="50"/>
      <c r="EE91" s="59"/>
      <c r="EF91" s="60"/>
      <c r="EG91" s="17"/>
      <c r="EH91" s="17"/>
      <c r="EI91" s="58"/>
      <c r="EJ91" s="50"/>
      <c r="EK91" s="50"/>
      <c r="EL91" s="50"/>
      <c r="EM91" s="50"/>
      <c r="EN91" s="50"/>
      <c r="EO91" s="50"/>
      <c r="EP91" s="59"/>
      <c r="EQ91" s="60"/>
      <c r="ER91" s="17"/>
      <c r="ES91" s="17"/>
      <c r="ET91" s="58"/>
      <c r="EU91" s="50"/>
      <c r="EV91" s="50"/>
      <c r="EW91" s="50"/>
      <c r="EX91" s="50"/>
      <c r="EY91" s="50"/>
      <c r="EZ91" s="50"/>
      <c r="FA91" s="59"/>
      <c r="FB91" s="60"/>
      <c r="FC91" s="17"/>
      <c r="FD91" s="17"/>
      <c r="FE91" s="58"/>
      <c r="FF91" s="50"/>
      <c r="FG91" s="50"/>
      <c r="FH91" s="50"/>
      <c r="FI91" s="50"/>
      <c r="FJ91" s="50"/>
      <c r="FK91" s="50"/>
      <c r="FL91" s="59"/>
      <c r="FM91" s="60"/>
      <c r="FN91" s="17"/>
      <c r="FO91" s="17"/>
      <c r="FP91" s="58"/>
      <c r="FQ91" s="50"/>
      <c r="FR91" s="50"/>
      <c r="FS91" s="50"/>
      <c r="FT91" s="50"/>
      <c r="FU91" s="50"/>
      <c r="FV91" s="50"/>
      <c r="FW91" s="59"/>
      <c r="FX91" s="60"/>
      <c r="FY91" s="17"/>
      <c r="FZ91" s="17"/>
      <c r="GA91" s="58"/>
      <c r="GB91" s="50"/>
      <c r="GC91" s="50"/>
      <c r="GD91" s="50"/>
      <c r="GE91" s="50"/>
      <c r="GF91" s="50"/>
      <c r="GG91" s="50"/>
      <c r="GH91" s="59"/>
      <c r="GI91" s="60"/>
      <c r="GJ91" s="17"/>
      <c r="GK91" s="17"/>
      <c r="GL91" s="58"/>
      <c r="GM91" s="50"/>
      <c r="GN91" s="50"/>
      <c r="GO91" s="50"/>
      <c r="GP91" s="50"/>
      <c r="GQ91" s="50"/>
      <c r="GR91" s="50"/>
      <c r="GS91" s="59"/>
      <c r="GT91" s="60"/>
      <c r="GU91" s="17"/>
      <c r="GV91" s="17"/>
      <c r="GW91" s="58"/>
      <c r="GX91" s="50"/>
      <c r="GY91" s="50"/>
      <c r="GZ91" s="50"/>
      <c r="HA91" s="50"/>
      <c r="HB91" s="50"/>
      <c r="HC91" s="50"/>
      <c r="HD91" s="59"/>
      <c r="HE91" s="60"/>
      <c r="HF91" s="17"/>
      <c r="HG91" s="17"/>
      <c r="HH91" s="58"/>
      <c r="HI91" s="50"/>
      <c r="HJ91" s="50"/>
      <c r="HK91" s="50"/>
      <c r="HL91" s="50"/>
      <c r="HM91" s="50"/>
      <c r="HN91" s="50"/>
      <c r="HO91" s="59"/>
      <c r="HP91" s="60"/>
      <c r="HQ91" s="17"/>
      <c r="HR91" s="17"/>
      <c r="HS91" s="58"/>
      <c r="HT91" s="50"/>
      <c r="HU91" s="50"/>
      <c r="HV91" s="50"/>
      <c r="HW91" s="50"/>
      <c r="HX91" s="50"/>
      <c r="HY91" s="50"/>
      <c r="HZ91" s="59"/>
      <c r="IA91" s="60"/>
      <c r="IB91" s="17"/>
      <c r="IC91" s="17"/>
    </row>
    <row r="92" spans="1:237" x14ac:dyDescent="0.3">
      <c r="A92" s="65"/>
      <c r="B92" s="66"/>
      <c r="C92" s="66"/>
      <c r="D92" s="67"/>
      <c r="E92" s="67"/>
      <c r="F92" s="67"/>
      <c r="G92" s="67"/>
      <c r="H92" s="67"/>
      <c r="I92" s="67"/>
      <c r="J92" s="59"/>
      <c r="K92" s="59"/>
      <c r="L92" s="59"/>
      <c r="M92" s="59"/>
      <c r="N92" s="59"/>
      <c r="O92" s="59"/>
      <c r="P92" s="59"/>
      <c r="Q92" s="17"/>
      <c r="R92" s="58"/>
      <c r="S92" s="50"/>
      <c r="T92" s="50"/>
      <c r="U92" s="50"/>
      <c r="V92" s="50"/>
      <c r="W92" s="50"/>
      <c r="X92" s="50"/>
      <c r="Y92" s="59"/>
      <c r="Z92" s="60"/>
      <c r="AA92" s="17"/>
      <c r="AB92" s="17"/>
      <c r="AC92" s="58"/>
      <c r="AD92" s="50"/>
      <c r="AE92" s="50"/>
      <c r="AF92" s="50"/>
      <c r="AG92" s="50"/>
      <c r="AH92" s="50"/>
      <c r="AI92" s="50"/>
      <c r="AJ92" s="59"/>
      <c r="AK92" s="60"/>
      <c r="AL92" s="17"/>
      <c r="AM92" s="17"/>
      <c r="AN92" s="58"/>
      <c r="AO92" s="50"/>
      <c r="AP92" s="50"/>
      <c r="AQ92" s="50"/>
      <c r="AR92" s="50"/>
      <c r="AS92" s="50"/>
      <c r="AT92" s="50"/>
      <c r="AU92" s="59"/>
      <c r="AV92" s="60"/>
      <c r="AW92" s="17"/>
      <c r="AX92" s="17"/>
      <c r="AY92" s="58"/>
      <c r="AZ92" s="50"/>
      <c r="BA92" s="50"/>
      <c r="BB92" s="50"/>
      <c r="BC92" s="50"/>
      <c r="BD92" s="50"/>
      <c r="BE92" s="50"/>
      <c r="BF92" s="59"/>
      <c r="BG92" s="60"/>
      <c r="BH92" s="17"/>
      <c r="BI92" s="17"/>
      <c r="BJ92" s="58"/>
      <c r="BK92" s="50"/>
      <c r="BL92" s="50"/>
      <c r="BM92" s="50"/>
      <c r="BN92" s="50"/>
      <c r="BO92" s="50"/>
      <c r="BP92" s="50"/>
      <c r="BQ92" s="59"/>
      <c r="BR92" s="60"/>
      <c r="BS92" s="17"/>
      <c r="BT92" s="17"/>
      <c r="BU92" s="58"/>
      <c r="BV92" s="50"/>
      <c r="BW92" s="50"/>
      <c r="BX92" s="50"/>
      <c r="BY92" s="50"/>
      <c r="BZ92" s="50"/>
      <c r="CA92" s="50"/>
      <c r="CB92" s="59"/>
      <c r="CC92" s="60"/>
      <c r="CD92" s="17"/>
      <c r="CE92" s="17"/>
      <c r="CF92" s="58"/>
      <c r="CG92" s="50"/>
      <c r="CH92" s="50"/>
      <c r="CI92" s="50"/>
      <c r="CJ92" s="50"/>
      <c r="CK92" s="50"/>
      <c r="CL92" s="50"/>
      <c r="CM92" s="59"/>
      <c r="CN92" s="60"/>
      <c r="CO92" s="17"/>
      <c r="CP92" s="17"/>
      <c r="CQ92" s="58"/>
      <c r="CR92" s="50"/>
      <c r="CS92" s="50"/>
      <c r="CT92" s="50"/>
      <c r="CU92" s="50"/>
      <c r="CV92" s="50"/>
      <c r="CW92" s="50"/>
      <c r="CX92" s="59"/>
      <c r="CY92" s="60"/>
      <c r="CZ92" s="17"/>
      <c r="DA92" s="17"/>
      <c r="DB92" s="58"/>
      <c r="DC92" s="50"/>
      <c r="DD92" s="50"/>
      <c r="DE92" s="50"/>
      <c r="DF92" s="50"/>
      <c r="DG92" s="50"/>
      <c r="DH92" s="50"/>
      <c r="DI92" s="59"/>
      <c r="DJ92" s="60"/>
      <c r="DK92" s="17"/>
      <c r="DL92" s="17"/>
      <c r="DM92" s="58"/>
      <c r="DN92" s="50"/>
      <c r="DO92" s="50"/>
      <c r="DP92" s="50"/>
      <c r="DQ92" s="50"/>
      <c r="DR92" s="50"/>
      <c r="DS92" s="50"/>
      <c r="DT92" s="59"/>
      <c r="DU92" s="60"/>
      <c r="DV92" s="17"/>
      <c r="DW92" s="17"/>
      <c r="DX92" s="58"/>
      <c r="DY92" s="50"/>
      <c r="DZ92" s="50"/>
      <c r="EA92" s="50"/>
      <c r="EB92" s="50"/>
      <c r="EC92" s="50"/>
      <c r="ED92" s="50"/>
      <c r="EE92" s="59"/>
      <c r="EF92" s="60"/>
      <c r="EG92" s="17"/>
      <c r="EH92" s="17"/>
      <c r="EI92" s="58"/>
      <c r="EJ92" s="50"/>
      <c r="EK92" s="50"/>
      <c r="EL92" s="50"/>
      <c r="EM92" s="50"/>
      <c r="EN92" s="50"/>
      <c r="EO92" s="50"/>
      <c r="EP92" s="59"/>
      <c r="EQ92" s="60"/>
      <c r="ER92" s="17"/>
      <c r="ES92" s="17"/>
      <c r="ET92" s="58"/>
      <c r="EU92" s="50"/>
      <c r="EV92" s="50"/>
      <c r="EW92" s="50"/>
      <c r="EX92" s="50"/>
      <c r="EY92" s="50"/>
      <c r="EZ92" s="50"/>
      <c r="FA92" s="59"/>
      <c r="FB92" s="60"/>
      <c r="FC92" s="17"/>
      <c r="FD92" s="17"/>
      <c r="FE92" s="58"/>
      <c r="FF92" s="50"/>
      <c r="FG92" s="50"/>
      <c r="FH92" s="50"/>
      <c r="FI92" s="50"/>
      <c r="FJ92" s="50"/>
      <c r="FK92" s="50"/>
      <c r="FL92" s="59"/>
      <c r="FM92" s="60"/>
      <c r="FN92" s="17"/>
      <c r="FO92" s="17"/>
      <c r="FP92" s="58"/>
      <c r="FQ92" s="50"/>
      <c r="FR92" s="50"/>
      <c r="FS92" s="50"/>
      <c r="FT92" s="50"/>
      <c r="FU92" s="50"/>
      <c r="FV92" s="50"/>
      <c r="FW92" s="59"/>
      <c r="FX92" s="60"/>
      <c r="FY92" s="17"/>
      <c r="FZ92" s="17"/>
      <c r="GA92" s="58"/>
      <c r="GB92" s="50"/>
      <c r="GC92" s="50"/>
      <c r="GD92" s="50"/>
      <c r="GE92" s="50"/>
      <c r="GF92" s="50"/>
      <c r="GG92" s="50"/>
      <c r="GH92" s="59"/>
      <c r="GI92" s="60"/>
      <c r="GJ92" s="17"/>
      <c r="GK92" s="17"/>
      <c r="GL92" s="58"/>
      <c r="GM92" s="50"/>
      <c r="GN92" s="50"/>
      <c r="GO92" s="50"/>
      <c r="GP92" s="50"/>
      <c r="GQ92" s="50"/>
      <c r="GR92" s="50"/>
      <c r="GS92" s="59"/>
      <c r="GT92" s="60"/>
      <c r="GU92" s="17"/>
      <c r="GV92" s="17"/>
      <c r="GW92" s="58"/>
      <c r="GX92" s="50"/>
      <c r="GY92" s="50"/>
      <c r="GZ92" s="50"/>
      <c r="HA92" s="50"/>
      <c r="HB92" s="50"/>
      <c r="HC92" s="50"/>
      <c r="HD92" s="59"/>
      <c r="HE92" s="60"/>
      <c r="HF92" s="17"/>
      <c r="HG92" s="17"/>
      <c r="HH92" s="58"/>
      <c r="HI92" s="50"/>
      <c r="HJ92" s="50"/>
      <c r="HK92" s="50"/>
      <c r="HL92" s="50"/>
      <c r="HM92" s="50"/>
      <c r="HN92" s="50"/>
      <c r="HO92" s="59"/>
      <c r="HP92" s="60"/>
      <c r="HQ92" s="17"/>
      <c r="HR92" s="17"/>
      <c r="HS92" s="58"/>
      <c r="HT92" s="50"/>
      <c r="HU92" s="50"/>
      <c r="HV92" s="50"/>
      <c r="HW92" s="50"/>
      <c r="HX92" s="50"/>
      <c r="HY92" s="50"/>
      <c r="HZ92" s="59"/>
      <c r="IA92" s="60"/>
      <c r="IB92" s="17"/>
      <c r="IC92" s="17"/>
    </row>
    <row r="93" spans="1:237" x14ac:dyDescent="0.3">
      <c r="A93" s="65"/>
      <c r="B93" s="66"/>
      <c r="C93" s="66"/>
      <c r="D93" s="67"/>
      <c r="E93" s="67"/>
      <c r="F93" s="67"/>
      <c r="G93" s="67"/>
      <c r="H93" s="67"/>
      <c r="I93" s="67"/>
      <c r="J93" s="59"/>
      <c r="K93" s="59"/>
      <c r="L93" s="59"/>
      <c r="M93" s="59"/>
      <c r="N93" s="59"/>
      <c r="O93" s="59"/>
      <c r="P93" s="59"/>
      <c r="Q93" s="17"/>
      <c r="R93" s="58"/>
      <c r="S93" s="50"/>
      <c r="T93" s="50"/>
      <c r="U93" s="50"/>
      <c r="V93" s="50"/>
      <c r="W93" s="50"/>
      <c r="X93" s="50"/>
      <c r="Y93" s="59"/>
      <c r="Z93" s="60"/>
      <c r="AA93" s="17"/>
      <c r="AB93" s="17"/>
      <c r="AC93" s="58"/>
      <c r="AD93" s="50"/>
      <c r="AE93" s="50"/>
      <c r="AF93" s="50"/>
      <c r="AG93" s="50"/>
      <c r="AH93" s="50"/>
      <c r="AI93" s="50"/>
      <c r="AJ93" s="59"/>
      <c r="AK93" s="60"/>
      <c r="AL93" s="17"/>
      <c r="AM93" s="17"/>
      <c r="AN93" s="58"/>
      <c r="AO93" s="50"/>
      <c r="AP93" s="50"/>
      <c r="AQ93" s="50"/>
      <c r="AR93" s="50"/>
      <c r="AS93" s="50"/>
      <c r="AT93" s="50"/>
      <c r="AU93" s="59"/>
      <c r="AV93" s="60"/>
      <c r="AW93" s="17"/>
      <c r="AX93" s="17"/>
      <c r="AY93" s="58"/>
      <c r="AZ93" s="50"/>
      <c r="BA93" s="50"/>
      <c r="BB93" s="50"/>
      <c r="BC93" s="50"/>
      <c r="BD93" s="50"/>
      <c r="BE93" s="50"/>
      <c r="BF93" s="59"/>
      <c r="BG93" s="60"/>
      <c r="BH93" s="17"/>
      <c r="BI93" s="17"/>
      <c r="BJ93" s="58"/>
      <c r="BK93" s="50"/>
      <c r="BL93" s="50"/>
      <c r="BM93" s="50"/>
      <c r="BN93" s="50"/>
      <c r="BO93" s="50"/>
      <c r="BP93" s="50"/>
      <c r="BQ93" s="59"/>
      <c r="BR93" s="60"/>
      <c r="BS93" s="17"/>
      <c r="BT93" s="17"/>
      <c r="BU93" s="58"/>
      <c r="BV93" s="50"/>
      <c r="BW93" s="50"/>
      <c r="BX93" s="50"/>
      <c r="BY93" s="50"/>
      <c r="BZ93" s="50"/>
      <c r="CA93" s="50"/>
      <c r="CB93" s="59"/>
      <c r="CC93" s="60"/>
      <c r="CD93" s="17"/>
      <c r="CE93" s="17"/>
      <c r="CF93" s="58"/>
      <c r="CG93" s="50"/>
      <c r="CH93" s="50"/>
      <c r="CI93" s="50"/>
      <c r="CJ93" s="50"/>
      <c r="CK93" s="50"/>
      <c r="CL93" s="50"/>
      <c r="CM93" s="59"/>
      <c r="CN93" s="60"/>
      <c r="CO93" s="17"/>
      <c r="CP93" s="17"/>
      <c r="CQ93" s="58"/>
      <c r="CR93" s="50"/>
      <c r="CS93" s="50"/>
      <c r="CT93" s="50"/>
      <c r="CU93" s="50"/>
      <c r="CV93" s="50"/>
      <c r="CW93" s="50"/>
      <c r="CX93" s="59"/>
      <c r="CY93" s="60"/>
      <c r="CZ93" s="17"/>
      <c r="DA93" s="17"/>
      <c r="DB93" s="58"/>
      <c r="DC93" s="50"/>
      <c r="DD93" s="50"/>
      <c r="DE93" s="50"/>
      <c r="DF93" s="50"/>
      <c r="DG93" s="50"/>
      <c r="DH93" s="50"/>
      <c r="DI93" s="59"/>
      <c r="DJ93" s="60"/>
      <c r="DK93" s="17"/>
      <c r="DL93" s="17"/>
      <c r="DM93" s="58"/>
      <c r="DN93" s="50"/>
      <c r="DO93" s="50"/>
      <c r="DP93" s="50"/>
      <c r="DQ93" s="50"/>
      <c r="DR93" s="50"/>
      <c r="DS93" s="50"/>
      <c r="DT93" s="59"/>
      <c r="DU93" s="60"/>
      <c r="DV93" s="17"/>
      <c r="DW93" s="17"/>
      <c r="DX93" s="58"/>
      <c r="DY93" s="50"/>
      <c r="DZ93" s="50"/>
      <c r="EA93" s="50"/>
      <c r="EB93" s="50"/>
      <c r="EC93" s="50"/>
      <c r="ED93" s="50"/>
      <c r="EE93" s="59"/>
      <c r="EF93" s="60"/>
      <c r="EG93" s="17"/>
      <c r="EH93" s="17"/>
      <c r="EI93" s="58"/>
      <c r="EJ93" s="50"/>
      <c r="EK93" s="50"/>
      <c r="EL93" s="50"/>
      <c r="EM93" s="50"/>
      <c r="EN93" s="50"/>
      <c r="EO93" s="50"/>
      <c r="EP93" s="59"/>
      <c r="EQ93" s="60"/>
      <c r="ER93" s="17"/>
      <c r="ES93" s="17"/>
      <c r="ET93" s="58"/>
      <c r="EU93" s="50"/>
      <c r="EV93" s="50"/>
      <c r="EW93" s="50"/>
      <c r="EX93" s="50"/>
      <c r="EY93" s="50"/>
      <c r="EZ93" s="50"/>
      <c r="FA93" s="59"/>
      <c r="FB93" s="60"/>
      <c r="FC93" s="17"/>
      <c r="FD93" s="17"/>
      <c r="FE93" s="58"/>
      <c r="FF93" s="50"/>
      <c r="FG93" s="50"/>
      <c r="FH93" s="50"/>
      <c r="FI93" s="50"/>
      <c r="FJ93" s="50"/>
      <c r="FK93" s="50"/>
      <c r="FL93" s="59"/>
      <c r="FM93" s="60"/>
      <c r="FN93" s="17"/>
      <c r="FO93" s="17"/>
      <c r="FP93" s="58"/>
      <c r="FQ93" s="50"/>
      <c r="FR93" s="50"/>
      <c r="FS93" s="50"/>
      <c r="FT93" s="50"/>
      <c r="FU93" s="50"/>
      <c r="FV93" s="50"/>
      <c r="FW93" s="59"/>
      <c r="FX93" s="60"/>
      <c r="FY93" s="17"/>
      <c r="FZ93" s="17"/>
      <c r="GA93" s="58"/>
      <c r="GB93" s="50"/>
      <c r="GC93" s="50"/>
      <c r="GD93" s="50"/>
      <c r="GE93" s="50"/>
      <c r="GF93" s="50"/>
      <c r="GG93" s="50"/>
      <c r="GH93" s="59"/>
      <c r="GI93" s="60"/>
      <c r="GJ93" s="17"/>
      <c r="GK93" s="17"/>
      <c r="GL93" s="58"/>
      <c r="GM93" s="50"/>
      <c r="GN93" s="50"/>
      <c r="GO93" s="50"/>
      <c r="GP93" s="50"/>
      <c r="GQ93" s="50"/>
      <c r="GR93" s="50"/>
      <c r="GS93" s="59"/>
      <c r="GT93" s="60"/>
      <c r="GU93" s="17"/>
      <c r="GV93" s="17"/>
      <c r="GW93" s="58"/>
      <c r="GX93" s="50"/>
      <c r="GY93" s="50"/>
      <c r="GZ93" s="50"/>
      <c r="HA93" s="50"/>
      <c r="HB93" s="50"/>
      <c r="HC93" s="50"/>
      <c r="HD93" s="59"/>
      <c r="HE93" s="60"/>
      <c r="HF93" s="17"/>
      <c r="HG93" s="17"/>
      <c r="HH93" s="58"/>
      <c r="HI93" s="50"/>
      <c r="HJ93" s="50"/>
      <c r="HK93" s="50"/>
      <c r="HL93" s="50"/>
      <c r="HM93" s="50"/>
      <c r="HN93" s="50"/>
      <c r="HO93" s="59"/>
      <c r="HP93" s="60"/>
      <c r="HQ93" s="17"/>
      <c r="HR93" s="17"/>
      <c r="HS93" s="58"/>
      <c r="HT93" s="50"/>
      <c r="HU93" s="50"/>
      <c r="HV93" s="50"/>
      <c r="HW93" s="50"/>
      <c r="HX93" s="50"/>
      <c r="HY93" s="50"/>
      <c r="HZ93" s="59"/>
      <c r="IA93" s="60"/>
      <c r="IB93" s="17"/>
      <c r="IC93" s="17"/>
    </row>
    <row r="94" spans="1:237" x14ac:dyDescent="0.3">
      <c r="A94" s="65"/>
      <c r="B94" s="66"/>
      <c r="C94" s="66"/>
      <c r="D94" s="67"/>
      <c r="E94" s="67"/>
      <c r="F94" s="67"/>
      <c r="G94" s="67"/>
      <c r="H94" s="67"/>
      <c r="I94" s="67"/>
      <c r="J94" s="59"/>
      <c r="K94" s="59"/>
      <c r="L94" s="59"/>
      <c r="M94" s="59"/>
      <c r="N94" s="59"/>
      <c r="O94" s="59"/>
      <c r="P94" s="59"/>
      <c r="Q94" s="17"/>
      <c r="R94" s="58"/>
      <c r="S94" s="50"/>
      <c r="T94" s="50"/>
      <c r="U94" s="50"/>
      <c r="V94" s="50"/>
      <c r="W94" s="50"/>
      <c r="X94" s="50"/>
      <c r="Y94" s="59"/>
      <c r="Z94" s="60"/>
      <c r="AA94" s="17"/>
      <c r="AB94" s="17"/>
      <c r="AC94" s="58"/>
      <c r="AD94" s="50"/>
      <c r="AE94" s="50"/>
      <c r="AF94" s="50"/>
      <c r="AG94" s="50"/>
      <c r="AH94" s="50"/>
      <c r="AI94" s="50"/>
      <c r="AJ94" s="59"/>
      <c r="AK94" s="60"/>
      <c r="AL94" s="17"/>
      <c r="AM94" s="17"/>
      <c r="AN94" s="58"/>
      <c r="AO94" s="50"/>
      <c r="AP94" s="50"/>
      <c r="AQ94" s="50"/>
      <c r="AR94" s="50"/>
      <c r="AS94" s="50"/>
      <c r="AT94" s="50"/>
      <c r="AU94" s="59"/>
      <c r="AV94" s="60"/>
      <c r="AW94" s="17"/>
      <c r="AX94" s="17"/>
      <c r="AY94" s="58"/>
      <c r="AZ94" s="50"/>
      <c r="BA94" s="50"/>
      <c r="BB94" s="50"/>
      <c r="BC94" s="50"/>
      <c r="BD94" s="50"/>
      <c r="BE94" s="50"/>
      <c r="BF94" s="59"/>
      <c r="BG94" s="60"/>
      <c r="BH94" s="17"/>
      <c r="BI94" s="17"/>
      <c r="BJ94" s="58"/>
      <c r="BK94" s="50"/>
      <c r="BL94" s="50"/>
      <c r="BM94" s="50"/>
      <c r="BN94" s="50"/>
      <c r="BO94" s="50"/>
      <c r="BP94" s="50"/>
      <c r="BQ94" s="59"/>
      <c r="BR94" s="60"/>
      <c r="BS94" s="17"/>
      <c r="BT94" s="17"/>
      <c r="BU94" s="58"/>
      <c r="BV94" s="50"/>
      <c r="BW94" s="50"/>
      <c r="BX94" s="50"/>
      <c r="BY94" s="50"/>
      <c r="BZ94" s="50"/>
      <c r="CA94" s="50"/>
      <c r="CB94" s="59"/>
      <c r="CC94" s="60"/>
      <c r="CD94" s="17"/>
      <c r="CE94" s="17"/>
      <c r="CF94" s="58"/>
      <c r="CG94" s="50"/>
      <c r="CH94" s="50"/>
      <c r="CI94" s="50"/>
      <c r="CJ94" s="50"/>
      <c r="CK94" s="50"/>
      <c r="CL94" s="50"/>
      <c r="CM94" s="59"/>
      <c r="CN94" s="60"/>
      <c r="CO94" s="17"/>
      <c r="CP94" s="17"/>
      <c r="CQ94" s="58"/>
      <c r="CR94" s="50"/>
      <c r="CS94" s="50"/>
      <c r="CT94" s="50"/>
      <c r="CU94" s="50"/>
      <c r="CV94" s="50"/>
      <c r="CW94" s="50"/>
      <c r="CX94" s="59"/>
      <c r="CY94" s="60"/>
      <c r="CZ94" s="17"/>
      <c r="DA94" s="17"/>
      <c r="DB94" s="58"/>
      <c r="DC94" s="50"/>
      <c r="DD94" s="50"/>
      <c r="DE94" s="50"/>
      <c r="DF94" s="50"/>
      <c r="DG94" s="50"/>
      <c r="DH94" s="50"/>
      <c r="DI94" s="59"/>
      <c r="DJ94" s="60"/>
      <c r="DK94" s="17"/>
      <c r="DL94" s="17"/>
      <c r="DM94" s="58"/>
      <c r="DN94" s="50"/>
      <c r="DO94" s="50"/>
      <c r="DP94" s="50"/>
      <c r="DQ94" s="50"/>
      <c r="DR94" s="50"/>
      <c r="DS94" s="50"/>
      <c r="DT94" s="59"/>
      <c r="DU94" s="60"/>
      <c r="DV94" s="17"/>
      <c r="DW94" s="17"/>
      <c r="DX94" s="58"/>
      <c r="DY94" s="50"/>
      <c r="DZ94" s="50"/>
      <c r="EA94" s="50"/>
      <c r="EB94" s="50"/>
      <c r="EC94" s="50"/>
      <c r="ED94" s="50"/>
      <c r="EE94" s="59"/>
      <c r="EF94" s="60"/>
      <c r="EG94" s="17"/>
      <c r="EH94" s="17"/>
      <c r="EI94" s="58"/>
      <c r="EJ94" s="50"/>
      <c r="EK94" s="50"/>
      <c r="EL94" s="50"/>
      <c r="EM94" s="50"/>
      <c r="EN94" s="50"/>
      <c r="EO94" s="50"/>
      <c r="EP94" s="59"/>
      <c r="EQ94" s="60"/>
      <c r="ER94" s="17"/>
      <c r="ES94" s="17"/>
      <c r="ET94" s="58"/>
      <c r="EU94" s="50"/>
      <c r="EV94" s="50"/>
      <c r="EW94" s="50"/>
      <c r="EX94" s="50"/>
      <c r="EY94" s="50"/>
      <c r="EZ94" s="50"/>
      <c r="FA94" s="59"/>
      <c r="FB94" s="60"/>
      <c r="FC94" s="17"/>
      <c r="FD94" s="17"/>
      <c r="FE94" s="58"/>
      <c r="FF94" s="50"/>
      <c r="FG94" s="50"/>
      <c r="FH94" s="50"/>
      <c r="FI94" s="50"/>
      <c r="FJ94" s="50"/>
      <c r="FK94" s="50"/>
      <c r="FL94" s="59"/>
      <c r="FM94" s="60"/>
      <c r="FN94" s="17"/>
      <c r="FO94" s="17"/>
      <c r="FP94" s="58"/>
      <c r="FQ94" s="50"/>
      <c r="FR94" s="50"/>
      <c r="FS94" s="50"/>
      <c r="FT94" s="50"/>
      <c r="FU94" s="50"/>
      <c r="FV94" s="50"/>
      <c r="FW94" s="59"/>
      <c r="FX94" s="60"/>
      <c r="FY94" s="17"/>
      <c r="FZ94" s="17"/>
      <c r="GA94" s="58"/>
      <c r="GB94" s="50"/>
      <c r="GC94" s="50"/>
      <c r="GD94" s="50"/>
      <c r="GE94" s="50"/>
      <c r="GF94" s="50"/>
      <c r="GG94" s="50"/>
      <c r="GH94" s="59"/>
      <c r="GI94" s="60"/>
      <c r="GJ94" s="17"/>
      <c r="GK94" s="17"/>
      <c r="GL94" s="58"/>
      <c r="GM94" s="50"/>
      <c r="GN94" s="50"/>
      <c r="GO94" s="50"/>
      <c r="GP94" s="50"/>
      <c r="GQ94" s="50"/>
      <c r="GR94" s="50"/>
      <c r="GS94" s="59"/>
      <c r="GT94" s="60"/>
      <c r="GU94" s="17"/>
      <c r="GV94" s="17"/>
      <c r="GW94" s="58"/>
      <c r="GX94" s="50"/>
      <c r="GY94" s="50"/>
      <c r="GZ94" s="50"/>
      <c r="HA94" s="50"/>
      <c r="HB94" s="50"/>
      <c r="HC94" s="50"/>
      <c r="HD94" s="59"/>
      <c r="HE94" s="60"/>
      <c r="HF94" s="17"/>
      <c r="HG94" s="17"/>
      <c r="HH94" s="58"/>
      <c r="HI94" s="50"/>
      <c r="HJ94" s="50"/>
      <c r="HK94" s="50"/>
      <c r="HL94" s="50"/>
      <c r="HM94" s="50"/>
      <c r="HN94" s="50"/>
      <c r="HO94" s="59"/>
      <c r="HP94" s="60"/>
      <c r="HQ94" s="17"/>
      <c r="HR94" s="17"/>
      <c r="HS94" s="58"/>
      <c r="HT94" s="50"/>
      <c r="HU94" s="50"/>
      <c r="HV94" s="50"/>
      <c r="HW94" s="50"/>
      <c r="HX94" s="50"/>
      <c r="HY94" s="50"/>
      <c r="HZ94" s="59"/>
      <c r="IA94" s="60"/>
      <c r="IB94" s="17"/>
      <c r="IC94" s="17"/>
    </row>
    <row r="95" spans="1:237" x14ac:dyDescent="0.3">
      <c r="A95" s="65"/>
      <c r="B95" s="66"/>
      <c r="C95" s="66"/>
      <c r="D95" s="67"/>
      <c r="E95" s="67"/>
      <c r="F95" s="67"/>
      <c r="G95" s="67"/>
      <c r="H95" s="67"/>
      <c r="I95" s="67"/>
      <c r="J95" s="59"/>
      <c r="K95" s="59"/>
      <c r="L95" s="59"/>
      <c r="M95" s="59"/>
      <c r="N95" s="59"/>
      <c r="O95" s="59"/>
      <c r="P95" s="59"/>
      <c r="Q95" s="17"/>
      <c r="R95" s="58"/>
      <c r="S95" s="50"/>
      <c r="T95" s="50"/>
      <c r="U95" s="50"/>
      <c r="V95" s="50"/>
      <c r="W95" s="50"/>
      <c r="X95" s="50"/>
      <c r="Y95" s="59"/>
      <c r="Z95" s="60"/>
      <c r="AA95" s="17"/>
      <c r="AB95" s="17"/>
      <c r="AC95" s="58"/>
      <c r="AD95" s="50"/>
      <c r="AE95" s="50"/>
      <c r="AF95" s="50"/>
      <c r="AG95" s="50"/>
      <c r="AH95" s="50"/>
      <c r="AI95" s="50"/>
      <c r="AJ95" s="59"/>
      <c r="AK95" s="60"/>
      <c r="AL95" s="17"/>
      <c r="AM95" s="17"/>
      <c r="AN95" s="58"/>
      <c r="AO95" s="50"/>
      <c r="AP95" s="50"/>
      <c r="AQ95" s="50"/>
      <c r="AR95" s="50"/>
      <c r="AS95" s="50"/>
      <c r="AT95" s="50"/>
      <c r="AU95" s="59"/>
      <c r="AV95" s="60"/>
      <c r="AW95" s="17"/>
      <c r="AX95" s="17"/>
      <c r="AY95" s="58"/>
      <c r="AZ95" s="50"/>
      <c r="BA95" s="50"/>
      <c r="BB95" s="50"/>
      <c r="BC95" s="50"/>
      <c r="BD95" s="50"/>
      <c r="BE95" s="50"/>
      <c r="BF95" s="59"/>
      <c r="BG95" s="60"/>
      <c r="BH95" s="17"/>
      <c r="BI95" s="17"/>
      <c r="BJ95" s="58"/>
      <c r="BK95" s="50"/>
      <c r="BL95" s="50"/>
      <c r="BM95" s="50"/>
      <c r="BN95" s="50"/>
      <c r="BO95" s="50"/>
      <c r="BP95" s="50"/>
      <c r="BQ95" s="59"/>
      <c r="BR95" s="60"/>
      <c r="BS95" s="17"/>
      <c r="BT95" s="17"/>
      <c r="BU95" s="58"/>
      <c r="BV95" s="50"/>
      <c r="BW95" s="50"/>
      <c r="BX95" s="50"/>
      <c r="BY95" s="50"/>
      <c r="BZ95" s="50"/>
      <c r="CA95" s="50"/>
      <c r="CB95" s="59"/>
      <c r="CC95" s="60"/>
      <c r="CD95" s="17"/>
      <c r="CE95" s="17"/>
      <c r="CF95" s="58"/>
      <c r="CG95" s="50"/>
      <c r="CH95" s="50"/>
      <c r="CI95" s="50"/>
      <c r="CJ95" s="50"/>
      <c r="CK95" s="50"/>
      <c r="CL95" s="50"/>
      <c r="CM95" s="59"/>
      <c r="CN95" s="60"/>
      <c r="CO95" s="17"/>
      <c r="CP95" s="17"/>
      <c r="CQ95" s="58"/>
      <c r="CR95" s="50"/>
      <c r="CS95" s="50"/>
      <c r="CT95" s="50"/>
      <c r="CU95" s="50"/>
      <c r="CV95" s="50"/>
      <c r="CW95" s="50"/>
      <c r="CX95" s="59"/>
      <c r="CY95" s="60"/>
      <c r="CZ95" s="17"/>
      <c r="DA95" s="17"/>
      <c r="DB95" s="58"/>
      <c r="DC95" s="50"/>
      <c r="DD95" s="50"/>
      <c r="DE95" s="50"/>
      <c r="DF95" s="50"/>
      <c r="DG95" s="50"/>
      <c r="DH95" s="50"/>
      <c r="DI95" s="59"/>
      <c r="DJ95" s="60"/>
      <c r="DK95" s="17"/>
      <c r="DL95" s="17"/>
      <c r="DM95" s="58"/>
      <c r="DN95" s="50"/>
      <c r="DO95" s="50"/>
      <c r="DP95" s="50"/>
      <c r="DQ95" s="50"/>
      <c r="DR95" s="50"/>
      <c r="DS95" s="50"/>
      <c r="DT95" s="59"/>
      <c r="DU95" s="60"/>
      <c r="DV95" s="17"/>
      <c r="DW95" s="17"/>
      <c r="DX95" s="58"/>
      <c r="DY95" s="50"/>
      <c r="DZ95" s="50"/>
      <c r="EA95" s="50"/>
      <c r="EB95" s="50"/>
      <c r="EC95" s="50"/>
      <c r="ED95" s="50"/>
      <c r="EE95" s="59"/>
      <c r="EF95" s="60"/>
      <c r="EG95" s="17"/>
      <c r="EH95" s="17"/>
      <c r="EI95" s="58"/>
      <c r="EJ95" s="50"/>
      <c r="EK95" s="50"/>
      <c r="EL95" s="50"/>
      <c r="EM95" s="50"/>
      <c r="EN95" s="50"/>
      <c r="EO95" s="50"/>
      <c r="EP95" s="59"/>
      <c r="EQ95" s="60"/>
      <c r="ER95" s="17"/>
      <c r="ES95" s="17"/>
      <c r="ET95" s="58"/>
      <c r="EU95" s="50"/>
      <c r="EV95" s="50"/>
      <c r="EW95" s="50"/>
      <c r="EX95" s="50"/>
      <c r="EY95" s="50"/>
      <c r="EZ95" s="50"/>
      <c r="FA95" s="59"/>
      <c r="FB95" s="60"/>
      <c r="FC95" s="17"/>
      <c r="FD95" s="17"/>
      <c r="FE95" s="58"/>
      <c r="FF95" s="50"/>
      <c r="FG95" s="50"/>
      <c r="FH95" s="50"/>
      <c r="FI95" s="50"/>
      <c r="FJ95" s="50"/>
      <c r="FK95" s="50"/>
      <c r="FL95" s="59"/>
      <c r="FM95" s="60"/>
      <c r="FN95" s="17"/>
      <c r="FO95" s="17"/>
      <c r="FP95" s="58"/>
      <c r="FQ95" s="50"/>
      <c r="FR95" s="50"/>
      <c r="FS95" s="50"/>
      <c r="FT95" s="50"/>
      <c r="FU95" s="50"/>
      <c r="FV95" s="50"/>
      <c r="FW95" s="59"/>
      <c r="FX95" s="60"/>
      <c r="FY95" s="17"/>
      <c r="FZ95" s="17"/>
      <c r="GA95" s="58"/>
      <c r="GB95" s="50"/>
      <c r="GC95" s="50"/>
      <c r="GD95" s="50"/>
      <c r="GE95" s="50"/>
      <c r="GF95" s="50"/>
      <c r="GG95" s="50"/>
      <c r="GH95" s="59"/>
      <c r="GI95" s="60"/>
      <c r="GJ95" s="17"/>
      <c r="GK95" s="17"/>
      <c r="GL95" s="58"/>
      <c r="GM95" s="50"/>
      <c r="GN95" s="50"/>
      <c r="GO95" s="50"/>
      <c r="GP95" s="50"/>
      <c r="GQ95" s="50"/>
      <c r="GR95" s="50"/>
      <c r="GS95" s="59"/>
      <c r="GT95" s="60"/>
      <c r="GU95" s="17"/>
      <c r="GV95" s="17"/>
      <c r="GW95" s="58"/>
      <c r="GX95" s="50"/>
      <c r="GY95" s="50"/>
      <c r="GZ95" s="50"/>
      <c r="HA95" s="50"/>
      <c r="HB95" s="50"/>
      <c r="HC95" s="50"/>
      <c r="HD95" s="59"/>
      <c r="HE95" s="60"/>
      <c r="HF95" s="17"/>
      <c r="HG95" s="17"/>
      <c r="HH95" s="58"/>
      <c r="HI95" s="50"/>
      <c r="HJ95" s="50"/>
      <c r="HK95" s="50"/>
      <c r="HL95" s="50"/>
      <c r="HM95" s="50"/>
      <c r="HN95" s="50"/>
      <c r="HO95" s="59"/>
      <c r="HP95" s="60"/>
      <c r="HQ95" s="17"/>
      <c r="HR95" s="17"/>
      <c r="HS95" s="58"/>
      <c r="HT95" s="50"/>
      <c r="HU95" s="50"/>
      <c r="HV95" s="50"/>
      <c r="HW95" s="50"/>
      <c r="HX95" s="50"/>
      <c r="HY95" s="50"/>
      <c r="HZ95" s="59"/>
      <c r="IA95" s="60"/>
      <c r="IB95" s="17"/>
      <c r="IC95" s="17"/>
    </row>
    <row r="96" spans="1:237" x14ac:dyDescent="0.3">
      <c r="A96" s="65"/>
      <c r="B96" s="66"/>
      <c r="C96" s="66"/>
      <c r="D96" s="67"/>
      <c r="E96" s="67"/>
      <c r="F96" s="67"/>
      <c r="G96" s="67"/>
      <c r="H96" s="67"/>
      <c r="I96" s="67"/>
      <c r="J96" s="59"/>
      <c r="K96" s="59"/>
      <c r="L96" s="59"/>
      <c r="M96" s="59"/>
      <c r="N96" s="59"/>
      <c r="O96" s="59"/>
      <c r="P96" s="59"/>
      <c r="Q96" s="17"/>
      <c r="R96" s="58"/>
      <c r="S96" s="50"/>
      <c r="T96" s="50"/>
      <c r="U96" s="50"/>
      <c r="V96" s="50"/>
      <c r="W96" s="50"/>
      <c r="X96" s="50"/>
      <c r="Y96" s="59"/>
      <c r="Z96" s="60"/>
      <c r="AA96" s="17"/>
      <c r="AB96" s="17"/>
      <c r="AC96" s="58"/>
      <c r="AD96" s="50"/>
      <c r="AE96" s="50"/>
      <c r="AF96" s="50"/>
      <c r="AG96" s="50"/>
      <c r="AH96" s="50"/>
      <c r="AI96" s="50"/>
      <c r="AJ96" s="59"/>
      <c r="AK96" s="60"/>
      <c r="AL96" s="17"/>
      <c r="AM96" s="17"/>
      <c r="AN96" s="58"/>
      <c r="AO96" s="50"/>
      <c r="AP96" s="50"/>
      <c r="AQ96" s="50"/>
      <c r="AR96" s="50"/>
      <c r="AS96" s="50"/>
      <c r="AT96" s="50"/>
      <c r="AU96" s="59"/>
      <c r="AV96" s="60"/>
      <c r="AW96" s="17"/>
      <c r="AX96" s="17"/>
      <c r="AY96" s="58"/>
      <c r="AZ96" s="50"/>
      <c r="BA96" s="50"/>
      <c r="BB96" s="50"/>
      <c r="BC96" s="50"/>
      <c r="BD96" s="50"/>
      <c r="BE96" s="50"/>
      <c r="BF96" s="59"/>
      <c r="BG96" s="60"/>
      <c r="BH96" s="17"/>
      <c r="BI96" s="17"/>
      <c r="BJ96" s="58"/>
      <c r="BK96" s="50"/>
      <c r="BL96" s="50"/>
      <c r="BM96" s="50"/>
      <c r="BN96" s="50"/>
      <c r="BO96" s="50"/>
      <c r="BP96" s="50"/>
      <c r="BQ96" s="59"/>
      <c r="BR96" s="60"/>
      <c r="BS96" s="17"/>
      <c r="BT96" s="17"/>
      <c r="BU96" s="58"/>
      <c r="BV96" s="50"/>
      <c r="BW96" s="50"/>
      <c r="BX96" s="50"/>
      <c r="BY96" s="50"/>
      <c r="BZ96" s="50"/>
      <c r="CA96" s="50"/>
      <c r="CB96" s="59"/>
      <c r="CC96" s="60"/>
      <c r="CD96" s="17"/>
      <c r="CE96" s="17"/>
      <c r="CF96" s="58"/>
      <c r="CG96" s="50"/>
      <c r="CH96" s="50"/>
      <c r="CI96" s="50"/>
      <c r="CJ96" s="50"/>
      <c r="CK96" s="50"/>
      <c r="CL96" s="50"/>
      <c r="CM96" s="59"/>
      <c r="CN96" s="60"/>
      <c r="CO96" s="17"/>
      <c r="CP96" s="17"/>
      <c r="CQ96" s="58"/>
      <c r="CR96" s="50"/>
      <c r="CS96" s="50"/>
      <c r="CT96" s="50"/>
      <c r="CU96" s="50"/>
      <c r="CV96" s="50"/>
      <c r="CW96" s="50"/>
      <c r="CX96" s="59"/>
      <c r="CY96" s="60"/>
      <c r="CZ96" s="17"/>
      <c r="DA96" s="17"/>
      <c r="DB96" s="58"/>
      <c r="DC96" s="50"/>
      <c r="DD96" s="50"/>
      <c r="DE96" s="50"/>
      <c r="DF96" s="50"/>
      <c r="DG96" s="50"/>
      <c r="DH96" s="50"/>
      <c r="DI96" s="59"/>
      <c r="DJ96" s="60"/>
      <c r="DK96" s="17"/>
      <c r="DL96" s="17"/>
      <c r="DM96" s="58"/>
      <c r="DN96" s="50"/>
      <c r="DO96" s="50"/>
      <c r="DP96" s="50"/>
      <c r="DQ96" s="50"/>
      <c r="DR96" s="50"/>
      <c r="DS96" s="50"/>
      <c r="DT96" s="59"/>
      <c r="DU96" s="60"/>
      <c r="DV96" s="17"/>
      <c r="DW96" s="17"/>
      <c r="DX96" s="58"/>
      <c r="DY96" s="50"/>
      <c r="DZ96" s="50"/>
      <c r="EA96" s="50"/>
      <c r="EB96" s="50"/>
      <c r="EC96" s="50"/>
      <c r="ED96" s="50"/>
      <c r="EE96" s="59"/>
      <c r="EF96" s="60"/>
      <c r="EG96" s="17"/>
      <c r="EH96" s="17"/>
      <c r="EI96" s="58"/>
      <c r="EJ96" s="50"/>
      <c r="EK96" s="50"/>
      <c r="EL96" s="50"/>
      <c r="EM96" s="50"/>
      <c r="EN96" s="50"/>
      <c r="EO96" s="50"/>
      <c r="EP96" s="59"/>
      <c r="EQ96" s="60"/>
      <c r="ER96" s="17"/>
      <c r="ES96" s="17"/>
      <c r="ET96" s="58"/>
      <c r="EU96" s="50"/>
      <c r="EV96" s="50"/>
      <c r="EW96" s="50"/>
      <c r="EX96" s="50"/>
      <c r="EY96" s="50"/>
      <c r="EZ96" s="50"/>
      <c r="FA96" s="59"/>
      <c r="FB96" s="60"/>
      <c r="FC96" s="17"/>
      <c r="FD96" s="17"/>
      <c r="FE96" s="58"/>
      <c r="FF96" s="50"/>
      <c r="FG96" s="50"/>
      <c r="FH96" s="50"/>
      <c r="FI96" s="50"/>
      <c r="FJ96" s="50"/>
      <c r="FK96" s="50"/>
      <c r="FL96" s="59"/>
      <c r="FM96" s="60"/>
      <c r="FN96" s="17"/>
      <c r="FO96" s="17"/>
      <c r="FP96" s="58"/>
      <c r="FQ96" s="50"/>
      <c r="FR96" s="50"/>
      <c r="FS96" s="50"/>
      <c r="FT96" s="50"/>
      <c r="FU96" s="50"/>
      <c r="FV96" s="50"/>
      <c r="FW96" s="59"/>
      <c r="FX96" s="60"/>
      <c r="FY96" s="17"/>
      <c r="FZ96" s="17"/>
      <c r="GA96" s="58"/>
      <c r="GB96" s="50"/>
      <c r="GC96" s="50"/>
      <c r="GD96" s="50"/>
      <c r="GE96" s="50"/>
      <c r="GF96" s="50"/>
      <c r="GG96" s="50"/>
      <c r="GH96" s="59"/>
      <c r="GI96" s="60"/>
      <c r="GJ96" s="17"/>
      <c r="GK96" s="17"/>
      <c r="GL96" s="58"/>
      <c r="GM96" s="50"/>
      <c r="GN96" s="50"/>
      <c r="GO96" s="50"/>
      <c r="GP96" s="50"/>
      <c r="GQ96" s="50"/>
      <c r="GR96" s="50"/>
      <c r="GS96" s="59"/>
      <c r="GT96" s="60"/>
      <c r="GU96" s="17"/>
      <c r="GV96" s="17"/>
      <c r="GW96" s="58"/>
      <c r="GX96" s="50"/>
      <c r="GY96" s="50"/>
      <c r="GZ96" s="50"/>
      <c r="HA96" s="50"/>
      <c r="HB96" s="50"/>
      <c r="HC96" s="50"/>
      <c r="HD96" s="59"/>
      <c r="HE96" s="60"/>
      <c r="HF96" s="17"/>
      <c r="HG96" s="17"/>
      <c r="HH96" s="58"/>
      <c r="HI96" s="50"/>
      <c r="HJ96" s="50"/>
      <c r="HK96" s="50"/>
      <c r="HL96" s="50"/>
      <c r="HM96" s="50"/>
      <c r="HN96" s="50"/>
      <c r="HO96" s="59"/>
      <c r="HP96" s="60"/>
      <c r="HQ96" s="17"/>
      <c r="HR96" s="17"/>
      <c r="HS96" s="58"/>
      <c r="HT96" s="50"/>
      <c r="HU96" s="50"/>
      <c r="HV96" s="50"/>
      <c r="HW96" s="50"/>
      <c r="HX96" s="50"/>
      <c r="HY96" s="50"/>
      <c r="HZ96" s="59"/>
      <c r="IA96" s="60"/>
      <c r="IB96" s="17"/>
      <c r="IC96" s="17"/>
    </row>
    <row r="97" spans="1:237" x14ac:dyDescent="0.3">
      <c r="A97" s="65"/>
      <c r="B97" s="66"/>
      <c r="C97" s="66"/>
      <c r="D97" s="67"/>
      <c r="E97" s="67"/>
      <c r="F97" s="67"/>
      <c r="G97" s="67"/>
      <c r="H97" s="67"/>
      <c r="I97" s="67"/>
      <c r="J97" s="59"/>
      <c r="K97" s="59"/>
      <c r="L97" s="59"/>
      <c r="M97" s="59"/>
      <c r="N97" s="59"/>
      <c r="O97" s="59"/>
      <c r="P97" s="59"/>
      <c r="Q97" s="17"/>
      <c r="R97" s="58"/>
      <c r="S97" s="50"/>
      <c r="T97" s="50"/>
      <c r="U97" s="50"/>
      <c r="V97" s="50"/>
      <c r="W97" s="50"/>
      <c r="X97" s="50"/>
      <c r="Y97" s="59"/>
      <c r="Z97" s="60"/>
      <c r="AA97" s="17"/>
      <c r="AB97" s="17"/>
      <c r="AC97" s="58"/>
      <c r="AD97" s="50"/>
      <c r="AE97" s="50"/>
      <c r="AF97" s="50"/>
      <c r="AG97" s="50"/>
      <c r="AH97" s="50"/>
      <c r="AI97" s="50"/>
      <c r="AJ97" s="59"/>
      <c r="AK97" s="60"/>
      <c r="AL97" s="17"/>
      <c r="AM97" s="17"/>
      <c r="AN97" s="58"/>
      <c r="AO97" s="50"/>
      <c r="AP97" s="50"/>
      <c r="AQ97" s="50"/>
      <c r="AR97" s="50"/>
      <c r="AS97" s="50"/>
      <c r="AT97" s="50"/>
      <c r="AU97" s="59"/>
      <c r="AV97" s="60"/>
      <c r="AW97" s="17"/>
      <c r="AX97" s="17"/>
      <c r="AY97" s="58"/>
      <c r="AZ97" s="50"/>
      <c r="BA97" s="50"/>
      <c r="BB97" s="50"/>
      <c r="BC97" s="50"/>
      <c r="BD97" s="50"/>
      <c r="BE97" s="50"/>
      <c r="BF97" s="59"/>
      <c r="BG97" s="60"/>
      <c r="BH97" s="17"/>
      <c r="BI97" s="17"/>
      <c r="BJ97" s="58"/>
      <c r="BK97" s="50"/>
      <c r="BL97" s="50"/>
      <c r="BM97" s="50"/>
      <c r="BN97" s="50"/>
      <c r="BO97" s="50"/>
      <c r="BP97" s="50"/>
      <c r="BQ97" s="59"/>
      <c r="BR97" s="60"/>
      <c r="BS97" s="17"/>
      <c r="BT97" s="17"/>
      <c r="BU97" s="58"/>
      <c r="BV97" s="50"/>
      <c r="BW97" s="50"/>
      <c r="BX97" s="50"/>
      <c r="BY97" s="50"/>
      <c r="BZ97" s="50"/>
      <c r="CA97" s="50"/>
      <c r="CB97" s="59"/>
      <c r="CC97" s="60"/>
      <c r="CD97" s="17"/>
      <c r="CE97" s="17"/>
      <c r="CF97" s="58"/>
      <c r="CG97" s="50"/>
      <c r="CH97" s="50"/>
      <c r="CI97" s="50"/>
      <c r="CJ97" s="50"/>
      <c r="CK97" s="50"/>
      <c r="CL97" s="50"/>
      <c r="CM97" s="59"/>
      <c r="CN97" s="60"/>
      <c r="CO97" s="17"/>
      <c r="CP97" s="17"/>
      <c r="CQ97" s="58"/>
      <c r="CR97" s="50"/>
      <c r="CS97" s="50"/>
      <c r="CT97" s="50"/>
      <c r="CU97" s="50"/>
      <c r="CV97" s="50"/>
      <c r="CW97" s="50"/>
      <c r="CX97" s="59"/>
      <c r="CY97" s="60"/>
      <c r="CZ97" s="17"/>
      <c r="DA97" s="17"/>
      <c r="DB97" s="58"/>
      <c r="DC97" s="50"/>
      <c r="DD97" s="50"/>
      <c r="DE97" s="50"/>
      <c r="DF97" s="50"/>
      <c r="DG97" s="50"/>
      <c r="DH97" s="50"/>
      <c r="DI97" s="59"/>
      <c r="DJ97" s="60"/>
      <c r="DK97" s="17"/>
      <c r="DL97" s="17"/>
      <c r="DM97" s="58"/>
      <c r="DN97" s="50"/>
      <c r="DO97" s="50"/>
      <c r="DP97" s="50"/>
      <c r="DQ97" s="50"/>
      <c r="DR97" s="50"/>
      <c r="DS97" s="50"/>
      <c r="DT97" s="59"/>
      <c r="DU97" s="60"/>
      <c r="DV97" s="17"/>
      <c r="DW97" s="17"/>
      <c r="DX97" s="58"/>
      <c r="DY97" s="50"/>
      <c r="DZ97" s="50"/>
      <c r="EA97" s="50"/>
      <c r="EB97" s="50"/>
      <c r="EC97" s="50"/>
      <c r="ED97" s="50"/>
      <c r="EE97" s="59"/>
      <c r="EF97" s="60"/>
      <c r="EG97" s="17"/>
      <c r="EH97" s="17"/>
      <c r="EI97" s="58"/>
      <c r="EJ97" s="50"/>
      <c r="EK97" s="50"/>
      <c r="EL97" s="50"/>
      <c r="EM97" s="50"/>
      <c r="EN97" s="50"/>
      <c r="EO97" s="50"/>
      <c r="EP97" s="59"/>
      <c r="EQ97" s="60"/>
      <c r="ER97" s="17"/>
      <c r="ES97" s="17"/>
      <c r="ET97" s="58"/>
      <c r="EU97" s="50"/>
      <c r="EV97" s="50"/>
      <c r="EW97" s="50"/>
      <c r="EX97" s="50"/>
      <c r="EY97" s="50"/>
      <c r="EZ97" s="50"/>
      <c r="FA97" s="59"/>
      <c r="FB97" s="60"/>
      <c r="FC97" s="17"/>
      <c r="FD97" s="17"/>
      <c r="FE97" s="58"/>
      <c r="FF97" s="50"/>
      <c r="FG97" s="50"/>
      <c r="FH97" s="50"/>
      <c r="FI97" s="50"/>
      <c r="FJ97" s="50"/>
      <c r="FK97" s="50"/>
      <c r="FL97" s="59"/>
      <c r="FM97" s="60"/>
      <c r="FN97" s="17"/>
      <c r="FO97" s="17"/>
      <c r="FP97" s="58"/>
      <c r="FQ97" s="50"/>
      <c r="FR97" s="50"/>
      <c r="FS97" s="50"/>
      <c r="FT97" s="50"/>
      <c r="FU97" s="50"/>
      <c r="FV97" s="50"/>
      <c r="FW97" s="59"/>
      <c r="FX97" s="60"/>
      <c r="FY97" s="17"/>
      <c r="FZ97" s="17"/>
      <c r="GA97" s="58"/>
      <c r="GB97" s="50"/>
      <c r="GC97" s="50"/>
      <c r="GD97" s="50"/>
      <c r="GE97" s="50"/>
      <c r="GF97" s="50"/>
      <c r="GG97" s="50"/>
      <c r="GH97" s="59"/>
      <c r="GI97" s="60"/>
      <c r="GJ97" s="17"/>
      <c r="GK97" s="17"/>
      <c r="GL97" s="58"/>
      <c r="GM97" s="50"/>
      <c r="GN97" s="50"/>
      <c r="GO97" s="50"/>
      <c r="GP97" s="50"/>
      <c r="GQ97" s="50"/>
      <c r="GR97" s="50"/>
      <c r="GS97" s="59"/>
      <c r="GT97" s="60"/>
      <c r="GU97" s="17"/>
      <c r="GV97" s="17"/>
      <c r="GW97" s="58"/>
      <c r="GX97" s="50"/>
      <c r="GY97" s="50"/>
      <c r="GZ97" s="50"/>
      <c r="HA97" s="50"/>
      <c r="HB97" s="50"/>
      <c r="HC97" s="50"/>
      <c r="HD97" s="59"/>
      <c r="HE97" s="60"/>
      <c r="HF97" s="17"/>
      <c r="HG97" s="17"/>
      <c r="HH97" s="58"/>
      <c r="HI97" s="50"/>
      <c r="HJ97" s="50"/>
      <c r="HK97" s="50"/>
      <c r="HL97" s="50"/>
      <c r="HM97" s="50"/>
      <c r="HN97" s="50"/>
      <c r="HO97" s="59"/>
      <c r="HP97" s="60"/>
      <c r="HQ97" s="17"/>
      <c r="HR97" s="17"/>
      <c r="HS97" s="58"/>
      <c r="HT97" s="50"/>
      <c r="HU97" s="50"/>
      <c r="HV97" s="50"/>
      <c r="HW97" s="50"/>
      <c r="HX97" s="50"/>
      <c r="HY97" s="50"/>
      <c r="HZ97" s="59"/>
      <c r="IA97" s="60"/>
      <c r="IB97" s="17"/>
      <c r="IC97" s="17"/>
    </row>
    <row r="98" spans="1:237" x14ac:dyDescent="0.3">
      <c r="A98" s="65"/>
      <c r="B98" s="66"/>
      <c r="C98" s="66"/>
      <c r="D98" s="67"/>
      <c r="E98" s="67"/>
      <c r="F98" s="67"/>
      <c r="G98" s="67"/>
      <c r="H98" s="67"/>
      <c r="I98" s="67"/>
      <c r="J98" s="59"/>
      <c r="K98" s="59"/>
      <c r="L98" s="59"/>
      <c r="M98" s="59"/>
      <c r="N98" s="59"/>
      <c r="O98" s="59"/>
      <c r="P98" s="59"/>
      <c r="Q98" s="17"/>
      <c r="R98" s="58"/>
      <c r="S98" s="50"/>
      <c r="T98" s="50"/>
      <c r="U98" s="50"/>
      <c r="V98" s="50"/>
      <c r="W98" s="50"/>
      <c r="X98" s="50"/>
      <c r="Y98" s="59"/>
      <c r="Z98" s="60"/>
      <c r="AA98" s="17"/>
      <c r="AB98" s="17"/>
      <c r="AC98" s="58"/>
      <c r="AD98" s="50"/>
      <c r="AE98" s="50"/>
      <c r="AF98" s="50"/>
      <c r="AG98" s="50"/>
      <c r="AH98" s="50"/>
      <c r="AI98" s="50"/>
      <c r="AJ98" s="59"/>
      <c r="AK98" s="60"/>
      <c r="AL98" s="17"/>
      <c r="AM98" s="17"/>
      <c r="AN98" s="58"/>
      <c r="AO98" s="50"/>
      <c r="AP98" s="50"/>
      <c r="AQ98" s="50"/>
      <c r="AR98" s="50"/>
      <c r="AS98" s="50"/>
      <c r="AT98" s="50"/>
      <c r="AU98" s="59"/>
      <c r="AV98" s="60"/>
      <c r="AW98" s="17"/>
      <c r="AX98" s="17"/>
      <c r="AY98" s="58"/>
      <c r="AZ98" s="50"/>
      <c r="BA98" s="50"/>
      <c r="BB98" s="50"/>
      <c r="BC98" s="50"/>
      <c r="BD98" s="50"/>
      <c r="BE98" s="50"/>
      <c r="BF98" s="59"/>
      <c r="BG98" s="60"/>
      <c r="BH98" s="17"/>
      <c r="BI98" s="17"/>
      <c r="BJ98" s="58"/>
      <c r="BK98" s="50"/>
      <c r="BL98" s="50"/>
      <c r="BM98" s="50"/>
      <c r="BN98" s="50"/>
      <c r="BO98" s="50"/>
      <c r="BP98" s="50"/>
      <c r="BQ98" s="59"/>
      <c r="BR98" s="60"/>
      <c r="BS98" s="17"/>
      <c r="BT98" s="17"/>
      <c r="BU98" s="58"/>
      <c r="BV98" s="50"/>
      <c r="BW98" s="50"/>
      <c r="BX98" s="50"/>
      <c r="BY98" s="50"/>
      <c r="BZ98" s="50"/>
      <c r="CA98" s="50"/>
      <c r="CB98" s="59"/>
      <c r="CC98" s="60"/>
      <c r="CD98" s="17"/>
      <c r="CE98" s="17"/>
      <c r="CF98" s="58"/>
      <c r="CG98" s="50"/>
      <c r="CH98" s="50"/>
      <c r="CI98" s="50"/>
      <c r="CJ98" s="50"/>
      <c r="CK98" s="50"/>
      <c r="CL98" s="50"/>
      <c r="CM98" s="59"/>
      <c r="CN98" s="60"/>
      <c r="CO98" s="17"/>
      <c r="CP98" s="17"/>
      <c r="CQ98" s="58"/>
      <c r="CR98" s="50"/>
      <c r="CS98" s="50"/>
      <c r="CT98" s="50"/>
      <c r="CU98" s="50"/>
      <c r="CV98" s="50"/>
      <c r="CW98" s="50"/>
      <c r="CX98" s="59"/>
      <c r="CY98" s="60"/>
      <c r="CZ98" s="17"/>
      <c r="DA98" s="17"/>
      <c r="DB98" s="58"/>
      <c r="DC98" s="50"/>
      <c r="DD98" s="50"/>
      <c r="DE98" s="50"/>
      <c r="DF98" s="50"/>
      <c r="DG98" s="50"/>
      <c r="DH98" s="50"/>
      <c r="DI98" s="59"/>
      <c r="DJ98" s="60"/>
      <c r="DK98" s="17"/>
      <c r="DL98" s="17"/>
      <c r="DM98" s="58"/>
      <c r="DN98" s="50"/>
      <c r="DO98" s="50"/>
      <c r="DP98" s="50"/>
      <c r="DQ98" s="50"/>
      <c r="DR98" s="50"/>
      <c r="DS98" s="50"/>
      <c r="DT98" s="59"/>
      <c r="DU98" s="60"/>
      <c r="DV98" s="17"/>
      <c r="DW98" s="17"/>
      <c r="DX98" s="58"/>
      <c r="DY98" s="50"/>
      <c r="DZ98" s="50"/>
      <c r="EA98" s="50"/>
      <c r="EB98" s="50"/>
      <c r="EC98" s="50"/>
      <c r="ED98" s="50"/>
      <c r="EE98" s="59"/>
      <c r="EF98" s="60"/>
      <c r="EG98" s="17"/>
      <c r="EH98" s="17"/>
      <c r="EI98" s="58"/>
      <c r="EJ98" s="50"/>
      <c r="EK98" s="50"/>
      <c r="EL98" s="50"/>
      <c r="EM98" s="50"/>
      <c r="EN98" s="50"/>
      <c r="EO98" s="50"/>
      <c r="EP98" s="59"/>
      <c r="EQ98" s="60"/>
      <c r="ER98" s="17"/>
      <c r="ES98" s="17"/>
      <c r="ET98" s="58"/>
      <c r="EU98" s="50"/>
      <c r="EV98" s="50"/>
      <c r="EW98" s="50"/>
      <c r="EX98" s="50"/>
      <c r="EY98" s="50"/>
      <c r="EZ98" s="50"/>
      <c r="FA98" s="59"/>
      <c r="FB98" s="60"/>
      <c r="FC98" s="17"/>
      <c r="FD98" s="17"/>
      <c r="FE98" s="58"/>
      <c r="FF98" s="50"/>
      <c r="FG98" s="50"/>
      <c r="FH98" s="50"/>
      <c r="FI98" s="50"/>
      <c r="FJ98" s="50"/>
      <c r="FK98" s="50"/>
      <c r="FL98" s="59"/>
      <c r="FM98" s="60"/>
      <c r="FN98" s="17"/>
      <c r="FO98" s="17"/>
      <c r="FP98" s="58"/>
      <c r="FQ98" s="50"/>
      <c r="FR98" s="50"/>
      <c r="FS98" s="50"/>
      <c r="FT98" s="50"/>
      <c r="FU98" s="50"/>
      <c r="FV98" s="50"/>
      <c r="FW98" s="59"/>
      <c r="FX98" s="60"/>
      <c r="FY98" s="17"/>
      <c r="FZ98" s="17"/>
      <c r="GA98" s="58"/>
      <c r="GB98" s="50"/>
      <c r="GC98" s="50"/>
      <c r="GD98" s="50"/>
      <c r="GE98" s="50"/>
      <c r="GF98" s="50"/>
      <c r="GG98" s="50"/>
      <c r="GH98" s="59"/>
      <c r="GI98" s="60"/>
      <c r="GJ98" s="17"/>
      <c r="GK98" s="17"/>
      <c r="GL98" s="58"/>
      <c r="GM98" s="50"/>
      <c r="GN98" s="50"/>
      <c r="GO98" s="50"/>
      <c r="GP98" s="50"/>
      <c r="GQ98" s="50"/>
      <c r="GR98" s="50"/>
      <c r="GS98" s="59"/>
      <c r="GT98" s="60"/>
      <c r="GU98" s="17"/>
      <c r="GV98" s="17"/>
      <c r="GW98" s="58"/>
      <c r="GX98" s="50"/>
      <c r="GY98" s="50"/>
      <c r="GZ98" s="50"/>
      <c r="HA98" s="50"/>
      <c r="HB98" s="50"/>
      <c r="HC98" s="50"/>
      <c r="HD98" s="59"/>
      <c r="HE98" s="60"/>
      <c r="HF98" s="17"/>
      <c r="HG98" s="17"/>
      <c r="HH98" s="58"/>
      <c r="HI98" s="50"/>
      <c r="HJ98" s="50"/>
      <c r="HK98" s="50"/>
      <c r="HL98" s="50"/>
      <c r="HM98" s="50"/>
      <c r="HN98" s="50"/>
      <c r="HO98" s="59"/>
      <c r="HP98" s="60"/>
      <c r="HQ98" s="17"/>
      <c r="HR98" s="17"/>
      <c r="HS98" s="58"/>
      <c r="HT98" s="50"/>
      <c r="HU98" s="50"/>
      <c r="HV98" s="50"/>
      <c r="HW98" s="50"/>
      <c r="HX98" s="50"/>
      <c r="HY98" s="50"/>
      <c r="HZ98" s="59"/>
      <c r="IA98" s="60"/>
      <c r="IB98" s="17"/>
      <c r="IC98" s="17"/>
    </row>
    <row r="99" spans="1:237" x14ac:dyDescent="0.3">
      <c r="A99" s="65"/>
      <c r="B99" s="66"/>
      <c r="C99" s="66"/>
      <c r="D99" s="67"/>
      <c r="E99" s="67"/>
      <c r="F99" s="67"/>
      <c r="G99" s="67"/>
      <c r="H99" s="67"/>
      <c r="I99" s="67"/>
      <c r="J99" s="59"/>
      <c r="K99" s="59"/>
      <c r="L99" s="59"/>
      <c r="M99" s="59"/>
      <c r="N99" s="59"/>
      <c r="O99" s="59"/>
      <c r="P99" s="59"/>
      <c r="Q99" s="17"/>
      <c r="R99" s="58"/>
      <c r="S99" s="50"/>
      <c r="T99" s="50"/>
      <c r="U99" s="50"/>
      <c r="V99" s="50"/>
      <c r="W99" s="50"/>
      <c r="X99" s="50"/>
      <c r="Y99" s="59"/>
      <c r="Z99" s="60"/>
      <c r="AA99" s="17"/>
      <c r="AB99" s="17"/>
      <c r="AC99" s="58"/>
      <c r="AD99" s="50"/>
      <c r="AE99" s="50"/>
      <c r="AF99" s="50"/>
      <c r="AG99" s="50"/>
      <c r="AH99" s="50"/>
      <c r="AI99" s="50"/>
      <c r="AJ99" s="59"/>
      <c r="AK99" s="60"/>
      <c r="AL99" s="17"/>
      <c r="AM99" s="17"/>
      <c r="AN99" s="58"/>
      <c r="AO99" s="50"/>
      <c r="AP99" s="50"/>
      <c r="AQ99" s="50"/>
      <c r="AR99" s="50"/>
      <c r="AS99" s="50"/>
      <c r="AT99" s="50"/>
      <c r="AU99" s="59"/>
      <c r="AV99" s="60"/>
      <c r="AW99" s="17"/>
      <c r="AX99" s="17"/>
      <c r="AY99" s="58"/>
      <c r="AZ99" s="50"/>
      <c r="BA99" s="50"/>
      <c r="BB99" s="50"/>
      <c r="BC99" s="50"/>
      <c r="BD99" s="50"/>
      <c r="BE99" s="50"/>
      <c r="BF99" s="59"/>
      <c r="BG99" s="60"/>
      <c r="BH99" s="17"/>
      <c r="BI99" s="17"/>
      <c r="BJ99" s="58"/>
      <c r="BK99" s="50"/>
      <c r="BL99" s="50"/>
      <c r="BM99" s="50"/>
      <c r="BN99" s="50"/>
      <c r="BO99" s="50"/>
      <c r="BP99" s="50"/>
      <c r="BQ99" s="59"/>
      <c r="BR99" s="60"/>
      <c r="BS99" s="17"/>
      <c r="BT99" s="17"/>
      <c r="BU99" s="58"/>
      <c r="BV99" s="50"/>
      <c r="BW99" s="50"/>
      <c r="BX99" s="50"/>
      <c r="BY99" s="50"/>
      <c r="BZ99" s="50"/>
      <c r="CA99" s="50"/>
      <c r="CB99" s="59"/>
      <c r="CC99" s="60"/>
      <c r="CD99" s="17"/>
      <c r="CE99" s="17"/>
      <c r="CF99" s="58"/>
      <c r="CG99" s="50"/>
      <c r="CH99" s="50"/>
      <c r="CI99" s="50"/>
      <c r="CJ99" s="50"/>
      <c r="CK99" s="50"/>
      <c r="CL99" s="50"/>
      <c r="CM99" s="59"/>
      <c r="CN99" s="60"/>
      <c r="CO99" s="17"/>
      <c r="CP99" s="17"/>
      <c r="CQ99" s="58"/>
      <c r="CR99" s="50"/>
      <c r="CS99" s="50"/>
      <c r="CT99" s="50"/>
      <c r="CU99" s="50"/>
      <c r="CV99" s="50"/>
      <c r="CW99" s="50"/>
      <c r="CX99" s="59"/>
      <c r="CY99" s="60"/>
      <c r="CZ99" s="17"/>
      <c r="DA99" s="17"/>
      <c r="DB99" s="58"/>
      <c r="DC99" s="50"/>
      <c r="DD99" s="50"/>
      <c r="DE99" s="50"/>
      <c r="DF99" s="50"/>
      <c r="DG99" s="50"/>
      <c r="DH99" s="50"/>
      <c r="DI99" s="59"/>
      <c r="DJ99" s="60"/>
      <c r="DK99" s="17"/>
      <c r="DL99" s="17"/>
      <c r="DM99" s="58"/>
      <c r="DN99" s="50"/>
      <c r="DO99" s="50"/>
      <c r="DP99" s="50"/>
      <c r="DQ99" s="50"/>
      <c r="DR99" s="50"/>
      <c r="DS99" s="50"/>
      <c r="DT99" s="59"/>
      <c r="DU99" s="60"/>
      <c r="DV99" s="17"/>
      <c r="DW99" s="17"/>
      <c r="DX99" s="58"/>
      <c r="DY99" s="50"/>
      <c r="DZ99" s="50"/>
      <c r="EA99" s="50"/>
      <c r="EB99" s="50"/>
      <c r="EC99" s="50"/>
      <c r="ED99" s="50"/>
      <c r="EE99" s="59"/>
      <c r="EF99" s="60"/>
      <c r="EG99" s="17"/>
      <c r="EH99" s="17"/>
      <c r="EI99" s="58"/>
      <c r="EJ99" s="50"/>
      <c r="EK99" s="50"/>
      <c r="EL99" s="50"/>
      <c r="EM99" s="50"/>
      <c r="EN99" s="50"/>
      <c r="EO99" s="50"/>
      <c r="EP99" s="59"/>
      <c r="EQ99" s="60"/>
      <c r="ER99" s="17"/>
      <c r="ES99" s="17"/>
      <c r="ET99" s="58"/>
      <c r="EU99" s="50"/>
      <c r="EV99" s="50"/>
      <c r="EW99" s="50"/>
      <c r="EX99" s="50"/>
      <c r="EY99" s="50"/>
      <c r="EZ99" s="50"/>
      <c r="FA99" s="59"/>
      <c r="FB99" s="60"/>
      <c r="FC99" s="17"/>
      <c r="FD99" s="17"/>
      <c r="FE99" s="58"/>
      <c r="FF99" s="50"/>
      <c r="FG99" s="50"/>
      <c r="FH99" s="50"/>
      <c r="FI99" s="50"/>
      <c r="FJ99" s="50"/>
      <c r="FK99" s="50"/>
      <c r="FL99" s="59"/>
      <c r="FM99" s="60"/>
      <c r="FN99" s="17"/>
      <c r="FO99" s="17"/>
      <c r="FP99" s="58"/>
      <c r="FQ99" s="50"/>
      <c r="FR99" s="50"/>
      <c r="FS99" s="50"/>
      <c r="FT99" s="50"/>
      <c r="FU99" s="50"/>
      <c r="FV99" s="50"/>
      <c r="FW99" s="59"/>
      <c r="FX99" s="60"/>
      <c r="FY99" s="17"/>
      <c r="FZ99" s="17"/>
      <c r="GA99" s="58"/>
      <c r="GB99" s="50"/>
      <c r="GC99" s="50"/>
      <c r="GD99" s="50"/>
      <c r="GE99" s="50"/>
      <c r="GF99" s="50"/>
      <c r="GG99" s="50"/>
      <c r="GH99" s="59"/>
      <c r="GI99" s="60"/>
      <c r="GJ99" s="17"/>
      <c r="GK99" s="17"/>
      <c r="GL99" s="58"/>
      <c r="GM99" s="50"/>
      <c r="GN99" s="50"/>
      <c r="GO99" s="50"/>
      <c r="GP99" s="50"/>
      <c r="GQ99" s="50"/>
      <c r="GR99" s="50"/>
      <c r="GS99" s="59"/>
      <c r="GT99" s="60"/>
      <c r="GU99" s="17"/>
      <c r="GV99" s="17"/>
      <c r="GW99" s="58"/>
      <c r="GX99" s="50"/>
      <c r="GY99" s="50"/>
      <c r="GZ99" s="50"/>
      <c r="HA99" s="50"/>
      <c r="HB99" s="50"/>
      <c r="HC99" s="50"/>
      <c r="HD99" s="59"/>
      <c r="HE99" s="60"/>
      <c r="HF99" s="17"/>
      <c r="HG99" s="17"/>
      <c r="HH99" s="58"/>
      <c r="HI99" s="50"/>
      <c r="HJ99" s="50"/>
      <c r="HK99" s="50"/>
      <c r="HL99" s="50"/>
      <c r="HM99" s="50"/>
      <c r="HN99" s="50"/>
      <c r="HO99" s="59"/>
      <c r="HP99" s="60"/>
      <c r="HQ99" s="17"/>
      <c r="HR99" s="17"/>
      <c r="HS99" s="58"/>
      <c r="HT99" s="50"/>
      <c r="HU99" s="50"/>
      <c r="HV99" s="50"/>
      <c r="HW99" s="50"/>
      <c r="HX99" s="50"/>
      <c r="HY99" s="50"/>
      <c r="HZ99" s="59"/>
      <c r="IA99" s="60"/>
      <c r="IB99" s="17"/>
      <c r="IC99" s="17"/>
    </row>
    <row r="100" spans="1:237" x14ac:dyDescent="0.3">
      <c r="A100" s="65"/>
      <c r="B100" s="66"/>
      <c r="C100" s="66"/>
      <c r="D100" s="67"/>
      <c r="E100" s="67"/>
      <c r="F100" s="67"/>
      <c r="G100" s="67"/>
      <c r="H100" s="67"/>
      <c r="I100" s="67"/>
      <c r="J100" s="59"/>
      <c r="K100" s="59"/>
      <c r="L100" s="59"/>
      <c r="M100" s="59"/>
      <c r="N100" s="59"/>
      <c r="O100" s="59"/>
      <c r="P100" s="59"/>
      <c r="Q100" s="17"/>
      <c r="R100" s="58"/>
      <c r="S100" s="50"/>
      <c r="T100" s="50"/>
      <c r="U100" s="50"/>
      <c r="V100" s="50"/>
      <c r="W100" s="50"/>
      <c r="X100" s="50"/>
      <c r="Y100" s="59"/>
      <c r="Z100" s="60"/>
      <c r="AA100" s="17"/>
      <c r="AB100" s="17"/>
      <c r="AC100" s="58"/>
      <c r="AD100" s="50"/>
      <c r="AE100" s="50"/>
      <c r="AF100" s="50"/>
      <c r="AG100" s="50"/>
      <c r="AH100" s="50"/>
      <c r="AI100" s="50"/>
      <c r="AJ100" s="59"/>
      <c r="AK100" s="60"/>
      <c r="AL100" s="17"/>
      <c r="AM100" s="17"/>
      <c r="AN100" s="58"/>
      <c r="AO100" s="50"/>
      <c r="AP100" s="50"/>
      <c r="AQ100" s="50"/>
      <c r="AR100" s="50"/>
      <c r="AS100" s="50"/>
      <c r="AT100" s="50"/>
      <c r="AU100" s="59"/>
      <c r="AV100" s="60"/>
      <c r="AW100" s="17"/>
      <c r="AX100" s="17"/>
      <c r="AY100" s="58"/>
      <c r="AZ100" s="50"/>
      <c r="BA100" s="50"/>
      <c r="BB100" s="50"/>
      <c r="BC100" s="50"/>
      <c r="BD100" s="50"/>
      <c r="BE100" s="50"/>
      <c r="BF100" s="59"/>
      <c r="BG100" s="60"/>
      <c r="BH100" s="17"/>
      <c r="BI100" s="17"/>
      <c r="BJ100" s="58"/>
      <c r="BK100" s="50"/>
      <c r="BL100" s="50"/>
      <c r="BM100" s="50"/>
      <c r="BN100" s="50"/>
      <c r="BO100" s="50"/>
      <c r="BP100" s="50"/>
      <c r="BQ100" s="59"/>
      <c r="BR100" s="60"/>
      <c r="BS100" s="17"/>
      <c r="BT100" s="17"/>
      <c r="BU100" s="58"/>
      <c r="BV100" s="50"/>
      <c r="BW100" s="50"/>
      <c r="BX100" s="50"/>
      <c r="BY100" s="50"/>
      <c r="BZ100" s="50"/>
      <c r="CA100" s="50"/>
      <c r="CB100" s="59"/>
      <c r="CC100" s="60"/>
      <c r="CD100" s="17"/>
      <c r="CE100" s="17"/>
      <c r="CF100" s="58"/>
      <c r="CG100" s="50"/>
      <c r="CH100" s="50"/>
      <c r="CI100" s="50"/>
      <c r="CJ100" s="50"/>
      <c r="CK100" s="50"/>
      <c r="CL100" s="50"/>
      <c r="CM100" s="59"/>
      <c r="CN100" s="60"/>
      <c r="CO100" s="17"/>
      <c r="CP100" s="17"/>
      <c r="CQ100" s="58"/>
      <c r="CR100" s="50"/>
      <c r="CS100" s="50"/>
      <c r="CT100" s="50"/>
      <c r="CU100" s="50"/>
      <c r="CV100" s="50"/>
      <c r="CW100" s="50"/>
      <c r="CX100" s="59"/>
      <c r="CY100" s="60"/>
      <c r="CZ100" s="17"/>
      <c r="DA100" s="17"/>
      <c r="DB100" s="58"/>
      <c r="DC100" s="50"/>
      <c r="DD100" s="50"/>
      <c r="DE100" s="50"/>
      <c r="DF100" s="50"/>
      <c r="DG100" s="50"/>
      <c r="DH100" s="50"/>
      <c r="DI100" s="59"/>
      <c r="DJ100" s="60"/>
      <c r="DK100" s="17"/>
      <c r="DL100" s="17"/>
      <c r="DM100" s="58"/>
      <c r="DN100" s="50"/>
      <c r="DO100" s="50"/>
      <c r="DP100" s="50"/>
      <c r="DQ100" s="50"/>
      <c r="DR100" s="50"/>
      <c r="DS100" s="50"/>
      <c r="DT100" s="59"/>
      <c r="DU100" s="60"/>
      <c r="DV100" s="17"/>
      <c r="DW100" s="17"/>
      <c r="DX100" s="58"/>
      <c r="DY100" s="50"/>
      <c r="DZ100" s="50"/>
      <c r="EA100" s="50"/>
      <c r="EB100" s="50"/>
      <c r="EC100" s="50"/>
      <c r="ED100" s="50"/>
      <c r="EE100" s="59"/>
      <c r="EF100" s="60"/>
      <c r="EG100" s="17"/>
      <c r="EH100" s="17"/>
      <c r="EI100" s="58"/>
      <c r="EJ100" s="50"/>
      <c r="EK100" s="50"/>
      <c r="EL100" s="50"/>
      <c r="EM100" s="50"/>
      <c r="EN100" s="50"/>
      <c r="EO100" s="50"/>
      <c r="EP100" s="59"/>
      <c r="EQ100" s="60"/>
      <c r="ER100" s="17"/>
      <c r="ES100" s="17"/>
      <c r="ET100" s="58"/>
      <c r="EU100" s="50"/>
      <c r="EV100" s="50"/>
      <c r="EW100" s="50"/>
      <c r="EX100" s="50"/>
      <c r="EY100" s="50"/>
      <c r="EZ100" s="50"/>
      <c r="FA100" s="59"/>
      <c r="FB100" s="60"/>
      <c r="FC100" s="17"/>
      <c r="FD100" s="17"/>
      <c r="FE100" s="58"/>
      <c r="FF100" s="50"/>
      <c r="FG100" s="50"/>
      <c r="FH100" s="50"/>
      <c r="FI100" s="50"/>
      <c r="FJ100" s="50"/>
      <c r="FK100" s="50"/>
      <c r="FL100" s="59"/>
      <c r="FM100" s="60"/>
      <c r="FN100" s="17"/>
      <c r="FO100" s="17"/>
      <c r="FP100" s="58"/>
      <c r="FQ100" s="50"/>
      <c r="FR100" s="50"/>
      <c r="FS100" s="50"/>
      <c r="FT100" s="50"/>
      <c r="FU100" s="50"/>
      <c r="FV100" s="50"/>
      <c r="FW100" s="59"/>
      <c r="FX100" s="60"/>
      <c r="FY100" s="17"/>
      <c r="FZ100" s="17"/>
      <c r="GA100" s="58"/>
      <c r="GB100" s="50"/>
      <c r="GC100" s="50"/>
      <c r="GD100" s="50"/>
      <c r="GE100" s="50"/>
      <c r="GF100" s="50"/>
      <c r="GG100" s="50"/>
      <c r="GH100" s="59"/>
      <c r="GI100" s="60"/>
      <c r="GJ100" s="17"/>
      <c r="GK100" s="17"/>
      <c r="GL100" s="58"/>
      <c r="GM100" s="50"/>
      <c r="GN100" s="50"/>
      <c r="GO100" s="50"/>
      <c r="GP100" s="50"/>
      <c r="GQ100" s="50"/>
      <c r="GR100" s="50"/>
      <c r="GS100" s="59"/>
      <c r="GT100" s="60"/>
      <c r="GU100" s="17"/>
      <c r="GV100" s="17"/>
      <c r="GW100" s="58"/>
      <c r="GX100" s="50"/>
      <c r="GY100" s="50"/>
      <c r="GZ100" s="50"/>
      <c r="HA100" s="50"/>
      <c r="HB100" s="50"/>
      <c r="HC100" s="50"/>
      <c r="HD100" s="59"/>
      <c r="HE100" s="60"/>
      <c r="HF100" s="17"/>
      <c r="HG100" s="17"/>
      <c r="HH100" s="58"/>
      <c r="HI100" s="50"/>
      <c r="HJ100" s="50"/>
      <c r="HK100" s="50"/>
      <c r="HL100" s="50"/>
      <c r="HM100" s="50"/>
      <c r="HN100" s="50"/>
      <c r="HO100" s="59"/>
      <c r="HP100" s="60"/>
      <c r="HQ100" s="17"/>
      <c r="HR100" s="17"/>
      <c r="HS100" s="58"/>
      <c r="HT100" s="50"/>
      <c r="HU100" s="50"/>
      <c r="HV100" s="50"/>
      <c r="HW100" s="50"/>
      <c r="HX100" s="50"/>
      <c r="HY100" s="50"/>
      <c r="HZ100" s="59"/>
      <c r="IA100" s="60"/>
      <c r="IB100" s="17"/>
      <c r="IC100" s="17"/>
    </row>
    <row r="101" spans="1:237" x14ac:dyDescent="0.3">
      <c r="A101" s="65"/>
      <c r="B101" s="66"/>
      <c r="C101" s="66"/>
      <c r="D101" s="67"/>
      <c r="E101" s="67"/>
      <c r="F101" s="67"/>
      <c r="G101" s="67"/>
      <c r="H101" s="67"/>
      <c r="I101" s="67"/>
    </row>
    <row r="102" spans="1:237" x14ac:dyDescent="0.3">
      <c r="A102" s="65"/>
      <c r="B102" s="66"/>
      <c r="C102" s="66"/>
      <c r="D102" s="67"/>
      <c r="E102" s="67"/>
      <c r="F102" s="67"/>
      <c r="G102" s="67"/>
      <c r="H102" s="67"/>
      <c r="I102" s="67"/>
    </row>
    <row r="103" spans="1:237" x14ac:dyDescent="0.3">
      <c r="A103" s="65"/>
      <c r="B103" s="66"/>
      <c r="C103" s="66"/>
      <c r="D103" s="67"/>
      <c r="E103" s="67"/>
      <c r="F103" s="67"/>
      <c r="G103" s="67"/>
      <c r="H103" s="67"/>
      <c r="I103" s="67"/>
    </row>
    <row r="104" spans="1:237" x14ac:dyDescent="0.3">
      <c r="A104" s="65"/>
      <c r="B104" s="66"/>
      <c r="C104" s="66"/>
      <c r="D104" s="67"/>
      <c r="E104" s="67"/>
      <c r="F104" s="67"/>
      <c r="G104" s="67"/>
      <c r="H104" s="67"/>
      <c r="I104" s="67"/>
    </row>
    <row r="105" spans="1:237" x14ac:dyDescent="0.3">
      <c r="A105" s="65"/>
      <c r="B105" s="66"/>
      <c r="C105" s="66"/>
      <c r="D105" s="67"/>
      <c r="E105" s="67"/>
      <c r="F105" s="67"/>
      <c r="G105" s="67"/>
      <c r="H105" s="67"/>
      <c r="I105" s="67"/>
      <c r="J105" s="59"/>
      <c r="K105" s="59"/>
      <c r="L105" s="59"/>
      <c r="M105" s="59"/>
      <c r="N105" s="59"/>
      <c r="O105" s="59"/>
      <c r="P105" s="59"/>
      <c r="Q105" s="17"/>
      <c r="R105" s="58"/>
      <c r="S105" s="50"/>
      <c r="T105" s="50"/>
      <c r="U105" s="50"/>
      <c r="V105" s="50"/>
      <c r="W105" s="50"/>
      <c r="X105" s="50"/>
      <c r="Y105" s="59"/>
      <c r="Z105" s="60"/>
      <c r="AA105" s="17"/>
      <c r="AB105" s="17"/>
      <c r="AC105" s="58"/>
      <c r="AD105" s="50"/>
      <c r="AE105" s="50"/>
      <c r="AF105" s="50"/>
      <c r="AG105" s="50"/>
      <c r="AH105" s="50"/>
      <c r="AI105" s="50"/>
      <c r="AJ105" s="59"/>
      <c r="AK105" s="60"/>
      <c r="AL105" s="17"/>
      <c r="AM105" s="17"/>
      <c r="AN105" s="58"/>
      <c r="AO105" s="50"/>
      <c r="AP105" s="50"/>
      <c r="AQ105" s="50"/>
      <c r="AR105" s="50"/>
      <c r="AS105" s="50"/>
      <c r="AT105" s="50"/>
      <c r="AU105" s="59"/>
      <c r="AV105" s="60"/>
      <c r="AW105" s="17"/>
      <c r="AX105" s="17"/>
      <c r="AY105" s="58"/>
      <c r="AZ105" s="50"/>
      <c r="BA105" s="50"/>
      <c r="BB105" s="50"/>
      <c r="BC105" s="50"/>
      <c r="BD105" s="50"/>
      <c r="BE105" s="50"/>
      <c r="BF105" s="59"/>
      <c r="BG105" s="60"/>
      <c r="BH105" s="17"/>
      <c r="BI105" s="17"/>
      <c r="BJ105" s="58"/>
      <c r="BK105" s="50"/>
      <c r="BL105" s="50"/>
      <c r="BM105" s="50"/>
      <c r="BN105" s="50"/>
      <c r="BO105" s="50"/>
      <c r="BP105" s="50"/>
      <c r="BQ105" s="59"/>
      <c r="BR105" s="60"/>
      <c r="BS105" s="17"/>
      <c r="BT105" s="17"/>
      <c r="BU105" s="58"/>
      <c r="BV105" s="50"/>
      <c r="BW105" s="50"/>
      <c r="BX105" s="50"/>
      <c r="BY105" s="50"/>
      <c r="BZ105" s="50"/>
      <c r="CA105" s="50"/>
      <c r="CB105" s="59"/>
      <c r="CC105" s="60"/>
      <c r="CD105" s="17"/>
      <c r="CE105" s="17"/>
      <c r="CF105" s="58"/>
      <c r="CG105" s="50"/>
      <c r="CH105" s="50"/>
      <c r="CI105" s="50"/>
      <c r="CJ105" s="50"/>
      <c r="CK105" s="50"/>
      <c r="CL105" s="50"/>
      <c r="CM105" s="59"/>
      <c r="CN105" s="60"/>
      <c r="CO105" s="17"/>
      <c r="CP105" s="17"/>
      <c r="CQ105" s="58"/>
      <c r="CR105" s="50"/>
      <c r="CS105" s="50"/>
      <c r="CT105" s="50"/>
      <c r="CU105" s="50"/>
      <c r="CV105" s="50"/>
      <c r="CW105" s="50"/>
      <c r="CX105" s="59"/>
      <c r="CY105" s="60"/>
      <c r="CZ105" s="17"/>
      <c r="DA105" s="17"/>
      <c r="DB105" s="58"/>
      <c r="DC105" s="50"/>
      <c r="DD105" s="50"/>
      <c r="DE105" s="50"/>
      <c r="DF105" s="50"/>
      <c r="DG105" s="50"/>
      <c r="DH105" s="50"/>
      <c r="DI105" s="59"/>
      <c r="DJ105" s="60"/>
      <c r="DK105" s="17"/>
      <c r="DL105" s="17"/>
      <c r="DM105" s="58"/>
      <c r="DN105" s="50"/>
      <c r="DO105" s="50"/>
      <c r="DP105" s="50"/>
      <c r="DQ105" s="50"/>
      <c r="DR105" s="50"/>
      <c r="DS105" s="50"/>
      <c r="DT105" s="59"/>
      <c r="DU105" s="60"/>
      <c r="DV105" s="17"/>
      <c r="DW105" s="17"/>
      <c r="DX105" s="58"/>
      <c r="DY105" s="50"/>
      <c r="DZ105" s="50"/>
      <c r="EA105" s="50"/>
      <c r="EB105" s="50"/>
      <c r="EC105" s="50"/>
      <c r="ED105" s="50"/>
      <c r="EE105" s="59"/>
      <c r="EF105" s="60"/>
      <c r="EG105" s="17"/>
      <c r="EH105" s="17"/>
      <c r="EI105" s="58"/>
      <c r="EJ105" s="50"/>
      <c r="EK105" s="50"/>
      <c r="EL105" s="50"/>
      <c r="EM105" s="50"/>
      <c r="EN105" s="50"/>
      <c r="EO105" s="50"/>
      <c r="EP105" s="59"/>
      <c r="EQ105" s="60"/>
      <c r="ER105" s="17"/>
      <c r="ES105" s="17"/>
      <c r="ET105" s="58"/>
      <c r="EU105" s="50"/>
      <c r="EV105" s="50"/>
      <c r="EW105" s="50"/>
      <c r="EX105" s="50"/>
      <c r="EY105" s="50"/>
      <c r="EZ105" s="50"/>
      <c r="FA105" s="59"/>
      <c r="FB105" s="60"/>
      <c r="FC105" s="17"/>
      <c r="FD105" s="17"/>
      <c r="FE105" s="58"/>
      <c r="FF105" s="50"/>
      <c r="FG105" s="50"/>
      <c r="FH105" s="50"/>
      <c r="FI105" s="50"/>
      <c r="FJ105" s="50"/>
      <c r="FK105" s="50"/>
      <c r="FL105" s="59"/>
      <c r="FM105" s="60"/>
      <c r="FN105" s="17"/>
      <c r="FO105" s="17"/>
      <c r="FP105" s="58"/>
      <c r="FQ105" s="50"/>
      <c r="FR105" s="50"/>
      <c r="FS105" s="50"/>
      <c r="FT105" s="50"/>
      <c r="FU105" s="50"/>
      <c r="FV105" s="50"/>
      <c r="FW105" s="59"/>
      <c r="FX105" s="60"/>
      <c r="FY105" s="17"/>
      <c r="FZ105" s="17"/>
      <c r="GA105" s="58"/>
      <c r="GB105" s="50"/>
      <c r="GC105" s="50"/>
      <c r="GD105" s="50"/>
      <c r="GE105" s="50"/>
      <c r="GF105" s="50"/>
      <c r="GG105" s="50"/>
      <c r="GH105" s="59"/>
      <c r="GI105" s="60"/>
      <c r="GJ105" s="17"/>
      <c r="GK105" s="17"/>
      <c r="GL105" s="58"/>
      <c r="GM105" s="50"/>
      <c r="GN105" s="50"/>
      <c r="GO105" s="50"/>
      <c r="GP105" s="50"/>
      <c r="GQ105" s="50"/>
      <c r="GR105" s="50"/>
      <c r="GS105" s="59"/>
      <c r="GT105" s="60"/>
      <c r="GU105" s="17"/>
      <c r="GV105" s="17"/>
      <c r="GW105" s="58"/>
      <c r="GX105" s="50"/>
      <c r="GY105" s="50"/>
      <c r="GZ105" s="50"/>
      <c r="HA105" s="50"/>
      <c r="HB105" s="50"/>
      <c r="HC105" s="50"/>
      <c r="HD105" s="59"/>
      <c r="HE105" s="60"/>
      <c r="HF105" s="17"/>
      <c r="HG105" s="17"/>
      <c r="HH105" s="58"/>
      <c r="HI105" s="50"/>
      <c r="HJ105" s="50"/>
      <c r="HK105" s="50"/>
      <c r="HL105" s="50"/>
      <c r="HM105" s="50"/>
      <c r="HN105" s="50"/>
      <c r="HO105" s="59"/>
      <c r="HP105" s="60"/>
      <c r="HQ105" s="17"/>
      <c r="HR105" s="17"/>
      <c r="HS105" s="58"/>
      <c r="HT105" s="50"/>
      <c r="HU105" s="50"/>
      <c r="HV105" s="50"/>
      <c r="HW105" s="50"/>
      <c r="HX105" s="50"/>
      <c r="HY105" s="50"/>
      <c r="HZ105" s="59"/>
      <c r="IA105" s="60"/>
      <c r="IB105" s="17"/>
      <c r="IC105" s="17"/>
    </row>
    <row r="106" spans="1:237" x14ac:dyDescent="0.3">
      <c r="A106" s="65"/>
      <c r="B106" s="66"/>
      <c r="C106" s="66"/>
      <c r="D106" s="67"/>
      <c r="E106" s="67"/>
      <c r="F106" s="67"/>
      <c r="G106" s="67"/>
      <c r="H106" s="67"/>
      <c r="I106" s="67"/>
      <c r="J106" s="59"/>
      <c r="K106" s="59"/>
      <c r="L106" s="59"/>
      <c r="M106" s="59"/>
      <c r="N106" s="59"/>
      <c r="O106" s="59"/>
      <c r="P106" s="59"/>
      <c r="Q106" s="17"/>
      <c r="R106" s="58"/>
      <c r="S106" s="50"/>
      <c r="T106" s="50"/>
      <c r="U106" s="50"/>
      <c r="V106" s="50"/>
      <c r="W106" s="50"/>
      <c r="X106" s="50"/>
      <c r="Y106" s="59"/>
      <c r="Z106" s="60"/>
      <c r="AA106" s="17"/>
      <c r="AB106" s="17"/>
      <c r="AC106" s="58"/>
      <c r="AD106" s="50"/>
      <c r="AE106" s="50"/>
      <c r="AF106" s="50"/>
      <c r="AG106" s="50"/>
      <c r="AH106" s="50"/>
      <c r="AI106" s="50"/>
      <c r="AJ106" s="59"/>
      <c r="AK106" s="60"/>
      <c r="AL106" s="17"/>
      <c r="AM106" s="17"/>
      <c r="AN106" s="58"/>
      <c r="AO106" s="50"/>
      <c r="AP106" s="50"/>
      <c r="AQ106" s="50"/>
      <c r="AR106" s="50"/>
      <c r="AS106" s="50"/>
      <c r="AT106" s="50"/>
      <c r="AU106" s="59"/>
      <c r="AV106" s="60"/>
      <c r="AW106" s="17"/>
      <c r="AX106" s="17"/>
      <c r="AY106" s="58"/>
      <c r="AZ106" s="50"/>
      <c r="BA106" s="50"/>
      <c r="BB106" s="50"/>
      <c r="BC106" s="50"/>
      <c r="BD106" s="50"/>
      <c r="BE106" s="50"/>
      <c r="BF106" s="59"/>
      <c r="BG106" s="60"/>
      <c r="BH106" s="17"/>
      <c r="BI106" s="17"/>
      <c r="BJ106" s="58"/>
      <c r="BK106" s="50"/>
      <c r="BL106" s="50"/>
      <c r="BM106" s="50"/>
      <c r="BN106" s="50"/>
      <c r="BO106" s="50"/>
      <c r="BP106" s="50"/>
      <c r="BQ106" s="59"/>
      <c r="BR106" s="60"/>
      <c r="BS106" s="17"/>
      <c r="BT106" s="17"/>
      <c r="BU106" s="58"/>
      <c r="BV106" s="50"/>
      <c r="BW106" s="50"/>
      <c r="BX106" s="50"/>
      <c r="BY106" s="50"/>
      <c r="BZ106" s="50"/>
      <c r="CA106" s="50"/>
      <c r="CB106" s="59"/>
      <c r="CC106" s="60"/>
      <c r="CD106" s="17"/>
      <c r="CE106" s="17"/>
      <c r="CF106" s="58"/>
      <c r="CG106" s="50"/>
      <c r="CH106" s="50"/>
      <c r="CI106" s="50"/>
      <c r="CJ106" s="50"/>
      <c r="CK106" s="50"/>
      <c r="CL106" s="50"/>
      <c r="CM106" s="59"/>
      <c r="CN106" s="60"/>
      <c r="CO106" s="17"/>
      <c r="CP106" s="17"/>
      <c r="CQ106" s="58"/>
      <c r="CR106" s="50"/>
      <c r="CS106" s="50"/>
      <c r="CT106" s="50"/>
      <c r="CU106" s="50"/>
      <c r="CV106" s="50"/>
      <c r="CW106" s="50"/>
      <c r="CX106" s="59"/>
      <c r="CY106" s="60"/>
      <c r="CZ106" s="17"/>
      <c r="DA106" s="17"/>
      <c r="DB106" s="58"/>
      <c r="DC106" s="50"/>
      <c r="DD106" s="50"/>
      <c r="DE106" s="50"/>
      <c r="DF106" s="50"/>
      <c r="DG106" s="50"/>
      <c r="DH106" s="50"/>
      <c r="DI106" s="59"/>
      <c r="DJ106" s="60"/>
      <c r="DK106" s="17"/>
      <c r="DL106" s="17"/>
      <c r="DM106" s="58"/>
      <c r="DN106" s="50"/>
      <c r="DO106" s="50"/>
      <c r="DP106" s="50"/>
      <c r="DQ106" s="50"/>
      <c r="DR106" s="50"/>
      <c r="DS106" s="50"/>
      <c r="DT106" s="59"/>
      <c r="DU106" s="60"/>
      <c r="DV106" s="17"/>
      <c r="DW106" s="17"/>
      <c r="DX106" s="58"/>
      <c r="DY106" s="50"/>
      <c r="DZ106" s="50"/>
      <c r="EA106" s="50"/>
      <c r="EB106" s="50"/>
      <c r="EC106" s="50"/>
      <c r="ED106" s="50"/>
      <c r="EE106" s="59"/>
      <c r="EF106" s="60"/>
      <c r="EG106" s="17"/>
      <c r="EH106" s="17"/>
      <c r="EI106" s="58"/>
      <c r="EJ106" s="50"/>
      <c r="EK106" s="50"/>
      <c r="EL106" s="50"/>
      <c r="EM106" s="50"/>
      <c r="EN106" s="50"/>
      <c r="EO106" s="50"/>
      <c r="EP106" s="59"/>
      <c r="EQ106" s="60"/>
      <c r="ER106" s="17"/>
      <c r="ES106" s="17"/>
      <c r="ET106" s="58"/>
      <c r="EU106" s="50"/>
      <c r="EV106" s="50"/>
      <c r="EW106" s="50"/>
      <c r="EX106" s="50"/>
      <c r="EY106" s="50"/>
      <c r="EZ106" s="50"/>
      <c r="FA106" s="59"/>
      <c r="FB106" s="60"/>
      <c r="FC106" s="17"/>
      <c r="FD106" s="17"/>
      <c r="FE106" s="58"/>
      <c r="FF106" s="50"/>
      <c r="FG106" s="50"/>
      <c r="FH106" s="50"/>
      <c r="FI106" s="50"/>
      <c r="FJ106" s="50"/>
      <c r="FK106" s="50"/>
      <c r="FL106" s="59"/>
      <c r="FM106" s="60"/>
      <c r="FN106" s="17"/>
      <c r="FO106" s="17"/>
      <c r="FP106" s="58"/>
      <c r="FQ106" s="50"/>
      <c r="FR106" s="50"/>
      <c r="FS106" s="50"/>
      <c r="FT106" s="50"/>
      <c r="FU106" s="50"/>
      <c r="FV106" s="50"/>
      <c r="FW106" s="59"/>
      <c r="FX106" s="60"/>
      <c r="FY106" s="17"/>
      <c r="FZ106" s="17"/>
      <c r="GA106" s="58"/>
      <c r="GB106" s="50"/>
      <c r="GC106" s="50"/>
      <c r="GD106" s="50"/>
      <c r="GE106" s="50"/>
      <c r="GF106" s="50"/>
      <c r="GG106" s="50"/>
      <c r="GH106" s="59"/>
      <c r="GI106" s="60"/>
      <c r="GJ106" s="17"/>
      <c r="GK106" s="17"/>
      <c r="GL106" s="58"/>
      <c r="GM106" s="50"/>
      <c r="GN106" s="50"/>
      <c r="GO106" s="50"/>
      <c r="GP106" s="50"/>
      <c r="GQ106" s="50"/>
      <c r="GR106" s="50"/>
      <c r="GS106" s="59"/>
      <c r="GT106" s="60"/>
      <c r="GU106" s="17"/>
      <c r="GV106" s="17"/>
      <c r="GW106" s="58"/>
      <c r="GX106" s="50"/>
      <c r="GY106" s="50"/>
      <c r="GZ106" s="50"/>
      <c r="HA106" s="50"/>
      <c r="HB106" s="50"/>
      <c r="HC106" s="50"/>
      <c r="HD106" s="59"/>
      <c r="HE106" s="60"/>
      <c r="HF106" s="17"/>
      <c r="HG106" s="17"/>
      <c r="HH106" s="58"/>
      <c r="HI106" s="50"/>
      <c r="HJ106" s="50"/>
      <c r="HK106" s="50"/>
      <c r="HL106" s="50"/>
      <c r="HM106" s="50"/>
      <c r="HN106" s="50"/>
      <c r="HO106" s="59"/>
      <c r="HP106" s="60"/>
      <c r="HQ106" s="17"/>
      <c r="HR106" s="17"/>
      <c r="HS106" s="58"/>
      <c r="HT106" s="50"/>
      <c r="HU106" s="50"/>
      <c r="HV106" s="50"/>
      <c r="HW106" s="50"/>
      <c r="HX106" s="50"/>
      <c r="HY106" s="50"/>
      <c r="HZ106" s="59"/>
      <c r="IA106" s="60"/>
      <c r="IB106" s="17"/>
      <c r="IC106" s="17"/>
    </row>
    <row r="107" spans="1:237" x14ac:dyDescent="0.3">
      <c r="A107" s="65"/>
      <c r="B107" s="66"/>
      <c r="C107" s="66"/>
      <c r="D107" s="67"/>
      <c r="E107" s="67"/>
      <c r="F107" s="67"/>
      <c r="G107" s="67"/>
      <c r="H107" s="67"/>
      <c r="I107" s="67"/>
      <c r="J107" s="59"/>
      <c r="K107" s="59"/>
      <c r="L107" s="59"/>
      <c r="M107" s="59"/>
      <c r="N107" s="59"/>
      <c r="O107" s="59"/>
      <c r="P107" s="59"/>
      <c r="Q107" s="17"/>
      <c r="R107" s="58"/>
      <c r="S107" s="50"/>
      <c r="T107" s="50"/>
      <c r="U107" s="50"/>
      <c r="V107" s="50"/>
      <c r="W107" s="50"/>
      <c r="X107" s="50"/>
      <c r="Y107" s="59"/>
      <c r="Z107" s="60"/>
      <c r="AA107" s="17"/>
      <c r="AB107" s="17"/>
      <c r="AC107" s="58"/>
      <c r="AD107" s="50"/>
      <c r="AE107" s="50"/>
      <c r="AF107" s="50"/>
      <c r="AG107" s="50"/>
      <c r="AH107" s="50"/>
      <c r="AI107" s="50"/>
      <c r="AJ107" s="59"/>
      <c r="AK107" s="60"/>
      <c r="AL107" s="17"/>
      <c r="AM107" s="17"/>
      <c r="AN107" s="58"/>
      <c r="AO107" s="50"/>
      <c r="AP107" s="50"/>
      <c r="AQ107" s="50"/>
      <c r="AR107" s="50"/>
      <c r="AS107" s="50"/>
      <c r="AT107" s="50"/>
      <c r="AU107" s="59"/>
      <c r="AV107" s="60"/>
      <c r="AW107" s="17"/>
      <c r="AX107" s="17"/>
      <c r="AY107" s="58"/>
      <c r="AZ107" s="50"/>
      <c r="BA107" s="50"/>
      <c r="BB107" s="50"/>
      <c r="BC107" s="50"/>
      <c r="BD107" s="50"/>
      <c r="BE107" s="50"/>
      <c r="BF107" s="59"/>
      <c r="BG107" s="60"/>
      <c r="BH107" s="17"/>
      <c r="BI107" s="17"/>
      <c r="BJ107" s="58"/>
      <c r="BK107" s="50"/>
      <c r="BL107" s="50"/>
      <c r="BM107" s="50"/>
      <c r="BN107" s="50"/>
      <c r="BO107" s="50"/>
      <c r="BP107" s="50"/>
      <c r="BQ107" s="59"/>
      <c r="BR107" s="60"/>
      <c r="BS107" s="17"/>
      <c r="BT107" s="17"/>
      <c r="BU107" s="58"/>
      <c r="BV107" s="50"/>
      <c r="BW107" s="50"/>
      <c r="BX107" s="50"/>
      <c r="BY107" s="50"/>
      <c r="BZ107" s="50"/>
      <c r="CA107" s="50"/>
      <c r="CB107" s="59"/>
      <c r="CC107" s="60"/>
      <c r="CD107" s="17"/>
      <c r="CE107" s="17"/>
      <c r="CF107" s="58"/>
      <c r="CG107" s="50"/>
      <c r="CH107" s="50"/>
      <c r="CI107" s="50"/>
      <c r="CJ107" s="50"/>
      <c r="CK107" s="50"/>
      <c r="CL107" s="50"/>
      <c r="CM107" s="59"/>
      <c r="CN107" s="60"/>
      <c r="CO107" s="17"/>
      <c r="CP107" s="17"/>
      <c r="CQ107" s="58"/>
      <c r="CR107" s="50"/>
      <c r="CS107" s="50"/>
      <c r="CT107" s="50"/>
      <c r="CU107" s="50"/>
      <c r="CV107" s="50"/>
      <c r="CW107" s="50"/>
      <c r="CX107" s="59"/>
      <c r="CY107" s="60"/>
      <c r="CZ107" s="17"/>
      <c r="DA107" s="17"/>
      <c r="DB107" s="58"/>
      <c r="DC107" s="50"/>
      <c r="DD107" s="50"/>
      <c r="DE107" s="50"/>
      <c r="DF107" s="50"/>
      <c r="DG107" s="50"/>
      <c r="DH107" s="50"/>
      <c r="DI107" s="59"/>
      <c r="DJ107" s="60"/>
      <c r="DK107" s="17"/>
      <c r="DL107" s="17"/>
      <c r="DM107" s="58"/>
      <c r="DN107" s="50"/>
      <c r="DO107" s="50"/>
      <c r="DP107" s="50"/>
      <c r="DQ107" s="50"/>
      <c r="DR107" s="50"/>
      <c r="DS107" s="50"/>
      <c r="DT107" s="59"/>
      <c r="DU107" s="60"/>
      <c r="DV107" s="17"/>
      <c r="DW107" s="17"/>
      <c r="DX107" s="58"/>
      <c r="DY107" s="50"/>
      <c r="DZ107" s="50"/>
      <c r="EA107" s="50"/>
      <c r="EB107" s="50"/>
      <c r="EC107" s="50"/>
      <c r="ED107" s="50"/>
      <c r="EE107" s="59"/>
      <c r="EF107" s="60"/>
      <c r="EG107" s="17"/>
      <c r="EH107" s="17"/>
      <c r="EI107" s="58"/>
      <c r="EJ107" s="50"/>
      <c r="EK107" s="50"/>
      <c r="EL107" s="50"/>
      <c r="EM107" s="50"/>
      <c r="EN107" s="50"/>
      <c r="EO107" s="50"/>
      <c r="EP107" s="59"/>
      <c r="EQ107" s="60"/>
      <c r="ER107" s="17"/>
      <c r="ES107" s="17"/>
      <c r="ET107" s="58"/>
      <c r="EU107" s="50"/>
      <c r="EV107" s="50"/>
      <c r="EW107" s="50"/>
      <c r="EX107" s="50"/>
      <c r="EY107" s="50"/>
      <c r="EZ107" s="50"/>
      <c r="FA107" s="59"/>
      <c r="FB107" s="60"/>
      <c r="FC107" s="17"/>
      <c r="FD107" s="17"/>
      <c r="FE107" s="58"/>
      <c r="FF107" s="50"/>
      <c r="FG107" s="50"/>
      <c r="FH107" s="50"/>
      <c r="FI107" s="50"/>
      <c r="FJ107" s="50"/>
      <c r="FK107" s="50"/>
      <c r="FL107" s="59"/>
      <c r="FM107" s="60"/>
      <c r="FN107" s="17"/>
      <c r="FO107" s="17"/>
      <c r="FP107" s="58"/>
      <c r="FQ107" s="50"/>
      <c r="FR107" s="50"/>
      <c r="FS107" s="50"/>
      <c r="FT107" s="50"/>
      <c r="FU107" s="50"/>
      <c r="FV107" s="50"/>
      <c r="FW107" s="59"/>
      <c r="FX107" s="60"/>
      <c r="FY107" s="17"/>
      <c r="FZ107" s="17"/>
      <c r="GA107" s="58"/>
      <c r="GB107" s="50"/>
      <c r="GC107" s="50"/>
      <c r="GD107" s="50"/>
      <c r="GE107" s="50"/>
      <c r="GF107" s="50"/>
      <c r="GG107" s="50"/>
      <c r="GH107" s="59"/>
      <c r="GI107" s="60"/>
      <c r="GJ107" s="17"/>
      <c r="GK107" s="17"/>
      <c r="GL107" s="58"/>
      <c r="GM107" s="50"/>
      <c r="GN107" s="50"/>
      <c r="GO107" s="50"/>
      <c r="GP107" s="50"/>
      <c r="GQ107" s="50"/>
      <c r="GR107" s="50"/>
      <c r="GS107" s="59"/>
      <c r="GT107" s="60"/>
      <c r="GU107" s="17"/>
      <c r="GV107" s="17"/>
      <c r="GW107" s="58"/>
      <c r="GX107" s="50"/>
      <c r="GY107" s="50"/>
      <c r="GZ107" s="50"/>
      <c r="HA107" s="50"/>
      <c r="HB107" s="50"/>
      <c r="HC107" s="50"/>
      <c r="HD107" s="59"/>
      <c r="HE107" s="60"/>
      <c r="HF107" s="17"/>
      <c r="HG107" s="17"/>
      <c r="HH107" s="58"/>
      <c r="HI107" s="50"/>
      <c r="HJ107" s="50"/>
      <c r="HK107" s="50"/>
      <c r="HL107" s="50"/>
      <c r="HM107" s="50"/>
      <c r="HN107" s="50"/>
      <c r="HO107" s="59"/>
      <c r="HP107" s="60"/>
      <c r="HQ107" s="17"/>
      <c r="HR107" s="17"/>
      <c r="HS107" s="58"/>
      <c r="HT107" s="50"/>
      <c r="HU107" s="50"/>
      <c r="HV107" s="50"/>
      <c r="HW107" s="50"/>
      <c r="HX107" s="50"/>
      <c r="HY107" s="50"/>
      <c r="HZ107" s="59"/>
      <c r="IA107" s="60"/>
      <c r="IB107" s="17"/>
      <c r="IC107" s="17"/>
    </row>
    <row r="108" spans="1:237" x14ac:dyDescent="0.3">
      <c r="A108" s="65"/>
      <c r="B108" s="66"/>
      <c r="C108" s="66"/>
      <c r="D108" s="67"/>
      <c r="E108" s="67"/>
      <c r="F108" s="67"/>
      <c r="G108" s="67"/>
      <c r="H108" s="67"/>
      <c r="I108" s="67"/>
      <c r="J108" s="59"/>
      <c r="K108" s="59"/>
      <c r="L108" s="59"/>
      <c r="M108" s="59"/>
      <c r="N108" s="59"/>
      <c r="O108" s="59"/>
      <c r="P108" s="59"/>
      <c r="Q108" s="17"/>
      <c r="R108" s="58"/>
      <c r="S108" s="50"/>
      <c r="T108" s="50"/>
      <c r="U108" s="50"/>
      <c r="V108" s="50"/>
      <c r="W108" s="50"/>
      <c r="X108" s="50"/>
      <c r="Y108" s="59"/>
      <c r="Z108" s="60"/>
      <c r="AA108" s="17"/>
      <c r="AB108" s="17"/>
      <c r="AC108" s="58"/>
      <c r="AD108" s="50"/>
      <c r="AE108" s="50"/>
      <c r="AF108" s="50"/>
      <c r="AG108" s="50"/>
      <c r="AH108" s="50"/>
      <c r="AI108" s="50"/>
      <c r="AJ108" s="59"/>
      <c r="AK108" s="60"/>
      <c r="AL108" s="17"/>
      <c r="AM108" s="17"/>
      <c r="AN108" s="58"/>
      <c r="AO108" s="50"/>
      <c r="AP108" s="50"/>
      <c r="AQ108" s="50"/>
      <c r="AR108" s="50"/>
      <c r="AS108" s="50"/>
      <c r="AT108" s="50"/>
      <c r="AU108" s="59"/>
      <c r="AV108" s="60"/>
      <c r="AW108" s="17"/>
      <c r="AX108" s="17"/>
      <c r="AY108" s="58"/>
      <c r="AZ108" s="50"/>
      <c r="BA108" s="50"/>
      <c r="BB108" s="50"/>
      <c r="BC108" s="50"/>
      <c r="BD108" s="50"/>
      <c r="BE108" s="50"/>
      <c r="BF108" s="59"/>
      <c r="BG108" s="60"/>
      <c r="BH108" s="17"/>
      <c r="BI108" s="17"/>
      <c r="BJ108" s="58"/>
      <c r="BK108" s="50"/>
      <c r="BL108" s="50"/>
      <c r="BM108" s="50"/>
      <c r="BN108" s="50"/>
      <c r="BO108" s="50"/>
      <c r="BP108" s="50"/>
      <c r="BQ108" s="59"/>
      <c r="BR108" s="60"/>
      <c r="BS108" s="17"/>
      <c r="BT108" s="17"/>
      <c r="BU108" s="58"/>
      <c r="BV108" s="50"/>
      <c r="BW108" s="50"/>
      <c r="BX108" s="50"/>
      <c r="BY108" s="50"/>
      <c r="BZ108" s="50"/>
      <c r="CA108" s="50"/>
      <c r="CB108" s="59"/>
      <c r="CC108" s="60"/>
      <c r="CD108" s="17"/>
      <c r="CE108" s="17"/>
      <c r="CF108" s="58"/>
      <c r="CG108" s="50"/>
      <c r="CH108" s="50"/>
      <c r="CI108" s="50"/>
      <c r="CJ108" s="50"/>
      <c r="CK108" s="50"/>
      <c r="CL108" s="50"/>
      <c r="CM108" s="59"/>
      <c r="CN108" s="60"/>
      <c r="CO108" s="17"/>
      <c r="CP108" s="17"/>
      <c r="CQ108" s="58"/>
      <c r="CR108" s="50"/>
      <c r="CS108" s="50"/>
      <c r="CT108" s="50"/>
      <c r="CU108" s="50"/>
      <c r="CV108" s="50"/>
      <c r="CW108" s="50"/>
      <c r="CX108" s="59"/>
      <c r="CY108" s="60"/>
      <c r="CZ108" s="17"/>
      <c r="DA108" s="17"/>
      <c r="DB108" s="58"/>
      <c r="DC108" s="50"/>
      <c r="DD108" s="50"/>
      <c r="DE108" s="50"/>
      <c r="DF108" s="50"/>
      <c r="DG108" s="50"/>
      <c r="DH108" s="50"/>
      <c r="DI108" s="59"/>
      <c r="DJ108" s="60"/>
      <c r="DK108" s="17"/>
      <c r="DL108" s="17"/>
      <c r="DM108" s="58"/>
      <c r="DN108" s="50"/>
      <c r="DO108" s="50"/>
      <c r="DP108" s="50"/>
      <c r="DQ108" s="50"/>
      <c r="DR108" s="50"/>
      <c r="DS108" s="50"/>
      <c r="DT108" s="59"/>
      <c r="DU108" s="60"/>
      <c r="DV108" s="17"/>
      <c r="DW108" s="17"/>
      <c r="DX108" s="58"/>
      <c r="DY108" s="50"/>
      <c r="DZ108" s="50"/>
      <c r="EA108" s="50"/>
      <c r="EB108" s="50"/>
      <c r="EC108" s="50"/>
      <c r="ED108" s="50"/>
      <c r="EE108" s="59"/>
      <c r="EF108" s="60"/>
      <c r="EG108" s="17"/>
      <c r="EH108" s="17"/>
      <c r="EI108" s="58"/>
      <c r="EJ108" s="50"/>
      <c r="EK108" s="50"/>
      <c r="EL108" s="50"/>
      <c r="EM108" s="50"/>
      <c r="EN108" s="50"/>
      <c r="EO108" s="50"/>
      <c r="EP108" s="59"/>
      <c r="EQ108" s="60"/>
      <c r="ER108" s="17"/>
      <c r="ES108" s="17"/>
      <c r="ET108" s="58"/>
      <c r="EU108" s="50"/>
      <c r="EV108" s="50"/>
      <c r="EW108" s="50"/>
      <c r="EX108" s="50"/>
      <c r="EY108" s="50"/>
      <c r="EZ108" s="50"/>
      <c r="FA108" s="59"/>
      <c r="FB108" s="60"/>
      <c r="FC108" s="17"/>
      <c r="FD108" s="17"/>
      <c r="FE108" s="58"/>
      <c r="FF108" s="50"/>
      <c r="FG108" s="50"/>
      <c r="FH108" s="50"/>
      <c r="FI108" s="50"/>
      <c r="FJ108" s="50"/>
      <c r="FK108" s="50"/>
      <c r="FL108" s="59"/>
      <c r="FM108" s="60"/>
      <c r="FN108" s="17"/>
      <c r="FO108" s="17"/>
      <c r="FP108" s="58"/>
      <c r="FQ108" s="50"/>
      <c r="FR108" s="50"/>
      <c r="FS108" s="50"/>
      <c r="FT108" s="50"/>
      <c r="FU108" s="50"/>
      <c r="FV108" s="50"/>
      <c r="FW108" s="59"/>
      <c r="FX108" s="60"/>
      <c r="FY108" s="17"/>
      <c r="FZ108" s="17"/>
      <c r="GA108" s="58"/>
      <c r="GB108" s="50"/>
      <c r="GC108" s="50"/>
      <c r="GD108" s="50"/>
      <c r="GE108" s="50"/>
      <c r="GF108" s="50"/>
      <c r="GG108" s="50"/>
      <c r="GH108" s="59"/>
      <c r="GI108" s="60"/>
      <c r="GJ108" s="17"/>
      <c r="GK108" s="17"/>
      <c r="GL108" s="58"/>
      <c r="GM108" s="50"/>
      <c r="GN108" s="50"/>
      <c r="GO108" s="50"/>
      <c r="GP108" s="50"/>
      <c r="GQ108" s="50"/>
      <c r="GR108" s="50"/>
      <c r="GS108" s="59"/>
      <c r="GT108" s="60"/>
      <c r="GU108" s="17"/>
      <c r="GV108" s="17"/>
      <c r="GW108" s="58"/>
      <c r="GX108" s="50"/>
      <c r="GY108" s="50"/>
      <c r="GZ108" s="50"/>
      <c r="HA108" s="50"/>
      <c r="HB108" s="50"/>
      <c r="HC108" s="50"/>
      <c r="HD108" s="59"/>
      <c r="HE108" s="60"/>
      <c r="HF108" s="17"/>
      <c r="HG108" s="17"/>
      <c r="HH108" s="58"/>
      <c r="HI108" s="50"/>
      <c r="HJ108" s="50"/>
      <c r="HK108" s="50"/>
      <c r="HL108" s="50"/>
      <c r="HM108" s="50"/>
      <c r="HN108" s="50"/>
      <c r="HO108" s="59"/>
      <c r="HP108" s="60"/>
      <c r="HQ108" s="17"/>
      <c r="HR108" s="17"/>
      <c r="HS108" s="58"/>
      <c r="HT108" s="50"/>
      <c r="HU108" s="50"/>
      <c r="HV108" s="50"/>
      <c r="HW108" s="50"/>
      <c r="HX108" s="50"/>
      <c r="HY108" s="50"/>
      <c r="HZ108" s="59"/>
      <c r="IA108" s="60"/>
      <c r="IB108" s="17"/>
      <c r="IC108" s="17"/>
    </row>
    <row r="109" spans="1:237" x14ac:dyDescent="0.3">
      <c r="A109" s="65"/>
      <c r="B109" s="70"/>
      <c r="C109" s="70"/>
      <c r="D109" s="71"/>
      <c r="E109" s="71"/>
      <c r="F109" s="71"/>
      <c r="G109" s="71"/>
      <c r="H109" s="71"/>
      <c r="I109" s="71"/>
      <c r="J109" s="59"/>
      <c r="K109" s="59"/>
      <c r="L109" s="59"/>
      <c r="M109" s="59"/>
      <c r="N109" s="59"/>
      <c r="O109" s="59"/>
      <c r="P109" s="59"/>
      <c r="Q109" s="17"/>
      <c r="R109" s="58"/>
      <c r="S109" s="50"/>
      <c r="T109" s="50"/>
      <c r="U109" s="50"/>
      <c r="V109" s="50"/>
      <c r="W109" s="50"/>
      <c r="X109" s="50"/>
      <c r="Y109" s="59"/>
      <c r="Z109" s="60"/>
      <c r="AA109" s="17"/>
      <c r="AB109" s="17"/>
      <c r="AC109" s="58"/>
      <c r="AD109" s="50"/>
      <c r="AE109" s="50"/>
      <c r="AF109" s="50"/>
      <c r="AG109" s="50"/>
      <c r="AH109" s="50"/>
      <c r="AI109" s="50"/>
      <c r="AJ109" s="59"/>
      <c r="AK109" s="60"/>
      <c r="AL109" s="17"/>
      <c r="AM109" s="17"/>
      <c r="AN109" s="58"/>
      <c r="AO109" s="50"/>
      <c r="AP109" s="50"/>
      <c r="AQ109" s="50"/>
      <c r="AR109" s="50"/>
      <c r="AS109" s="50"/>
      <c r="AT109" s="50"/>
      <c r="AU109" s="59"/>
      <c r="AV109" s="60"/>
      <c r="AW109" s="17"/>
      <c r="AX109" s="17"/>
      <c r="AY109" s="58"/>
      <c r="AZ109" s="50"/>
      <c r="BA109" s="50"/>
      <c r="BB109" s="50"/>
      <c r="BC109" s="50"/>
      <c r="BD109" s="50"/>
      <c r="BE109" s="50"/>
      <c r="BF109" s="59"/>
      <c r="BG109" s="60"/>
      <c r="BH109" s="17"/>
      <c r="BI109" s="17"/>
      <c r="BJ109" s="58"/>
      <c r="BK109" s="50"/>
      <c r="BL109" s="50"/>
      <c r="BM109" s="50"/>
      <c r="BN109" s="50"/>
      <c r="BO109" s="50"/>
      <c r="BP109" s="50"/>
      <c r="BQ109" s="59"/>
      <c r="BR109" s="60"/>
      <c r="BS109" s="17"/>
      <c r="BT109" s="17"/>
      <c r="BU109" s="58"/>
      <c r="BV109" s="50"/>
      <c r="BW109" s="50"/>
      <c r="BX109" s="50"/>
      <c r="BY109" s="50"/>
      <c r="BZ109" s="50"/>
      <c r="CA109" s="50"/>
      <c r="CB109" s="59"/>
      <c r="CC109" s="60"/>
      <c r="CD109" s="17"/>
      <c r="CE109" s="17"/>
      <c r="CF109" s="58"/>
      <c r="CG109" s="50"/>
      <c r="CH109" s="50"/>
      <c r="CI109" s="50"/>
      <c r="CJ109" s="50"/>
      <c r="CK109" s="50"/>
      <c r="CL109" s="50"/>
      <c r="CM109" s="59"/>
      <c r="CN109" s="60"/>
      <c r="CO109" s="17"/>
      <c r="CP109" s="17"/>
      <c r="CQ109" s="58"/>
      <c r="CR109" s="50"/>
      <c r="CS109" s="50"/>
      <c r="CT109" s="50"/>
      <c r="CU109" s="50"/>
      <c r="CV109" s="50"/>
      <c r="CW109" s="50"/>
      <c r="CX109" s="59"/>
      <c r="CY109" s="60"/>
      <c r="CZ109" s="17"/>
      <c r="DA109" s="17"/>
      <c r="DB109" s="58"/>
      <c r="DC109" s="50"/>
      <c r="DD109" s="50"/>
      <c r="DE109" s="50"/>
      <c r="DF109" s="50"/>
      <c r="DG109" s="50"/>
      <c r="DH109" s="50"/>
      <c r="DI109" s="59"/>
      <c r="DJ109" s="60"/>
      <c r="DK109" s="17"/>
      <c r="DL109" s="17"/>
      <c r="DM109" s="58"/>
      <c r="DN109" s="50"/>
      <c r="DO109" s="50"/>
      <c r="DP109" s="50"/>
      <c r="DQ109" s="50"/>
      <c r="DR109" s="50"/>
      <c r="DS109" s="50"/>
      <c r="DT109" s="59"/>
      <c r="DU109" s="60"/>
      <c r="DV109" s="17"/>
      <c r="DW109" s="17"/>
      <c r="DX109" s="58"/>
      <c r="DY109" s="50"/>
      <c r="DZ109" s="50"/>
      <c r="EA109" s="50"/>
      <c r="EB109" s="50"/>
      <c r="EC109" s="50"/>
      <c r="ED109" s="50"/>
      <c r="EE109" s="59"/>
      <c r="EF109" s="60"/>
      <c r="EG109" s="17"/>
      <c r="EH109" s="17"/>
      <c r="EI109" s="58"/>
      <c r="EJ109" s="50"/>
      <c r="EK109" s="50"/>
      <c r="EL109" s="50"/>
      <c r="EM109" s="50"/>
      <c r="EN109" s="50"/>
      <c r="EO109" s="50"/>
      <c r="EP109" s="59"/>
      <c r="EQ109" s="60"/>
      <c r="ER109" s="17"/>
      <c r="ES109" s="17"/>
      <c r="ET109" s="58"/>
      <c r="EU109" s="50"/>
      <c r="EV109" s="50"/>
      <c r="EW109" s="50"/>
      <c r="EX109" s="50"/>
      <c r="EY109" s="50"/>
      <c r="EZ109" s="50"/>
      <c r="FA109" s="59"/>
      <c r="FB109" s="60"/>
      <c r="FC109" s="17"/>
      <c r="FD109" s="17"/>
      <c r="FE109" s="58"/>
      <c r="FF109" s="50"/>
      <c r="FG109" s="50"/>
      <c r="FH109" s="50"/>
      <c r="FI109" s="50"/>
      <c r="FJ109" s="50"/>
      <c r="FK109" s="50"/>
      <c r="FL109" s="59"/>
      <c r="FM109" s="60"/>
      <c r="FN109" s="17"/>
      <c r="FO109" s="17"/>
      <c r="FP109" s="58"/>
      <c r="FQ109" s="50"/>
      <c r="FR109" s="50"/>
      <c r="FS109" s="50"/>
      <c r="FT109" s="50"/>
      <c r="FU109" s="50"/>
      <c r="FV109" s="50"/>
      <c r="FW109" s="59"/>
      <c r="FX109" s="60"/>
      <c r="FY109" s="17"/>
      <c r="FZ109" s="17"/>
      <c r="GA109" s="58"/>
      <c r="GB109" s="50"/>
      <c r="GC109" s="50"/>
      <c r="GD109" s="50"/>
      <c r="GE109" s="50"/>
      <c r="GF109" s="50"/>
      <c r="GG109" s="50"/>
      <c r="GH109" s="59"/>
      <c r="GI109" s="60"/>
      <c r="GJ109" s="17"/>
      <c r="GK109" s="17"/>
      <c r="GL109" s="58"/>
      <c r="GM109" s="50"/>
      <c r="GN109" s="50"/>
      <c r="GO109" s="50"/>
      <c r="GP109" s="50"/>
      <c r="GQ109" s="50"/>
      <c r="GR109" s="50"/>
      <c r="GS109" s="59"/>
      <c r="GT109" s="60"/>
      <c r="GU109" s="17"/>
      <c r="GV109" s="17"/>
      <c r="GW109" s="58"/>
      <c r="GX109" s="50"/>
      <c r="GY109" s="50"/>
      <c r="GZ109" s="50"/>
      <c r="HA109" s="50"/>
      <c r="HB109" s="50"/>
      <c r="HC109" s="50"/>
      <c r="HD109" s="59"/>
      <c r="HE109" s="60"/>
      <c r="HF109" s="17"/>
      <c r="HG109" s="17"/>
      <c r="HH109" s="58"/>
      <c r="HI109" s="50"/>
      <c r="HJ109" s="50"/>
      <c r="HK109" s="50"/>
      <c r="HL109" s="50"/>
      <c r="HM109" s="50"/>
      <c r="HN109" s="50"/>
      <c r="HO109" s="59"/>
      <c r="HP109" s="60"/>
      <c r="HQ109" s="17"/>
      <c r="HR109" s="17"/>
      <c r="HS109" s="58"/>
      <c r="HT109" s="50"/>
      <c r="HU109" s="50"/>
      <c r="HV109" s="50"/>
      <c r="HW109" s="50"/>
      <c r="HX109" s="50"/>
      <c r="HY109" s="50"/>
      <c r="HZ109" s="59"/>
      <c r="IA109" s="60"/>
      <c r="IB109" s="17"/>
      <c r="IC109" s="17"/>
    </row>
    <row r="110" spans="1:237" x14ac:dyDescent="0.3">
      <c r="A110" s="73"/>
      <c r="B110" s="74"/>
      <c r="C110" s="74"/>
      <c r="D110" s="75"/>
      <c r="E110" s="75"/>
      <c r="F110" s="75"/>
      <c r="G110" s="75"/>
      <c r="H110" s="75"/>
      <c r="I110" s="75"/>
      <c r="J110" s="59"/>
      <c r="K110" s="59"/>
      <c r="L110" s="59"/>
      <c r="M110" s="59"/>
      <c r="N110" s="59"/>
      <c r="O110" s="59"/>
      <c r="P110" s="59"/>
      <c r="Q110" s="17"/>
      <c r="R110" s="58"/>
      <c r="S110" s="50"/>
      <c r="T110" s="50"/>
      <c r="U110" s="50"/>
      <c r="V110" s="50"/>
      <c r="W110" s="50"/>
      <c r="X110" s="50"/>
      <c r="Y110" s="59"/>
      <c r="Z110" s="60"/>
      <c r="AA110" s="17"/>
      <c r="AB110" s="17"/>
      <c r="AC110" s="58"/>
      <c r="AD110" s="50"/>
      <c r="AE110" s="50"/>
      <c r="AF110" s="50"/>
      <c r="AG110" s="50"/>
      <c r="AH110" s="50"/>
      <c r="AI110" s="50"/>
      <c r="AJ110" s="59"/>
      <c r="AK110" s="60"/>
      <c r="AL110" s="17"/>
      <c r="AM110" s="17"/>
      <c r="AN110" s="58"/>
      <c r="AO110" s="50"/>
      <c r="AP110" s="50"/>
      <c r="AQ110" s="50"/>
      <c r="AR110" s="50"/>
      <c r="AS110" s="50"/>
      <c r="AT110" s="50"/>
      <c r="AU110" s="59"/>
      <c r="AV110" s="60"/>
      <c r="AW110" s="17"/>
      <c r="AX110" s="17"/>
      <c r="AY110" s="58"/>
      <c r="AZ110" s="50"/>
      <c r="BA110" s="50"/>
      <c r="BB110" s="50"/>
      <c r="BC110" s="50"/>
      <c r="BD110" s="50"/>
      <c r="BE110" s="50"/>
      <c r="BF110" s="59"/>
      <c r="BG110" s="60"/>
      <c r="BH110" s="17"/>
      <c r="BI110" s="17"/>
      <c r="BJ110" s="58"/>
      <c r="BK110" s="50"/>
      <c r="BL110" s="50"/>
      <c r="BM110" s="50"/>
      <c r="BN110" s="50"/>
      <c r="BO110" s="50"/>
      <c r="BP110" s="50"/>
      <c r="BQ110" s="59"/>
      <c r="BR110" s="60"/>
      <c r="BS110" s="17"/>
      <c r="BT110" s="17"/>
      <c r="BU110" s="58"/>
      <c r="BV110" s="50"/>
      <c r="BW110" s="50"/>
      <c r="BX110" s="50"/>
      <c r="BY110" s="50"/>
      <c r="BZ110" s="50"/>
      <c r="CA110" s="50"/>
      <c r="CB110" s="59"/>
      <c r="CC110" s="60"/>
      <c r="CD110" s="17"/>
      <c r="CE110" s="17"/>
      <c r="CF110" s="58"/>
      <c r="CG110" s="50"/>
      <c r="CH110" s="50"/>
      <c r="CI110" s="50"/>
      <c r="CJ110" s="50"/>
      <c r="CK110" s="50"/>
      <c r="CL110" s="50"/>
      <c r="CM110" s="59"/>
      <c r="CN110" s="60"/>
      <c r="CO110" s="17"/>
      <c r="CP110" s="17"/>
      <c r="CQ110" s="58"/>
      <c r="CR110" s="50"/>
      <c r="CS110" s="50"/>
      <c r="CT110" s="50"/>
      <c r="CU110" s="50"/>
      <c r="CV110" s="50"/>
      <c r="CW110" s="50"/>
      <c r="CX110" s="59"/>
      <c r="CY110" s="60"/>
      <c r="CZ110" s="17"/>
      <c r="DA110" s="17"/>
      <c r="DB110" s="58"/>
      <c r="DC110" s="50"/>
      <c r="DD110" s="50"/>
      <c r="DE110" s="50"/>
      <c r="DF110" s="50"/>
      <c r="DG110" s="50"/>
      <c r="DH110" s="50"/>
      <c r="DI110" s="59"/>
      <c r="DJ110" s="60"/>
      <c r="DK110" s="17"/>
      <c r="DL110" s="17"/>
      <c r="DM110" s="58"/>
      <c r="DN110" s="50"/>
      <c r="DO110" s="50"/>
      <c r="DP110" s="50"/>
      <c r="DQ110" s="50"/>
      <c r="DR110" s="50"/>
      <c r="DS110" s="50"/>
      <c r="DT110" s="59"/>
      <c r="DU110" s="60"/>
      <c r="DV110" s="17"/>
      <c r="DW110" s="17"/>
      <c r="DX110" s="58"/>
      <c r="DY110" s="50"/>
      <c r="DZ110" s="50"/>
      <c r="EA110" s="50"/>
      <c r="EB110" s="50"/>
      <c r="EC110" s="50"/>
      <c r="ED110" s="50"/>
      <c r="EE110" s="59"/>
      <c r="EF110" s="60"/>
      <c r="EG110" s="17"/>
      <c r="EH110" s="17"/>
      <c r="EI110" s="58"/>
      <c r="EJ110" s="50"/>
      <c r="EK110" s="50"/>
      <c r="EL110" s="50"/>
      <c r="EM110" s="50"/>
      <c r="EN110" s="50"/>
      <c r="EO110" s="50"/>
      <c r="EP110" s="59"/>
      <c r="EQ110" s="60"/>
      <c r="ER110" s="17"/>
      <c r="ES110" s="17"/>
      <c r="ET110" s="58"/>
      <c r="EU110" s="50"/>
      <c r="EV110" s="50"/>
      <c r="EW110" s="50"/>
      <c r="EX110" s="50"/>
      <c r="EY110" s="50"/>
      <c r="EZ110" s="50"/>
      <c r="FA110" s="59"/>
      <c r="FB110" s="60"/>
      <c r="FC110" s="17"/>
      <c r="FD110" s="17"/>
      <c r="FE110" s="58"/>
      <c r="FF110" s="50"/>
      <c r="FG110" s="50"/>
      <c r="FH110" s="50"/>
      <c r="FI110" s="50"/>
      <c r="FJ110" s="50"/>
      <c r="FK110" s="50"/>
      <c r="FL110" s="59"/>
      <c r="FM110" s="60"/>
      <c r="FN110" s="17"/>
      <c r="FO110" s="17"/>
      <c r="FP110" s="58"/>
      <c r="FQ110" s="50"/>
      <c r="FR110" s="50"/>
      <c r="FS110" s="50"/>
      <c r="FT110" s="50"/>
      <c r="FU110" s="50"/>
      <c r="FV110" s="50"/>
      <c r="FW110" s="59"/>
      <c r="FX110" s="60"/>
      <c r="FY110" s="17"/>
      <c r="FZ110" s="17"/>
      <c r="GA110" s="58"/>
      <c r="GB110" s="50"/>
      <c r="GC110" s="50"/>
      <c r="GD110" s="50"/>
      <c r="GE110" s="50"/>
      <c r="GF110" s="50"/>
      <c r="GG110" s="50"/>
      <c r="GH110" s="59"/>
      <c r="GI110" s="60"/>
      <c r="GJ110" s="17"/>
      <c r="GK110" s="17"/>
      <c r="GL110" s="58"/>
      <c r="GM110" s="50"/>
      <c r="GN110" s="50"/>
      <c r="GO110" s="50"/>
      <c r="GP110" s="50"/>
      <c r="GQ110" s="50"/>
      <c r="GR110" s="50"/>
      <c r="GS110" s="59"/>
      <c r="GT110" s="60"/>
      <c r="GU110" s="17"/>
      <c r="GV110" s="17"/>
      <c r="GW110" s="58"/>
      <c r="GX110" s="50"/>
      <c r="GY110" s="50"/>
      <c r="GZ110" s="50"/>
      <c r="HA110" s="50"/>
      <c r="HB110" s="50"/>
      <c r="HC110" s="50"/>
      <c r="HD110" s="59"/>
      <c r="HE110" s="60"/>
      <c r="HF110" s="17"/>
      <c r="HG110" s="17"/>
      <c r="HH110" s="58"/>
      <c r="HI110" s="50"/>
      <c r="HJ110" s="50"/>
      <c r="HK110" s="50"/>
      <c r="HL110" s="50"/>
      <c r="HM110" s="50"/>
      <c r="HN110" s="50"/>
      <c r="HO110" s="59"/>
      <c r="HP110" s="60"/>
      <c r="HQ110" s="17"/>
      <c r="HR110" s="17"/>
      <c r="HS110" s="58"/>
      <c r="HT110" s="50"/>
      <c r="HU110" s="50"/>
      <c r="HV110" s="50"/>
      <c r="HW110" s="50"/>
      <c r="HX110" s="50"/>
      <c r="HY110" s="50"/>
      <c r="HZ110" s="59"/>
      <c r="IA110" s="60"/>
      <c r="IB110" s="17"/>
      <c r="IC110" s="17"/>
    </row>
    <row r="111" spans="1:237" x14ac:dyDescent="0.3">
      <c r="B111" s="17"/>
      <c r="C111" s="17"/>
      <c r="D111" s="60"/>
      <c r="E111" s="60"/>
      <c r="F111" s="60"/>
      <c r="G111" s="60"/>
      <c r="H111" s="60"/>
      <c r="I111" s="60"/>
      <c r="J111" s="59"/>
      <c r="K111" s="59"/>
      <c r="L111" s="59"/>
      <c r="M111" s="59"/>
      <c r="N111" s="59"/>
      <c r="O111" s="59"/>
      <c r="P111" s="59"/>
      <c r="Q111" s="17"/>
      <c r="R111" s="58"/>
      <c r="S111" s="50"/>
      <c r="T111" s="50"/>
      <c r="U111" s="50"/>
      <c r="V111" s="50"/>
      <c r="W111" s="50"/>
      <c r="X111" s="50"/>
      <c r="Y111" s="59"/>
      <c r="Z111" s="60"/>
      <c r="AA111" s="17"/>
      <c r="AB111" s="17"/>
      <c r="AC111" s="58"/>
      <c r="AD111" s="50"/>
      <c r="AE111" s="50"/>
      <c r="AF111" s="50"/>
      <c r="AG111" s="50"/>
      <c r="AH111" s="50"/>
      <c r="AI111" s="50"/>
      <c r="AJ111" s="59"/>
      <c r="AK111" s="60"/>
      <c r="AL111" s="17"/>
      <c r="AM111" s="17"/>
      <c r="AN111" s="58"/>
      <c r="AO111" s="50"/>
      <c r="AP111" s="50"/>
      <c r="AQ111" s="50"/>
      <c r="AR111" s="50"/>
      <c r="AS111" s="50"/>
      <c r="AT111" s="50"/>
      <c r="AU111" s="59"/>
      <c r="AV111" s="60"/>
      <c r="AW111" s="17"/>
      <c r="AX111" s="17"/>
      <c r="AY111" s="58"/>
      <c r="AZ111" s="50"/>
      <c r="BA111" s="50"/>
      <c r="BB111" s="50"/>
      <c r="BC111" s="50"/>
      <c r="BD111" s="50"/>
      <c r="BE111" s="50"/>
      <c r="BF111" s="59"/>
      <c r="BG111" s="60"/>
      <c r="BH111" s="17"/>
      <c r="BI111" s="17"/>
      <c r="BJ111" s="58"/>
      <c r="BK111" s="50"/>
      <c r="BL111" s="50"/>
      <c r="BM111" s="50"/>
      <c r="BN111" s="50"/>
      <c r="BO111" s="50"/>
      <c r="BP111" s="50"/>
      <c r="BQ111" s="59"/>
      <c r="BR111" s="60"/>
      <c r="BS111" s="17"/>
      <c r="BT111" s="17"/>
      <c r="BU111" s="58"/>
      <c r="BV111" s="50"/>
      <c r="BW111" s="50"/>
      <c r="BX111" s="50"/>
      <c r="BY111" s="50"/>
      <c r="BZ111" s="50"/>
      <c r="CA111" s="50"/>
      <c r="CB111" s="59"/>
      <c r="CC111" s="60"/>
      <c r="CD111" s="17"/>
      <c r="CE111" s="17"/>
      <c r="CF111" s="58"/>
      <c r="CG111" s="50"/>
      <c r="CH111" s="50"/>
      <c r="CI111" s="50"/>
      <c r="CJ111" s="50"/>
      <c r="CK111" s="50"/>
      <c r="CL111" s="50"/>
      <c r="CM111" s="59"/>
      <c r="CN111" s="60"/>
      <c r="CO111" s="17"/>
      <c r="CP111" s="17"/>
      <c r="CQ111" s="58"/>
      <c r="CR111" s="50"/>
      <c r="CS111" s="50"/>
      <c r="CT111" s="50"/>
      <c r="CU111" s="50"/>
      <c r="CV111" s="50"/>
      <c r="CW111" s="50"/>
      <c r="CX111" s="59"/>
      <c r="CY111" s="60"/>
      <c r="CZ111" s="17"/>
      <c r="DA111" s="17"/>
      <c r="DB111" s="58"/>
      <c r="DC111" s="50"/>
      <c r="DD111" s="50"/>
      <c r="DE111" s="50"/>
      <c r="DF111" s="50"/>
      <c r="DG111" s="50"/>
      <c r="DH111" s="50"/>
      <c r="DI111" s="59"/>
      <c r="DJ111" s="60"/>
      <c r="DK111" s="17"/>
      <c r="DL111" s="17"/>
      <c r="DM111" s="58"/>
      <c r="DN111" s="50"/>
      <c r="DO111" s="50"/>
      <c r="DP111" s="50"/>
      <c r="DQ111" s="50"/>
      <c r="DR111" s="50"/>
      <c r="DS111" s="50"/>
      <c r="DT111" s="59"/>
      <c r="DU111" s="60"/>
      <c r="DV111" s="17"/>
      <c r="DW111" s="17"/>
      <c r="DX111" s="58"/>
      <c r="DY111" s="50"/>
      <c r="DZ111" s="50"/>
      <c r="EA111" s="50"/>
      <c r="EB111" s="50"/>
      <c r="EC111" s="50"/>
      <c r="ED111" s="50"/>
      <c r="EE111" s="59"/>
      <c r="EF111" s="60"/>
      <c r="EG111" s="17"/>
      <c r="EH111" s="17"/>
      <c r="EI111" s="58"/>
      <c r="EJ111" s="50"/>
      <c r="EK111" s="50"/>
      <c r="EL111" s="50"/>
      <c r="EM111" s="50"/>
      <c r="EN111" s="50"/>
      <c r="EO111" s="50"/>
      <c r="EP111" s="59"/>
      <c r="EQ111" s="60"/>
      <c r="ER111" s="17"/>
      <c r="ES111" s="17"/>
      <c r="ET111" s="58"/>
      <c r="EU111" s="50"/>
      <c r="EV111" s="50"/>
      <c r="EW111" s="50"/>
      <c r="EX111" s="50"/>
      <c r="EY111" s="50"/>
      <c r="EZ111" s="50"/>
      <c r="FA111" s="59"/>
      <c r="FB111" s="60"/>
      <c r="FC111" s="17"/>
      <c r="FD111" s="17"/>
      <c r="FE111" s="58"/>
      <c r="FF111" s="50"/>
      <c r="FG111" s="50"/>
      <c r="FH111" s="50"/>
      <c r="FI111" s="50"/>
      <c r="FJ111" s="50"/>
      <c r="FK111" s="50"/>
      <c r="FL111" s="59"/>
      <c r="FM111" s="60"/>
      <c r="FN111" s="17"/>
      <c r="FO111" s="17"/>
      <c r="FP111" s="58"/>
      <c r="FQ111" s="50"/>
      <c r="FR111" s="50"/>
      <c r="FS111" s="50"/>
      <c r="FT111" s="50"/>
      <c r="FU111" s="50"/>
      <c r="FV111" s="50"/>
      <c r="FW111" s="59"/>
      <c r="FX111" s="60"/>
      <c r="FY111" s="17"/>
      <c r="FZ111" s="17"/>
      <c r="GA111" s="58"/>
      <c r="GB111" s="50"/>
      <c r="GC111" s="50"/>
      <c r="GD111" s="50"/>
      <c r="GE111" s="50"/>
      <c r="GF111" s="50"/>
      <c r="GG111" s="50"/>
      <c r="GH111" s="59"/>
      <c r="GI111" s="60"/>
      <c r="GJ111" s="17"/>
      <c r="GK111" s="17"/>
      <c r="GL111" s="58"/>
      <c r="GM111" s="50"/>
      <c r="GN111" s="50"/>
      <c r="GO111" s="50"/>
      <c r="GP111" s="50"/>
      <c r="GQ111" s="50"/>
      <c r="GR111" s="50"/>
      <c r="GS111" s="59"/>
      <c r="GT111" s="60"/>
      <c r="GU111" s="17"/>
      <c r="GV111" s="17"/>
      <c r="GW111" s="58"/>
      <c r="GX111" s="50"/>
      <c r="GY111" s="50"/>
      <c r="GZ111" s="50"/>
      <c r="HA111" s="50"/>
      <c r="HB111" s="50"/>
      <c r="HC111" s="50"/>
      <c r="HD111" s="59"/>
      <c r="HE111" s="60"/>
      <c r="HF111" s="17"/>
      <c r="HG111" s="17"/>
      <c r="HH111" s="58"/>
      <c r="HI111" s="50"/>
      <c r="HJ111" s="50"/>
      <c r="HK111" s="50"/>
      <c r="HL111" s="50"/>
      <c r="HM111" s="50"/>
      <c r="HN111" s="50"/>
      <c r="HO111" s="59"/>
      <c r="HP111" s="60"/>
      <c r="HQ111" s="17"/>
      <c r="HR111" s="17"/>
      <c r="HS111" s="58"/>
      <c r="HT111" s="50"/>
      <c r="HU111" s="50"/>
      <c r="HV111" s="50"/>
      <c r="HW111" s="50"/>
      <c r="HX111" s="50"/>
      <c r="HY111" s="50"/>
      <c r="HZ111" s="59"/>
      <c r="IA111" s="60"/>
      <c r="IB111" s="17"/>
      <c r="IC111" s="17"/>
    </row>
    <row r="112" spans="1:237" x14ac:dyDescent="0.3">
      <c r="J112" s="59"/>
      <c r="K112" s="59"/>
      <c r="L112" s="59"/>
      <c r="M112" s="59"/>
      <c r="N112" s="59"/>
      <c r="O112" s="59"/>
      <c r="P112" s="59"/>
      <c r="Q112" s="17"/>
      <c r="R112" s="58"/>
      <c r="S112" s="50"/>
      <c r="T112" s="50"/>
      <c r="U112" s="50"/>
      <c r="V112" s="50"/>
      <c r="W112" s="50"/>
      <c r="X112" s="50"/>
      <c r="Y112" s="59"/>
      <c r="Z112" s="60"/>
      <c r="AA112" s="17"/>
      <c r="AB112" s="17"/>
      <c r="AC112" s="58"/>
      <c r="AD112" s="50"/>
      <c r="AE112" s="50"/>
      <c r="AF112" s="50"/>
      <c r="AG112" s="50"/>
      <c r="AH112" s="50"/>
      <c r="AI112" s="50"/>
      <c r="AJ112" s="59"/>
      <c r="AK112" s="60"/>
      <c r="AL112" s="17"/>
      <c r="AM112" s="17"/>
      <c r="AN112" s="58"/>
      <c r="AO112" s="50"/>
      <c r="AP112" s="50"/>
      <c r="AQ112" s="50"/>
      <c r="AR112" s="50"/>
      <c r="AS112" s="50"/>
      <c r="AT112" s="50"/>
      <c r="AU112" s="59"/>
      <c r="AV112" s="60"/>
      <c r="AW112" s="17"/>
      <c r="AX112" s="17"/>
      <c r="AY112" s="58"/>
      <c r="AZ112" s="50"/>
      <c r="BA112" s="50"/>
      <c r="BB112" s="50"/>
      <c r="BC112" s="50"/>
      <c r="BD112" s="50"/>
      <c r="BE112" s="50"/>
      <c r="BF112" s="59"/>
      <c r="BG112" s="60"/>
      <c r="BH112" s="17"/>
      <c r="BI112" s="17"/>
      <c r="BJ112" s="58"/>
      <c r="BK112" s="50"/>
      <c r="BL112" s="50"/>
      <c r="BM112" s="50"/>
      <c r="BN112" s="50"/>
      <c r="BO112" s="50"/>
      <c r="BP112" s="50"/>
      <c r="BQ112" s="59"/>
      <c r="BR112" s="60"/>
      <c r="BS112" s="17"/>
      <c r="BT112" s="17"/>
      <c r="BU112" s="58"/>
      <c r="BV112" s="50"/>
      <c r="BW112" s="50"/>
      <c r="BX112" s="50"/>
      <c r="BY112" s="50"/>
      <c r="BZ112" s="50"/>
      <c r="CA112" s="50"/>
      <c r="CB112" s="59"/>
      <c r="CC112" s="60"/>
      <c r="CD112" s="17"/>
      <c r="CE112" s="17"/>
      <c r="CF112" s="58"/>
      <c r="CG112" s="50"/>
      <c r="CH112" s="50"/>
      <c r="CI112" s="50"/>
      <c r="CJ112" s="50"/>
      <c r="CK112" s="50"/>
      <c r="CL112" s="50"/>
      <c r="CM112" s="59"/>
      <c r="CN112" s="60"/>
      <c r="CO112" s="17"/>
      <c r="CP112" s="17"/>
      <c r="CQ112" s="58"/>
      <c r="CR112" s="50"/>
      <c r="CS112" s="50"/>
      <c r="CT112" s="50"/>
      <c r="CU112" s="50"/>
      <c r="CV112" s="50"/>
      <c r="CW112" s="50"/>
      <c r="CX112" s="59"/>
      <c r="CY112" s="60"/>
      <c r="CZ112" s="17"/>
      <c r="DA112" s="17"/>
      <c r="DB112" s="58"/>
      <c r="DC112" s="50"/>
      <c r="DD112" s="50"/>
      <c r="DE112" s="50"/>
      <c r="DF112" s="50"/>
      <c r="DG112" s="50"/>
      <c r="DH112" s="50"/>
      <c r="DI112" s="59"/>
      <c r="DJ112" s="60"/>
      <c r="DK112" s="17"/>
      <c r="DL112" s="17"/>
      <c r="DM112" s="58"/>
      <c r="DN112" s="50"/>
      <c r="DO112" s="50"/>
      <c r="DP112" s="50"/>
      <c r="DQ112" s="50"/>
      <c r="DR112" s="50"/>
      <c r="DS112" s="50"/>
      <c r="DT112" s="59"/>
      <c r="DU112" s="60"/>
      <c r="DV112" s="17"/>
      <c r="DW112" s="17"/>
      <c r="DX112" s="58"/>
      <c r="DY112" s="50"/>
      <c r="DZ112" s="50"/>
      <c r="EA112" s="50"/>
      <c r="EB112" s="50"/>
      <c r="EC112" s="50"/>
      <c r="ED112" s="50"/>
      <c r="EE112" s="59"/>
      <c r="EF112" s="60"/>
      <c r="EG112" s="17"/>
      <c r="EH112" s="17"/>
      <c r="EI112" s="58"/>
      <c r="EJ112" s="50"/>
      <c r="EK112" s="50"/>
      <c r="EL112" s="50"/>
      <c r="EM112" s="50"/>
      <c r="EN112" s="50"/>
      <c r="EO112" s="50"/>
      <c r="EP112" s="59"/>
      <c r="EQ112" s="60"/>
      <c r="ER112" s="17"/>
      <c r="ES112" s="17"/>
      <c r="ET112" s="58"/>
      <c r="EU112" s="50"/>
      <c r="EV112" s="50"/>
      <c r="EW112" s="50"/>
      <c r="EX112" s="50"/>
      <c r="EY112" s="50"/>
      <c r="EZ112" s="50"/>
      <c r="FA112" s="59"/>
      <c r="FB112" s="60"/>
      <c r="FC112" s="17"/>
      <c r="FD112" s="17"/>
      <c r="FE112" s="58"/>
      <c r="FF112" s="50"/>
      <c r="FG112" s="50"/>
      <c r="FH112" s="50"/>
      <c r="FI112" s="50"/>
      <c r="FJ112" s="50"/>
      <c r="FK112" s="50"/>
      <c r="FL112" s="59"/>
      <c r="FM112" s="60"/>
      <c r="FN112" s="17"/>
      <c r="FO112" s="17"/>
      <c r="FP112" s="58"/>
      <c r="FQ112" s="50"/>
      <c r="FR112" s="50"/>
      <c r="FS112" s="50"/>
      <c r="FT112" s="50"/>
      <c r="FU112" s="50"/>
      <c r="FV112" s="50"/>
      <c r="FW112" s="59"/>
      <c r="FX112" s="60"/>
      <c r="FY112" s="17"/>
      <c r="FZ112" s="17"/>
      <c r="GA112" s="58"/>
      <c r="GB112" s="50"/>
      <c r="GC112" s="50"/>
      <c r="GD112" s="50"/>
      <c r="GE112" s="50"/>
      <c r="GF112" s="50"/>
      <c r="GG112" s="50"/>
      <c r="GH112" s="59"/>
      <c r="GI112" s="60"/>
      <c r="GJ112" s="17"/>
      <c r="GK112" s="17"/>
      <c r="GL112" s="58"/>
      <c r="GM112" s="50"/>
      <c r="GN112" s="50"/>
      <c r="GO112" s="50"/>
      <c r="GP112" s="50"/>
      <c r="GQ112" s="50"/>
      <c r="GR112" s="50"/>
      <c r="GS112" s="59"/>
      <c r="GT112" s="60"/>
      <c r="GU112" s="17"/>
      <c r="GV112" s="17"/>
      <c r="GW112" s="58"/>
      <c r="GX112" s="50"/>
      <c r="GY112" s="50"/>
      <c r="GZ112" s="50"/>
      <c r="HA112" s="50"/>
      <c r="HB112" s="50"/>
      <c r="HC112" s="50"/>
      <c r="HD112" s="59"/>
      <c r="HE112" s="60"/>
      <c r="HF112" s="17"/>
      <c r="HG112" s="17"/>
      <c r="HH112" s="58"/>
      <c r="HI112" s="50"/>
      <c r="HJ112" s="50"/>
      <c r="HK112" s="50"/>
      <c r="HL112" s="50"/>
      <c r="HM112" s="50"/>
      <c r="HN112" s="50"/>
      <c r="HO112" s="59"/>
      <c r="HP112" s="60"/>
      <c r="HQ112" s="17"/>
      <c r="HR112" s="17"/>
      <c r="HS112" s="58"/>
      <c r="HT112" s="50"/>
      <c r="HU112" s="50"/>
      <c r="HV112" s="50"/>
      <c r="HW112" s="50"/>
      <c r="HX112" s="50"/>
      <c r="HY112" s="50"/>
      <c r="HZ112" s="59"/>
      <c r="IA112" s="60"/>
      <c r="IB112" s="17"/>
      <c r="IC112" s="17"/>
    </row>
    <row r="113" spans="2:237" x14ac:dyDescent="0.3">
      <c r="J113" s="59"/>
      <c r="K113" s="59"/>
      <c r="L113" s="59"/>
      <c r="M113" s="59"/>
      <c r="N113" s="59"/>
      <c r="O113" s="59"/>
      <c r="P113" s="59"/>
      <c r="Q113" s="17"/>
      <c r="R113" s="58"/>
      <c r="S113" s="50"/>
      <c r="T113" s="50"/>
      <c r="U113" s="50"/>
      <c r="V113" s="50"/>
      <c r="W113" s="50"/>
      <c r="X113" s="50"/>
      <c r="Y113" s="59"/>
      <c r="Z113" s="60"/>
      <c r="AA113" s="17"/>
      <c r="AB113" s="17"/>
      <c r="AC113" s="58"/>
      <c r="AD113" s="50"/>
      <c r="AE113" s="50"/>
      <c r="AF113" s="50"/>
      <c r="AG113" s="50"/>
      <c r="AH113" s="50"/>
      <c r="AI113" s="50"/>
      <c r="AJ113" s="59"/>
      <c r="AK113" s="60"/>
      <c r="AL113" s="17"/>
      <c r="AM113" s="17"/>
      <c r="AN113" s="58"/>
      <c r="AO113" s="50"/>
      <c r="AP113" s="50"/>
      <c r="AQ113" s="50"/>
      <c r="AR113" s="50"/>
      <c r="AS113" s="50"/>
      <c r="AT113" s="50"/>
      <c r="AU113" s="59"/>
      <c r="AV113" s="60"/>
      <c r="AW113" s="17"/>
      <c r="AX113" s="17"/>
      <c r="AY113" s="58"/>
      <c r="AZ113" s="50"/>
      <c r="BA113" s="50"/>
      <c r="BB113" s="50"/>
      <c r="BC113" s="50"/>
      <c r="BD113" s="50"/>
      <c r="BE113" s="50"/>
      <c r="BF113" s="59"/>
      <c r="BG113" s="60"/>
      <c r="BH113" s="17"/>
      <c r="BI113" s="17"/>
      <c r="BJ113" s="58"/>
      <c r="BK113" s="50"/>
      <c r="BL113" s="50"/>
      <c r="BM113" s="50"/>
      <c r="BN113" s="50"/>
      <c r="BO113" s="50"/>
      <c r="BP113" s="50"/>
      <c r="BQ113" s="59"/>
      <c r="BR113" s="60"/>
      <c r="BS113" s="17"/>
      <c r="BT113" s="17"/>
      <c r="BU113" s="58"/>
      <c r="BV113" s="50"/>
      <c r="BW113" s="50"/>
      <c r="BX113" s="50"/>
      <c r="BY113" s="50"/>
      <c r="BZ113" s="50"/>
      <c r="CA113" s="50"/>
      <c r="CB113" s="59"/>
      <c r="CC113" s="60"/>
      <c r="CD113" s="17"/>
      <c r="CE113" s="17"/>
      <c r="CF113" s="58"/>
      <c r="CG113" s="50"/>
      <c r="CH113" s="50"/>
      <c r="CI113" s="50"/>
      <c r="CJ113" s="50"/>
      <c r="CK113" s="50"/>
      <c r="CL113" s="50"/>
      <c r="CM113" s="59"/>
      <c r="CN113" s="60"/>
      <c r="CO113" s="17"/>
      <c r="CP113" s="17"/>
      <c r="CQ113" s="58"/>
      <c r="CR113" s="50"/>
      <c r="CS113" s="50"/>
      <c r="CT113" s="50"/>
      <c r="CU113" s="50"/>
      <c r="CV113" s="50"/>
      <c r="CW113" s="50"/>
      <c r="CX113" s="59"/>
      <c r="CY113" s="60"/>
      <c r="CZ113" s="17"/>
      <c r="DA113" s="17"/>
      <c r="DB113" s="58"/>
      <c r="DC113" s="50"/>
      <c r="DD113" s="50"/>
      <c r="DE113" s="50"/>
      <c r="DF113" s="50"/>
      <c r="DG113" s="50"/>
      <c r="DH113" s="50"/>
      <c r="DI113" s="59"/>
      <c r="DJ113" s="60"/>
      <c r="DK113" s="17"/>
      <c r="DL113" s="17"/>
      <c r="DM113" s="58"/>
      <c r="DN113" s="50"/>
      <c r="DO113" s="50"/>
      <c r="DP113" s="50"/>
      <c r="DQ113" s="50"/>
      <c r="DR113" s="50"/>
      <c r="DS113" s="50"/>
      <c r="DT113" s="59"/>
      <c r="DU113" s="60"/>
      <c r="DV113" s="17"/>
      <c r="DW113" s="17"/>
      <c r="DX113" s="58"/>
      <c r="DY113" s="50"/>
      <c r="DZ113" s="50"/>
      <c r="EA113" s="50"/>
      <c r="EB113" s="50"/>
      <c r="EC113" s="50"/>
      <c r="ED113" s="50"/>
      <c r="EE113" s="59"/>
      <c r="EF113" s="60"/>
      <c r="EG113" s="17"/>
      <c r="EH113" s="17"/>
      <c r="EI113" s="58"/>
      <c r="EJ113" s="50"/>
      <c r="EK113" s="50"/>
      <c r="EL113" s="50"/>
      <c r="EM113" s="50"/>
      <c r="EN113" s="50"/>
      <c r="EO113" s="50"/>
      <c r="EP113" s="59"/>
      <c r="EQ113" s="60"/>
      <c r="ER113" s="17"/>
      <c r="ES113" s="17"/>
      <c r="ET113" s="58"/>
      <c r="EU113" s="50"/>
      <c r="EV113" s="50"/>
      <c r="EW113" s="50"/>
      <c r="EX113" s="50"/>
      <c r="EY113" s="50"/>
      <c r="EZ113" s="50"/>
      <c r="FA113" s="59"/>
      <c r="FB113" s="60"/>
      <c r="FC113" s="17"/>
      <c r="FD113" s="17"/>
      <c r="FE113" s="58"/>
      <c r="FF113" s="50"/>
      <c r="FG113" s="50"/>
      <c r="FH113" s="50"/>
      <c r="FI113" s="50"/>
      <c r="FJ113" s="50"/>
      <c r="FK113" s="50"/>
      <c r="FL113" s="59"/>
      <c r="FM113" s="60"/>
      <c r="FN113" s="17"/>
      <c r="FO113" s="17"/>
      <c r="FP113" s="58"/>
      <c r="FQ113" s="50"/>
      <c r="FR113" s="50"/>
      <c r="FS113" s="50"/>
      <c r="FT113" s="50"/>
      <c r="FU113" s="50"/>
      <c r="FV113" s="50"/>
      <c r="FW113" s="59"/>
      <c r="FX113" s="60"/>
      <c r="FY113" s="17"/>
      <c r="FZ113" s="17"/>
      <c r="GA113" s="58"/>
      <c r="GB113" s="50"/>
      <c r="GC113" s="50"/>
      <c r="GD113" s="50"/>
      <c r="GE113" s="50"/>
      <c r="GF113" s="50"/>
      <c r="GG113" s="50"/>
      <c r="GH113" s="59"/>
      <c r="GI113" s="60"/>
      <c r="GJ113" s="17"/>
      <c r="GK113" s="17"/>
      <c r="GL113" s="58"/>
      <c r="GM113" s="50"/>
      <c r="GN113" s="50"/>
      <c r="GO113" s="50"/>
      <c r="GP113" s="50"/>
      <c r="GQ113" s="50"/>
      <c r="GR113" s="50"/>
      <c r="GS113" s="59"/>
      <c r="GT113" s="60"/>
      <c r="GU113" s="17"/>
      <c r="GV113" s="17"/>
      <c r="GW113" s="58"/>
      <c r="GX113" s="50"/>
      <c r="GY113" s="50"/>
      <c r="GZ113" s="50"/>
      <c r="HA113" s="50"/>
      <c r="HB113" s="50"/>
      <c r="HC113" s="50"/>
      <c r="HD113" s="59"/>
      <c r="HE113" s="60"/>
      <c r="HF113" s="17"/>
      <c r="HG113" s="17"/>
      <c r="HH113" s="58"/>
      <c r="HI113" s="50"/>
      <c r="HJ113" s="50"/>
      <c r="HK113" s="50"/>
      <c r="HL113" s="50"/>
      <c r="HM113" s="50"/>
      <c r="HN113" s="50"/>
      <c r="HO113" s="59"/>
      <c r="HP113" s="60"/>
      <c r="HQ113" s="17"/>
      <c r="HR113" s="17"/>
      <c r="HS113" s="58"/>
      <c r="HT113" s="50"/>
      <c r="HU113" s="50"/>
      <c r="HV113" s="50"/>
      <c r="HW113" s="50"/>
      <c r="HX113" s="50"/>
      <c r="HY113" s="50"/>
      <c r="HZ113" s="59"/>
      <c r="IA113" s="60"/>
      <c r="IB113" s="17"/>
      <c r="IC113" s="17"/>
    </row>
    <row r="120" spans="2:237" s="77" customFormat="1" x14ac:dyDescent="0.3">
      <c r="B120" s="32"/>
      <c r="C120" s="32"/>
      <c r="D120" s="78"/>
      <c r="E120" s="78"/>
      <c r="F120" s="78"/>
      <c r="G120" s="78"/>
      <c r="H120" s="78"/>
      <c r="I120" s="78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</row>
    <row r="121" spans="2:237" s="77" customFormat="1" x14ac:dyDescent="0.3">
      <c r="B121" s="32"/>
      <c r="C121" s="32"/>
      <c r="D121" s="78"/>
      <c r="E121" s="78"/>
      <c r="F121" s="78"/>
      <c r="G121" s="78"/>
      <c r="H121" s="78"/>
      <c r="I121" s="78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</row>
    <row r="122" spans="2:237" s="77" customFormat="1" x14ac:dyDescent="0.3">
      <c r="B122" s="32"/>
      <c r="C122" s="32"/>
      <c r="D122" s="78"/>
      <c r="E122" s="78"/>
      <c r="F122" s="78"/>
      <c r="G122" s="78"/>
      <c r="H122" s="78"/>
      <c r="I122" s="78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</row>
    <row r="123" spans="2:237" s="77" customFormat="1" x14ac:dyDescent="0.3">
      <c r="B123" s="32"/>
      <c r="C123" s="32"/>
      <c r="D123" s="78"/>
      <c r="E123" s="78"/>
      <c r="F123" s="78"/>
      <c r="G123" s="78"/>
      <c r="H123" s="78"/>
      <c r="I123" s="78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</row>
    <row r="124" spans="2:237" s="77" customFormat="1" x14ac:dyDescent="0.3">
      <c r="B124" s="32"/>
      <c r="C124" s="32"/>
      <c r="D124" s="78"/>
      <c r="E124" s="78"/>
      <c r="F124" s="78"/>
      <c r="G124" s="78"/>
      <c r="H124" s="78"/>
      <c r="I124" s="78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</row>
    <row r="125" spans="2:237" s="77" customFormat="1" x14ac:dyDescent="0.3">
      <c r="B125" s="32"/>
      <c r="C125" s="32"/>
      <c r="D125" s="78"/>
      <c r="E125" s="78"/>
      <c r="F125" s="78"/>
      <c r="G125" s="78"/>
      <c r="H125" s="78"/>
      <c r="I125" s="78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</row>
    <row r="126" spans="2:237" s="77" customFormat="1" x14ac:dyDescent="0.3">
      <c r="B126" s="32"/>
      <c r="C126" s="32"/>
      <c r="D126" s="78"/>
      <c r="E126" s="78"/>
      <c r="F126" s="78"/>
      <c r="G126" s="78"/>
      <c r="H126" s="78"/>
      <c r="I126" s="78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</row>
    <row r="127" spans="2:237" s="77" customFormat="1" x14ac:dyDescent="0.3">
      <c r="B127" s="32"/>
      <c r="C127" s="32"/>
      <c r="D127" s="78"/>
      <c r="E127" s="78"/>
      <c r="F127" s="78"/>
      <c r="G127" s="78"/>
      <c r="H127" s="78"/>
      <c r="I127" s="78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</row>
    <row r="128" spans="2:237" s="77" customFormat="1" x14ac:dyDescent="0.3">
      <c r="B128" s="32"/>
      <c r="C128" s="32"/>
      <c r="D128" s="78"/>
      <c r="E128" s="78"/>
      <c r="F128" s="78"/>
      <c r="G128" s="78"/>
      <c r="H128" s="78"/>
      <c r="I128" s="78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  <c r="DN128" s="32"/>
      <c r="DO128" s="32"/>
      <c r="DP128" s="32"/>
      <c r="DQ128" s="32"/>
      <c r="DR128" s="32"/>
      <c r="DS128" s="32"/>
      <c r="DT128" s="32"/>
      <c r="DU128" s="32"/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32"/>
      <c r="EZ128" s="32"/>
      <c r="FA128" s="32"/>
      <c r="FB128" s="32"/>
      <c r="FC128" s="32"/>
      <c r="FD128" s="32"/>
      <c r="FE128" s="32"/>
      <c r="FF128" s="32"/>
      <c r="FG128" s="32"/>
      <c r="FH128" s="32"/>
      <c r="FI128" s="32"/>
      <c r="FJ128" s="32"/>
      <c r="FK128" s="32"/>
      <c r="FL128" s="32"/>
      <c r="FM128" s="32"/>
      <c r="FN128" s="32"/>
      <c r="FO128" s="32"/>
      <c r="FP128" s="32"/>
      <c r="FQ128" s="32"/>
      <c r="FR128" s="32"/>
      <c r="FS128" s="32"/>
      <c r="FT128" s="32"/>
      <c r="FU128" s="32"/>
      <c r="FV128" s="32"/>
      <c r="FW128" s="32"/>
      <c r="FX128" s="32"/>
      <c r="FY128" s="32"/>
      <c r="FZ128" s="32"/>
      <c r="GA128" s="32"/>
      <c r="GB128" s="32"/>
      <c r="GC128" s="32"/>
      <c r="GD128" s="32"/>
      <c r="GE128" s="32"/>
      <c r="GF128" s="32"/>
      <c r="GG128" s="32"/>
      <c r="GH128" s="32"/>
      <c r="GI128" s="32"/>
      <c r="GJ128" s="32"/>
      <c r="GK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</row>
    <row r="129" spans="1:237" s="77" customFormat="1" x14ac:dyDescent="0.3">
      <c r="B129" s="32"/>
      <c r="C129" s="32"/>
      <c r="D129" s="78"/>
      <c r="E129" s="78"/>
      <c r="F129" s="78"/>
      <c r="G129" s="78"/>
      <c r="H129" s="78"/>
      <c r="I129" s="78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32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32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32"/>
      <c r="GI129" s="32"/>
      <c r="GJ129" s="32"/>
      <c r="GK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</row>
    <row r="130" spans="1:237" s="77" customFormat="1" x14ac:dyDescent="0.3">
      <c r="B130" s="32"/>
      <c r="C130" s="32"/>
      <c r="D130" s="78"/>
      <c r="E130" s="78"/>
      <c r="F130" s="78"/>
      <c r="G130" s="78"/>
      <c r="H130" s="78"/>
      <c r="I130" s="78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  <c r="DC130" s="32"/>
      <c r="DD130" s="32"/>
      <c r="DE130" s="32"/>
      <c r="DF130" s="32"/>
      <c r="DG130" s="32"/>
      <c r="DH130" s="32"/>
      <c r="DI130" s="32"/>
      <c r="DJ130" s="32"/>
      <c r="DK130" s="32"/>
      <c r="DL130" s="32"/>
      <c r="DM130" s="32"/>
      <c r="DN130" s="32"/>
      <c r="DO130" s="32"/>
      <c r="DP130" s="32"/>
      <c r="DQ130" s="32"/>
      <c r="DR130" s="32"/>
      <c r="DS130" s="32"/>
      <c r="DT130" s="32"/>
      <c r="DU130" s="32"/>
      <c r="DV130" s="32"/>
      <c r="DW130" s="32"/>
      <c r="DX130" s="32"/>
      <c r="DY130" s="32"/>
      <c r="DZ130" s="32"/>
      <c r="EA130" s="32"/>
      <c r="EB130" s="32"/>
      <c r="EC130" s="32"/>
      <c r="ED130" s="32"/>
      <c r="EE130" s="32"/>
      <c r="EF130" s="32"/>
      <c r="EG130" s="32"/>
      <c r="EH130" s="32"/>
      <c r="EI130" s="32"/>
      <c r="EJ130" s="32"/>
      <c r="EK130" s="32"/>
      <c r="EL130" s="32"/>
      <c r="EM130" s="32"/>
      <c r="EN130" s="32"/>
      <c r="EO130" s="32"/>
      <c r="EP130" s="32"/>
      <c r="EQ130" s="32"/>
      <c r="ER130" s="32"/>
      <c r="ES130" s="32"/>
      <c r="ET130" s="32"/>
      <c r="EU130" s="32"/>
      <c r="EV130" s="32"/>
      <c r="EW130" s="32"/>
      <c r="EX130" s="32"/>
      <c r="EY130" s="32"/>
      <c r="EZ130" s="32"/>
      <c r="FA130" s="32"/>
      <c r="FB130" s="32"/>
      <c r="FC130" s="32"/>
      <c r="FD130" s="32"/>
      <c r="FE130" s="32"/>
      <c r="FF130" s="32"/>
      <c r="FG130" s="32"/>
      <c r="FH130" s="32"/>
      <c r="FI130" s="32"/>
      <c r="FJ130" s="32"/>
      <c r="FK130" s="32"/>
      <c r="FL130" s="32"/>
      <c r="FM130" s="32"/>
      <c r="FN130" s="32"/>
      <c r="FO130" s="32"/>
      <c r="FP130" s="32"/>
      <c r="FQ130" s="32"/>
      <c r="FR130" s="32"/>
      <c r="FS130" s="32"/>
      <c r="FT130" s="32"/>
      <c r="FU130" s="32"/>
      <c r="FV130" s="32"/>
      <c r="FW130" s="32"/>
      <c r="FX130" s="32"/>
      <c r="FY130" s="32"/>
      <c r="FZ130" s="32"/>
      <c r="GA130" s="32"/>
      <c r="GB130" s="32"/>
      <c r="GC130" s="32"/>
      <c r="GD130" s="32"/>
      <c r="GE130" s="32"/>
      <c r="GF130" s="32"/>
      <c r="GG130" s="32"/>
      <c r="GH130" s="32"/>
      <c r="GI130" s="32"/>
      <c r="GJ130" s="32"/>
      <c r="GK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</row>
    <row r="131" spans="1:237" s="77" customFormat="1" x14ac:dyDescent="0.3">
      <c r="B131" s="32"/>
      <c r="C131" s="32"/>
      <c r="D131" s="78"/>
      <c r="E131" s="78"/>
      <c r="F131" s="78"/>
      <c r="G131" s="78"/>
      <c r="H131" s="78"/>
      <c r="I131" s="78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  <c r="DN131" s="32"/>
      <c r="DO131" s="32"/>
      <c r="DP131" s="32"/>
      <c r="DQ131" s="32"/>
      <c r="DR131" s="32"/>
      <c r="DS131" s="32"/>
      <c r="DT131" s="32"/>
      <c r="DU131" s="32"/>
      <c r="DV131" s="32"/>
      <c r="DW131" s="32"/>
      <c r="DX131" s="32"/>
      <c r="DY131" s="32"/>
      <c r="DZ131" s="32"/>
      <c r="EA131" s="32"/>
      <c r="EB131" s="32"/>
      <c r="EC131" s="32"/>
      <c r="ED131" s="32"/>
      <c r="EE131" s="32"/>
      <c r="EF131" s="32"/>
      <c r="EG131" s="32"/>
      <c r="EH131" s="32"/>
      <c r="EI131" s="32"/>
      <c r="EJ131" s="32"/>
      <c r="EK131" s="32"/>
      <c r="EL131" s="32"/>
      <c r="EM131" s="32"/>
      <c r="EN131" s="32"/>
      <c r="EO131" s="32"/>
      <c r="EP131" s="32"/>
      <c r="EQ131" s="32"/>
      <c r="ER131" s="32"/>
      <c r="ES131" s="32"/>
      <c r="ET131" s="32"/>
      <c r="EU131" s="32"/>
      <c r="EV131" s="32"/>
      <c r="EW131" s="32"/>
      <c r="EX131" s="32"/>
      <c r="EY131" s="32"/>
      <c r="EZ131" s="32"/>
      <c r="FA131" s="32"/>
      <c r="FB131" s="32"/>
      <c r="FC131" s="32"/>
      <c r="FD131" s="32"/>
      <c r="FE131" s="32"/>
      <c r="FF131" s="32"/>
      <c r="FG131" s="32"/>
      <c r="FH131" s="32"/>
      <c r="FI131" s="32"/>
      <c r="FJ131" s="32"/>
      <c r="FK131" s="32"/>
      <c r="FL131" s="32"/>
      <c r="FM131" s="32"/>
      <c r="FN131" s="32"/>
      <c r="FO131" s="32"/>
      <c r="FP131" s="32"/>
      <c r="FQ131" s="32"/>
      <c r="FR131" s="32"/>
      <c r="FS131" s="32"/>
      <c r="FT131" s="32"/>
      <c r="FU131" s="32"/>
      <c r="FV131" s="32"/>
      <c r="FW131" s="32"/>
      <c r="FX131" s="32"/>
      <c r="FY131" s="32"/>
      <c r="FZ131" s="32"/>
      <c r="GA131" s="32"/>
      <c r="GB131" s="32"/>
      <c r="GC131" s="32"/>
      <c r="GD131" s="32"/>
      <c r="GE131" s="32"/>
      <c r="GF131" s="32"/>
      <c r="GG131" s="32"/>
      <c r="GH131" s="32"/>
      <c r="GI131" s="32"/>
      <c r="GJ131" s="32"/>
      <c r="GK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</row>
    <row r="132" spans="1:237" s="77" customFormat="1" x14ac:dyDescent="0.3">
      <c r="B132" s="32"/>
      <c r="C132" s="32"/>
      <c r="D132" s="78"/>
      <c r="E132" s="78"/>
      <c r="F132" s="78"/>
      <c r="G132" s="78"/>
      <c r="H132" s="78"/>
      <c r="I132" s="78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  <c r="DC132" s="32"/>
      <c r="DD132" s="32"/>
      <c r="DE132" s="32"/>
      <c r="DF132" s="32"/>
      <c r="DG132" s="32"/>
      <c r="DH132" s="32"/>
      <c r="DI132" s="32"/>
      <c r="DJ132" s="32"/>
      <c r="DK132" s="32"/>
      <c r="DL132" s="32"/>
      <c r="DM132" s="32"/>
      <c r="DN132" s="32"/>
      <c r="DO132" s="32"/>
      <c r="DP132" s="32"/>
      <c r="DQ132" s="32"/>
      <c r="DR132" s="32"/>
      <c r="DS132" s="32"/>
      <c r="DT132" s="32"/>
      <c r="DU132" s="32"/>
      <c r="DV132" s="32"/>
      <c r="DW132" s="32"/>
      <c r="DX132" s="32"/>
      <c r="DY132" s="32"/>
      <c r="DZ132" s="32"/>
      <c r="EA132" s="32"/>
      <c r="EB132" s="32"/>
      <c r="EC132" s="32"/>
      <c r="ED132" s="32"/>
      <c r="EE132" s="32"/>
      <c r="EF132" s="32"/>
      <c r="EG132" s="32"/>
      <c r="EH132" s="32"/>
      <c r="EI132" s="32"/>
      <c r="EJ132" s="32"/>
      <c r="EK132" s="32"/>
      <c r="EL132" s="32"/>
      <c r="EM132" s="32"/>
      <c r="EN132" s="32"/>
      <c r="EO132" s="32"/>
      <c r="EP132" s="32"/>
      <c r="EQ132" s="32"/>
      <c r="ER132" s="32"/>
      <c r="ES132" s="32"/>
      <c r="ET132" s="32"/>
      <c r="EU132" s="32"/>
      <c r="EV132" s="32"/>
      <c r="EW132" s="32"/>
      <c r="EX132" s="32"/>
      <c r="EY132" s="32"/>
      <c r="EZ132" s="32"/>
      <c r="FA132" s="32"/>
      <c r="FB132" s="32"/>
      <c r="FC132" s="32"/>
      <c r="FD132" s="32"/>
      <c r="FE132" s="32"/>
      <c r="FF132" s="32"/>
      <c r="FG132" s="32"/>
      <c r="FH132" s="32"/>
      <c r="FI132" s="32"/>
      <c r="FJ132" s="32"/>
      <c r="FK132" s="32"/>
      <c r="FL132" s="32"/>
      <c r="FM132" s="32"/>
      <c r="FN132" s="32"/>
      <c r="FO132" s="32"/>
      <c r="FP132" s="32"/>
      <c r="FQ132" s="32"/>
      <c r="FR132" s="32"/>
      <c r="FS132" s="32"/>
      <c r="FT132" s="32"/>
      <c r="FU132" s="32"/>
      <c r="FV132" s="32"/>
      <c r="FW132" s="32"/>
      <c r="FX132" s="32"/>
      <c r="FY132" s="32"/>
      <c r="FZ132" s="32"/>
      <c r="GA132" s="32"/>
      <c r="GB132" s="32"/>
      <c r="GC132" s="32"/>
      <c r="GD132" s="32"/>
      <c r="GE132" s="32"/>
      <c r="GF132" s="32"/>
      <c r="GG132" s="32"/>
      <c r="GH132" s="32"/>
      <c r="GI132" s="32"/>
      <c r="GJ132" s="32"/>
      <c r="GK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</row>
    <row r="133" spans="1:237" s="77" customFormat="1" x14ac:dyDescent="0.3">
      <c r="B133" s="32"/>
      <c r="C133" s="32"/>
      <c r="D133" s="78"/>
      <c r="E133" s="78"/>
      <c r="F133" s="78"/>
      <c r="G133" s="78"/>
      <c r="H133" s="78"/>
      <c r="I133" s="78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  <c r="DM133" s="32"/>
      <c r="DN133" s="32"/>
      <c r="DO133" s="32"/>
      <c r="DP133" s="32"/>
      <c r="DQ133" s="32"/>
      <c r="DR133" s="32"/>
      <c r="DS133" s="32"/>
      <c r="DT133" s="32"/>
      <c r="DU133" s="32"/>
      <c r="DV133" s="32"/>
      <c r="DW133" s="32"/>
      <c r="DX133" s="32"/>
      <c r="DY133" s="32"/>
      <c r="DZ133" s="32"/>
      <c r="EA133" s="32"/>
      <c r="EB133" s="32"/>
      <c r="EC133" s="32"/>
      <c r="ED133" s="32"/>
      <c r="EE133" s="32"/>
      <c r="EF133" s="32"/>
      <c r="EG133" s="32"/>
      <c r="EH133" s="32"/>
      <c r="EI133" s="32"/>
      <c r="EJ133" s="32"/>
      <c r="EK133" s="32"/>
      <c r="EL133" s="32"/>
      <c r="EM133" s="32"/>
      <c r="EN133" s="32"/>
      <c r="EO133" s="32"/>
      <c r="EP133" s="32"/>
      <c r="EQ133" s="32"/>
      <c r="ER133" s="32"/>
      <c r="ES133" s="32"/>
      <c r="ET133" s="32"/>
      <c r="EU133" s="32"/>
      <c r="EV133" s="32"/>
      <c r="EW133" s="32"/>
      <c r="EX133" s="32"/>
      <c r="EY133" s="32"/>
      <c r="EZ133" s="32"/>
      <c r="FA133" s="32"/>
      <c r="FB133" s="32"/>
      <c r="FC133" s="32"/>
      <c r="FD133" s="32"/>
      <c r="FE133" s="32"/>
      <c r="FF133" s="32"/>
      <c r="FG133" s="32"/>
      <c r="FH133" s="32"/>
      <c r="FI133" s="32"/>
      <c r="FJ133" s="32"/>
      <c r="FK133" s="32"/>
      <c r="FL133" s="32"/>
      <c r="FM133" s="32"/>
      <c r="FN133" s="32"/>
      <c r="FO133" s="32"/>
      <c r="FP133" s="32"/>
      <c r="FQ133" s="32"/>
      <c r="FR133" s="32"/>
      <c r="FS133" s="32"/>
      <c r="FT133" s="32"/>
      <c r="FU133" s="32"/>
      <c r="FV133" s="32"/>
      <c r="FW133" s="32"/>
      <c r="FX133" s="32"/>
      <c r="FY133" s="32"/>
      <c r="FZ133" s="32"/>
      <c r="GA133" s="32"/>
      <c r="GB133" s="32"/>
      <c r="GC133" s="32"/>
      <c r="GD133" s="32"/>
      <c r="GE133" s="32"/>
      <c r="GF133" s="32"/>
      <c r="GG133" s="32"/>
      <c r="GH133" s="32"/>
      <c r="GI133" s="32"/>
      <c r="GJ133" s="32"/>
      <c r="GK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</row>
    <row r="134" spans="1:237" s="77" customFormat="1" x14ac:dyDescent="0.3">
      <c r="B134" s="32"/>
      <c r="C134" s="32"/>
      <c r="D134" s="78"/>
      <c r="E134" s="78"/>
      <c r="F134" s="78"/>
      <c r="G134" s="78"/>
      <c r="H134" s="78"/>
      <c r="I134" s="78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  <c r="DC134" s="32"/>
      <c r="DD134" s="32"/>
      <c r="DE134" s="32"/>
      <c r="DF134" s="32"/>
      <c r="DG134" s="32"/>
      <c r="DH134" s="32"/>
      <c r="DI134" s="32"/>
      <c r="DJ134" s="32"/>
      <c r="DK134" s="32"/>
      <c r="DL134" s="32"/>
      <c r="DM134" s="32"/>
      <c r="DN134" s="32"/>
      <c r="DO134" s="32"/>
      <c r="DP134" s="32"/>
      <c r="DQ134" s="32"/>
      <c r="DR134" s="32"/>
      <c r="DS134" s="32"/>
      <c r="DT134" s="32"/>
      <c r="DU134" s="32"/>
      <c r="DV134" s="32"/>
      <c r="DW134" s="32"/>
      <c r="DX134" s="32"/>
      <c r="DY134" s="32"/>
      <c r="DZ134" s="32"/>
      <c r="EA134" s="32"/>
      <c r="EB134" s="32"/>
      <c r="EC134" s="32"/>
      <c r="ED134" s="32"/>
      <c r="EE134" s="32"/>
      <c r="EF134" s="32"/>
      <c r="EG134" s="32"/>
      <c r="EH134" s="32"/>
      <c r="EI134" s="32"/>
      <c r="EJ134" s="32"/>
      <c r="EK134" s="32"/>
      <c r="EL134" s="32"/>
      <c r="EM134" s="32"/>
      <c r="EN134" s="32"/>
      <c r="EO134" s="32"/>
      <c r="EP134" s="32"/>
      <c r="EQ134" s="32"/>
      <c r="ER134" s="32"/>
      <c r="ES134" s="32"/>
      <c r="ET134" s="32"/>
      <c r="EU134" s="32"/>
      <c r="EV134" s="32"/>
      <c r="EW134" s="32"/>
      <c r="EX134" s="32"/>
      <c r="EY134" s="32"/>
      <c r="EZ134" s="32"/>
      <c r="FA134" s="32"/>
      <c r="FB134" s="32"/>
      <c r="FC134" s="32"/>
      <c r="FD134" s="32"/>
      <c r="FE134" s="32"/>
      <c r="FF134" s="32"/>
      <c r="FG134" s="32"/>
      <c r="FH134" s="32"/>
      <c r="FI134" s="32"/>
      <c r="FJ134" s="32"/>
      <c r="FK134" s="32"/>
      <c r="FL134" s="32"/>
      <c r="FM134" s="32"/>
      <c r="FN134" s="32"/>
      <c r="FO134" s="32"/>
      <c r="FP134" s="32"/>
      <c r="FQ134" s="32"/>
      <c r="FR134" s="32"/>
      <c r="FS134" s="32"/>
      <c r="FT134" s="32"/>
      <c r="FU134" s="32"/>
      <c r="FV134" s="32"/>
      <c r="FW134" s="32"/>
      <c r="FX134" s="32"/>
      <c r="FY134" s="32"/>
      <c r="FZ134" s="32"/>
      <c r="GA134" s="32"/>
      <c r="GB134" s="32"/>
      <c r="GC134" s="32"/>
      <c r="GD134" s="32"/>
      <c r="GE134" s="32"/>
      <c r="GF134" s="32"/>
      <c r="GG134" s="32"/>
      <c r="GH134" s="32"/>
      <c r="GI134" s="32"/>
      <c r="GJ134" s="32"/>
      <c r="GK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</row>
    <row r="135" spans="1:237" s="77" customFormat="1" x14ac:dyDescent="0.3">
      <c r="B135" s="32"/>
      <c r="C135" s="32"/>
      <c r="D135" s="78"/>
      <c r="E135" s="78"/>
      <c r="F135" s="78"/>
      <c r="G135" s="78"/>
      <c r="H135" s="78"/>
      <c r="I135" s="78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  <c r="DC135" s="32"/>
      <c r="DD135" s="32"/>
      <c r="DE135" s="32"/>
      <c r="DF135" s="32"/>
      <c r="DG135" s="32"/>
      <c r="DH135" s="32"/>
      <c r="DI135" s="32"/>
      <c r="DJ135" s="32"/>
      <c r="DK135" s="32"/>
      <c r="DL135" s="32"/>
      <c r="DM135" s="32"/>
      <c r="DN135" s="32"/>
      <c r="DO135" s="32"/>
      <c r="DP135" s="32"/>
      <c r="DQ135" s="32"/>
      <c r="DR135" s="32"/>
      <c r="DS135" s="32"/>
      <c r="DT135" s="32"/>
      <c r="DU135" s="32"/>
      <c r="DV135" s="32"/>
      <c r="DW135" s="32"/>
      <c r="DX135" s="32"/>
      <c r="DY135" s="32"/>
      <c r="DZ135" s="32"/>
      <c r="EA135" s="32"/>
      <c r="EB135" s="32"/>
      <c r="EC135" s="32"/>
      <c r="ED135" s="32"/>
      <c r="EE135" s="32"/>
      <c r="EF135" s="32"/>
      <c r="EG135" s="32"/>
      <c r="EH135" s="32"/>
      <c r="EI135" s="32"/>
      <c r="EJ135" s="32"/>
      <c r="EK135" s="32"/>
      <c r="EL135" s="32"/>
      <c r="EM135" s="32"/>
      <c r="EN135" s="32"/>
      <c r="EO135" s="32"/>
      <c r="EP135" s="32"/>
      <c r="EQ135" s="32"/>
      <c r="ER135" s="32"/>
      <c r="ES135" s="32"/>
      <c r="ET135" s="32"/>
      <c r="EU135" s="32"/>
      <c r="EV135" s="32"/>
      <c r="EW135" s="32"/>
      <c r="EX135" s="32"/>
      <c r="EY135" s="32"/>
      <c r="EZ135" s="32"/>
      <c r="FA135" s="32"/>
      <c r="FB135" s="32"/>
      <c r="FC135" s="32"/>
      <c r="FD135" s="32"/>
      <c r="FE135" s="32"/>
      <c r="FF135" s="32"/>
      <c r="FG135" s="32"/>
      <c r="FH135" s="32"/>
      <c r="FI135" s="32"/>
      <c r="FJ135" s="32"/>
      <c r="FK135" s="32"/>
      <c r="FL135" s="32"/>
      <c r="FM135" s="32"/>
      <c r="FN135" s="32"/>
      <c r="FO135" s="32"/>
      <c r="FP135" s="32"/>
      <c r="FQ135" s="32"/>
      <c r="FR135" s="32"/>
      <c r="FS135" s="32"/>
      <c r="FT135" s="32"/>
      <c r="FU135" s="32"/>
      <c r="FV135" s="32"/>
      <c r="FW135" s="32"/>
      <c r="FX135" s="32"/>
      <c r="FY135" s="32"/>
      <c r="FZ135" s="32"/>
      <c r="GA135" s="32"/>
      <c r="GB135" s="32"/>
      <c r="GC135" s="32"/>
      <c r="GD135" s="32"/>
      <c r="GE135" s="32"/>
      <c r="GF135" s="32"/>
      <c r="GG135" s="32"/>
      <c r="GH135" s="32"/>
      <c r="GI135" s="32"/>
      <c r="GJ135" s="32"/>
      <c r="GK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</row>
    <row r="136" spans="1:237" s="78" customFormat="1" x14ac:dyDescent="0.3">
      <c r="A136" s="77"/>
      <c r="B136" s="32"/>
      <c r="C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  <c r="DC136" s="32"/>
      <c r="DD136" s="32"/>
      <c r="DE136" s="32"/>
      <c r="DF136" s="32"/>
      <c r="DG136" s="32"/>
      <c r="DH136" s="32"/>
      <c r="DI136" s="32"/>
      <c r="DJ136" s="32"/>
      <c r="DK136" s="32"/>
      <c r="DL136" s="32"/>
      <c r="DM136" s="32"/>
      <c r="DN136" s="32"/>
      <c r="DO136" s="32"/>
      <c r="DP136" s="32"/>
      <c r="DQ136" s="32"/>
      <c r="DR136" s="32"/>
      <c r="DS136" s="32"/>
      <c r="DT136" s="32"/>
      <c r="DU136" s="32"/>
      <c r="DV136" s="32"/>
      <c r="DW136" s="32"/>
      <c r="DX136" s="32"/>
      <c r="DY136" s="32"/>
      <c r="DZ136" s="32"/>
      <c r="EA136" s="32"/>
      <c r="EB136" s="32"/>
      <c r="EC136" s="32"/>
      <c r="ED136" s="32"/>
      <c r="EE136" s="32"/>
      <c r="EF136" s="32"/>
      <c r="EG136" s="32"/>
      <c r="EH136" s="32"/>
      <c r="EI136" s="32"/>
      <c r="EJ136" s="32"/>
      <c r="EK136" s="32"/>
      <c r="EL136" s="32"/>
      <c r="EM136" s="32"/>
      <c r="EN136" s="32"/>
      <c r="EO136" s="32"/>
      <c r="EP136" s="32"/>
      <c r="EQ136" s="32"/>
      <c r="ER136" s="32"/>
      <c r="ES136" s="32"/>
      <c r="ET136" s="32"/>
      <c r="EU136" s="32"/>
      <c r="EV136" s="32"/>
      <c r="EW136" s="32"/>
      <c r="EX136" s="32"/>
      <c r="EY136" s="32"/>
      <c r="EZ136" s="32"/>
      <c r="FA136" s="32"/>
      <c r="FB136" s="32"/>
      <c r="FC136" s="32"/>
      <c r="FD136" s="32"/>
      <c r="FE136" s="32"/>
      <c r="FF136" s="32"/>
      <c r="FG136" s="32"/>
      <c r="FH136" s="32"/>
      <c r="FI136" s="32"/>
      <c r="FJ136" s="32"/>
      <c r="FK136" s="32"/>
      <c r="FL136" s="32"/>
      <c r="FM136" s="32"/>
      <c r="FN136" s="32"/>
      <c r="FO136" s="32"/>
      <c r="FP136" s="32"/>
      <c r="FQ136" s="32"/>
      <c r="FR136" s="32"/>
      <c r="FS136" s="32"/>
      <c r="FT136" s="32"/>
      <c r="FU136" s="32"/>
      <c r="FV136" s="32"/>
      <c r="FW136" s="32"/>
      <c r="FX136" s="32"/>
      <c r="FY136" s="32"/>
      <c r="FZ136" s="32"/>
      <c r="GA136" s="32"/>
      <c r="GB136" s="32"/>
      <c r="GC136" s="32"/>
      <c r="GD136" s="32"/>
      <c r="GE136" s="32"/>
      <c r="GF136" s="32"/>
      <c r="GG136" s="32"/>
      <c r="GH136" s="32"/>
      <c r="GI136" s="32"/>
      <c r="GJ136" s="32"/>
      <c r="GK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</row>
    <row r="137" spans="1:237" s="78" customFormat="1" x14ac:dyDescent="0.3">
      <c r="A137" s="77"/>
      <c r="B137" s="32"/>
      <c r="C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  <c r="DC137" s="32"/>
      <c r="DD137" s="32"/>
      <c r="DE137" s="32"/>
      <c r="DF137" s="32"/>
      <c r="DG137" s="32"/>
      <c r="DH137" s="32"/>
      <c r="DI137" s="32"/>
      <c r="DJ137" s="32"/>
      <c r="DK137" s="32"/>
      <c r="DL137" s="32"/>
      <c r="DM137" s="32"/>
      <c r="DN137" s="32"/>
      <c r="DO137" s="32"/>
      <c r="DP137" s="32"/>
      <c r="DQ137" s="32"/>
      <c r="DR137" s="32"/>
      <c r="DS137" s="32"/>
      <c r="DT137" s="32"/>
      <c r="DU137" s="32"/>
      <c r="DV137" s="32"/>
      <c r="DW137" s="32"/>
      <c r="DX137" s="32"/>
      <c r="DY137" s="32"/>
      <c r="DZ137" s="32"/>
      <c r="EA137" s="32"/>
      <c r="EB137" s="32"/>
      <c r="EC137" s="32"/>
      <c r="ED137" s="32"/>
      <c r="EE137" s="32"/>
      <c r="EF137" s="32"/>
      <c r="EG137" s="32"/>
      <c r="EH137" s="32"/>
      <c r="EI137" s="32"/>
      <c r="EJ137" s="32"/>
      <c r="EK137" s="32"/>
      <c r="EL137" s="32"/>
      <c r="EM137" s="32"/>
      <c r="EN137" s="32"/>
      <c r="EO137" s="32"/>
      <c r="EP137" s="32"/>
      <c r="EQ137" s="32"/>
      <c r="ER137" s="32"/>
      <c r="ES137" s="32"/>
      <c r="ET137" s="32"/>
      <c r="EU137" s="32"/>
      <c r="EV137" s="32"/>
      <c r="EW137" s="32"/>
      <c r="EX137" s="32"/>
      <c r="EY137" s="32"/>
      <c r="EZ137" s="32"/>
      <c r="FA137" s="32"/>
      <c r="FB137" s="32"/>
      <c r="FC137" s="32"/>
      <c r="FD137" s="32"/>
      <c r="FE137" s="32"/>
      <c r="FF137" s="32"/>
      <c r="FG137" s="32"/>
      <c r="FH137" s="32"/>
      <c r="FI137" s="32"/>
      <c r="FJ137" s="32"/>
      <c r="FK137" s="32"/>
      <c r="FL137" s="32"/>
      <c r="FM137" s="32"/>
      <c r="FN137" s="32"/>
      <c r="FO137" s="32"/>
      <c r="FP137" s="32"/>
      <c r="FQ137" s="32"/>
      <c r="FR137" s="32"/>
      <c r="FS137" s="32"/>
      <c r="FT137" s="32"/>
      <c r="FU137" s="32"/>
      <c r="FV137" s="32"/>
      <c r="FW137" s="32"/>
      <c r="FX137" s="32"/>
      <c r="FY137" s="32"/>
      <c r="FZ137" s="32"/>
      <c r="GA137" s="32"/>
      <c r="GB137" s="32"/>
      <c r="GC137" s="32"/>
      <c r="GD137" s="32"/>
      <c r="GE137" s="32"/>
      <c r="GF137" s="32"/>
      <c r="GG137" s="32"/>
      <c r="GH137" s="32"/>
      <c r="GI137" s="32"/>
      <c r="GJ137" s="32"/>
      <c r="GK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</row>
    <row r="138" spans="1:237" s="78" customFormat="1" x14ac:dyDescent="0.3">
      <c r="A138" s="77"/>
      <c r="B138" s="32"/>
      <c r="C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  <c r="DC138" s="32"/>
      <c r="DD138" s="32"/>
      <c r="DE138" s="32"/>
      <c r="DF138" s="32"/>
      <c r="DG138" s="32"/>
      <c r="DH138" s="32"/>
      <c r="DI138" s="32"/>
      <c r="DJ138" s="32"/>
      <c r="DK138" s="32"/>
      <c r="DL138" s="32"/>
      <c r="DM138" s="32"/>
      <c r="DN138" s="32"/>
      <c r="DO138" s="32"/>
      <c r="DP138" s="32"/>
      <c r="DQ138" s="32"/>
      <c r="DR138" s="32"/>
      <c r="DS138" s="32"/>
      <c r="DT138" s="32"/>
      <c r="DU138" s="32"/>
      <c r="DV138" s="32"/>
      <c r="DW138" s="32"/>
      <c r="DX138" s="32"/>
      <c r="DY138" s="32"/>
      <c r="DZ138" s="32"/>
      <c r="EA138" s="32"/>
      <c r="EB138" s="32"/>
      <c r="EC138" s="32"/>
      <c r="ED138" s="32"/>
      <c r="EE138" s="32"/>
      <c r="EF138" s="32"/>
      <c r="EG138" s="32"/>
      <c r="EH138" s="32"/>
      <c r="EI138" s="32"/>
      <c r="EJ138" s="32"/>
      <c r="EK138" s="32"/>
      <c r="EL138" s="32"/>
      <c r="EM138" s="32"/>
      <c r="EN138" s="32"/>
      <c r="EO138" s="32"/>
      <c r="EP138" s="32"/>
      <c r="EQ138" s="32"/>
      <c r="ER138" s="32"/>
      <c r="ES138" s="32"/>
      <c r="ET138" s="32"/>
      <c r="EU138" s="32"/>
      <c r="EV138" s="32"/>
      <c r="EW138" s="32"/>
      <c r="EX138" s="32"/>
      <c r="EY138" s="32"/>
      <c r="EZ138" s="32"/>
      <c r="FA138" s="32"/>
      <c r="FB138" s="32"/>
      <c r="FC138" s="32"/>
      <c r="FD138" s="32"/>
      <c r="FE138" s="32"/>
      <c r="FF138" s="32"/>
      <c r="FG138" s="32"/>
      <c r="FH138" s="32"/>
      <c r="FI138" s="32"/>
      <c r="FJ138" s="32"/>
      <c r="FK138" s="32"/>
      <c r="FL138" s="32"/>
      <c r="FM138" s="32"/>
      <c r="FN138" s="32"/>
      <c r="FO138" s="32"/>
      <c r="FP138" s="32"/>
      <c r="FQ138" s="32"/>
      <c r="FR138" s="32"/>
      <c r="FS138" s="32"/>
      <c r="FT138" s="32"/>
      <c r="FU138" s="32"/>
      <c r="FV138" s="32"/>
      <c r="FW138" s="32"/>
      <c r="FX138" s="32"/>
      <c r="FY138" s="32"/>
      <c r="FZ138" s="32"/>
      <c r="GA138" s="32"/>
      <c r="GB138" s="32"/>
      <c r="GC138" s="32"/>
      <c r="GD138" s="32"/>
      <c r="GE138" s="32"/>
      <c r="GF138" s="32"/>
      <c r="GG138" s="32"/>
      <c r="GH138" s="32"/>
      <c r="GI138" s="32"/>
      <c r="GJ138" s="32"/>
      <c r="GK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</row>
    <row r="139" spans="1:237" s="78" customFormat="1" x14ac:dyDescent="0.3">
      <c r="A139" s="77"/>
      <c r="B139" s="32"/>
      <c r="C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  <c r="CZ139" s="32"/>
      <c r="DA139" s="32"/>
      <c r="DB139" s="32"/>
      <c r="DC139" s="32"/>
      <c r="DD139" s="32"/>
      <c r="DE139" s="32"/>
      <c r="DF139" s="32"/>
      <c r="DG139" s="32"/>
      <c r="DH139" s="32"/>
      <c r="DI139" s="32"/>
      <c r="DJ139" s="32"/>
      <c r="DK139" s="32"/>
      <c r="DL139" s="32"/>
      <c r="DM139" s="32"/>
      <c r="DN139" s="32"/>
      <c r="DO139" s="32"/>
      <c r="DP139" s="32"/>
      <c r="DQ139" s="32"/>
      <c r="DR139" s="32"/>
      <c r="DS139" s="32"/>
      <c r="DT139" s="32"/>
      <c r="DU139" s="32"/>
      <c r="DV139" s="32"/>
      <c r="DW139" s="32"/>
      <c r="DX139" s="32"/>
      <c r="DY139" s="32"/>
      <c r="DZ139" s="32"/>
      <c r="EA139" s="32"/>
      <c r="EB139" s="32"/>
      <c r="EC139" s="32"/>
      <c r="ED139" s="32"/>
      <c r="EE139" s="32"/>
      <c r="EF139" s="32"/>
      <c r="EG139" s="32"/>
      <c r="EH139" s="32"/>
      <c r="EI139" s="32"/>
      <c r="EJ139" s="32"/>
      <c r="EK139" s="32"/>
      <c r="EL139" s="32"/>
      <c r="EM139" s="32"/>
      <c r="EN139" s="32"/>
      <c r="EO139" s="32"/>
      <c r="EP139" s="32"/>
      <c r="EQ139" s="32"/>
      <c r="ER139" s="32"/>
      <c r="ES139" s="32"/>
      <c r="ET139" s="32"/>
      <c r="EU139" s="32"/>
      <c r="EV139" s="32"/>
      <c r="EW139" s="32"/>
      <c r="EX139" s="32"/>
      <c r="EY139" s="32"/>
      <c r="EZ139" s="32"/>
      <c r="FA139" s="32"/>
      <c r="FB139" s="32"/>
      <c r="FC139" s="32"/>
      <c r="FD139" s="32"/>
      <c r="FE139" s="32"/>
      <c r="FF139" s="32"/>
      <c r="FG139" s="32"/>
      <c r="FH139" s="32"/>
      <c r="FI139" s="32"/>
      <c r="FJ139" s="32"/>
      <c r="FK139" s="32"/>
      <c r="FL139" s="32"/>
      <c r="FM139" s="32"/>
      <c r="FN139" s="32"/>
      <c r="FO139" s="32"/>
      <c r="FP139" s="32"/>
      <c r="FQ139" s="32"/>
      <c r="FR139" s="32"/>
      <c r="FS139" s="32"/>
      <c r="FT139" s="32"/>
      <c r="FU139" s="32"/>
      <c r="FV139" s="32"/>
      <c r="FW139" s="32"/>
      <c r="FX139" s="32"/>
      <c r="FY139" s="32"/>
      <c r="FZ139" s="32"/>
      <c r="GA139" s="32"/>
      <c r="GB139" s="32"/>
      <c r="GC139" s="32"/>
      <c r="GD139" s="32"/>
      <c r="GE139" s="32"/>
      <c r="GF139" s="32"/>
      <c r="GG139" s="32"/>
      <c r="GH139" s="32"/>
      <c r="GI139" s="32"/>
      <c r="GJ139" s="32"/>
      <c r="GK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</row>
    <row r="140" spans="1:237" s="78" customFormat="1" x14ac:dyDescent="0.3">
      <c r="A140" s="77"/>
      <c r="B140" s="32"/>
      <c r="C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  <c r="CZ140" s="32"/>
      <c r="DA140" s="32"/>
      <c r="DB140" s="32"/>
      <c r="DC140" s="32"/>
      <c r="DD140" s="32"/>
      <c r="DE140" s="32"/>
      <c r="DF140" s="32"/>
      <c r="DG140" s="32"/>
      <c r="DH140" s="32"/>
      <c r="DI140" s="32"/>
      <c r="DJ140" s="32"/>
      <c r="DK140" s="32"/>
      <c r="DL140" s="32"/>
      <c r="DM140" s="32"/>
      <c r="DN140" s="32"/>
      <c r="DO140" s="32"/>
      <c r="DP140" s="32"/>
      <c r="DQ140" s="32"/>
      <c r="DR140" s="32"/>
      <c r="DS140" s="32"/>
      <c r="DT140" s="32"/>
      <c r="DU140" s="32"/>
      <c r="DV140" s="32"/>
      <c r="DW140" s="32"/>
      <c r="DX140" s="32"/>
      <c r="DY140" s="32"/>
      <c r="DZ140" s="32"/>
      <c r="EA140" s="32"/>
      <c r="EB140" s="32"/>
      <c r="EC140" s="32"/>
      <c r="ED140" s="32"/>
      <c r="EE140" s="32"/>
      <c r="EF140" s="32"/>
      <c r="EG140" s="32"/>
      <c r="EH140" s="32"/>
      <c r="EI140" s="32"/>
      <c r="EJ140" s="32"/>
      <c r="EK140" s="32"/>
      <c r="EL140" s="32"/>
      <c r="EM140" s="32"/>
      <c r="EN140" s="32"/>
      <c r="EO140" s="32"/>
      <c r="EP140" s="32"/>
      <c r="EQ140" s="32"/>
      <c r="ER140" s="32"/>
      <c r="ES140" s="32"/>
      <c r="ET140" s="32"/>
      <c r="EU140" s="32"/>
      <c r="EV140" s="32"/>
      <c r="EW140" s="32"/>
      <c r="EX140" s="32"/>
      <c r="EY140" s="32"/>
      <c r="EZ140" s="32"/>
      <c r="FA140" s="32"/>
      <c r="FB140" s="32"/>
      <c r="FC140" s="32"/>
      <c r="FD140" s="32"/>
      <c r="FE140" s="32"/>
      <c r="FF140" s="32"/>
      <c r="FG140" s="32"/>
      <c r="FH140" s="32"/>
      <c r="FI140" s="32"/>
      <c r="FJ140" s="32"/>
      <c r="FK140" s="32"/>
      <c r="FL140" s="32"/>
      <c r="FM140" s="32"/>
      <c r="FN140" s="32"/>
      <c r="FO140" s="32"/>
      <c r="FP140" s="32"/>
      <c r="FQ140" s="32"/>
      <c r="FR140" s="32"/>
      <c r="FS140" s="32"/>
      <c r="FT140" s="32"/>
      <c r="FU140" s="32"/>
      <c r="FV140" s="32"/>
      <c r="FW140" s="32"/>
      <c r="FX140" s="32"/>
      <c r="FY140" s="32"/>
      <c r="FZ140" s="32"/>
      <c r="GA140" s="32"/>
      <c r="GB140" s="32"/>
      <c r="GC140" s="32"/>
      <c r="GD140" s="32"/>
      <c r="GE140" s="32"/>
      <c r="GF140" s="32"/>
      <c r="GG140" s="32"/>
      <c r="GH140" s="32"/>
      <c r="GI140" s="32"/>
      <c r="GJ140" s="32"/>
      <c r="GK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</row>
    <row r="141" spans="1:237" s="78" customFormat="1" x14ac:dyDescent="0.3">
      <c r="A141" s="77"/>
      <c r="B141" s="32"/>
      <c r="C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  <c r="DC141" s="32"/>
      <c r="DD141" s="32"/>
      <c r="DE141" s="32"/>
      <c r="DF141" s="32"/>
      <c r="DG141" s="32"/>
      <c r="DH141" s="32"/>
      <c r="DI141" s="32"/>
      <c r="DJ141" s="32"/>
      <c r="DK141" s="32"/>
      <c r="DL141" s="32"/>
      <c r="DM141" s="32"/>
      <c r="DN141" s="32"/>
      <c r="DO141" s="32"/>
      <c r="DP141" s="32"/>
      <c r="DQ141" s="32"/>
      <c r="DR141" s="32"/>
      <c r="DS141" s="32"/>
      <c r="DT141" s="32"/>
      <c r="DU141" s="32"/>
      <c r="DV141" s="32"/>
      <c r="DW141" s="32"/>
      <c r="DX141" s="32"/>
      <c r="DY141" s="32"/>
      <c r="DZ141" s="32"/>
      <c r="EA141" s="32"/>
      <c r="EB141" s="32"/>
      <c r="EC141" s="32"/>
      <c r="ED141" s="32"/>
      <c r="EE141" s="32"/>
      <c r="EF141" s="32"/>
      <c r="EG141" s="32"/>
      <c r="EH141" s="32"/>
      <c r="EI141" s="32"/>
      <c r="EJ141" s="32"/>
      <c r="EK141" s="32"/>
      <c r="EL141" s="32"/>
      <c r="EM141" s="32"/>
      <c r="EN141" s="32"/>
      <c r="EO141" s="32"/>
      <c r="EP141" s="32"/>
      <c r="EQ141" s="32"/>
      <c r="ER141" s="32"/>
      <c r="ES141" s="32"/>
      <c r="ET141" s="32"/>
      <c r="EU141" s="32"/>
      <c r="EV141" s="32"/>
      <c r="EW141" s="32"/>
      <c r="EX141" s="32"/>
      <c r="EY141" s="32"/>
      <c r="EZ141" s="32"/>
      <c r="FA141" s="32"/>
      <c r="FB141" s="32"/>
      <c r="FC141" s="32"/>
      <c r="FD141" s="32"/>
      <c r="FE141" s="32"/>
      <c r="FF141" s="32"/>
      <c r="FG141" s="32"/>
      <c r="FH141" s="32"/>
      <c r="FI141" s="32"/>
      <c r="FJ141" s="32"/>
      <c r="FK141" s="32"/>
      <c r="FL141" s="32"/>
      <c r="FM141" s="32"/>
      <c r="FN141" s="32"/>
      <c r="FO141" s="32"/>
      <c r="FP141" s="32"/>
      <c r="FQ141" s="32"/>
      <c r="FR141" s="32"/>
      <c r="FS141" s="32"/>
      <c r="FT141" s="32"/>
      <c r="FU141" s="32"/>
      <c r="FV141" s="32"/>
      <c r="FW141" s="32"/>
      <c r="FX141" s="32"/>
      <c r="FY141" s="32"/>
      <c r="FZ141" s="32"/>
      <c r="GA141" s="32"/>
      <c r="GB141" s="32"/>
      <c r="GC141" s="32"/>
      <c r="GD141" s="32"/>
      <c r="GE141" s="32"/>
      <c r="GF141" s="32"/>
      <c r="GG141" s="32"/>
      <c r="GH141" s="32"/>
      <c r="GI141" s="32"/>
      <c r="GJ141" s="32"/>
      <c r="GK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</row>
    <row r="142" spans="1:237" s="78" customFormat="1" x14ac:dyDescent="0.3">
      <c r="A142" s="77"/>
      <c r="B142" s="32"/>
      <c r="C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32"/>
      <c r="CW142" s="32"/>
      <c r="CX142" s="32"/>
      <c r="CY142" s="32"/>
      <c r="CZ142" s="32"/>
      <c r="DA142" s="32"/>
      <c r="DB142" s="32"/>
      <c r="DC142" s="32"/>
      <c r="DD142" s="32"/>
      <c r="DE142" s="32"/>
      <c r="DF142" s="32"/>
      <c r="DG142" s="32"/>
      <c r="DH142" s="32"/>
      <c r="DI142" s="32"/>
      <c r="DJ142" s="32"/>
      <c r="DK142" s="32"/>
      <c r="DL142" s="32"/>
      <c r="DM142" s="32"/>
      <c r="DN142" s="32"/>
      <c r="DO142" s="32"/>
      <c r="DP142" s="32"/>
      <c r="DQ142" s="32"/>
      <c r="DR142" s="32"/>
      <c r="DS142" s="32"/>
      <c r="DT142" s="32"/>
      <c r="DU142" s="32"/>
      <c r="DV142" s="32"/>
      <c r="DW142" s="32"/>
      <c r="DX142" s="32"/>
      <c r="DY142" s="32"/>
      <c r="DZ142" s="32"/>
      <c r="EA142" s="32"/>
      <c r="EB142" s="32"/>
      <c r="EC142" s="32"/>
      <c r="ED142" s="32"/>
      <c r="EE142" s="32"/>
      <c r="EF142" s="32"/>
      <c r="EG142" s="32"/>
      <c r="EH142" s="32"/>
      <c r="EI142" s="32"/>
      <c r="EJ142" s="32"/>
      <c r="EK142" s="32"/>
      <c r="EL142" s="32"/>
      <c r="EM142" s="32"/>
      <c r="EN142" s="32"/>
      <c r="EO142" s="32"/>
      <c r="EP142" s="32"/>
      <c r="EQ142" s="32"/>
      <c r="ER142" s="32"/>
      <c r="ES142" s="32"/>
      <c r="ET142" s="32"/>
      <c r="EU142" s="32"/>
      <c r="EV142" s="32"/>
      <c r="EW142" s="32"/>
      <c r="EX142" s="32"/>
      <c r="EY142" s="32"/>
      <c r="EZ142" s="32"/>
      <c r="FA142" s="32"/>
      <c r="FB142" s="32"/>
      <c r="FC142" s="32"/>
      <c r="FD142" s="32"/>
      <c r="FE142" s="32"/>
      <c r="FF142" s="32"/>
      <c r="FG142" s="32"/>
      <c r="FH142" s="32"/>
      <c r="FI142" s="32"/>
      <c r="FJ142" s="32"/>
      <c r="FK142" s="32"/>
      <c r="FL142" s="32"/>
      <c r="FM142" s="32"/>
      <c r="FN142" s="32"/>
      <c r="FO142" s="32"/>
      <c r="FP142" s="32"/>
      <c r="FQ142" s="32"/>
      <c r="FR142" s="32"/>
      <c r="FS142" s="32"/>
      <c r="FT142" s="32"/>
      <c r="FU142" s="32"/>
      <c r="FV142" s="32"/>
      <c r="FW142" s="32"/>
      <c r="FX142" s="32"/>
      <c r="FY142" s="32"/>
      <c r="FZ142" s="32"/>
      <c r="GA142" s="32"/>
      <c r="GB142" s="32"/>
      <c r="GC142" s="32"/>
      <c r="GD142" s="32"/>
      <c r="GE142" s="32"/>
      <c r="GF142" s="32"/>
      <c r="GG142" s="32"/>
      <c r="GH142" s="32"/>
      <c r="GI142" s="32"/>
      <c r="GJ142" s="32"/>
      <c r="GK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</row>
    <row r="143" spans="1:237" s="78" customFormat="1" x14ac:dyDescent="0.3">
      <c r="A143" s="77"/>
      <c r="B143" s="80"/>
      <c r="C143" s="80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  <c r="DC143" s="32"/>
      <c r="DD143" s="32"/>
      <c r="DE143" s="32"/>
      <c r="DF143" s="32"/>
      <c r="DG143" s="32"/>
      <c r="DH143" s="32"/>
      <c r="DI143" s="32"/>
      <c r="DJ143" s="32"/>
      <c r="DK143" s="32"/>
      <c r="DL143" s="32"/>
      <c r="DM143" s="32"/>
      <c r="DN143" s="32"/>
      <c r="DO143" s="32"/>
      <c r="DP143" s="32"/>
      <c r="DQ143" s="32"/>
      <c r="DR143" s="32"/>
      <c r="DS143" s="32"/>
      <c r="DT143" s="32"/>
      <c r="DU143" s="32"/>
      <c r="DV143" s="32"/>
      <c r="DW143" s="32"/>
      <c r="DX143" s="32"/>
      <c r="DY143" s="32"/>
      <c r="DZ143" s="32"/>
      <c r="EA143" s="32"/>
      <c r="EB143" s="32"/>
      <c r="EC143" s="32"/>
      <c r="ED143" s="32"/>
      <c r="EE143" s="32"/>
      <c r="EF143" s="32"/>
      <c r="EG143" s="32"/>
      <c r="EH143" s="32"/>
      <c r="EI143" s="32"/>
      <c r="EJ143" s="32"/>
      <c r="EK143" s="32"/>
      <c r="EL143" s="32"/>
      <c r="EM143" s="32"/>
      <c r="EN143" s="32"/>
      <c r="EO143" s="32"/>
      <c r="EP143" s="32"/>
      <c r="EQ143" s="32"/>
      <c r="ER143" s="32"/>
      <c r="ES143" s="32"/>
      <c r="ET143" s="32"/>
      <c r="EU143" s="32"/>
      <c r="EV143" s="32"/>
      <c r="EW143" s="32"/>
      <c r="EX143" s="32"/>
      <c r="EY143" s="32"/>
      <c r="EZ143" s="32"/>
      <c r="FA143" s="32"/>
      <c r="FB143" s="32"/>
      <c r="FC143" s="32"/>
      <c r="FD143" s="32"/>
      <c r="FE143" s="32"/>
      <c r="FF143" s="32"/>
      <c r="FG143" s="32"/>
      <c r="FH143" s="32"/>
      <c r="FI143" s="32"/>
      <c r="FJ143" s="32"/>
      <c r="FK143" s="32"/>
      <c r="FL143" s="32"/>
      <c r="FM143" s="32"/>
      <c r="FN143" s="32"/>
      <c r="FO143" s="32"/>
      <c r="FP143" s="32"/>
      <c r="FQ143" s="32"/>
      <c r="FR143" s="32"/>
      <c r="FS143" s="32"/>
      <c r="FT143" s="32"/>
      <c r="FU143" s="32"/>
      <c r="FV143" s="32"/>
      <c r="FW143" s="32"/>
      <c r="FX143" s="32"/>
      <c r="FY143" s="32"/>
      <c r="FZ143" s="32"/>
      <c r="GA143" s="32"/>
      <c r="GB143" s="32"/>
      <c r="GC143" s="32"/>
      <c r="GD143" s="32"/>
      <c r="GE143" s="32"/>
      <c r="GF143" s="32"/>
      <c r="GG143" s="32"/>
      <c r="GH143" s="32"/>
      <c r="GI143" s="32"/>
      <c r="GJ143" s="32"/>
      <c r="GK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</row>
  </sheetData>
  <mergeCells count="25">
    <mergeCell ref="B54:E54"/>
    <mergeCell ref="D44:I44"/>
    <mergeCell ref="J44:Q44"/>
    <mergeCell ref="B50:E50"/>
    <mergeCell ref="B51:E51"/>
    <mergeCell ref="B52:E52"/>
    <mergeCell ref="B53:E53"/>
    <mergeCell ref="D32:I32"/>
    <mergeCell ref="J32:Q32"/>
    <mergeCell ref="D39:I39"/>
    <mergeCell ref="J39:Q39"/>
    <mergeCell ref="D40:I40"/>
    <mergeCell ref="J40:Q40"/>
    <mergeCell ref="D21:I21"/>
    <mergeCell ref="J21:Q21"/>
    <mergeCell ref="D22:I22"/>
    <mergeCell ref="J22:Q22"/>
    <mergeCell ref="D31:I31"/>
    <mergeCell ref="J31:Q31"/>
    <mergeCell ref="A1:Q1"/>
    <mergeCell ref="A2:Q2"/>
    <mergeCell ref="C5:I5"/>
    <mergeCell ref="J5:Q5"/>
    <mergeCell ref="C12:I12"/>
    <mergeCell ref="J12:Q12"/>
  </mergeCells>
  <pageMargins left="0.25" right="0.25" top="0.75" bottom="0.75" header="0.3" footer="0.3"/>
  <pageSetup paperSize="5" scale="80" orientation="landscape" useFirstPageNumber="1" r:id="rId1"/>
  <headerFooter alignWithMargins="0">
    <oddFooter>&amp;L&amp;"Arial,Bold"&amp;A
&amp;R&amp;"Arial,Bold"Page 2 of &amp;N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14435-4829-430A-9135-D794AD67B9EB}">
  <dimension ref="A1:N31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ColWidth="8.7109375" defaultRowHeight="16.5" x14ac:dyDescent="0.3"/>
  <cols>
    <col min="1" max="1" width="6.7109375" style="1046" customWidth="1"/>
    <col min="2" max="2" width="70.7109375" style="1046" customWidth="1"/>
    <col min="3" max="3" width="20.7109375" style="1046" customWidth="1"/>
    <col min="4" max="5" width="14.5703125" style="1046" customWidth="1"/>
    <col min="6" max="6" width="16.5703125" style="1046" customWidth="1"/>
    <col min="7" max="7" width="65.7109375" style="1046" customWidth="1"/>
    <col min="8" max="8" width="20.7109375" style="1046" customWidth="1"/>
    <col min="9" max="9" width="12.28515625" style="1046" bestFit="1" customWidth="1"/>
    <col min="10" max="12" width="10.7109375" style="1046" bestFit="1" customWidth="1"/>
    <col min="13" max="13" width="15" style="1046" bestFit="1" customWidth="1"/>
    <col min="14" max="16384" width="8.7109375" style="1046"/>
  </cols>
  <sheetData>
    <row r="1" spans="1:14" s="1015" customFormat="1" ht="20.100000000000001" customHeight="1" x14ac:dyDescent="0.25">
      <c r="A1" s="1466" t="s">
        <v>1349</v>
      </c>
      <c r="B1" s="1466"/>
      <c r="C1" s="1466"/>
      <c r="D1" s="1466"/>
      <c r="E1" s="1466"/>
      <c r="F1" s="1466"/>
      <c r="G1" s="1466"/>
      <c r="H1" s="1013"/>
      <c r="I1" s="1013"/>
      <c r="J1" s="1013"/>
      <c r="K1" s="1014"/>
    </row>
    <row r="2" spans="1:14" s="1015" customFormat="1" ht="20.100000000000001" customHeight="1" x14ac:dyDescent="0.25">
      <c r="A2" s="1246"/>
      <c r="B2" s="1466"/>
      <c r="C2" s="1466"/>
      <c r="D2" s="1466"/>
      <c r="E2" s="1466"/>
      <c r="F2" s="1466"/>
      <c r="G2" s="1466"/>
      <c r="H2" s="1013"/>
      <c r="I2" s="1013"/>
      <c r="J2" s="1013"/>
      <c r="K2" s="1014"/>
    </row>
    <row r="3" spans="1:14" s="1018" customFormat="1" ht="105" customHeight="1" x14ac:dyDescent="0.25">
      <c r="A3" s="1467" t="s">
        <v>1067</v>
      </c>
      <c r="B3" s="1468"/>
      <c r="C3" s="1468"/>
      <c r="D3" s="1468"/>
      <c r="E3" s="1468"/>
      <c r="F3" s="1468"/>
      <c r="G3" s="1468"/>
      <c r="H3" s="1016"/>
      <c r="I3" s="1016"/>
      <c r="J3" s="1016"/>
      <c r="K3" s="1017"/>
    </row>
    <row r="4" spans="1:14" s="913" customFormat="1" ht="25.35" customHeight="1" thickBot="1" x14ac:dyDescent="0.35">
      <c r="A4" s="1019"/>
      <c r="B4" s="1469"/>
      <c r="C4" s="1469"/>
      <c r="D4" s="1469"/>
      <c r="E4" s="1469"/>
      <c r="F4" s="1469"/>
      <c r="G4" s="1469"/>
      <c r="H4" s="1020"/>
      <c r="I4" s="1020"/>
      <c r="J4" s="1020"/>
      <c r="K4" s="1021"/>
    </row>
    <row r="5" spans="1:14" s="913" customFormat="1" ht="41.85" customHeight="1" thickBot="1" x14ac:dyDescent="0.3">
      <c r="A5" s="994" t="s">
        <v>67</v>
      </c>
      <c r="B5" s="995" t="s">
        <v>1068</v>
      </c>
      <c r="C5" s="996" t="s">
        <v>1069</v>
      </c>
      <c r="D5" s="996" t="s">
        <v>1070</v>
      </c>
      <c r="E5" s="996" t="s">
        <v>1071</v>
      </c>
      <c r="F5" s="996" t="s">
        <v>1072</v>
      </c>
      <c r="G5" s="996" t="s">
        <v>1073</v>
      </c>
      <c r="H5" s="1022"/>
      <c r="I5" s="1022"/>
      <c r="J5" s="1022"/>
      <c r="K5" s="1023"/>
    </row>
    <row r="6" spans="1:14" s="1032" customFormat="1" ht="15" customHeight="1" x14ac:dyDescent="0.25">
      <c r="A6" s="1024">
        <v>1</v>
      </c>
      <c r="B6" s="1025"/>
      <c r="C6" s="1026"/>
      <c r="D6" s="1027"/>
      <c r="E6" s="1028"/>
      <c r="F6" s="1026"/>
      <c r="G6" s="1029"/>
      <c r="H6" s="1030"/>
      <c r="I6" s="1030"/>
      <c r="J6" s="1030"/>
      <c r="K6" s="1031"/>
      <c r="M6" s="913"/>
    </row>
    <row r="7" spans="1:14" s="1032" customFormat="1" ht="15" customHeight="1" x14ac:dyDescent="0.25">
      <c r="A7" s="1024">
        <v>2</v>
      </c>
      <c r="B7" s="1025"/>
      <c r="C7" s="1026"/>
      <c r="D7" s="1027"/>
      <c r="E7" s="1028"/>
      <c r="F7" s="1026"/>
      <c r="G7" s="1029"/>
      <c r="H7" s="1030"/>
      <c r="I7" s="1030"/>
      <c r="J7" s="1030"/>
      <c r="K7" s="1031"/>
      <c r="M7" s="913"/>
    </row>
    <row r="8" spans="1:14" s="1032" customFormat="1" ht="15" customHeight="1" x14ac:dyDescent="0.25">
      <c r="A8" s="1024">
        <v>3</v>
      </c>
      <c r="B8" s="1025"/>
      <c r="C8" s="1026"/>
      <c r="D8" s="1027"/>
      <c r="E8" s="1028"/>
      <c r="F8" s="1026"/>
      <c r="G8" s="1029"/>
      <c r="H8" s="1030"/>
      <c r="I8" s="1030"/>
      <c r="J8" s="1030"/>
      <c r="K8" s="1031"/>
      <c r="M8" s="913"/>
    </row>
    <row r="9" spans="1:14" s="1032" customFormat="1" ht="15" customHeight="1" x14ac:dyDescent="0.25">
      <c r="A9" s="1024">
        <v>4</v>
      </c>
      <c r="B9" s="1025"/>
      <c r="C9" s="1026"/>
      <c r="D9" s="1027"/>
      <c r="E9" s="1028"/>
      <c r="F9" s="1026"/>
      <c r="G9" s="1029"/>
      <c r="H9" s="1030"/>
      <c r="I9" s="1030"/>
      <c r="J9" s="1030"/>
      <c r="K9" s="1031"/>
      <c r="M9" s="913"/>
    </row>
    <row r="10" spans="1:14" s="1032" customFormat="1" ht="15" customHeight="1" x14ac:dyDescent="0.25">
      <c r="A10" s="1024">
        <v>5</v>
      </c>
      <c r="B10" s="1025"/>
      <c r="C10" s="1026"/>
      <c r="D10" s="1027"/>
      <c r="E10" s="1028"/>
      <c r="F10" s="1026"/>
      <c r="G10" s="1029"/>
      <c r="H10" s="1030"/>
      <c r="I10" s="1030"/>
      <c r="J10" s="1030"/>
      <c r="K10" s="1031"/>
      <c r="M10" s="913"/>
    </row>
    <row r="11" spans="1:14" s="1032" customFormat="1" ht="15" customHeight="1" x14ac:dyDescent="0.25">
      <c r="A11" s="1024">
        <v>6</v>
      </c>
      <c r="B11" s="1025"/>
      <c r="C11" s="1026"/>
      <c r="D11" s="1027"/>
      <c r="E11" s="1028"/>
      <c r="F11" s="1026"/>
      <c r="G11" s="1029"/>
      <c r="H11" s="1030"/>
      <c r="I11" s="1030"/>
      <c r="J11" s="1030"/>
      <c r="K11" s="1031"/>
      <c r="M11" s="913"/>
    </row>
    <row r="12" spans="1:14" s="1032" customFormat="1" ht="15" customHeight="1" x14ac:dyDescent="0.25">
      <c r="A12" s="1024">
        <v>7</v>
      </c>
      <c r="B12" s="1025"/>
      <c r="C12" s="1026"/>
      <c r="D12" s="1027"/>
      <c r="E12" s="1028"/>
      <c r="F12" s="1026"/>
      <c r="G12" s="1029"/>
      <c r="H12" s="1030"/>
      <c r="I12" s="1030"/>
      <c r="J12" s="1030"/>
      <c r="K12" s="1031"/>
      <c r="M12" s="913"/>
    </row>
    <row r="13" spans="1:14" s="1032" customFormat="1" ht="15" customHeight="1" x14ac:dyDescent="0.25">
      <c r="A13" s="1024">
        <v>8</v>
      </c>
      <c r="B13" s="1025"/>
      <c r="C13" s="1026"/>
      <c r="D13" s="1027"/>
      <c r="E13" s="1028"/>
      <c r="F13" s="1026"/>
      <c r="G13" s="1029"/>
      <c r="H13" s="1030"/>
      <c r="I13" s="1030"/>
      <c r="J13" s="1030"/>
      <c r="K13" s="1031"/>
      <c r="M13" s="913"/>
    </row>
    <row r="14" spans="1:14" s="1032" customFormat="1" ht="15" customHeight="1" x14ac:dyDescent="0.25">
      <c r="A14" s="1024">
        <v>9</v>
      </c>
      <c r="B14" s="1025"/>
      <c r="C14" s="1026"/>
      <c r="D14" s="1027"/>
      <c r="E14" s="1028"/>
      <c r="F14" s="1026"/>
      <c r="G14" s="1029"/>
      <c r="H14" s="1030"/>
      <c r="I14" s="1030"/>
      <c r="J14" s="1030"/>
      <c r="K14" s="1031"/>
      <c r="M14" s="913"/>
    </row>
    <row r="15" spans="1:14" s="1032" customFormat="1" ht="15" customHeight="1" x14ac:dyDescent="0.25">
      <c r="A15" s="1024">
        <v>10</v>
      </c>
      <c r="B15" s="1025"/>
      <c r="C15" s="1026"/>
      <c r="D15" s="1033"/>
      <c r="E15" s="1028"/>
      <c r="F15" s="1026"/>
      <c r="G15" s="1034"/>
      <c r="H15" s="1030"/>
      <c r="I15" s="1030"/>
      <c r="J15" s="1030"/>
      <c r="K15" s="1031"/>
    </row>
    <row r="16" spans="1:14" s="1032" customFormat="1" ht="15" customHeight="1" thickBot="1" x14ac:dyDescent="0.3">
      <c r="A16" s="1035"/>
      <c r="B16" s="1036"/>
      <c r="C16" s="1037"/>
      <c r="D16" s="1038"/>
      <c r="E16" s="1028"/>
      <c r="F16" s="1026"/>
      <c r="G16" s="1039"/>
      <c r="H16" s="1030"/>
      <c r="I16" s="1040"/>
      <c r="J16" s="1040"/>
      <c r="K16" s="1040"/>
      <c r="L16" s="1040"/>
      <c r="M16" s="1041"/>
      <c r="N16" s="1040"/>
    </row>
    <row r="17" spans="1:11" s="1032" customFormat="1" ht="15" customHeight="1" thickBot="1" x14ac:dyDescent="0.3">
      <c r="A17" s="1042"/>
      <c r="B17" s="1043" t="s">
        <v>1074</v>
      </c>
      <c r="C17" s="1044"/>
      <c r="D17" s="1045">
        <f>SUM(D6:D16)</f>
        <v>0</v>
      </c>
      <c r="E17" s="1044"/>
      <c r="F17" s="1044">
        <f>SUM(F6:F16)</f>
        <v>0</v>
      </c>
      <c r="G17" s="1044"/>
      <c r="H17" s="1030"/>
      <c r="I17" s="1030"/>
      <c r="J17" s="1030"/>
      <c r="K17" s="1031"/>
    </row>
    <row r="21" spans="1:11" x14ac:dyDescent="0.3">
      <c r="A21" s="19"/>
      <c r="B21" s="1269" t="s">
        <v>40</v>
      </c>
      <c r="C21" s="1270"/>
      <c r="D21" s="1271"/>
    </row>
    <row r="22" spans="1:11" x14ac:dyDescent="0.3">
      <c r="A22" s="21">
        <v>1</v>
      </c>
      <c r="B22" s="1294"/>
      <c r="C22" s="1295"/>
      <c r="D22" s="1296"/>
    </row>
    <row r="23" spans="1:11" x14ac:dyDescent="0.3">
      <c r="A23" s="22">
        <v>2</v>
      </c>
      <c r="B23" s="1291"/>
      <c r="C23" s="1292"/>
      <c r="D23" s="1293"/>
    </row>
    <row r="24" spans="1:11" x14ac:dyDescent="0.3">
      <c r="A24" s="22">
        <v>3</v>
      </c>
      <c r="B24" s="1291"/>
      <c r="C24" s="1292"/>
      <c r="D24" s="1293"/>
    </row>
    <row r="25" spans="1:11" x14ac:dyDescent="0.3">
      <c r="A25" s="22">
        <v>4</v>
      </c>
      <c r="B25" s="1291"/>
      <c r="C25" s="1292"/>
      <c r="D25" s="1293"/>
    </row>
    <row r="26" spans="1:11" x14ac:dyDescent="0.3">
      <c r="A26" s="22">
        <v>5</v>
      </c>
      <c r="B26" s="1291"/>
      <c r="C26" s="1292"/>
      <c r="D26" s="1293"/>
    </row>
    <row r="27" spans="1:11" x14ac:dyDescent="0.3">
      <c r="A27" s="22">
        <v>6</v>
      </c>
      <c r="B27" s="1291"/>
      <c r="C27" s="1292"/>
      <c r="D27" s="1293"/>
    </row>
    <row r="28" spans="1:11" x14ac:dyDescent="0.3">
      <c r="A28" s="22">
        <v>7</v>
      </c>
      <c r="B28" s="1294"/>
      <c r="C28" s="1295"/>
      <c r="D28" s="1296"/>
    </row>
    <row r="29" spans="1:11" x14ac:dyDescent="0.3">
      <c r="A29" s="22">
        <v>8</v>
      </c>
      <c r="B29" s="1291"/>
      <c r="C29" s="1292"/>
      <c r="D29" s="1293"/>
    </row>
    <row r="30" spans="1:11" x14ac:dyDescent="0.3">
      <c r="A30" s="22">
        <v>9</v>
      </c>
      <c r="B30" s="1291"/>
      <c r="C30" s="1292"/>
      <c r="D30" s="1293"/>
    </row>
    <row r="31" spans="1:11" x14ac:dyDescent="0.3">
      <c r="A31" s="22">
        <v>10</v>
      </c>
      <c r="B31" s="1291"/>
      <c r="C31" s="1292"/>
      <c r="D31" s="1293"/>
    </row>
  </sheetData>
  <mergeCells count="15">
    <mergeCell ref="B29:D29"/>
    <mergeCell ref="B30:D30"/>
    <mergeCell ref="B31:D31"/>
    <mergeCell ref="B23:D23"/>
    <mergeCell ref="B24:D24"/>
    <mergeCell ref="B25:D25"/>
    <mergeCell ref="B26:D26"/>
    <mergeCell ref="B27:D27"/>
    <mergeCell ref="B28:D28"/>
    <mergeCell ref="B22:D22"/>
    <mergeCell ref="A1:G1"/>
    <mergeCell ref="B2:G2"/>
    <mergeCell ref="A3:G3"/>
    <mergeCell ref="B4:G4"/>
    <mergeCell ref="B21:D21"/>
  </mergeCell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61802-D50B-4BAD-8339-252299B8567E}">
  <dimension ref="A1:AA73"/>
  <sheetViews>
    <sheetView zoomScale="90" zoomScaleNormal="90" zoomScalePageLayoutView="85" workbookViewId="0">
      <pane xSplit="2" ySplit="4" topLeftCell="C5" activePane="bottomRight" state="frozen"/>
      <selection pane="topRight" activeCell="R31" sqref="R31"/>
      <selection pane="bottomLeft" activeCell="R31" sqref="R31"/>
      <selection pane="bottomRight" activeCell="G20" sqref="G20"/>
    </sheetView>
  </sheetViews>
  <sheetFormatPr defaultColWidth="9.140625" defaultRowHeight="13.5" x14ac:dyDescent="0.25"/>
  <cols>
    <col min="1" max="1" width="3.7109375" style="61" customWidth="1"/>
    <col min="2" max="2" width="60.7109375" style="105" customWidth="1"/>
    <col min="3" max="4" width="13.7109375" style="105" customWidth="1"/>
    <col min="5" max="6" width="14.7109375" style="1053" customWidth="1"/>
    <col min="7" max="13" width="14.7109375" style="105" customWidth="1"/>
    <col min="14" max="14" width="15.7109375" style="105" customWidth="1"/>
    <col min="15" max="15" width="2.7109375" style="105" customWidth="1"/>
    <col min="16" max="16" width="9.140625" style="105"/>
    <col min="17" max="24" width="12.28515625" style="105" customWidth="1"/>
    <col min="25" max="25" width="19" style="105" customWidth="1"/>
    <col min="26" max="26" width="11.28515625" style="105" bestFit="1" customWidth="1"/>
    <col min="27" max="114" width="9.140625" style="105"/>
    <col min="115" max="115" width="10.85546875" style="105" bestFit="1" customWidth="1"/>
    <col min="116" max="16384" width="9.140625" style="105"/>
  </cols>
  <sheetData>
    <row r="1" spans="1:27" ht="20.100000000000001" customHeight="1" x14ac:dyDescent="0.25">
      <c r="B1" s="1315" t="s">
        <v>1350</v>
      </c>
      <c r="C1" s="1315"/>
      <c r="D1" s="1315"/>
      <c r="E1" s="1315"/>
      <c r="F1" s="1315"/>
      <c r="G1" s="1315"/>
      <c r="H1" s="1315"/>
      <c r="I1" s="1315"/>
      <c r="J1" s="1315"/>
      <c r="K1" s="1315"/>
      <c r="L1" s="1315"/>
      <c r="M1" s="1315"/>
      <c r="N1" s="1315"/>
    </row>
    <row r="2" spans="1:27" ht="20.100000000000001" customHeight="1" x14ac:dyDescent="0.25">
      <c r="B2" s="1315" t="s">
        <v>1351</v>
      </c>
      <c r="C2" s="1315"/>
      <c r="D2" s="1315"/>
      <c r="E2" s="1315"/>
      <c r="F2" s="1315"/>
      <c r="G2" s="1315"/>
      <c r="H2" s="1315"/>
      <c r="I2" s="1315"/>
      <c r="J2" s="1315"/>
      <c r="K2" s="1315"/>
      <c r="L2" s="1315"/>
      <c r="M2" s="1315"/>
      <c r="N2" s="1315"/>
    </row>
    <row r="3" spans="1:27" ht="24.95" customHeight="1" thickBot="1" x14ac:dyDescent="0.3">
      <c r="B3" s="1317"/>
      <c r="C3" s="1317"/>
      <c r="D3" s="1317"/>
      <c r="E3" s="1317"/>
      <c r="F3" s="1317"/>
      <c r="G3" s="1317"/>
      <c r="H3" s="1317"/>
      <c r="I3" s="1317"/>
      <c r="J3" s="1317"/>
      <c r="K3" s="1317"/>
      <c r="L3" s="1317"/>
      <c r="M3" s="1317"/>
      <c r="N3" s="1317"/>
    </row>
    <row r="4" spans="1:27" s="106" customFormat="1" ht="57" x14ac:dyDescent="0.2">
      <c r="A4" s="107"/>
      <c r="B4" s="1047" t="s">
        <v>1077</v>
      </c>
      <c r="C4" s="350" t="s">
        <v>1078</v>
      </c>
      <c r="D4" s="350" t="s">
        <v>207</v>
      </c>
      <c r="E4" s="1048" t="s">
        <v>208</v>
      </c>
      <c r="F4" s="1207" t="s">
        <v>968</v>
      </c>
      <c r="G4" s="352" t="s">
        <v>6</v>
      </c>
      <c r="H4" s="352" t="s">
        <v>7</v>
      </c>
      <c r="I4" s="352" t="s">
        <v>8</v>
      </c>
      <c r="J4" s="352" t="s">
        <v>9</v>
      </c>
      <c r="K4" s="352" t="s">
        <v>10</v>
      </c>
      <c r="L4" s="352" t="s">
        <v>11</v>
      </c>
      <c r="M4" s="352" t="s">
        <v>12</v>
      </c>
      <c r="N4" s="353" t="s">
        <v>1352</v>
      </c>
    </row>
    <row r="5" spans="1:27" ht="14.25" customHeight="1" x14ac:dyDescent="0.25">
      <c r="B5" s="369"/>
      <c r="C5" s="203"/>
      <c r="D5" s="192"/>
      <c r="E5" s="863"/>
      <c r="F5" s="863"/>
      <c r="G5" s="191"/>
      <c r="H5" s="191"/>
      <c r="I5" s="191"/>
      <c r="J5" s="191"/>
      <c r="K5" s="191"/>
      <c r="L5" s="191"/>
      <c r="M5" s="191"/>
      <c r="N5" s="370"/>
    </row>
    <row r="6" spans="1:27" ht="14.25" customHeight="1" x14ac:dyDescent="0.25">
      <c r="B6" s="356" t="s">
        <v>1080</v>
      </c>
      <c r="C6" s="199"/>
      <c r="D6" s="187"/>
      <c r="E6" s="864"/>
      <c r="F6" s="871"/>
      <c r="G6" s="189"/>
      <c r="H6" s="189"/>
      <c r="I6" s="189"/>
      <c r="J6" s="189"/>
      <c r="K6" s="189"/>
      <c r="L6" s="189"/>
      <c r="M6" s="189"/>
      <c r="N6" s="363"/>
    </row>
    <row r="7" spans="1:27" ht="14.25" customHeight="1" x14ac:dyDescent="0.25">
      <c r="B7" s="358" t="s">
        <v>257</v>
      </c>
      <c r="C7" s="198"/>
      <c r="D7" s="195">
        <v>0</v>
      </c>
      <c r="E7" s="866">
        <f t="shared" ref="E7:E9" si="0">C7*D7</f>
        <v>0</v>
      </c>
      <c r="F7" s="1049">
        <v>0</v>
      </c>
      <c r="G7" s="394">
        <f>$E7</f>
        <v>0</v>
      </c>
      <c r="H7" s="394">
        <f>G7*(1+$F7)</f>
        <v>0</v>
      </c>
      <c r="I7" s="394">
        <f t="shared" ref="I7:L7" si="1">H7*(1+$F7)</f>
        <v>0</v>
      </c>
      <c r="J7" s="394">
        <f t="shared" si="1"/>
        <v>0</v>
      </c>
      <c r="K7" s="394">
        <f t="shared" si="1"/>
        <v>0</v>
      </c>
      <c r="L7" s="394">
        <f t="shared" si="1"/>
        <v>0</v>
      </c>
      <c r="M7" s="394">
        <v>0</v>
      </c>
      <c r="N7" s="393">
        <f>SUM(G7:M7)</f>
        <v>0</v>
      </c>
    </row>
    <row r="8" spans="1:27" ht="14.25" customHeight="1" x14ac:dyDescent="0.25">
      <c r="B8" s="358" t="s">
        <v>258</v>
      </c>
      <c r="C8" s="198"/>
      <c r="D8" s="195">
        <v>0</v>
      </c>
      <c r="E8" s="866">
        <f t="shared" si="0"/>
        <v>0</v>
      </c>
      <c r="F8" s="1049">
        <v>0</v>
      </c>
      <c r="G8" s="394">
        <f t="shared" ref="G8:G9" si="2">$E8</f>
        <v>0</v>
      </c>
      <c r="H8" s="394">
        <f t="shared" ref="H8:L9" si="3">G8*(1+$F8)</f>
        <v>0</v>
      </c>
      <c r="I8" s="394">
        <f t="shared" si="3"/>
        <v>0</v>
      </c>
      <c r="J8" s="394">
        <f t="shared" si="3"/>
        <v>0</v>
      </c>
      <c r="K8" s="394">
        <f t="shared" si="3"/>
        <v>0</v>
      </c>
      <c r="L8" s="394">
        <f t="shared" si="3"/>
        <v>0</v>
      </c>
      <c r="M8" s="394">
        <v>0</v>
      </c>
      <c r="N8" s="393">
        <f t="shared" ref="N8:N10" si="4">SUM(G8:M8)</f>
        <v>0</v>
      </c>
    </row>
    <row r="9" spans="1:27" ht="14.25" customHeight="1" x14ac:dyDescent="0.25">
      <c r="B9" s="358" t="s">
        <v>259</v>
      </c>
      <c r="C9" s="198"/>
      <c r="D9" s="195">
        <v>0</v>
      </c>
      <c r="E9" s="866">
        <f t="shared" si="0"/>
        <v>0</v>
      </c>
      <c r="F9" s="1049">
        <v>0</v>
      </c>
      <c r="G9" s="394">
        <f t="shared" si="2"/>
        <v>0</v>
      </c>
      <c r="H9" s="394">
        <f t="shared" si="3"/>
        <v>0</v>
      </c>
      <c r="I9" s="394">
        <f t="shared" si="3"/>
        <v>0</v>
      </c>
      <c r="J9" s="394">
        <f t="shared" si="3"/>
        <v>0</v>
      </c>
      <c r="K9" s="394">
        <f t="shared" si="3"/>
        <v>0</v>
      </c>
      <c r="L9" s="394">
        <f t="shared" si="3"/>
        <v>0</v>
      </c>
      <c r="M9" s="394">
        <v>0</v>
      </c>
      <c r="N9" s="393">
        <f t="shared" si="4"/>
        <v>0</v>
      </c>
    </row>
    <row r="10" spans="1:27" ht="14.25" customHeight="1" x14ac:dyDescent="0.25">
      <c r="B10" s="359" t="s">
        <v>1081</v>
      </c>
      <c r="C10" s="199">
        <f>SUM(C7:C9)</f>
        <v>0</v>
      </c>
      <c r="D10" s="196"/>
      <c r="E10" s="864">
        <f t="shared" ref="E10" si="5">SUM(E7:E9)</f>
        <v>0</v>
      </c>
      <c r="F10" s="1049"/>
      <c r="G10" s="394">
        <f>SUM(G7:G9)</f>
        <v>0</v>
      </c>
      <c r="H10" s="394">
        <f t="shared" ref="H10:L10" si="6">SUM(H7:H9)</f>
        <v>0</v>
      </c>
      <c r="I10" s="394">
        <f t="shared" si="6"/>
        <v>0</v>
      </c>
      <c r="J10" s="394">
        <f t="shared" si="6"/>
        <v>0</v>
      </c>
      <c r="K10" s="394">
        <f t="shared" si="6"/>
        <v>0</v>
      </c>
      <c r="L10" s="394">
        <f t="shared" si="6"/>
        <v>0</v>
      </c>
      <c r="M10" s="394">
        <v>0</v>
      </c>
      <c r="N10" s="393">
        <f t="shared" si="4"/>
        <v>0</v>
      </c>
    </row>
    <row r="11" spans="1:27" ht="14.25" customHeight="1" x14ac:dyDescent="0.25">
      <c r="B11" s="372"/>
      <c r="C11" s="340"/>
      <c r="D11" s="341"/>
      <c r="E11" s="1050"/>
      <c r="F11" s="1050"/>
      <c r="G11" s="343"/>
      <c r="H11" s="343"/>
      <c r="I11" s="343"/>
      <c r="J11" s="343"/>
      <c r="K11" s="343"/>
      <c r="L11" s="343"/>
      <c r="M11" s="343"/>
      <c r="N11" s="373"/>
      <c r="O11" s="109"/>
      <c r="Y11" s="110"/>
      <c r="Z11" s="110"/>
      <c r="AA11" s="111"/>
    </row>
    <row r="12" spans="1:27" ht="14.25" customHeight="1" x14ac:dyDescent="0.25">
      <c r="B12" s="374" t="s">
        <v>1353</v>
      </c>
      <c r="C12" s="344"/>
      <c r="D12" s="345"/>
      <c r="E12" s="1051"/>
      <c r="F12" s="1051"/>
      <c r="G12" s="347"/>
      <c r="H12" s="348"/>
      <c r="I12" s="208"/>
      <c r="J12" s="208"/>
      <c r="K12" s="208"/>
      <c r="L12" s="208"/>
      <c r="M12" s="208"/>
      <c r="N12" s="360"/>
    </row>
    <row r="13" spans="1:27" ht="14.25" customHeight="1" x14ac:dyDescent="0.25">
      <c r="B13" s="358" t="s">
        <v>257</v>
      </c>
      <c r="C13" s="198"/>
      <c r="D13" s="195">
        <v>0</v>
      </c>
      <c r="E13" s="866">
        <f t="shared" ref="E13:E15" si="7">C13*D13</f>
        <v>0</v>
      </c>
      <c r="F13" s="1049">
        <v>0</v>
      </c>
      <c r="G13" s="394">
        <f>$E13</f>
        <v>0</v>
      </c>
      <c r="H13" s="394">
        <f>G13*(1+$F13)</f>
        <v>0</v>
      </c>
      <c r="I13" s="394">
        <f t="shared" ref="I13:L15" si="8">H13*(1+$F13)</f>
        <v>0</v>
      </c>
      <c r="J13" s="394">
        <f t="shared" si="8"/>
        <v>0</v>
      </c>
      <c r="K13" s="394">
        <f t="shared" si="8"/>
        <v>0</v>
      </c>
      <c r="L13" s="394">
        <f t="shared" si="8"/>
        <v>0</v>
      </c>
      <c r="M13" s="394">
        <v>0</v>
      </c>
      <c r="N13" s="393">
        <f>SUM(G13:M13)</f>
        <v>0</v>
      </c>
    </row>
    <row r="14" spans="1:27" ht="14.25" customHeight="1" x14ac:dyDescent="0.25">
      <c r="B14" s="358" t="s">
        <v>258</v>
      </c>
      <c r="C14" s="198"/>
      <c r="D14" s="195">
        <v>0</v>
      </c>
      <c r="E14" s="866">
        <f t="shared" si="7"/>
        <v>0</v>
      </c>
      <c r="F14" s="1049">
        <v>0</v>
      </c>
      <c r="G14" s="394">
        <f t="shared" ref="G14:G15" si="9">$E14</f>
        <v>0</v>
      </c>
      <c r="H14" s="394">
        <f t="shared" ref="H14:H15" si="10">G14*(1+$F14)</f>
        <v>0</v>
      </c>
      <c r="I14" s="394">
        <f t="shared" si="8"/>
        <v>0</v>
      </c>
      <c r="J14" s="394">
        <f t="shared" si="8"/>
        <v>0</v>
      </c>
      <c r="K14" s="394">
        <f t="shared" si="8"/>
        <v>0</v>
      </c>
      <c r="L14" s="394">
        <f t="shared" si="8"/>
        <v>0</v>
      </c>
      <c r="M14" s="394">
        <v>0</v>
      </c>
      <c r="N14" s="393">
        <f t="shared" ref="N14:N16" si="11">SUM(G14:M14)</f>
        <v>0</v>
      </c>
    </row>
    <row r="15" spans="1:27" ht="14.25" customHeight="1" x14ac:dyDescent="0.25">
      <c r="B15" s="358" t="s">
        <v>259</v>
      </c>
      <c r="C15" s="198"/>
      <c r="D15" s="195">
        <v>0</v>
      </c>
      <c r="E15" s="866">
        <f t="shared" si="7"/>
        <v>0</v>
      </c>
      <c r="F15" s="1049">
        <v>0</v>
      </c>
      <c r="G15" s="394">
        <f t="shared" si="9"/>
        <v>0</v>
      </c>
      <c r="H15" s="394">
        <f t="shared" si="10"/>
        <v>0</v>
      </c>
      <c r="I15" s="394">
        <f t="shared" si="8"/>
        <v>0</v>
      </c>
      <c r="J15" s="394">
        <f t="shared" si="8"/>
        <v>0</v>
      </c>
      <c r="K15" s="394">
        <f t="shared" si="8"/>
        <v>0</v>
      </c>
      <c r="L15" s="394">
        <f t="shared" si="8"/>
        <v>0</v>
      </c>
      <c r="M15" s="394">
        <v>0</v>
      </c>
      <c r="N15" s="393">
        <f t="shared" si="11"/>
        <v>0</v>
      </c>
    </row>
    <row r="16" spans="1:27" ht="14.25" customHeight="1" x14ac:dyDescent="0.25">
      <c r="B16" s="359" t="s">
        <v>1354</v>
      </c>
      <c r="C16" s="199">
        <f>SUM(C13:C15)</f>
        <v>0</v>
      </c>
      <c r="D16" s="196"/>
      <c r="E16" s="864">
        <f t="shared" ref="E16" si="12">SUM(E13:E15)</f>
        <v>0</v>
      </c>
      <c r="F16" s="1049"/>
      <c r="G16" s="394">
        <f>SUM(G13:G15)</f>
        <v>0</v>
      </c>
      <c r="H16" s="394">
        <f t="shared" ref="H16:L16" si="13">SUM(H13:H15)</f>
        <v>0</v>
      </c>
      <c r="I16" s="394">
        <f t="shared" si="13"/>
        <v>0</v>
      </c>
      <c r="J16" s="394">
        <f t="shared" si="13"/>
        <v>0</v>
      </c>
      <c r="K16" s="394">
        <f t="shared" si="13"/>
        <v>0</v>
      </c>
      <c r="L16" s="394">
        <f t="shared" si="13"/>
        <v>0</v>
      </c>
      <c r="M16" s="394">
        <v>0</v>
      </c>
      <c r="N16" s="393">
        <f t="shared" si="11"/>
        <v>0</v>
      </c>
    </row>
    <row r="17" spans="1:26" ht="14.25" customHeight="1" x14ac:dyDescent="0.25">
      <c r="B17" s="375"/>
      <c r="C17" s="204"/>
      <c r="D17" s="186"/>
      <c r="E17" s="876"/>
      <c r="F17" s="876"/>
      <c r="G17" s="210"/>
      <c r="H17" s="210"/>
      <c r="I17" s="210"/>
      <c r="J17" s="210"/>
      <c r="K17" s="210"/>
      <c r="L17" s="210"/>
      <c r="M17" s="210"/>
      <c r="N17" s="366"/>
      <c r="Y17" s="110"/>
      <c r="Z17" s="110"/>
    </row>
    <row r="18" spans="1:26" ht="14.25" customHeight="1" x14ac:dyDescent="0.25">
      <c r="B18" s="374" t="s">
        <v>1084</v>
      </c>
      <c r="C18" s="344"/>
      <c r="D18" s="345"/>
      <c r="E18" s="1051"/>
      <c r="F18" s="1051"/>
      <c r="G18" s="347"/>
      <c r="H18" s="348"/>
      <c r="I18" s="208"/>
      <c r="J18" s="208"/>
      <c r="K18" s="208"/>
      <c r="L18" s="208"/>
      <c r="M18" s="208"/>
      <c r="N18" s="360"/>
      <c r="Y18" s="110"/>
      <c r="Z18" s="110"/>
    </row>
    <row r="19" spans="1:26" ht="14.25" customHeight="1" x14ac:dyDescent="0.25">
      <c r="B19" s="358" t="s">
        <v>257</v>
      </c>
      <c r="C19" s="198"/>
      <c r="D19" s="195">
        <v>0</v>
      </c>
      <c r="E19" s="866">
        <f t="shared" ref="E19:E21" si="14">C19*D19</f>
        <v>0</v>
      </c>
      <c r="F19" s="1049">
        <v>0</v>
      </c>
      <c r="G19" s="394">
        <f>$E19</f>
        <v>0</v>
      </c>
      <c r="H19" s="394">
        <f>G19*(1+$F19)</f>
        <v>0</v>
      </c>
      <c r="I19" s="394">
        <f t="shared" ref="I19:L21" si="15">H19*(1+$F19)</f>
        <v>0</v>
      </c>
      <c r="J19" s="394">
        <f t="shared" si="15"/>
        <v>0</v>
      </c>
      <c r="K19" s="394">
        <f t="shared" si="15"/>
        <v>0</v>
      </c>
      <c r="L19" s="394">
        <f t="shared" si="15"/>
        <v>0</v>
      </c>
      <c r="M19" s="394">
        <v>0</v>
      </c>
      <c r="N19" s="393">
        <f>SUM(G19:M19)</f>
        <v>0</v>
      </c>
      <c r="Y19" s="110"/>
      <c r="Z19" s="110"/>
    </row>
    <row r="20" spans="1:26" ht="14.25" customHeight="1" x14ac:dyDescent="0.25">
      <c r="B20" s="358" t="s">
        <v>258</v>
      </c>
      <c r="C20" s="198"/>
      <c r="D20" s="195">
        <v>0</v>
      </c>
      <c r="E20" s="866">
        <f t="shared" si="14"/>
        <v>0</v>
      </c>
      <c r="F20" s="1049">
        <v>0</v>
      </c>
      <c r="G20" s="394">
        <f t="shared" ref="G20:G21" si="16">$E20</f>
        <v>0</v>
      </c>
      <c r="H20" s="394">
        <f t="shared" ref="H20:H21" si="17">G20*(1+$F20)</f>
        <v>0</v>
      </c>
      <c r="I20" s="394">
        <f t="shared" si="15"/>
        <v>0</v>
      </c>
      <c r="J20" s="394">
        <f t="shared" si="15"/>
        <v>0</v>
      </c>
      <c r="K20" s="394">
        <f t="shared" si="15"/>
        <v>0</v>
      </c>
      <c r="L20" s="394">
        <f t="shared" si="15"/>
        <v>0</v>
      </c>
      <c r="M20" s="394">
        <v>0</v>
      </c>
      <c r="N20" s="393">
        <f t="shared" ref="N20:N22" si="18">SUM(G20:M20)</f>
        <v>0</v>
      </c>
      <c r="Y20" s="110"/>
      <c r="Z20" s="110"/>
    </row>
    <row r="21" spans="1:26" ht="14.25" customHeight="1" x14ac:dyDescent="0.25">
      <c r="B21" s="358" t="s">
        <v>259</v>
      </c>
      <c r="C21" s="198"/>
      <c r="D21" s="195">
        <v>0</v>
      </c>
      <c r="E21" s="866">
        <f t="shared" si="14"/>
        <v>0</v>
      </c>
      <c r="F21" s="1049">
        <v>0</v>
      </c>
      <c r="G21" s="394">
        <f t="shared" si="16"/>
        <v>0</v>
      </c>
      <c r="H21" s="394">
        <f t="shared" si="17"/>
        <v>0</v>
      </c>
      <c r="I21" s="394">
        <f t="shared" si="15"/>
        <v>0</v>
      </c>
      <c r="J21" s="394">
        <f t="shared" si="15"/>
        <v>0</v>
      </c>
      <c r="K21" s="394">
        <f t="shared" si="15"/>
        <v>0</v>
      </c>
      <c r="L21" s="394">
        <f t="shared" si="15"/>
        <v>0</v>
      </c>
      <c r="M21" s="394">
        <v>0</v>
      </c>
      <c r="N21" s="393">
        <f t="shared" si="18"/>
        <v>0</v>
      </c>
      <c r="Y21" s="110"/>
      <c r="Z21" s="110"/>
    </row>
    <row r="22" spans="1:26" ht="14.25" customHeight="1" x14ac:dyDescent="0.25">
      <c r="B22" s="359" t="s">
        <v>1085</v>
      </c>
      <c r="C22" s="199">
        <f>SUM(C19:C21)</f>
        <v>0</v>
      </c>
      <c r="D22" s="196"/>
      <c r="E22" s="864">
        <f t="shared" ref="E22" si="19">SUM(E19:E21)</f>
        <v>0</v>
      </c>
      <c r="F22" s="1049"/>
      <c r="G22" s="394">
        <f>SUM(G19:G21)</f>
        <v>0</v>
      </c>
      <c r="H22" s="394">
        <f t="shared" ref="H22:L22" si="20">SUM(H19:H21)</f>
        <v>0</v>
      </c>
      <c r="I22" s="394">
        <f t="shared" si="20"/>
        <v>0</v>
      </c>
      <c r="J22" s="394">
        <f t="shared" si="20"/>
        <v>0</v>
      </c>
      <c r="K22" s="394">
        <f t="shared" si="20"/>
        <v>0</v>
      </c>
      <c r="L22" s="394">
        <f t="shared" si="20"/>
        <v>0</v>
      </c>
      <c r="M22" s="394">
        <v>0</v>
      </c>
      <c r="N22" s="393">
        <f t="shared" si="18"/>
        <v>0</v>
      </c>
      <c r="Y22" s="110"/>
      <c r="Z22" s="110"/>
    </row>
    <row r="23" spans="1:26" ht="14.25" customHeight="1" x14ac:dyDescent="0.25">
      <c r="B23" s="375"/>
      <c r="C23" s="204"/>
      <c r="D23" s="186"/>
      <c r="E23" s="876"/>
      <c r="F23" s="876"/>
      <c r="G23" s="395"/>
      <c r="H23" s="395"/>
      <c r="I23" s="395"/>
      <c r="J23" s="395"/>
      <c r="K23" s="395"/>
      <c r="L23" s="395"/>
      <c r="M23" s="395"/>
      <c r="N23" s="396"/>
      <c r="Y23" s="110"/>
      <c r="Z23" s="110"/>
    </row>
    <row r="24" spans="1:26" ht="14.25" customHeight="1" thickBot="1" x14ac:dyDescent="0.3">
      <c r="B24" s="376" t="s">
        <v>1086</v>
      </c>
      <c r="C24" s="377"/>
      <c r="D24" s="378"/>
      <c r="E24" s="877">
        <f>SUM(E10,E16,E22)</f>
        <v>0</v>
      </c>
      <c r="F24" s="877"/>
      <c r="G24" s="877">
        <f t="shared" ref="G24:N24" si="21">SUM(G10,G16,G22)</f>
        <v>0</v>
      </c>
      <c r="H24" s="877">
        <f t="shared" si="21"/>
        <v>0</v>
      </c>
      <c r="I24" s="877">
        <f t="shared" si="21"/>
        <v>0</v>
      </c>
      <c r="J24" s="877">
        <f t="shared" si="21"/>
        <v>0</v>
      </c>
      <c r="K24" s="877">
        <f t="shared" si="21"/>
        <v>0</v>
      </c>
      <c r="L24" s="877">
        <f t="shared" si="21"/>
        <v>0</v>
      </c>
      <c r="M24" s="877">
        <f t="shared" si="21"/>
        <v>0</v>
      </c>
      <c r="N24" s="877">
        <f t="shared" si="21"/>
        <v>0</v>
      </c>
      <c r="Q24" s="106"/>
      <c r="R24" s="106"/>
      <c r="S24" s="106"/>
      <c r="T24" s="106"/>
      <c r="U24" s="106"/>
      <c r="V24" s="106"/>
      <c r="W24" s="106"/>
      <c r="X24" s="106"/>
      <c r="Y24" s="110"/>
      <c r="Z24" s="110"/>
    </row>
    <row r="25" spans="1:26" x14ac:dyDescent="0.25">
      <c r="B25" s="171"/>
      <c r="C25" s="171"/>
      <c r="D25" s="171"/>
      <c r="E25" s="1052"/>
      <c r="F25" s="1052"/>
      <c r="G25" s="112"/>
      <c r="H25" s="112"/>
      <c r="I25" s="112"/>
      <c r="J25" s="112"/>
      <c r="K25" s="112"/>
      <c r="L25" s="112"/>
      <c r="M25" s="112"/>
      <c r="N25" s="112"/>
      <c r="Q25" s="106"/>
      <c r="R25" s="106"/>
      <c r="S25" s="106"/>
      <c r="T25" s="106"/>
      <c r="U25" s="106"/>
      <c r="V25" s="106"/>
      <c r="W25" s="106"/>
      <c r="X25" s="106"/>
      <c r="Y25" s="110"/>
      <c r="Z25" s="110"/>
    </row>
    <row r="26" spans="1:26" x14ac:dyDescent="0.25">
      <c r="N26" s="113"/>
    </row>
    <row r="27" spans="1:26" ht="20.100000000000001" customHeight="1" x14ac:dyDescent="0.25">
      <c r="B27" s="1279" t="s">
        <v>40</v>
      </c>
      <c r="C27" s="1316"/>
      <c r="D27" s="1316"/>
      <c r="E27" s="1316"/>
      <c r="F27" s="1316"/>
      <c r="G27" s="1316"/>
      <c r="H27" s="1316"/>
      <c r="I27" s="1316"/>
      <c r="J27" s="1316"/>
      <c r="K27" s="1316"/>
      <c r="L27" s="1316"/>
      <c r="M27" s="1316"/>
      <c r="N27" s="1280"/>
    </row>
    <row r="28" spans="1:26" x14ac:dyDescent="0.25">
      <c r="A28" s="114">
        <v>1</v>
      </c>
      <c r="B28" s="1277"/>
      <c r="C28" s="1278"/>
      <c r="D28" s="1278"/>
      <c r="E28" s="1278"/>
      <c r="F28" s="1278"/>
      <c r="G28" s="1278"/>
      <c r="H28" s="1278"/>
      <c r="I28" s="1278"/>
      <c r="J28" s="1278"/>
      <c r="K28" s="1278"/>
      <c r="L28" s="1278"/>
      <c r="M28" s="1278"/>
      <c r="N28" s="1314"/>
    </row>
    <row r="29" spans="1:26" x14ac:dyDescent="0.25">
      <c r="A29" s="114">
        <v>2</v>
      </c>
      <c r="B29" s="1277"/>
      <c r="C29" s="1278"/>
      <c r="D29" s="1278"/>
      <c r="E29" s="1278"/>
      <c r="F29" s="1278"/>
      <c r="G29" s="1278"/>
      <c r="H29" s="1278"/>
      <c r="I29" s="1278"/>
      <c r="J29" s="1278"/>
      <c r="K29" s="1278"/>
      <c r="L29" s="1278"/>
      <c r="M29" s="1278"/>
      <c r="N29" s="1314"/>
    </row>
    <row r="30" spans="1:26" x14ac:dyDescent="0.25">
      <c r="A30" s="114">
        <v>3</v>
      </c>
      <c r="B30" s="1277"/>
      <c r="C30" s="1278"/>
      <c r="D30" s="1278"/>
      <c r="E30" s="1278"/>
      <c r="F30" s="1278"/>
      <c r="G30" s="1278"/>
      <c r="H30" s="1278"/>
      <c r="I30" s="1278"/>
      <c r="J30" s="1278"/>
      <c r="K30" s="1278"/>
      <c r="L30" s="1278"/>
      <c r="M30" s="1278"/>
      <c r="N30" s="1314"/>
    </row>
    <row r="31" spans="1:26" x14ac:dyDescent="0.25">
      <c r="A31" s="114">
        <v>4</v>
      </c>
      <c r="B31" s="1277"/>
      <c r="C31" s="1278"/>
      <c r="D31" s="1278"/>
      <c r="E31" s="1278"/>
      <c r="F31" s="1278"/>
      <c r="G31" s="1278"/>
      <c r="H31" s="1278"/>
      <c r="I31" s="1278"/>
      <c r="J31" s="1278"/>
      <c r="K31" s="1278"/>
      <c r="L31" s="1278"/>
      <c r="M31" s="1278"/>
      <c r="N31" s="1314"/>
    </row>
    <row r="32" spans="1:26" x14ac:dyDescent="0.25">
      <c r="A32" s="114">
        <v>5</v>
      </c>
      <c r="B32" s="1277"/>
      <c r="C32" s="1278"/>
      <c r="D32" s="1278"/>
      <c r="E32" s="1278"/>
      <c r="F32" s="1278"/>
      <c r="G32" s="1278"/>
      <c r="H32" s="1278"/>
      <c r="I32" s="1278"/>
      <c r="J32" s="1278"/>
      <c r="K32" s="1278"/>
      <c r="L32" s="1278"/>
      <c r="M32" s="1278"/>
      <c r="N32" s="1314"/>
    </row>
    <row r="33" spans="2:14" x14ac:dyDescent="0.25">
      <c r="B33" s="115"/>
      <c r="C33" s="115"/>
      <c r="D33" s="115"/>
      <c r="E33" s="1054"/>
      <c r="F33" s="1054"/>
    </row>
    <row r="34" spans="2:14" x14ac:dyDescent="0.25">
      <c r="B34" s="115"/>
      <c r="C34" s="115"/>
      <c r="D34" s="115"/>
      <c r="E34" s="1054"/>
      <c r="F34" s="1054"/>
      <c r="G34" s="18"/>
      <c r="H34" s="18"/>
      <c r="I34" s="18"/>
      <c r="J34" s="18"/>
      <c r="K34" s="18"/>
      <c r="L34" s="18"/>
      <c r="M34" s="18"/>
    </row>
    <row r="35" spans="2:14" x14ac:dyDescent="0.25">
      <c r="B35" s="106"/>
      <c r="C35" s="106"/>
      <c r="D35" s="106"/>
      <c r="E35" s="1055"/>
      <c r="F35" s="1055"/>
      <c r="G35" s="1056"/>
      <c r="H35" s="1056"/>
      <c r="I35" s="1056"/>
      <c r="J35" s="1056"/>
      <c r="K35" s="1056"/>
      <c r="L35" s="1056"/>
      <c r="M35" s="1056"/>
      <c r="N35" s="116"/>
    </row>
    <row r="36" spans="2:14" x14ac:dyDescent="0.25">
      <c r="B36" s="106"/>
      <c r="C36" s="106"/>
      <c r="D36" s="106"/>
      <c r="E36" s="1055"/>
      <c r="F36" s="1055"/>
      <c r="N36" s="116"/>
    </row>
    <row r="37" spans="2:14" x14ac:dyDescent="0.25">
      <c r="G37" s="117"/>
      <c r="H37" s="117"/>
      <c r="I37" s="117"/>
      <c r="J37" s="117"/>
      <c r="K37" s="117"/>
      <c r="L37" s="117"/>
      <c r="M37" s="117"/>
      <c r="N37" s="112"/>
    </row>
    <row r="38" spans="2:14" x14ac:dyDescent="0.25">
      <c r="G38" s="117"/>
      <c r="H38" s="117"/>
      <c r="I38" s="117"/>
      <c r="J38" s="117"/>
      <c r="K38" s="117"/>
      <c r="L38" s="117"/>
      <c r="M38" s="117"/>
      <c r="N38" s="112"/>
    </row>
    <row r="39" spans="2:14" x14ac:dyDescent="0.25">
      <c r="G39" s="117"/>
      <c r="H39" s="117"/>
      <c r="I39" s="117"/>
      <c r="J39" s="117"/>
      <c r="K39" s="117"/>
      <c r="L39" s="117"/>
      <c r="M39" s="117"/>
      <c r="N39" s="112"/>
    </row>
    <row r="40" spans="2:14" x14ac:dyDescent="0.25">
      <c r="G40" s="117"/>
      <c r="H40" s="117"/>
      <c r="I40" s="117"/>
      <c r="J40" s="117"/>
      <c r="K40" s="117"/>
      <c r="L40" s="117"/>
      <c r="M40" s="117"/>
      <c r="N40" s="112"/>
    </row>
    <row r="41" spans="2:14" x14ac:dyDescent="0.25">
      <c r="G41" s="117"/>
      <c r="H41" s="117"/>
      <c r="I41" s="117"/>
      <c r="J41" s="117"/>
      <c r="K41" s="117"/>
      <c r="L41" s="117"/>
      <c r="M41" s="117"/>
      <c r="N41" s="112"/>
    </row>
    <row r="42" spans="2:14" x14ac:dyDescent="0.25">
      <c r="B42" s="106"/>
      <c r="C42" s="106"/>
      <c r="D42" s="106"/>
      <c r="E42" s="1055"/>
      <c r="F42" s="1055"/>
      <c r="G42" s="112"/>
      <c r="H42" s="112"/>
      <c r="I42" s="112"/>
      <c r="J42" s="112"/>
      <c r="K42" s="112"/>
      <c r="L42" s="112"/>
      <c r="M42" s="112"/>
      <c r="N42" s="112"/>
    </row>
    <row r="43" spans="2:14" x14ac:dyDescent="0.25">
      <c r="G43" s="117"/>
      <c r="H43" s="117"/>
      <c r="I43" s="117"/>
      <c r="J43" s="117"/>
      <c r="K43" s="117"/>
      <c r="L43" s="117"/>
      <c r="M43" s="117"/>
      <c r="N43" s="112"/>
    </row>
    <row r="44" spans="2:14" x14ac:dyDescent="0.25">
      <c r="B44" s="106"/>
      <c r="C44" s="106"/>
      <c r="D44" s="106"/>
      <c r="E44" s="1055"/>
      <c r="F44" s="1055"/>
      <c r="G44" s="117"/>
      <c r="H44" s="117"/>
      <c r="I44" s="117"/>
      <c r="J44" s="117"/>
      <c r="K44" s="117"/>
      <c r="L44" s="117"/>
      <c r="M44" s="117"/>
      <c r="N44" s="112"/>
    </row>
    <row r="45" spans="2:14" x14ac:dyDescent="0.25">
      <c r="B45" s="61"/>
      <c r="C45" s="61"/>
      <c r="D45" s="61"/>
      <c r="G45" s="117"/>
      <c r="H45" s="117"/>
      <c r="I45" s="117"/>
      <c r="J45" s="117"/>
      <c r="K45" s="117"/>
      <c r="L45" s="117"/>
      <c r="M45" s="117"/>
      <c r="N45" s="112"/>
    </row>
    <row r="46" spans="2:14" x14ac:dyDescent="0.25">
      <c r="G46" s="117"/>
      <c r="H46" s="117"/>
      <c r="I46" s="117"/>
      <c r="J46" s="117"/>
      <c r="K46" s="117"/>
      <c r="L46" s="117"/>
      <c r="M46" s="117"/>
      <c r="N46" s="112"/>
    </row>
    <row r="47" spans="2:14" x14ac:dyDescent="0.25">
      <c r="G47" s="117"/>
      <c r="H47" s="117"/>
      <c r="I47" s="117"/>
      <c r="J47" s="117"/>
      <c r="K47" s="117"/>
      <c r="L47" s="117"/>
      <c r="M47" s="117"/>
      <c r="N47" s="112"/>
    </row>
    <row r="48" spans="2:14" x14ac:dyDescent="0.25">
      <c r="G48" s="117"/>
      <c r="H48" s="117"/>
      <c r="I48" s="117"/>
      <c r="J48" s="117"/>
      <c r="K48" s="117"/>
      <c r="L48" s="117"/>
      <c r="M48" s="117"/>
      <c r="N48" s="112"/>
    </row>
    <row r="49" spans="2:14" x14ac:dyDescent="0.25">
      <c r="G49" s="117"/>
      <c r="H49" s="117"/>
      <c r="I49" s="117"/>
      <c r="J49" s="117"/>
      <c r="K49" s="117"/>
      <c r="L49" s="117"/>
      <c r="M49" s="117"/>
      <c r="N49" s="112"/>
    </row>
    <row r="50" spans="2:14" x14ac:dyDescent="0.25">
      <c r="B50" s="106"/>
      <c r="C50" s="106"/>
      <c r="D50" s="106"/>
      <c r="E50" s="1055"/>
      <c r="F50" s="1055"/>
      <c r="G50" s="118"/>
      <c r="H50" s="118"/>
      <c r="I50" s="118"/>
      <c r="J50" s="118"/>
      <c r="K50" s="118"/>
      <c r="L50" s="118"/>
      <c r="M50" s="118"/>
      <c r="N50" s="118"/>
    </row>
    <row r="51" spans="2:14" x14ac:dyDescent="0.25">
      <c r="B51" s="106"/>
      <c r="C51" s="106"/>
      <c r="D51" s="106"/>
      <c r="E51" s="1055"/>
      <c r="F51" s="1055"/>
      <c r="G51" s="118"/>
      <c r="H51" s="118"/>
      <c r="I51" s="118"/>
      <c r="J51" s="118"/>
      <c r="K51" s="118"/>
      <c r="L51" s="118"/>
      <c r="M51" s="118"/>
      <c r="N51" s="112"/>
    </row>
    <row r="52" spans="2:14" x14ac:dyDescent="0.25">
      <c r="B52" s="106"/>
      <c r="C52" s="106"/>
      <c r="D52" s="106"/>
      <c r="E52" s="1055"/>
      <c r="F52" s="1055"/>
      <c r="G52" s="118"/>
      <c r="H52" s="118"/>
      <c r="I52" s="118"/>
      <c r="J52" s="118"/>
      <c r="K52" s="118"/>
      <c r="L52" s="118"/>
      <c r="M52" s="118"/>
      <c r="N52" s="112"/>
    </row>
    <row r="53" spans="2:14" x14ac:dyDescent="0.25">
      <c r="B53" s="61"/>
      <c r="C53" s="61"/>
      <c r="D53" s="61"/>
      <c r="G53" s="117"/>
      <c r="H53" s="117"/>
      <c r="I53" s="117"/>
      <c r="J53" s="117"/>
      <c r="K53" s="117"/>
      <c r="L53" s="117"/>
      <c r="M53" s="117"/>
      <c r="N53" s="112"/>
    </row>
    <row r="54" spans="2:14" x14ac:dyDescent="0.25">
      <c r="B54" s="107"/>
      <c r="C54" s="107"/>
      <c r="D54" s="107"/>
      <c r="E54" s="1055"/>
      <c r="F54" s="1055"/>
      <c r="G54" s="117"/>
      <c r="H54" s="117"/>
      <c r="I54" s="117"/>
      <c r="J54" s="117"/>
      <c r="K54" s="117"/>
      <c r="L54" s="117"/>
      <c r="M54" s="117"/>
      <c r="N54" s="112"/>
    </row>
    <row r="55" spans="2:14" x14ac:dyDescent="0.25">
      <c r="B55" s="61"/>
      <c r="C55" s="61"/>
      <c r="D55" s="61"/>
      <c r="G55" s="117"/>
      <c r="H55" s="117"/>
      <c r="I55" s="117"/>
      <c r="J55" s="117"/>
      <c r="K55" s="117"/>
      <c r="L55" s="117"/>
      <c r="M55" s="117"/>
      <c r="N55" s="112"/>
    </row>
    <row r="56" spans="2:14" x14ac:dyDescent="0.25">
      <c r="G56" s="117"/>
      <c r="H56" s="117"/>
      <c r="I56" s="117"/>
      <c r="J56" s="117"/>
      <c r="K56" s="117"/>
      <c r="L56" s="117"/>
      <c r="M56" s="117"/>
      <c r="N56" s="112"/>
    </row>
    <row r="57" spans="2:14" x14ac:dyDescent="0.25">
      <c r="B57" s="61"/>
      <c r="C57" s="61"/>
      <c r="D57" s="61"/>
      <c r="G57" s="117"/>
      <c r="H57" s="117"/>
      <c r="I57" s="117"/>
      <c r="J57" s="117"/>
      <c r="K57" s="117"/>
      <c r="L57" s="117"/>
      <c r="M57" s="117"/>
      <c r="N57" s="112"/>
    </row>
    <row r="58" spans="2:14" x14ac:dyDescent="0.25">
      <c r="G58" s="117"/>
      <c r="H58" s="117"/>
      <c r="I58" s="117"/>
      <c r="J58" s="117"/>
      <c r="K58" s="117"/>
      <c r="L58" s="117"/>
      <c r="M58" s="117"/>
      <c r="N58" s="112"/>
    </row>
    <row r="59" spans="2:14" x14ac:dyDescent="0.25">
      <c r="B59" s="61"/>
      <c r="C59" s="61"/>
      <c r="D59" s="61"/>
      <c r="G59" s="117"/>
      <c r="H59" s="117"/>
      <c r="I59" s="117"/>
      <c r="J59" s="117"/>
      <c r="K59" s="117"/>
      <c r="L59" s="117"/>
      <c r="M59" s="117"/>
      <c r="N59" s="112"/>
    </row>
    <row r="60" spans="2:14" x14ac:dyDescent="0.25">
      <c r="B60" s="107"/>
      <c r="C60" s="107"/>
      <c r="D60" s="107"/>
      <c r="E60" s="1055"/>
      <c r="F60" s="1055"/>
      <c r="G60" s="118"/>
      <c r="H60" s="118"/>
      <c r="I60" s="118"/>
      <c r="J60" s="118"/>
      <c r="K60" s="118"/>
      <c r="L60" s="118"/>
      <c r="M60" s="118"/>
      <c r="N60" s="118"/>
    </row>
    <row r="61" spans="2:14" x14ac:dyDescent="0.25">
      <c r="B61" s="61"/>
      <c r="C61" s="61"/>
      <c r="D61" s="61"/>
      <c r="G61" s="117"/>
      <c r="H61" s="117"/>
      <c r="I61" s="117"/>
      <c r="J61" s="117"/>
      <c r="K61" s="117"/>
      <c r="L61" s="117"/>
      <c r="M61" s="117"/>
      <c r="N61" s="112"/>
    </row>
    <row r="62" spans="2:14" x14ac:dyDescent="0.25">
      <c r="B62" s="106"/>
      <c r="C62" s="106"/>
      <c r="D62" s="106"/>
      <c r="E62" s="1055"/>
      <c r="F62" s="1055"/>
      <c r="G62" s="117"/>
      <c r="H62" s="117"/>
      <c r="I62" s="117"/>
      <c r="J62" s="117"/>
      <c r="K62" s="117"/>
      <c r="L62" s="117"/>
      <c r="M62" s="117"/>
      <c r="N62" s="112"/>
    </row>
    <row r="63" spans="2:14" x14ac:dyDescent="0.25">
      <c r="B63" s="61"/>
      <c r="C63" s="61"/>
      <c r="D63" s="61"/>
      <c r="G63" s="117"/>
      <c r="H63" s="117"/>
      <c r="I63" s="117"/>
      <c r="J63" s="117"/>
      <c r="K63" s="117"/>
      <c r="L63" s="117"/>
      <c r="M63" s="117"/>
      <c r="N63" s="112"/>
    </row>
    <row r="64" spans="2:14" x14ac:dyDescent="0.25">
      <c r="G64" s="117"/>
      <c r="H64" s="117"/>
      <c r="I64" s="117"/>
      <c r="J64" s="117"/>
      <c r="K64" s="117"/>
      <c r="L64" s="117"/>
      <c r="M64" s="117"/>
      <c r="N64" s="112"/>
    </row>
    <row r="65" spans="2:14" x14ac:dyDescent="0.25">
      <c r="G65" s="117"/>
      <c r="H65" s="117"/>
      <c r="I65" s="117"/>
      <c r="J65" s="117"/>
      <c r="K65" s="117"/>
      <c r="L65" s="117"/>
      <c r="M65" s="117"/>
      <c r="N65" s="112"/>
    </row>
    <row r="66" spans="2:14" x14ac:dyDescent="0.25">
      <c r="G66" s="117"/>
      <c r="H66" s="117"/>
      <c r="I66" s="117"/>
      <c r="J66" s="117"/>
      <c r="K66" s="117"/>
      <c r="L66" s="117"/>
      <c r="M66" s="117"/>
      <c r="N66" s="112"/>
    </row>
    <row r="67" spans="2:14" x14ac:dyDescent="0.25">
      <c r="G67" s="117"/>
      <c r="H67" s="117"/>
      <c r="I67" s="117"/>
      <c r="J67" s="117"/>
      <c r="K67" s="117"/>
      <c r="L67" s="117"/>
      <c r="M67" s="117"/>
      <c r="N67" s="112"/>
    </row>
    <row r="68" spans="2:14" x14ac:dyDescent="0.25">
      <c r="B68" s="107"/>
      <c r="C68" s="107"/>
      <c r="D68" s="107"/>
      <c r="E68" s="1055"/>
      <c r="F68" s="1055"/>
      <c r="G68" s="118"/>
      <c r="H68" s="118"/>
      <c r="I68" s="118"/>
      <c r="J68" s="118"/>
      <c r="K68" s="118"/>
      <c r="L68" s="118"/>
      <c r="M68" s="118"/>
      <c r="N68" s="118"/>
    </row>
    <row r="69" spans="2:14" x14ac:dyDescent="0.25">
      <c r="B69" s="107"/>
      <c r="C69" s="107"/>
      <c r="D69" s="107"/>
      <c r="E69" s="1055"/>
      <c r="F69" s="1055"/>
      <c r="G69" s="118"/>
      <c r="H69" s="118"/>
      <c r="I69" s="118"/>
      <c r="J69" s="118"/>
      <c r="K69" s="118"/>
      <c r="L69" s="118"/>
      <c r="M69" s="118"/>
      <c r="N69" s="112"/>
    </row>
    <row r="70" spans="2:14" x14ac:dyDescent="0.25">
      <c r="B70" s="107"/>
      <c r="C70" s="107"/>
      <c r="D70" s="107"/>
      <c r="E70" s="1055"/>
      <c r="F70" s="1055"/>
      <c r="G70" s="118"/>
      <c r="H70" s="118"/>
      <c r="I70" s="118"/>
      <c r="J70" s="118"/>
      <c r="K70" s="118"/>
      <c r="L70" s="118"/>
      <c r="M70" s="118"/>
      <c r="N70" s="112"/>
    </row>
    <row r="71" spans="2:14" x14ac:dyDescent="0.25">
      <c r="G71" s="119"/>
      <c r="H71" s="119"/>
      <c r="I71" s="119"/>
      <c r="J71" s="119"/>
      <c r="K71" s="119"/>
      <c r="L71" s="119"/>
      <c r="M71" s="119"/>
      <c r="N71" s="119"/>
    </row>
    <row r="72" spans="2:14" x14ac:dyDescent="0.25">
      <c r="G72" s="119"/>
      <c r="H72" s="119"/>
      <c r="I72" s="119"/>
      <c r="J72" s="119"/>
      <c r="K72" s="119"/>
      <c r="L72" s="119"/>
      <c r="M72" s="119"/>
      <c r="N72" s="119"/>
    </row>
    <row r="73" spans="2:14" x14ac:dyDescent="0.25">
      <c r="B73" s="106"/>
      <c r="C73" s="106"/>
      <c r="D73" s="106"/>
      <c r="E73" s="1055"/>
      <c r="F73" s="1055"/>
      <c r="G73" s="112"/>
      <c r="H73" s="112"/>
      <c r="I73" s="112"/>
      <c r="J73" s="112"/>
      <c r="K73" s="112"/>
      <c r="L73" s="112"/>
      <c r="M73" s="112"/>
      <c r="N73" s="112"/>
    </row>
  </sheetData>
  <mergeCells count="9">
    <mergeCell ref="B30:N30"/>
    <mergeCell ref="B31:N31"/>
    <mergeCell ref="B32:N32"/>
    <mergeCell ref="B1:N1"/>
    <mergeCell ref="B2:N2"/>
    <mergeCell ref="B3:N3"/>
    <mergeCell ref="B27:N27"/>
    <mergeCell ref="B28:N28"/>
    <mergeCell ref="B29:N29"/>
  </mergeCells>
  <printOptions horizontalCentered="1"/>
  <pageMargins left="0.2" right="0.23" top="0.52" bottom="0.35" header="0.46" footer="0.25"/>
  <pageSetup scale="90" fitToHeight="2" orientation="landscape" useFirstPageNumber="1" r:id="rId1"/>
  <headerFooter alignWithMargins="0">
    <oddFooter xml:space="preserve">&amp;L&amp;"Arial,Bold"&amp;A
&amp;R&amp;"Arial,Bold"Page 4 of &amp;N 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8DD0E-83E8-40E5-A12F-1DB76AB1A5C2}">
  <dimension ref="A1:AB128"/>
  <sheetViews>
    <sheetView zoomScale="90" zoomScaleNormal="90" zoomScalePageLayoutView="85" workbookViewId="0">
      <pane xSplit="2" ySplit="5" topLeftCell="C6" activePane="bottomRight" state="frozen"/>
      <selection pane="topRight" activeCell="AC36" sqref="AC36"/>
      <selection pane="bottomLeft" activeCell="AC36" sqref="AC36"/>
      <selection pane="bottomRight" activeCell="B4" sqref="B4"/>
    </sheetView>
  </sheetViews>
  <sheetFormatPr defaultColWidth="9.140625" defaultRowHeight="13.5" x14ac:dyDescent="0.25"/>
  <cols>
    <col min="1" max="1" width="3.7109375" style="61" customWidth="1"/>
    <col min="2" max="2" width="91.5703125" style="105" customWidth="1"/>
    <col min="3" max="3" width="14" style="696" customWidth="1"/>
    <col min="4" max="5" width="13.7109375" style="105" customWidth="1"/>
    <col min="6" max="7" width="14.7109375" style="305" customWidth="1"/>
    <col min="8" max="8" width="14.7109375" style="421" customWidth="1"/>
    <col min="9" max="14" width="14.7109375" style="105" customWidth="1"/>
    <col min="15" max="15" width="15.7109375" style="105" customWidth="1"/>
    <col min="16" max="16" width="2.7109375" style="105" customWidth="1"/>
    <col min="17" max="17" width="14" style="105" customWidth="1"/>
    <col min="18" max="21" width="14.7109375" style="105" customWidth="1"/>
    <col min="22" max="22" width="14.7109375" style="421" customWidth="1"/>
    <col min="23" max="26" width="14.7109375" style="105" customWidth="1"/>
    <col min="27" max="27" width="19" style="105" customWidth="1"/>
    <col min="28" max="28" width="11.28515625" style="105" bestFit="1" customWidth="1"/>
    <col min="29" max="116" width="9.140625" style="105"/>
    <col min="117" max="117" width="10.85546875" style="105" bestFit="1" customWidth="1"/>
    <col min="118" max="16384" width="9.140625" style="105"/>
  </cols>
  <sheetData>
    <row r="1" spans="1:26" ht="20.100000000000001" customHeight="1" thickBot="1" x14ac:dyDescent="0.3">
      <c r="B1" s="1315" t="s">
        <v>196</v>
      </c>
      <c r="C1" s="1315"/>
      <c r="D1" s="1315"/>
      <c r="E1" s="1315"/>
      <c r="F1" s="1315"/>
      <c r="G1" s="1315"/>
      <c r="H1" s="1315"/>
      <c r="I1" s="1315"/>
      <c r="J1" s="1315"/>
      <c r="K1" s="1315"/>
      <c r="L1" s="1315"/>
      <c r="M1" s="1315"/>
      <c r="N1" s="1315"/>
      <c r="O1" s="1315"/>
      <c r="Q1" s="1312" t="s">
        <v>197</v>
      </c>
      <c r="R1" s="1313"/>
      <c r="S1" s="1313"/>
      <c r="T1" s="1313"/>
      <c r="U1" s="1313"/>
      <c r="V1" s="1313"/>
    </row>
    <row r="2" spans="1:26" ht="20.100000000000001" customHeight="1" thickBot="1" x14ac:dyDescent="0.3">
      <c r="B2" s="1315" t="s">
        <v>198</v>
      </c>
      <c r="C2" s="1315"/>
      <c r="D2" s="1315"/>
      <c r="E2" s="1315"/>
      <c r="F2" s="1315"/>
      <c r="G2" s="1315"/>
      <c r="H2" s="1315"/>
      <c r="I2" s="1315"/>
      <c r="J2" s="1315"/>
      <c r="K2" s="1315"/>
      <c r="L2" s="1315"/>
      <c r="M2" s="1315"/>
      <c r="N2" s="1315"/>
      <c r="O2" s="1315"/>
      <c r="R2" s="1318" t="s">
        <v>199</v>
      </c>
      <c r="S2" s="1319"/>
      <c r="T2" s="1318" t="s">
        <v>200</v>
      </c>
      <c r="U2" s="1319"/>
    </row>
    <row r="3" spans="1:26" ht="24.95" customHeight="1" thickBot="1" x14ac:dyDescent="0.3">
      <c r="B3" s="1317"/>
      <c r="C3" s="1317"/>
      <c r="D3" s="1317"/>
      <c r="E3" s="1317"/>
      <c r="F3" s="1317"/>
      <c r="G3" s="1317"/>
      <c r="H3" s="1317"/>
      <c r="I3" s="1317"/>
      <c r="J3" s="1317"/>
      <c r="K3" s="1317"/>
      <c r="L3" s="1317"/>
      <c r="M3" s="1317"/>
      <c r="N3" s="1317"/>
      <c r="O3" s="1317"/>
      <c r="Q3" s="1318" t="s">
        <v>201</v>
      </c>
      <c r="R3" s="1319"/>
      <c r="S3" s="1318" t="s">
        <v>202</v>
      </c>
      <c r="T3" s="1319"/>
      <c r="U3" s="352"/>
      <c r="V3" s="1320" t="s">
        <v>203</v>
      </c>
    </row>
    <row r="4" spans="1:26" s="106" customFormat="1" ht="57.75" thickBot="1" x14ac:dyDescent="0.25">
      <c r="A4" s="107"/>
      <c r="B4" s="349" t="s">
        <v>204</v>
      </c>
      <c r="C4" s="684" t="s">
        <v>205</v>
      </c>
      <c r="D4" s="350" t="s">
        <v>206</v>
      </c>
      <c r="E4" s="350" t="s">
        <v>207</v>
      </c>
      <c r="F4" s="351" t="s">
        <v>208</v>
      </c>
      <c r="G4" s="410" t="s">
        <v>209</v>
      </c>
      <c r="H4" s="414" t="s">
        <v>5</v>
      </c>
      <c r="I4" s="352" t="s">
        <v>6</v>
      </c>
      <c r="J4" s="352" t="s">
        <v>7</v>
      </c>
      <c r="K4" s="352" t="s">
        <v>8</v>
      </c>
      <c r="L4" s="352" t="s">
        <v>9</v>
      </c>
      <c r="M4" s="352" t="s">
        <v>10</v>
      </c>
      <c r="N4" s="352" t="s">
        <v>11</v>
      </c>
      <c r="O4" s="353" t="s">
        <v>210</v>
      </c>
      <c r="Q4" s="352" t="s">
        <v>11</v>
      </c>
      <c r="R4" s="352" t="s">
        <v>12</v>
      </c>
      <c r="S4" s="352" t="s">
        <v>13</v>
      </c>
      <c r="T4" s="352" t="s">
        <v>14</v>
      </c>
      <c r="U4" s="352" t="s">
        <v>15</v>
      </c>
      <c r="V4" s="1321"/>
    </row>
    <row r="5" spans="1:26" s="106" customFormat="1" ht="14.25" customHeight="1" x14ac:dyDescent="0.25">
      <c r="A5" s="107"/>
      <c r="B5" s="354" t="s">
        <v>211</v>
      </c>
      <c r="C5" s="685"/>
      <c r="D5" s="331"/>
      <c r="E5" s="331"/>
      <c r="F5" s="332"/>
      <c r="G5" s="332"/>
      <c r="H5" s="415"/>
      <c r="I5" s="333"/>
      <c r="J5" s="334"/>
      <c r="K5" s="334"/>
      <c r="L5" s="334"/>
      <c r="M5" s="334"/>
      <c r="N5" s="334"/>
      <c r="O5" s="355"/>
      <c r="Q5" s="334"/>
      <c r="R5" s="334"/>
      <c r="S5" s="334"/>
      <c r="T5" s="334"/>
      <c r="U5" s="334"/>
      <c r="V5" s="466"/>
      <c r="W5" s="105"/>
      <c r="X5" s="105"/>
      <c r="Y5" s="105"/>
      <c r="Z5" s="105"/>
    </row>
    <row r="6" spans="1:26" s="106" customFormat="1" ht="14.25" customHeight="1" x14ac:dyDescent="0.25">
      <c r="A6" s="107"/>
      <c r="B6" s="356" t="s">
        <v>212</v>
      </c>
      <c r="C6" s="686"/>
      <c r="D6" s="183"/>
      <c r="E6" s="183"/>
      <c r="F6" s="299"/>
      <c r="G6" s="299"/>
      <c r="H6" s="416"/>
      <c r="I6" s="108"/>
      <c r="J6" s="170"/>
      <c r="K6" s="170"/>
      <c r="L6" s="170"/>
      <c r="M6" s="170"/>
      <c r="N6" s="170"/>
      <c r="O6" s="357"/>
      <c r="Q6" s="170"/>
      <c r="R6" s="170"/>
      <c r="S6" s="170"/>
      <c r="T6" s="170"/>
      <c r="U6" s="170"/>
      <c r="V6" s="467"/>
      <c r="W6" s="105"/>
      <c r="X6" s="105"/>
      <c r="Y6" s="105"/>
      <c r="Z6" s="105"/>
    </row>
    <row r="7" spans="1:26" s="106" customFormat="1" ht="14.25" customHeight="1" x14ac:dyDescent="0.25">
      <c r="A7" s="107"/>
      <c r="B7" s="426" t="s">
        <v>213</v>
      </c>
      <c r="C7" s="741">
        <v>37</v>
      </c>
      <c r="D7" s="516">
        <v>414</v>
      </c>
      <c r="E7" s="195"/>
      <c r="F7" s="517">
        <f>D7*E7</f>
        <v>0</v>
      </c>
      <c r="G7" s="411">
        <v>0</v>
      </c>
      <c r="H7" s="464">
        <f>$F7</f>
        <v>0</v>
      </c>
      <c r="I7" s="296">
        <v>0</v>
      </c>
      <c r="J7" s="296">
        <v>0</v>
      </c>
      <c r="K7" s="296">
        <v>0</v>
      </c>
      <c r="L7" s="296">
        <v>0</v>
      </c>
      <c r="M7" s="296">
        <f>$F7*(1+$G7)</f>
        <v>0</v>
      </c>
      <c r="N7" s="297">
        <v>0</v>
      </c>
      <c r="O7" s="413">
        <f>SUM(H7:N7)</f>
        <v>0</v>
      </c>
      <c r="Q7" s="297">
        <v>0</v>
      </c>
      <c r="R7" s="296">
        <v>0</v>
      </c>
      <c r="S7" s="297">
        <v>0</v>
      </c>
      <c r="T7" s="297">
        <v>0</v>
      </c>
      <c r="U7" s="296">
        <v>0</v>
      </c>
      <c r="V7" s="296">
        <v>0</v>
      </c>
      <c r="W7" s="105"/>
      <c r="X7" s="105"/>
      <c r="Y7" s="105"/>
      <c r="Z7" s="105"/>
    </row>
    <row r="8" spans="1:26" s="106" customFormat="1" ht="14.25" customHeight="1" x14ac:dyDescent="0.25">
      <c r="A8" s="107"/>
      <c r="B8" s="426" t="s">
        <v>214</v>
      </c>
      <c r="C8" s="741"/>
      <c r="D8" s="516"/>
      <c r="E8" s="195"/>
      <c r="F8" s="517">
        <f>D8*E8</f>
        <v>0</v>
      </c>
      <c r="G8" s="411">
        <v>0</v>
      </c>
      <c r="H8" s="464">
        <f>$F8</f>
        <v>0</v>
      </c>
      <c r="I8" s="296">
        <v>0</v>
      </c>
      <c r="J8" s="296">
        <v>0</v>
      </c>
      <c r="K8" s="296">
        <v>0</v>
      </c>
      <c r="L8" s="296">
        <v>0</v>
      </c>
      <c r="M8" s="296">
        <f>$F8*(1+G8)</f>
        <v>0</v>
      </c>
      <c r="N8" s="297">
        <v>0</v>
      </c>
      <c r="O8" s="413">
        <f>SUM(H8:N8)</f>
        <v>0</v>
      </c>
      <c r="Q8" s="297">
        <v>0</v>
      </c>
      <c r="R8" s="296">
        <v>0</v>
      </c>
      <c r="S8" s="297">
        <v>0</v>
      </c>
      <c r="T8" s="297">
        <v>0</v>
      </c>
      <c r="U8" s="296">
        <v>0</v>
      </c>
      <c r="V8" s="296">
        <v>0</v>
      </c>
      <c r="W8" s="105"/>
      <c r="X8" s="105"/>
      <c r="Y8" s="105"/>
      <c r="Z8" s="105"/>
    </row>
    <row r="9" spans="1:26" s="106" customFormat="1" ht="14.25" customHeight="1" x14ac:dyDescent="0.25">
      <c r="A9" s="107"/>
      <c r="B9" s="359" t="s">
        <v>215</v>
      </c>
      <c r="C9" s="691"/>
      <c r="D9" s="201">
        <f>SUM(D7:D8)</f>
        <v>414</v>
      </c>
      <c r="E9" s="196"/>
      <c r="F9" s="298">
        <f>SUM(F7:F8)</f>
        <v>0</v>
      </c>
      <c r="G9" s="299"/>
      <c r="H9" s="465">
        <f t="shared" ref="H9:N9" si="0">SUM(H7:H8)</f>
        <v>0</v>
      </c>
      <c r="I9" s="206">
        <f t="shared" si="0"/>
        <v>0</v>
      </c>
      <c r="J9" s="206">
        <f t="shared" si="0"/>
        <v>0</v>
      </c>
      <c r="K9" s="206">
        <f t="shared" si="0"/>
        <v>0</v>
      </c>
      <c r="L9" s="206">
        <f t="shared" si="0"/>
        <v>0</v>
      </c>
      <c r="M9" s="206">
        <f t="shared" si="0"/>
        <v>0</v>
      </c>
      <c r="N9" s="206">
        <f t="shared" si="0"/>
        <v>0</v>
      </c>
      <c r="O9" s="365">
        <f>SUM(H9:N9)</f>
        <v>0</v>
      </c>
      <c r="Q9" s="391">
        <f t="shared" ref="Q9:V9" si="1">SUM(Q7:Q8)</f>
        <v>0</v>
      </c>
      <c r="R9" s="206">
        <f t="shared" si="1"/>
        <v>0</v>
      </c>
      <c r="S9" s="206">
        <f t="shared" si="1"/>
        <v>0</v>
      </c>
      <c r="T9" s="206">
        <f t="shared" si="1"/>
        <v>0</v>
      </c>
      <c r="U9" s="206">
        <f t="shared" si="1"/>
        <v>0</v>
      </c>
      <c r="V9" s="206">
        <f t="shared" si="1"/>
        <v>0</v>
      </c>
      <c r="W9" s="105"/>
      <c r="X9" s="105"/>
      <c r="Y9" s="105"/>
      <c r="Z9" s="105"/>
    </row>
    <row r="10" spans="1:26" s="106" customFormat="1" ht="14.25" customHeight="1" x14ac:dyDescent="0.25">
      <c r="A10" s="107"/>
      <c r="B10" s="358"/>
      <c r="C10" s="741"/>
      <c r="D10" s="516"/>
      <c r="E10" s="184"/>
      <c r="F10" s="517"/>
      <c r="G10" s="300"/>
      <c r="H10" s="417"/>
      <c r="I10" s="191"/>
      <c r="J10" s="191"/>
      <c r="K10" s="388"/>
      <c r="L10" s="191"/>
      <c r="M10" s="191"/>
      <c r="N10" s="191"/>
      <c r="O10" s="365"/>
      <c r="Q10" s="191"/>
      <c r="R10" s="191"/>
      <c r="S10" s="191"/>
      <c r="T10" s="191"/>
      <c r="U10" s="191"/>
      <c r="V10" s="468"/>
      <c r="W10" s="105"/>
      <c r="X10" s="105"/>
      <c r="Y10" s="105"/>
      <c r="Z10" s="105"/>
    </row>
    <row r="11" spans="1:26" s="106" customFormat="1" ht="14.25" customHeight="1" x14ac:dyDescent="0.25">
      <c r="A11" s="107"/>
      <c r="B11" s="356" t="s">
        <v>216</v>
      </c>
      <c r="C11" s="742"/>
      <c r="D11" s="516"/>
      <c r="E11" s="184"/>
      <c r="F11" s="517"/>
      <c r="G11" s="300"/>
      <c r="H11" s="417"/>
      <c r="I11" s="191"/>
      <c r="J11" s="191"/>
      <c r="K11" s="388"/>
      <c r="L11" s="191"/>
      <c r="M11" s="191"/>
      <c r="N11" s="191"/>
      <c r="O11" s="365"/>
      <c r="Q11" s="191"/>
      <c r="R11" s="191"/>
      <c r="S11" s="191"/>
      <c r="T11" s="191"/>
      <c r="U11" s="191"/>
      <c r="V11" s="468"/>
      <c r="W11" s="105"/>
      <c r="X11" s="105"/>
      <c r="Y11" s="105"/>
      <c r="Z11" s="105"/>
    </row>
    <row r="12" spans="1:26" s="106" customFormat="1" ht="14.25" customHeight="1" x14ac:dyDescent="0.25">
      <c r="A12" s="107"/>
      <c r="B12" s="427" t="s">
        <v>217</v>
      </c>
      <c r="C12" s="743" t="s">
        <v>218</v>
      </c>
      <c r="D12" s="613">
        <v>632</v>
      </c>
      <c r="E12" s="195"/>
      <c r="F12" s="517">
        <f>D12*E12</f>
        <v>0</v>
      </c>
      <c r="G12" s="411">
        <v>0</v>
      </c>
      <c r="H12" s="464">
        <f t="shared" ref="H12:H23" si="2">$F12</f>
        <v>0</v>
      </c>
      <c r="I12" s="296">
        <v>0</v>
      </c>
      <c r="J12" s="296">
        <v>0</v>
      </c>
      <c r="K12" s="412">
        <f>$F12*(1+$G12)</f>
        <v>0</v>
      </c>
      <c r="L12" s="296">
        <v>0</v>
      </c>
      <c r="M12" s="296">
        <v>0</v>
      </c>
      <c r="N12" s="296">
        <v>0</v>
      </c>
      <c r="O12" s="413">
        <f t="shared" ref="O12:O23" si="3">SUM(H12:N12)</f>
        <v>0</v>
      </c>
      <c r="Q12" s="412">
        <f>$K12*(1+$G12)</f>
        <v>0</v>
      </c>
      <c r="R12" s="296">
        <v>0</v>
      </c>
      <c r="S12" s="296">
        <v>0</v>
      </c>
      <c r="T12" s="412">
        <f>$Q12*(1+$G12)</f>
        <v>0</v>
      </c>
      <c r="U12" s="296">
        <v>0</v>
      </c>
      <c r="V12" s="469">
        <f>SUM(Q12:U12)</f>
        <v>0</v>
      </c>
      <c r="W12" s="105"/>
      <c r="X12" s="105"/>
      <c r="Y12" s="105"/>
      <c r="Z12" s="105"/>
    </row>
    <row r="13" spans="1:26" s="106" customFormat="1" ht="14.25" customHeight="1" x14ac:dyDescent="0.25">
      <c r="A13" s="107"/>
      <c r="B13" s="427" t="s">
        <v>219</v>
      </c>
      <c r="C13" s="743">
        <v>34</v>
      </c>
      <c r="D13" s="613">
        <v>1265</v>
      </c>
      <c r="E13" s="195"/>
      <c r="F13" s="517">
        <f t="shared" ref="F13:F22" si="4">D13*E13</f>
        <v>0</v>
      </c>
      <c r="G13" s="411">
        <v>0</v>
      </c>
      <c r="H13" s="464">
        <f t="shared" si="2"/>
        <v>0</v>
      </c>
      <c r="I13" s="296">
        <v>0</v>
      </c>
      <c r="J13" s="296">
        <v>0</v>
      </c>
      <c r="K13" s="412">
        <f t="shared" ref="K13:K23" si="5">$F13*(1+$G13)</f>
        <v>0</v>
      </c>
      <c r="L13" s="296">
        <v>0</v>
      </c>
      <c r="M13" s="296">
        <v>0</v>
      </c>
      <c r="N13" s="296">
        <v>0</v>
      </c>
      <c r="O13" s="413">
        <f t="shared" si="3"/>
        <v>0</v>
      </c>
      <c r="Q13" s="412">
        <f t="shared" ref="Q13:Q23" si="6">$K13*(1+$G13)</f>
        <v>0</v>
      </c>
      <c r="R13" s="296">
        <v>0</v>
      </c>
      <c r="S13" s="296">
        <v>0</v>
      </c>
      <c r="T13" s="412">
        <f t="shared" ref="T13:T23" si="7">$Q13*(1+$G13)</f>
        <v>0</v>
      </c>
      <c r="U13" s="296">
        <v>0</v>
      </c>
      <c r="V13" s="469">
        <f t="shared" ref="V13:V23" si="8">SUM(Q13:U13)</f>
        <v>0</v>
      </c>
      <c r="W13" s="105"/>
      <c r="X13" s="105"/>
      <c r="Y13" s="105"/>
      <c r="Z13" s="105"/>
    </row>
    <row r="14" spans="1:26" s="106" customFormat="1" ht="14.25" customHeight="1" x14ac:dyDescent="0.25">
      <c r="A14" s="107"/>
      <c r="B14" s="427" t="s">
        <v>220</v>
      </c>
      <c r="C14" s="743">
        <v>32</v>
      </c>
      <c r="D14" s="613">
        <v>27</v>
      </c>
      <c r="E14" s="195"/>
      <c r="F14" s="517">
        <f t="shared" si="4"/>
        <v>0</v>
      </c>
      <c r="G14" s="411">
        <v>0</v>
      </c>
      <c r="H14" s="464">
        <f t="shared" si="2"/>
        <v>0</v>
      </c>
      <c r="I14" s="296">
        <v>0</v>
      </c>
      <c r="J14" s="296">
        <v>0</v>
      </c>
      <c r="K14" s="412">
        <f t="shared" si="5"/>
        <v>0</v>
      </c>
      <c r="L14" s="296">
        <v>0</v>
      </c>
      <c r="M14" s="296">
        <v>0</v>
      </c>
      <c r="N14" s="296">
        <v>0</v>
      </c>
      <c r="O14" s="413">
        <f t="shared" si="3"/>
        <v>0</v>
      </c>
      <c r="Q14" s="412">
        <f t="shared" si="6"/>
        <v>0</v>
      </c>
      <c r="R14" s="296">
        <v>0</v>
      </c>
      <c r="S14" s="296">
        <v>0</v>
      </c>
      <c r="T14" s="412">
        <f t="shared" si="7"/>
        <v>0</v>
      </c>
      <c r="U14" s="296">
        <v>0</v>
      </c>
      <c r="V14" s="469">
        <f t="shared" si="8"/>
        <v>0</v>
      </c>
      <c r="W14" s="105"/>
      <c r="X14" s="105"/>
      <c r="Y14" s="105"/>
      <c r="Z14" s="105"/>
    </row>
    <row r="15" spans="1:26" s="106" customFormat="1" ht="14.25" customHeight="1" x14ac:dyDescent="0.25">
      <c r="A15" s="107"/>
      <c r="B15" s="427" t="s">
        <v>221</v>
      </c>
      <c r="C15" s="743">
        <v>33</v>
      </c>
      <c r="D15" s="613">
        <v>3</v>
      </c>
      <c r="E15" s="195"/>
      <c r="F15" s="517">
        <f t="shared" si="4"/>
        <v>0</v>
      </c>
      <c r="G15" s="411">
        <v>0</v>
      </c>
      <c r="H15" s="464">
        <f t="shared" si="2"/>
        <v>0</v>
      </c>
      <c r="I15" s="296">
        <v>0</v>
      </c>
      <c r="J15" s="296">
        <v>0</v>
      </c>
      <c r="K15" s="412">
        <f t="shared" si="5"/>
        <v>0</v>
      </c>
      <c r="L15" s="296">
        <v>0</v>
      </c>
      <c r="M15" s="296">
        <v>0</v>
      </c>
      <c r="N15" s="296">
        <v>0</v>
      </c>
      <c r="O15" s="413">
        <f t="shared" si="3"/>
        <v>0</v>
      </c>
      <c r="Q15" s="412">
        <f t="shared" si="6"/>
        <v>0</v>
      </c>
      <c r="R15" s="296">
        <v>0</v>
      </c>
      <c r="S15" s="296">
        <v>0</v>
      </c>
      <c r="T15" s="412">
        <f t="shared" si="7"/>
        <v>0</v>
      </c>
      <c r="U15" s="296">
        <v>0</v>
      </c>
      <c r="V15" s="469">
        <f t="shared" si="8"/>
        <v>0</v>
      </c>
      <c r="W15" s="105"/>
      <c r="X15" s="105"/>
      <c r="Y15" s="105"/>
      <c r="Z15" s="105"/>
    </row>
    <row r="16" spans="1:26" s="106" customFormat="1" ht="14.25" customHeight="1" x14ac:dyDescent="0.25">
      <c r="A16" s="107"/>
      <c r="B16" s="427" t="s">
        <v>222</v>
      </c>
      <c r="C16" s="743">
        <v>31</v>
      </c>
      <c r="D16" s="613">
        <v>1</v>
      </c>
      <c r="E16" s="195"/>
      <c r="F16" s="517">
        <f t="shared" si="4"/>
        <v>0</v>
      </c>
      <c r="G16" s="411">
        <v>0</v>
      </c>
      <c r="H16" s="464">
        <f t="shared" si="2"/>
        <v>0</v>
      </c>
      <c r="I16" s="296">
        <v>0</v>
      </c>
      <c r="J16" s="296">
        <v>0</v>
      </c>
      <c r="K16" s="412">
        <f t="shared" si="5"/>
        <v>0</v>
      </c>
      <c r="L16" s="296">
        <v>0</v>
      </c>
      <c r="M16" s="296">
        <v>0</v>
      </c>
      <c r="N16" s="296">
        <v>0</v>
      </c>
      <c r="O16" s="413">
        <f t="shared" si="3"/>
        <v>0</v>
      </c>
      <c r="Q16" s="412">
        <f t="shared" si="6"/>
        <v>0</v>
      </c>
      <c r="R16" s="296">
        <v>0</v>
      </c>
      <c r="S16" s="296">
        <v>0</v>
      </c>
      <c r="T16" s="412">
        <f t="shared" si="7"/>
        <v>0</v>
      </c>
      <c r="U16" s="296">
        <v>0</v>
      </c>
      <c r="V16" s="469">
        <f t="shared" si="8"/>
        <v>0</v>
      </c>
      <c r="W16" s="105"/>
      <c r="X16" s="105"/>
      <c r="Y16" s="105"/>
      <c r="Z16" s="105"/>
    </row>
    <row r="17" spans="1:26" s="106" customFormat="1" ht="14.25" customHeight="1" x14ac:dyDescent="0.25">
      <c r="A17" s="107"/>
      <c r="B17" s="427" t="s">
        <v>223</v>
      </c>
      <c r="C17" s="743">
        <v>28</v>
      </c>
      <c r="D17" s="613">
        <v>1</v>
      </c>
      <c r="E17" s="195"/>
      <c r="F17" s="517">
        <f t="shared" si="4"/>
        <v>0</v>
      </c>
      <c r="G17" s="411">
        <v>0</v>
      </c>
      <c r="H17" s="464">
        <f t="shared" si="2"/>
        <v>0</v>
      </c>
      <c r="I17" s="296">
        <v>0</v>
      </c>
      <c r="J17" s="296">
        <v>0</v>
      </c>
      <c r="K17" s="412">
        <f t="shared" si="5"/>
        <v>0</v>
      </c>
      <c r="L17" s="296">
        <v>0</v>
      </c>
      <c r="M17" s="296">
        <v>0</v>
      </c>
      <c r="N17" s="296">
        <v>0</v>
      </c>
      <c r="O17" s="413">
        <f t="shared" si="3"/>
        <v>0</v>
      </c>
      <c r="Q17" s="412">
        <f t="shared" si="6"/>
        <v>0</v>
      </c>
      <c r="R17" s="296">
        <v>0</v>
      </c>
      <c r="S17" s="296">
        <v>0</v>
      </c>
      <c r="T17" s="412">
        <f t="shared" si="7"/>
        <v>0</v>
      </c>
      <c r="U17" s="296">
        <v>0</v>
      </c>
      <c r="V17" s="469">
        <f t="shared" si="8"/>
        <v>0</v>
      </c>
      <c r="W17" s="105"/>
      <c r="X17" s="105"/>
      <c r="Y17" s="105"/>
      <c r="Z17" s="105"/>
    </row>
    <row r="18" spans="1:26" s="106" customFormat="1" ht="14.25" customHeight="1" x14ac:dyDescent="0.25">
      <c r="A18" s="107"/>
      <c r="B18" s="427" t="s">
        <v>224</v>
      </c>
      <c r="C18" s="743">
        <v>36</v>
      </c>
      <c r="D18" s="613">
        <v>5</v>
      </c>
      <c r="E18" s="195"/>
      <c r="F18" s="517">
        <f t="shared" si="4"/>
        <v>0</v>
      </c>
      <c r="G18" s="411">
        <v>0</v>
      </c>
      <c r="H18" s="464">
        <f t="shared" si="2"/>
        <v>0</v>
      </c>
      <c r="I18" s="296">
        <v>0</v>
      </c>
      <c r="J18" s="296">
        <v>0</v>
      </c>
      <c r="K18" s="412">
        <f t="shared" si="5"/>
        <v>0</v>
      </c>
      <c r="L18" s="296">
        <v>0</v>
      </c>
      <c r="M18" s="296">
        <v>0</v>
      </c>
      <c r="N18" s="296">
        <v>0</v>
      </c>
      <c r="O18" s="413">
        <f t="shared" si="3"/>
        <v>0</v>
      </c>
      <c r="Q18" s="412">
        <f t="shared" si="6"/>
        <v>0</v>
      </c>
      <c r="R18" s="296">
        <v>0</v>
      </c>
      <c r="S18" s="296">
        <v>0</v>
      </c>
      <c r="T18" s="412">
        <f t="shared" si="7"/>
        <v>0</v>
      </c>
      <c r="U18" s="296">
        <v>0</v>
      </c>
      <c r="V18" s="469">
        <f t="shared" si="8"/>
        <v>0</v>
      </c>
      <c r="W18" s="105"/>
      <c r="X18" s="105"/>
      <c r="Y18" s="105"/>
      <c r="Z18" s="105"/>
    </row>
    <row r="19" spans="1:26" s="106" customFormat="1" ht="14.25" customHeight="1" x14ac:dyDescent="0.25">
      <c r="A19" s="107"/>
      <c r="B19" s="427" t="s">
        <v>225</v>
      </c>
      <c r="C19" s="743">
        <v>29</v>
      </c>
      <c r="D19" s="613">
        <v>1</v>
      </c>
      <c r="E19" s="195"/>
      <c r="F19" s="517">
        <f t="shared" si="4"/>
        <v>0</v>
      </c>
      <c r="G19" s="411">
        <v>0</v>
      </c>
      <c r="H19" s="464">
        <f t="shared" si="2"/>
        <v>0</v>
      </c>
      <c r="I19" s="296">
        <v>0</v>
      </c>
      <c r="J19" s="296">
        <v>0</v>
      </c>
      <c r="K19" s="412">
        <f t="shared" si="5"/>
        <v>0</v>
      </c>
      <c r="L19" s="296">
        <v>0</v>
      </c>
      <c r="M19" s="296">
        <v>0</v>
      </c>
      <c r="N19" s="296">
        <v>0</v>
      </c>
      <c r="O19" s="413">
        <f t="shared" si="3"/>
        <v>0</v>
      </c>
      <c r="Q19" s="412">
        <f t="shared" si="6"/>
        <v>0</v>
      </c>
      <c r="R19" s="296">
        <v>0</v>
      </c>
      <c r="S19" s="296">
        <v>0</v>
      </c>
      <c r="T19" s="412">
        <f t="shared" si="7"/>
        <v>0</v>
      </c>
      <c r="U19" s="296">
        <v>0</v>
      </c>
      <c r="V19" s="469">
        <f t="shared" si="8"/>
        <v>0</v>
      </c>
      <c r="W19" s="105"/>
      <c r="X19" s="105"/>
      <c r="Y19" s="105"/>
      <c r="Z19" s="105"/>
    </row>
    <row r="20" spans="1:26" s="106" customFormat="1" ht="14.25" customHeight="1" x14ac:dyDescent="0.25">
      <c r="A20" s="107"/>
      <c r="B20" s="426" t="s">
        <v>226</v>
      </c>
      <c r="C20" s="741">
        <v>28</v>
      </c>
      <c r="D20" s="516">
        <v>8</v>
      </c>
      <c r="E20" s="195"/>
      <c r="F20" s="517">
        <f t="shared" si="4"/>
        <v>0</v>
      </c>
      <c r="G20" s="411">
        <v>0</v>
      </c>
      <c r="H20" s="464">
        <f t="shared" si="2"/>
        <v>0</v>
      </c>
      <c r="I20" s="296">
        <v>0</v>
      </c>
      <c r="J20" s="296">
        <v>0</v>
      </c>
      <c r="K20" s="412">
        <f t="shared" si="5"/>
        <v>0</v>
      </c>
      <c r="L20" s="296">
        <v>0</v>
      </c>
      <c r="M20" s="296">
        <v>0</v>
      </c>
      <c r="N20" s="296">
        <v>0</v>
      </c>
      <c r="O20" s="413">
        <f t="shared" si="3"/>
        <v>0</v>
      </c>
      <c r="Q20" s="412">
        <f t="shared" si="6"/>
        <v>0</v>
      </c>
      <c r="R20" s="296">
        <v>0</v>
      </c>
      <c r="S20" s="296">
        <v>0</v>
      </c>
      <c r="T20" s="412">
        <f t="shared" si="7"/>
        <v>0</v>
      </c>
      <c r="U20" s="296">
        <v>0</v>
      </c>
      <c r="V20" s="469">
        <f t="shared" si="8"/>
        <v>0</v>
      </c>
      <c r="W20" s="105"/>
      <c r="X20" s="105"/>
      <c r="Y20" s="105"/>
      <c r="Z20" s="105"/>
    </row>
    <row r="21" spans="1:26" s="106" customFormat="1" ht="14.25" customHeight="1" x14ac:dyDescent="0.25">
      <c r="A21" s="107"/>
      <c r="B21" s="426" t="s">
        <v>214</v>
      </c>
      <c r="C21" s="741"/>
      <c r="D21" s="516"/>
      <c r="E21" s="195"/>
      <c r="F21" s="517">
        <f t="shared" si="4"/>
        <v>0</v>
      </c>
      <c r="G21" s="411">
        <v>0</v>
      </c>
      <c r="H21" s="464">
        <f t="shared" si="2"/>
        <v>0</v>
      </c>
      <c r="I21" s="296">
        <v>0</v>
      </c>
      <c r="J21" s="296">
        <v>0</v>
      </c>
      <c r="K21" s="412">
        <f t="shared" si="5"/>
        <v>0</v>
      </c>
      <c r="L21" s="296">
        <v>0</v>
      </c>
      <c r="M21" s="296">
        <v>0</v>
      </c>
      <c r="N21" s="296">
        <v>0</v>
      </c>
      <c r="O21" s="413">
        <f t="shared" si="3"/>
        <v>0</v>
      </c>
      <c r="Q21" s="412">
        <f t="shared" si="6"/>
        <v>0</v>
      </c>
      <c r="R21" s="296">
        <v>0</v>
      </c>
      <c r="S21" s="296">
        <v>0</v>
      </c>
      <c r="T21" s="412">
        <f t="shared" si="7"/>
        <v>0</v>
      </c>
      <c r="U21" s="296">
        <v>0</v>
      </c>
      <c r="V21" s="469">
        <f t="shared" si="8"/>
        <v>0</v>
      </c>
      <c r="W21" s="105"/>
      <c r="X21" s="105"/>
      <c r="Y21" s="105"/>
      <c r="Z21" s="105"/>
    </row>
    <row r="22" spans="1:26" s="106" customFormat="1" ht="14.25" customHeight="1" x14ac:dyDescent="0.25">
      <c r="A22" s="107"/>
      <c r="B22" s="426" t="s">
        <v>214</v>
      </c>
      <c r="C22" s="741"/>
      <c r="D22" s="516"/>
      <c r="E22" s="195"/>
      <c r="F22" s="517">
        <f t="shared" si="4"/>
        <v>0</v>
      </c>
      <c r="G22" s="411">
        <v>0</v>
      </c>
      <c r="H22" s="464">
        <f t="shared" si="2"/>
        <v>0</v>
      </c>
      <c r="I22" s="296">
        <v>0</v>
      </c>
      <c r="J22" s="296">
        <v>0</v>
      </c>
      <c r="K22" s="412">
        <f t="shared" si="5"/>
        <v>0</v>
      </c>
      <c r="L22" s="296">
        <v>0</v>
      </c>
      <c r="M22" s="296">
        <v>0</v>
      </c>
      <c r="N22" s="296">
        <v>0</v>
      </c>
      <c r="O22" s="413">
        <f t="shared" si="3"/>
        <v>0</v>
      </c>
      <c r="Q22" s="412">
        <f t="shared" si="6"/>
        <v>0</v>
      </c>
      <c r="R22" s="296">
        <v>0</v>
      </c>
      <c r="S22" s="296">
        <v>0</v>
      </c>
      <c r="T22" s="412">
        <f t="shared" si="7"/>
        <v>0</v>
      </c>
      <c r="U22" s="296">
        <v>0</v>
      </c>
      <c r="V22" s="469">
        <f t="shared" si="8"/>
        <v>0</v>
      </c>
      <c r="W22" s="105"/>
      <c r="X22" s="105"/>
      <c r="Y22" s="105"/>
      <c r="Z22" s="105"/>
    </row>
    <row r="23" spans="1:26" s="106" customFormat="1" ht="14.25" customHeight="1" x14ac:dyDescent="0.25">
      <c r="A23" s="107"/>
      <c r="B23" s="426" t="s">
        <v>214</v>
      </c>
      <c r="C23" s="741"/>
      <c r="D23" s="516"/>
      <c r="E23" s="195"/>
      <c r="F23" s="517">
        <f>D23*E23</f>
        <v>0</v>
      </c>
      <c r="G23" s="411">
        <v>0</v>
      </c>
      <c r="H23" s="464">
        <f t="shared" si="2"/>
        <v>0</v>
      </c>
      <c r="I23" s="296">
        <v>0</v>
      </c>
      <c r="J23" s="296">
        <v>0</v>
      </c>
      <c r="K23" s="412">
        <f t="shared" si="5"/>
        <v>0</v>
      </c>
      <c r="L23" s="296">
        <v>0</v>
      </c>
      <c r="M23" s="296">
        <v>0</v>
      </c>
      <c r="N23" s="296">
        <v>0</v>
      </c>
      <c r="O23" s="413">
        <f t="shared" si="3"/>
        <v>0</v>
      </c>
      <c r="Q23" s="412">
        <f t="shared" si="6"/>
        <v>0</v>
      </c>
      <c r="R23" s="296">
        <v>0</v>
      </c>
      <c r="S23" s="296">
        <v>0</v>
      </c>
      <c r="T23" s="412">
        <f t="shared" si="7"/>
        <v>0</v>
      </c>
      <c r="U23" s="296">
        <v>0</v>
      </c>
      <c r="V23" s="469">
        <f t="shared" si="8"/>
        <v>0</v>
      </c>
      <c r="W23" s="105"/>
      <c r="X23" s="105"/>
      <c r="Y23" s="105"/>
      <c r="Z23" s="105"/>
    </row>
    <row r="24" spans="1:26" s="106" customFormat="1" ht="14.25" customHeight="1" x14ac:dyDescent="0.25">
      <c r="A24" s="107"/>
      <c r="B24" s="359" t="s">
        <v>227</v>
      </c>
      <c r="C24" s="691"/>
      <c r="D24" s="201">
        <f>SUM(D12:D23)</f>
        <v>1943</v>
      </c>
      <c r="E24" s="196"/>
      <c r="F24" s="298">
        <f>SUM(F12:F23)</f>
        <v>0</v>
      </c>
      <c r="G24" s="299"/>
      <c r="H24" s="465">
        <f>SUM(H12:H23)</f>
        <v>0</v>
      </c>
      <c r="I24" s="465">
        <f t="shared" ref="I24:O24" si="9">SUM(I12:I23)</f>
        <v>0</v>
      </c>
      <c r="J24" s="465">
        <f t="shared" si="9"/>
        <v>0</v>
      </c>
      <c r="K24" s="465">
        <f t="shared" si="9"/>
        <v>0</v>
      </c>
      <c r="L24" s="465">
        <f t="shared" si="9"/>
        <v>0</v>
      </c>
      <c r="M24" s="465">
        <f t="shared" si="9"/>
        <v>0</v>
      </c>
      <c r="N24" s="465">
        <f t="shared" si="9"/>
        <v>0</v>
      </c>
      <c r="O24" s="465">
        <f t="shared" si="9"/>
        <v>0</v>
      </c>
      <c r="Q24" s="197">
        <f t="shared" ref="Q24:R24" si="10">SUM(Q12:Q23)</f>
        <v>0</v>
      </c>
      <c r="R24" s="206">
        <f t="shared" si="10"/>
        <v>0</v>
      </c>
      <c r="S24" s="206">
        <f>SUM(S12:S23)</f>
        <v>0</v>
      </c>
      <c r="T24" s="197">
        <f t="shared" ref="T24:U24" si="11">SUM(T12:T23)</f>
        <v>0</v>
      </c>
      <c r="U24" s="206">
        <f t="shared" si="11"/>
        <v>0</v>
      </c>
      <c r="V24" s="470">
        <f t="shared" ref="V24" si="12">SUM(Q24:U24)</f>
        <v>0</v>
      </c>
      <c r="W24" s="105"/>
      <c r="X24" s="105"/>
      <c r="Y24" s="105"/>
      <c r="Z24" s="105"/>
    </row>
    <row r="25" spans="1:26" s="106" customFormat="1" ht="14.25" customHeight="1" x14ac:dyDescent="0.25">
      <c r="A25" s="107"/>
      <c r="B25" s="358"/>
      <c r="C25" s="741"/>
      <c r="D25" s="516"/>
      <c r="E25" s="184"/>
      <c r="F25" s="517"/>
      <c r="G25" s="300"/>
      <c r="H25" s="417"/>
      <c r="I25" s="191"/>
      <c r="J25" s="191"/>
      <c r="K25" s="388"/>
      <c r="L25" s="191"/>
      <c r="M25" s="191"/>
      <c r="N25" s="191"/>
      <c r="O25" s="390"/>
      <c r="Q25" s="191"/>
      <c r="R25" s="191"/>
      <c r="S25" s="191"/>
      <c r="T25" s="191"/>
      <c r="U25" s="191"/>
      <c r="V25" s="468"/>
      <c r="W25" s="105"/>
      <c r="X25" s="105"/>
      <c r="Y25" s="105"/>
      <c r="Z25" s="105"/>
    </row>
    <row r="26" spans="1:26" s="106" customFormat="1" ht="14.25" customHeight="1" x14ac:dyDescent="0.25">
      <c r="A26" s="107"/>
      <c r="B26" s="361" t="s">
        <v>228</v>
      </c>
      <c r="C26" s="744"/>
      <c r="D26" s="516"/>
      <c r="E26" s="184"/>
      <c r="F26" s="517"/>
      <c r="G26" s="300"/>
      <c r="H26" s="417"/>
      <c r="I26" s="191"/>
      <c r="J26" s="191"/>
      <c r="K26" s="388"/>
      <c r="L26" s="191"/>
      <c r="M26" s="191"/>
      <c r="N26" s="191"/>
      <c r="O26" s="390"/>
      <c r="Q26" s="191"/>
      <c r="R26" s="191"/>
      <c r="S26" s="191"/>
      <c r="T26" s="191"/>
      <c r="U26" s="191"/>
      <c r="V26" s="468"/>
      <c r="W26" s="105"/>
      <c r="X26" s="105"/>
      <c r="Y26" s="105"/>
      <c r="Z26" s="105"/>
    </row>
    <row r="27" spans="1:26" s="106" customFormat="1" ht="14.25" customHeight="1" x14ac:dyDescent="0.25">
      <c r="A27" s="107"/>
      <c r="B27" s="427" t="s">
        <v>229</v>
      </c>
      <c r="C27" s="743" t="s">
        <v>230</v>
      </c>
      <c r="D27" s="613">
        <v>1389</v>
      </c>
      <c r="E27" s="195"/>
      <c r="F27" s="517">
        <f t="shared" ref="F27:F35" si="13">D27*E27</f>
        <v>0</v>
      </c>
      <c r="G27" s="411">
        <v>0</v>
      </c>
      <c r="H27" s="464">
        <f t="shared" ref="H27:H35" si="14">$F27</f>
        <v>0</v>
      </c>
      <c r="I27" s="296">
        <v>0</v>
      </c>
      <c r="J27" s="296">
        <v>0</v>
      </c>
      <c r="K27" s="296">
        <v>0</v>
      </c>
      <c r="L27" s="296">
        <v>0</v>
      </c>
      <c r="M27" s="296">
        <f>$F27*(1+$G27)</f>
        <v>0</v>
      </c>
      <c r="N27" s="296">
        <v>0</v>
      </c>
      <c r="O27" s="389">
        <f t="shared" ref="O27:O36" si="15">SUM(H27:N27)</f>
        <v>0</v>
      </c>
      <c r="Q27" s="296">
        <v>0</v>
      </c>
      <c r="R27" s="296">
        <v>0</v>
      </c>
      <c r="S27" s="296">
        <v>0</v>
      </c>
      <c r="T27" s="296">
        <v>0</v>
      </c>
      <c r="U27" s="296">
        <v>0</v>
      </c>
      <c r="V27" s="465">
        <f>SUM(V25:V26)</f>
        <v>0</v>
      </c>
      <c r="W27" s="105"/>
      <c r="X27" s="105"/>
      <c r="Y27" s="105"/>
      <c r="Z27" s="105"/>
    </row>
    <row r="28" spans="1:26" s="106" customFormat="1" ht="14.25" customHeight="1" x14ac:dyDescent="0.25">
      <c r="A28" s="107"/>
      <c r="B28" s="427" t="s">
        <v>231</v>
      </c>
      <c r="C28" s="743">
        <v>21</v>
      </c>
      <c r="D28" s="613">
        <v>34</v>
      </c>
      <c r="E28" s="195"/>
      <c r="F28" s="517">
        <f>D28*E28</f>
        <v>0</v>
      </c>
      <c r="G28" s="411">
        <v>0</v>
      </c>
      <c r="H28" s="464">
        <f>$F28</f>
        <v>0</v>
      </c>
      <c r="I28" s="296">
        <v>0</v>
      </c>
      <c r="J28" s="296">
        <v>0</v>
      </c>
      <c r="K28" s="296">
        <v>0</v>
      </c>
      <c r="L28" s="296">
        <v>0</v>
      </c>
      <c r="M28" s="296">
        <f>$F28*(1+$G28)</f>
        <v>0</v>
      </c>
      <c r="N28" s="296">
        <v>0</v>
      </c>
      <c r="O28" s="389">
        <f>SUM(H28:N28)</f>
        <v>0</v>
      </c>
      <c r="Q28" s="296">
        <v>0</v>
      </c>
      <c r="R28" s="296">
        <v>0</v>
      </c>
      <c r="S28" s="296">
        <v>0</v>
      </c>
      <c r="T28" s="296">
        <v>0</v>
      </c>
      <c r="U28" s="296">
        <v>0</v>
      </c>
      <c r="V28" s="469">
        <f>SUM(Q28:U28)</f>
        <v>0</v>
      </c>
      <c r="W28" s="105"/>
      <c r="X28" s="105"/>
      <c r="Y28" s="105"/>
      <c r="Z28" s="105"/>
    </row>
    <row r="29" spans="1:26" s="106" customFormat="1" ht="14.25" customHeight="1" x14ac:dyDescent="0.25">
      <c r="A29" s="107"/>
      <c r="B29" s="427" t="s">
        <v>232</v>
      </c>
      <c r="C29" s="743" t="s">
        <v>233</v>
      </c>
      <c r="D29" s="613">
        <v>47</v>
      </c>
      <c r="E29" s="195"/>
      <c r="F29" s="517">
        <f t="shared" si="13"/>
        <v>0</v>
      </c>
      <c r="G29" s="411">
        <v>0.02</v>
      </c>
      <c r="H29" s="464">
        <f t="shared" si="14"/>
        <v>0</v>
      </c>
      <c r="I29" s="296">
        <v>0</v>
      </c>
      <c r="J29" s="296">
        <v>0</v>
      </c>
      <c r="K29" s="296">
        <v>0</v>
      </c>
      <c r="L29" s="296">
        <v>0</v>
      </c>
      <c r="M29" s="296">
        <f>$F29*(1+G29)</f>
        <v>0</v>
      </c>
      <c r="N29" s="296">
        <v>0</v>
      </c>
      <c r="O29" s="389">
        <f t="shared" si="15"/>
        <v>0</v>
      </c>
      <c r="Q29" s="296">
        <v>0</v>
      </c>
      <c r="R29" s="296">
        <v>0</v>
      </c>
      <c r="S29" s="296">
        <v>0</v>
      </c>
      <c r="T29" s="296">
        <v>0</v>
      </c>
      <c r="U29" s="296">
        <v>0</v>
      </c>
      <c r="V29" s="469">
        <f t="shared" ref="V29:V36" si="16">SUM(Q29:U29)</f>
        <v>0</v>
      </c>
      <c r="W29" s="105"/>
      <c r="X29" s="105"/>
      <c r="Y29" s="105"/>
      <c r="Z29" s="105"/>
    </row>
    <row r="30" spans="1:26" s="106" customFormat="1" ht="14.25" customHeight="1" x14ac:dyDescent="0.25">
      <c r="A30" s="107"/>
      <c r="B30" s="427" t="s">
        <v>234</v>
      </c>
      <c r="C30" s="743">
        <v>26</v>
      </c>
      <c r="D30" s="613">
        <v>1</v>
      </c>
      <c r="E30" s="195"/>
      <c r="F30" s="517">
        <f>D30*E30</f>
        <v>0</v>
      </c>
      <c r="G30" s="411">
        <v>0</v>
      </c>
      <c r="H30" s="464">
        <f>$F30</f>
        <v>0</v>
      </c>
      <c r="I30" s="296">
        <v>0</v>
      </c>
      <c r="J30" s="296">
        <v>0</v>
      </c>
      <c r="K30" s="296">
        <v>0</v>
      </c>
      <c r="L30" s="296">
        <v>0</v>
      </c>
      <c r="M30" s="296">
        <f>$F30*(1+G30)</f>
        <v>0</v>
      </c>
      <c r="N30" s="296">
        <v>0</v>
      </c>
      <c r="O30" s="389">
        <f>SUM(H30:N30)</f>
        <v>0</v>
      </c>
      <c r="Q30" s="296">
        <v>0</v>
      </c>
      <c r="R30" s="296">
        <v>0</v>
      </c>
      <c r="S30" s="296">
        <v>0</v>
      </c>
      <c r="T30" s="296">
        <v>0</v>
      </c>
      <c r="U30" s="296">
        <v>0</v>
      </c>
      <c r="V30" s="469">
        <f>SUM(Q30:U30)</f>
        <v>0</v>
      </c>
      <c r="W30" s="105"/>
      <c r="X30" s="105"/>
      <c r="Y30" s="105"/>
      <c r="Z30" s="105"/>
    </row>
    <row r="31" spans="1:26" s="106" customFormat="1" ht="29.25" customHeight="1" x14ac:dyDescent="0.25">
      <c r="A31" s="107"/>
      <c r="B31" s="427" t="s">
        <v>235</v>
      </c>
      <c r="C31" s="743">
        <v>8</v>
      </c>
      <c r="D31" s="613">
        <v>5</v>
      </c>
      <c r="E31" s="195"/>
      <c r="F31" s="517">
        <f>D31*E31</f>
        <v>0</v>
      </c>
      <c r="G31" s="411">
        <v>0</v>
      </c>
      <c r="H31" s="464">
        <f>$F31</f>
        <v>0</v>
      </c>
      <c r="I31" s="296">
        <v>0</v>
      </c>
      <c r="J31" s="296">
        <v>0</v>
      </c>
      <c r="K31" s="296">
        <v>0</v>
      </c>
      <c r="L31" s="296">
        <v>0</v>
      </c>
      <c r="M31" s="296">
        <f>$F31*(1+G31)</f>
        <v>0</v>
      </c>
      <c r="N31" s="296">
        <v>0</v>
      </c>
      <c r="O31" s="389">
        <f>SUM(H31:N31)</f>
        <v>0</v>
      </c>
      <c r="Q31" s="296">
        <v>0</v>
      </c>
      <c r="R31" s="296">
        <v>0</v>
      </c>
      <c r="S31" s="296">
        <v>0</v>
      </c>
      <c r="T31" s="296">
        <v>0</v>
      </c>
      <c r="U31" s="296">
        <v>0</v>
      </c>
      <c r="V31" s="469">
        <f>SUM(Q31:U31)</f>
        <v>0</v>
      </c>
      <c r="W31" s="105"/>
      <c r="X31" s="105"/>
      <c r="Y31" s="105"/>
      <c r="Z31" s="105"/>
    </row>
    <row r="32" spans="1:26" s="106" customFormat="1" ht="57.75" customHeight="1" x14ac:dyDescent="0.25">
      <c r="A32" s="107"/>
      <c r="B32" s="427" t="s">
        <v>236</v>
      </c>
      <c r="C32" s="743">
        <v>39</v>
      </c>
      <c r="D32" s="613">
        <v>426</v>
      </c>
      <c r="E32" s="195"/>
      <c r="F32" s="517">
        <f t="shared" si="13"/>
        <v>0</v>
      </c>
      <c r="G32" s="411">
        <v>0</v>
      </c>
      <c r="H32" s="464">
        <f t="shared" si="14"/>
        <v>0</v>
      </c>
      <c r="I32" s="296">
        <v>0</v>
      </c>
      <c r="J32" s="296">
        <v>0</v>
      </c>
      <c r="K32" s="296">
        <v>0</v>
      </c>
      <c r="L32" s="296">
        <v>0</v>
      </c>
      <c r="M32" s="296">
        <f t="shared" ref="M32" si="17">$F32*(1+G32)</f>
        <v>0</v>
      </c>
      <c r="N32" s="296">
        <v>0</v>
      </c>
      <c r="O32" s="389">
        <f t="shared" si="15"/>
        <v>0</v>
      </c>
      <c r="Q32" s="296">
        <v>0</v>
      </c>
      <c r="R32" s="296">
        <v>0</v>
      </c>
      <c r="S32" s="296">
        <v>0</v>
      </c>
      <c r="T32" s="296">
        <v>0</v>
      </c>
      <c r="U32" s="296">
        <v>0</v>
      </c>
      <c r="V32" s="469">
        <f t="shared" si="16"/>
        <v>0</v>
      </c>
      <c r="W32" s="105"/>
      <c r="X32" s="105"/>
      <c r="Y32" s="105"/>
      <c r="Z32" s="105"/>
    </row>
    <row r="33" spans="1:26" s="106" customFormat="1" ht="14.25" customHeight="1" x14ac:dyDescent="0.25">
      <c r="A33" s="107"/>
      <c r="B33" s="427" t="s">
        <v>237</v>
      </c>
      <c r="C33" s="743">
        <v>40</v>
      </c>
      <c r="D33" s="613">
        <v>1</v>
      </c>
      <c r="E33" s="195"/>
      <c r="F33" s="517">
        <f t="shared" si="13"/>
        <v>0</v>
      </c>
      <c r="G33" s="411">
        <v>0</v>
      </c>
      <c r="H33" s="464">
        <f t="shared" si="14"/>
        <v>0</v>
      </c>
      <c r="I33" s="296">
        <v>0</v>
      </c>
      <c r="J33" s="296">
        <v>0</v>
      </c>
      <c r="K33" s="296">
        <v>0</v>
      </c>
      <c r="L33" s="296">
        <v>0</v>
      </c>
      <c r="M33" s="296">
        <f t="shared" ref="M33" si="18">$F33*(1+$G33)</f>
        <v>0</v>
      </c>
      <c r="N33" s="296">
        <v>0</v>
      </c>
      <c r="O33" s="389">
        <f t="shared" si="15"/>
        <v>0</v>
      </c>
      <c r="Q33" s="296">
        <v>0</v>
      </c>
      <c r="R33" s="296">
        <v>0</v>
      </c>
      <c r="S33" s="296">
        <v>0</v>
      </c>
      <c r="T33" s="296">
        <v>0</v>
      </c>
      <c r="U33" s="296">
        <v>0</v>
      </c>
      <c r="V33" s="469">
        <f t="shared" si="16"/>
        <v>0</v>
      </c>
      <c r="W33" s="105"/>
      <c r="X33" s="105"/>
      <c r="Y33" s="105"/>
      <c r="Z33" s="105"/>
    </row>
    <row r="34" spans="1:26" s="106" customFormat="1" ht="14.25" customHeight="1" x14ac:dyDescent="0.25">
      <c r="A34" s="107"/>
      <c r="B34" s="427" t="s">
        <v>238</v>
      </c>
      <c r="C34" s="743">
        <v>15</v>
      </c>
      <c r="D34" s="613">
        <v>1</v>
      </c>
      <c r="E34" s="195"/>
      <c r="F34" s="517">
        <f t="shared" si="13"/>
        <v>0</v>
      </c>
      <c r="G34" s="411">
        <v>0</v>
      </c>
      <c r="H34" s="464">
        <f t="shared" si="14"/>
        <v>0</v>
      </c>
      <c r="I34" s="296">
        <v>0</v>
      </c>
      <c r="J34" s="296">
        <v>0</v>
      </c>
      <c r="K34" s="296">
        <v>0</v>
      </c>
      <c r="L34" s="296">
        <v>0</v>
      </c>
      <c r="M34" s="296">
        <f t="shared" ref="M34" si="19">$F34*(1+$G34)</f>
        <v>0</v>
      </c>
      <c r="N34" s="296">
        <v>0</v>
      </c>
      <c r="O34" s="389">
        <f t="shared" si="15"/>
        <v>0</v>
      </c>
      <c r="Q34" s="296">
        <v>0</v>
      </c>
      <c r="R34" s="296">
        <v>0</v>
      </c>
      <c r="S34" s="296">
        <v>0</v>
      </c>
      <c r="T34" s="296">
        <v>0</v>
      </c>
      <c r="U34" s="296">
        <v>0</v>
      </c>
      <c r="V34" s="469">
        <f t="shared" si="16"/>
        <v>0</v>
      </c>
      <c r="W34" s="105"/>
      <c r="X34" s="105"/>
      <c r="Y34" s="105"/>
      <c r="Z34" s="105"/>
    </row>
    <row r="35" spans="1:26" s="106" customFormat="1" ht="14.25" customHeight="1" x14ac:dyDescent="0.25">
      <c r="A35" s="107"/>
      <c r="B35" s="426" t="s">
        <v>214</v>
      </c>
      <c r="C35" s="741"/>
      <c r="D35" s="516"/>
      <c r="E35" s="195"/>
      <c r="F35" s="517">
        <f t="shared" si="13"/>
        <v>0</v>
      </c>
      <c r="G35" s="411">
        <v>0</v>
      </c>
      <c r="H35" s="464">
        <f t="shared" si="14"/>
        <v>0</v>
      </c>
      <c r="I35" s="296">
        <v>0</v>
      </c>
      <c r="J35" s="296">
        <v>0</v>
      </c>
      <c r="K35" s="296">
        <v>0</v>
      </c>
      <c r="L35" s="296">
        <v>0</v>
      </c>
      <c r="M35" s="296">
        <f t="shared" ref="M35" si="20">$F35*(1+$G35)</f>
        <v>0</v>
      </c>
      <c r="N35" s="296">
        <v>0</v>
      </c>
      <c r="O35" s="389">
        <f>SUM(H35:N35)</f>
        <v>0</v>
      </c>
      <c r="Q35" s="296">
        <v>0</v>
      </c>
      <c r="R35" s="296">
        <v>0</v>
      </c>
      <c r="S35" s="296">
        <v>0</v>
      </c>
      <c r="T35" s="296">
        <v>0</v>
      </c>
      <c r="U35" s="296">
        <v>0</v>
      </c>
      <c r="V35" s="469">
        <f t="shared" si="16"/>
        <v>0</v>
      </c>
      <c r="W35" s="105"/>
      <c r="X35" s="105"/>
      <c r="Y35" s="105"/>
      <c r="Z35" s="105"/>
    </row>
    <row r="36" spans="1:26" s="106" customFormat="1" ht="14.25" customHeight="1" x14ac:dyDescent="0.25">
      <c r="A36" s="107"/>
      <c r="B36" s="359" t="s">
        <v>239</v>
      </c>
      <c r="C36" s="691"/>
      <c r="D36" s="201">
        <f>SUM(D27:D35)</f>
        <v>1904</v>
      </c>
      <c r="E36" s="196"/>
      <c r="F36" s="298">
        <f>SUM(F27:F35)</f>
        <v>0</v>
      </c>
      <c r="G36" s="299"/>
      <c r="H36" s="465">
        <f>SUM(H27:H35)</f>
        <v>0</v>
      </c>
      <c r="I36" s="206">
        <f>SUM(I27:I35)</f>
        <v>0</v>
      </c>
      <c r="J36" s="206">
        <f t="shared" ref="I36:N36" si="21">SUM(J27:J35)</f>
        <v>0</v>
      </c>
      <c r="K36" s="206">
        <f t="shared" si="21"/>
        <v>0</v>
      </c>
      <c r="L36" s="206">
        <f>SUM(L27:L35)</f>
        <v>0</v>
      </c>
      <c r="M36" s="206">
        <f t="shared" si="21"/>
        <v>0</v>
      </c>
      <c r="N36" s="206">
        <f>SUM(N27:N35)</f>
        <v>0</v>
      </c>
      <c r="O36" s="390">
        <f>SUM(H36:N36)</f>
        <v>0</v>
      </c>
      <c r="Q36" s="386">
        <f t="shared" ref="Q36" si="22">SUM(Q27:Q35)</f>
        <v>0</v>
      </c>
      <c r="R36" s="206">
        <f t="shared" ref="R36" si="23">SUM(R27:R35)</f>
        <v>0</v>
      </c>
      <c r="S36" s="206">
        <f t="shared" ref="S36" si="24">SUM(S27:S35)</f>
        <v>0</v>
      </c>
      <c r="T36" s="206">
        <f t="shared" ref="T36" si="25">SUM(T27:T35)</f>
        <v>0</v>
      </c>
      <c r="U36" s="206">
        <f t="shared" ref="U36" si="26">SUM(U27:U35)</f>
        <v>0</v>
      </c>
      <c r="V36" s="470">
        <f t="shared" si="16"/>
        <v>0</v>
      </c>
      <c r="W36" s="105"/>
      <c r="X36" s="105"/>
      <c r="Y36" s="105"/>
      <c r="Z36" s="105"/>
    </row>
    <row r="37" spans="1:26" s="106" customFormat="1" ht="14.25" customHeight="1" x14ac:dyDescent="0.25">
      <c r="A37" s="107"/>
      <c r="B37" s="358"/>
      <c r="C37" s="741"/>
      <c r="D37" s="516"/>
      <c r="E37" s="184"/>
      <c r="F37" s="517"/>
      <c r="G37" s="300"/>
      <c r="H37" s="417"/>
      <c r="I37" s="191"/>
      <c r="J37" s="191"/>
      <c r="K37" s="388"/>
      <c r="L37" s="191"/>
      <c r="M37" s="191"/>
      <c r="N37" s="191"/>
      <c r="O37" s="390"/>
      <c r="Q37" s="191"/>
      <c r="R37" s="191"/>
      <c r="S37" s="191"/>
      <c r="T37" s="191"/>
      <c r="U37" s="191"/>
      <c r="V37" s="470"/>
      <c r="W37" s="105"/>
      <c r="X37" s="105"/>
      <c r="Y37" s="105"/>
      <c r="Z37" s="105"/>
    </row>
    <row r="38" spans="1:26" s="106" customFormat="1" ht="14.25" customHeight="1" x14ac:dyDescent="0.25">
      <c r="A38" s="107"/>
      <c r="B38" s="361" t="s">
        <v>240</v>
      </c>
      <c r="C38" s="744"/>
      <c r="D38" s="516"/>
      <c r="E38" s="184"/>
      <c r="F38" s="517"/>
      <c r="G38" s="300"/>
      <c r="H38" s="417"/>
      <c r="I38" s="191"/>
      <c r="J38" s="191"/>
      <c r="K38" s="388"/>
      <c r="L38" s="191"/>
      <c r="M38" s="191"/>
      <c r="N38" s="191"/>
      <c r="O38" s="390"/>
      <c r="Q38" s="191"/>
      <c r="R38" s="191"/>
      <c r="S38" s="191"/>
      <c r="T38" s="191"/>
      <c r="U38" s="191"/>
      <c r="V38" s="470"/>
      <c r="W38" s="105"/>
      <c r="X38" s="105"/>
      <c r="Y38" s="105"/>
      <c r="Z38" s="105"/>
    </row>
    <row r="39" spans="1:26" s="106" customFormat="1" ht="14.25" customHeight="1" x14ac:dyDescent="0.25">
      <c r="A39" s="107"/>
      <c r="B39" s="427" t="s">
        <v>241</v>
      </c>
      <c r="C39" s="743" t="s">
        <v>242</v>
      </c>
      <c r="D39" s="613">
        <v>8</v>
      </c>
      <c r="E39" s="195"/>
      <c r="F39" s="517">
        <f t="shared" ref="F39:F49" si="27">D39*E39</f>
        <v>0</v>
      </c>
      <c r="G39" s="411">
        <v>0</v>
      </c>
      <c r="H39" s="464">
        <f t="shared" ref="H39:H49" si="28">$F39</f>
        <v>0</v>
      </c>
      <c r="I39" s="296">
        <v>0</v>
      </c>
      <c r="J39" s="296">
        <v>0</v>
      </c>
      <c r="K39" s="296">
        <v>0</v>
      </c>
      <c r="L39" s="412">
        <f>$F39*(1+$G39)</f>
        <v>0</v>
      </c>
      <c r="M39" s="296">
        <v>0</v>
      </c>
      <c r="N39" s="296">
        <v>0</v>
      </c>
      <c r="O39" s="469">
        <f t="shared" ref="O39:O50" si="29">SUM(H39:N39)</f>
        <v>0</v>
      </c>
      <c r="Q39" s="296">
        <v>0</v>
      </c>
      <c r="R39" s="296">
        <v>0</v>
      </c>
      <c r="S39" s="412">
        <f>$L39*(1+$G39)</f>
        <v>0</v>
      </c>
      <c r="T39" s="296">
        <v>0</v>
      </c>
      <c r="U39" s="296">
        <v>0</v>
      </c>
      <c r="V39" s="469">
        <f t="shared" ref="V39:V50" si="30">SUM(Q39:U39)</f>
        <v>0</v>
      </c>
      <c r="W39" s="105"/>
      <c r="X39" s="105"/>
      <c r="Y39" s="105"/>
      <c r="Z39" s="105"/>
    </row>
    <row r="40" spans="1:26" s="106" customFormat="1" ht="28.15" customHeight="1" x14ac:dyDescent="0.25">
      <c r="A40" s="107"/>
      <c r="B40" s="427" t="s">
        <v>243</v>
      </c>
      <c r="C40" s="743">
        <v>16</v>
      </c>
      <c r="D40" s="613">
        <v>9</v>
      </c>
      <c r="E40" s="195"/>
      <c r="F40" s="517">
        <f t="shared" si="27"/>
        <v>0</v>
      </c>
      <c r="G40" s="411">
        <v>0</v>
      </c>
      <c r="H40" s="464">
        <f t="shared" si="28"/>
        <v>0</v>
      </c>
      <c r="I40" s="296">
        <v>0</v>
      </c>
      <c r="J40" s="296">
        <v>0</v>
      </c>
      <c r="K40" s="296">
        <v>0</v>
      </c>
      <c r="L40" s="412">
        <f t="shared" ref="L40:L49" si="31">$F40*(1+$G40)</f>
        <v>0</v>
      </c>
      <c r="M40" s="296">
        <v>0</v>
      </c>
      <c r="N40" s="296">
        <v>0</v>
      </c>
      <c r="O40" s="469">
        <f t="shared" si="29"/>
        <v>0</v>
      </c>
      <c r="Q40" s="296">
        <v>0</v>
      </c>
      <c r="R40" s="296">
        <v>0</v>
      </c>
      <c r="S40" s="412">
        <f t="shared" ref="S40:S49" si="32">$L40*(1+$G40)</f>
        <v>0</v>
      </c>
      <c r="T40" s="296">
        <v>0</v>
      </c>
      <c r="U40" s="296">
        <v>0</v>
      </c>
      <c r="V40" s="469">
        <f t="shared" si="30"/>
        <v>0</v>
      </c>
      <c r="W40" s="105"/>
      <c r="X40" s="105"/>
      <c r="Y40" s="105"/>
      <c r="Z40" s="105"/>
    </row>
    <row r="41" spans="1:26" s="106" customFormat="1" ht="28.15" customHeight="1" x14ac:dyDescent="0.25">
      <c r="A41" s="107"/>
      <c r="B41" s="427" t="s">
        <v>244</v>
      </c>
      <c r="C41" s="743">
        <v>13</v>
      </c>
      <c r="D41" s="613">
        <v>4</v>
      </c>
      <c r="E41" s="195"/>
      <c r="F41" s="517">
        <f t="shared" si="27"/>
        <v>0</v>
      </c>
      <c r="G41" s="411">
        <v>0</v>
      </c>
      <c r="H41" s="464">
        <f t="shared" si="28"/>
        <v>0</v>
      </c>
      <c r="I41" s="296">
        <v>0</v>
      </c>
      <c r="J41" s="296">
        <v>0</v>
      </c>
      <c r="K41" s="296">
        <v>0</v>
      </c>
      <c r="L41" s="412">
        <f t="shared" si="31"/>
        <v>0</v>
      </c>
      <c r="M41" s="296">
        <v>0</v>
      </c>
      <c r="N41" s="296">
        <v>0</v>
      </c>
      <c r="O41" s="469">
        <f t="shared" si="29"/>
        <v>0</v>
      </c>
      <c r="Q41" s="296">
        <v>0</v>
      </c>
      <c r="R41" s="296">
        <v>0</v>
      </c>
      <c r="S41" s="412">
        <f t="shared" si="32"/>
        <v>0</v>
      </c>
      <c r="T41" s="296">
        <v>0</v>
      </c>
      <c r="U41" s="296">
        <v>0</v>
      </c>
      <c r="V41" s="469">
        <f t="shared" si="30"/>
        <v>0</v>
      </c>
      <c r="W41" s="105"/>
      <c r="X41" s="105"/>
      <c r="Y41" s="105"/>
      <c r="Z41" s="105"/>
    </row>
    <row r="42" spans="1:26" s="106" customFormat="1" ht="28.9" customHeight="1" x14ac:dyDescent="0.25">
      <c r="A42" s="107"/>
      <c r="B42" s="427" t="s">
        <v>245</v>
      </c>
      <c r="C42" s="743">
        <v>11</v>
      </c>
      <c r="D42" s="613">
        <v>2</v>
      </c>
      <c r="E42" s="195"/>
      <c r="F42" s="517">
        <f t="shared" si="27"/>
        <v>0</v>
      </c>
      <c r="G42" s="411">
        <v>0</v>
      </c>
      <c r="H42" s="464">
        <f t="shared" si="28"/>
        <v>0</v>
      </c>
      <c r="I42" s="296">
        <v>0</v>
      </c>
      <c r="J42" s="296">
        <v>0</v>
      </c>
      <c r="K42" s="296">
        <v>0</v>
      </c>
      <c r="L42" s="412">
        <f t="shared" si="31"/>
        <v>0</v>
      </c>
      <c r="M42" s="296">
        <v>0</v>
      </c>
      <c r="N42" s="296">
        <v>0</v>
      </c>
      <c r="O42" s="469">
        <f t="shared" si="29"/>
        <v>0</v>
      </c>
      <c r="Q42" s="296">
        <v>0</v>
      </c>
      <c r="R42" s="296">
        <v>0</v>
      </c>
      <c r="S42" s="412">
        <f t="shared" si="32"/>
        <v>0</v>
      </c>
      <c r="T42" s="296">
        <v>0</v>
      </c>
      <c r="U42" s="296">
        <v>0</v>
      </c>
      <c r="V42" s="469">
        <f t="shared" si="30"/>
        <v>0</v>
      </c>
      <c r="W42" s="105"/>
      <c r="X42" s="105"/>
      <c r="Y42" s="105"/>
      <c r="Z42" s="105"/>
    </row>
    <row r="43" spans="1:26" s="106" customFormat="1" ht="28.5" customHeight="1" x14ac:dyDescent="0.25">
      <c r="A43" s="107"/>
      <c r="B43" s="427" t="s">
        <v>246</v>
      </c>
      <c r="C43" s="743" t="s">
        <v>247</v>
      </c>
      <c r="D43" s="613">
        <v>14</v>
      </c>
      <c r="E43" s="195"/>
      <c r="F43" s="517">
        <f t="shared" si="27"/>
        <v>0</v>
      </c>
      <c r="G43" s="411">
        <v>0</v>
      </c>
      <c r="H43" s="464">
        <f t="shared" si="28"/>
        <v>0</v>
      </c>
      <c r="I43" s="296">
        <v>0</v>
      </c>
      <c r="J43" s="296">
        <v>0</v>
      </c>
      <c r="K43" s="296">
        <v>0</v>
      </c>
      <c r="L43" s="412">
        <f t="shared" si="31"/>
        <v>0</v>
      </c>
      <c r="M43" s="296">
        <v>0</v>
      </c>
      <c r="N43" s="296">
        <v>0</v>
      </c>
      <c r="O43" s="469">
        <f t="shared" si="29"/>
        <v>0</v>
      </c>
      <c r="Q43" s="296">
        <v>0</v>
      </c>
      <c r="R43" s="296">
        <v>0</v>
      </c>
      <c r="S43" s="412">
        <f t="shared" si="32"/>
        <v>0</v>
      </c>
      <c r="T43" s="296">
        <v>0</v>
      </c>
      <c r="U43" s="296">
        <v>0</v>
      </c>
      <c r="V43" s="469">
        <f t="shared" si="30"/>
        <v>0</v>
      </c>
      <c r="W43" s="105"/>
      <c r="X43" s="105"/>
      <c r="Y43" s="105"/>
      <c r="Z43" s="105"/>
    </row>
    <row r="44" spans="1:26" s="106" customFormat="1" ht="28.9" customHeight="1" x14ac:dyDescent="0.25">
      <c r="A44" s="107"/>
      <c r="B44" s="427" t="s">
        <v>248</v>
      </c>
      <c r="C44" s="743">
        <v>5</v>
      </c>
      <c r="D44" s="613">
        <v>102</v>
      </c>
      <c r="E44" s="195"/>
      <c r="F44" s="517">
        <f t="shared" si="27"/>
        <v>0</v>
      </c>
      <c r="G44" s="411">
        <v>0</v>
      </c>
      <c r="H44" s="464">
        <f t="shared" si="28"/>
        <v>0</v>
      </c>
      <c r="I44" s="296">
        <v>0</v>
      </c>
      <c r="J44" s="296">
        <v>0</v>
      </c>
      <c r="K44" s="296">
        <v>0</v>
      </c>
      <c r="L44" s="412">
        <f t="shared" si="31"/>
        <v>0</v>
      </c>
      <c r="M44" s="296">
        <v>0</v>
      </c>
      <c r="N44" s="296">
        <v>0</v>
      </c>
      <c r="O44" s="469">
        <f t="shared" si="29"/>
        <v>0</v>
      </c>
      <c r="Q44" s="296">
        <v>0</v>
      </c>
      <c r="R44" s="296">
        <v>0</v>
      </c>
      <c r="S44" s="412">
        <f t="shared" si="32"/>
        <v>0</v>
      </c>
      <c r="T44" s="296">
        <v>0</v>
      </c>
      <c r="U44" s="296">
        <v>0</v>
      </c>
      <c r="V44" s="469">
        <f t="shared" si="30"/>
        <v>0</v>
      </c>
      <c r="W44" s="105"/>
      <c r="X44" s="105"/>
      <c r="Y44" s="105"/>
      <c r="Z44" s="105"/>
    </row>
    <row r="45" spans="1:26" s="106" customFormat="1" ht="14.25" customHeight="1" x14ac:dyDescent="0.25">
      <c r="A45" s="107"/>
      <c r="B45" s="427" t="s">
        <v>249</v>
      </c>
      <c r="C45" s="743">
        <v>4</v>
      </c>
      <c r="D45" s="613">
        <v>10</v>
      </c>
      <c r="E45" s="195"/>
      <c r="F45" s="517">
        <f t="shared" si="27"/>
        <v>0</v>
      </c>
      <c r="G45" s="411">
        <v>0</v>
      </c>
      <c r="H45" s="464">
        <f t="shared" si="28"/>
        <v>0</v>
      </c>
      <c r="I45" s="296">
        <v>0</v>
      </c>
      <c r="J45" s="296">
        <v>0</v>
      </c>
      <c r="K45" s="296">
        <v>0</v>
      </c>
      <c r="L45" s="412">
        <f t="shared" si="31"/>
        <v>0</v>
      </c>
      <c r="M45" s="296">
        <v>0</v>
      </c>
      <c r="N45" s="296">
        <v>0</v>
      </c>
      <c r="O45" s="469">
        <f t="shared" si="29"/>
        <v>0</v>
      </c>
      <c r="Q45" s="296">
        <v>0</v>
      </c>
      <c r="R45" s="296">
        <v>0</v>
      </c>
      <c r="S45" s="412">
        <f t="shared" si="32"/>
        <v>0</v>
      </c>
      <c r="T45" s="296">
        <v>0</v>
      </c>
      <c r="U45" s="296">
        <v>0</v>
      </c>
      <c r="V45" s="469">
        <f t="shared" si="30"/>
        <v>0</v>
      </c>
      <c r="W45" s="105"/>
      <c r="X45" s="105"/>
      <c r="Y45" s="105"/>
      <c r="Z45" s="105"/>
    </row>
    <row r="46" spans="1:26" s="106" customFormat="1" ht="14.25" customHeight="1" x14ac:dyDescent="0.25">
      <c r="A46" s="107"/>
      <c r="B46" s="427" t="s">
        <v>250</v>
      </c>
      <c r="C46" s="743">
        <v>9</v>
      </c>
      <c r="D46" s="613">
        <v>1</v>
      </c>
      <c r="E46" s="195"/>
      <c r="F46" s="517">
        <f t="shared" si="27"/>
        <v>0</v>
      </c>
      <c r="G46" s="411">
        <v>0</v>
      </c>
      <c r="H46" s="464">
        <f t="shared" si="28"/>
        <v>0</v>
      </c>
      <c r="I46" s="296">
        <v>0</v>
      </c>
      <c r="J46" s="296">
        <v>0</v>
      </c>
      <c r="K46" s="296">
        <v>0</v>
      </c>
      <c r="L46" s="412">
        <f t="shared" si="31"/>
        <v>0</v>
      </c>
      <c r="M46" s="296">
        <v>0</v>
      </c>
      <c r="N46" s="296">
        <v>0</v>
      </c>
      <c r="O46" s="469">
        <f t="shared" si="29"/>
        <v>0</v>
      </c>
      <c r="Q46" s="296">
        <v>0</v>
      </c>
      <c r="R46" s="296">
        <v>0</v>
      </c>
      <c r="S46" s="412">
        <f t="shared" si="32"/>
        <v>0</v>
      </c>
      <c r="T46" s="296">
        <v>0</v>
      </c>
      <c r="U46" s="296">
        <v>0</v>
      </c>
      <c r="V46" s="469">
        <f t="shared" si="30"/>
        <v>0</v>
      </c>
      <c r="W46" s="105"/>
      <c r="X46" s="105"/>
      <c r="Y46" s="105"/>
      <c r="Z46" s="105"/>
    </row>
    <row r="47" spans="1:26" s="106" customFormat="1" ht="14.25" customHeight="1" x14ac:dyDescent="0.25">
      <c r="A47" s="107"/>
      <c r="B47" s="427" t="s">
        <v>251</v>
      </c>
      <c r="C47" s="743" t="s">
        <v>252</v>
      </c>
      <c r="D47" s="613">
        <v>242</v>
      </c>
      <c r="E47" s="195"/>
      <c r="F47" s="517">
        <f t="shared" si="27"/>
        <v>0</v>
      </c>
      <c r="G47" s="411">
        <v>0</v>
      </c>
      <c r="H47" s="464">
        <f t="shared" si="28"/>
        <v>0</v>
      </c>
      <c r="I47" s="296">
        <v>0</v>
      </c>
      <c r="J47" s="296">
        <v>0</v>
      </c>
      <c r="K47" s="296">
        <v>0</v>
      </c>
      <c r="L47" s="412">
        <f t="shared" si="31"/>
        <v>0</v>
      </c>
      <c r="M47" s="296">
        <v>0</v>
      </c>
      <c r="N47" s="296">
        <v>0</v>
      </c>
      <c r="O47" s="469">
        <f t="shared" si="29"/>
        <v>0</v>
      </c>
      <c r="Q47" s="296">
        <v>0</v>
      </c>
      <c r="R47" s="296">
        <v>0</v>
      </c>
      <c r="S47" s="412">
        <f t="shared" si="32"/>
        <v>0</v>
      </c>
      <c r="T47" s="296">
        <v>0</v>
      </c>
      <c r="U47" s="296">
        <v>0</v>
      </c>
      <c r="V47" s="469">
        <f t="shared" si="30"/>
        <v>0</v>
      </c>
      <c r="W47" s="105"/>
      <c r="X47" s="105"/>
      <c r="Y47" s="105"/>
      <c r="Z47" s="105"/>
    </row>
    <row r="48" spans="1:26" s="106" customFormat="1" ht="14.25" customHeight="1" x14ac:dyDescent="0.25">
      <c r="A48" s="107"/>
      <c r="B48" s="426" t="s">
        <v>214</v>
      </c>
      <c r="C48" s="745"/>
      <c r="D48" s="746"/>
      <c r="E48" s="195"/>
      <c r="F48" s="517">
        <f t="shared" si="27"/>
        <v>0</v>
      </c>
      <c r="G48" s="411">
        <v>0</v>
      </c>
      <c r="H48" s="464">
        <f t="shared" si="28"/>
        <v>0</v>
      </c>
      <c r="I48" s="296">
        <v>0</v>
      </c>
      <c r="J48" s="296">
        <v>0</v>
      </c>
      <c r="K48" s="296">
        <v>0</v>
      </c>
      <c r="L48" s="412">
        <f t="shared" si="31"/>
        <v>0</v>
      </c>
      <c r="M48" s="296">
        <v>0</v>
      </c>
      <c r="N48" s="296">
        <v>0</v>
      </c>
      <c r="O48" s="469">
        <f t="shared" si="29"/>
        <v>0</v>
      </c>
      <c r="Q48" s="296">
        <v>0</v>
      </c>
      <c r="R48" s="296">
        <v>0</v>
      </c>
      <c r="S48" s="412">
        <f t="shared" si="32"/>
        <v>0</v>
      </c>
      <c r="T48" s="296">
        <v>0</v>
      </c>
      <c r="U48" s="296">
        <v>0</v>
      </c>
      <c r="V48" s="469">
        <f t="shared" si="30"/>
        <v>0</v>
      </c>
      <c r="W48" s="105"/>
      <c r="X48" s="105"/>
      <c r="Y48" s="105"/>
      <c r="Z48" s="105"/>
    </row>
    <row r="49" spans="1:26" s="106" customFormat="1" ht="14.25" customHeight="1" x14ac:dyDescent="0.25">
      <c r="A49" s="107"/>
      <c r="B49" s="426" t="s">
        <v>214</v>
      </c>
      <c r="C49" s="687"/>
      <c r="D49" s="198"/>
      <c r="E49" s="195"/>
      <c r="F49" s="517">
        <f t="shared" si="27"/>
        <v>0</v>
      </c>
      <c r="G49" s="411">
        <v>0</v>
      </c>
      <c r="H49" s="464">
        <f t="shared" si="28"/>
        <v>0</v>
      </c>
      <c r="I49" s="296">
        <v>0</v>
      </c>
      <c r="J49" s="296">
        <v>0</v>
      </c>
      <c r="K49" s="296">
        <v>0</v>
      </c>
      <c r="L49" s="412">
        <f t="shared" si="31"/>
        <v>0</v>
      </c>
      <c r="M49" s="296">
        <v>0</v>
      </c>
      <c r="N49" s="296">
        <v>0</v>
      </c>
      <c r="O49" s="469">
        <f t="shared" si="29"/>
        <v>0</v>
      </c>
      <c r="Q49" s="296">
        <v>0</v>
      </c>
      <c r="R49" s="296">
        <v>0</v>
      </c>
      <c r="S49" s="412">
        <f t="shared" si="32"/>
        <v>0</v>
      </c>
      <c r="T49" s="296">
        <v>0</v>
      </c>
      <c r="U49" s="296">
        <v>0</v>
      </c>
      <c r="V49" s="469">
        <f t="shared" si="30"/>
        <v>0</v>
      </c>
      <c r="W49" s="105"/>
      <c r="X49" s="105"/>
      <c r="Y49" s="105"/>
      <c r="Z49" s="105"/>
    </row>
    <row r="50" spans="1:26" s="481" customFormat="1" ht="14.25" customHeight="1" x14ac:dyDescent="0.25">
      <c r="B50" s="483" t="s">
        <v>253</v>
      </c>
      <c r="C50" s="691"/>
      <c r="D50" s="614">
        <f>SUM(D39:D49)</f>
        <v>392</v>
      </c>
      <c r="E50" s="484"/>
      <c r="F50" s="465">
        <f>SUM(F39:F49)</f>
        <v>0</v>
      </c>
      <c r="G50" s="484"/>
      <c r="H50" s="465">
        <f t="shared" ref="H50:M50" si="33">SUM(H39:H49)</f>
        <v>0</v>
      </c>
      <c r="I50" s="465">
        <f t="shared" si="33"/>
        <v>0</v>
      </c>
      <c r="J50" s="465">
        <f t="shared" si="33"/>
        <v>0</v>
      </c>
      <c r="K50" s="465">
        <f t="shared" si="33"/>
        <v>0</v>
      </c>
      <c r="L50" s="465">
        <f t="shared" si="33"/>
        <v>0</v>
      </c>
      <c r="M50" s="465">
        <f t="shared" si="33"/>
        <v>0</v>
      </c>
      <c r="N50" s="465">
        <f>SUM(N39:N49)</f>
        <v>0</v>
      </c>
      <c r="O50" s="470">
        <f t="shared" si="29"/>
        <v>0</v>
      </c>
      <c r="Q50" s="465">
        <f t="shared" ref="Q50:T50" si="34">SUM(Q39:Q49)</f>
        <v>0</v>
      </c>
      <c r="R50" s="465">
        <f t="shared" si="34"/>
        <v>0</v>
      </c>
      <c r="S50" s="465">
        <f t="shared" si="34"/>
        <v>0</v>
      </c>
      <c r="T50" s="465">
        <f t="shared" si="34"/>
        <v>0</v>
      </c>
      <c r="U50" s="465">
        <f>SUM(U39:U49)</f>
        <v>0</v>
      </c>
      <c r="V50" s="465">
        <f t="shared" si="30"/>
        <v>0</v>
      </c>
      <c r="W50" s="479"/>
      <c r="X50" s="479"/>
      <c r="Y50" s="479"/>
      <c r="Z50" s="479"/>
    </row>
    <row r="51" spans="1:26" s="481" customFormat="1" ht="14.25" customHeight="1" x14ac:dyDescent="0.25">
      <c r="B51" s="485" t="s">
        <v>254</v>
      </c>
      <c r="C51" s="690"/>
      <c r="D51" s="612">
        <f>SUM(D9,D50,D24,D36)</f>
        <v>4653</v>
      </c>
      <c r="E51" s="465"/>
      <c r="F51" s="486">
        <f>SUM(F9,F50,F24,F36)</f>
        <v>0</v>
      </c>
      <c r="G51" s="486"/>
      <c r="H51" s="486">
        <f t="shared" ref="H51:O51" si="35">SUM(H9,H50,H24,H36)</f>
        <v>0</v>
      </c>
      <c r="I51" s="486">
        <f t="shared" si="35"/>
        <v>0</v>
      </c>
      <c r="J51" s="486">
        <f t="shared" si="35"/>
        <v>0</v>
      </c>
      <c r="K51" s="486">
        <f t="shared" si="35"/>
        <v>0</v>
      </c>
      <c r="L51" s="486">
        <f t="shared" si="35"/>
        <v>0</v>
      </c>
      <c r="M51" s="486">
        <f t="shared" si="35"/>
        <v>0</v>
      </c>
      <c r="N51" s="486">
        <f t="shared" si="35"/>
        <v>0</v>
      </c>
      <c r="O51" s="471">
        <f t="shared" si="35"/>
        <v>0</v>
      </c>
      <c r="Q51" s="487">
        <f>SUM(Q9,Q50,Q24,Q36)</f>
        <v>0</v>
      </c>
      <c r="R51" s="486">
        <f>SUM(R9,R50,R24,R36)</f>
        <v>0</v>
      </c>
      <c r="S51" s="486">
        <f>SUM(S9,S50,S24,S36)</f>
        <v>0</v>
      </c>
      <c r="T51" s="486">
        <f>SUM(T9,T50,T24,T36)</f>
        <v>0</v>
      </c>
      <c r="U51" s="486">
        <f>SUM(U9,U50,U24,U36)</f>
        <v>0</v>
      </c>
      <c r="V51" s="471">
        <f>SUM(Q51:U51)</f>
        <v>0</v>
      </c>
      <c r="W51" s="479"/>
      <c r="X51" s="479"/>
      <c r="Y51" s="479"/>
    </row>
    <row r="52" spans="1:26" s="106" customFormat="1" ht="14.25" customHeight="1" x14ac:dyDescent="0.25">
      <c r="A52" s="107"/>
      <c r="B52" s="358"/>
      <c r="C52" s="688"/>
      <c r="D52" s="198"/>
      <c r="E52" s="184"/>
      <c r="F52" s="300"/>
      <c r="G52" s="300"/>
      <c r="H52" s="418"/>
      <c r="I52" s="188"/>
      <c r="J52" s="188"/>
      <c r="K52" s="188"/>
      <c r="L52" s="188"/>
      <c r="M52" s="188"/>
      <c r="N52" s="188"/>
      <c r="O52" s="363"/>
      <c r="Q52" s="188"/>
      <c r="R52" s="188"/>
      <c r="S52" s="188"/>
      <c r="T52" s="188"/>
      <c r="U52" s="188"/>
      <c r="V52" s="472"/>
      <c r="W52" s="105"/>
      <c r="X52" s="105"/>
      <c r="Y52" s="105"/>
    </row>
    <row r="53" spans="1:26" s="106" customFormat="1" ht="14.25" customHeight="1" x14ac:dyDescent="0.25">
      <c r="A53" s="107"/>
      <c r="B53" s="364" t="s">
        <v>255</v>
      </c>
      <c r="C53" s="691"/>
      <c r="D53" s="201"/>
      <c r="E53" s="190"/>
      <c r="F53" s="298"/>
      <c r="G53" s="298"/>
      <c r="H53" s="417"/>
      <c r="I53" s="191"/>
      <c r="J53" s="191"/>
      <c r="K53" s="191"/>
      <c r="L53" s="191"/>
      <c r="M53" s="191"/>
      <c r="N53" s="191"/>
      <c r="O53" s="365"/>
      <c r="Q53" s="191"/>
      <c r="R53" s="191"/>
      <c r="S53" s="191"/>
      <c r="T53" s="191"/>
      <c r="U53" s="191"/>
      <c r="V53" s="470"/>
      <c r="W53" s="105"/>
      <c r="X53" s="105"/>
      <c r="Y53" s="105"/>
      <c r="Z53" s="105"/>
    </row>
    <row r="54" spans="1:26" s="106" customFormat="1" ht="14.25" customHeight="1" x14ac:dyDescent="0.25">
      <c r="A54" s="107"/>
      <c r="B54" s="356" t="s">
        <v>256</v>
      </c>
      <c r="C54" s="686"/>
      <c r="D54" s="199"/>
      <c r="E54" s="183"/>
      <c r="F54" s="299"/>
      <c r="G54" s="299"/>
      <c r="H54" s="418"/>
      <c r="I54" s="188"/>
      <c r="J54" s="188"/>
      <c r="K54" s="188"/>
      <c r="L54" s="188"/>
      <c r="M54" s="188"/>
      <c r="N54" s="188"/>
      <c r="O54" s="363"/>
      <c r="Q54" s="188"/>
      <c r="R54" s="188"/>
      <c r="S54" s="188"/>
      <c r="T54" s="188"/>
      <c r="U54" s="188"/>
      <c r="V54" s="472"/>
      <c r="W54" s="105"/>
      <c r="X54" s="105"/>
      <c r="Y54" s="105"/>
      <c r="Z54" s="105"/>
    </row>
    <row r="55" spans="1:26" s="106" customFormat="1" ht="14.25" customHeight="1" x14ac:dyDescent="0.25">
      <c r="A55" s="107"/>
      <c r="B55" s="358" t="s">
        <v>257</v>
      </c>
      <c r="C55" s="688"/>
      <c r="D55" s="198"/>
      <c r="E55" s="195"/>
      <c r="F55" s="599">
        <f t="shared" ref="F55" si="36">D55*E55</f>
        <v>0</v>
      </c>
      <c r="G55" s="598">
        <v>0</v>
      </c>
      <c r="H55" s="600">
        <f>$F55</f>
        <v>0</v>
      </c>
      <c r="I55" s="464">
        <f>H55*(1+$G55)</f>
        <v>0</v>
      </c>
      <c r="J55" s="464">
        <f t="shared" ref="J55:M55" si="37">I55*(1+$G55)</f>
        <v>0</v>
      </c>
      <c r="K55" s="464">
        <f t="shared" si="37"/>
        <v>0</v>
      </c>
      <c r="L55" s="464">
        <f t="shared" si="37"/>
        <v>0</v>
      </c>
      <c r="M55" s="464">
        <f t="shared" si="37"/>
        <v>0</v>
      </c>
      <c r="N55" s="394">
        <v>0</v>
      </c>
      <c r="O55" s="392">
        <f>SUM(H55:N55)</f>
        <v>0</v>
      </c>
      <c r="Q55" s="394">
        <f>$F55*(6/12)</f>
        <v>0</v>
      </c>
      <c r="R55" s="296">
        <f t="shared" ref="R55:T57" si="38">$F55</f>
        <v>0</v>
      </c>
      <c r="S55" s="296">
        <f t="shared" si="38"/>
        <v>0</v>
      </c>
      <c r="T55" s="296">
        <f t="shared" si="38"/>
        <v>0</v>
      </c>
      <c r="U55" s="296">
        <f>$F55*(6/12)</f>
        <v>0</v>
      </c>
      <c r="V55" s="473">
        <f>SUM(M55:U55)</f>
        <v>0</v>
      </c>
      <c r="W55" s="105"/>
      <c r="X55" s="105"/>
      <c r="Y55" s="105"/>
      <c r="Z55" s="105"/>
    </row>
    <row r="56" spans="1:26" s="106" customFormat="1" ht="14.25" customHeight="1" x14ac:dyDescent="0.25">
      <c r="A56" s="107"/>
      <c r="B56" s="358" t="s">
        <v>258</v>
      </c>
      <c r="C56" s="688"/>
      <c r="D56" s="198"/>
      <c r="E56" s="195"/>
      <c r="F56" s="599">
        <f t="shared" ref="F56:F57" si="39">D56*E56</f>
        <v>0</v>
      </c>
      <c r="G56" s="598">
        <v>0</v>
      </c>
      <c r="H56" s="600">
        <f t="shared" ref="H56:H57" si="40">$F56</f>
        <v>0</v>
      </c>
      <c r="I56" s="464">
        <f t="shared" ref="I56:M56" si="41">H56*(1+$G56)</f>
        <v>0</v>
      </c>
      <c r="J56" s="464">
        <f t="shared" si="41"/>
        <v>0</v>
      </c>
      <c r="K56" s="464">
        <f t="shared" si="41"/>
        <v>0</v>
      </c>
      <c r="L56" s="464">
        <f t="shared" si="41"/>
        <v>0</v>
      </c>
      <c r="M56" s="464">
        <f t="shared" si="41"/>
        <v>0</v>
      </c>
      <c r="N56" s="394">
        <v>0</v>
      </c>
      <c r="O56" s="393">
        <f>SUM(H56:N56)</f>
        <v>0</v>
      </c>
      <c r="Q56" s="296">
        <f>$F56*(6/12)</f>
        <v>0</v>
      </c>
      <c r="R56" s="296">
        <f t="shared" si="38"/>
        <v>0</v>
      </c>
      <c r="S56" s="296">
        <f t="shared" si="38"/>
        <v>0</v>
      </c>
      <c r="T56" s="296">
        <f t="shared" si="38"/>
        <v>0</v>
      </c>
      <c r="U56" s="296">
        <f>$F56*(6/12)</f>
        <v>0</v>
      </c>
      <c r="V56" s="474">
        <f>SUM(M56:U56)</f>
        <v>0</v>
      </c>
      <c r="W56" s="105"/>
      <c r="X56" s="105"/>
      <c r="Y56" s="105"/>
      <c r="Z56" s="105"/>
    </row>
    <row r="57" spans="1:26" s="106" customFormat="1" ht="14.25" customHeight="1" x14ac:dyDescent="0.25">
      <c r="A57" s="107"/>
      <c r="B57" s="358" t="s">
        <v>259</v>
      </c>
      <c r="C57" s="688"/>
      <c r="D57" s="198"/>
      <c r="E57" s="195"/>
      <c r="F57" s="599">
        <f t="shared" si="39"/>
        <v>0</v>
      </c>
      <c r="G57" s="598">
        <v>0</v>
      </c>
      <c r="H57" s="600">
        <f t="shared" si="40"/>
        <v>0</v>
      </c>
      <c r="I57" s="464">
        <f t="shared" ref="I57:M57" si="42">H57*(1+$G57)</f>
        <v>0</v>
      </c>
      <c r="J57" s="464">
        <f t="shared" si="42"/>
        <v>0</v>
      </c>
      <c r="K57" s="464">
        <f t="shared" si="42"/>
        <v>0</v>
      </c>
      <c r="L57" s="464">
        <f t="shared" si="42"/>
        <v>0</v>
      </c>
      <c r="M57" s="464">
        <f t="shared" si="42"/>
        <v>0</v>
      </c>
      <c r="N57" s="394">
        <v>0</v>
      </c>
      <c r="O57" s="393">
        <f>SUM(H57:N57)</f>
        <v>0</v>
      </c>
      <c r="Q57" s="296">
        <f>$F57*(6/12)</f>
        <v>0</v>
      </c>
      <c r="R57" s="296">
        <f t="shared" si="38"/>
        <v>0</v>
      </c>
      <c r="S57" s="296">
        <f t="shared" si="38"/>
        <v>0</v>
      </c>
      <c r="T57" s="296">
        <f t="shared" si="38"/>
        <v>0</v>
      </c>
      <c r="U57" s="296">
        <f>$F57*(6/12)</f>
        <v>0</v>
      </c>
      <c r="V57" s="474">
        <f>SUM(M57:U57)</f>
        <v>0</v>
      </c>
      <c r="W57" s="105"/>
      <c r="X57" s="105"/>
      <c r="Y57" s="105"/>
      <c r="Z57" s="105"/>
    </row>
    <row r="58" spans="1:26" s="106" customFormat="1" ht="14.25" customHeight="1" x14ac:dyDescent="0.25">
      <c r="A58" s="107"/>
      <c r="B58" s="359" t="s">
        <v>260</v>
      </c>
      <c r="C58" s="689"/>
      <c r="D58" s="199">
        <f>SUM(D55:D57)</f>
        <v>0</v>
      </c>
      <c r="E58" s="196"/>
      <c r="F58" s="298">
        <f t="shared" ref="F58:N58" si="43">SUM(F55:F57)</f>
        <v>0</v>
      </c>
      <c r="G58" s="298"/>
      <c r="H58" s="465">
        <f t="shared" si="43"/>
        <v>0</v>
      </c>
      <c r="I58" s="206">
        <f t="shared" si="43"/>
        <v>0</v>
      </c>
      <c r="J58" s="206">
        <f t="shared" si="43"/>
        <v>0</v>
      </c>
      <c r="K58" s="206">
        <f t="shared" si="43"/>
        <v>0</v>
      </c>
      <c r="L58" s="206">
        <f t="shared" si="43"/>
        <v>0</v>
      </c>
      <c r="M58" s="206">
        <f t="shared" si="43"/>
        <v>0</v>
      </c>
      <c r="N58" s="206">
        <f t="shared" si="43"/>
        <v>0</v>
      </c>
      <c r="O58" s="390">
        <f>SUM(H58:N58)</f>
        <v>0</v>
      </c>
      <c r="Q58" s="386">
        <f>SUM(Q55:Q57)</f>
        <v>0</v>
      </c>
      <c r="R58" s="206">
        <f>SUM(R55:R57)</f>
        <v>0</v>
      </c>
      <c r="S58" s="206">
        <f>SUM(S55:S57)</f>
        <v>0</v>
      </c>
      <c r="T58" s="206">
        <f>SUM(T55:T57)</f>
        <v>0</v>
      </c>
      <c r="U58" s="206">
        <f>SUM(U55:U57)</f>
        <v>0</v>
      </c>
      <c r="V58" s="470">
        <f>SUM(M58:U58)</f>
        <v>0</v>
      </c>
      <c r="W58" s="105"/>
      <c r="X58" s="105"/>
      <c r="Y58" s="105"/>
      <c r="Z58" s="105"/>
    </row>
    <row r="59" spans="1:26" s="106" customFormat="1" ht="14.25" customHeight="1" x14ac:dyDescent="0.25">
      <c r="A59" s="107"/>
      <c r="B59" s="358"/>
      <c r="C59" s="688"/>
      <c r="D59" s="198"/>
      <c r="E59" s="184"/>
      <c r="F59" s="300"/>
      <c r="G59" s="597"/>
      <c r="H59" s="520"/>
      <c r="I59" s="388"/>
      <c r="J59" s="388"/>
      <c r="K59" s="388"/>
      <c r="L59" s="388"/>
      <c r="M59" s="388"/>
      <c r="N59" s="388"/>
      <c r="O59" s="390"/>
      <c r="Q59" s="388"/>
      <c r="R59" s="388"/>
      <c r="S59" s="388"/>
      <c r="T59" s="388"/>
      <c r="U59" s="388"/>
      <c r="V59" s="470"/>
      <c r="W59" s="105"/>
      <c r="X59" s="105"/>
      <c r="Y59" s="105"/>
      <c r="Z59" s="105"/>
    </row>
    <row r="60" spans="1:26" s="106" customFormat="1" ht="14.25" customHeight="1" x14ac:dyDescent="0.25">
      <c r="A60" s="107"/>
      <c r="B60" s="356" t="s">
        <v>261</v>
      </c>
      <c r="C60" s="686"/>
      <c r="D60" s="198"/>
      <c r="E60" s="184"/>
      <c r="F60" s="300"/>
      <c r="G60" s="597"/>
      <c r="H60" s="520"/>
      <c r="I60" s="388"/>
      <c r="J60" s="388"/>
      <c r="K60" s="388"/>
      <c r="L60" s="388"/>
      <c r="M60" s="388"/>
      <c r="N60" s="388"/>
      <c r="O60" s="390"/>
      <c r="Q60" s="388"/>
      <c r="R60" s="388"/>
      <c r="S60" s="388"/>
      <c r="T60" s="388"/>
      <c r="U60" s="388"/>
      <c r="V60" s="470"/>
      <c r="W60" s="105"/>
      <c r="X60" s="105"/>
      <c r="Y60" s="105"/>
      <c r="Z60" s="105"/>
    </row>
    <row r="61" spans="1:26" s="106" customFormat="1" ht="14.25" customHeight="1" x14ac:dyDescent="0.25">
      <c r="A61" s="107"/>
      <c r="B61" s="358" t="s">
        <v>257</v>
      </c>
      <c r="C61" s="688"/>
      <c r="D61" s="198"/>
      <c r="E61" s="195"/>
      <c r="F61" s="599">
        <f t="shared" ref="F61:F63" si="44">D61*E61</f>
        <v>0</v>
      </c>
      <c r="G61" s="598">
        <v>0</v>
      </c>
      <c r="H61" s="600">
        <f>$F61</f>
        <v>0</v>
      </c>
      <c r="I61" s="464">
        <f>H61*(1+$G61)</f>
        <v>0</v>
      </c>
      <c r="J61" s="464">
        <f t="shared" ref="J61:M61" si="45">I61*(1+$G61)</f>
        <v>0</v>
      </c>
      <c r="K61" s="464">
        <f t="shared" si="45"/>
        <v>0</v>
      </c>
      <c r="L61" s="464">
        <f t="shared" si="45"/>
        <v>0</v>
      </c>
      <c r="M61" s="464">
        <f t="shared" si="45"/>
        <v>0</v>
      </c>
      <c r="N61" s="394">
        <v>0</v>
      </c>
      <c r="O61" s="393">
        <f>SUM(H61:N61)</f>
        <v>0</v>
      </c>
      <c r="Q61" s="296">
        <f>$F61*(6/12)</f>
        <v>0</v>
      </c>
      <c r="R61" s="296">
        <f t="shared" ref="R61:T63" si="46">$F61</f>
        <v>0</v>
      </c>
      <c r="S61" s="296">
        <f t="shared" si="46"/>
        <v>0</v>
      </c>
      <c r="T61" s="296">
        <f t="shared" si="46"/>
        <v>0</v>
      </c>
      <c r="U61" s="296">
        <f>$F61*(6/12)</f>
        <v>0</v>
      </c>
      <c r="V61" s="474">
        <f>SUM(M61:U61)</f>
        <v>0</v>
      </c>
      <c r="W61" s="105"/>
      <c r="X61" s="105"/>
      <c r="Y61" s="105"/>
      <c r="Z61" s="105"/>
    </row>
    <row r="62" spans="1:26" s="106" customFormat="1" ht="14.25" customHeight="1" x14ac:dyDescent="0.25">
      <c r="A62" s="107"/>
      <c r="B62" s="358" t="s">
        <v>258</v>
      </c>
      <c r="C62" s="688"/>
      <c r="D62" s="198"/>
      <c r="E62" s="195"/>
      <c r="F62" s="599">
        <f t="shared" si="44"/>
        <v>0</v>
      </c>
      <c r="G62" s="598">
        <v>0</v>
      </c>
      <c r="H62" s="600">
        <f t="shared" ref="H62:H63" si="47">$F62</f>
        <v>0</v>
      </c>
      <c r="I62" s="464">
        <f t="shared" ref="I62:M62" si="48">H62*(1+$G62)</f>
        <v>0</v>
      </c>
      <c r="J62" s="464">
        <f t="shared" si="48"/>
        <v>0</v>
      </c>
      <c r="K62" s="464">
        <f t="shared" si="48"/>
        <v>0</v>
      </c>
      <c r="L62" s="464">
        <f t="shared" si="48"/>
        <v>0</v>
      </c>
      <c r="M62" s="464">
        <f t="shared" si="48"/>
        <v>0</v>
      </c>
      <c r="N62" s="394">
        <v>0</v>
      </c>
      <c r="O62" s="393">
        <f>SUM(H62:N62)</f>
        <v>0</v>
      </c>
      <c r="Q62" s="296">
        <f>$F62*(6/12)</f>
        <v>0</v>
      </c>
      <c r="R62" s="296">
        <f t="shared" si="46"/>
        <v>0</v>
      </c>
      <c r="S62" s="296">
        <f t="shared" si="46"/>
        <v>0</v>
      </c>
      <c r="T62" s="296">
        <f t="shared" si="46"/>
        <v>0</v>
      </c>
      <c r="U62" s="296">
        <f>$F62*(6/12)</f>
        <v>0</v>
      </c>
      <c r="V62" s="474">
        <f>SUM(M62:U62)</f>
        <v>0</v>
      </c>
      <c r="W62" s="105"/>
      <c r="X62" s="105"/>
      <c r="Y62" s="105"/>
      <c r="Z62" s="105"/>
    </row>
    <row r="63" spans="1:26" s="106" customFormat="1" ht="14.25" customHeight="1" x14ac:dyDescent="0.25">
      <c r="A63" s="107"/>
      <c r="B63" s="358" t="s">
        <v>259</v>
      </c>
      <c r="C63" s="688"/>
      <c r="D63" s="198"/>
      <c r="E63" s="195"/>
      <c r="F63" s="599">
        <f t="shared" si="44"/>
        <v>0</v>
      </c>
      <c r="G63" s="598">
        <v>0</v>
      </c>
      <c r="H63" s="600">
        <f t="shared" si="47"/>
        <v>0</v>
      </c>
      <c r="I63" s="464">
        <f t="shared" ref="I63:M63" si="49">H63*(1+$G63)</f>
        <v>0</v>
      </c>
      <c r="J63" s="464">
        <f t="shared" si="49"/>
        <v>0</v>
      </c>
      <c r="K63" s="464">
        <f t="shared" si="49"/>
        <v>0</v>
      </c>
      <c r="L63" s="464">
        <f t="shared" si="49"/>
        <v>0</v>
      </c>
      <c r="M63" s="464">
        <f t="shared" si="49"/>
        <v>0</v>
      </c>
      <c r="N63" s="394">
        <v>0</v>
      </c>
      <c r="O63" s="393">
        <f>SUM(H63:N63)</f>
        <v>0</v>
      </c>
      <c r="Q63" s="296">
        <f>$F63*(6/12)</f>
        <v>0</v>
      </c>
      <c r="R63" s="296">
        <f t="shared" si="46"/>
        <v>0</v>
      </c>
      <c r="S63" s="296">
        <f t="shared" si="46"/>
        <v>0</v>
      </c>
      <c r="T63" s="296">
        <f t="shared" si="46"/>
        <v>0</v>
      </c>
      <c r="U63" s="296">
        <f>$F63*(6/12)</f>
        <v>0</v>
      </c>
      <c r="V63" s="474">
        <f>SUM(M63:U63)</f>
        <v>0</v>
      </c>
      <c r="W63" s="105"/>
      <c r="X63" s="105"/>
      <c r="Y63" s="105"/>
      <c r="Z63" s="105"/>
    </row>
    <row r="64" spans="1:26" s="106" customFormat="1" ht="14.25" customHeight="1" x14ac:dyDescent="0.25">
      <c r="A64" s="107"/>
      <c r="B64" s="359" t="s">
        <v>262</v>
      </c>
      <c r="C64" s="689"/>
      <c r="D64" s="199">
        <f>SUM(D61:D63)</f>
        <v>0</v>
      </c>
      <c r="E64" s="196"/>
      <c r="F64" s="298">
        <f t="shared" ref="F64:N64" si="50">SUM(F61:F63)</f>
        <v>0</v>
      </c>
      <c r="G64" s="298"/>
      <c r="H64" s="465">
        <f t="shared" si="50"/>
        <v>0</v>
      </c>
      <c r="I64" s="206">
        <f t="shared" si="50"/>
        <v>0</v>
      </c>
      <c r="J64" s="206">
        <f t="shared" si="50"/>
        <v>0</v>
      </c>
      <c r="K64" s="206">
        <f t="shared" si="50"/>
        <v>0</v>
      </c>
      <c r="L64" s="206">
        <f t="shared" si="50"/>
        <v>0</v>
      </c>
      <c r="M64" s="206">
        <f t="shared" si="50"/>
        <v>0</v>
      </c>
      <c r="N64" s="206">
        <f t="shared" si="50"/>
        <v>0</v>
      </c>
      <c r="O64" s="390">
        <f>SUM(H64:N64)</f>
        <v>0</v>
      </c>
      <c r="Q64" s="386">
        <f>SUM(Q61:Q63)</f>
        <v>0</v>
      </c>
      <c r="R64" s="206">
        <f>SUM(R61:R63)</f>
        <v>0</v>
      </c>
      <c r="S64" s="206">
        <f>SUM(S61:S63)</f>
        <v>0</v>
      </c>
      <c r="T64" s="206">
        <f>SUM(T61:T63)</f>
        <v>0</v>
      </c>
      <c r="U64" s="206">
        <f>SUM(U61:U63)</f>
        <v>0</v>
      </c>
      <c r="V64" s="470">
        <f>SUM(M64:U64)</f>
        <v>0</v>
      </c>
      <c r="W64" s="105"/>
      <c r="X64" s="105"/>
      <c r="Y64" s="105"/>
      <c r="Z64" s="105"/>
    </row>
    <row r="65" spans="1:28" s="106" customFormat="1" ht="14.25" customHeight="1" x14ac:dyDescent="0.25">
      <c r="A65" s="107"/>
      <c r="B65" s="358"/>
      <c r="C65" s="688"/>
      <c r="D65" s="198"/>
      <c r="E65" s="184"/>
      <c r="F65" s="300"/>
      <c r="G65" s="597"/>
      <c r="H65" s="520"/>
      <c r="I65" s="388"/>
      <c r="J65" s="388"/>
      <c r="K65" s="388"/>
      <c r="L65" s="388"/>
      <c r="M65" s="388"/>
      <c r="N65" s="388"/>
      <c r="O65" s="390"/>
      <c r="Q65" s="388"/>
      <c r="R65" s="388"/>
      <c r="S65" s="388"/>
      <c r="T65" s="388"/>
      <c r="U65" s="388"/>
      <c r="V65" s="470"/>
      <c r="W65" s="105"/>
      <c r="X65" s="105"/>
      <c r="Y65" s="105"/>
      <c r="Z65" s="105"/>
    </row>
    <row r="66" spans="1:28" s="106" customFormat="1" ht="14.25" customHeight="1" x14ac:dyDescent="0.25">
      <c r="A66" s="107"/>
      <c r="B66" s="356" t="s">
        <v>263</v>
      </c>
      <c r="C66" s="686"/>
      <c r="D66" s="198"/>
      <c r="E66" s="184"/>
      <c r="F66" s="300"/>
      <c r="G66" s="597"/>
      <c r="H66" s="520"/>
      <c r="I66" s="388"/>
      <c r="J66" s="388"/>
      <c r="K66" s="388"/>
      <c r="L66" s="388"/>
      <c r="M66" s="388"/>
      <c r="N66" s="388"/>
      <c r="O66" s="390"/>
      <c r="Q66" s="388"/>
      <c r="R66" s="388"/>
      <c r="S66" s="388"/>
      <c r="T66" s="388"/>
      <c r="U66" s="388"/>
      <c r="V66" s="470"/>
      <c r="W66" s="105"/>
      <c r="X66" s="105"/>
      <c r="Y66" s="105"/>
      <c r="Z66" s="105"/>
    </row>
    <row r="67" spans="1:28" s="106" customFormat="1" ht="14.25" customHeight="1" x14ac:dyDescent="0.25">
      <c r="A67" s="107"/>
      <c r="B67" s="358" t="s">
        <v>257</v>
      </c>
      <c r="C67" s="688"/>
      <c r="D67" s="198"/>
      <c r="E67" s="195"/>
      <c r="F67" s="599">
        <f t="shared" ref="F67:F69" si="51">D67*E67</f>
        <v>0</v>
      </c>
      <c r="G67" s="598">
        <v>0</v>
      </c>
      <c r="H67" s="600">
        <f>$F67</f>
        <v>0</v>
      </c>
      <c r="I67" s="464">
        <f>H67*(1+$G67)</f>
        <v>0</v>
      </c>
      <c r="J67" s="464">
        <f t="shared" ref="J67:M67" si="52">I67*(1+$G67)</f>
        <v>0</v>
      </c>
      <c r="K67" s="464">
        <f t="shared" si="52"/>
        <v>0</v>
      </c>
      <c r="L67" s="464">
        <f t="shared" si="52"/>
        <v>0</v>
      </c>
      <c r="M67" s="464">
        <f t="shared" si="52"/>
        <v>0</v>
      </c>
      <c r="N67" s="394">
        <v>0</v>
      </c>
      <c r="O67" s="393">
        <f>SUM(H67:N67)</f>
        <v>0</v>
      </c>
      <c r="Q67" s="296">
        <f>$F67*(6/12)</f>
        <v>0</v>
      </c>
      <c r="R67" s="296">
        <f t="shared" ref="R67:T69" si="53">$F67</f>
        <v>0</v>
      </c>
      <c r="S67" s="296">
        <f t="shared" si="53"/>
        <v>0</v>
      </c>
      <c r="T67" s="296">
        <f t="shared" si="53"/>
        <v>0</v>
      </c>
      <c r="U67" s="296">
        <f>$F67*(6/12)</f>
        <v>0</v>
      </c>
      <c r="V67" s="474">
        <f>SUM(M67:U67)</f>
        <v>0</v>
      </c>
      <c r="W67" s="105"/>
      <c r="X67" s="105"/>
      <c r="Y67" s="105"/>
      <c r="Z67" s="105"/>
    </row>
    <row r="68" spans="1:28" s="106" customFormat="1" ht="14.25" customHeight="1" x14ac:dyDescent="0.25">
      <c r="A68" s="107"/>
      <c r="B68" s="358" t="s">
        <v>258</v>
      </c>
      <c r="C68" s="688"/>
      <c r="D68" s="198"/>
      <c r="E68" s="195"/>
      <c r="F68" s="599">
        <f t="shared" si="51"/>
        <v>0</v>
      </c>
      <c r="G68" s="598">
        <v>0</v>
      </c>
      <c r="H68" s="600">
        <f t="shared" ref="H68:H69" si="54">$F68</f>
        <v>0</v>
      </c>
      <c r="I68" s="464">
        <f t="shared" ref="I68:M68" si="55">H68*(1+$G68)</f>
        <v>0</v>
      </c>
      <c r="J68" s="464">
        <f t="shared" si="55"/>
        <v>0</v>
      </c>
      <c r="K68" s="464">
        <f t="shared" si="55"/>
        <v>0</v>
      </c>
      <c r="L68" s="464">
        <f t="shared" si="55"/>
        <v>0</v>
      </c>
      <c r="M68" s="464">
        <f t="shared" si="55"/>
        <v>0</v>
      </c>
      <c r="N68" s="394">
        <v>0</v>
      </c>
      <c r="O68" s="393">
        <f>SUM(H68:N68)</f>
        <v>0</v>
      </c>
      <c r="Q68" s="296">
        <f>$F68*(6/12)</f>
        <v>0</v>
      </c>
      <c r="R68" s="296">
        <f t="shared" si="53"/>
        <v>0</v>
      </c>
      <c r="S68" s="296">
        <f t="shared" si="53"/>
        <v>0</v>
      </c>
      <c r="T68" s="296">
        <f t="shared" si="53"/>
        <v>0</v>
      </c>
      <c r="U68" s="296">
        <f>$F68*(6/12)</f>
        <v>0</v>
      </c>
      <c r="V68" s="474">
        <f>SUM(M68:U68)</f>
        <v>0</v>
      </c>
      <c r="W68" s="105"/>
      <c r="X68" s="105"/>
      <c r="Y68" s="105"/>
      <c r="Z68" s="105"/>
    </row>
    <row r="69" spans="1:28" s="106" customFormat="1" ht="14.25" customHeight="1" x14ac:dyDescent="0.25">
      <c r="A69" s="107"/>
      <c r="B69" s="358" t="s">
        <v>259</v>
      </c>
      <c r="C69" s="688"/>
      <c r="D69" s="198"/>
      <c r="E69" s="195"/>
      <c r="F69" s="599">
        <f t="shared" si="51"/>
        <v>0</v>
      </c>
      <c r="G69" s="598">
        <v>0</v>
      </c>
      <c r="H69" s="600">
        <f t="shared" si="54"/>
        <v>0</v>
      </c>
      <c r="I69" s="464">
        <f t="shared" ref="I69:M69" si="56">H69*(1+$G69)</f>
        <v>0</v>
      </c>
      <c r="J69" s="464">
        <f t="shared" si="56"/>
        <v>0</v>
      </c>
      <c r="K69" s="464">
        <f t="shared" si="56"/>
        <v>0</v>
      </c>
      <c r="L69" s="464">
        <f t="shared" si="56"/>
        <v>0</v>
      </c>
      <c r="M69" s="464">
        <f t="shared" si="56"/>
        <v>0</v>
      </c>
      <c r="N69" s="394">
        <v>0</v>
      </c>
      <c r="O69" s="393">
        <f>SUM(H69:N69)</f>
        <v>0</v>
      </c>
      <c r="Q69" s="296">
        <f>$F69*(6/12)</f>
        <v>0</v>
      </c>
      <c r="R69" s="296">
        <f t="shared" si="53"/>
        <v>0</v>
      </c>
      <c r="S69" s="296">
        <f t="shared" si="53"/>
        <v>0</v>
      </c>
      <c r="T69" s="296">
        <f t="shared" si="53"/>
        <v>0</v>
      </c>
      <c r="U69" s="296">
        <f>$F69*(6/12)</f>
        <v>0</v>
      </c>
      <c r="V69" s="474">
        <f>SUM(M69:U69)</f>
        <v>0</v>
      </c>
      <c r="W69" s="105"/>
      <c r="X69" s="105"/>
      <c r="Y69" s="105"/>
      <c r="Z69" s="105"/>
    </row>
    <row r="70" spans="1:28" s="106" customFormat="1" ht="14.25" customHeight="1" x14ac:dyDescent="0.25">
      <c r="A70" s="107"/>
      <c r="B70" s="367" t="s">
        <v>264</v>
      </c>
      <c r="C70" s="692"/>
      <c r="D70" s="199">
        <f>SUM(D67:D69)</f>
        <v>0</v>
      </c>
      <c r="E70" s="196"/>
      <c r="F70" s="298">
        <f t="shared" ref="F70:N70" si="57">SUM(F67:F69)</f>
        <v>0</v>
      </c>
      <c r="G70" s="298"/>
      <c r="H70" s="465">
        <f t="shared" si="57"/>
        <v>0</v>
      </c>
      <c r="I70" s="206">
        <f t="shared" si="57"/>
        <v>0</v>
      </c>
      <c r="J70" s="206">
        <f t="shared" si="57"/>
        <v>0</v>
      </c>
      <c r="K70" s="206">
        <f t="shared" si="57"/>
        <v>0</v>
      </c>
      <c r="L70" s="206">
        <f t="shared" si="57"/>
        <v>0</v>
      </c>
      <c r="M70" s="206">
        <f t="shared" si="57"/>
        <v>0</v>
      </c>
      <c r="N70" s="206">
        <f t="shared" si="57"/>
        <v>0</v>
      </c>
      <c r="O70" s="390">
        <f>SUM(H70:N70)</f>
        <v>0</v>
      </c>
      <c r="Q70" s="386">
        <f>SUM(Q67:Q69)</f>
        <v>0</v>
      </c>
      <c r="R70" s="206">
        <f>SUM(R67:R69)</f>
        <v>0</v>
      </c>
      <c r="S70" s="206">
        <f>SUM(S67:S69)</f>
        <v>0</v>
      </c>
      <c r="T70" s="206">
        <f>SUM(T67:T69)</f>
        <v>0</v>
      </c>
      <c r="U70" s="206">
        <f>SUM(U67:U69)</f>
        <v>0</v>
      </c>
      <c r="V70" s="470">
        <f>SUM(M70:U70)</f>
        <v>0</v>
      </c>
      <c r="W70" s="105"/>
      <c r="X70" s="105"/>
      <c r="Y70" s="105"/>
      <c r="Z70" s="105"/>
    </row>
    <row r="71" spans="1:28" s="106" customFormat="1" ht="14.25" customHeight="1" x14ac:dyDescent="0.25">
      <c r="A71" s="107"/>
      <c r="B71" s="358"/>
      <c r="C71" s="688"/>
      <c r="D71" s="198"/>
      <c r="E71" s="184"/>
      <c r="F71" s="300"/>
      <c r="G71" s="597"/>
      <c r="H71" s="520"/>
      <c r="I71" s="388"/>
      <c r="J71" s="388"/>
      <c r="K71" s="388"/>
      <c r="L71" s="388"/>
      <c r="M71" s="388"/>
      <c r="N71" s="388"/>
      <c r="O71" s="390"/>
      <c r="Q71" s="388"/>
      <c r="R71" s="388"/>
      <c r="S71" s="388"/>
      <c r="T71" s="388"/>
      <c r="U71" s="388"/>
      <c r="V71" s="470"/>
      <c r="W71" s="105"/>
      <c r="X71" s="105"/>
      <c r="Y71" s="105"/>
      <c r="Z71" s="105"/>
    </row>
    <row r="72" spans="1:28" s="106" customFormat="1" ht="14.25" customHeight="1" x14ac:dyDescent="0.25">
      <c r="A72" s="107"/>
      <c r="B72" s="356" t="s">
        <v>265</v>
      </c>
      <c r="C72" s="686"/>
      <c r="D72" s="198"/>
      <c r="E72" s="184"/>
      <c r="F72" s="300"/>
      <c r="G72" s="597"/>
      <c r="H72" s="520"/>
      <c r="I72" s="388"/>
      <c r="J72" s="388"/>
      <c r="K72" s="388"/>
      <c r="L72" s="388"/>
      <c r="M72" s="388"/>
      <c r="N72" s="388"/>
      <c r="O72" s="390"/>
      <c r="Q72" s="388"/>
      <c r="R72" s="388"/>
      <c r="S72" s="388"/>
      <c r="T72" s="388"/>
      <c r="U72" s="388"/>
      <c r="V72" s="470"/>
      <c r="W72" s="105"/>
      <c r="X72" s="105"/>
      <c r="Y72" s="105"/>
      <c r="Z72" s="105"/>
    </row>
    <row r="73" spans="1:28" s="106" customFormat="1" ht="14.25" customHeight="1" x14ac:dyDescent="0.25">
      <c r="A73" s="107"/>
      <c r="B73" s="358" t="s">
        <v>257</v>
      </c>
      <c r="C73" s="688"/>
      <c r="D73" s="198"/>
      <c r="E73" s="195"/>
      <c r="F73" s="599">
        <f t="shared" ref="F73:F75" si="58">D73*E73</f>
        <v>0</v>
      </c>
      <c r="G73" s="598">
        <v>0</v>
      </c>
      <c r="H73" s="600">
        <f>$F73</f>
        <v>0</v>
      </c>
      <c r="I73" s="464">
        <f>H73*(1+$G73)</f>
        <v>0</v>
      </c>
      <c r="J73" s="464">
        <f t="shared" ref="J73:M73" si="59">I73*(1+$G73)</f>
        <v>0</v>
      </c>
      <c r="K73" s="464">
        <f t="shared" si="59"/>
        <v>0</v>
      </c>
      <c r="L73" s="464">
        <f t="shared" si="59"/>
        <v>0</v>
      </c>
      <c r="M73" s="464">
        <f t="shared" si="59"/>
        <v>0</v>
      </c>
      <c r="N73" s="394">
        <v>0</v>
      </c>
      <c r="O73" s="393">
        <f>SUM(H73:N73)</f>
        <v>0</v>
      </c>
      <c r="Q73" s="296">
        <f>$F73*(6/12)</f>
        <v>0</v>
      </c>
      <c r="R73" s="296">
        <f t="shared" ref="R73:T75" si="60">$F73</f>
        <v>0</v>
      </c>
      <c r="S73" s="296">
        <f t="shared" si="60"/>
        <v>0</v>
      </c>
      <c r="T73" s="296">
        <f t="shared" si="60"/>
        <v>0</v>
      </c>
      <c r="U73" s="296">
        <f>$F73*(6/12)</f>
        <v>0</v>
      </c>
      <c r="V73" s="474">
        <f>SUM(M73:U73)</f>
        <v>0</v>
      </c>
      <c r="W73" s="105"/>
      <c r="X73" s="105"/>
      <c r="Y73" s="105"/>
      <c r="Z73" s="105"/>
    </row>
    <row r="74" spans="1:28" s="106" customFormat="1" ht="14.25" customHeight="1" x14ac:dyDescent="0.25">
      <c r="A74" s="107"/>
      <c r="B74" s="358" t="s">
        <v>258</v>
      </c>
      <c r="C74" s="688"/>
      <c r="D74" s="198"/>
      <c r="E74" s="195"/>
      <c r="F74" s="599">
        <f t="shared" si="58"/>
        <v>0</v>
      </c>
      <c r="G74" s="598">
        <v>0</v>
      </c>
      <c r="H74" s="600">
        <f t="shared" ref="H74:H75" si="61">$F74</f>
        <v>0</v>
      </c>
      <c r="I74" s="464">
        <f t="shared" ref="I74:M74" si="62">H74*(1+$G74)</f>
        <v>0</v>
      </c>
      <c r="J74" s="464">
        <f t="shared" si="62"/>
        <v>0</v>
      </c>
      <c r="K74" s="464">
        <f t="shared" si="62"/>
        <v>0</v>
      </c>
      <c r="L74" s="464">
        <f t="shared" si="62"/>
        <v>0</v>
      </c>
      <c r="M74" s="464">
        <f t="shared" si="62"/>
        <v>0</v>
      </c>
      <c r="N74" s="394">
        <v>0</v>
      </c>
      <c r="O74" s="393">
        <f>SUM(H74:N74)</f>
        <v>0</v>
      </c>
      <c r="Q74" s="296">
        <f>$F74*(6/12)</f>
        <v>0</v>
      </c>
      <c r="R74" s="296">
        <f t="shared" si="60"/>
        <v>0</v>
      </c>
      <c r="S74" s="296">
        <f t="shared" si="60"/>
        <v>0</v>
      </c>
      <c r="T74" s="296">
        <f t="shared" si="60"/>
        <v>0</v>
      </c>
      <c r="U74" s="296">
        <f>$F74*(6/12)</f>
        <v>0</v>
      </c>
      <c r="V74" s="474">
        <f>SUM(M74:U74)</f>
        <v>0</v>
      </c>
      <c r="W74" s="105"/>
      <c r="X74" s="105"/>
      <c r="Y74" s="105"/>
      <c r="Z74" s="105"/>
    </row>
    <row r="75" spans="1:28" s="106" customFormat="1" ht="14.25" customHeight="1" x14ac:dyDescent="0.25">
      <c r="A75" s="107"/>
      <c r="B75" s="358" t="s">
        <v>259</v>
      </c>
      <c r="C75" s="688"/>
      <c r="D75" s="198"/>
      <c r="E75" s="195"/>
      <c r="F75" s="599">
        <f t="shared" si="58"/>
        <v>0</v>
      </c>
      <c r="G75" s="598">
        <v>0</v>
      </c>
      <c r="H75" s="600">
        <f t="shared" si="61"/>
        <v>0</v>
      </c>
      <c r="I75" s="464">
        <f t="shared" ref="I75:M75" si="63">H75*(1+$G75)</f>
        <v>0</v>
      </c>
      <c r="J75" s="464">
        <f t="shared" si="63"/>
        <v>0</v>
      </c>
      <c r="K75" s="464">
        <f t="shared" si="63"/>
        <v>0</v>
      </c>
      <c r="L75" s="464">
        <f t="shared" si="63"/>
        <v>0</v>
      </c>
      <c r="M75" s="464">
        <f t="shared" si="63"/>
        <v>0</v>
      </c>
      <c r="N75" s="394">
        <v>0</v>
      </c>
      <c r="O75" s="393">
        <f>SUM(H75:N75)</f>
        <v>0</v>
      </c>
      <c r="Q75" s="296">
        <f>$F75*(6/12)</f>
        <v>0</v>
      </c>
      <c r="R75" s="296">
        <f t="shared" si="60"/>
        <v>0</v>
      </c>
      <c r="S75" s="296">
        <f t="shared" si="60"/>
        <v>0</v>
      </c>
      <c r="T75" s="296">
        <f t="shared" si="60"/>
        <v>0</v>
      </c>
      <c r="U75" s="296">
        <f>$F75*(6/12)</f>
        <v>0</v>
      </c>
      <c r="V75" s="474">
        <f>SUM(M75:U75)</f>
        <v>0</v>
      </c>
      <c r="W75" s="105"/>
      <c r="X75" s="105"/>
      <c r="Y75" s="105"/>
      <c r="Z75" s="105"/>
    </row>
    <row r="76" spans="1:28" s="106" customFormat="1" ht="14.25" customHeight="1" x14ac:dyDescent="0.25">
      <c r="A76" s="107"/>
      <c r="B76" s="359" t="s">
        <v>266</v>
      </c>
      <c r="C76" s="689"/>
      <c r="D76" s="199">
        <f>SUM(D73:D75)</f>
        <v>0</v>
      </c>
      <c r="E76" s="196"/>
      <c r="F76" s="298">
        <f t="shared" ref="F76:N76" si="64">SUM(F73:F75)</f>
        <v>0</v>
      </c>
      <c r="G76" s="298"/>
      <c r="H76" s="465">
        <f t="shared" si="64"/>
        <v>0</v>
      </c>
      <c r="I76" s="206">
        <f t="shared" si="64"/>
        <v>0</v>
      </c>
      <c r="J76" s="206">
        <f t="shared" si="64"/>
        <v>0</v>
      </c>
      <c r="K76" s="206">
        <f t="shared" si="64"/>
        <v>0</v>
      </c>
      <c r="L76" s="206">
        <f t="shared" si="64"/>
        <v>0</v>
      </c>
      <c r="M76" s="206">
        <f t="shared" si="64"/>
        <v>0</v>
      </c>
      <c r="N76" s="206">
        <f t="shared" si="64"/>
        <v>0</v>
      </c>
      <c r="O76" s="390">
        <f>SUM(H76:N76)</f>
        <v>0</v>
      </c>
      <c r="Q76" s="386">
        <f>SUM(Q73:Q75)</f>
        <v>0</v>
      </c>
      <c r="R76" s="206">
        <f>SUM(R73:R75)</f>
        <v>0</v>
      </c>
      <c r="S76" s="206">
        <f>SUM(S73:S75)</f>
        <v>0</v>
      </c>
      <c r="T76" s="206">
        <f>SUM(T73:T75)</f>
        <v>0</v>
      </c>
      <c r="U76" s="206">
        <f>SUM(U73:U75)</f>
        <v>0</v>
      </c>
      <c r="V76" s="470">
        <f>SUM(M76:U76)</f>
        <v>0</v>
      </c>
      <c r="W76" s="105"/>
      <c r="X76" s="105"/>
      <c r="Y76" s="105"/>
      <c r="Z76" s="105"/>
    </row>
    <row r="77" spans="1:28" ht="14.25" customHeight="1" x14ac:dyDescent="0.25">
      <c r="B77" s="362" t="s">
        <v>267</v>
      </c>
      <c r="C77" s="690"/>
      <c r="D77" s="200">
        <f>SUM(D58,D76)</f>
        <v>0</v>
      </c>
      <c r="E77" s="197"/>
      <c r="F77" s="386">
        <f>SUM(F58,F64,F70,F76)</f>
        <v>0</v>
      </c>
      <c r="G77" s="386"/>
      <c r="H77" s="475">
        <f t="shared" ref="H77:O77" si="65">SUM(H58,H64,H70,H76)</f>
        <v>0</v>
      </c>
      <c r="I77" s="386">
        <f t="shared" si="65"/>
        <v>0</v>
      </c>
      <c r="J77" s="386">
        <f t="shared" si="65"/>
        <v>0</v>
      </c>
      <c r="K77" s="386">
        <f t="shared" si="65"/>
        <v>0</v>
      </c>
      <c r="L77" s="386">
        <f t="shared" si="65"/>
        <v>0</v>
      </c>
      <c r="M77" s="386">
        <f t="shared" si="65"/>
        <v>0</v>
      </c>
      <c r="N77" s="386">
        <f t="shared" si="65"/>
        <v>0</v>
      </c>
      <c r="O77" s="386">
        <f t="shared" si="65"/>
        <v>0</v>
      </c>
      <c r="Q77" s="386">
        <f t="shared" ref="Q77:V77" si="66">SUM(Q58,Q64,Q70,Q76)</f>
        <v>0</v>
      </c>
      <c r="R77" s="386">
        <f t="shared" si="66"/>
        <v>0</v>
      </c>
      <c r="S77" s="386">
        <f t="shared" si="66"/>
        <v>0</v>
      </c>
      <c r="T77" s="386">
        <f t="shared" si="66"/>
        <v>0</v>
      </c>
      <c r="U77" s="386">
        <f t="shared" si="66"/>
        <v>0</v>
      </c>
      <c r="V77" s="475">
        <f t="shared" si="66"/>
        <v>0</v>
      </c>
    </row>
    <row r="78" spans="1:28" ht="14.25" customHeight="1" x14ac:dyDescent="0.25">
      <c r="B78" s="375"/>
      <c r="C78" s="693"/>
      <c r="D78" s="204"/>
      <c r="E78" s="186"/>
      <c r="F78" s="303"/>
      <c r="G78" s="303"/>
      <c r="H78" s="419"/>
      <c r="I78" s="210"/>
      <c r="J78" s="210"/>
      <c r="K78" s="210"/>
      <c r="L78" s="210"/>
      <c r="M78" s="210"/>
      <c r="N78" s="210"/>
      <c r="O78" s="366"/>
      <c r="Q78" s="210"/>
      <c r="R78" s="210"/>
      <c r="S78" s="210"/>
      <c r="T78" s="210"/>
      <c r="U78" s="210"/>
      <c r="V78" s="476"/>
      <c r="AA78" s="110"/>
      <c r="AB78" s="110"/>
    </row>
    <row r="79" spans="1:28" s="479" customFormat="1" ht="14.25" customHeight="1" thickBot="1" x14ac:dyDescent="0.3">
      <c r="B79" s="480" t="s">
        <v>268</v>
      </c>
      <c r="C79" s="694"/>
      <c r="D79" s="477"/>
      <c r="E79" s="477"/>
      <c r="F79" s="477">
        <f>SUM(F51,F77)</f>
        <v>0</v>
      </c>
      <c r="G79" s="477"/>
      <c r="H79" s="477">
        <f t="shared" ref="H79:O79" si="67">SUM(H51,H77)</f>
        <v>0</v>
      </c>
      <c r="I79" s="477">
        <f t="shared" si="67"/>
        <v>0</v>
      </c>
      <c r="J79" s="477">
        <f t="shared" si="67"/>
        <v>0</v>
      </c>
      <c r="K79" s="477">
        <f t="shared" si="67"/>
        <v>0</v>
      </c>
      <c r="L79" s="477">
        <f t="shared" si="67"/>
        <v>0</v>
      </c>
      <c r="M79" s="477">
        <f t="shared" si="67"/>
        <v>0</v>
      </c>
      <c r="N79" s="477">
        <f t="shared" si="67"/>
        <v>0</v>
      </c>
      <c r="O79" s="477">
        <f t="shared" si="67"/>
        <v>0</v>
      </c>
      <c r="Q79" s="478">
        <f t="shared" ref="Q79:V79" si="68">SUM(Q51,Q77)</f>
        <v>0</v>
      </c>
      <c r="R79" s="477">
        <f t="shared" si="68"/>
        <v>0</v>
      </c>
      <c r="S79" s="477">
        <f t="shared" si="68"/>
        <v>0</v>
      </c>
      <c r="T79" s="477">
        <f t="shared" si="68"/>
        <v>0</v>
      </c>
      <c r="U79" s="477">
        <f t="shared" si="68"/>
        <v>0</v>
      </c>
      <c r="V79" s="477">
        <f t="shared" si="68"/>
        <v>0</v>
      </c>
      <c r="W79" s="481"/>
      <c r="X79" s="481"/>
      <c r="Y79" s="481"/>
      <c r="Z79" s="481"/>
      <c r="AA79" s="482"/>
      <c r="AB79" s="482"/>
    </row>
    <row r="80" spans="1:28" x14ac:dyDescent="0.25">
      <c r="B80" s="171"/>
      <c r="C80" s="695"/>
      <c r="D80" s="171"/>
      <c r="E80" s="171"/>
      <c r="F80" s="304"/>
      <c r="G80" s="304"/>
      <c r="H80" s="420"/>
      <c r="I80" s="112"/>
      <c r="J80" s="112"/>
      <c r="K80" s="112"/>
      <c r="L80" s="112"/>
      <c r="M80" s="112"/>
      <c r="N80" s="112"/>
      <c r="O80" s="112"/>
      <c r="R80" s="106"/>
      <c r="S80" s="106"/>
      <c r="T80" s="106"/>
      <c r="U80" s="106"/>
      <c r="V80" s="420"/>
      <c r="W80" s="106"/>
      <c r="X80" s="106"/>
      <c r="Y80" s="106"/>
      <c r="Z80" s="106"/>
      <c r="AA80" s="110"/>
      <c r="AB80" s="110"/>
    </row>
    <row r="81" spans="1:15" x14ac:dyDescent="0.25">
      <c r="O81" s="113"/>
    </row>
    <row r="82" spans="1:15" ht="20.100000000000001" customHeight="1" x14ac:dyDescent="0.25">
      <c r="B82" s="1279" t="s">
        <v>40</v>
      </c>
      <c r="C82" s="1316"/>
      <c r="D82" s="1316"/>
      <c r="E82" s="1316"/>
      <c r="F82" s="1316"/>
      <c r="G82" s="1316"/>
      <c r="H82" s="1316"/>
      <c r="I82" s="1316"/>
      <c r="J82" s="1316"/>
      <c r="K82" s="1316"/>
      <c r="L82" s="1316"/>
      <c r="M82" s="1316"/>
      <c r="N82" s="1316"/>
      <c r="O82" s="1280"/>
    </row>
    <row r="83" spans="1:15" x14ac:dyDescent="0.25">
      <c r="A83" s="114">
        <v>1</v>
      </c>
      <c r="B83" s="1277"/>
      <c r="C83" s="1278"/>
      <c r="D83" s="1278"/>
      <c r="E83" s="1278"/>
      <c r="F83" s="1278"/>
      <c r="G83" s="1278"/>
      <c r="H83" s="1278"/>
      <c r="I83" s="1278"/>
      <c r="J83" s="1278"/>
      <c r="K83" s="1278"/>
      <c r="L83" s="1278"/>
      <c r="M83" s="1278"/>
      <c r="N83" s="1278"/>
      <c r="O83" s="1314"/>
    </row>
    <row r="84" spans="1:15" x14ac:dyDescent="0.25">
      <c r="A84" s="114">
        <v>2</v>
      </c>
      <c r="B84" s="1277"/>
      <c r="C84" s="1278"/>
      <c r="D84" s="1278"/>
      <c r="E84" s="1278"/>
      <c r="F84" s="1278"/>
      <c r="G84" s="1278"/>
      <c r="H84" s="1278"/>
      <c r="I84" s="1278"/>
      <c r="J84" s="1278"/>
      <c r="K84" s="1278"/>
      <c r="L84" s="1278"/>
      <c r="M84" s="1278"/>
      <c r="N84" s="1278"/>
      <c r="O84" s="1314"/>
    </row>
    <row r="85" spans="1:15" x14ac:dyDescent="0.25">
      <c r="A85" s="114">
        <v>3</v>
      </c>
      <c r="B85" s="1277"/>
      <c r="C85" s="1278"/>
      <c r="D85" s="1278"/>
      <c r="E85" s="1278"/>
      <c r="F85" s="1278"/>
      <c r="G85" s="1278"/>
      <c r="H85" s="1278"/>
      <c r="I85" s="1278"/>
      <c r="J85" s="1278"/>
      <c r="K85" s="1278"/>
      <c r="L85" s="1278"/>
      <c r="M85" s="1278"/>
      <c r="N85" s="1278"/>
      <c r="O85" s="1314"/>
    </row>
    <row r="86" spans="1:15" x14ac:dyDescent="0.25">
      <c r="A86" s="114">
        <v>4</v>
      </c>
      <c r="B86" s="1277"/>
      <c r="C86" s="1278"/>
      <c r="D86" s="1278"/>
      <c r="E86" s="1278"/>
      <c r="F86" s="1278"/>
      <c r="G86" s="1278"/>
      <c r="H86" s="1278"/>
      <c r="I86" s="1278"/>
      <c r="J86" s="1278"/>
      <c r="K86" s="1278"/>
      <c r="L86" s="1278"/>
      <c r="M86" s="1278"/>
      <c r="N86" s="1278"/>
      <c r="O86" s="1314"/>
    </row>
    <row r="87" spans="1:15" x14ac:dyDescent="0.25">
      <c r="A87" s="114">
        <v>5</v>
      </c>
      <c r="B87" s="1277"/>
      <c r="C87" s="1278"/>
      <c r="D87" s="1278"/>
      <c r="E87" s="1278"/>
      <c r="F87" s="1278"/>
      <c r="G87" s="1278"/>
      <c r="H87" s="1278"/>
      <c r="I87" s="1278"/>
      <c r="J87" s="1278"/>
      <c r="K87" s="1278"/>
      <c r="L87" s="1278"/>
      <c r="M87" s="1278"/>
      <c r="N87" s="1278"/>
      <c r="O87" s="1314"/>
    </row>
    <row r="88" spans="1:15" x14ac:dyDescent="0.25">
      <c r="B88" s="115"/>
      <c r="C88" s="697"/>
      <c r="D88" s="115"/>
      <c r="E88" s="115"/>
      <c r="F88" s="306"/>
      <c r="G88" s="306"/>
      <c r="H88" s="422"/>
    </row>
    <row r="89" spans="1:15" ht="14.25" x14ac:dyDescent="0.3">
      <c r="B89" s="115"/>
      <c r="C89" s="697"/>
      <c r="D89" s="115"/>
      <c r="E89" s="115"/>
      <c r="F89" s="306"/>
      <c r="G89" s="306"/>
      <c r="H89" s="423"/>
      <c r="I89" s="18"/>
      <c r="J89" s="18"/>
      <c r="K89" s="18"/>
      <c r="L89" s="18"/>
      <c r="M89" s="18"/>
      <c r="N89" s="18"/>
    </row>
    <row r="90" spans="1:15" x14ac:dyDescent="0.25">
      <c r="B90" s="106"/>
      <c r="C90" s="698"/>
      <c r="D90" s="106"/>
      <c r="E90" s="106"/>
      <c r="F90" s="307"/>
      <c r="G90" s="307"/>
      <c r="H90" s="424"/>
      <c r="I90" s="4"/>
      <c r="J90" s="4"/>
      <c r="K90" s="4"/>
      <c r="L90" s="4"/>
      <c r="M90" s="4"/>
      <c r="N90" s="4"/>
      <c r="O90" s="116"/>
    </row>
    <row r="91" spans="1:15" x14ac:dyDescent="0.25">
      <c r="B91" s="106"/>
      <c r="C91" s="698"/>
      <c r="D91" s="106"/>
      <c r="E91" s="106"/>
      <c r="F91" s="307"/>
      <c r="G91" s="307"/>
      <c r="O91" s="116"/>
    </row>
    <row r="92" spans="1:15" x14ac:dyDescent="0.25">
      <c r="H92" s="425"/>
      <c r="I92" s="117"/>
      <c r="J92" s="117"/>
      <c r="K92" s="117"/>
      <c r="L92" s="117"/>
      <c r="M92" s="117"/>
      <c r="N92" s="117"/>
      <c r="O92" s="112"/>
    </row>
    <row r="93" spans="1:15" x14ac:dyDescent="0.25">
      <c r="H93" s="425"/>
      <c r="I93" s="117"/>
      <c r="J93" s="117"/>
      <c r="K93" s="117"/>
      <c r="L93" s="117"/>
      <c r="M93" s="117"/>
      <c r="N93" s="117"/>
      <c r="O93" s="112"/>
    </row>
    <row r="94" spans="1:15" x14ac:dyDescent="0.25">
      <c r="H94" s="425"/>
      <c r="I94" s="117"/>
      <c r="J94" s="117"/>
      <c r="K94" s="117"/>
      <c r="L94" s="117"/>
      <c r="M94" s="117"/>
      <c r="N94" s="117"/>
      <c r="O94" s="112"/>
    </row>
    <row r="95" spans="1:15" x14ac:dyDescent="0.25">
      <c r="H95" s="425"/>
      <c r="I95" s="117"/>
      <c r="J95" s="117"/>
      <c r="K95" s="117"/>
      <c r="L95" s="117"/>
      <c r="M95" s="117"/>
      <c r="N95" s="117"/>
      <c r="O95" s="112"/>
    </row>
    <row r="96" spans="1:15" x14ac:dyDescent="0.25">
      <c r="H96" s="425"/>
      <c r="I96" s="117"/>
      <c r="J96" s="117"/>
      <c r="K96" s="117"/>
      <c r="L96" s="117"/>
      <c r="M96" s="117"/>
      <c r="N96" s="117"/>
      <c r="O96" s="112"/>
    </row>
    <row r="97" spans="2:15" x14ac:dyDescent="0.25">
      <c r="B97" s="106"/>
      <c r="C97" s="698"/>
      <c r="D97" s="106"/>
      <c r="E97" s="106"/>
      <c r="F97" s="307"/>
      <c r="G97" s="307"/>
      <c r="H97" s="420"/>
      <c r="I97" s="112"/>
      <c r="J97" s="112"/>
      <c r="K97" s="112"/>
      <c r="L97" s="112"/>
      <c r="M97" s="112"/>
      <c r="N97" s="112"/>
      <c r="O97" s="112"/>
    </row>
    <row r="98" spans="2:15" x14ac:dyDescent="0.25">
      <c r="H98" s="425"/>
      <c r="I98" s="117"/>
      <c r="J98" s="117"/>
      <c r="K98" s="117"/>
      <c r="L98" s="117"/>
      <c r="M98" s="117"/>
      <c r="N98" s="117"/>
      <c r="O98" s="112"/>
    </row>
    <row r="99" spans="2:15" x14ac:dyDescent="0.25">
      <c r="B99" s="106"/>
      <c r="C99" s="698"/>
      <c r="D99" s="106"/>
      <c r="E99" s="106"/>
      <c r="F99" s="307"/>
      <c r="G99" s="307"/>
      <c r="H99" s="425"/>
      <c r="I99" s="117"/>
      <c r="J99" s="117"/>
      <c r="K99" s="117"/>
      <c r="L99" s="117"/>
      <c r="M99" s="117"/>
      <c r="N99" s="117"/>
      <c r="O99" s="112"/>
    </row>
    <row r="100" spans="2:15" x14ac:dyDescent="0.25">
      <c r="B100" s="61"/>
      <c r="D100" s="61"/>
      <c r="E100" s="61"/>
      <c r="H100" s="425"/>
      <c r="I100" s="117"/>
      <c r="J100" s="117"/>
      <c r="K100" s="117"/>
      <c r="L100" s="117"/>
      <c r="M100" s="117"/>
      <c r="N100" s="117"/>
      <c r="O100" s="112"/>
    </row>
    <row r="101" spans="2:15" x14ac:dyDescent="0.25">
      <c r="H101" s="425"/>
      <c r="I101" s="117"/>
      <c r="J101" s="117"/>
      <c r="K101" s="117"/>
      <c r="L101" s="117"/>
      <c r="M101" s="117"/>
      <c r="N101" s="117"/>
      <c r="O101" s="112"/>
    </row>
    <row r="102" spans="2:15" x14ac:dyDescent="0.25">
      <c r="H102" s="425"/>
      <c r="I102" s="117"/>
      <c r="J102" s="117"/>
      <c r="K102" s="117"/>
      <c r="L102" s="117"/>
      <c r="M102" s="117"/>
      <c r="N102" s="117"/>
      <c r="O102" s="112"/>
    </row>
    <row r="103" spans="2:15" x14ac:dyDescent="0.25">
      <c r="H103" s="425"/>
      <c r="I103" s="117"/>
      <c r="J103" s="117"/>
      <c r="K103" s="117"/>
      <c r="L103" s="117"/>
      <c r="M103" s="117"/>
      <c r="N103" s="117"/>
      <c r="O103" s="112"/>
    </row>
    <row r="104" spans="2:15" x14ac:dyDescent="0.25">
      <c r="H104" s="425"/>
      <c r="I104" s="117"/>
      <c r="J104" s="117"/>
      <c r="K104" s="117"/>
      <c r="L104" s="117"/>
      <c r="M104" s="117"/>
      <c r="N104" s="117"/>
      <c r="O104" s="112"/>
    </row>
    <row r="105" spans="2:15" x14ac:dyDescent="0.25">
      <c r="B105" s="106"/>
      <c r="C105" s="698"/>
      <c r="D105" s="106"/>
      <c r="E105" s="106"/>
      <c r="F105" s="307"/>
      <c r="G105" s="307"/>
      <c r="H105" s="422"/>
      <c r="I105" s="118"/>
      <c r="J105" s="118"/>
      <c r="K105" s="118"/>
      <c r="L105" s="118"/>
      <c r="M105" s="118"/>
      <c r="N105" s="118"/>
      <c r="O105" s="118"/>
    </row>
    <row r="106" spans="2:15" x14ac:dyDescent="0.25">
      <c r="B106" s="106"/>
      <c r="C106" s="698"/>
      <c r="D106" s="106"/>
      <c r="E106" s="106"/>
      <c r="F106" s="307"/>
      <c r="G106" s="307"/>
      <c r="H106" s="422"/>
      <c r="I106" s="118"/>
      <c r="J106" s="118"/>
      <c r="K106" s="118"/>
      <c r="L106" s="118"/>
      <c r="M106" s="118"/>
      <c r="N106" s="118"/>
      <c r="O106" s="112"/>
    </row>
    <row r="107" spans="2:15" x14ac:dyDescent="0.25">
      <c r="B107" s="106"/>
      <c r="C107" s="698"/>
      <c r="D107" s="106"/>
      <c r="E107" s="106"/>
      <c r="F107" s="307"/>
      <c r="G107" s="307"/>
      <c r="H107" s="422"/>
      <c r="I107" s="118"/>
      <c r="J107" s="118"/>
      <c r="K107" s="118"/>
      <c r="L107" s="118"/>
      <c r="M107" s="118"/>
      <c r="N107" s="118"/>
      <c r="O107" s="112"/>
    </row>
    <row r="108" spans="2:15" x14ac:dyDescent="0.25">
      <c r="B108" s="61"/>
      <c r="D108" s="61"/>
      <c r="E108" s="61"/>
      <c r="H108" s="425"/>
      <c r="I108" s="117"/>
      <c r="J108" s="117"/>
      <c r="K108" s="117"/>
      <c r="L108" s="117"/>
      <c r="M108" s="117"/>
      <c r="N108" s="117"/>
      <c r="O108" s="112"/>
    </row>
    <row r="109" spans="2:15" x14ac:dyDescent="0.25">
      <c r="B109" s="107"/>
      <c r="C109" s="698"/>
      <c r="D109" s="107"/>
      <c r="E109" s="107"/>
      <c r="F109" s="307"/>
      <c r="G109" s="307"/>
      <c r="H109" s="425"/>
      <c r="I109" s="117"/>
      <c r="J109" s="117"/>
      <c r="K109" s="117"/>
      <c r="L109" s="117"/>
      <c r="M109" s="117"/>
      <c r="N109" s="117"/>
      <c r="O109" s="112"/>
    </row>
    <row r="110" spans="2:15" x14ac:dyDescent="0.25">
      <c r="B110" s="61"/>
      <c r="D110" s="61"/>
      <c r="E110" s="61"/>
      <c r="H110" s="425"/>
      <c r="I110" s="117"/>
      <c r="J110" s="117"/>
      <c r="K110" s="117"/>
      <c r="L110" s="117"/>
      <c r="M110" s="117"/>
      <c r="N110" s="117"/>
      <c r="O110" s="112"/>
    </row>
    <row r="111" spans="2:15" x14ac:dyDescent="0.25">
      <c r="H111" s="425"/>
      <c r="I111" s="117"/>
      <c r="J111" s="117"/>
      <c r="K111" s="117"/>
      <c r="L111" s="117"/>
      <c r="M111" s="117"/>
      <c r="N111" s="117"/>
      <c r="O111" s="112"/>
    </row>
    <row r="112" spans="2:15" x14ac:dyDescent="0.25">
      <c r="B112" s="61"/>
      <c r="D112" s="61"/>
      <c r="E112" s="61"/>
      <c r="H112" s="425"/>
      <c r="I112" s="117"/>
      <c r="J112" s="117"/>
      <c r="K112" s="117"/>
      <c r="L112" s="117"/>
      <c r="M112" s="117"/>
      <c r="N112" s="117"/>
      <c r="O112" s="112"/>
    </row>
    <row r="113" spans="2:15" x14ac:dyDescent="0.25">
      <c r="H113" s="425"/>
      <c r="I113" s="117"/>
      <c r="J113" s="117"/>
      <c r="K113" s="117"/>
      <c r="L113" s="117"/>
      <c r="M113" s="117"/>
      <c r="N113" s="117"/>
      <c r="O113" s="112"/>
    </row>
    <row r="114" spans="2:15" x14ac:dyDescent="0.25">
      <c r="B114" s="61"/>
      <c r="D114" s="61"/>
      <c r="E114" s="61"/>
      <c r="H114" s="425"/>
      <c r="I114" s="117"/>
      <c r="J114" s="117"/>
      <c r="K114" s="117"/>
      <c r="L114" s="117"/>
      <c r="M114" s="117"/>
      <c r="N114" s="117"/>
      <c r="O114" s="112"/>
    </row>
    <row r="115" spans="2:15" x14ac:dyDescent="0.25">
      <c r="B115" s="107"/>
      <c r="C115" s="698"/>
      <c r="D115" s="107"/>
      <c r="E115" s="107"/>
      <c r="F115" s="307"/>
      <c r="G115" s="307"/>
      <c r="H115" s="422"/>
      <c r="I115" s="118"/>
      <c r="J115" s="118"/>
      <c r="K115" s="118"/>
      <c r="L115" s="118"/>
      <c r="M115" s="118"/>
      <c r="N115" s="118"/>
      <c r="O115" s="118"/>
    </row>
    <row r="116" spans="2:15" x14ac:dyDescent="0.25">
      <c r="B116" s="61"/>
      <c r="D116" s="61"/>
      <c r="E116" s="61"/>
      <c r="H116" s="425"/>
      <c r="I116" s="117"/>
      <c r="J116" s="117"/>
      <c r="K116" s="117"/>
      <c r="L116" s="117"/>
      <c r="M116" s="117"/>
      <c r="N116" s="117"/>
      <c r="O116" s="112"/>
    </row>
    <row r="117" spans="2:15" x14ac:dyDescent="0.25">
      <c r="B117" s="106"/>
      <c r="C117" s="698"/>
      <c r="D117" s="106"/>
      <c r="E117" s="106"/>
      <c r="F117" s="307"/>
      <c r="G117" s="307"/>
      <c r="H117" s="425"/>
      <c r="I117" s="117"/>
      <c r="J117" s="117"/>
      <c r="K117" s="117"/>
      <c r="L117" s="117"/>
      <c r="M117" s="117"/>
      <c r="N117" s="117"/>
      <c r="O117" s="112"/>
    </row>
    <row r="118" spans="2:15" x14ac:dyDescent="0.25">
      <c r="B118" s="61"/>
      <c r="D118" s="61"/>
      <c r="E118" s="61"/>
      <c r="H118" s="425"/>
      <c r="I118" s="117"/>
      <c r="J118" s="117"/>
      <c r="K118" s="117"/>
      <c r="L118" s="117"/>
      <c r="M118" s="117"/>
      <c r="N118" s="117"/>
      <c r="O118" s="112"/>
    </row>
    <row r="119" spans="2:15" x14ac:dyDescent="0.25">
      <c r="H119" s="425"/>
      <c r="I119" s="117"/>
      <c r="J119" s="117"/>
      <c r="K119" s="117"/>
      <c r="L119" s="117"/>
      <c r="M119" s="117"/>
      <c r="N119" s="117"/>
      <c r="O119" s="112"/>
    </row>
    <row r="120" spans="2:15" x14ac:dyDescent="0.25">
      <c r="H120" s="425"/>
      <c r="I120" s="117"/>
      <c r="J120" s="117"/>
      <c r="K120" s="117"/>
      <c r="L120" s="117"/>
      <c r="M120" s="117"/>
      <c r="N120" s="117"/>
      <c r="O120" s="112"/>
    </row>
    <row r="121" spans="2:15" x14ac:dyDescent="0.25">
      <c r="H121" s="425"/>
      <c r="I121" s="117"/>
      <c r="J121" s="117"/>
      <c r="K121" s="117"/>
      <c r="L121" s="117"/>
      <c r="M121" s="117"/>
      <c r="N121" s="117"/>
      <c r="O121" s="112"/>
    </row>
    <row r="122" spans="2:15" x14ac:dyDescent="0.25">
      <c r="H122" s="425"/>
      <c r="I122" s="117"/>
      <c r="J122" s="117"/>
      <c r="K122" s="117"/>
      <c r="L122" s="117"/>
      <c r="M122" s="117"/>
      <c r="N122" s="117"/>
      <c r="O122" s="112"/>
    </row>
    <row r="123" spans="2:15" x14ac:dyDescent="0.25">
      <c r="B123" s="107"/>
      <c r="C123" s="698"/>
      <c r="D123" s="107"/>
      <c r="E123" s="107"/>
      <c r="F123" s="307"/>
      <c r="G123" s="307"/>
      <c r="H123" s="422"/>
      <c r="I123" s="118"/>
      <c r="J123" s="118"/>
      <c r="K123" s="118"/>
      <c r="L123" s="118"/>
      <c r="M123" s="118"/>
      <c r="N123" s="118"/>
      <c r="O123" s="118"/>
    </row>
    <row r="124" spans="2:15" x14ac:dyDescent="0.25">
      <c r="B124" s="107"/>
      <c r="C124" s="698"/>
      <c r="D124" s="107"/>
      <c r="E124" s="107"/>
      <c r="F124" s="307"/>
      <c r="G124" s="307"/>
      <c r="H124" s="422"/>
      <c r="I124" s="118"/>
      <c r="J124" s="118"/>
      <c r="K124" s="118"/>
      <c r="L124" s="118"/>
      <c r="M124" s="118"/>
      <c r="N124" s="118"/>
      <c r="O124" s="112"/>
    </row>
    <row r="125" spans="2:15" x14ac:dyDescent="0.25">
      <c r="B125" s="107"/>
      <c r="C125" s="698"/>
      <c r="D125" s="107"/>
      <c r="E125" s="107"/>
      <c r="F125" s="307"/>
      <c r="G125" s="307"/>
      <c r="H125" s="422"/>
      <c r="I125" s="118"/>
      <c r="J125" s="118"/>
      <c r="K125" s="118"/>
      <c r="L125" s="118"/>
      <c r="M125" s="118"/>
      <c r="N125" s="118"/>
      <c r="O125" s="112"/>
    </row>
    <row r="126" spans="2:15" x14ac:dyDescent="0.25">
      <c r="I126" s="119"/>
      <c r="J126" s="119"/>
      <c r="K126" s="119"/>
      <c r="L126" s="119"/>
      <c r="M126" s="119"/>
      <c r="N126" s="119"/>
      <c r="O126" s="119"/>
    </row>
    <row r="127" spans="2:15" x14ac:dyDescent="0.25">
      <c r="I127" s="119"/>
      <c r="J127" s="119"/>
      <c r="K127" s="119"/>
      <c r="L127" s="119"/>
      <c r="M127" s="119"/>
      <c r="N127" s="119"/>
      <c r="O127" s="119"/>
    </row>
    <row r="128" spans="2:15" x14ac:dyDescent="0.25">
      <c r="B128" s="106"/>
      <c r="C128" s="698"/>
      <c r="D128" s="106"/>
      <c r="E128" s="106"/>
      <c r="F128" s="307"/>
      <c r="G128" s="307"/>
      <c r="H128" s="420"/>
      <c r="I128" s="112"/>
      <c r="J128" s="112"/>
      <c r="K128" s="112"/>
      <c r="L128" s="112"/>
      <c r="M128" s="112"/>
      <c r="N128" s="112"/>
      <c r="O128" s="112"/>
    </row>
  </sheetData>
  <mergeCells count="15">
    <mergeCell ref="Q1:V1"/>
    <mergeCell ref="B85:O85"/>
    <mergeCell ref="B86:O86"/>
    <mergeCell ref="B87:O87"/>
    <mergeCell ref="B1:O1"/>
    <mergeCell ref="B2:O2"/>
    <mergeCell ref="B82:O82"/>
    <mergeCell ref="B83:O83"/>
    <mergeCell ref="B84:O84"/>
    <mergeCell ref="B3:O3"/>
    <mergeCell ref="Q3:R3"/>
    <mergeCell ref="R2:S2"/>
    <mergeCell ref="S3:T3"/>
    <mergeCell ref="T2:U2"/>
    <mergeCell ref="V3:V4"/>
  </mergeCells>
  <phoneticPr fontId="43" type="noConversion"/>
  <printOptions horizontalCentered="1"/>
  <pageMargins left="0.2" right="0.23" top="0.52" bottom="0.35" header="0.46" footer="0.25"/>
  <pageSetup scale="90" fitToHeight="2" orientation="landscape" useFirstPageNumber="1" r:id="rId1"/>
  <headerFooter alignWithMargins="0">
    <oddFooter xml:space="preserve">&amp;L&amp;"Arial,Bold"&amp;A
&amp;R&amp;"Arial,Bold"Page 4 of &amp;N </oddFooter>
  </headerFooter>
  <ignoredErrors>
    <ignoredError sqref="M29 M32:M33 M34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BE69B-A132-4D2C-BAC6-2450F8E2578E}">
  <dimension ref="B1:AB358"/>
  <sheetViews>
    <sheetView zoomScale="90" zoomScaleNormal="90" zoomScalePageLayoutView="85" workbookViewId="0">
      <pane xSplit="2" ySplit="5" topLeftCell="C6" activePane="bottomRight" state="frozen"/>
      <selection pane="topRight" activeCell="B1" sqref="B1"/>
      <selection pane="bottomLeft" activeCell="A6" sqref="A6"/>
      <selection pane="bottomRight" activeCell="C11" sqref="C11"/>
    </sheetView>
  </sheetViews>
  <sheetFormatPr defaultColWidth="9.140625" defaultRowHeight="13.5" x14ac:dyDescent="0.25"/>
  <cols>
    <col min="1" max="1" width="3.7109375" style="105" customWidth="1"/>
    <col min="2" max="2" width="5" style="501" customWidth="1"/>
    <col min="3" max="3" width="95.7109375" style="105" customWidth="1"/>
    <col min="4" max="4" width="13.7109375" style="61" customWidth="1"/>
    <col min="5" max="6" width="13.7109375" style="105" customWidth="1"/>
    <col min="7" max="8" width="14.7109375" style="305" customWidth="1"/>
    <col min="9" max="15" width="14.7109375" style="105" customWidth="1"/>
    <col min="16" max="16" width="15.7109375" style="479" customWidth="1"/>
    <col min="17" max="17" width="2.7109375" style="105" customWidth="1"/>
    <col min="18" max="18" width="9.140625" style="105"/>
    <col min="19" max="26" width="12.28515625" style="105" customWidth="1"/>
    <col min="27" max="27" width="19" style="105" customWidth="1"/>
    <col min="28" max="28" width="11.28515625" style="105" bestFit="1" customWidth="1"/>
    <col min="29" max="116" width="9.140625" style="105"/>
    <col min="117" max="117" width="10.85546875" style="105" bestFit="1" customWidth="1"/>
    <col min="118" max="16384" width="9.140625" style="105"/>
  </cols>
  <sheetData>
    <row r="1" spans="2:22" ht="20.100000000000001" customHeight="1" x14ac:dyDescent="0.25">
      <c r="B1" s="488"/>
      <c r="C1" s="1315" t="s">
        <v>269</v>
      </c>
      <c r="D1" s="1315"/>
      <c r="E1" s="1315"/>
      <c r="F1" s="1315"/>
      <c r="G1" s="1315"/>
      <c r="H1" s="1315"/>
      <c r="I1" s="1315"/>
      <c r="J1" s="1315"/>
      <c r="K1" s="1315"/>
      <c r="L1" s="1315"/>
      <c r="M1" s="1315"/>
      <c r="N1" s="1315"/>
      <c r="O1" s="1315"/>
      <c r="P1" s="1315"/>
    </row>
    <row r="2" spans="2:22" ht="20.100000000000001" customHeight="1" x14ac:dyDescent="0.25">
      <c r="B2" s="488"/>
      <c r="C2" s="1315" t="s">
        <v>270</v>
      </c>
      <c r="D2" s="1315"/>
      <c r="E2" s="1315"/>
      <c r="F2" s="1315"/>
      <c r="G2" s="1315"/>
      <c r="H2" s="1315"/>
      <c r="I2" s="1315"/>
      <c r="J2" s="1315"/>
      <c r="K2" s="1315"/>
      <c r="L2" s="1315"/>
      <c r="M2" s="1315"/>
      <c r="N2" s="1315"/>
      <c r="O2" s="1315"/>
      <c r="P2" s="1315"/>
    </row>
    <row r="3" spans="2:22" ht="24.95" customHeight="1" thickBot="1" x14ac:dyDescent="0.3">
      <c r="B3" s="488"/>
      <c r="C3" s="640"/>
      <c r="D3" s="428"/>
      <c r="E3" s="1233"/>
      <c r="F3" s="1233"/>
      <c r="G3" s="1233"/>
      <c r="H3" s="1233"/>
      <c r="I3" s="1233"/>
      <c r="J3" s="1233"/>
      <c r="K3" s="1233"/>
      <c r="L3" s="1233"/>
      <c r="M3" s="1233"/>
      <c r="N3" s="1233"/>
      <c r="O3" s="1233"/>
      <c r="P3" s="602"/>
    </row>
    <row r="4" spans="2:22" s="106" customFormat="1" ht="57" x14ac:dyDescent="0.2">
      <c r="B4" s="489"/>
      <c r="C4" s="349" t="s">
        <v>271</v>
      </c>
      <c r="D4" s="702" t="s">
        <v>272</v>
      </c>
      <c r="E4" s="350" t="s">
        <v>273</v>
      </c>
      <c r="F4" s="350" t="s">
        <v>274</v>
      </c>
      <c r="G4" s="351" t="s">
        <v>208</v>
      </c>
      <c r="H4" s="410" t="s">
        <v>275</v>
      </c>
      <c r="I4" s="352" t="s">
        <v>276</v>
      </c>
      <c r="J4" s="352" t="s">
        <v>6</v>
      </c>
      <c r="K4" s="352" t="s">
        <v>7</v>
      </c>
      <c r="L4" s="352" t="s">
        <v>8</v>
      </c>
      <c r="M4" s="352" t="s">
        <v>9</v>
      </c>
      <c r="N4" s="352" t="s">
        <v>10</v>
      </c>
      <c r="O4" s="352" t="s">
        <v>277</v>
      </c>
      <c r="P4" s="603" t="s">
        <v>278</v>
      </c>
    </row>
    <row r="5" spans="2:22" ht="14.25" customHeight="1" x14ac:dyDescent="0.25">
      <c r="B5" s="490"/>
      <c r="C5" s="369" t="s">
        <v>279</v>
      </c>
      <c r="D5" s="192"/>
      <c r="E5" s="203"/>
      <c r="F5" s="192"/>
      <c r="G5" s="302"/>
      <c r="H5" s="302"/>
      <c r="I5" s="191"/>
      <c r="J5" s="191"/>
      <c r="K5" s="191"/>
      <c r="L5" s="191"/>
      <c r="M5" s="191"/>
      <c r="N5" s="191"/>
      <c r="O5" s="191"/>
      <c r="P5" s="604"/>
    </row>
    <row r="6" spans="2:22" ht="14.25" customHeight="1" x14ac:dyDescent="0.25">
      <c r="B6" s="491"/>
      <c r="C6" s="356" t="s">
        <v>280</v>
      </c>
      <c r="D6" s="193"/>
      <c r="E6" s="199"/>
      <c r="F6" s="187"/>
      <c r="G6" s="299"/>
      <c r="H6" s="298"/>
      <c r="I6" s="188"/>
      <c r="J6" s="188"/>
      <c r="K6" s="188"/>
      <c r="L6" s="188"/>
      <c r="M6" s="188"/>
      <c r="N6" s="188"/>
      <c r="O6" s="188"/>
      <c r="P6" s="605"/>
    </row>
    <row r="7" spans="2:22" ht="14.25" customHeight="1" x14ac:dyDescent="0.25">
      <c r="B7" s="497">
        <v>1</v>
      </c>
      <c r="C7" s="515" t="s">
        <v>281</v>
      </c>
      <c r="D7" s="703"/>
      <c r="E7" s="198"/>
      <c r="F7" s="195"/>
      <c r="G7" s="300">
        <f>E7*F7</f>
        <v>0</v>
      </c>
      <c r="H7" s="517"/>
      <c r="I7" s="209">
        <f>$G7</f>
        <v>0</v>
      </c>
      <c r="J7" s="207"/>
      <c r="K7" s="207"/>
      <c r="L7" s="207"/>
      <c r="M7" s="208"/>
      <c r="N7" s="208"/>
      <c r="O7" s="296">
        <v>0</v>
      </c>
      <c r="P7" s="606">
        <f>SUM(I7:O7)</f>
        <v>0</v>
      </c>
      <c r="T7" s="1233"/>
      <c r="U7" s="1233"/>
      <c r="V7" s="1233"/>
    </row>
    <row r="8" spans="2:22" ht="14.25" customHeight="1" x14ac:dyDescent="0.25">
      <c r="B8" s="497">
        <v>2</v>
      </c>
      <c r="C8" s="515" t="s">
        <v>281</v>
      </c>
      <c r="D8" s="703"/>
      <c r="E8" s="198"/>
      <c r="F8" s="195"/>
      <c r="G8" s="300">
        <f>E8*F8</f>
        <v>0</v>
      </c>
      <c r="H8" s="517"/>
      <c r="I8" s="209">
        <f t="shared" ref="I8:I9" si="0">$G8</f>
        <v>0</v>
      </c>
      <c r="J8" s="207"/>
      <c r="K8" s="207"/>
      <c r="L8" s="207"/>
      <c r="M8" s="208"/>
      <c r="N8" s="208"/>
      <c r="O8" s="296">
        <v>0</v>
      </c>
      <c r="P8" s="606">
        <f>SUM(I8:O8)</f>
        <v>0</v>
      </c>
    </row>
    <row r="9" spans="2:22" ht="14.25" customHeight="1" x14ac:dyDescent="0.25">
      <c r="B9" s="497">
        <v>3</v>
      </c>
      <c r="C9" s="515" t="s">
        <v>281</v>
      </c>
      <c r="D9" s="703"/>
      <c r="E9" s="198"/>
      <c r="F9" s="195"/>
      <c r="G9" s="300">
        <f>E9*F9</f>
        <v>0</v>
      </c>
      <c r="H9" s="517"/>
      <c r="I9" s="209">
        <f t="shared" si="0"/>
        <v>0</v>
      </c>
      <c r="J9" s="207"/>
      <c r="K9" s="207"/>
      <c r="L9" s="207"/>
      <c r="M9" s="208"/>
      <c r="N9" s="208"/>
      <c r="O9" s="296">
        <v>0</v>
      </c>
      <c r="P9" s="606">
        <f>SUM(I9:O9)</f>
        <v>0</v>
      </c>
    </row>
    <row r="10" spans="2:22" ht="14.25" customHeight="1" x14ac:dyDescent="0.25">
      <c r="B10" s="507"/>
      <c r="C10" s="508" t="s">
        <v>282</v>
      </c>
      <c r="D10" s="704">
        <f>SUM(D7:D9)</f>
        <v>0</v>
      </c>
      <c r="E10" s="509">
        <f>SUM(E7:E9)</f>
        <v>0</v>
      </c>
      <c r="F10" s="514"/>
      <c r="G10" s="512">
        <f t="shared" ref="G10:O10" si="1">SUM(G7:G9)</f>
        <v>0</v>
      </c>
      <c r="H10" s="512"/>
      <c r="I10" s="511">
        <f t="shared" si="1"/>
        <v>0</v>
      </c>
      <c r="J10" s="511">
        <f t="shared" si="1"/>
        <v>0</v>
      </c>
      <c r="K10" s="511">
        <f t="shared" si="1"/>
        <v>0</v>
      </c>
      <c r="L10" s="511">
        <f t="shared" si="1"/>
        <v>0</v>
      </c>
      <c r="M10" s="511">
        <f t="shared" si="1"/>
        <v>0</v>
      </c>
      <c r="N10" s="511">
        <f t="shared" si="1"/>
        <v>0</v>
      </c>
      <c r="O10" s="511">
        <f t="shared" si="1"/>
        <v>0</v>
      </c>
      <c r="P10" s="607">
        <f>SUM(I10:O10)</f>
        <v>0</v>
      </c>
    </row>
    <row r="11" spans="2:22" ht="14.25" customHeight="1" x14ac:dyDescent="0.25">
      <c r="B11" s="493"/>
      <c r="C11" s="359"/>
      <c r="D11" s="193"/>
      <c r="E11" s="199"/>
      <c r="F11" s="196"/>
      <c r="G11" s="299"/>
      <c r="H11" s="298"/>
      <c r="I11" s="205"/>
      <c r="J11" s="205"/>
      <c r="K11" s="205"/>
      <c r="L11" s="205"/>
      <c r="M11" s="205"/>
      <c r="N11" s="205"/>
      <c r="O11" s="205"/>
      <c r="P11" s="472"/>
    </row>
    <row r="12" spans="2:22" ht="14.25" customHeight="1" x14ac:dyDescent="0.25">
      <c r="B12" s="491"/>
      <c r="C12" s="356" t="s">
        <v>283</v>
      </c>
      <c r="D12" s="703"/>
      <c r="E12" s="198"/>
      <c r="F12" s="184"/>
      <c r="G12" s="300"/>
      <c r="H12" s="517"/>
      <c r="I12" s="208"/>
      <c r="J12" s="208"/>
      <c r="K12" s="208"/>
      <c r="L12" s="208"/>
      <c r="M12" s="208"/>
      <c r="N12" s="208"/>
      <c r="O12" s="208"/>
      <c r="P12" s="472"/>
    </row>
    <row r="13" spans="2:22" ht="14.25" customHeight="1" x14ac:dyDescent="0.25">
      <c r="B13" s="497">
        <v>1</v>
      </c>
      <c r="C13" s="426" t="s">
        <v>281</v>
      </c>
      <c r="D13" s="703"/>
      <c r="E13" s="198"/>
      <c r="F13" s="195"/>
      <c r="G13" s="300">
        <f>E13*F13</f>
        <v>0</v>
      </c>
      <c r="H13" s="517"/>
      <c r="I13" s="209">
        <f>$G13</f>
        <v>0</v>
      </c>
      <c r="J13" s="208"/>
      <c r="K13" s="208"/>
      <c r="L13" s="208"/>
      <c r="M13" s="207"/>
      <c r="N13" s="208"/>
      <c r="O13" s="296">
        <v>0</v>
      </c>
      <c r="P13" s="606">
        <f>SUM(I13:O13)</f>
        <v>0</v>
      </c>
    </row>
    <row r="14" spans="2:22" ht="14.25" customHeight="1" x14ac:dyDescent="0.25">
      <c r="B14" s="497">
        <v>2</v>
      </c>
      <c r="C14" s="426" t="s">
        <v>281</v>
      </c>
      <c r="D14" s="703"/>
      <c r="E14" s="198"/>
      <c r="F14" s="195"/>
      <c r="G14" s="300">
        <f>E14*F14</f>
        <v>0</v>
      </c>
      <c r="H14" s="517"/>
      <c r="I14" s="209">
        <f t="shared" ref="I14:I15" si="2">$G14</f>
        <v>0</v>
      </c>
      <c r="J14" s="208"/>
      <c r="K14" s="208"/>
      <c r="L14" s="208"/>
      <c r="M14" s="207"/>
      <c r="N14" s="208"/>
      <c r="O14" s="296">
        <v>0</v>
      </c>
      <c r="P14" s="606">
        <f>SUM(I14:O14)</f>
        <v>0</v>
      </c>
    </row>
    <row r="15" spans="2:22" ht="14.25" customHeight="1" x14ac:dyDescent="0.25">
      <c r="B15" s="497">
        <v>3</v>
      </c>
      <c r="C15" s="426" t="s">
        <v>281</v>
      </c>
      <c r="D15" s="703"/>
      <c r="E15" s="198"/>
      <c r="F15" s="195"/>
      <c r="G15" s="300">
        <f>E15*F15</f>
        <v>0</v>
      </c>
      <c r="H15" s="517"/>
      <c r="I15" s="209">
        <f t="shared" si="2"/>
        <v>0</v>
      </c>
      <c r="J15" s="208"/>
      <c r="K15" s="208"/>
      <c r="L15" s="208"/>
      <c r="M15" s="207"/>
      <c r="N15" s="208"/>
      <c r="O15" s="296">
        <v>0</v>
      </c>
      <c r="P15" s="606">
        <f>SUM(I15:O15)</f>
        <v>0</v>
      </c>
    </row>
    <row r="16" spans="2:22" ht="14.25" customHeight="1" x14ac:dyDescent="0.25">
      <c r="B16" s="507"/>
      <c r="C16" s="508" t="s">
        <v>284</v>
      </c>
      <c r="D16" s="704">
        <f>SUM(D13:D15)</f>
        <v>0</v>
      </c>
      <c r="E16" s="509">
        <f>SUM(E13:E15)</f>
        <v>0</v>
      </c>
      <c r="F16" s="514"/>
      <c r="G16" s="512">
        <f t="shared" ref="G16:O16" si="3">SUM(G13:G15)</f>
        <v>0</v>
      </c>
      <c r="H16" s="512"/>
      <c r="I16" s="511">
        <f t="shared" si="3"/>
        <v>0</v>
      </c>
      <c r="J16" s="511">
        <f t="shared" si="3"/>
        <v>0</v>
      </c>
      <c r="K16" s="511">
        <f t="shared" si="3"/>
        <v>0</v>
      </c>
      <c r="L16" s="511">
        <f t="shared" si="3"/>
        <v>0</v>
      </c>
      <c r="M16" s="511">
        <f t="shared" si="3"/>
        <v>0</v>
      </c>
      <c r="N16" s="511">
        <f t="shared" si="3"/>
        <v>0</v>
      </c>
      <c r="O16" s="511">
        <f t="shared" si="3"/>
        <v>0</v>
      </c>
      <c r="P16" s="607">
        <f>SUM(I16:O16)</f>
        <v>0</v>
      </c>
    </row>
    <row r="17" spans="2:16" ht="14.25" customHeight="1" x14ac:dyDescent="0.25">
      <c r="B17" s="493"/>
      <c r="C17" s="359"/>
      <c r="D17" s="193"/>
      <c r="E17" s="199"/>
      <c r="F17" s="196"/>
      <c r="G17" s="299"/>
      <c r="H17" s="298"/>
      <c r="I17" s="205"/>
      <c r="J17" s="205"/>
      <c r="K17" s="205"/>
      <c r="L17" s="205"/>
      <c r="M17" s="205"/>
      <c r="N17" s="205"/>
      <c r="O17" s="205"/>
      <c r="P17" s="472"/>
    </row>
    <row r="18" spans="2:16" ht="14.25" customHeight="1" x14ac:dyDescent="0.25">
      <c r="B18" s="491"/>
      <c r="C18" s="356" t="s">
        <v>285</v>
      </c>
      <c r="D18" s="703"/>
      <c r="E18" s="198"/>
      <c r="F18" s="184"/>
      <c r="G18" s="300"/>
      <c r="H18" s="517"/>
      <c r="I18" s="208"/>
      <c r="J18" s="208"/>
      <c r="K18" s="208"/>
      <c r="L18" s="208"/>
      <c r="M18" s="208"/>
      <c r="N18" s="208"/>
      <c r="O18" s="208"/>
      <c r="P18" s="472"/>
    </row>
    <row r="19" spans="2:16" ht="14.25" customHeight="1" x14ac:dyDescent="0.25">
      <c r="B19" s="497">
        <v>1</v>
      </c>
      <c r="C19" s="426" t="s">
        <v>281</v>
      </c>
      <c r="D19" s="703"/>
      <c r="E19" s="198"/>
      <c r="F19" s="195"/>
      <c r="G19" s="300">
        <f>E19*F19</f>
        <v>0</v>
      </c>
      <c r="H19" s="517"/>
      <c r="I19" s="209">
        <f>$G19</f>
        <v>0</v>
      </c>
      <c r="J19" s="208"/>
      <c r="K19" s="208"/>
      <c r="L19" s="208"/>
      <c r="M19" s="207"/>
      <c r="N19" s="208"/>
      <c r="O19" s="296">
        <v>0</v>
      </c>
      <c r="P19" s="606">
        <f>SUM(I19:O19)</f>
        <v>0</v>
      </c>
    </row>
    <row r="20" spans="2:16" ht="14.25" customHeight="1" x14ac:dyDescent="0.25">
      <c r="B20" s="497">
        <v>2</v>
      </c>
      <c r="C20" s="426" t="s">
        <v>281</v>
      </c>
      <c r="D20" s="703"/>
      <c r="E20" s="198"/>
      <c r="F20" s="195"/>
      <c r="G20" s="300">
        <f>E20*F20</f>
        <v>0</v>
      </c>
      <c r="H20" s="517"/>
      <c r="I20" s="209">
        <f t="shared" ref="I20:I21" si="4">$G20</f>
        <v>0</v>
      </c>
      <c r="J20" s="208"/>
      <c r="K20" s="208"/>
      <c r="L20" s="208"/>
      <c r="M20" s="207"/>
      <c r="N20" s="208"/>
      <c r="O20" s="296">
        <v>0</v>
      </c>
      <c r="P20" s="606">
        <f>SUM(I20:O20)</f>
        <v>0</v>
      </c>
    </row>
    <row r="21" spans="2:16" ht="14.25" customHeight="1" x14ac:dyDescent="0.25">
      <c r="B21" s="497">
        <v>3</v>
      </c>
      <c r="C21" s="426" t="s">
        <v>281</v>
      </c>
      <c r="D21" s="703"/>
      <c r="E21" s="198"/>
      <c r="F21" s="195"/>
      <c r="G21" s="300">
        <f>E21*F21</f>
        <v>0</v>
      </c>
      <c r="H21" s="517"/>
      <c r="I21" s="209">
        <f t="shared" si="4"/>
        <v>0</v>
      </c>
      <c r="J21" s="208"/>
      <c r="K21" s="208"/>
      <c r="L21" s="208"/>
      <c r="M21" s="207"/>
      <c r="N21" s="208"/>
      <c r="O21" s="296">
        <v>0</v>
      </c>
      <c r="P21" s="606">
        <f>SUM(I21:O21)</f>
        <v>0</v>
      </c>
    </row>
    <row r="22" spans="2:16" ht="14.25" customHeight="1" x14ac:dyDescent="0.25">
      <c r="B22" s="507"/>
      <c r="C22" s="508" t="s">
        <v>286</v>
      </c>
      <c r="D22" s="704">
        <f>SUM(D19:D21)</f>
        <v>0</v>
      </c>
      <c r="E22" s="509">
        <f>SUM(E19:E21)</f>
        <v>0</v>
      </c>
      <c r="F22" s="514"/>
      <c r="G22" s="512">
        <f t="shared" ref="G22:O22" si="5">SUM(G19:G21)</f>
        <v>0</v>
      </c>
      <c r="H22" s="512"/>
      <c r="I22" s="511">
        <f t="shared" si="5"/>
        <v>0</v>
      </c>
      <c r="J22" s="511">
        <f t="shared" si="5"/>
        <v>0</v>
      </c>
      <c r="K22" s="511">
        <f t="shared" si="5"/>
        <v>0</v>
      </c>
      <c r="L22" s="511">
        <f t="shared" si="5"/>
        <v>0</v>
      </c>
      <c r="M22" s="511">
        <f t="shared" si="5"/>
        <v>0</v>
      </c>
      <c r="N22" s="511">
        <f t="shared" si="5"/>
        <v>0</v>
      </c>
      <c r="O22" s="511">
        <f t="shared" si="5"/>
        <v>0</v>
      </c>
      <c r="P22" s="607">
        <f>SUM(I22:O22)</f>
        <v>0</v>
      </c>
    </row>
    <row r="23" spans="2:16" ht="14.25" customHeight="1" x14ac:dyDescent="0.25">
      <c r="B23" s="493"/>
      <c r="C23" s="359"/>
      <c r="D23" s="193"/>
      <c r="E23" s="199"/>
      <c r="F23" s="196"/>
      <c r="G23" s="299"/>
      <c r="H23" s="298"/>
      <c r="I23" s="205"/>
      <c r="J23" s="205"/>
      <c r="K23" s="205"/>
      <c r="L23" s="205"/>
      <c r="M23" s="205"/>
      <c r="N23" s="205"/>
      <c r="O23" s="205"/>
      <c r="P23" s="472"/>
    </row>
    <row r="24" spans="2:16" ht="14.25" customHeight="1" x14ac:dyDescent="0.25">
      <c r="B24" s="491"/>
      <c r="C24" s="356" t="s">
        <v>287</v>
      </c>
      <c r="D24" s="703"/>
      <c r="E24" s="198"/>
      <c r="F24" s="184"/>
      <c r="G24" s="300"/>
      <c r="H24" s="517"/>
      <c r="I24" s="208"/>
      <c r="J24" s="208"/>
      <c r="K24" s="208"/>
      <c r="L24" s="208"/>
      <c r="M24" s="208"/>
      <c r="N24" s="208"/>
      <c r="O24" s="208"/>
      <c r="P24" s="472"/>
    </row>
    <row r="25" spans="2:16" ht="14.25" customHeight="1" x14ac:dyDescent="0.25">
      <c r="B25" s="497">
        <v>1</v>
      </c>
      <c r="C25" s="426" t="s">
        <v>281</v>
      </c>
      <c r="D25" s="703"/>
      <c r="E25" s="198"/>
      <c r="F25" s="195"/>
      <c r="G25" s="300">
        <f>E25*F25</f>
        <v>0</v>
      </c>
      <c r="H25" s="517"/>
      <c r="I25" s="209">
        <f>$G25</f>
        <v>0</v>
      </c>
      <c r="J25" s="208"/>
      <c r="K25" s="208"/>
      <c r="L25" s="208"/>
      <c r="M25" s="207"/>
      <c r="N25" s="208"/>
      <c r="O25" s="296">
        <v>0</v>
      </c>
      <c r="P25" s="606">
        <f>SUM(I25:O25)</f>
        <v>0</v>
      </c>
    </row>
    <row r="26" spans="2:16" ht="14.25" customHeight="1" x14ac:dyDescent="0.25">
      <c r="B26" s="497">
        <v>2</v>
      </c>
      <c r="C26" s="426" t="s">
        <v>281</v>
      </c>
      <c r="D26" s="703"/>
      <c r="E26" s="198"/>
      <c r="F26" s="195"/>
      <c r="G26" s="300">
        <f>E26*F26</f>
        <v>0</v>
      </c>
      <c r="H26" s="517"/>
      <c r="I26" s="209">
        <f t="shared" ref="I26:I27" si="6">$G26</f>
        <v>0</v>
      </c>
      <c r="J26" s="208"/>
      <c r="K26" s="208"/>
      <c r="L26" s="208"/>
      <c r="M26" s="207"/>
      <c r="N26" s="208"/>
      <c r="O26" s="296">
        <v>0</v>
      </c>
      <c r="P26" s="606">
        <f>SUM(I26:O26)</f>
        <v>0</v>
      </c>
    </row>
    <row r="27" spans="2:16" ht="14.25" customHeight="1" x14ac:dyDescent="0.25">
      <c r="B27" s="497">
        <v>3</v>
      </c>
      <c r="C27" s="426" t="s">
        <v>281</v>
      </c>
      <c r="D27" s="703"/>
      <c r="E27" s="198"/>
      <c r="F27" s="195"/>
      <c r="G27" s="300">
        <f>E27*F27</f>
        <v>0</v>
      </c>
      <c r="H27" s="517"/>
      <c r="I27" s="209">
        <f t="shared" si="6"/>
        <v>0</v>
      </c>
      <c r="J27" s="208"/>
      <c r="K27" s="208"/>
      <c r="L27" s="208"/>
      <c r="M27" s="207"/>
      <c r="N27" s="208"/>
      <c r="O27" s="296">
        <v>0</v>
      </c>
      <c r="P27" s="606">
        <f>SUM(I27:O27)</f>
        <v>0</v>
      </c>
    </row>
    <row r="28" spans="2:16" ht="14.25" customHeight="1" x14ac:dyDescent="0.25">
      <c r="B28" s="507"/>
      <c r="C28" s="508" t="s">
        <v>288</v>
      </c>
      <c r="D28" s="704">
        <f>SUM(D25:D27)</f>
        <v>0</v>
      </c>
      <c r="E28" s="509">
        <f>SUM(E25:E27)</f>
        <v>0</v>
      </c>
      <c r="F28" s="514"/>
      <c r="G28" s="512">
        <f t="shared" ref="G28:O28" si="7">SUM(G25:G27)</f>
        <v>0</v>
      </c>
      <c r="H28" s="512"/>
      <c r="I28" s="511">
        <f t="shared" si="7"/>
        <v>0</v>
      </c>
      <c r="J28" s="511">
        <f t="shared" si="7"/>
        <v>0</v>
      </c>
      <c r="K28" s="511">
        <f t="shared" si="7"/>
        <v>0</v>
      </c>
      <c r="L28" s="511">
        <f t="shared" si="7"/>
        <v>0</v>
      </c>
      <c r="M28" s="511">
        <f t="shared" si="7"/>
        <v>0</v>
      </c>
      <c r="N28" s="511">
        <f t="shared" si="7"/>
        <v>0</v>
      </c>
      <c r="O28" s="511">
        <f t="shared" si="7"/>
        <v>0</v>
      </c>
      <c r="P28" s="607">
        <f>SUM(I28:O28)</f>
        <v>0</v>
      </c>
    </row>
    <row r="29" spans="2:16" ht="14.25" customHeight="1" x14ac:dyDescent="0.25">
      <c r="B29" s="492"/>
      <c r="C29" s="358"/>
      <c r="D29" s="703"/>
      <c r="E29" s="198"/>
      <c r="F29" s="184"/>
      <c r="G29" s="300"/>
      <c r="H29" s="517"/>
      <c r="I29" s="208"/>
      <c r="J29" s="208"/>
      <c r="K29" s="208"/>
      <c r="L29" s="208"/>
      <c r="M29" s="208"/>
      <c r="N29" s="208"/>
      <c r="O29" s="208"/>
      <c r="P29" s="472"/>
    </row>
    <row r="30" spans="2:16" ht="14.25" customHeight="1" x14ac:dyDescent="0.25">
      <c r="B30" s="491"/>
      <c r="C30" s="356" t="s">
        <v>289</v>
      </c>
      <c r="D30" s="703"/>
      <c r="E30" s="198"/>
      <c r="F30" s="184"/>
      <c r="G30" s="300"/>
      <c r="H30" s="517"/>
      <c r="I30" s="208"/>
      <c r="J30" s="208"/>
      <c r="K30" s="208"/>
      <c r="L30" s="208"/>
      <c r="M30" s="208"/>
      <c r="N30" s="208"/>
      <c r="O30" s="208"/>
      <c r="P30" s="472"/>
    </row>
    <row r="31" spans="2:16" ht="14.25" customHeight="1" x14ac:dyDescent="0.25">
      <c r="B31" s="497">
        <v>1</v>
      </c>
      <c r="C31" s="426" t="s">
        <v>281</v>
      </c>
      <c r="D31" s="703"/>
      <c r="E31" s="198"/>
      <c r="F31" s="195"/>
      <c r="G31" s="300">
        <f>E31*F31</f>
        <v>0</v>
      </c>
      <c r="H31" s="517"/>
      <c r="I31" s="209">
        <f>$G31</f>
        <v>0</v>
      </c>
      <c r="J31" s="208"/>
      <c r="K31" s="208"/>
      <c r="L31" s="208"/>
      <c r="M31" s="207"/>
      <c r="N31" s="208"/>
      <c r="O31" s="296">
        <v>0</v>
      </c>
      <c r="P31" s="606">
        <f>SUM(I31:O31)</f>
        <v>0</v>
      </c>
    </row>
    <row r="32" spans="2:16" ht="14.25" customHeight="1" x14ac:dyDescent="0.25">
      <c r="B32" s="497">
        <v>2</v>
      </c>
      <c r="C32" s="426" t="s">
        <v>281</v>
      </c>
      <c r="D32" s="703"/>
      <c r="E32" s="198"/>
      <c r="F32" s="195"/>
      <c r="G32" s="300">
        <f>E32*F32</f>
        <v>0</v>
      </c>
      <c r="H32" s="517"/>
      <c r="I32" s="209">
        <f t="shared" ref="I32:I33" si="8">$G32</f>
        <v>0</v>
      </c>
      <c r="J32" s="208"/>
      <c r="K32" s="208"/>
      <c r="L32" s="208"/>
      <c r="M32" s="207"/>
      <c r="N32" s="208"/>
      <c r="O32" s="296">
        <v>0</v>
      </c>
      <c r="P32" s="606">
        <f>SUM(I32:O32)</f>
        <v>0</v>
      </c>
    </row>
    <row r="33" spans="2:16" ht="14.25" customHeight="1" x14ac:dyDescent="0.25">
      <c r="B33" s="497">
        <v>3</v>
      </c>
      <c r="C33" s="426" t="s">
        <v>281</v>
      </c>
      <c r="D33" s="703"/>
      <c r="E33" s="198"/>
      <c r="F33" s="195"/>
      <c r="G33" s="300">
        <f>E33*F33</f>
        <v>0</v>
      </c>
      <c r="H33" s="517"/>
      <c r="I33" s="209">
        <f t="shared" si="8"/>
        <v>0</v>
      </c>
      <c r="J33" s="208"/>
      <c r="K33" s="208"/>
      <c r="L33" s="208"/>
      <c r="M33" s="207"/>
      <c r="N33" s="208"/>
      <c r="O33" s="296">
        <v>0</v>
      </c>
      <c r="P33" s="606">
        <f>SUM(I33:O33)</f>
        <v>0</v>
      </c>
    </row>
    <row r="34" spans="2:16" ht="14.25" customHeight="1" x14ac:dyDescent="0.25">
      <c r="B34" s="507"/>
      <c r="C34" s="508" t="s">
        <v>290</v>
      </c>
      <c r="D34" s="704">
        <f>SUM(D31:D33)</f>
        <v>0</v>
      </c>
      <c r="E34" s="509">
        <f>SUM(E31:E33)</f>
        <v>0</v>
      </c>
      <c r="F34" s="514"/>
      <c r="G34" s="512">
        <f t="shared" ref="G34:N34" si="9">SUM(G31:G33)</f>
        <v>0</v>
      </c>
      <c r="H34" s="512"/>
      <c r="I34" s="511">
        <f t="shared" si="9"/>
        <v>0</v>
      </c>
      <c r="J34" s="511">
        <f t="shared" si="9"/>
        <v>0</v>
      </c>
      <c r="K34" s="511">
        <f t="shared" si="9"/>
        <v>0</v>
      </c>
      <c r="L34" s="511">
        <f t="shared" si="9"/>
        <v>0</v>
      </c>
      <c r="M34" s="511">
        <f t="shared" si="9"/>
        <v>0</v>
      </c>
      <c r="N34" s="511">
        <f t="shared" si="9"/>
        <v>0</v>
      </c>
      <c r="O34" s="511">
        <f>SUM(O31:O33)</f>
        <v>0</v>
      </c>
      <c r="P34" s="607">
        <f>SUM(I34:O34)</f>
        <v>0</v>
      </c>
    </row>
    <row r="35" spans="2:16" ht="14.25" customHeight="1" x14ac:dyDescent="0.25">
      <c r="B35" s="494"/>
      <c r="C35" s="371" t="s">
        <v>291</v>
      </c>
      <c r="D35" s="705">
        <f>SUM(D10,D16,D22,D28,D34)</f>
        <v>0</v>
      </c>
      <c r="E35" s="200">
        <f>SUM(E10,E16,E22,E28,E34)</f>
        <v>0</v>
      </c>
      <c r="F35" s="197"/>
      <c r="G35" s="298">
        <f t="shared" ref="G35:P35" si="10">SUM(G10,G16,G22,G28,G34)</f>
        <v>0</v>
      </c>
      <c r="H35" s="298"/>
      <c r="I35" s="206">
        <f t="shared" si="10"/>
        <v>0</v>
      </c>
      <c r="J35" s="206">
        <f t="shared" si="10"/>
        <v>0</v>
      </c>
      <c r="K35" s="206">
        <f t="shared" si="10"/>
        <v>0</v>
      </c>
      <c r="L35" s="206">
        <f t="shared" si="10"/>
        <v>0</v>
      </c>
      <c r="M35" s="206">
        <f t="shared" si="10"/>
        <v>0</v>
      </c>
      <c r="N35" s="206">
        <f t="shared" si="10"/>
        <v>0</v>
      </c>
      <c r="O35" s="206">
        <f t="shared" si="10"/>
        <v>0</v>
      </c>
      <c r="P35" s="608">
        <f t="shared" si="10"/>
        <v>0</v>
      </c>
    </row>
    <row r="36" spans="2:16" ht="14.25" customHeight="1" x14ac:dyDescent="0.25">
      <c r="B36" s="495"/>
      <c r="C36" s="368"/>
      <c r="D36" s="185"/>
      <c r="E36" s="202"/>
      <c r="F36" s="185"/>
      <c r="G36" s="301"/>
      <c r="H36" s="301"/>
      <c r="I36" s="188"/>
      <c r="J36" s="188"/>
      <c r="K36" s="188"/>
      <c r="L36" s="188"/>
      <c r="M36" s="188"/>
      <c r="N36" s="188"/>
      <c r="O36" s="188"/>
      <c r="P36" s="472"/>
    </row>
    <row r="37" spans="2:16" ht="14.25" customHeight="1" x14ac:dyDescent="0.25">
      <c r="B37" s="496"/>
      <c r="C37" s="364" t="s">
        <v>292</v>
      </c>
      <c r="D37" s="193"/>
      <c r="E37" s="201"/>
      <c r="F37" s="193"/>
      <c r="G37" s="298"/>
      <c r="H37" s="518"/>
      <c r="I37" s="194"/>
      <c r="J37" s="194"/>
      <c r="K37" s="194"/>
      <c r="L37" s="194"/>
      <c r="M37" s="194"/>
      <c r="N37" s="194"/>
      <c r="O37" s="194"/>
      <c r="P37" s="470"/>
    </row>
    <row r="38" spans="2:16" ht="14.25" customHeight="1" x14ac:dyDescent="0.25">
      <c r="B38" s="491"/>
      <c r="C38" s="356" t="s">
        <v>293</v>
      </c>
      <c r="D38" s="187"/>
      <c r="E38" s="199"/>
      <c r="F38" s="187"/>
      <c r="G38" s="299"/>
      <c r="H38" s="519"/>
      <c r="I38" s="189"/>
      <c r="J38" s="189"/>
      <c r="K38" s="189"/>
      <c r="L38" s="189"/>
      <c r="M38" s="189"/>
      <c r="N38" s="189"/>
      <c r="O38" s="189"/>
      <c r="P38" s="472"/>
    </row>
    <row r="39" spans="2:16" ht="14.25" customHeight="1" x14ac:dyDescent="0.25">
      <c r="B39" s="497">
        <v>1</v>
      </c>
      <c r="C39" s="699" t="s">
        <v>294</v>
      </c>
      <c r="D39" s="703">
        <v>5</v>
      </c>
      <c r="E39" s="516">
        <v>90</v>
      </c>
      <c r="F39" s="195"/>
      <c r="G39" s="599">
        <f t="shared" ref="G39:G95" si="11">E39*F39</f>
        <v>0</v>
      </c>
      <c r="H39" s="601">
        <v>0</v>
      </c>
      <c r="I39" s="600">
        <f>$G39</f>
        <v>0</v>
      </c>
      <c r="J39" s="464">
        <f>I39*(1+$H39)</f>
        <v>0</v>
      </c>
      <c r="K39" s="464">
        <f t="shared" ref="K39:N40" si="12">J39*(1+$H39)</f>
        <v>0</v>
      </c>
      <c r="L39" s="464">
        <f t="shared" si="12"/>
        <v>0</v>
      </c>
      <c r="M39" s="464">
        <f t="shared" si="12"/>
        <v>0</v>
      </c>
      <c r="N39" s="464">
        <f t="shared" si="12"/>
        <v>0</v>
      </c>
      <c r="O39" s="394">
        <v>0</v>
      </c>
      <c r="P39" s="474">
        <f t="shared" ref="P39" si="13">SUM(I39:O39)</f>
        <v>0</v>
      </c>
    </row>
    <row r="40" spans="2:16" ht="14.25" customHeight="1" x14ac:dyDescent="0.25">
      <c r="B40" s="497">
        <v>2</v>
      </c>
      <c r="C40" s="699" t="s">
        <v>295</v>
      </c>
      <c r="D40" s="703">
        <v>6</v>
      </c>
      <c r="E40" s="516">
        <v>90</v>
      </c>
      <c r="F40" s="195"/>
      <c r="G40" s="599">
        <f t="shared" si="11"/>
        <v>0</v>
      </c>
      <c r="H40" s="601">
        <v>0</v>
      </c>
      <c r="I40" s="600">
        <f>$G40</f>
        <v>0</v>
      </c>
      <c r="J40" s="464">
        <f>I40*(1+$H40)</f>
        <v>0</v>
      </c>
      <c r="K40" s="464">
        <f t="shared" si="12"/>
        <v>0</v>
      </c>
      <c r="L40" s="464">
        <f t="shared" si="12"/>
        <v>0</v>
      </c>
      <c r="M40" s="464">
        <f t="shared" si="12"/>
        <v>0</v>
      </c>
      <c r="N40" s="464">
        <f t="shared" si="12"/>
        <v>0</v>
      </c>
      <c r="O40" s="394">
        <v>0</v>
      </c>
      <c r="P40" s="474">
        <f t="shared" ref="P40:P273" si="14">SUM(I40:O40)</f>
        <v>0</v>
      </c>
    </row>
    <row r="41" spans="2:16" ht="14.25" customHeight="1" x14ac:dyDescent="0.25">
      <c r="B41" s="497">
        <v>3</v>
      </c>
      <c r="C41" s="699" t="s">
        <v>296</v>
      </c>
      <c r="D41" s="703">
        <v>7</v>
      </c>
      <c r="E41" s="516">
        <v>1</v>
      </c>
      <c r="F41" s="195"/>
      <c r="G41" s="599">
        <f t="shared" si="11"/>
        <v>0</v>
      </c>
      <c r="H41" s="601">
        <v>0</v>
      </c>
      <c r="I41" s="600">
        <f t="shared" ref="I41:I273" si="15">$G41</f>
        <v>0</v>
      </c>
      <c r="J41" s="464">
        <f t="shared" ref="J41:N41" si="16">I41*(1+$H41)</f>
        <v>0</v>
      </c>
      <c r="K41" s="464">
        <f t="shared" si="16"/>
        <v>0</v>
      </c>
      <c r="L41" s="464">
        <f t="shared" si="16"/>
        <v>0</v>
      </c>
      <c r="M41" s="464">
        <f t="shared" si="16"/>
        <v>0</v>
      </c>
      <c r="N41" s="464">
        <f t="shared" si="16"/>
        <v>0</v>
      </c>
      <c r="O41" s="394">
        <v>0</v>
      </c>
      <c r="P41" s="474">
        <f t="shared" si="14"/>
        <v>0</v>
      </c>
    </row>
    <row r="42" spans="2:16" ht="14.25" customHeight="1" x14ac:dyDescent="0.25">
      <c r="B42" s="497">
        <v>4</v>
      </c>
      <c r="C42" s="699" t="s">
        <v>297</v>
      </c>
      <c r="D42" s="703">
        <v>8</v>
      </c>
      <c r="E42" s="516">
        <v>30</v>
      </c>
      <c r="F42" s="195"/>
      <c r="G42" s="599">
        <f t="shared" si="11"/>
        <v>0</v>
      </c>
      <c r="H42" s="601">
        <v>0</v>
      </c>
      <c r="I42" s="600">
        <f t="shared" si="15"/>
        <v>0</v>
      </c>
      <c r="J42" s="464">
        <f t="shared" ref="J42:N42" si="17">I42*(1+$H42)</f>
        <v>0</v>
      </c>
      <c r="K42" s="464">
        <f t="shared" si="17"/>
        <v>0</v>
      </c>
      <c r="L42" s="464">
        <f t="shared" si="17"/>
        <v>0</v>
      </c>
      <c r="M42" s="464">
        <f t="shared" si="17"/>
        <v>0</v>
      </c>
      <c r="N42" s="464">
        <f t="shared" si="17"/>
        <v>0</v>
      </c>
      <c r="O42" s="394">
        <v>0</v>
      </c>
      <c r="P42" s="474">
        <f t="shared" si="14"/>
        <v>0</v>
      </c>
    </row>
    <row r="43" spans="2:16" ht="14.25" customHeight="1" x14ac:dyDescent="0.25">
      <c r="B43" s="497">
        <v>5</v>
      </c>
      <c r="C43" s="699" t="s">
        <v>298</v>
      </c>
      <c r="D43" s="703">
        <v>9</v>
      </c>
      <c r="E43" s="516">
        <v>10</v>
      </c>
      <c r="F43" s="195"/>
      <c r="G43" s="599">
        <f t="shared" si="11"/>
        <v>0</v>
      </c>
      <c r="H43" s="601">
        <v>0</v>
      </c>
      <c r="I43" s="600">
        <f t="shared" si="15"/>
        <v>0</v>
      </c>
      <c r="J43" s="464">
        <f t="shared" ref="J43:N43" si="18">I43*(1+$H43)</f>
        <v>0</v>
      </c>
      <c r="K43" s="464">
        <f t="shared" si="18"/>
        <v>0</v>
      </c>
      <c r="L43" s="464">
        <f t="shared" si="18"/>
        <v>0</v>
      </c>
      <c r="M43" s="464">
        <f t="shared" si="18"/>
        <v>0</v>
      </c>
      <c r="N43" s="464">
        <f t="shared" si="18"/>
        <v>0</v>
      </c>
      <c r="O43" s="394">
        <v>0</v>
      </c>
      <c r="P43" s="474">
        <f t="shared" si="14"/>
        <v>0</v>
      </c>
    </row>
    <row r="44" spans="2:16" ht="14.25" customHeight="1" x14ac:dyDescent="0.25">
      <c r="B44" s="497">
        <v>6</v>
      </c>
      <c r="C44" s="699" t="s">
        <v>299</v>
      </c>
      <c r="D44" s="703">
        <v>10</v>
      </c>
      <c r="E44" s="516">
        <v>1</v>
      </c>
      <c r="F44" s="195"/>
      <c r="G44" s="599">
        <f t="shared" si="11"/>
        <v>0</v>
      </c>
      <c r="H44" s="601">
        <v>0</v>
      </c>
      <c r="I44" s="600">
        <f t="shared" si="15"/>
        <v>0</v>
      </c>
      <c r="J44" s="464">
        <f t="shared" ref="J44:N44" si="19">I44*(1+$H44)</f>
        <v>0</v>
      </c>
      <c r="K44" s="464">
        <f t="shared" si="19"/>
        <v>0</v>
      </c>
      <c r="L44" s="464">
        <f t="shared" si="19"/>
        <v>0</v>
      </c>
      <c r="M44" s="464">
        <f t="shared" si="19"/>
        <v>0</v>
      </c>
      <c r="N44" s="464">
        <f t="shared" si="19"/>
        <v>0</v>
      </c>
      <c r="O44" s="394">
        <v>0</v>
      </c>
      <c r="P44" s="474">
        <f t="shared" si="14"/>
        <v>0</v>
      </c>
    </row>
    <row r="45" spans="2:16" ht="14.25" customHeight="1" x14ac:dyDescent="0.25">
      <c r="B45" s="497">
        <v>7</v>
      </c>
      <c r="C45" s="699" t="s">
        <v>300</v>
      </c>
      <c r="D45" s="712">
        <v>11</v>
      </c>
      <c r="E45" s="516">
        <v>40</v>
      </c>
      <c r="F45" s="195"/>
      <c r="G45" s="599">
        <f t="shared" si="11"/>
        <v>0</v>
      </c>
      <c r="H45" s="601">
        <v>0</v>
      </c>
      <c r="I45" s="600">
        <f t="shared" si="15"/>
        <v>0</v>
      </c>
      <c r="J45" s="464">
        <f t="shared" ref="J45:N45" si="20">I45*(1+$H45)</f>
        <v>0</v>
      </c>
      <c r="K45" s="464">
        <f t="shared" si="20"/>
        <v>0</v>
      </c>
      <c r="L45" s="464">
        <f t="shared" si="20"/>
        <v>0</v>
      </c>
      <c r="M45" s="464">
        <f t="shared" si="20"/>
        <v>0</v>
      </c>
      <c r="N45" s="464">
        <f t="shared" si="20"/>
        <v>0</v>
      </c>
      <c r="O45" s="394">
        <v>0</v>
      </c>
      <c r="P45" s="474">
        <f t="shared" si="14"/>
        <v>0</v>
      </c>
    </row>
    <row r="46" spans="2:16" ht="14.25" customHeight="1" x14ac:dyDescent="0.25">
      <c r="B46" s="497">
        <v>8</v>
      </c>
      <c r="C46" s="699" t="s">
        <v>301</v>
      </c>
      <c r="D46" s="703">
        <v>12</v>
      </c>
      <c r="E46" s="516">
        <v>1</v>
      </c>
      <c r="F46" s="195"/>
      <c r="G46" s="599">
        <f t="shared" si="11"/>
        <v>0</v>
      </c>
      <c r="H46" s="601">
        <v>0</v>
      </c>
      <c r="I46" s="600">
        <f t="shared" si="15"/>
        <v>0</v>
      </c>
      <c r="J46" s="464">
        <f t="shared" ref="J46:N46" si="21">I46*(1+$H46)</f>
        <v>0</v>
      </c>
      <c r="K46" s="464">
        <f t="shared" si="21"/>
        <v>0</v>
      </c>
      <c r="L46" s="464">
        <f t="shared" si="21"/>
        <v>0</v>
      </c>
      <c r="M46" s="464">
        <f t="shared" si="21"/>
        <v>0</v>
      </c>
      <c r="N46" s="464">
        <f t="shared" si="21"/>
        <v>0</v>
      </c>
      <c r="O46" s="394">
        <v>0</v>
      </c>
      <c r="P46" s="474">
        <f t="shared" si="14"/>
        <v>0</v>
      </c>
    </row>
    <row r="47" spans="2:16" ht="14.25" customHeight="1" x14ac:dyDescent="0.25">
      <c r="B47" s="497">
        <v>9</v>
      </c>
      <c r="C47" s="699" t="s">
        <v>302</v>
      </c>
      <c r="D47" s="703">
        <v>13</v>
      </c>
      <c r="E47" s="516">
        <v>1</v>
      </c>
      <c r="F47" s="195"/>
      <c r="G47" s="599">
        <f t="shared" si="11"/>
        <v>0</v>
      </c>
      <c r="H47" s="601">
        <v>0</v>
      </c>
      <c r="I47" s="600">
        <f t="shared" si="15"/>
        <v>0</v>
      </c>
      <c r="J47" s="464">
        <f t="shared" ref="J47:N47" si="22">I47*(1+$H47)</f>
        <v>0</v>
      </c>
      <c r="K47" s="464">
        <f t="shared" si="22"/>
        <v>0</v>
      </c>
      <c r="L47" s="464">
        <f t="shared" si="22"/>
        <v>0</v>
      </c>
      <c r="M47" s="464">
        <f t="shared" si="22"/>
        <v>0</v>
      </c>
      <c r="N47" s="464">
        <f t="shared" si="22"/>
        <v>0</v>
      </c>
      <c r="O47" s="394">
        <v>0</v>
      </c>
      <c r="P47" s="474">
        <f t="shared" si="14"/>
        <v>0</v>
      </c>
    </row>
    <row r="48" spans="2:16" ht="14.25" customHeight="1" x14ac:dyDescent="0.25">
      <c r="B48" s="497">
        <v>10</v>
      </c>
      <c r="C48" s="699" t="s">
        <v>303</v>
      </c>
      <c r="D48" s="703">
        <v>14</v>
      </c>
      <c r="E48" s="516">
        <v>1</v>
      </c>
      <c r="F48" s="195"/>
      <c r="G48" s="599">
        <f t="shared" si="11"/>
        <v>0</v>
      </c>
      <c r="H48" s="601">
        <v>0</v>
      </c>
      <c r="I48" s="600">
        <f t="shared" si="15"/>
        <v>0</v>
      </c>
      <c r="J48" s="464">
        <f t="shared" ref="J48:N48" si="23">I48*(1+$H48)</f>
        <v>0</v>
      </c>
      <c r="K48" s="464">
        <f t="shared" si="23"/>
        <v>0</v>
      </c>
      <c r="L48" s="464">
        <f t="shared" si="23"/>
        <v>0</v>
      </c>
      <c r="M48" s="464">
        <f t="shared" si="23"/>
        <v>0</v>
      </c>
      <c r="N48" s="464">
        <f t="shared" si="23"/>
        <v>0</v>
      </c>
      <c r="O48" s="394">
        <v>0</v>
      </c>
      <c r="P48" s="474">
        <f t="shared" si="14"/>
        <v>0</v>
      </c>
    </row>
    <row r="49" spans="2:16" ht="14.25" customHeight="1" x14ac:dyDescent="0.25">
      <c r="B49" s="497">
        <v>12</v>
      </c>
      <c r="C49" s="699" t="s">
        <v>304</v>
      </c>
      <c r="D49" s="703">
        <v>16</v>
      </c>
      <c r="E49" s="516">
        <v>1</v>
      </c>
      <c r="F49" s="195"/>
      <c r="G49" s="599">
        <f t="shared" si="11"/>
        <v>0</v>
      </c>
      <c r="H49" s="601">
        <v>0</v>
      </c>
      <c r="I49" s="600">
        <f t="shared" si="15"/>
        <v>0</v>
      </c>
      <c r="J49" s="464">
        <f t="shared" ref="J49:N49" si="24">I49*(1+$H49)</f>
        <v>0</v>
      </c>
      <c r="K49" s="464">
        <f t="shared" si="24"/>
        <v>0</v>
      </c>
      <c r="L49" s="464">
        <f t="shared" si="24"/>
        <v>0</v>
      </c>
      <c r="M49" s="464">
        <f t="shared" si="24"/>
        <v>0</v>
      </c>
      <c r="N49" s="464">
        <f t="shared" si="24"/>
        <v>0</v>
      </c>
      <c r="O49" s="394">
        <v>0</v>
      </c>
      <c r="P49" s="474">
        <f t="shared" si="14"/>
        <v>0</v>
      </c>
    </row>
    <row r="50" spans="2:16" ht="14.25" customHeight="1" x14ac:dyDescent="0.25">
      <c r="B50" s="497">
        <v>13</v>
      </c>
      <c r="C50" s="699" t="s">
        <v>305</v>
      </c>
      <c r="D50" s="703">
        <v>19</v>
      </c>
      <c r="E50" s="516">
        <v>2000</v>
      </c>
      <c r="F50" s="195"/>
      <c r="G50" s="599">
        <f t="shared" si="11"/>
        <v>0</v>
      </c>
      <c r="H50" s="601">
        <v>0</v>
      </c>
      <c r="I50" s="600">
        <f t="shared" si="15"/>
        <v>0</v>
      </c>
      <c r="J50" s="464">
        <f t="shared" ref="J50:N50" si="25">I50*(1+$H50)</f>
        <v>0</v>
      </c>
      <c r="K50" s="464">
        <f t="shared" si="25"/>
        <v>0</v>
      </c>
      <c r="L50" s="464">
        <f t="shared" si="25"/>
        <v>0</v>
      </c>
      <c r="M50" s="464">
        <f t="shared" si="25"/>
        <v>0</v>
      </c>
      <c r="N50" s="464">
        <f t="shared" si="25"/>
        <v>0</v>
      </c>
      <c r="O50" s="394">
        <v>0</v>
      </c>
      <c r="P50" s="474">
        <f t="shared" si="14"/>
        <v>0</v>
      </c>
    </row>
    <row r="51" spans="2:16" ht="14.25" customHeight="1" x14ac:dyDescent="0.25">
      <c r="B51" s="497">
        <v>14</v>
      </c>
      <c r="C51" s="699" t="s">
        <v>306</v>
      </c>
      <c r="D51" s="703">
        <v>20</v>
      </c>
      <c r="E51" s="516">
        <v>2000</v>
      </c>
      <c r="F51" s="195"/>
      <c r="G51" s="599">
        <f t="shared" si="11"/>
        <v>0</v>
      </c>
      <c r="H51" s="601">
        <v>0</v>
      </c>
      <c r="I51" s="600">
        <f t="shared" si="15"/>
        <v>0</v>
      </c>
      <c r="J51" s="464">
        <f t="shared" ref="J51:N52" si="26">I51*(1+$H51)</f>
        <v>0</v>
      </c>
      <c r="K51" s="464">
        <f t="shared" si="26"/>
        <v>0</v>
      </c>
      <c r="L51" s="464">
        <f t="shared" si="26"/>
        <v>0</v>
      </c>
      <c r="M51" s="464">
        <f t="shared" si="26"/>
        <v>0</v>
      </c>
      <c r="N51" s="464">
        <f t="shared" si="26"/>
        <v>0</v>
      </c>
      <c r="O51" s="394">
        <v>0</v>
      </c>
      <c r="P51" s="474">
        <f t="shared" si="14"/>
        <v>0</v>
      </c>
    </row>
    <row r="52" spans="2:16" ht="14.25" customHeight="1" x14ac:dyDescent="0.25">
      <c r="B52" s="497">
        <v>15</v>
      </c>
      <c r="C52" s="699" t="s">
        <v>307</v>
      </c>
      <c r="D52" s="703">
        <v>21</v>
      </c>
      <c r="E52" s="516">
        <v>2000</v>
      </c>
      <c r="F52" s="195"/>
      <c r="G52" s="599">
        <f t="shared" ref="G52" si="27">E52*F52</f>
        <v>0</v>
      </c>
      <c r="H52" s="601">
        <v>0</v>
      </c>
      <c r="I52" s="600">
        <f t="shared" si="15"/>
        <v>0</v>
      </c>
      <c r="J52" s="464">
        <f t="shared" si="26"/>
        <v>0</v>
      </c>
      <c r="K52" s="464">
        <f t="shared" si="26"/>
        <v>0</v>
      </c>
      <c r="L52" s="464">
        <f t="shared" si="26"/>
        <v>0</v>
      </c>
      <c r="M52" s="464">
        <f t="shared" si="26"/>
        <v>0</v>
      </c>
      <c r="N52" s="464">
        <f t="shared" si="26"/>
        <v>0</v>
      </c>
      <c r="O52" s="394">
        <v>0</v>
      </c>
      <c r="P52" s="474">
        <f t="shared" ref="P52" si="28">SUM(I52:O52)</f>
        <v>0</v>
      </c>
    </row>
    <row r="53" spans="2:16" ht="14.25" customHeight="1" x14ac:dyDescent="0.25">
      <c r="B53" s="497">
        <v>16</v>
      </c>
      <c r="C53" s="699" t="s">
        <v>308</v>
      </c>
      <c r="D53" s="703">
        <v>22</v>
      </c>
      <c r="E53" s="516">
        <v>2000</v>
      </c>
      <c r="F53" s="195"/>
      <c r="G53" s="599">
        <f t="shared" si="11"/>
        <v>0</v>
      </c>
      <c r="H53" s="601">
        <v>0</v>
      </c>
      <c r="I53" s="600">
        <f t="shared" si="15"/>
        <v>0</v>
      </c>
      <c r="J53" s="464">
        <f t="shared" ref="J53:N53" si="29">I53*(1+$H53)</f>
        <v>0</v>
      </c>
      <c r="K53" s="464">
        <f t="shared" si="29"/>
        <v>0</v>
      </c>
      <c r="L53" s="464">
        <f t="shared" si="29"/>
        <v>0</v>
      </c>
      <c r="M53" s="464">
        <f t="shared" si="29"/>
        <v>0</v>
      </c>
      <c r="N53" s="464">
        <f t="shared" si="29"/>
        <v>0</v>
      </c>
      <c r="O53" s="394">
        <v>0</v>
      </c>
      <c r="P53" s="474">
        <f t="shared" si="14"/>
        <v>0</v>
      </c>
    </row>
    <row r="54" spans="2:16" ht="14.25" customHeight="1" x14ac:dyDescent="0.25">
      <c r="B54" s="497">
        <v>17</v>
      </c>
      <c r="C54" s="699" t="s">
        <v>309</v>
      </c>
      <c r="D54" s="703">
        <v>23</v>
      </c>
      <c r="E54" s="516">
        <v>2000</v>
      </c>
      <c r="F54" s="195"/>
      <c r="G54" s="599">
        <f t="shared" si="11"/>
        <v>0</v>
      </c>
      <c r="H54" s="601">
        <v>0</v>
      </c>
      <c r="I54" s="600">
        <f t="shared" si="15"/>
        <v>0</v>
      </c>
      <c r="J54" s="464">
        <f t="shared" ref="J54:N54" si="30">I54*(1+$H54)</f>
        <v>0</v>
      </c>
      <c r="K54" s="464">
        <f t="shared" si="30"/>
        <v>0</v>
      </c>
      <c r="L54" s="464">
        <f t="shared" si="30"/>
        <v>0</v>
      </c>
      <c r="M54" s="464">
        <f t="shared" si="30"/>
        <v>0</v>
      </c>
      <c r="N54" s="464">
        <f t="shared" si="30"/>
        <v>0</v>
      </c>
      <c r="O54" s="394">
        <v>0</v>
      </c>
      <c r="P54" s="474">
        <f t="shared" si="14"/>
        <v>0</v>
      </c>
    </row>
    <row r="55" spans="2:16" ht="14.25" customHeight="1" x14ac:dyDescent="0.25">
      <c r="B55" s="497">
        <v>18</v>
      </c>
      <c r="C55" s="699" t="s">
        <v>310</v>
      </c>
      <c r="D55" s="703">
        <v>24</v>
      </c>
      <c r="E55" s="516">
        <v>2000</v>
      </c>
      <c r="F55" s="195"/>
      <c r="G55" s="599">
        <f t="shared" si="11"/>
        <v>0</v>
      </c>
      <c r="H55" s="601">
        <v>0</v>
      </c>
      <c r="I55" s="600">
        <f t="shared" si="15"/>
        <v>0</v>
      </c>
      <c r="J55" s="464">
        <f t="shared" ref="J55:N55" si="31">I55*(1+$H55)</f>
        <v>0</v>
      </c>
      <c r="K55" s="464">
        <f t="shared" si="31"/>
        <v>0</v>
      </c>
      <c r="L55" s="464">
        <f t="shared" si="31"/>
        <v>0</v>
      </c>
      <c r="M55" s="464">
        <f t="shared" si="31"/>
        <v>0</v>
      </c>
      <c r="N55" s="464">
        <f t="shared" si="31"/>
        <v>0</v>
      </c>
      <c r="O55" s="394">
        <v>0</v>
      </c>
      <c r="P55" s="474">
        <f t="shared" si="14"/>
        <v>0</v>
      </c>
    </row>
    <row r="56" spans="2:16" ht="14.25" customHeight="1" x14ac:dyDescent="0.25">
      <c r="B56" s="497">
        <v>19</v>
      </c>
      <c r="C56" s="699" t="s">
        <v>311</v>
      </c>
      <c r="D56" s="703">
        <v>25</v>
      </c>
      <c r="E56" s="516">
        <v>2000</v>
      </c>
      <c r="F56" s="195"/>
      <c r="G56" s="599">
        <f t="shared" si="11"/>
        <v>0</v>
      </c>
      <c r="H56" s="601">
        <v>0</v>
      </c>
      <c r="I56" s="600">
        <f t="shared" si="15"/>
        <v>0</v>
      </c>
      <c r="J56" s="464">
        <f t="shared" ref="J56:N56" si="32">I56*(1+$H56)</f>
        <v>0</v>
      </c>
      <c r="K56" s="464">
        <f t="shared" si="32"/>
        <v>0</v>
      </c>
      <c r="L56" s="464">
        <f t="shared" si="32"/>
        <v>0</v>
      </c>
      <c r="M56" s="464">
        <f t="shared" si="32"/>
        <v>0</v>
      </c>
      <c r="N56" s="464">
        <f t="shared" si="32"/>
        <v>0</v>
      </c>
      <c r="O56" s="394">
        <v>0</v>
      </c>
      <c r="P56" s="474">
        <f t="shared" si="14"/>
        <v>0</v>
      </c>
    </row>
    <row r="57" spans="2:16" ht="14.25" customHeight="1" x14ac:dyDescent="0.25">
      <c r="B57" s="497">
        <v>20</v>
      </c>
      <c r="C57" s="699" t="s">
        <v>312</v>
      </c>
      <c r="D57" s="703">
        <v>26</v>
      </c>
      <c r="E57" s="516">
        <v>2000</v>
      </c>
      <c r="F57" s="195"/>
      <c r="G57" s="599">
        <f t="shared" si="11"/>
        <v>0</v>
      </c>
      <c r="H57" s="601">
        <v>0</v>
      </c>
      <c r="I57" s="600">
        <f t="shared" si="15"/>
        <v>0</v>
      </c>
      <c r="J57" s="464">
        <f t="shared" ref="J57:N57" si="33">I57*(1+$H57)</f>
        <v>0</v>
      </c>
      <c r="K57" s="464">
        <f t="shared" si="33"/>
        <v>0</v>
      </c>
      <c r="L57" s="464">
        <f t="shared" si="33"/>
        <v>0</v>
      </c>
      <c r="M57" s="464">
        <f t="shared" si="33"/>
        <v>0</v>
      </c>
      <c r="N57" s="464">
        <f t="shared" si="33"/>
        <v>0</v>
      </c>
      <c r="O57" s="394">
        <v>0</v>
      </c>
      <c r="P57" s="474">
        <f t="shared" si="14"/>
        <v>0</v>
      </c>
    </row>
    <row r="58" spans="2:16" ht="14.25" customHeight="1" x14ac:dyDescent="0.25">
      <c r="B58" s="497">
        <v>21</v>
      </c>
      <c r="C58" s="699" t="s">
        <v>313</v>
      </c>
      <c r="D58" s="703">
        <v>27</v>
      </c>
      <c r="E58" s="516">
        <v>2000</v>
      </c>
      <c r="F58" s="195"/>
      <c r="G58" s="599">
        <f t="shared" si="11"/>
        <v>0</v>
      </c>
      <c r="H58" s="601">
        <v>0</v>
      </c>
      <c r="I58" s="600">
        <f t="shared" si="15"/>
        <v>0</v>
      </c>
      <c r="J58" s="464">
        <f t="shared" ref="J58:N58" si="34">I58*(1+$H58)</f>
        <v>0</v>
      </c>
      <c r="K58" s="464">
        <f t="shared" si="34"/>
        <v>0</v>
      </c>
      <c r="L58" s="464">
        <f t="shared" si="34"/>
        <v>0</v>
      </c>
      <c r="M58" s="464">
        <f t="shared" si="34"/>
        <v>0</v>
      </c>
      <c r="N58" s="464">
        <f t="shared" si="34"/>
        <v>0</v>
      </c>
      <c r="O58" s="394">
        <v>0</v>
      </c>
      <c r="P58" s="474">
        <f t="shared" si="14"/>
        <v>0</v>
      </c>
    </row>
    <row r="59" spans="2:16" ht="14.25" customHeight="1" x14ac:dyDescent="0.25">
      <c r="B59" s="497">
        <v>22</v>
      </c>
      <c r="C59" s="699" t="s">
        <v>314</v>
      </c>
      <c r="D59" s="703">
        <v>28</v>
      </c>
      <c r="E59" s="516">
        <v>2000</v>
      </c>
      <c r="F59" s="195"/>
      <c r="G59" s="599">
        <f t="shared" si="11"/>
        <v>0</v>
      </c>
      <c r="H59" s="601">
        <v>0</v>
      </c>
      <c r="I59" s="600">
        <f t="shared" si="15"/>
        <v>0</v>
      </c>
      <c r="J59" s="464">
        <f t="shared" ref="J59:N59" si="35">I59*(1+$H59)</f>
        <v>0</v>
      </c>
      <c r="K59" s="464">
        <f t="shared" si="35"/>
        <v>0</v>
      </c>
      <c r="L59" s="464">
        <f t="shared" si="35"/>
        <v>0</v>
      </c>
      <c r="M59" s="464">
        <f t="shared" si="35"/>
        <v>0</v>
      </c>
      <c r="N59" s="464">
        <f t="shared" si="35"/>
        <v>0</v>
      </c>
      <c r="O59" s="394">
        <v>0</v>
      </c>
      <c r="P59" s="474">
        <f t="shared" si="14"/>
        <v>0</v>
      </c>
    </row>
    <row r="60" spans="2:16" ht="14.25" customHeight="1" x14ac:dyDescent="0.25">
      <c r="B60" s="497">
        <v>23</v>
      </c>
      <c r="C60" s="699" t="s">
        <v>315</v>
      </c>
      <c r="D60" s="703">
        <v>29</v>
      </c>
      <c r="E60" s="516">
        <v>2000</v>
      </c>
      <c r="F60" s="195"/>
      <c r="G60" s="599">
        <f t="shared" si="11"/>
        <v>0</v>
      </c>
      <c r="H60" s="601">
        <v>0</v>
      </c>
      <c r="I60" s="600">
        <f t="shared" si="15"/>
        <v>0</v>
      </c>
      <c r="J60" s="464">
        <f t="shared" ref="J60:N60" si="36">I60*(1+$H60)</f>
        <v>0</v>
      </c>
      <c r="K60" s="464">
        <f t="shared" si="36"/>
        <v>0</v>
      </c>
      <c r="L60" s="464">
        <f t="shared" si="36"/>
        <v>0</v>
      </c>
      <c r="M60" s="464">
        <f t="shared" si="36"/>
        <v>0</v>
      </c>
      <c r="N60" s="464">
        <f t="shared" si="36"/>
        <v>0</v>
      </c>
      <c r="O60" s="394">
        <v>0</v>
      </c>
      <c r="P60" s="474">
        <f t="shared" si="14"/>
        <v>0</v>
      </c>
    </row>
    <row r="61" spans="2:16" ht="14.25" customHeight="1" x14ac:dyDescent="0.25">
      <c r="B61" s="497">
        <v>24</v>
      </c>
      <c r="C61" s="699" t="s">
        <v>316</v>
      </c>
      <c r="D61" s="703">
        <v>34</v>
      </c>
      <c r="E61" s="516">
        <v>12000</v>
      </c>
      <c r="F61" s="195"/>
      <c r="G61" s="599">
        <f t="shared" si="11"/>
        <v>0</v>
      </c>
      <c r="H61" s="601">
        <v>0</v>
      </c>
      <c r="I61" s="600">
        <f t="shared" si="15"/>
        <v>0</v>
      </c>
      <c r="J61" s="464">
        <f t="shared" ref="J61:N61" si="37">I61*(1+$H61)</f>
        <v>0</v>
      </c>
      <c r="K61" s="464">
        <f t="shared" si="37"/>
        <v>0</v>
      </c>
      <c r="L61" s="464">
        <f t="shared" si="37"/>
        <v>0</v>
      </c>
      <c r="M61" s="464">
        <f t="shared" si="37"/>
        <v>0</v>
      </c>
      <c r="N61" s="464">
        <f t="shared" si="37"/>
        <v>0</v>
      </c>
      <c r="O61" s="394">
        <v>0</v>
      </c>
      <c r="P61" s="474">
        <f t="shared" si="14"/>
        <v>0</v>
      </c>
    </row>
    <row r="62" spans="2:16" ht="14.25" customHeight="1" x14ac:dyDescent="0.25">
      <c r="B62" s="497">
        <v>25</v>
      </c>
      <c r="C62" s="699" t="s">
        <v>317</v>
      </c>
      <c r="D62" s="703">
        <v>35</v>
      </c>
      <c r="E62" s="516">
        <v>12000</v>
      </c>
      <c r="F62" s="195"/>
      <c r="G62" s="599">
        <f t="shared" si="11"/>
        <v>0</v>
      </c>
      <c r="H62" s="601">
        <v>0</v>
      </c>
      <c r="I62" s="600">
        <f t="shared" si="15"/>
        <v>0</v>
      </c>
      <c r="J62" s="464">
        <f t="shared" ref="J62:N62" si="38">I62*(1+$H62)</f>
        <v>0</v>
      </c>
      <c r="K62" s="464">
        <f t="shared" si="38"/>
        <v>0</v>
      </c>
      <c r="L62" s="464">
        <f t="shared" si="38"/>
        <v>0</v>
      </c>
      <c r="M62" s="464">
        <f t="shared" si="38"/>
        <v>0</v>
      </c>
      <c r="N62" s="464">
        <f t="shared" si="38"/>
        <v>0</v>
      </c>
      <c r="O62" s="394">
        <v>0</v>
      </c>
      <c r="P62" s="474">
        <f t="shared" si="14"/>
        <v>0</v>
      </c>
    </row>
    <row r="63" spans="2:16" ht="14.25" customHeight="1" x14ac:dyDescent="0.25">
      <c r="B63" s="497">
        <v>26</v>
      </c>
      <c r="C63" s="699" t="s">
        <v>318</v>
      </c>
      <c r="D63" s="703">
        <v>36</v>
      </c>
      <c r="E63" s="516">
        <v>1</v>
      </c>
      <c r="F63" s="195"/>
      <c r="G63" s="599">
        <f t="shared" si="11"/>
        <v>0</v>
      </c>
      <c r="H63" s="601">
        <v>0</v>
      </c>
      <c r="I63" s="600">
        <f t="shared" si="15"/>
        <v>0</v>
      </c>
      <c r="J63" s="464">
        <f t="shared" ref="J63:N63" si="39">I63*(1+$H63)</f>
        <v>0</v>
      </c>
      <c r="K63" s="464">
        <f t="shared" si="39"/>
        <v>0</v>
      </c>
      <c r="L63" s="464">
        <f t="shared" si="39"/>
        <v>0</v>
      </c>
      <c r="M63" s="464">
        <f t="shared" si="39"/>
        <v>0</v>
      </c>
      <c r="N63" s="464">
        <f t="shared" si="39"/>
        <v>0</v>
      </c>
      <c r="O63" s="394">
        <v>0</v>
      </c>
      <c r="P63" s="474">
        <f t="shared" si="14"/>
        <v>0</v>
      </c>
    </row>
    <row r="64" spans="2:16" ht="42.75" customHeight="1" x14ac:dyDescent="0.25">
      <c r="B64" s="497">
        <v>27</v>
      </c>
      <c r="C64" s="699" t="s">
        <v>319</v>
      </c>
      <c r="D64" s="712">
        <v>41</v>
      </c>
      <c r="E64" s="516">
        <v>1250</v>
      </c>
      <c r="F64" s="195"/>
      <c r="G64" s="599">
        <f t="shared" si="11"/>
        <v>0</v>
      </c>
      <c r="H64" s="601">
        <v>0</v>
      </c>
      <c r="I64" s="600">
        <f t="shared" si="15"/>
        <v>0</v>
      </c>
      <c r="J64" s="464">
        <f t="shared" ref="J64:N64" si="40">I64*(1+$H64)</f>
        <v>0</v>
      </c>
      <c r="K64" s="464">
        <f t="shared" si="40"/>
        <v>0</v>
      </c>
      <c r="L64" s="464">
        <f t="shared" si="40"/>
        <v>0</v>
      </c>
      <c r="M64" s="464">
        <f t="shared" si="40"/>
        <v>0</v>
      </c>
      <c r="N64" s="464">
        <f t="shared" si="40"/>
        <v>0</v>
      </c>
      <c r="O64" s="394">
        <v>0</v>
      </c>
      <c r="P64" s="474">
        <f t="shared" si="14"/>
        <v>0</v>
      </c>
    </row>
    <row r="65" spans="2:16" ht="14.25" customHeight="1" x14ac:dyDescent="0.25">
      <c r="B65" s="497">
        <v>30</v>
      </c>
      <c r="C65" s="699" t="s">
        <v>320</v>
      </c>
      <c r="D65" s="703">
        <v>42</v>
      </c>
      <c r="E65" s="516">
        <v>1</v>
      </c>
      <c r="F65" s="195"/>
      <c r="G65" s="599">
        <f t="shared" si="11"/>
        <v>0</v>
      </c>
      <c r="H65" s="601">
        <v>0</v>
      </c>
      <c r="I65" s="600">
        <f t="shared" si="15"/>
        <v>0</v>
      </c>
      <c r="J65" s="464">
        <f t="shared" ref="J65:N65" si="41">I65*(1+$H65)</f>
        <v>0</v>
      </c>
      <c r="K65" s="464">
        <f t="shared" si="41"/>
        <v>0</v>
      </c>
      <c r="L65" s="464">
        <f t="shared" si="41"/>
        <v>0</v>
      </c>
      <c r="M65" s="464">
        <f t="shared" si="41"/>
        <v>0</v>
      </c>
      <c r="N65" s="464">
        <f t="shared" si="41"/>
        <v>0</v>
      </c>
      <c r="O65" s="394">
        <v>0</v>
      </c>
      <c r="P65" s="474">
        <f t="shared" si="14"/>
        <v>0</v>
      </c>
    </row>
    <row r="66" spans="2:16" ht="14.25" customHeight="1" x14ac:dyDescent="0.25">
      <c r="B66" s="497">
        <v>31</v>
      </c>
      <c r="C66" s="699" t="s">
        <v>321</v>
      </c>
      <c r="D66" s="712">
        <v>43</v>
      </c>
      <c r="E66" s="516">
        <v>2</v>
      </c>
      <c r="F66" s="195"/>
      <c r="G66" s="599">
        <f t="shared" si="11"/>
        <v>0</v>
      </c>
      <c r="H66" s="601">
        <v>0</v>
      </c>
      <c r="I66" s="600">
        <f t="shared" si="15"/>
        <v>0</v>
      </c>
      <c r="J66" s="464">
        <f t="shared" ref="J66:N66" si="42">I66*(1+$H66)</f>
        <v>0</v>
      </c>
      <c r="K66" s="464">
        <f t="shared" si="42"/>
        <v>0</v>
      </c>
      <c r="L66" s="464">
        <f t="shared" si="42"/>
        <v>0</v>
      </c>
      <c r="M66" s="464">
        <f t="shared" si="42"/>
        <v>0</v>
      </c>
      <c r="N66" s="464">
        <f t="shared" si="42"/>
        <v>0</v>
      </c>
      <c r="O66" s="394">
        <v>0</v>
      </c>
      <c r="P66" s="474">
        <f t="shared" si="14"/>
        <v>0</v>
      </c>
    </row>
    <row r="67" spans="2:16" ht="14.25" customHeight="1" x14ac:dyDescent="0.25">
      <c r="B67" s="497">
        <v>32</v>
      </c>
      <c r="C67" s="699" t="s">
        <v>322</v>
      </c>
      <c r="D67" s="703">
        <v>43</v>
      </c>
      <c r="E67" s="516">
        <v>2</v>
      </c>
      <c r="F67" s="195"/>
      <c r="G67" s="599">
        <f t="shared" si="11"/>
        <v>0</v>
      </c>
      <c r="H67" s="601">
        <v>0</v>
      </c>
      <c r="I67" s="600">
        <f t="shared" si="15"/>
        <v>0</v>
      </c>
      <c r="J67" s="464">
        <f t="shared" ref="J67:N67" si="43">I67*(1+$H67)</f>
        <v>0</v>
      </c>
      <c r="K67" s="464">
        <f t="shared" si="43"/>
        <v>0</v>
      </c>
      <c r="L67" s="464">
        <f t="shared" si="43"/>
        <v>0</v>
      </c>
      <c r="M67" s="464">
        <f t="shared" si="43"/>
        <v>0</v>
      </c>
      <c r="N67" s="464">
        <f t="shared" si="43"/>
        <v>0</v>
      </c>
      <c r="O67" s="394">
        <v>0</v>
      </c>
      <c r="P67" s="474">
        <f t="shared" si="14"/>
        <v>0</v>
      </c>
    </row>
    <row r="68" spans="2:16" ht="29.25" customHeight="1" x14ac:dyDescent="0.25">
      <c r="B68" s="497">
        <v>34</v>
      </c>
      <c r="C68" s="699" t="s">
        <v>323</v>
      </c>
      <c r="D68" s="703">
        <v>44</v>
      </c>
      <c r="E68" s="516">
        <v>5100</v>
      </c>
      <c r="F68" s="195"/>
      <c r="G68" s="599">
        <f t="shared" si="11"/>
        <v>0</v>
      </c>
      <c r="H68" s="601">
        <v>0</v>
      </c>
      <c r="I68" s="600">
        <f t="shared" si="15"/>
        <v>0</v>
      </c>
      <c r="J68" s="464">
        <f t="shared" ref="J68:N68" si="44">I68*(1+$H68)</f>
        <v>0</v>
      </c>
      <c r="K68" s="464">
        <f t="shared" si="44"/>
        <v>0</v>
      </c>
      <c r="L68" s="464">
        <f t="shared" si="44"/>
        <v>0</v>
      </c>
      <c r="M68" s="464">
        <f t="shared" si="44"/>
        <v>0</v>
      </c>
      <c r="N68" s="464">
        <f t="shared" si="44"/>
        <v>0</v>
      </c>
      <c r="O68" s="394">
        <v>0</v>
      </c>
      <c r="P68" s="474">
        <f t="shared" si="14"/>
        <v>0</v>
      </c>
    </row>
    <row r="69" spans="2:16" ht="14.25" customHeight="1" x14ac:dyDescent="0.25">
      <c r="B69" s="497">
        <v>35</v>
      </c>
      <c r="C69" s="699" t="s">
        <v>324</v>
      </c>
      <c r="D69" s="703">
        <v>45</v>
      </c>
      <c r="E69" s="516">
        <v>4</v>
      </c>
      <c r="F69" s="195"/>
      <c r="G69" s="599">
        <f t="shared" si="11"/>
        <v>0</v>
      </c>
      <c r="H69" s="601">
        <v>0</v>
      </c>
      <c r="I69" s="600">
        <f t="shared" si="15"/>
        <v>0</v>
      </c>
      <c r="J69" s="464">
        <f t="shared" ref="J69:N69" si="45">I69*(1+$H69)</f>
        <v>0</v>
      </c>
      <c r="K69" s="464">
        <f t="shared" si="45"/>
        <v>0</v>
      </c>
      <c r="L69" s="464">
        <f t="shared" si="45"/>
        <v>0</v>
      </c>
      <c r="M69" s="464">
        <f t="shared" si="45"/>
        <v>0</v>
      </c>
      <c r="N69" s="464">
        <f t="shared" si="45"/>
        <v>0</v>
      </c>
      <c r="O69" s="394">
        <v>0</v>
      </c>
      <c r="P69" s="474">
        <f t="shared" si="14"/>
        <v>0</v>
      </c>
    </row>
    <row r="70" spans="2:16" ht="14.25" customHeight="1" x14ac:dyDescent="0.25">
      <c r="B70" s="497">
        <v>36</v>
      </c>
      <c r="C70" s="699" t="s">
        <v>325</v>
      </c>
      <c r="D70" s="703">
        <v>46</v>
      </c>
      <c r="E70" s="516">
        <v>1700</v>
      </c>
      <c r="F70" s="195"/>
      <c r="G70" s="599">
        <f t="shared" si="11"/>
        <v>0</v>
      </c>
      <c r="H70" s="601">
        <v>0</v>
      </c>
      <c r="I70" s="600">
        <f t="shared" si="15"/>
        <v>0</v>
      </c>
      <c r="J70" s="464">
        <f t="shared" ref="J70:N70" si="46">I70*(1+$H70)</f>
        <v>0</v>
      </c>
      <c r="K70" s="464">
        <f t="shared" si="46"/>
        <v>0</v>
      </c>
      <c r="L70" s="464">
        <f t="shared" si="46"/>
        <v>0</v>
      </c>
      <c r="M70" s="464">
        <f t="shared" si="46"/>
        <v>0</v>
      </c>
      <c r="N70" s="464">
        <f t="shared" si="46"/>
        <v>0</v>
      </c>
      <c r="O70" s="394">
        <v>0</v>
      </c>
      <c r="P70" s="474">
        <f t="shared" si="14"/>
        <v>0</v>
      </c>
    </row>
    <row r="71" spans="2:16" ht="14.25" customHeight="1" x14ac:dyDescent="0.25">
      <c r="B71" s="497">
        <v>37</v>
      </c>
      <c r="C71" s="699" t="s">
        <v>326</v>
      </c>
      <c r="D71" s="703">
        <v>47</v>
      </c>
      <c r="E71" s="516">
        <v>500</v>
      </c>
      <c r="F71" s="195"/>
      <c r="G71" s="599">
        <f t="shared" si="11"/>
        <v>0</v>
      </c>
      <c r="H71" s="601">
        <v>0</v>
      </c>
      <c r="I71" s="600">
        <f t="shared" si="15"/>
        <v>0</v>
      </c>
      <c r="J71" s="464">
        <f t="shared" ref="J71:N71" si="47">I71*(1+$H71)</f>
        <v>0</v>
      </c>
      <c r="K71" s="464">
        <f t="shared" si="47"/>
        <v>0</v>
      </c>
      <c r="L71" s="464">
        <f t="shared" si="47"/>
        <v>0</v>
      </c>
      <c r="M71" s="464">
        <f t="shared" si="47"/>
        <v>0</v>
      </c>
      <c r="N71" s="464">
        <f t="shared" si="47"/>
        <v>0</v>
      </c>
      <c r="O71" s="394">
        <v>0</v>
      </c>
      <c r="P71" s="474">
        <f t="shared" si="14"/>
        <v>0</v>
      </c>
    </row>
    <row r="72" spans="2:16" ht="14.25" customHeight="1" x14ac:dyDescent="0.25">
      <c r="B72" s="497">
        <v>38</v>
      </c>
      <c r="C72" s="699" t="s">
        <v>327</v>
      </c>
      <c r="D72" s="703">
        <v>48</v>
      </c>
      <c r="E72" s="516">
        <v>650</v>
      </c>
      <c r="F72" s="195"/>
      <c r="G72" s="599">
        <f t="shared" si="11"/>
        <v>0</v>
      </c>
      <c r="H72" s="601">
        <v>0</v>
      </c>
      <c r="I72" s="600">
        <f t="shared" si="15"/>
        <v>0</v>
      </c>
      <c r="J72" s="464">
        <f t="shared" ref="J72:N72" si="48">I72*(1+$H72)</f>
        <v>0</v>
      </c>
      <c r="K72" s="464">
        <f t="shared" si="48"/>
        <v>0</v>
      </c>
      <c r="L72" s="464">
        <f t="shared" si="48"/>
        <v>0</v>
      </c>
      <c r="M72" s="464">
        <f t="shared" si="48"/>
        <v>0</v>
      </c>
      <c r="N72" s="464">
        <f t="shared" si="48"/>
        <v>0</v>
      </c>
      <c r="O72" s="394">
        <v>0</v>
      </c>
      <c r="P72" s="474">
        <f t="shared" ref="P72:P74" si="49">SUM(I72:O72)</f>
        <v>0</v>
      </c>
    </row>
    <row r="73" spans="2:16" ht="14.25" customHeight="1" x14ac:dyDescent="0.25">
      <c r="B73" s="497">
        <v>39</v>
      </c>
      <c r="C73" s="699" t="s">
        <v>328</v>
      </c>
      <c r="D73" s="703">
        <v>49</v>
      </c>
      <c r="E73" s="516">
        <v>4</v>
      </c>
      <c r="F73" s="195"/>
      <c r="G73" s="599">
        <f t="shared" si="11"/>
        <v>0</v>
      </c>
      <c r="H73" s="601">
        <v>0</v>
      </c>
      <c r="I73" s="600">
        <f t="shared" si="15"/>
        <v>0</v>
      </c>
      <c r="J73" s="464">
        <f t="shared" ref="J73:N73" si="50">I73*(1+$H73)</f>
        <v>0</v>
      </c>
      <c r="K73" s="464">
        <f t="shared" si="50"/>
        <v>0</v>
      </c>
      <c r="L73" s="464">
        <f t="shared" si="50"/>
        <v>0</v>
      </c>
      <c r="M73" s="464">
        <f t="shared" si="50"/>
        <v>0</v>
      </c>
      <c r="N73" s="464">
        <f t="shared" si="50"/>
        <v>0</v>
      </c>
      <c r="O73" s="394">
        <v>0</v>
      </c>
      <c r="P73" s="474">
        <f t="shared" si="49"/>
        <v>0</v>
      </c>
    </row>
    <row r="74" spans="2:16" ht="14.25" customHeight="1" x14ac:dyDescent="0.25">
      <c r="B74" s="497">
        <v>40</v>
      </c>
      <c r="C74" s="699" t="s">
        <v>329</v>
      </c>
      <c r="D74" s="703">
        <v>50</v>
      </c>
      <c r="E74" s="516">
        <v>45</v>
      </c>
      <c r="F74" s="195"/>
      <c r="G74" s="599">
        <f t="shared" si="11"/>
        <v>0</v>
      </c>
      <c r="H74" s="601">
        <v>0</v>
      </c>
      <c r="I74" s="600">
        <f t="shared" si="15"/>
        <v>0</v>
      </c>
      <c r="J74" s="464">
        <f t="shared" ref="J74:N74" si="51">I74*(1+$H74)</f>
        <v>0</v>
      </c>
      <c r="K74" s="464">
        <f t="shared" si="51"/>
        <v>0</v>
      </c>
      <c r="L74" s="464">
        <f t="shared" si="51"/>
        <v>0</v>
      </c>
      <c r="M74" s="464">
        <f t="shared" si="51"/>
        <v>0</v>
      </c>
      <c r="N74" s="464">
        <f t="shared" si="51"/>
        <v>0</v>
      </c>
      <c r="O74" s="394">
        <v>0</v>
      </c>
      <c r="P74" s="474">
        <f t="shared" si="49"/>
        <v>0</v>
      </c>
    </row>
    <row r="75" spans="2:16" ht="14.25" customHeight="1" x14ac:dyDescent="0.25">
      <c r="B75" s="497">
        <v>44</v>
      </c>
      <c r="C75" s="699" t="s">
        <v>330</v>
      </c>
      <c r="D75" s="703">
        <v>52</v>
      </c>
      <c r="E75" s="516">
        <v>5</v>
      </c>
      <c r="F75" s="195"/>
      <c r="G75" s="599">
        <f t="shared" si="11"/>
        <v>0</v>
      </c>
      <c r="H75" s="601">
        <v>0</v>
      </c>
      <c r="I75" s="600">
        <f t="shared" si="15"/>
        <v>0</v>
      </c>
      <c r="J75" s="464">
        <f t="shared" ref="J75:N75" si="52">I75*(1+$H75)</f>
        <v>0</v>
      </c>
      <c r="K75" s="464">
        <f t="shared" si="52"/>
        <v>0</v>
      </c>
      <c r="L75" s="464">
        <f t="shared" si="52"/>
        <v>0</v>
      </c>
      <c r="M75" s="464">
        <f t="shared" si="52"/>
        <v>0</v>
      </c>
      <c r="N75" s="464">
        <f t="shared" si="52"/>
        <v>0</v>
      </c>
      <c r="O75" s="394">
        <v>0</v>
      </c>
      <c r="P75" s="474">
        <f t="shared" si="14"/>
        <v>0</v>
      </c>
    </row>
    <row r="76" spans="2:16" ht="43.5" customHeight="1" x14ac:dyDescent="0.25">
      <c r="B76" s="497">
        <v>45</v>
      </c>
      <c r="C76" s="699" t="s">
        <v>331</v>
      </c>
      <c r="D76" s="703">
        <v>53</v>
      </c>
      <c r="E76" s="516">
        <v>32</v>
      </c>
      <c r="F76" s="195"/>
      <c r="G76" s="599">
        <f t="shared" si="11"/>
        <v>0</v>
      </c>
      <c r="H76" s="601">
        <v>0</v>
      </c>
      <c r="I76" s="600">
        <f t="shared" si="15"/>
        <v>0</v>
      </c>
      <c r="J76" s="464">
        <f t="shared" ref="J76:N76" si="53">I76*(1+$H76)</f>
        <v>0</v>
      </c>
      <c r="K76" s="464">
        <f t="shared" si="53"/>
        <v>0</v>
      </c>
      <c r="L76" s="464">
        <f t="shared" si="53"/>
        <v>0</v>
      </c>
      <c r="M76" s="464">
        <f t="shared" si="53"/>
        <v>0</v>
      </c>
      <c r="N76" s="464">
        <f t="shared" si="53"/>
        <v>0</v>
      </c>
      <c r="O76" s="394">
        <v>0</v>
      </c>
      <c r="P76" s="474">
        <f t="shared" si="14"/>
        <v>0</v>
      </c>
    </row>
    <row r="77" spans="2:16" ht="14.25" customHeight="1" x14ac:dyDescent="0.25">
      <c r="B77" s="497">
        <v>47</v>
      </c>
      <c r="C77" s="699" t="s">
        <v>332</v>
      </c>
      <c r="D77" s="703">
        <v>54</v>
      </c>
      <c r="E77" s="516">
        <v>10</v>
      </c>
      <c r="F77" s="195"/>
      <c r="G77" s="599">
        <f t="shared" si="11"/>
        <v>0</v>
      </c>
      <c r="H77" s="601">
        <v>0</v>
      </c>
      <c r="I77" s="600">
        <f>$G77</f>
        <v>0</v>
      </c>
      <c r="J77" s="464">
        <f t="shared" ref="J77:N80" si="54">I77*(1+$H77)</f>
        <v>0</v>
      </c>
      <c r="K77" s="464">
        <f t="shared" si="54"/>
        <v>0</v>
      </c>
      <c r="L77" s="464">
        <f t="shared" si="54"/>
        <v>0</v>
      </c>
      <c r="M77" s="464">
        <f t="shared" si="54"/>
        <v>0</v>
      </c>
      <c r="N77" s="464">
        <f t="shared" si="54"/>
        <v>0</v>
      </c>
      <c r="O77" s="394">
        <v>0</v>
      </c>
      <c r="P77" s="474">
        <f t="shared" ref="P77" si="55">SUM(I77:O77)</f>
        <v>0</v>
      </c>
    </row>
    <row r="78" spans="2:16" ht="14.25" customHeight="1" x14ac:dyDescent="0.25">
      <c r="B78" s="497">
        <v>48</v>
      </c>
      <c r="C78" s="699" t="s">
        <v>333</v>
      </c>
      <c r="D78" s="703">
        <v>55</v>
      </c>
      <c r="E78" s="516">
        <v>50</v>
      </c>
      <c r="F78" s="195"/>
      <c r="G78" s="599">
        <f t="shared" si="11"/>
        <v>0</v>
      </c>
      <c r="H78" s="601">
        <v>0</v>
      </c>
      <c r="I78" s="600">
        <f>$G78</f>
        <v>0</v>
      </c>
      <c r="J78" s="464">
        <f t="shared" si="54"/>
        <v>0</v>
      </c>
      <c r="K78" s="464">
        <f t="shared" si="54"/>
        <v>0</v>
      </c>
      <c r="L78" s="464">
        <f t="shared" si="54"/>
        <v>0</v>
      </c>
      <c r="M78" s="464">
        <f t="shared" si="54"/>
        <v>0</v>
      </c>
      <c r="N78" s="464">
        <f t="shared" si="54"/>
        <v>0</v>
      </c>
      <c r="O78" s="394">
        <v>0</v>
      </c>
      <c r="P78" s="474">
        <f>SUM(I78:O78)</f>
        <v>0</v>
      </c>
    </row>
    <row r="79" spans="2:16" ht="14.25" customHeight="1" x14ac:dyDescent="0.25">
      <c r="B79" s="497">
        <v>49</v>
      </c>
      <c r="C79" s="699" t="s">
        <v>334</v>
      </c>
      <c r="D79" s="703">
        <v>56</v>
      </c>
      <c r="E79" s="516">
        <v>50</v>
      </c>
      <c r="F79" s="195"/>
      <c r="G79" s="599">
        <f t="shared" si="11"/>
        <v>0</v>
      </c>
      <c r="H79" s="601">
        <v>0</v>
      </c>
      <c r="I79" s="600">
        <f>$G79</f>
        <v>0</v>
      </c>
      <c r="J79" s="464">
        <f t="shared" si="54"/>
        <v>0</v>
      </c>
      <c r="K79" s="464">
        <f t="shared" si="54"/>
        <v>0</v>
      </c>
      <c r="L79" s="464">
        <f t="shared" si="54"/>
        <v>0</v>
      </c>
      <c r="M79" s="464">
        <f t="shared" si="54"/>
        <v>0</v>
      </c>
      <c r="N79" s="464">
        <f t="shared" si="54"/>
        <v>0</v>
      </c>
      <c r="O79" s="394">
        <v>0</v>
      </c>
      <c r="P79" s="474">
        <f>SUM(I79:O79)</f>
        <v>0</v>
      </c>
    </row>
    <row r="80" spans="2:16" ht="29.25" customHeight="1" x14ac:dyDescent="0.25">
      <c r="B80" s="497">
        <v>50</v>
      </c>
      <c r="C80" s="699" t="s">
        <v>335</v>
      </c>
      <c r="D80" s="703">
        <v>57</v>
      </c>
      <c r="E80" s="516">
        <v>4000</v>
      </c>
      <c r="F80" s="195"/>
      <c r="G80" s="599">
        <f t="shared" si="11"/>
        <v>0</v>
      </c>
      <c r="H80" s="601">
        <v>0</v>
      </c>
      <c r="I80" s="600">
        <f>$G80</f>
        <v>0</v>
      </c>
      <c r="J80" s="464">
        <f t="shared" si="54"/>
        <v>0</v>
      </c>
      <c r="K80" s="464">
        <f t="shared" si="54"/>
        <v>0</v>
      </c>
      <c r="L80" s="464">
        <f t="shared" si="54"/>
        <v>0</v>
      </c>
      <c r="M80" s="464">
        <f t="shared" si="54"/>
        <v>0</v>
      </c>
      <c r="N80" s="464">
        <f t="shared" si="54"/>
        <v>0</v>
      </c>
      <c r="O80" s="394">
        <v>0</v>
      </c>
      <c r="P80" s="474">
        <f>SUM(I80:O80)</f>
        <v>0</v>
      </c>
    </row>
    <row r="81" spans="2:16" ht="29.25" customHeight="1" x14ac:dyDescent="0.25">
      <c r="B81" s="497">
        <v>52</v>
      </c>
      <c r="C81" s="699" t="s">
        <v>336</v>
      </c>
      <c r="D81" s="712">
        <v>59</v>
      </c>
      <c r="E81" s="516">
        <v>1</v>
      </c>
      <c r="F81" s="195"/>
      <c r="G81" s="599">
        <f t="shared" ref="G81:G86" si="56">E81*F81</f>
        <v>0</v>
      </c>
      <c r="H81" s="601">
        <v>0</v>
      </c>
      <c r="I81" s="600">
        <f t="shared" ref="I81:I86" si="57">$G81</f>
        <v>0</v>
      </c>
      <c r="J81" s="464">
        <f t="shared" ref="J81:N81" si="58">I81*(1+$H81)</f>
        <v>0</v>
      </c>
      <c r="K81" s="464">
        <f t="shared" si="58"/>
        <v>0</v>
      </c>
      <c r="L81" s="464">
        <f t="shared" si="58"/>
        <v>0</v>
      </c>
      <c r="M81" s="464">
        <f t="shared" si="58"/>
        <v>0</v>
      </c>
      <c r="N81" s="464">
        <f t="shared" si="58"/>
        <v>0</v>
      </c>
      <c r="O81" s="394">
        <v>0</v>
      </c>
      <c r="P81" s="474">
        <f t="shared" ref="P81:P86" si="59">SUM(I81:O81)</f>
        <v>0</v>
      </c>
    </row>
    <row r="82" spans="2:16" ht="28.9" customHeight="1" x14ac:dyDescent="0.25">
      <c r="B82" s="497">
        <v>53</v>
      </c>
      <c r="C82" s="699" t="s">
        <v>337</v>
      </c>
      <c r="D82" s="703">
        <v>60</v>
      </c>
      <c r="E82" s="516">
        <v>6420</v>
      </c>
      <c r="F82" s="195"/>
      <c r="G82" s="599">
        <f t="shared" si="56"/>
        <v>0</v>
      </c>
      <c r="H82" s="601">
        <v>0</v>
      </c>
      <c r="I82" s="600">
        <f t="shared" si="57"/>
        <v>0</v>
      </c>
      <c r="J82" s="464">
        <f t="shared" ref="J82:N82" si="60">I82*(1+$H82)</f>
        <v>0</v>
      </c>
      <c r="K82" s="464">
        <f t="shared" si="60"/>
        <v>0</v>
      </c>
      <c r="L82" s="464">
        <f t="shared" si="60"/>
        <v>0</v>
      </c>
      <c r="M82" s="464">
        <f t="shared" si="60"/>
        <v>0</v>
      </c>
      <c r="N82" s="464">
        <f t="shared" si="60"/>
        <v>0</v>
      </c>
      <c r="O82" s="394">
        <v>0</v>
      </c>
      <c r="P82" s="474">
        <f t="shared" si="59"/>
        <v>0</v>
      </c>
    </row>
    <row r="83" spans="2:16" ht="14.25" customHeight="1" x14ac:dyDescent="0.25">
      <c r="B83" s="497">
        <v>54</v>
      </c>
      <c r="C83" s="699" t="s">
        <v>338</v>
      </c>
      <c r="D83" s="703">
        <v>60</v>
      </c>
      <c r="E83" s="516">
        <v>1</v>
      </c>
      <c r="F83" s="195"/>
      <c r="G83" s="599">
        <f t="shared" si="56"/>
        <v>0</v>
      </c>
      <c r="H83" s="601">
        <v>0</v>
      </c>
      <c r="I83" s="600">
        <f t="shared" si="57"/>
        <v>0</v>
      </c>
      <c r="J83" s="464">
        <f t="shared" ref="J83:N83" si="61">I83*(1+$H83)</f>
        <v>0</v>
      </c>
      <c r="K83" s="464">
        <f t="shared" si="61"/>
        <v>0</v>
      </c>
      <c r="L83" s="464">
        <f t="shared" si="61"/>
        <v>0</v>
      </c>
      <c r="M83" s="464">
        <f t="shared" si="61"/>
        <v>0</v>
      </c>
      <c r="N83" s="464">
        <f t="shared" si="61"/>
        <v>0</v>
      </c>
      <c r="O83" s="394">
        <v>0</v>
      </c>
      <c r="P83" s="474">
        <f t="shared" si="59"/>
        <v>0</v>
      </c>
    </row>
    <row r="84" spans="2:16" ht="14.25" customHeight="1" x14ac:dyDescent="0.25">
      <c r="B84" s="497">
        <v>55</v>
      </c>
      <c r="C84" s="699" t="s">
        <v>339</v>
      </c>
      <c r="D84" s="703">
        <v>61</v>
      </c>
      <c r="E84" s="516">
        <v>2</v>
      </c>
      <c r="F84" s="195"/>
      <c r="G84" s="599">
        <f t="shared" si="56"/>
        <v>0</v>
      </c>
      <c r="H84" s="601">
        <v>0</v>
      </c>
      <c r="I84" s="600">
        <f t="shared" si="57"/>
        <v>0</v>
      </c>
      <c r="J84" s="464">
        <f t="shared" ref="J84:N84" si="62">I84*(1+$H84)</f>
        <v>0</v>
      </c>
      <c r="K84" s="464">
        <f t="shared" si="62"/>
        <v>0</v>
      </c>
      <c r="L84" s="464">
        <f t="shared" si="62"/>
        <v>0</v>
      </c>
      <c r="M84" s="464">
        <f t="shared" si="62"/>
        <v>0</v>
      </c>
      <c r="N84" s="464">
        <f t="shared" si="62"/>
        <v>0</v>
      </c>
      <c r="O84" s="394">
        <v>0</v>
      </c>
      <c r="P84" s="474">
        <f t="shared" si="59"/>
        <v>0</v>
      </c>
    </row>
    <row r="85" spans="2:16" ht="14.25" customHeight="1" x14ac:dyDescent="0.25">
      <c r="B85" s="497">
        <v>56</v>
      </c>
      <c r="C85" s="699" t="s">
        <v>340</v>
      </c>
      <c r="D85" s="703">
        <v>63</v>
      </c>
      <c r="E85" s="516">
        <v>1</v>
      </c>
      <c r="F85" s="195"/>
      <c r="G85" s="599">
        <f t="shared" si="56"/>
        <v>0</v>
      </c>
      <c r="H85" s="601">
        <v>0</v>
      </c>
      <c r="I85" s="600">
        <f t="shared" si="57"/>
        <v>0</v>
      </c>
      <c r="J85" s="464">
        <f t="shared" ref="J85:N85" si="63">I85*(1+$H85)</f>
        <v>0</v>
      </c>
      <c r="K85" s="464">
        <f t="shared" si="63"/>
        <v>0</v>
      </c>
      <c r="L85" s="464">
        <f t="shared" si="63"/>
        <v>0</v>
      </c>
      <c r="M85" s="464">
        <f t="shared" si="63"/>
        <v>0</v>
      </c>
      <c r="N85" s="464">
        <f t="shared" si="63"/>
        <v>0</v>
      </c>
      <c r="O85" s="394">
        <v>0</v>
      </c>
      <c r="P85" s="474">
        <f t="shared" si="59"/>
        <v>0</v>
      </c>
    </row>
    <row r="86" spans="2:16" ht="14.25" customHeight="1" x14ac:dyDescent="0.25">
      <c r="B86" s="497">
        <v>57</v>
      </c>
      <c r="C86" s="699" t="s">
        <v>341</v>
      </c>
      <c r="D86" s="703">
        <v>64</v>
      </c>
      <c r="E86" s="516">
        <v>22414</v>
      </c>
      <c r="F86" s="195"/>
      <c r="G86" s="599">
        <f t="shared" si="56"/>
        <v>0</v>
      </c>
      <c r="H86" s="601">
        <v>0</v>
      </c>
      <c r="I86" s="600">
        <f t="shared" si="57"/>
        <v>0</v>
      </c>
      <c r="J86" s="464">
        <f t="shared" ref="J86:N86" si="64">I86*(1+$H86)</f>
        <v>0</v>
      </c>
      <c r="K86" s="464">
        <f t="shared" si="64"/>
        <v>0</v>
      </c>
      <c r="L86" s="464">
        <f t="shared" si="64"/>
        <v>0</v>
      </c>
      <c r="M86" s="464">
        <f t="shared" si="64"/>
        <v>0</v>
      </c>
      <c r="N86" s="464">
        <f t="shared" si="64"/>
        <v>0</v>
      </c>
      <c r="O86" s="394">
        <v>0</v>
      </c>
      <c r="P86" s="474">
        <f t="shared" si="59"/>
        <v>0</v>
      </c>
    </row>
    <row r="87" spans="2:16" ht="14.25" customHeight="1" x14ac:dyDescent="0.25">
      <c r="B87" s="497">
        <v>58</v>
      </c>
      <c r="C87" s="699" t="s">
        <v>342</v>
      </c>
      <c r="D87" s="703">
        <v>68</v>
      </c>
      <c r="E87" s="516">
        <v>8000000</v>
      </c>
      <c r="F87" s="195"/>
      <c r="G87" s="599">
        <f t="shared" si="11"/>
        <v>0</v>
      </c>
      <c r="H87" s="601">
        <v>0</v>
      </c>
      <c r="I87" s="600">
        <f t="shared" ref="I87:I118" si="65">$G87</f>
        <v>0</v>
      </c>
      <c r="J87" s="464">
        <f t="shared" ref="J87:N96" si="66">I87*(1+$H87)</f>
        <v>0</v>
      </c>
      <c r="K87" s="464">
        <f t="shared" si="66"/>
        <v>0</v>
      </c>
      <c r="L87" s="464">
        <f t="shared" si="66"/>
        <v>0</v>
      </c>
      <c r="M87" s="464">
        <f t="shared" si="66"/>
        <v>0</v>
      </c>
      <c r="N87" s="464">
        <f t="shared" si="66"/>
        <v>0</v>
      </c>
      <c r="O87" s="394">
        <v>0</v>
      </c>
      <c r="P87" s="474">
        <f t="shared" ref="P87:P105" si="67">SUM(I87:O87)</f>
        <v>0</v>
      </c>
    </row>
    <row r="88" spans="2:16" ht="14.25" customHeight="1" x14ac:dyDescent="0.25">
      <c r="B88" s="497">
        <v>59</v>
      </c>
      <c r="C88" s="699" t="s">
        <v>343</v>
      </c>
      <c r="D88" s="703">
        <v>68</v>
      </c>
      <c r="E88" s="516">
        <v>8000000</v>
      </c>
      <c r="F88" s="195"/>
      <c r="G88" s="599">
        <f t="shared" si="11"/>
        <v>0</v>
      </c>
      <c r="H88" s="601">
        <v>0</v>
      </c>
      <c r="I88" s="600">
        <f t="shared" si="65"/>
        <v>0</v>
      </c>
      <c r="J88" s="464">
        <f t="shared" si="66"/>
        <v>0</v>
      </c>
      <c r="K88" s="464">
        <f t="shared" si="66"/>
        <v>0</v>
      </c>
      <c r="L88" s="464">
        <f t="shared" si="66"/>
        <v>0</v>
      </c>
      <c r="M88" s="464">
        <f t="shared" si="66"/>
        <v>0</v>
      </c>
      <c r="N88" s="464">
        <f t="shared" si="66"/>
        <v>0</v>
      </c>
      <c r="O88" s="394">
        <v>0</v>
      </c>
      <c r="P88" s="474">
        <f t="shared" si="67"/>
        <v>0</v>
      </c>
    </row>
    <row r="89" spans="2:16" ht="14.25" customHeight="1" x14ac:dyDescent="0.25">
      <c r="B89" s="497">
        <v>60</v>
      </c>
      <c r="C89" s="699" t="s">
        <v>344</v>
      </c>
      <c r="D89" s="703">
        <v>68</v>
      </c>
      <c r="E89" s="516">
        <v>8000000</v>
      </c>
      <c r="F89" s="195"/>
      <c r="G89" s="599">
        <f t="shared" si="11"/>
        <v>0</v>
      </c>
      <c r="H89" s="601">
        <v>0</v>
      </c>
      <c r="I89" s="600">
        <f t="shared" si="65"/>
        <v>0</v>
      </c>
      <c r="J89" s="464">
        <f t="shared" si="66"/>
        <v>0</v>
      </c>
      <c r="K89" s="464">
        <f t="shared" si="66"/>
        <v>0</v>
      </c>
      <c r="L89" s="464">
        <f t="shared" si="66"/>
        <v>0</v>
      </c>
      <c r="M89" s="464">
        <f t="shared" si="66"/>
        <v>0</v>
      </c>
      <c r="N89" s="464">
        <f t="shared" si="66"/>
        <v>0</v>
      </c>
      <c r="O89" s="394">
        <v>0</v>
      </c>
      <c r="P89" s="474">
        <f t="shared" si="67"/>
        <v>0</v>
      </c>
    </row>
    <row r="90" spans="2:16" ht="14.25" customHeight="1" x14ac:dyDescent="0.25">
      <c r="B90" s="497">
        <v>61</v>
      </c>
      <c r="C90" s="699" t="s">
        <v>345</v>
      </c>
      <c r="D90" s="703">
        <v>68</v>
      </c>
      <c r="E90" s="516">
        <v>8000000</v>
      </c>
      <c r="F90" s="195"/>
      <c r="G90" s="599">
        <f t="shared" si="11"/>
        <v>0</v>
      </c>
      <c r="H90" s="601">
        <v>0</v>
      </c>
      <c r="I90" s="600">
        <f t="shared" si="65"/>
        <v>0</v>
      </c>
      <c r="J90" s="464">
        <f t="shared" si="66"/>
        <v>0</v>
      </c>
      <c r="K90" s="464">
        <f t="shared" si="66"/>
        <v>0</v>
      </c>
      <c r="L90" s="464">
        <f t="shared" si="66"/>
        <v>0</v>
      </c>
      <c r="M90" s="464">
        <f t="shared" si="66"/>
        <v>0</v>
      </c>
      <c r="N90" s="464">
        <f t="shared" si="66"/>
        <v>0</v>
      </c>
      <c r="O90" s="394">
        <v>0</v>
      </c>
      <c r="P90" s="474">
        <f t="shared" si="67"/>
        <v>0</v>
      </c>
    </row>
    <row r="91" spans="2:16" ht="14.25" customHeight="1" x14ac:dyDescent="0.25">
      <c r="B91" s="497">
        <v>62</v>
      </c>
      <c r="C91" s="699" t="s">
        <v>346</v>
      </c>
      <c r="D91" s="703">
        <v>68</v>
      </c>
      <c r="E91" s="516">
        <v>8000000</v>
      </c>
      <c r="F91" s="195"/>
      <c r="G91" s="599">
        <f t="shared" si="11"/>
        <v>0</v>
      </c>
      <c r="H91" s="601">
        <v>0</v>
      </c>
      <c r="I91" s="600">
        <f t="shared" si="65"/>
        <v>0</v>
      </c>
      <c r="J91" s="464">
        <f t="shared" si="66"/>
        <v>0</v>
      </c>
      <c r="K91" s="464">
        <f t="shared" si="66"/>
        <v>0</v>
      </c>
      <c r="L91" s="464">
        <f t="shared" si="66"/>
        <v>0</v>
      </c>
      <c r="M91" s="464">
        <f t="shared" si="66"/>
        <v>0</v>
      </c>
      <c r="N91" s="464">
        <f t="shared" si="66"/>
        <v>0</v>
      </c>
      <c r="O91" s="394">
        <v>0</v>
      </c>
      <c r="P91" s="474">
        <f t="shared" si="67"/>
        <v>0</v>
      </c>
    </row>
    <row r="92" spans="2:16" ht="14.25" customHeight="1" x14ac:dyDescent="0.25">
      <c r="B92" s="497">
        <v>63</v>
      </c>
      <c r="C92" s="699" t="s">
        <v>347</v>
      </c>
      <c r="D92" s="703">
        <v>67</v>
      </c>
      <c r="E92" s="516">
        <v>85000</v>
      </c>
      <c r="F92" s="195"/>
      <c r="G92" s="599">
        <f t="shared" si="11"/>
        <v>0</v>
      </c>
      <c r="H92" s="601">
        <v>0</v>
      </c>
      <c r="I92" s="600">
        <f t="shared" si="65"/>
        <v>0</v>
      </c>
      <c r="J92" s="464">
        <f t="shared" si="66"/>
        <v>0</v>
      </c>
      <c r="K92" s="464">
        <f t="shared" si="66"/>
        <v>0</v>
      </c>
      <c r="L92" s="464">
        <f t="shared" si="66"/>
        <v>0</v>
      </c>
      <c r="M92" s="464">
        <f t="shared" si="66"/>
        <v>0</v>
      </c>
      <c r="N92" s="464">
        <f t="shared" si="66"/>
        <v>0</v>
      </c>
      <c r="O92" s="394">
        <v>0</v>
      </c>
      <c r="P92" s="474">
        <f t="shared" si="67"/>
        <v>0</v>
      </c>
    </row>
    <row r="93" spans="2:16" ht="14.25" customHeight="1" x14ac:dyDescent="0.25">
      <c r="B93" s="497">
        <v>64</v>
      </c>
      <c r="C93" s="699" t="s">
        <v>348</v>
      </c>
      <c r="D93" s="703">
        <v>67</v>
      </c>
      <c r="E93" s="516">
        <v>85000</v>
      </c>
      <c r="F93" s="195"/>
      <c r="G93" s="599">
        <f t="shared" si="11"/>
        <v>0</v>
      </c>
      <c r="H93" s="601">
        <v>0</v>
      </c>
      <c r="I93" s="600">
        <f t="shared" si="65"/>
        <v>0</v>
      </c>
      <c r="J93" s="464">
        <f t="shared" si="66"/>
        <v>0</v>
      </c>
      <c r="K93" s="464">
        <f t="shared" si="66"/>
        <v>0</v>
      </c>
      <c r="L93" s="464">
        <f t="shared" si="66"/>
        <v>0</v>
      </c>
      <c r="M93" s="464">
        <f t="shared" si="66"/>
        <v>0</v>
      </c>
      <c r="N93" s="464">
        <f t="shared" si="66"/>
        <v>0</v>
      </c>
      <c r="O93" s="394">
        <v>0</v>
      </c>
      <c r="P93" s="474">
        <f t="shared" si="67"/>
        <v>0</v>
      </c>
    </row>
    <row r="94" spans="2:16" ht="14.25" customHeight="1" x14ac:dyDescent="0.25">
      <c r="B94" s="497">
        <v>65</v>
      </c>
      <c r="C94" s="699" t="s">
        <v>349</v>
      </c>
      <c r="D94" s="703">
        <v>67</v>
      </c>
      <c r="E94" s="516">
        <v>85000</v>
      </c>
      <c r="F94" s="195"/>
      <c r="G94" s="599">
        <f t="shared" si="11"/>
        <v>0</v>
      </c>
      <c r="H94" s="601">
        <v>0</v>
      </c>
      <c r="I94" s="600">
        <f t="shared" si="65"/>
        <v>0</v>
      </c>
      <c r="J94" s="464">
        <f t="shared" si="66"/>
        <v>0</v>
      </c>
      <c r="K94" s="464">
        <f t="shared" si="66"/>
        <v>0</v>
      </c>
      <c r="L94" s="464">
        <f t="shared" si="66"/>
        <v>0</v>
      </c>
      <c r="M94" s="464">
        <f t="shared" si="66"/>
        <v>0</v>
      </c>
      <c r="N94" s="464">
        <f t="shared" si="66"/>
        <v>0</v>
      </c>
      <c r="O94" s="394">
        <v>0</v>
      </c>
      <c r="P94" s="474">
        <f t="shared" si="67"/>
        <v>0</v>
      </c>
    </row>
    <row r="95" spans="2:16" ht="14.25" customHeight="1" x14ac:dyDescent="0.25">
      <c r="B95" s="497">
        <v>66</v>
      </c>
      <c r="C95" s="699" t="s">
        <v>350</v>
      </c>
      <c r="D95" s="703">
        <v>67</v>
      </c>
      <c r="E95" s="516">
        <v>85000</v>
      </c>
      <c r="F95" s="195"/>
      <c r="G95" s="599">
        <f t="shared" si="11"/>
        <v>0</v>
      </c>
      <c r="H95" s="601">
        <v>0</v>
      </c>
      <c r="I95" s="600">
        <f t="shared" si="65"/>
        <v>0</v>
      </c>
      <c r="J95" s="464">
        <f t="shared" si="66"/>
        <v>0</v>
      </c>
      <c r="K95" s="464">
        <f t="shared" si="66"/>
        <v>0</v>
      </c>
      <c r="L95" s="464">
        <f t="shared" si="66"/>
        <v>0</v>
      </c>
      <c r="M95" s="464">
        <f t="shared" si="66"/>
        <v>0</v>
      </c>
      <c r="N95" s="464">
        <f t="shared" si="66"/>
        <v>0</v>
      </c>
      <c r="O95" s="394">
        <v>0</v>
      </c>
      <c r="P95" s="474">
        <f t="shared" si="67"/>
        <v>0</v>
      </c>
    </row>
    <row r="96" spans="2:16" ht="14.25" customHeight="1" x14ac:dyDescent="0.25">
      <c r="B96" s="497">
        <v>67</v>
      </c>
      <c r="C96" s="699" t="s">
        <v>351</v>
      </c>
      <c r="D96" s="703">
        <v>67</v>
      </c>
      <c r="E96" s="516">
        <v>85000</v>
      </c>
      <c r="F96" s="195"/>
      <c r="G96" s="599">
        <f t="shared" ref="G96:G162" si="68">E96*F96</f>
        <v>0</v>
      </c>
      <c r="H96" s="601">
        <v>0</v>
      </c>
      <c r="I96" s="600">
        <f t="shared" si="65"/>
        <v>0</v>
      </c>
      <c r="J96" s="464">
        <f t="shared" si="66"/>
        <v>0</v>
      </c>
      <c r="K96" s="464">
        <f t="shared" si="66"/>
        <v>0</v>
      </c>
      <c r="L96" s="464">
        <f t="shared" si="66"/>
        <v>0</v>
      </c>
      <c r="M96" s="464">
        <f t="shared" si="66"/>
        <v>0</v>
      </c>
      <c r="N96" s="464">
        <f t="shared" si="66"/>
        <v>0</v>
      </c>
      <c r="O96" s="394">
        <v>0</v>
      </c>
      <c r="P96" s="474">
        <f t="shared" si="67"/>
        <v>0</v>
      </c>
    </row>
    <row r="97" spans="2:16" ht="15.75" customHeight="1" x14ac:dyDescent="0.25">
      <c r="B97" s="497">
        <v>68</v>
      </c>
      <c r="C97" s="699" t="s">
        <v>352</v>
      </c>
      <c r="D97" s="703">
        <v>67</v>
      </c>
      <c r="E97" s="516">
        <v>85000</v>
      </c>
      <c r="F97" s="195"/>
      <c r="G97" s="599">
        <f t="shared" si="68"/>
        <v>0</v>
      </c>
      <c r="H97" s="601">
        <v>0</v>
      </c>
      <c r="I97" s="600">
        <f t="shared" si="65"/>
        <v>0</v>
      </c>
      <c r="J97" s="464">
        <f t="shared" ref="J97:N106" si="69">I97*(1+$H97)</f>
        <v>0</v>
      </c>
      <c r="K97" s="464">
        <f t="shared" si="69"/>
        <v>0</v>
      </c>
      <c r="L97" s="464">
        <f t="shared" si="69"/>
        <v>0</v>
      </c>
      <c r="M97" s="464">
        <f t="shared" si="69"/>
        <v>0</v>
      </c>
      <c r="N97" s="464">
        <f t="shared" si="69"/>
        <v>0</v>
      </c>
      <c r="O97" s="394">
        <v>0</v>
      </c>
      <c r="P97" s="474">
        <f t="shared" si="67"/>
        <v>0</v>
      </c>
    </row>
    <row r="98" spans="2:16" ht="14.25" customHeight="1" x14ac:dyDescent="0.25">
      <c r="B98" s="497">
        <v>69</v>
      </c>
      <c r="C98" s="699" t="s">
        <v>353</v>
      </c>
      <c r="D98" s="703">
        <v>67</v>
      </c>
      <c r="E98" s="516">
        <v>85000</v>
      </c>
      <c r="F98" s="195"/>
      <c r="G98" s="599">
        <f t="shared" si="68"/>
        <v>0</v>
      </c>
      <c r="H98" s="601">
        <v>0</v>
      </c>
      <c r="I98" s="600">
        <f t="shared" si="65"/>
        <v>0</v>
      </c>
      <c r="J98" s="464">
        <f t="shared" si="69"/>
        <v>0</v>
      </c>
      <c r="K98" s="464">
        <f t="shared" si="69"/>
        <v>0</v>
      </c>
      <c r="L98" s="464">
        <f t="shared" si="69"/>
        <v>0</v>
      </c>
      <c r="M98" s="464">
        <f t="shared" si="69"/>
        <v>0</v>
      </c>
      <c r="N98" s="464">
        <f t="shared" si="69"/>
        <v>0</v>
      </c>
      <c r="O98" s="394">
        <v>0</v>
      </c>
      <c r="P98" s="474">
        <f t="shared" si="67"/>
        <v>0</v>
      </c>
    </row>
    <row r="99" spans="2:16" ht="14.25" customHeight="1" x14ac:dyDescent="0.25">
      <c r="B99" s="497">
        <v>70</v>
      </c>
      <c r="C99" s="699" t="s">
        <v>354</v>
      </c>
      <c r="D99" s="703">
        <v>67</v>
      </c>
      <c r="E99" s="516">
        <v>85000</v>
      </c>
      <c r="F99" s="195"/>
      <c r="G99" s="599">
        <f t="shared" si="68"/>
        <v>0</v>
      </c>
      <c r="H99" s="601">
        <v>0</v>
      </c>
      <c r="I99" s="600">
        <f t="shared" si="65"/>
        <v>0</v>
      </c>
      <c r="J99" s="464">
        <f t="shared" si="69"/>
        <v>0</v>
      </c>
      <c r="K99" s="464">
        <f t="shared" si="69"/>
        <v>0</v>
      </c>
      <c r="L99" s="464">
        <f t="shared" si="69"/>
        <v>0</v>
      </c>
      <c r="M99" s="464">
        <f t="shared" si="69"/>
        <v>0</v>
      </c>
      <c r="N99" s="464">
        <f t="shared" si="69"/>
        <v>0</v>
      </c>
      <c r="O99" s="394">
        <v>0</v>
      </c>
      <c r="P99" s="474">
        <f t="shared" si="67"/>
        <v>0</v>
      </c>
    </row>
    <row r="100" spans="2:16" ht="14.25" customHeight="1" x14ac:dyDescent="0.25">
      <c r="B100" s="497">
        <v>71</v>
      </c>
      <c r="C100" s="699" t="s">
        <v>355</v>
      </c>
      <c r="D100" s="703">
        <v>67</v>
      </c>
      <c r="E100" s="516">
        <v>85000</v>
      </c>
      <c r="F100" s="195"/>
      <c r="G100" s="599">
        <f t="shared" si="68"/>
        <v>0</v>
      </c>
      <c r="H100" s="601">
        <v>0</v>
      </c>
      <c r="I100" s="600">
        <f t="shared" si="65"/>
        <v>0</v>
      </c>
      <c r="J100" s="464">
        <f t="shared" si="69"/>
        <v>0</v>
      </c>
      <c r="K100" s="464">
        <f t="shared" si="69"/>
        <v>0</v>
      </c>
      <c r="L100" s="464">
        <f t="shared" si="69"/>
        <v>0</v>
      </c>
      <c r="M100" s="464">
        <f t="shared" si="69"/>
        <v>0</v>
      </c>
      <c r="N100" s="464">
        <f t="shared" si="69"/>
        <v>0</v>
      </c>
      <c r="O100" s="394">
        <v>0</v>
      </c>
      <c r="P100" s="474">
        <f t="shared" si="67"/>
        <v>0</v>
      </c>
    </row>
    <row r="101" spans="2:16" ht="14.25" customHeight="1" x14ac:dyDescent="0.25">
      <c r="B101" s="497">
        <v>72</v>
      </c>
      <c r="C101" s="699" t="s">
        <v>356</v>
      </c>
      <c r="D101" s="703">
        <v>67</v>
      </c>
      <c r="E101" s="516">
        <v>85000</v>
      </c>
      <c r="F101" s="195"/>
      <c r="G101" s="599">
        <f t="shared" si="68"/>
        <v>0</v>
      </c>
      <c r="H101" s="601">
        <v>0</v>
      </c>
      <c r="I101" s="600">
        <f t="shared" si="65"/>
        <v>0</v>
      </c>
      <c r="J101" s="464">
        <f t="shared" si="69"/>
        <v>0</v>
      </c>
      <c r="K101" s="464">
        <f t="shared" si="69"/>
        <v>0</v>
      </c>
      <c r="L101" s="464">
        <f t="shared" si="69"/>
        <v>0</v>
      </c>
      <c r="M101" s="464">
        <f t="shared" si="69"/>
        <v>0</v>
      </c>
      <c r="N101" s="464">
        <f t="shared" si="69"/>
        <v>0</v>
      </c>
      <c r="O101" s="394">
        <v>0</v>
      </c>
      <c r="P101" s="474">
        <f t="shared" si="67"/>
        <v>0</v>
      </c>
    </row>
    <row r="102" spans="2:16" ht="14.25" customHeight="1" x14ac:dyDescent="0.25">
      <c r="B102" s="497">
        <v>73</v>
      </c>
      <c r="C102" s="699" t="s">
        <v>357</v>
      </c>
      <c r="D102" s="703">
        <v>67</v>
      </c>
      <c r="E102" s="516">
        <v>85000</v>
      </c>
      <c r="F102" s="195"/>
      <c r="G102" s="599">
        <f t="shared" si="68"/>
        <v>0</v>
      </c>
      <c r="H102" s="601">
        <v>0</v>
      </c>
      <c r="I102" s="600">
        <f t="shared" si="65"/>
        <v>0</v>
      </c>
      <c r="J102" s="464">
        <f t="shared" si="69"/>
        <v>0</v>
      </c>
      <c r="K102" s="464">
        <f t="shared" si="69"/>
        <v>0</v>
      </c>
      <c r="L102" s="464">
        <f t="shared" si="69"/>
        <v>0</v>
      </c>
      <c r="M102" s="464">
        <f t="shared" si="69"/>
        <v>0</v>
      </c>
      <c r="N102" s="464">
        <f t="shared" si="69"/>
        <v>0</v>
      </c>
      <c r="O102" s="394">
        <v>0</v>
      </c>
      <c r="P102" s="474">
        <f t="shared" si="67"/>
        <v>0</v>
      </c>
    </row>
    <row r="103" spans="2:16" ht="14.25" customHeight="1" x14ac:dyDescent="0.25">
      <c r="B103" s="497">
        <v>74</v>
      </c>
      <c r="C103" s="699" t="s">
        <v>358</v>
      </c>
      <c r="D103" s="703">
        <v>67</v>
      </c>
      <c r="E103" s="516">
        <v>85000</v>
      </c>
      <c r="F103" s="195"/>
      <c r="G103" s="599">
        <f t="shared" si="68"/>
        <v>0</v>
      </c>
      <c r="H103" s="601">
        <v>0</v>
      </c>
      <c r="I103" s="600">
        <f t="shared" si="65"/>
        <v>0</v>
      </c>
      <c r="J103" s="464">
        <f t="shared" si="69"/>
        <v>0</v>
      </c>
      <c r="K103" s="464">
        <f t="shared" si="69"/>
        <v>0</v>
      </c>
      <c r="L103" s="464">
        <f t="shared" si="69"/>
        <v>0</v>
      </c>
      <c r="M103" s="464">
        <f t="shared" si="69"/>
        <v>0</v>
      </c>
      <c r="N103" s="464">
        <f t="shared" si="69"/>
        <v>0</v>
      </c>
      <c r="O103" s="394">
        <v>0</v>
      </c>
      <c r="P103" s="474">
        <f t="shared" si="67"/>
        <v>0</v>
      </c>
    </row>
    <row r="104" spans="2:16" ht="14.25" customHeight="1" x14ac:dyDescent="0.25">
      <c r="B104" s="497">
        <v>75</v>
      </c>
      <c r="C104" s="699" t="s">
        <v>359</v>
      </c>
      <c r="D104" s="703">
        <v>69</v>
      </c>
      <c r="E104" s="516">
        <v>143216</v>
      </c>
      <c r="F104" s="195"/>
      <c r="G104" s="599">
        <f t="shared" si="68"/>
        <v>0</v>
      </c>
      <c r="H104" s="601">
        <v>0</v>
      </c>
      <c r="I104" s="600">
        <f t="shared" si="65"/>
        <v>0</v>
      </c>
      <c r="J104" s="464">
        <f t="shared" si="69"/>
        <v>0</v>
      </c>
      <c r="K104" s="464">
        <f t="shared" si="69"/>
        <v>0</v>
      </c>
      <c r="L104" s="464">
        <f t="shared" si="69"/>
        <v>0</v>
      </c>
      <c r="M104" s="464">
        <f t="shared" si="69"/>
        <v>0</v>
      </c>
      <c r="N104" s="464">
        <f t="shared" si="69"/>
        <v>0</v>
      </c>
      <c r="O104" s="394">
        <v>0</v>
      </c>
      <c r="P104" s="474">
        <f t="shared" si="67"/>
        <v>0</v>
      </c>
    </row>
    <row r="105" spans="2:16" ht="14.25" customHeight="1" x14ac:dyDescent="0.25">
      <c r="B105" s="497">
        <v>76</v>
      </c>
      <c r="C105" s="699" t="s">
        <v>360</v>
      </c>
      <c r="D105" s="703">
        <v>69</v>
      </c>
      <c r="E105" s="516">
        <v>143216</v>
      </c>
      <c r="F105" s="195"/>
      <c r="G105" s="599">
        <f t="shared" si="68"/>
        <v>0</v>
      </c>
      <c r="H105" s="601">
        <v>0</v>
      </c>
      <c r="I105" s="600">
        <f t="shared" si="65"/>
        <v>0</v>
      </c>
      <c r="J105" s="464">
        <f t="shared" si="69"/>
        <v>0</v>
      </c>
      <c r="K105" s="464">
        <f t="shared" si="69"/>
        <v>0</v>
      </c>
      <c r="L105" s="464">
        <f t="shared" si="69"/>
        <v>0</v>
      </c>
      <c r="M105" s="464">
        <f t="shared" si="69"/>
        <v>0</v>
      </c>
      <c r="N105" s="464">
        <f t="shared" si="69"/>
        <v>0</v>
      </c>
      <c r="O105" s="394">
        <v>0</v>
      </c>
      <c r="P105" s="474">
        <f t="shared" si="67"/>
        <v>0</v>
      </c>
    </row>
    <row r="106" spans="2:16" ht="14.25" customHeight="1" x14ac:dyDescent="0.25">
      <c r="B106" s="497">
        <v>77</v>
      </c>
      <c r="C106" s="699" t="s">
        <v>361</v>
      </c>
      <c r="D106" s="703">
        <v>69</v>
      </c>
      <c r="E106" s="516">
        <v>143216</v>
      </c>
      <c r="F106" s="195"/>
      <c r="G106" s="599">
        <f t="shared" si="68"/>
        <v>0</v>
      </c>
      <c r="H106" s="601">
        <v>0</v>
      </c>
      <c r="I106" s="600">
        <f t="shared" si="65"/>
        <v>0</v>
      </c>
      <c r="J106" s="464">
        <f t="shared" si="69"/>
        <v>0</v>
      </c>
      <c r="K106" s="464">
        <f t="shared" si="69"/>
        <v>0</v>
      </c>
      <c r="L106" s="464">
        <f t="shared" si="69"/>
        <v>0</v>
      </c>
      <c r="M106" s="464">
        <f t="shared" si="69"/>
        <v>0</v>
      </c>
      <c r="N106" s="464">
        <f t="shared" si="69"/>
        <v>0</v>
      </c>
      <c r="O106" s="394">
        <v>0</v>
      </c>
      <c r="P106" s="474">
        <f t="shared" ref="P106" si="70">SUM(I106:O106)</f>
        <v>0</v>
      </c>
    </row>
    <row r="107" spans="2:16" ht="14.25" customHeight="1" x14ac:dyDescent="0.25">
      <c r="B107" s="497">
        <v>78</v>
      </c>
      <c r="C107" s="699" t="s">
        <v>362</v>
      </c>
      <c r="D107" s="703">
        <v>69</v>
      </c>
      <c r="E107" s="516">
        <v>143216</v>
      </c>
      <c r="F107" s="195"/>
      <c r="G107" s="599">
        <f t="shared" si="68"/>
        <v>0</v>
      </c>
      <c r="H107" s="601">
        <v>0</v>
      </c>
      <c r="I107" s="600">
        <f t="shared" si="65"/>
        <v>0</v>
      </c>
      <c r="J107" s="464">
        <f t="shared" ref="J107:N116" si="71">I107*(1+$H107)</f>
        <v>0</v>
      </c>
      <c r="K107" s="464">
        <f t="shared" si="71"/>
        <v>0</v>
      </c>
      <c r="L107" s="464">
        <f t="shared" si="71"/>
        <v>0</v>
      </c>
      <c r="M107" s="464">
        <f t="shared" si="71"/>
        <v>0</v>
      </c>
      <c r="N107" s="464">
        <f t="shared" si="71"/>
        <v>0</v>
      </c>
      <c r="O107" s="394">
        <v>0</v>
      </c>
      <c r="P107" s="474">
        <f t="shared" ref="P107:P108" si="72">SUM(I107:O107)</f>
        <v>0</v>
      </c>
    </row>
    <row r="108" spans="2:16" ht="14.25" customHeight="1" x14ac:dyDescent="0.25">
      <c r="B108" s="497">
        <v>79</v>
      </c>
      <c r="C108" s="699" t="s">
        <v>363</v>
      </c>
      <c r="D108" s="703">
        <v>69</v>
      </c>
      <c r="E108" s="516">
        <v>143216</v>
      </c>
      <c r="F108" s="195"/>
      <c r="G108" s="599">
        <f t="shared" si="68"/>
        <v>0</v>
      </c>
      <c r="H108" s="601">
        <v>0</v>
      </c>
      <c r="I108" s="600">
        <f t="shared" si="65"/>
        <v>0</v>
      </c>
      <c r="J108" s="464">
        <f t="shared" si="71"/>
        <v>0</v>
      </c>
      <c r="K108" s="464">
        <f t="shared" si="71"/>
        <v>0</v>
      </c>
      <c r="L108" s="464">
        <f t="shared" si="71"/>
        <v>0</v>
      </c>
      <c r="M108" s="464">
        <f t="shared" si="71"/>
        <v>0</v>
      </c>
      <c r="N108" s="464">
        <f t="shared" si="71"/>
        <v>0</v>
      </c>
      <c r="O108" s="394">
        <v>0</v>
      </c>
      <c r="P108" s="474">
        <f t="shared" si="72"/>
        <v>0</v>
      </c>
    </row>
    <row r="109" spans="2:16" ht="14.25" customHeight="1" x14ac:dyDescent="0.25">
      <c r="B109" s="497">
        <v>80</v>
      </c>
      <c r="C109" s="699" t="s">
        <v>364</v>
      </c>
      <c r="D109" s="703">
        <v>69</v>
      </c>
      <c r="E109" s="516">
        <v>143216</v>
      </c>
      <c r="F109" s="195"/>
      <c r="G109" s="599">
        <f t="shared" si="68"/>
        <v>0</v>
      </c>
      <c r="H109" s="601">
        <v>0</v>
      </c>
      <c r="I109" s="600">
        <f t="shared" si="65"/>
        <v>0</v>
      </c>
      <c r="J109" s="464">
        <f t="shared" si="71"/>
        <v>0</v>
      </c>
      <c r="K109" s="464">
        <f t="shared" si="71"/>
        <v>0</v>
      </c>
      <c r="L109" s="464">
        <f t="shared" si="71"/>
        <v>0</v>
      </c>
      <c r="M109" s="464">
        <f t="shared" si="71"/>
        <v>0</v>
      </c>
      <c r="N109" s="464">
        <f t="shared" si="71"/>
        <v>0</v>
      </c>
      <c r="O109" s="394">
        <v>0</v>
      </c>
      <c r="P109" s="474">
        <f t="shared" ref="P109:P140" si="73">SUM(I109:O109)</f>
        <v>0</v>
      </c>
    </row>
    <row r="110" spans="2:16" ht="14.25" customHeight="1" x14ac:dyDescent="0.25">
      <c r="B110" s="497">
        <v>81</v>
      </c>
      <c r="C110" s="699" t="s">
        <v>365</v>
      </c>
      <c r="D110" s="703">
        <v>69</v>
      </c>
      <c r="E110" s="516">
        <v>143216</v>
      </c>
      <c r="F110" s="195"/>
      <c r="G110" s="599">
        <f t="shared" si="68"/>
        <v>0</v>
      </c>
      <c r="H110" s="601">
        <v>0</v>
      </c>
      <c r="I110" s="600">
        <f t="shared" si="65"/>
        <v>0</v>
      </c>
      <c r="J110" s="464">
        <f t="shared" si="71"/>
        <v>0</v>
      </c>
      <c r="K110" s="464">
        <f t="shared" si="71"/>
        <v>0</v>
      </c>
      <c r="L110" s="464">
        <f t="shared" si="71"/>
        <v>0</v>
      </c>
      <c r="M110" s="464">
        <f t="shared" si="71"/>
        <v>0</v>
      </c>
      <c r="N110" s="464">
        <f t="shared" si="71"/>
        <v>0</v>
      </c>
      <c r="O110" s="394">
        <v>0</v>
      </c>
      <c r="P110" s="474">
        <f t="shared" si="73"/>
        <v>0</v>
      </c>
    </row>
    <row r="111" spans="2:16" ht="14.25" customHeight="1" x14ac:dyDescent="0.25">
      <c r="B111" s="497">
        <v>82</v>
      </c>
      <c r="C111" s="699" t="s">
        <v>366</v>
      </c>
      <c r="D111" s="703">
        <v>69</v>
      </c>
      <c r="E111" s="516">
        <v>143216</v>
      </c>
      <c r="F111" s="195"/>
      <c r="G111" s="599">
        <f t="shared" si="68"/>
        <v>0</v>
      </c>
      <c r="H111" s="601">
        <v>0</v>
      </c>
      <c r="I111" s="600">
        <f t="shared" si="65"/>
        <v>0</v>
      </c>
      <c r="J111" s="464">
        <f t="shared" si="71"/>
        <v>0</v>
      </c>
      <c r="K111" s="464">
        <f t="shared" si="71"/>
        <v>0</v>
      </c>
      <c r="L111" s="464">
        <f t="shared" si="71"/>
        <v>0</v>
      </c>
      <c r="M111" s="464">
        <f t="shared" si="71"/>
        <v>0</v>
      </c>
      <c r="N111" s="464">
        <f t="shared" si="71"/>
        <v>0</v>
      </c>
      <c r="O111" s="394">
        <v>0</v>
      </c>
      <c r="P111" s="474">
        <f t="shared" si="73"/>
        <v>0</v>
      </c>
    </row>
    <row r="112" spans="2:16" ht="14.25" customHeight="1" x14ac:dyDescent="0.25">
      <c r="B112" s="497">
        <v>83</v>
      </c>
      <c r="C112" s="699" t="s">
        <v>367</v>
      </c>
      <c r="D112" s="703">
        <v>69</v>
      </c>
      <c r="E112" s="516">
        <v>143216</v>
      </c>
      <c r="F112" s="195"/>
      <c r="G112" s="599">
        <f t="shared" si="68"/>
        <v>0</v>
      </c>
      <c r="H112" s="601">
        <v>0</v>
      </c>
      <c r="I112" s="600">
        <f t="shared" si="65"/>
        <v>0</v>
      </c>
      <c r="J112" s="464">
        <f t="shared" si="71"/>
        <v>0</v>
      </c>
      <c r="K112" s="464">
        <f t="shared" si="71"/>
        <v>0</v>
      </c>
      <c r="L112" s="464">
        <f t="shared" si="71"/>
        <v>0</v>
      </c>
      <c r="M112" s="464">
        <f t="shared" si="71"/>
        <v>0</v>
      </c>
      <c r="N112" s="464">
        <f t="shared" si="71"/>
        <v>0</v>
      </c>
      <c r="O112" s="394">
        <v>0</v>
      </c>
      <c r="P112" s="474">
        <f t="shared" si="73"/>
        <v>0</v>
      </c>
    </row>
    <row r="113" spans="2:16" ht="14.25" customHeight="1" x14ac:dyDescent="0.25">
      <c r="B113" s="497">
        <v>84</v>
      </c>
      <c r="C113" s="699" t="s">
        <v>368</v>
      </c>
      <c r="D113" s="703">
        <v>69</v>
      </c>
      <c r="E113" s="516">
        <v>143216</v>
      </c>
      <c r="F113" s="195"/>
      <c r="G113" s="599">
        <f t="shared" si="68"/>
        <v>0</v>
      </c>
      <c r="H113" s="601">
        <v>0</v>
      </c>
      <c r="I113" s="600">
        <f t="shared" si="65"/>
        <v>0</v>
      </c>
      <c r="J113" s="464">
        <f t="shared" si="71"/>
        <v>0</v>
      </c>
      <c r="K113" s="464">
        <f t="shared" si="71"/>
        <v>0</v>
      </c>
      <c r="L113" s="464">
        <f t="shared" si="71"/>
        <v>0</v>
      </c>
      <c r="M113" s="464">
        <f t="shared" si="71"/>
        <v>0</v>
      </c>
      <c r="N113" s="464">
        <f t="shared" si="71"/>
        <v>0</v>
      </c>
      <c r="O113" s="394">
        <v>0</v>
      </c>
      <c r="P113" s="474">
        <f t="shared" si="73"/>
        <v>0</v>
      </c>
    </row>
    <row r="114" spans="2:16" ht="14.25" customHeight="1" x14ac:dyDescent="0.25">
      <c r="B114" s="497">
        <v>85</v>
      </c>
      <c r="C114" s="699" t="s">
        <v>369</v>
      </c>
      <c r="D114" s="703">
        <v>69</v>
      </c>
      <c r="E114" s="516">
        <v>143216</v>
      </c>
      <c r="F114" s="195"/>
      <c r="G114" s="599">
        <f t="shared" si="68"/>
        <v>0</v>
      </c>
      <c r="H114" s="601">
        <v>0</v>
      </c>
      <c r="I114" s="600">
        <f t="shared" si="65"/>
        <v>0</v>
      </c>
      <c r="J114" s="464">
        <f t="shared" si="71"/>
        <v>0</v>
      </c>
      <c r="K114" s="464">
        <f t="shared" si="71"/>
        <v>0</v>
      </c>
      <c r="L114" s="464">
        <f t="shared" si="71"/>
        <v>0</v>
      </c>
      <c r="M114" s="464">
        <f t="shared" si="71"/>
        <v>0</v>
      </c>
      <c r="N114" s="464">
        <f t="shared" si="71"/>
        <v>0</v>
      </c>
      <c r="O114" s="394">
        <v>0</v>
      </c>
      <c r="P114" s="474">
        <f t="shared" si="73"/>
        <v>0</v>
      </c>
    </row>
    <row r="115" spans="2:16" ht="14.25" customHeight="1" x14ac:dyDescent="0.25">
      <c r="B115" s="497">
        <v>86</v>
      </c>
      <c r="C115" s="699" t="s">
        <v>370</v>
      </c>
      <c r="D115" s="703">
        <v>69</v>
      </c>
      <c r="E115" s="516">
        <v>143216</v>
      </c>
      <c r="F115" s="195"/>
      <c r="G115" s="599">
        <f t="shared" si="68"/>
        <v>0</v>
      </c>
      <c r="H115" s="601">
        <v>0</v>
      </c>
      <c r="I115" s="600">
        <f t="shared" si="65"/>
        <v>0</v>
      </c>
      <c r="J115" s="464">
        <f t="shared" si="71"/>
        <v>0</v>
      </c>
      <c r="K115" s="464">
        <f t="shared" si="71"/>
        <v>0</v>
      </c>
      <c r="L115" s="464">
        <f t="shared" si="71"/>
        <v>0</v>
      </c>
      <c r="M115" s="464">
        <f t="shared" si="71"/>
        <v>0</v>
      </c>
      <c r="N115" s="464">
        <f t="shared" si="71"/>
        <v>0</v>
      </c>
      <c r="O115" s="394">
        <v>0</v>
      </c>
      <c r="P115" s="474">
        <f t="shared" si="73"/>
        <v>0</v>
      </c>
    </row>
    <row r="116" spans="2:16" ht="14.25" customHeight="1" x14ac:dyDescent="0.25">
      <c r="B116" s="497">
        <v>87</v>
      </c>
      <c r="C116" s="699" t="s">
        <v>371</v>
      </c>
      <c r="D116" s="703">
        <v>70</v>
      </c>
      <c r="E116" s="516">
        <v>1</v>
      </c>
      <c r="F116" s="195"/>
      <c r="G116" s="599">
        <f t="shared" si="68"/>
        <v>0</v>
      </c>
      <c r="H116" s="601">
        <v>0</v>
      </c>
      <c r="I116" s="600">
        <f t="shared" si="65"/>
        <v>0</v>
      </c>
      <c r="J116" s="464">
        <f t="shared" si="71"/>
        <v>0</v>
      </c>
      <c r="K116" s="464">
        <f t="shared" si="71"/>
        <v>0</v>
      </c>
      <c r="L116" s="464">
        <f t="shared" si="71"/>
        <v>0</v>
      </c>
      <c r="M116" s="464">
        <f t="shared" si="71"/>
        <v>0</v>
      </c>
      <c r="N116" s="464">
        <f t="shared" si="71"/>
        <v>0</v>
      </c>
      <c r="O116" s="394">
        <v>0</v>
      </c>
      <c r="P116" s="474">
        <f t="shared" si="73"/>
        <v>0</v>
      </c>
    </row>
    <row r="117" spans="2:16" ht="14.25" customHeight="1" x14ac:dyDescent="0.25">
      <c r="B117" s="497">
        <v>88</v>
      </c>
      <c r="C117" s="699" t="s">
        <v>372</v>
      </c>
      <c r="D117" s="712">
        <v>72</v>
      </c>
      <c r="E117" s="516">
        <v>1</v>
      </c>
      <c r="F117" s="195"/>
      <c r="G117" s="599">
        <f t="shared" ref="G117" si="74">E117*F117</f>
        <v>0</v>
      </c>
      <c r="H117" s="601">
        <v>0</v>
      </c>
      <c r="I117" s="600">
        <f t="shared" si="65"/>
        <v>0</v>
      </c>
      <c r="J117" s="464">
        <f t="shared" ref="J117:N126" si="75">I117*(1+$H117)</f>
        <v>0</v>
      </c>
      <c r="K117" s="464">
        <f t="shared" si="75"/>
        <v>0</v>
      </c>
      <c r="L117" s="464">
        <f t="shared" si="75"/>
        <v>0</v>
      </c>
      <c r="M117" s="464">
        <f t="shared" si="75"/>
        <v>0</v>
      </c>
      <c r="N117" s="464">
        <f t="shared" si="75"/>
        <v>0</v>
      </c>
      <c r="O117" s="394">
        <v>0</v>
      </c>
      <c r="P117" s="474">
        <f t="shared" si="73"/>
        <v>0</v>
      </c>
    </row>
    <row r="118" spans="2:16" ht="14.25" customHeight="1" x14ac:dyDescent="0.25">
      <c r="B118" s="497">
        <v>89</v>
      </c>
      <c r="C118" s="699" t="s">
        <v>373</v>
      </c>
      <c r="D118" s="712">
        <v>73</v>
      </c>
      <c r="E118" s="516">
        <v>1</v>
      </c>
      <c r="F118" s="195"/>
      <c r="G118" s="599">
        <f t="shared" si="68"/>
        <v>0</v>
      </c>
      <c r="H118" s="601">
        <v>0</v>
      </c>
      <c r="I118" s="600">
        <f t="shared" si="65"/>
        <v>0</v>
      </c>
      <c r="J118" s="464">
        <f t="shared" si="75"/>
        <v>0</v>
      </c>
      <c r="K118" s="464">
        <f t="shared" si="75"/>
        <v>0</v>
      </c>
      <c r="L118" s="464">
        <f t="shared" si="75"/>
        <v>0</v>
      </c>
      <c r="M118" s="464">
        <f t="shared" si="75"/>
        <v>0</v>
      </c>
      <c r="N118" s="464">
        <f t="shared" si="75"/>
        <v>0</v>
      </c>
      <c r="O118" s="394">
        <v>0</v>
      </c>
      <c r="P118" s="474">
        <f t="shared" si="73"/>
        <v>0</v>
      </c>
    </row>
    <row r="119" spans="2:16" ht="14.25" customHeight="1" x14ac:dyDescent="0.25">
      <c r="B119" s="497">
        <v>90</v>
      </c>
      <c r="C119" s="699" t="s">
        <v>374</v>
      </c>
      <c r="D119" s="712" t="s">
        <v>375</v>
      </c>
      <c r="E119" s="516">
        <v>1</v>
      </c>
      <c r="F119" s="195"/>
      <c r="G119" s="599">
        <f t="shared" si="68"/>
        <v>0</v>
      </c>
      <c r="H119" s="601">
        <v>0</v>
      </c>
      <c r="I119" s="600">
        <f t="shared" ref="I119:I150" si="76">$G119</f>
        <v>0</v>
      </c>
      <c r="J119" s="464">
        <f t="shared" si="75"/>
        <v>0</v>
      </c>
      <c r="K119" s="464">
        <f t="shared" si="75"/>
        <v>0</v>
      </c>
      <c r="L119" s="464">
        <f t="shared" si="75"/>
        <v>0</v>
      </c>
      <c r="M119" s="464">
        <f t="shared" si="75"/>
        <v>0</v>
      </c>
      <c r="N119" s="464">
        <f t="shared" si="75"/>
        <v>0</v>
      </c>
      <c r="O119" s="394">
        <v>0</v>
      </c>
      <c r="P119" s="474">
        <f t="shared" si="73"/>
        <v>0</v>
      </c>
    </row>
    <row r="120" spans="2:16" ht="14.25" customHeight="1" x14ac:dyDescent="0.25">
      <c r="B120" s="497">
        <v>91</v>
      </c>
      <c r="C120" s="699" t="s">
        <v>376</v>
      </c>
      <c r="D120" s="703">
        <v>81</v>
      </c>
      <c r="E120" s="516">
        <v>10</v>
      </c>
      <c r="F120" s="195"/>
      <c r="G120" s="599">
        <f t="shared" si="68"/>
        <v>0</v>
      </c>
      <c r="H120" s="601">
        <v>0</v>
      </c>
      <c r="I120" s="600">
        <f t="shared" si="76"/>
        <v>0</v>
      </c>
      <c r="J120" s="464">
        <f t="shared" si="75"/>
        <v>0</v>
      </c>
      <c r="K120" s="464">
        <f t="shared" si="75"/>
        <v>0</v>
      </c>
      <c r="L120" s="464">
        <f t="shared" si="75"/>
        <v>0</v>
      </c>
      <c r="M120" s="464">
        <f t="shared" si="75"/>
        <v>0</v>
      </c>
      <c r="N120" s="464">
        <f t="shared" si="75"/>
        <v>0</v>
      </c>
      <c r="O120" s="394">
        <v>0</v>
      </c>
      <c r="P120" s="474">
        <f t="shared" si="73"/>
        <v>0</v>
      </c>
    </row>
    <row r="121" spans="2:16" ht="14.25" customHeight="1" x14ac:dyDescent="0.25">
      <c r="B121" s="497">
        <v>92</v>
      </c>
      <c r="C121" s="699" t="s">
        <v>377</v>
      </c>
      <c r="D121" s="703">
        <v>82</v>
      </c>
      <c r="E121" s="516">
        <v>2000</v>
      </c>
      <c r="F121" s="195"/>
      <c r="G121" s="599">
        <f t="shared" si="68"/>
        <v>0</v>
      </c>
      <c r="H121" s="601">
        <v>0</v>
      </c>
      <c r="I121" s="600">
        <f t="shared" si="76"/>
        <v>0</v>
      </c>
      <c r="J121" s="464">
        <f t="shared" si="75"/>
        <v>0</v>
      </c>
      <c r="K121" s="464">
        <f t="shared" si="75"/>
        <v>0</v>
      </c>
      <c r="L121" s="464">
        <f t="shared" si="75"/>
        <v>0</v>
      </c>
      <c r="M121" s="464">
        <f t="shared" si="75"/>
        <v>0</v>
      </c>
      <c r="N121" s="464">
        <f t="shared" si="75"/>
        <v>0</v>
      </c>
      <c r="O121" s="394">
        <v>0</v>
      </c>
      <c r="P121" s="474">
        <f t="shared" si="73"/>
        <v>0</v>
      </c>
    </row>
    <row r="122" spans="2:16" ht="14.25" customHeight="1" x14ac:dyDescent="0.25">
      <c r="B122" s="497">
        <v>93</v>
      </c>
      <c r="C122" s="699" t="s">
        <v>378</v>
      </c>
      <c r="D122" s="703">
        <v>83</v>
      </c>
      <c r="E122" s="516">
        <v>5</v>
      </c>
      <c r="F122" s="195"/>
      <c r="G122" s="599">
        <f t="shared" si="68"/>
        <v>0</v>
      </c>
      <c r="H122" s="601">
        <v>0</v>
      </c>
      <c r="I122" s="600">
        <f t="shared" si="76"/>
        <v>0</v>
      </c>
      <c r="J122" s="464">
        <f t="shared" si="75"/>
        <v>0</v>
      </c>
      <c r="K122" s="464">
        <f t="shared" si="75"/>
        <v>0</v>
      </c>
      <c r="L122" s="464">
        <f t="shared" si="75"/>
        <v>0</v>
      </c>
      <c r="M122" s="464">
        <f t="shared" si="75"/>
        <v>0</v>
      </c>
      <c r="N122" s="464">
        <f t="shared" si="75"/>
        <v>0</v>
      </c>
      <c r="O122" s="394">
        <v>0</v>
      </c>
      <c r="P122" s="474">
        <f t="shared" si="73"/>
        <v>0</v>
      </c>
    </row>
    <row r="123" spans="2:16" ht="14.25" customHeight="1" x14ac:dyDescent="0.25">
      <c r="B123" s="497">
        <v>94</v>
      </c>
      <c r="C123" s="699" t="s">
        <v>379</v>
      </c>
      <c r="D123" s="703">
        <v>84</v>
      </c>
      <c r="E123" s="516">
        <v>620</v>
      </c>
      <c r="F123" s="195"/>
      <c r="G123" s="599">
        <f t="shared" ref="G123" si="77">E123*F123</f>
        <v>0</v>
      </c>
      <c r="H123" s="601">
        <v>0</v>
      </c>
      <c r="I123" s="600">
        <f t="shared" si="76"/>
        <v>0</v>
      </c>
      <c r="J123" s="464">
        <f t="shared" si="75"/>
        <v>0</v>
      </c>
      <c r="K123" s="464">
        <f t="shared" si="75"/>
        <v>0</v>
      </c>
      <c r="L123" s="464">
        <f t="shared" si="75"/>
        <v>0</v>
      </c>
      <c r="M123" s="464">
        <f t="shared" si="75"/>
        <v>0</v>
      </c>
      <c r="N123" s="464">
        <f t="shared" si="75"/>
        <v>0</v>
      </c>
      <c r="O123" s="394">
        <v>0</v>
      </c>
      <c r="P123" s="474">
        <f t="shared" si="73"/>
        <v>0</v>
      </c>
    </row>
    <row r="124" spans="2:16" ht="14.25" customHeight="1" x14ac:dyDescent="0.25">
      <c r="B124" s="497">
        <v>95</v>
      </c>
      <c r="C124" s="699" t="s">
        <v>380</v>
      </c>
      <c r="D124" s="703">
        <v>85</v>
      </c>
      <c r="E124" s="516">
        <v>100</v>
      </c>
      <c r="F124" s="195"/>
      <c r="G124" s="599">
        <f t="shared" si="68"/>
        <v>0</v>
      </c>
      <c r="H124" s="601">
        <v>0</v>
      </c>
      <c r="I124" s="600">
        <f t="shared" si="76"/>
        <v>0</v>
      </c>
      <c r="J124" s="464">
        <f t="shared" si="75"/>
        <v>0</v>
      </c>
      <c r="K124" s="464">
        <f t="shared" si="75"/>
        <v>0</v>
      </c>
      <c r="L124" s="464">
        <f t="shared" si="75"/>
        <v>0</v>
      </c>
      <c r="M124" s="464">
        <f t="shared" si="75"/>
        <v>0</v>
      </c>
      <c r="N124" s="464">
        <f t="shared" si="75"/>
        <v>0</v>
      </c>
      <c r="O124" s="394">
        <v>0</v>
      </c>
      <c r="P124" s="474">
        <f t="shared" si="73"/>
        <v>0</v>
      </c>
    </row>
    <row r="125" spans="2:16" ht="14.25" customHeight="1" x14ac:dyDescent="0.25">
      <c r="B125" s="497">
        <v>96</v>
      </c>
      <c r="C125" s="751" t="s">
        <v>381</v>
      </c>
      <c r="D125" s="703" t="s">
        <v>103</v>
      </c>
      <c r="E125" s="516" t="s">
        <v>103</v>
      </c>
      <c r="F125" s="195"/>
      <c r="G125" s="599"/>
      <c r="H125" s="752"/>
      <c r="I125" s="600"/>
      <c r="J125" s="464"/>
      <c r="K125" s="464"/>
      <c r="L125" s="464"/>
      <c r="M125" s="464"/>
      <c r="N125" s="464"/>
      <c r="O125" s="394"/>
      <c r="P125" s="474"/>
    </row>
    <row r="126" spans="2:16" ht="14.25" customHeight="1" x14ac:dyDescent="0.25">
      <c r="B126" s="497">
        <v>97</v>
      </c>
      <c r="C126" s="699" t="s">
        <v>382</v>
      </c>
      <c r="D126" s="703">
        <v>87</v>
      </c>
      <c r="E126" s="516">
        <v>55</v>
      </c>
      <c r="F126" s="195"/>
      <c r="G126" s="599">
        <f t="shared" si="68"/>
        <v>0</v>
      </c>
      <c r="H126" s="601">
        <v>0</v>
      </c>
      <c r="I126" s="600">
        <f t="shared" si="76"/>
        <v>0</v>
      </c>
      <c r="J126" s="464">
        <f t="shared" si="75"/>
        <v>0</v>
      </c>
      <c r="K126" s="464">
        <f t="shared" si="75"/>
        <v>0</v>
      </c>
      <c r="L126" s="464">
        <f t="shared" si="75"/>
        <v>0</v>
      </c>
      <c r="M126" s="464">
        <f t="shared" si="75"/>
        <v>0</v>
      </c>
      <c r="N126" s="464">
        <f t="shared" si="75"/>
        <v>0</v>
      </c>
      <c r="O126" s="394">
        <v>0</v>
      </c>
      <c r="P126" s="474">
        <f t="shared" si="73"/>
        <v>0</v>
      </c>
    </row>
    <row r="127" spans="2:16" ht="14.25" customHeight="1" x14ac:dyDescent="0.25">
      <c r="B127" s="497">
        <v>98</v>
      </c>
      <c r="C127" s="699" t="s">
        <v>383</v>
      </c>
      <c r="D127" s="703">
        <v>88</v>
      </c>
      <c r="E127" s="516">
        <v>393</v>
      </c>
      <c r="F127" s="195"/>
      <c r="G127" s="599">
        <f t="shared" si="68"/>
        <v>0</v>
      </c>
      <c r="H127" s="601">
        <v>0</v>
      </c>
      <c r="I127" s="600">
        <f t="shared" si="76"/>
        <v>0</v>
      </c>
      <c r="J127" s="464">
        <f t="shared" ref="J127:N136" si="78">I127*(1+$H127)</f>
        <v>0</v>
      </c>
      <c r="K127" s="464">
        <f t="shared" si="78"/>
        <v>0</v>
      </c>
      <c r="L127" s="464">
        <f t="shared" si="78"/>
        <v>0</v>
      </c>
      <c r="M127" s="464">
        <f t="shared" si="78"/>
        <v>0</v>
      </c>
      <c r="N127" s="464">
        <f t="shared" si="78"/>
        <v>0</v>
      </c>
      <c r="O127" s="394">
        <v>0</v>
      </c>
      <c r="P127" s="474">
        <f t="shared" si="73"/>
        <v>0</v>
      </c>
    </row>
    <row r="128" spans="2:16" ht="14.25" customHeight="1" x14ac:dyDescent="0.25">
      <c r="B128" s="497">
        <v>99</v>
      </c>
      <c r="C128" s="699" t="s">
        <v>383</v>
      </c>
      <c r="D128" s="703">
        <v>89</v>
      </c>
      <c r="E128" s="516">
        <v>320</v>
      </c>
      <c r="F128" s="195"/>
      <c r="G128" s="599">
        <f t="shared" si="68"/>
        <v>0</v>
      </c>
      <c r="H128" s="601">
        <v>0</v>
      </c>
      <c r="I128" s="600">
        <f t="shared" si="76"/>
        <v>0</v>
      </c>
      <c r="J128" s="464">
        <f t="shared" si="78"/>
        <v>0</v>
      </c>
      <c r="K128" s="464">
        <f t="shared" si="78"/>
        <v>0</v>
      </c>
      <c r="L128" s="464">
        <f t="shared" si="78"/>
        <v>0</v>
      </c>
      <c r="M128" s="464">
        <f t="shared" si="78"/>
        <v>0</v>
      </c>
      <c r="N128" s="464">
        <f t="shared" si="78"/>
        <v>0</v>
      </c>
      <c r="O128" s="394">
        <v>0</v>
      </c>
      <c r="P128" s="474">
        <f t="shared" si="73"/>
        <v>0</v>
      </c>
    </row>
    <row r="129" spans="2:16" ht="14.25" customHeight="1" x14ac:dyDescent="0.25">
      <c r="B129" s="497">
        <v>100</v>
      </c>
      <c r="C129" s="699" t="s">
        <v>384</v>
      </c>
      <c r="D129" s="703">
        <v>91</v>
      </c>
      <c r="E129" s="516">
        <v>2</v>
      </c>
      <c r="F129" s="195"/>
      <c r="G129" s="599">
        <f t="shared" si="68"/>
        <v>0</v>
      </c>
      <c r="H129" s="601">
        <v>0</v>
      </c>
      <c r="I129" s="600">
        <f t="shared" si="76"/>
        <v>0</v>
      </c>
      <c r="J129" s="464">
        <f t="shared" si="78"/>
        <v>0</v>
      </c>
      <c r="K129" s="464">
        <f t="shared" si="78"/>
        <v>0</v>
      </c>
      <c r="L129" s="464">
        <f t="shared" si="78"/>
        <v>0</v>
      </c>
      <c r="M129" s="464">
        <f t="shared" si="78"/>
        <v>0</v>
      </c>
      <c r="N129" s="464">
        <f t="shared" si="78"/>
        <v>0</v>
      </c>
      <c r="O129" s="394">
        <v>0</v>
      </c>
      <c r="P129" s="474">
        <f t="shared" si="73"/>
        <v>0</v>
      </c>
    </row>
    <row r="130" spans="2:16" ht="14.25" customHeight="1" x14ac:dyDescent="0.25">
      <c r="B130" s="497">
        <v>101</v>
      </c>
      <c r="C130" s="699" t="s">
        <v>385</v>
      </c>
      <c r="D130" s="703">
        <v>92</v>
      </c>
      <c r="E130" s="516">
        <v>10</v>
      </c>
      <c r="F130" s="195"/>
      <c r="G130" s="599">
        <f t="shared" si="68"/>
        <v>0</v>
      </c>
      <c r="H130" s="601">
        <v>0</v>
      </c>
      <c r="I130" s="600">
        <f t="shared" si="76"/>
        <v>0</v>
      </c>
      <c r="J130" s="464">
        <f t="shared" si="78"/>
        <v>0</v>
      </c>
      <c r="K130" s="464">
        <f t="shared" si="78"/>
        <v>0</v>
      </c>
      <c r="L130" s="464">
        <f t="shared" si="78"/>
        <v>0</v>
      </c>
      <c r="M130" s="464">
        <f t="shared" si="78"/>
        <v>0</v>
      </c>
      <c r="N130" s="464">
        <f t="shared" si="78"/>
        <v>0</v>
      </c>
      <c r="O130" s="394">
        <v>0</v>
      </c>
      <c r="P130" s="474">
        <f t="shared" si="73"/>
        <v>0</v>
      </c>
    </row>
    <row r="131" spans="2:16" ht="14.25" customHeight="1" x14ac:dyDescent="0.25">
      <c r="B131" s="497">
        <v>102</v>
      </c>
      <c r="C131" s="699" t="s">
        <v>386</v>
      </c>
      <c r="D131" s="703">
        <v>94</v>
      </c>
      <c r="E131" s="516">
        <v>4</v>
      </c>
      <c r="F131" s="195"/>
      <c r="G131" s="599">
        <f t="shared" si="68"/>
        <v>0</v>
      </c>
      <c r="H131" s="601">
        <v>0</v>
      </c>
      <c r="I131" s="600">
        <f t="shared" si="76"/>
        <v>0</v>
      </c>
      <c r="J131" s="464">
        <f t="shared" si="78"/>
        <v>0</v>
      </c>
      <c r="K131" s="464">
        <f t="shared" si="78"/>
        <v>0</v>
      </c>
      <c r="L131" s="464">
        <f t="shared" si="78"/>
        <v>0</v>
      </c>
      <c r="M131" s="464">
        <f t="shared" si="78"/>
        <v>0</v>
      </c>
      <c r="N131" s="464">
        <f t="shared" si="78"/>
        <v>0</v>
      </c>
      <c r="O131" s="394">
        <v>0</v>
      </c>
      <c r="P131" s="474">
        <f t="shared" si="73"/>
        <v>0</v>
      </c>
    </row>
    <row r="132" spans="2:16" ht="14.25" customHeight="1" x14ac:dyDescent="0.25">
      <c r="B132" s="497">
        <v>103</v>
      </c>
      <c r="C132" s="699" t="s">
        <v>387</v>
      </c>
      <c r="D132" s="703">
        <v>95</v>
      </c>
      <c r="E132" s="516">
        <v>16</v>
      </c>
      <c r="F132" s="195"/>
      <c r="G132" s="599">
        <f t="shared" si="68"/>
        <v>0</v>
      </c>
      <c r="H132" s="601">
        <v>0</v>
      </c>
      <c r="I132" s="600">
        <f t="shared" si="76"/>
        <v>0</v>
      </c>
      <c r="J132" s="464">
        <f t="shared" si="78"/>
        <v>0</v>
      </c>
      <c r="K132" s="464">
        <f t="shared" si="78"/>
        <v>0</v>
      </c>
      <c r="L132" s="464">
        <f t="shared" si="78"/>
        <v>0</v>
      </c>
      <c r="M132" s="464">
        <f t="shared" si="78"/>
        <v>0</v>
      </c>
      <c r="N132" s="464">
        <f t="shared" si="78"/>
        <v>0</v>
      </c>
      <c r="O132" s="394">
        <v>0</v>
      </c>
      <c r="P132" s="474">
        <f t="shared" si="73"/>
        <v>0</v>
      </c>
    </row>
    <row r="133" spans="2:16" ht="14.25" customHeight="1" x14ac:dyDescent="0.25">
      <c r="B133" s="497">
        <v>104</v>
      </c>
      <c r="C133" s="699" t="s">
        <v>388</v>
      </c>
      <c r="D133" s="703">
        <v>96</v>
      </c>
      <c r="E133" s="516">
        <v>1</v>
      </c>
      <c r="F133" s="195"/>
      <c r="G133" s="599">
        <f t="shared" si="68"/>
        <v>0</v>
      </c>
      <c r="H133" s="601">
        <v>0</v>
      </c>
      <c r="I133" s="600">
        <f t="shared" si="76"/>
        <v>0</v>
      </c>
      <c r="J133" s="464">
        <f t="shared" si="78"/>
        <v>0</v>
      </c>
      <c r="K133" s="464">
        <f t="shared" si="78"/>
        <v>0</v>
      </c>
      <c r="L133" s="464">
        <f t="shared" si="78"/>
        <v>0</v>
      </c>
      <c r="M133" s="464">
        <f t="shared" si="78"/>
        <v>0</v>
      </c>
      <c r="N133" s="464">
        <f t="shared" si="78"/>
        <v>0</v>
      </c>
      <c r="O133" s="394">
        <v>0</v>
      </c>
      <c r="P133" s="474">
        <f t="shared" si="73"/>
        <v>0</v>
      </c>
    </row>
    <row r="134" spans="2:16" ht="14.25" customHeight="1" x14ac:dyDescent="0.25">
      <c r="B134" s="497">
        <v>105</v>
      </c>
      <c r="C134" s="699" t="s">
        <v>389</v>
      </c>
      <c r="D134" s="703">
        <v>97</v>
      </c>
      <c r="E134" s="516">
        <v>2</v>
      </c>
      <c r="F134" s="195"/>
      <c r="G134" s="599">
        <f t="shared" si="68"/>
        <v>0</v>
      </c>
      <c r="H134" s="601">
        <v>0</v>
      </c>
      <c r="I134" s="600">
        <f t="shared" si="76"/>
        <v>0</v>
      </c>
      <c r="J134" s="464">
        <f t="shared" si="78"/>
        <v>0</v>
      </c>
      <c r="K134" s="464">
        <f t="shared" si="78"/>
        <v>0</v>
      </c>
      <c r="L134" s="464">
        <f t="shared" si="78"/>
        <v>0</v>
      </c>
      <c r="M134" s="464">
        <f t="shared" si="78"/>
        <v>0</v>
      </c>
      <c r="N134" s="464">
        <f t="shared" si="78"/>
        <v>0</v>
      </c>
      <c r="O134" s="394">
        <v>0</v>
      </c>
      <c r="P134" s="474">
        <f t="shared" si="73"/>
        <v>0</v>
      </c>
    </row>
    <row r="135" spans="2:16" ht="14.25" customHeight="1" x14ac:dyDescent="0.25">
      <c r="B135" s="497">
        <v>106</v>
      </c>
      <c r="C135" s="699" t="s">
        <v>390</v>
      </c>
      <c r="D135" s="703">
        <v>99</v>
      </c>
      <c r="E135" s="516">
        <v>1</v>
      </c>
      <c r="F135" s="195"/>
      <c r="G135" s="599">
        <f t="shared" si="68"/>
        <v>0</v>
      </c>
      <c r="H135" s="601">
        <v>0</v>
      </c>
      <c r="I135" s="600">
        <f t="shared" si="76"/>
        <v>0</v>
      </c>
      <c r="J135" s="464">
        <f t="shared" si="78"/>
        <v>0</v>
      </c>
      <c r="K135" s="464">
        <f t="shared" si="78"/>
        <v>0</v>
      </c>
      <c r="L135" s="464">
        <f t="shared" si="78"/>
        <v>0</v>
      </c>
      <c r="M135" s="464">
        <f t="shared" si="78"/>
        <v>0</v>
      </c>
      <c r="N135" s="464">
        <f t="shared" si="78"/>
        <v>0</v>
      </c>
      <c r="O135" s="394">
        <v>0</v>
      </c>
      <c r="P135" s="474">
        <f t="shared" si="73"/>
        <v>0</v>
      </c>
    </row>
    <row r="136" spans="2:16" ht="14.25" customHeight="1" x14ac:dyDescent="0.25">
      <c r="B136" s="497">
        <v>107</v>
      </c>
      <c r="C136" s="699" t="s">
        <v>391</v>
      </c>
      <c r="D136" s="703">
        <v>100</v>
      </c>
      <c r="E136" s="516">
        <v>1</v>
      </c>
      <c r="F136" s="195"/>
      <c r="G136" s="599">
        <f t="shared" si="68"/>
        <v>0</v>
      </c>
      <c r="H136" s="601">
        <v>0</v>
      </c>
      <c r="I136" s="600">
        <f t="shared" si="76"/>
        <v>0</v>
      </c>
      <c r="J136" s="464">
        <f t="shared" si="78"/>
        <v>0</v>
      </c>
      <c r="K136" s="464">
        <f t="shared" si="78"/>
        <v>0</v>
      </c>
      <c r="L136" s="464">
        <f t="shared" si="78"/>
        <v>0</v>
      </c>
      <c r="M136" s="464">
        <f t="shared" si="78"/>
        <v>0</v>
      </c>
      <c r="N136" s="464">
        <f t="shared" si="78"/>
        <v>0</v>
      </c>
      <c r="O136" s="394">
        <v>0</v>
      </c>
      <c r="P136" s="474">
        <f t="shared" si="73"/>
        <v>0</v>
      </c>
    </row>
    <row r="137" spans="2:16" ht="14.25" customHeight="1" x14ac:dyDescent="0.25">
      <c r="B137" s="497">
        <v>108</v>
      </c>
      <c r="C137" s="699" t="s">
        <v>392</v>
      </c>
      <c r="D137" s="703">
        <v>100</v>
      </c>
      <c r="E137" s="516">
        <v>1</v>
      </c>
      <c r="F137" s="195"/>
      <c r="G137" s="599">
        <f t="shared" si="68"/>
        <v>0</v>
      </c>
      <c r="H137" s="601">
        <v>0</v>
      </c>
      <c r="I137" s="600">
        <f t="shared" si="76"/>
        <v>0</v>
      </c>
      <c r="J137" s="464">
        <f t="shared" ref="J137:N146" si="79">I137*(1+$H137)</f>
        <v>0</v>
      </c>
      <c r="K137" s="464">
        <f t="shared" si="79"/>
        <v>0</v>
      </c>
      <c r="L137" s="464">
        <f t="shared" si="79"/>
        <v>0</v>
      </c>
      <c r="M137" s="464">
        <f t="shared" si="79"/>
        <v>0</v>
      </c>
      <c r="N137" s="464">
        <f t="shared" si="79"/>
        <v>0</v>
      </c>
      <c r="O137" s="394">
        <v>0</v>
      </c>
      <c r="P137" s="474">
        <f t="shared" si="73"/>
        <v>0</v>
      </c>
    </row>
    <row r="138" spans="2:16" ht="14.25" customHeight="1" x14ac:dyDescent="0.25">
      <c r="B138" s="497">
        <v>109</v>
      </c>
      <c r="C138" s="699" t="s">
        <v>393</v>
      </c>
      <c r="D138" s="703">
        <v>101</v>
      </c>
      <c r="E138" s="516">
        <v>1</v>
      </c>
      <c r="F138" s="195"/>
      <c r="G138" s="599">
        <f t="shared" si="68"/>
        <v>0</v>
      </c>
      <c r="H138" s="601">
        <v>0</v>
      </c>
      <c r="I138" s="600">
        <f t="shared" si="76"/>
        <v>0</v>
      </c>
      <c r="J138" s="464">
        <f t="shared" si="79"/>
        <v>0</v>
      </c>
      <c r="K138" s="464">
        <f t="shared" si="79"/>
        <v>0</v>
      </c>
      <c r="L138" s="464">
        <f t="shared" si="79"/>
        <v>0</v>
      </c>
      <c r="M138" s="464">
        <f t="shared" si="79"/>
        <v>0</v>
      </c>
      <c r="N138" s="464">
        <f t="shared" si="79"/>
        <v>0</v>
      </c>
      <c r="O138" s="394">
        <v>0</v>
      </c>
      <c r="P138" s="474">
        <f t="shared" si="73"/>
        <v>0</v>
      </c>
    </row>
    <row r="139" spans="2:16" ht="14.25" customHeight="1" x14ac:dyDescent="0.25">
      <c r="B139" s="497">
        <v>110</v>
      </c>
      <c r="C139" s="699" t="s">
        <v>394</v>
      </c>
      <c r="D139" s="703">
        <v>102</v>
      </c>
      <c r="E139" s="516">
        <v>1</v>
      </c>
      <c r="F139" s="195"/>
      <c r="G139" s="599">
        <f t="shared" si="68"/>
        <v>0</v>
      </c>
      <c r="H139" s="601">
        <v>0</v>
      </c>
      <c r="I139" s="600">
        <f t="shared" si="76"/>
        <v>0</v>
      </c>
      <c r="J139" s="464">
        <f t="shared" si="79"/>
        <v>0</v>
      </c>
      <c r="K139" s="464">
        <f t="shared" si="79"/>
        <v>0</v>
      </c>
      <c r="L139" s="464">
        <f t="shared" si="79"/>
        <v>0</v>
      </c>
      <c r="M139" s="464">
        <f t="shared" si="79"/>
        <v>0</v>
      </c>
      <c r="N139" s="464">
        <f t="shared" si="79"/>
        <v>0</v>
      </c>
      <c r="O139" s="394">
        <v>0</v>
      </c>
      <c r="P139" s="474">
        <f t="shared" si="73"/>
        <v>0</v>
      </c>
    </row>
    <row r="140" spans="2:16" ht="14.25" customHeight="1" x14ac:dyDescent="0.25">
      <c r="B140" s="497">
        <v>111</v>
      </c>
      <c r="C140" s="699" t="s">
        <v>395</v>
      </c>
      <c r="D140" s="703">
        <v>102</v>
      </c>
      <c r="E140" s="516">
        <v>1</v>
      </c>
      <c r="F140" s="195"/>
      <c r="G140" s="599">
        <f t="shared" si="68"/>
        <v>0</v>
      </c>
      <c r="H140" s="601">
        <v>0</v>
      </c>
      <c r="I140" s="600">
        <f t="shared" si="76"/>
        <v>0</v>
      </c>
      <c r="J140" s="464">
        <f t="shared" si="79"/>
        <v>0</v>
      </c>
      <c r="K140" s="464">
        <f t="shared" si="79"/>
        <v>0</v>
      </c>
      <c r="L140" s="464">
        <f t="shared" si="79"/>
        <v>0</v>
      </c>
      <c r="M140" s="464">
        <f t="shared" si="79"/>
        <v>0</v>
      </c>
      <c r="N140" s="464">
        <f t="shared" si="79"/>
        <v>0</v>
      </c>
      <c r="O140" s="394">
        <v>0</v>
      </c>
      <c r="P140" s="474">
        <f t="shared" si="73"/>
        <v>0</v>
      </c>
    </row>
    <row r="141" spans="2:16" ht="14.25" customHeight="1" x14ac:dyDescent="0.25">
      <c r="B141" s="497">
        <v>112</v>
      </c>
      <c r="C141" s="699" t="s">
        <v>396</v>
      </c>
      <c r="D141" s="703">
        <v>103</v>
      </c>
      <c r="E141" s="516">
        <v>1</v>
      </c>
      <c r="F141" s="195"/>
      <c r="G141" s="599">
        <f t="shared" si="68"/>
        <v>0</v>
      </c>
      <c r="H141" s="601">
        <v>0</v>
      </c>
      <c r="I141" s="600">
        <f t="shared" si="76"/>
        <v>0</v>
      </c>
      <c r="J141" s="464">
        <f t="shared" si="79"/>
        <v>0</v>
      </c>
      <c r="K141" s="464">
        <f t="shared" si="79"/>
        <v>0</v>
      </c>
      <c r="L141" s="464">
        <f t="shared" si="79"/>
        <v>0</v>
      </c>
      <c r="M141" s="464">
        <f t="shared" si="79"/>
        <v>0</v>
      </c>
      <c r="N141" s="464">
        <f t="shared" si="79"/>
        <v>0</v>
      </c>
      <c r="O141" s="394">
        <v>0</v>
      </c>
      <c r="P141" s="474">
        <f t="shared" ref="P141:P159" si="80">SUM(I141:O141)</f>
        <v>0</v>
      </c>
    </row>
    <row r="142" spans="2:16" ht="14.25" customHeight="1" x14ac:dyDescent="0.25">
      <c r="B142" s="497">
        <v>113</v>
      </c>
      <c r="C142" s="699" t="s">
        <v>397</v>
      </c>
      <c r="D142" s="703">
        <v>103</v>
      </c>
      <c r="E142" s="516">
        <v>1</v>
      </c>
      <c r="F142" s="195"/>
      <c r="G142" s="599">
        <f t="shared" si="68"/>
        <v>0</v>
      </c>
      <c r="H142" s="601">
        <v>0</v>
      </c>
      <c r="I142" s="600">
        <f t="shared" si="76"/>
        <v>0</v>
      </c>
      <c r="J142" s="464">
        <f t="shared" si="79"/>
        <v>0</v>
      </c>
      <c r="K142" s="464">
        <f t="shared" si="79"/>
        <v>0</v>
      </c>
      <c r="L142" s="464">
        <f t="shared" si="79"/>
        <v>0</v>
      </c>
      <c r="M142" s="464">
        <f t="shared" si="79"/>
        <v>0</v>
      </c>
      <c r="N142" s="464">
        <f t="shared" si="79"/>
        <v>0</v>
      </c>
      <c r="O142" s="394">
        <v>0</v>
      </c>
      <c r="P142" s="474">
        <f t="shared" si="80"/>
        <v>0</v>
      </c>
    </row>
    <row r="143" spans="2:16" ht="14.25" customHeight="1" x14ac:dyDescent="0.25">
      <c r="B143" s="497">
        <v>114</v>
      </c>
      <c r="C143" s="699" t="s">
        <v>398</v>
      </c>
      <c r="D143" s="703">
        <v>103</v>
      </c>
      <c r="E143" s="516">
        <v>1</v>
      </c>
      <c r="F143" s="195"/>
      <c r="G143" s="599">
        <f t="shared" si="68"/>
        <v>0</v>
      </c>
      <c r="H143" s="601">
        <v>0</v>
      </c>
      <c r="I143" s="600">
        <f t="shared" si="76"/>
        <v>0</v>
      </c>
      <c r="J143" s="464">
        <f t="shared" si="79"/>
        <v>0</v>
      </c>
      <c r="K143" s="464">
        <f t="shared" si="79"/>
        <v>0</v>
      </c>
      <c r="L143" s="464">
        <f t="shared" si="79"/>
        <v>0</v>
      </c>
      <c r="M143" s="464">
        <f t="shared" si="79"/>
        <v>0</v>
      </c>
      <c r="N143" s="464">
        <f t="shared" si="79"/>
        <v>0</v>
      </c>
      <c r="O143" s="394">
        <v>0</v>
      </c>
      <c r="P143" s="474">
        <f t="shared" si="80"/>
        <v>0</v>
      </c>
    </row>
    <row r="144" spans="2:16" ht="14.25" customHeight="1" x14ac:dyDescent="0.25">
      <c r="B144" s="497">
        <v>115</v>
      </c>
      <c r="C144" s="699" t="s">
        <v>399</v>
      </c>
      <c r="D144" s="703">
        <v>104</v>
      </c>
      <c r="E144" s="516">
        <v>1</v>
      </c>
      <c r="F144" s="195"/>
      <c r="G144" s="599">
        <f t="shared" si="68"/>
        <v>0</v>
      </c>
      <c r="H144" s="601">
        <v>0</v>
      </c>
      <c r="I144" s="600">
        <f t="shared" si="76"/>
        <v>0</v>
      </c>
      <c r="J144" s="464">
        <f t="shared" si="79"/>
        <v>0</v>
      </c>
      <c r="K144" s="464">
        <f t="shared" si="79"/>
        <v>0</v>
      </c>
      <c r="L144" s="464">
        <f t="shared" si="79"/>
        <v>0</v>
      </c>
      <c r="M144" s="464">
        <f t="shared" si="79"/>
        <v>0</v>
      </c>
      <c r="N144" s="464">
        <f t="shared" si="79"/>
        <v>0</v>
      </c>
      <c r="O144" s="394">
        <v>0</v>
      </c>
      <c r="P144" s="474">
        <f t="shared" si="80"/>
        <v>0</v>
      </c>
    </row>
    <row r="145" spans="2:16" ht="14.25" customHeight="1" x14ac:dyDescent="0.25">
      <c r="B145" s="497">
        <v>116</v>
      </c>
      <c r="C145" s="699" t="s">
        <v>400</v>
      </c>
      <c r="D145" s="712">
        <v>109</v>
      </c>
      <c r="E145" s="516">
        <v>13580</v>
      </c>
      <c r="F145" s="195"/>
      <c r="G145" s="599">
        <f t="shared" si="68"/>
        <v>0</v>
      </c>
      <c r="H145" s="601">
        <v>0</v>
      </c>
      <c r="I145" s="600">
        <f t="shared" si="76"/>
        <v>0</v>
      </c>
      <c r="J145" s="464">
        <f t="shared" si="79"/>
        <v>0</v>
      </c>
      <c r="K145" s="464">
        <f t="shared" si="79"/>
        <v>0</v>
      </c>
      <c r="L145" s="464">
        <f t="shared" si="79"/>
        <v>0</v>
      </c>
      <c r="M145" s="464">
        <f t="shared" si="79"/>
        <v>0</v>
      </c>
      <c r="N145" s="464">
        <f t="shared" si="79"/>
        <v>0</v>
      </c>
      <c r="O145" s="394">
        <v>0</v>
      </c>
      <c r="P145" s="474">
        <f t="shared" si="80"/>
        <v>0</v>
      </c>
    </row>
    <row r="146" spans="2:16" ht="14.25" customHeight="1" x14ac:dyDescent="0.25">
      <c r="B146" s="497">
        <v>117</v>
      </c>
      <c r="C146" s="699" t="s">
        <v>401</v>
      </c>
      <c r="D146" s="712">
        <v>110</v>
      </c>
      <c r="E146" s="516">
        <v>13580</v>
      </c>
      <c r="F146" s="195"/>
      <c r="G146" s="599">
        <f t="shared" ref="G146" si="81">E146*F146</f>
        <v>0</v>
      </c>
      <c r="H146" s="601">
        <v>0</v>
      </c>
      <c r="I146" s="600">
        <f t="shared" si="76"/>
        <v>0</v>
      </c>
      <c r="J146" s="464">
        <f t="shared" si="79"/>
        <v>0</v>
      </c>
      <c r="K146" s="464">
        <f t="shared" si="79"/>
        <v>0</v>
      </c>
      <c r="L146" s="464">
        <f t="shared" si="79"/>
        <v>0</v>
      </c>
      <c r="M146" s="464">
        <f t="shared" si="79"/>
        <v>0</v>
      </c>
      <c r="N146" s="464">
        <f t="shared" si="79"/>
        <v>0</v>
      </c>
      <c r="O146" s="394">
        <v>0</v>
      </c>
      <c r="P146" s="474">
        <f t="shared" si="80"/>
        <v>0</v>
      </c>
    </row>
    <row r="147" spans="2:16" ht="14.25" customHeight="1" x14ac:dyDescent="0.25">
      <c r="B147" s="497">
        <v>118</v>
      </c>
      <c r="C147" s="699" t="s">
        <v>402</v>
      </c>
      <c r="D147" s="712">
        <v>111</v>
      </c>
      <c r="E147" s="516">
        <v>40</v>
      </c>
      <c r="F147" s="195"/>
      <c r="G147" s="599">
        <f t="shared" si="68"/>
        <v>0</v>
      </c>
      <c r="H147" s="601">
        <v>0</v>
      </c>
      <c r="I147" s="600">
        <f t="shared" si="76"/>
        <v>0</v>
      </c>
      <c r="J147" s="464">
        <f t="shared" ref="J147:N156" si="82">I147*(1+$H147)</f>
        <v>0</v>
      </c>
      <c r="K147" s="464">
        <f t="shared" si="82"/>
        <v>0</v>
      </c>
      <c r="L147" s="464">
        <f t="shared" si="82"/>
        <v>0</v>
      </c>
      <c r="M147" s="464">
        <f t="shared" si="82"/>
        <v>0</v>
      </c>
      <c r="N147" s="464">
        <f t="shared" si="82"/>
        <v>0</v>
      </c>
      <c r="O147" s="394">
        <v>0</v>
      </c>
      <c r="P147" s="474">
        <f t="shared" si="80"/>
        <v>0</v>
      </c>
    </row>
    <row r="148" spans="2:16" ht="14.25" customHeight="1" x14ac:dyDescent="0.25">
      <c r="B148" s="497">
        <v>119</v>
      </c>
      <c r="C148" s="699" t="s">
        <v>403</v>
      </c>
      <c r="D148" s="703">
        <v>112</v>
      </c>
      <c r="E148" s="516">
        <v>1</v>
      </c>
      <c r="F148" s="195"/>
      <c r="G148" s="599">
        <f t="shared" si="68"/>
        <v>0</v>
      </c>
      <c r="H148" s="601">
        <v>0</v>
      </c>
      <c r="I148" s="600">
        <f t="shared" si="76"/>
        <v>0</v>
      </c>
      <c r="J148" s="464">
        <f t="shared" si="82"/>
        <v>0</v>
      </c>
      <c r="K148" s="464">
        <f t="shared" si="82"/>
        <v>0</v>
      </c>
      <c r="L148" s="464">
        <f t="shared" si="82"/>
        <v>0</v>
      </c>
      <c r="M148" s="464">
        <f t="shared" si="82"/>
        <v>0</v>
      </c>
      <c r="N148" s="464">
        <f t="shared" si="82"/>
        <v>0</v>
      </c>
      <c r="O148" s="394">
        <v>0</v>
      </c>
      <c r="P148" s="474">
        <f t="shared" si="80"/>
        <v>0</v>
      </c>
    </row>
    <row r="149" spans="2:16" ht="14.25" customHeight="1" x14ac:dyDescent="0.25">
      <c r="B149" s="497">
        <v>120</v>
      </c>
      <c r="C149" s="699" t="s">
        <v>404</v>
      </c>
      <c r="D149" s="712" t="s">
        <v>405</v>
      </c>
      <c r="E149" s="516">
        <v>211</v>
      </c>
      <c r="F149" s="195"/>
      <c r="G149" s="599">
        <f t="shared" si="68"/>
        <v>0</v>
      </c>
      <c r="H149" s="601">
        <v>0</v>
      </c>
      <c r="I149" s="600">
        <f t="shared" si="76"/>
        <v>0</v>
      </c>
      <c r="J149" s="464">
        <f t="shared" si="82"/>
        <v>0</v>
      </c>
      <c r="K149" s="464">
        <f t="shared" si="82"/>
        <v>0</v>
      </c>
      <c r="L149" s="464">
        <f t="shared" si="82"/>
        <v>0</v>
      </c>
      <c r="M149" s="464">
        <f t="shared" si="82"/>
        <v>0</v>
      </c>
      <c r="N149" s="464">
        <f t="shared" si="82"/>
        <v>0</v>
      </c>
      <c r="O149" s="394">
        <v>0</v>
      </c>
      <c r="P149" s="474">
        <f t="shared" si="80"/>
        <v>0</v>
      </c>
    </row>
    <row r="150" spans="2:16" ht="14.25" customHeight="1" x14ac:dyDescent="0.25">
      <c r="B150" s="497">
        <v>121</v>
      </c>
      <c r="C150" s="699" t="s">
        <v>406</v>
      </c>
      <c r="D150" s="712">
        <v>121</v>
      </c>
      <c r="E150" s="516">
        <v>1</v>
      </c>
      <c r="F150" s="195"/>
      <c r="G150" s="599">
        <f t="shared" si="68"/>
        <v>0</v>
      </c>
      <c r="H150" s="601">
        <v>0</v>
      </c>
      <c r="I150" s="600">
        <f t="shared" si="76"/>
        <v>0</v>
      </c>
      <c r="J150" s="464">
        <f t="shared" si="82"/>
        <v>0</v>
      </c>
      <c r="K150" s="464">
        <f t="shared" si="82"/>
        <v>0</v>
      </c>
      <c r="L150" s="464">
        <f t="shared" si="82"/>
        <v>0</v>
      </c>
      <c r="M150" s="464">
        <f t="shared" si="82"/>
        <v>0</v>
      </c>
      <c r="N150" s="464">
        <f t="shared" si="82"/>
        <v>0</v>
      </c>
      <c r="O150" s="394">
        <v>0</v>
      </c>
      <c r="P150" s="474">
        <f t="shared" si="80"/>
        <v>0</v>
      </c>
    </row>
    <row r="151" spans="2:16" ht="14.25" customHeight="1" x14ac:dyDescent="0.25">
      <c r="B151" s="497">
        <v>122</v>
      </c>
      <c r="C151" s="699" t="s">
        <v>407</v>
      </c>
      <c r="D151" s="712">
        <v>122</v>
      </c>
      <c r="E151" s="516">
        <v>1</v>
      </c>
      <c r="F151" s="195"/>
      <c r="G151" s="599">
        <f t="shared" si="68"/>
        <v>0</v>
      </c>
      <c r="H151" s="601">
        <v>0</v>
      </c>
      <c r="I151" s="600">
        <f t="shared" ref="I151:I182" si="83">$G151</f>
        <v>0</v>
      </c>
      <c r="J151" s="464">
        <f t="shared" si="82"/>
        <v>0</v>
      </c>
      <c r="K151" s="464">
        <f t="shared" si="82"/>
        <v>0</v>
      </c>
      <c r="L151" s="464">
        <f t="shared" si="82"/>
        <v>0</v>
      </c>
      <c r="M151" s="464">
        <f t="shared" si="82"/>
        <v>0</v>
      </c>
      <c r="N151" s="464">
        <f t="shared" si="82"/>
        <v>0</v>
      </c>
      <c r="O151" s="394">
        <v>0</v>
      </c>
      <c r="P151" s="474">
        <f t="shared" si="80"/>
        <v>0</v>
      </c>
    </row>
    <row r="152" spans="2:16" ht="14.25" customHeight="1" x14ac:dyDescent="0.25">
      <c r="B152" s="497">
        <v>123</v>
      </c>
      <c r="C152" s="699" t="s">
        <v>408</v>
      </c>
      <c r="D152" s="712">
        <v>123</v>
      </c>
      <c r="E152" s="516">
        <v>5</v>
      </c>
      <c r="F152" s="195"/>
      <c r="G152" s="599">
        <f t="shared" si="68"/>
        <v>0</v>
      </c>
      <c r="H152" s="601">
        <v>0</v>
      </c>
      <c r="I152" s="600">
        <f t="shared" si="83"/>
        <v>0</v>
      </c>
      <c r="J152" s="464">
        <f t="shared" si="82"/>
        <v>0</v>
      </c>
      <c r="K152" s="464">
        <f t="shared" si="82"/>
        <v>0</v>
      </c>
      <c r="L152" s="464">
        <f t="shared" si="82"/>
        <v>0</v>
      </c>
      <c r="M152" s="464">
        <f t="shared" si="82"/>
        <v>0</v>
      </c>
      <c r="N152" s="464">
        <f t="shared" si="82"/>
        <v>0</v>
      </c>
      <c r="O152" s="394">
        <v>0</v>
      </c>
      <c r="P152" s="474">
        <f t="shared" si="80"/>
        <v>0</v>
      </c>
    </row>
    <row r="153" spans="2:16" ht="14.25" customHeight="1" x14ac:dyDescent="0.25">
      <c r="B153" s="497">
        <v>124</v>
      </c>
      <c r="C153" s="699" t="s">
        <v>408</v>
      </c>
      <c r="D153" s="712">
        <v>124</v>
      </c>
      <c r="E153" s="516">
        <v>4</v>
      </c>
      <c r="F153" s="195"/>
      <c r="G153" s="599">
        <f t="shared" si="68"/>
        <v>0</v>
      </c>
      <c r="H153" s="601">
        <v>0</v>
      </c>
      <c r="I153" s="600">
        <f t="shared" si="83"/>
        <v>0</v>
      </c>
      <c r="J153" s="464">
        <f t="shared" si="82"/>
        <v>0</v>
      </c>
      <c r="K153" s="464">
        <f t="shared" si="82"/>
        <v>0</v>
      </c>
      <c r="L153" s="464">
        <f t="shared" si="82"/>
        <v>0</v>
      </c>
      <c r="M153" s="464">
        <f t="shared" si="82"/>
        <v>0</v>
      </c>
      <c r="N153" s="464">
        <f t="shared" si="82"/>
        <v>0</v>
      </c>
      <c r="O153" s="394">
        <v>0</v>
      </c>
      <c r="P153" s="474">
        <f t="shared" si="80"/>
        <v>0</v>
      </c>
    </row>
    <row r="154" spans="2:16" ht="14.25" customHeight="1" x14ac:dyDescent="0.25">
      <c r="B154" s="497">
        <v>125</v>
      </c>
      <c r="C154" s="699" t="s">
        <v>409</v>
      </c>
      <c r="D154" s="703">
        <v>143</v>
      </c>
      <c r="E154" s="516">
        <v>632</v>
      </c>
      <c r="F154" s="195"/>
      <c r="G154" s="599">
        <f t="shared" si="68"/>
        <v>0</v>
      </c>
      <c r="H154" s="601">
        <v>0</v>
      </c>
      <c r="I154" s="600">
        <f t="shared" si="83"/>
        <v>0</v>
      </c>
      <c r="J154" s="464">
        <f t="shared" si="82"/>
        <v>0</v>
      </c>
      <c r="K154" s="464">
        <f t="shared" si="82"/>
        <v>0</v>
      </c>
      <c r="L154" s="464">
        <f t="shared" si="82"/>
        <v>0</v>
      </c>
      <c r="M154" s="464">
        <f t="shared" si="82"/>
        <v>0</v>
      </c>
      <c r="N154" s="464">
        <f t="shared" si="82"/>
        <v>0</v>
      </c>
      <c r="O154" s="394">
        <v>0</v>
      </c>
      <c r="P154" s="474">
        <f t="shared" si="80"/>
        <v>0</v>
      </c>
    </row>
    <row r="155" spans="2:16" ht="14.25" customHeight="1" x14ac:dyDescent="0.25">
      <c r="B155" s="497">
        <v>126</v>
      </c>
      <c r="C155" s="699" t="s">
        <v>410</v>
      </c>
      <c r="D155" s="703">
        <v>144</v>
      </c>
      <c r="E155" s="516">
        <v>632</v>
      </c>
      <c r="F155" s="195"/>
      <c r="G155" s="599">
        <f t="shared" si="68"/>
        <v>0</v>
      </c>
      <c r="H155" s="601">
        <v>0</v>
      </c>
      <c r="I155" s="600">
        <f t="shared" si="83"/>
        <v>0</v>
      </c>
      <c r="J155" s="464">
        <f t="shared" si="82"/>
        <v>0</v>
      </c>
      <c r="K155" s="464">
        <f t="shared" si="82"/>
        <v>0</v>
      </c>
      <c r="L155" s="464">
        <f t="shared" si="82"/>
        <v>0</v>
      </c>
      <c r="M155" s="464">
        <f t="shared" si="82"/>
        <v>0</v>
      </c>
      <c r="N155" s="464">
        <f t="shared" si="82"/>
        <v>0</v>
      </c>
      <c r="O155" s="394">
        <v>0</v>
      </c>
      <c r="P155" s="474">
        <f t="shared" si="80"/>
        <v>0</v>
      </c>
    </row>
    <row r="156" spans="2:16" ht="14.25" customHeight="1" x14ac:dyDescent="0.25">
      <c r="B156" s="497">
        <v>127</v>
      </c>
      <c r="C156" s="699" t="s">
        <v>411</v>
      </c>
      <c r="D156" s="703">
        <v>145</v>
      </c>
      <c r="E156" s="516">
        <v>10</v>
      </c>
      <c r="F156" s="195"/>
      <c r="G156" s="599">
        <f t="shared" si="68"/>
        <v>0</v>
      </c>
      <c r="H156" s="601">
        <v>0</v>
      </c>
      <c r="I156" s="600">
        <f t="shared" si="83"/>
        <v>0</v>
      </c>
      <c r="J156" s="464">
        <f t="shared" si="82"/>
        <v>0</v>
      </c>
      <c r="K156" s="464">
        <f t="shared" si="82"/>
        <v>0</v>
      </c>
      <c r="L156" s="464">
        <f t="shared" si="82"/>
        <v>0</v>
      </c>
      <c r="M156" s="464">
        <f t="shared" si="82"/>
        <v>0</v>
      </c>
      <c r="N156" s="464">
        <f t="shared" si="82"/>
        <v>0</v>
      </c>
      <c r="O156" s="394">
        <v>0</v>
      </c>
      <c r="P156" s="474">
        <f t="shared" si="80"/>
        <v>0</v>
      </c>
    </row>
    <row r="157" spans="2:16" ht="14.25" customHeight="1" x14ac:dyDescent="0.25">
      <c r="B157" s="497">
        <v>128</v>
      </c>
      <c r="C157" s="699" t="s">
        <v>412</v>
      </c>
      <c r="D157" s="703">
        <v>146</v>
      </c>
      <c r="E157" s="516">
        <v>21</v>
      </c>
      <c r="F157" s="195"/>
      <c r="G157" s="599">
        <f t="shared" si="68"/>
        <v>0</v>
      </c>
      <c r="H157" s="601">
        <v>0</v>
      </c>
      <c r="I157" s="600">
        <f t="shared" si="83"/>
        <v>0</v>
      </c>
      <c r="J157" s="464">
        <f t="shared" ref="J157:N166" si="84">I157*(1+$H157)</f>
        <v>0</v>
      </c>
      <c r="K157" s="464">
        <f t="shared" si="84"/>
        <v>0</v>
      </c>
      <c r="L157" s="464">
        <f t="shared" si="84"/>
        <v>0</v>
      </c>
      <c r="M157" s="464">
        <f t="shared" si="84"/>
        <v>0</v>
      </c>
      <c r="N157" s="464">
        <f t="shared" si="84"/>
        <v>0</v>
      </c>
      <c r="O157" s="394">
        <v>0</v>
      </c>
      <c r="P157" s="474">
        <f t="shared" si="80"/>
        <v>0</v>
      </c>
    </row>
    <row r="158" spans="2:16" ht="14.25" customHeight="1" x14ac:dyDescent="0.25">
      <c r="B158" s="497">
        <v>129</v>
      </c>
      <c r="C158" s="699" t="s">
        <v>413</v>
      </c>
      <c r="D158" s="703">
        <v>147</v>
      </c>
      <c r="E158" s="516">
        <v>100</v>
      </c>
      <c r="F158" s="195"/>
      <c r="G158" s="599">
        <f t="shared" si="68"/>
        <v>0</v>
      </c>
      <c r="H158" s="601">
        <v>0</v>
      </c>
      <c r="I158" s="600">
        <f t="shared" si="83"/>
        <v>0</v>
      </c>
      <c r="J158" s="464">
        <f t="shared" si="84"/>
        <v>0</v>
      </c>
      <c r="K158" s="464">
        <f t="shared" si="84"/>
        <v>0</v>
      </c>
      <c r="L158" s="464">
        <f t="shared" si="84"/>
        <v>0</v>
      </c>
      <c r="M158" s="464">
        <f t="shared" si="84"/>
        <v>0</v>
      </c>
      <c r="N158" s="464">
        <f t="shared" si="84"/>
        <v>0</v>
      </c>
      <c r="O158" s="394">
        <v>0</v>
      </c>
      <c r="P158" s="474">
        <f t="shared" si="80"/>
        <v>0</v>
      </c>
    </row>
    <row r="159" spans="2:16" ht="14.25" customHeight="1" x14ac:dyDescent="0.25">
      <c r="B159" s="497">
        <v>130</v>
      </c>
      <c r="C159" s="699" t="s">
        <v>414</v>
      </c>
      <c r="D159" s="703">
        <v>148</v>
      </c>
      <c r="E159" s="516">
        <v>50</v>
      </c>
      <c r="F159" s="195"/>
      <c r="G159" s="599">
        <f t="shared" si="68"/>
        <v>0</v>
      </c>
      <c r="H159" s="601">
        <v>0</v>
      </c>
      <c r="I159" s="600">
        <f t="shared" si="83"/>
        <v>0</v>
      </c>
      <c r="J159" s="464">
        <f t="shared" si="84"/>
        <v>0</v>
      </c>
      <c r="K159" s="464">
        <f t="shared" si="84"/>
        <v>0</v>
      </c>
      <c r="L159" s="464">
        <f t="shared" si="84"/>
        <v>0</v>
      </c>
      <c r="M159" s="464">
        <f t="shared" si="84"/>
        <v>0</v>
      </c>
      <c r="N159" s="464">
        <f t="shared" si="84"/>
        <v>0</v>
      </c>
      <c r="O159" s="394">
        <v>0</v>
      </c>
      <c r="P159" s="474">
        <f t="shared" si="80"/>
        <v>0</v>
      </c>
    </row>
    <row r="160" spans="2:16" ht="14.25" customHeight="1" x14ac:dyDescent="0.25">
      <c r="B160" s="497">
        <v>131</v>
      </c>
      <c r="C160" s="699" t="s">
        <v>415</v>
      </c>
      <c r="D160" s="703">
        <v>149</v>
      </c>
      <c r="E160" s="516">
        <v>100</v>
      </c>
      <c r="F160" s="195"/>
      <c r="G160" s="599">
        <f t="shared" si="68"/>
        <v>0</v>
      </c>
      <c r="H160" s="601">
        <v>0</v>
      </c>
      <c r="I160" s="600">
        <f t="shared" si="83"/>
        <v>0</v>
      </c>
      <c r="J160" s="464">
        <f t="shared" si="84"/>
        <v>0</v>
      </c>
      <c r="K160" s="464">
        <f t="shared" si="84"/>
        <v>0</v>
      </c>
      <c r="L160" s="464">
        <f t="shared" si="84"/>
        <v>0</v>
      </c>
      <c r="M160" s="464">
        <f t="shared" si="84"/>
        <v>0</v>
      </c>
      <c r="N160" s="464">
        <f t="shared" si="84"/>
        <v>0</v>
      </c>
      <c r="O160" s="394">
        <v>0</v>
      </c>
      <c r="P160" s="474">
        <f t="shared" ref="P160:P223" si="85">SUM(I160:O160)</f>
        <v>0</v>
      </c>
    </row>
    <row r="161" spans="2:16" ht="14.25" customHeight="1" x14ac:dyDescent="0.25">
      <c r="B161" s="497">
        <v>132</v>
      </c>
      <c r="C161" s="699" t="s">
        <v>416</v>
      </c>
      <c r="D161" s="703">
        <v>150</v>
      </c>
      <c r="E161" s="516">
        <v>275</v>
      </c>
      <c r="F161" s="195"/>
      <c r="G161" s="599">
        <f t="shared" si="68"/>
        <v>0</v>
      </c>
      <c r="H161" s="601">
        <v>0</v>
      </c>
      <c r="I161" s="600">
        <f t="shared" si="83"/>
        <v>0</v>
      </c>
      <c r="J161" s="464">
        <f t="shared" si="84"/>
        <v>0</v>
      </c>
      <c r="K161" s="464">
        <f t="shared" si="84"/>
        <v>0</v>
      </c>
      <c r="L161" s="464">
        <f t="shared" si="84"/>
        <v>0</v>
      </c>
      <c r="M161" s="464">
        <f t="shared" si="84"/>
        <v>0</v>
      </c>
      <c r="N161" s="464">
        <f t="shared" si="84"/>
        <v>0</v>
      </c>
      <c r="O161" s="394">
        <v>0</v>
      </c>
      <c r="P161" s="474">
        <f t="shared" si="85"/>
        <v>0</v>
      </c>
    </row>
    <row r="162" spans="2:16" ht="14.25" customHeight="1" x14ac:dyDescent="0.25">
      <c r="B162" s="497">
        <v>133</v>
      </c>
      <c r="C162" s="699" t="s">
        <v>417</v>
      </c>
      <c r="D162" s="703">
        <v>151</v>
      </c>
      <c r="E162" s="516">
        <v>11</v>
      </c>
      <c r="F162" s="195"/>
      <c r="G162" s="599">
        <f t="shared" si="68"/>
        <v>0</v>
      </c>
      <c r="H162" s="601">
        <v>0</v>
      </c>
      <c r="I162" s="600">
        <f t="shared" si="83"/>
        <v>0</v>
      </c>
      <c r="J162" s="464">
        <f t="shared" si="84"/>
        <v>0</v>
      </c>
      <c r="K162" s="464">
        <f t="shared" si="84"/>
        <v>0</v>
      </c>
      <c r="L162" s="464">
        <f t="shared" si="84"/>
        <v>0</v>
      </c>
      <c r="M162" s="464">
        <f t="shared" si="84"/>
        <v>0</v>
      </c>
      <c r="N162" s="464">
        <f t="shared" si="84"/>
        <v>0</v>
      </c>
      <c r="O162" s="394">
        <v>0</v>
      </c>
      <c r="P162" s="474">
        <f t="shared" si="85"/>
        <v>0</v>
      </c>
    </row>
    <row r="163" spans="2:16" ht="14.25" customHeight="1" x14ac:dyDescent="0.25">
      <c r="B163" s="497">
        <v>134</v>
      </c>
      <c r="C163" s="699" t="s">
        <v>418</v>
      </c>
      <c r="D163" s="703">
        <v>152</v>
      </c>
      <c r="E163" s="516">
        <v>700</v>
      </c>
      <c r="F163" s="195"/>
      <c r="G163" s="599">
        <f t="shared" ref="G163:G238" si="86">E163*F163</f>
        <v>0</v>
      </c>
      <c r="H163" s="601">
        <v>0</v>
      </c>
      <c r="I163" s="600">
        <f t="shared" si="83"/>
        <v>0</v>
      </c>
      <c r="J163" s="464">
        <f t="shared" si="84"/>
        <v>0</v>
      </c>
      <c r="K163" s="464">
        <f t="shared" si="84"/>
        <v>0</v>
      </c>
      <c r="L163" s="464">
        <f t="shared" si="84"/>
        <v>0</v>
      </c>
      <c r="M163" s="464">
        <f t="shared" si="84"/>
        <v>0</v>
      </c>
      <c r="N163" s="464">
        <f t="shared" si="84"/>
        <v>0</v>
      </c>
      <c r="O163" s="394">
        <v>0</v>
      </c>
      <c r="P163" s="474">
        <f t="shared" si="85"/>
        <v>0</v>
      </c>
    </row>
    <row r="164" spans="2:16" ht="14.25" customHeight="1" x14ac:dyDescent="0.25">
      <c r="B164" s="497">
        <v>135</v>
      </c>
      <c r="C164" s="699" t="s">
        <v>419</v>
      </c>
      <c r="D164" s="703">
        <v>153</v>
      </c>
      <c r="E164" s="516">
        <v>11100</v>
      </c>
      <c r="F164" s="195"/>
      <c r="G164" s="599">
        <f t="shared" si="86"/>
        <v>0</v>
      </c>
      <c r="H164" s="601">
        <v>0</v>
      </c>
      <c r="I164" s="600">
        <f t="shared" si="83"/>
        <v>0</v>
      </c>
      <c r="J164" s="464">
        <f t="shared" si="84"/>
        <v>0</v>
      </c>
      <c r="K164" s="464">
        <f t="shared" si="84"/>
        <v>0</v>
      </c>
      <c r="L164" s="464">
        <f t="shared" si="84"/>
        <v>0</v>
      </c>
      <c r="M164" s="464">
        <f t="shared" si="84"/>
        <v>0</v>
      </c>
      <c r="N164" s="464">
        <f t="shared" si="84"/>
        <v>0</v>
      </c>
      <c r="O164" s="394">
        <v>0</v>
      </c>
      <c r="P164" s="474">
        <f t="shared" si="85"/>
        <v>0</v>
      </c>
    </row>
    <row r="165" spans="2:16" ht="14.25" customHeight="1" x14ac:dyDescent="0.25">
      <c r="B165" s="497">
        <v>136</v>
      </c>
      <c r="C165" s="699" t="s">
        <v>420</v>
      </c>
      <c r="D165" s="703">
        <v>154</v>
      </c>
      <c r="E165" s="516">
        <v>2</v>
      </c>
      <c r="F165" s="195"/>
      <c r="G165" s="599">
        <f t="shared" si="86"/>
        <v>0</v>
      </c>
      <c r="H165" s="601">
        <v>0</v>
      </c>
      <c r="I165" s="600">
        <f t="shared" si="83"/>
        <v>0</v>
      </c>
      <c r="J165" s="464">
        <f t="shared" si="84"/>
        <v>0</v>
      </c>
      <c r="K165" s="464">
        <f t="shared" si="84"/>
        <v>0</v>
      </c>
      <c r="L165" s="464">
        <f t="shared" si="84"/>
        <v>0</v>
      </c>
      <c r="M165" s="464">
        <f t="shared" si="84"/>
        <v>0</v>
      </c>
      <c r="N165" s="464">
        <f t="shared" si="84"/>
        <v>0</v>
      </c>
      <c r="O165" s="394">
        <v>0</v>
      </c>
      <c r="P165" s="474">
        <f t="shared" si="85"/>
        <v>0</v>
      </c>
    </row>
    <row r="166" spans="2:16" ht="14.25" customHeight="1" x14ac:dyDescent="0.25">
      <c r="B166" s="497">
        <v>137</v>
      </c>
      <c r="C166" s="699" t="s">
        <v>421</v>
      </c>
      <c r="D166" s="703">
        <v>155</v>
      </c>
      <c r="E166" s="516">
        <v>8</v>
      </c>
      <c r="F166" s="195"/>
      <c r="G166" s="599">
        <f t="shared" si="86"/>
        <v>0</v>
      </c>
      <c r="H166" s="601">
        <v>0</v>
      </c>
      <c r="I166" s="600">
        <f t="shared" si="83"/>
        <v>0</v>
      </c>
      <c r="J166" s="464">
        <f t="shared" si="84"/>
        <v>0</v>
      </c>
      <c r="K166" s="464">
        <f t="shared" si="84"/>
        <v>0</v>
      </c>
      <c r="L166" s="464">
        <f t="shared" si="84"/>
        <v>0</v>
      </c>
      <c r="M166" s="464">
        <f t="shared" si="84"/>
        <v>0</v>
      </c>
      <c r="N166" s="464">
        <f t="shared" si="84"/>
        <v>0</v>
      </c>
      <c r="O166" s="394">
        <v>0</v>
      </c>
      <c r="P166" s="474">
        <f t="shared" si="85"/>
        <v>0</v>
      </c>
    </row>
    <row r="167" spans="2:16" ht="14.25" customHeight="1" x14ac:dyDescent="0.25">
      <c r="B167" s="497">
        <v>138</v>
      </c>
      <c r="C167" s="699" t="s">
        <v>422</v>
      </c>
      <c r="D167" s="703">
        <v>156</v>
      </c>
      <c r="E167" s="516">
        <v>501</v>
      </c>
      <c r="F167" s="195"/>
      <c r="G167" s="599">
        <f t="shared" si="86"/>
        <v>0</v>
      </c>
      <c r="H167" s="601">
        <v>0</v>
      </c>
      <c r="I167" s="600">
        <f t="shared" si="83"/>
        <v>0</v>
      </c>
      <c r="J167" s="464">
        <f t="shared" ref="J167:N176" si="87">I167*(1+$H167)</f>
        <v>0</v>
      </c>
      <c r="K167" s="464">
        <f t="shared" si="87"/>
        <v>0</v>
      </c>
      <c r="L167" s="464">
        <f t="shared" si="87"/>
        <v>0</v>
      </c>
      <c r="M167" s="464">
        <f t="shared" si="87"/>
        <v>0</v>
      </c>
      <c r="N167" s="464">
        <f t="shared" si="87"/>
        <v>0</v>
      </c>
      <c r="O167" s="394">
        <v>0</v>
      </c>
      <c r="P167" s="474">
        <f t="shared" si="85"/>
        <v>0</v>
      </c>
    </row>
    <row r="168" spans="2:16" ht="14.25" customHeight="1" x14ac:dyDescent="0.25">
      <c r="B168" s="497">
        <v>139</v>
      </c>
      <c r="C168" s="699" t="s">
        <v>423</v>
      </c>
      <c r="D168" s="703">
        <v>157</v>
      </c>
      <c r="E168" s="516">
        <v>292</v>
      </c>
      <c r="F168" s="195"/>
      <c r="G168" s="599">
        <f t="shared" si="86"/>
        <v>0</v>
      </c>
      <c r="H168" s="601">
        <v>0</v>
      </c>
      <c r="I168" s="600">
        <f t="shared" si="83"/>
        <v>0</v>
      </c>
      <c r="J168" s="464">
        <f t="shared" si="87"/>
        <v>0</v>
      </c>
      <c r="K168" s="464">
        <f t="shared" si="87"/>
        <v>0</v>
      </c>
      <c r="L168" s="464">
        <f t="shared" si="87"/>
        <v>0</v>
      </c>
      <c r="M168" s="464">
        <f t="shared" si="87"/>
        <v>0</v>
      </c>
      <c r="N168" s="464">
        <f t="shared" si="87"/>
        <v>0</v>
      </c>
      <c r="O168" s="394">
        <v>0</v>
      </c>
      <c r="P168" s="474">
        <f t="shared" si="85"/>
        <v>0</v>
      </c>
    </row>
    <row r="169" spans="2:16" ht="14.25" customHeight="1" x14ac:dyDescent="0.25">
      <c r="B169" s="497">
        <v>140</v>
      </c>
      <c r="C169" s="699" t="s">
        <v>424</v>
      </c>
      <c r="D169" s="703">
        <v>158</v>
      </c>
      <c r="E169" s="516">
        <v>2</v>
      </c>
      <c r="F169" s="195"/>
      <c r="G169" s="599">
        <f t="shared" si="86"/>
        <v>0</v>
      </c>
      <c r="H169" s="601">
        <v>0</v>
      </c>
      <c r="I169" s="600">
        <f t="shared" si="83"/>
        <v>0</v>
      </c>
      <c r="J169" s="464">
        <f t="shared" si="87"/>
        <v>0</v>
      </c>
      <c r="K169" s="464">
        <f t="shared" si="87"/>
        <v>0</v>
      </c>
      <c r="L169" s="464">
        <f t="shared" si="87"/>
        <v>0</v>
      </c>
      <c r="M169" s="464">
        <f t="shared" si="87"/>
        <v>0</v>
      </c>
      <c r="N169" s="464">
        <f t="shared" si="87"/>
        <v>0</v>
      </c>
      <c r="O169" s="394">
        <v>0</v>
      </c>
      <c r="P169" s="474">
        <f t="shared" si="85"/>
        <v>0</v>
      </c>
    </row>
    <row r="170" spans="2:16" ht="14.25" customHeight="1" x14ac:dyDescent="0.25">
      <c r="B170" s="497">
        <v>141</v>
      </c>
      <c r="C170" s="699" t="s">
        <v>425</v>
      </c>
      <c r="D170" s="703">
        <v>159</v>
      </c>
      <c r="E170" s="516">
        <v>665</v>
      </c>
      <c r="F170" s="195"/>
      <c r="G170" s="599">
        <f t="shared" si="86"/>
        <v>0</v>
      </c>
      <c r="H170" s="601">
        <v>0</v>
      </c>
      <c r="I170" s="600">
        <f t="shared" si="83"/>
        <v>0</v>
      </c>
      <c r="J170" s="464">
        <f t="shared" si="87"/>
        <v>0</v>
      </c>
      <c r="K170" s="464">
        <f t="shared" si="87"/>
        <v>0</v>
      </c>
      <c r="L170" s="464">
        <f t="shared" si="87"/>
        <v>0</v>
      </c>
      <c r="M170" s="464">
        <f t="shared" si="87"/>
        <v>0</v>
      </c>
      <c r="N170" s="464">
        <f t="shared" si="87"/>
        <v>0</v>
      </c>
      <c r="O170" s="394">
        <v>0</v>
      </c>
      <c r="P170" s="474">
        <f t="shared" si="85"/>
        <v>0</v>
      </c>
    </row>
    <row r="171" spans="2:16" ht="14.25" customHeight="1" x14ac:dyDescent="0.25">
      <c r="B171" s="497">
        <v>142</v>
      </c>
      <c r="C171" s="699" t="s">
        <v>425</v>
      </c>
      <c r="D171" s="703">
        <v>160</v>
      </c>
      <c r="E171" s="516">
        <v>2335</v>
      </c>
      <c r="F171" s="195"/>
      <c r="G171" s="599">
        <f t="shared" si="86"/>
        <v>0</v>
      </c>
      <c r="H171" s="601">
        <v>0</v>
      </c>
      <c r="I171" s="600">
        <f t="shared" si="83"/>
        <v>0</v>
      </c>
      <c r="J171" s="464">
        <f t="shared" si="87"/>
        <v>0</v>
      </c>
      <c r="K171" s="464">
        <f t="shared" si="87"/>
        <v>0</v>
      </c>
      <c r="L171" s="464">
        <f t="shared" si="87"/>
        <v>0</v>
      </c>
      <c r="M171" s="464">
        <f t="shared" si="87"/>
        <v>0</v>
      </c>
      <c r="N171" s="464">
        <f t="shared" si="87"/>
        <v>0</v>
      </c>
      <c r="O171" s="394">
        <v>0</v>
      </c>
      <c r="P171" s="474">
        <f t="shared" si="85"/>
        <v>0</v>
      </c>
    </row>
    <row r="172" spans="2:16" ht="14.25" customHeight="1" x14ac:dyDescent="0.25">
      <c r="B172" s="497">
        <v>143</v>
      </c>
      <c r="C172" s="699" t="s">
        <v>426</v>
      </c>
      <c r="D172" s="703">
        <v>161</v>
      </c>
      <c r="E172" s="516">
        <v>1</v>
      </c>
      <c r="F172" s="195"/>
      <c r="G172" s="599">
        <f t="shared" si="86"/>
        <v>0</v>
      </c>
      <c r="H172" s="601">
        <v>0</v>
      </c>
      <c r="I172" s="600">
        <f t="shared" si="83"/>
        <v>0</v>
      </c>
      <c r="J172" s="464">
        <f t="shared" si="87"/>
        <v>0</v>
      </c>
      <c r="K172" s="464">
        <f t="shared" si="87"/>
        <v>0</v>
      </c>
      <c r="L172" s="464">
        <f t="shared" si="87"/>
        <v>0</v>
      </c>
      <c r="M172" s="464">
        <f t="shared" si="87"/>
        <v>0</v>
      </c>
      <c r="N172" s="464">
        <f t="shared" si="87"/>
        <v>0</v>
      </c>
      <c r="O172" s="394">
        <v>0</v>
      </c>
      <c r="P172" s="474">
        <f t="shared" si="85"/>
        <v>0</v>
      </c>
    </row>
    <row r="173" spans="2:16" ht="42.75" customHeight="1" x14ac:dyDescent="0.25">
      <c r="B173" s="497">
        <v>144</v>
      </c>
      <c r="C173" s="699" t="s">
        <v>427</v>
      </c>
      <c r="D173" s="712" t="s">
        <v>428</v>
      </c>
      <c r="E173" s="516">
        <v>1</v>
      </c>
      <c r="F173" s="195"/>
      <c r="G173" s="599">
        <f t="shared" ref="G173" si="88">E173*F173</f>
        <v>0</v>
      </c>
      <c r="H173" s="601">
        <v>0</v>
      </c>
      <c r="I173" s="600">
        <f t="shared" si="83"/>
        <v>0</v>
      </c>
      <c r="J173" s="464">
        <f t="shared" si="87"/>
        <v>0</v>
      </c>
      <c r="K173" s="464">
        <f t="shared" si="87"/>
        <v>0</v>
      </c>
      <c r="L173" s="464">
        <f t="shared" si="87"/>
        <v>0</v>
      </c>
      <c r="M173" s="464">
        <f t="shared" si="87"/>
        <v>0</v>
      </c>
      <c r="N173" s="464">
        <f t="shared" si="87"/>
        <v>0</v>
      </c>
      <c r="O173" s="394">
        <v>0</v>
      </c>
      <c r="P173" s="474">
        <f>SUM(I173:O173)</f>
        <v>0</v>
      </c>
    </row>
    <row r="174" spans="2:16" ht="14.25" customHeight="1" x14ac:dyDescent="0.25">
      <c r="B174" s="497">
        <v>145</v>
      </c>
      <c r="C174" s="699" t="s">
        <v>429</v>
      </c>
      <c r="D174" s="703">
        <v>165</v>
      </c>
      <c r="E174" s="516">
        <v>100</v>
      </c>
      <c r="F174" s="195"/>
      <c r="G174" s="599">
        <f t="shared" si="86"/>
        <v>0</v>
      </c>
      <c r="H174" s="601">
        <v>0</v>
      </c>
      <c r="I174" s="600">
        <f t="shared" si="83"/>
        <v>0</v>
      </c>
      <c r="J174" s="464">
        <f t="shared" si="87"/>
        <v>0</v>
      </c>
      <c r="K174" s="464">
        <f t="shared" si="87"/>
        <v>0</v>
      </c>
      <c r="L174" s="464">
        <f t="shared" si="87"/>
        <v>0</v>
      </c>
      <c r="M174" s="464">
        <f t="shared" si="87"/>
        <v>0</v>
      </c>
      <c r="N174" s="464">
        <f t="shared" si="87"/>
        <v>0</v>
      </c>
      <c r="O174" s="394">
        <v>0</v>
      </c>
      <c r="P174" s="474">
        <f t="shared" si="85"/>
        <v>0</v>
      </c>
    </row>
    <row r="175" spans="2:16" ht="14.25" customHeight="1" x14ac:dyDescent="0.25">
      <c r="B175" s="497">
        <v>146</v>
      </c>
      <c r="C175" s="699" t="s">
        <v>430</v>
      </c>
      <c r="D175" s="712">
        <v>166</v>
      </c>
      <c r="E175" s="516">
        <v>2000</v>
      </c>
      <c r="F175" s="195"/>
      <c r="G175" s="599">
        <f t="shared" si="86"/>
        <v>0</v>
      </c>
      <c r="H175" s="601">
        <v>0</v>
      </c>
      <c r="I175" s="600">
        <f t="shared" si="83"/>
        <v>0</v>
      </c>
      <c r="J175" s="464">
        <f t="shared" si="87"/>
        <v>0</v>
      </c>
      <c r="K175" s="464">
        <f t="shared" si="87"/>
        <v>0</v>
      </c>
      <c r="L175" s="464">
        <f t="shared" si="87"/>
        <v>0</v>
      </c>
      <c r="M175" s="464">
        <f t="shared" si="87"/>
        <v>0</v>
      </c>
      <c r="N175" s="464">
        <f t="shared" si="87"/>
        <v>0</v>
      </c>
      <c r="O175" s="394">
        <v>0</v>
      </c>
      <c r="P175" s="474">
        <f t="shared" si="85"/>
        <v>0</v>
      </c>
    </row>
    <row r="176" spans="2:16" ht="14.25" customHeight="1" x14ac:dyDescent="0.25">
      <c r="B176" s="497">
        <v>147</v>
      </c>
      <c r="C176" s="699" t="s">
        <v>431</v>
      </c>
      <c r="D176" s="703">
        <v>167</v>
      </c>
      <c r="E176" s="516">
        <v>60000000</v>
      </c>
      <c r="F176" s="195"/>
      <c r="G176" s="599">
        <f t="shared" si="86"/>
        <v>0</v>
      </c>
      <c r="H176" s="601">
        <v>0</v>
      </c>
      <c r="I176" s="600">
        <f t="shared" si="83"/>
        <v>0</v>
      </c>
      <c r="J176" s="464">
        <f t="shared" si="87"/>
        <v>0</v>
      </c>
      <c r="K176" s="464">
        <f t="shared" si="87"/>
        <v>0</v>
      </c>
      <c r="L176" s="464">
        <f t="shared" si="87"/>
        <v>0</v>
      </c>
      <c r="M176" s="464">
        <f t="shared" si="87"/>
        <v>0</v>
      </c>
      <c r="N176" s="464">
        <f t="shared" si="87"/>
        <v>0</v>
      </c>
      <c r="O176" s="394">
        <v>0</v>
      </c>
      <c r="P176" s="474">
        <f t="shared" si="85"/>
        <v>0</v>
      </c>
    </row>
    <row r="177" spans="2:16" ht="14.25" customHeight="1" x14ac:dyDescent="0.25">
      <c r="B177" s="497">
        <v>148</v>
      </c>
      <c r="C177" s="699" t="s">
        <v>432</v>
      </c>
      <c r="D177" s="703">
        <v>168</v>
      </c>
      <c r="E177" s="516">
        <v>95</v>
      </c>
      <c r="F177" s="195"/>
      <c r="G177" s="599">
        <f t="shared" si="86"/>
        <v>0</v>
      </c>
      <c r="H177" s="601">
        <v>0</v>
      </c>
      <c r="I177" s="600">
        <f t="shared" si="83"/>
        <v>0</v>
      </c>
      <c r="J177" s="464">
        <f t="shared" ref="J177:N186" si="89">I177*(1+$H177)</f>
        <v>0</v>
      </c>
      <c r="K177" s="464">
        <f t="shared" si="89"/>
        <v>0</v>
      </c>
      <c r="L177" s="464">
        <f t="shared" si="89"/>
        <v>0</v>
      </c>
      <c r="M177" s="464">
        <f t="shared" si="89"/>
        <v>0</v>
      </c>
      <c r="N177" s="464">
        <f t="shared" si="89"/>
        <v>0</v>
      </c>
      <c r="O177" s="394">
        <v>0</v>
      </c>
      <c r="P177" s="474">
        <f t="shared" si="85"/>
        <v>0</v>
      </c>
    </row>
    <row r="178" spans="2:16" ht="14.25" customHeight="1" x14ac:dyDescent="0.25">
      <c r="B178" s="497">
        <v>149</v>
      </c>
      <c r="C178" s="699" t="s">
        <v>433</v>
      </c>
      <c r="D178" s="703">
        <v>169</v>
      </c>
      <c r="E178" s="516">
        <v>105</v>
      </c>
      <c r="F178" s="195"/>
      <c r="G178" s="599">
        <f t="shared" si="86"/>
        <v>0</v>
      </c>
      <c r="H178" s="601">
        <v>0</v>
      </c>
      <c r="I178" s="600">
        <f t="shared" si="83"/>
        <v>0</v>
      </c>
      <c r="J178" s="464">
        <f t="shared" si="89"/>
        <v>0</v>
      </c>
      <c r="K178" s="464">
        <f t="shared" si="89"/>
        <v>0</v>
      </c>
      <c r="L178" s="464">
        <f t="shared" si="89"/>
        <v>0</v>
      </c>
      <c r="M178" s="464">
        <f t="shared" si="89"/>
        <v>0</v>
      </c>
      <c r="N178" s="464">
        <f t="shared" si="89"/>
        <v>0</v>
      </c>
      <c r="O178" s="394">
        <v>0</v>
      </c>
      <c r="P178" s="474">
        <f t="shared" si="85"/>
        <v>0</v>
      </c>
    </row>
    <row r="179" spans="2:16" ht="14.25" customHeight="1" x14ac:dyDescent="0.25">
      <c r="B179" s="497">
        <v>150</v>
      </c>
      <c r="C179" s="699" t="s">
        <v>434</v>
      </c>
      <c r="D179" s="703">
        <v>170</v>
      </c>
      <c r="E179" s="516">
        <v>500</v>
      </c>
      <c r="F179" s="195"/>
      <c r="G179" s="599">
        <f t="shared" si="86"/>
        <v>0</v>
      </c>
      <c r="H179" s="601">
        <v>0</v>
      </c>
      <c r="I179" s="600">
        <f t="shared" si="83"/>
        <v>0</v>
      </c>
      <c r="J179" s="464">
        <f t="shared" si="89"/>
        <v>0</v>
      </c>
      <c r="K179" s="464">
        <f t="shared" si="89"/>
        <v>0</v>
      </c>
      <c r="L179" s="464">
        <f t="shared" si="89"/>
        <v>0</v>
      </c>
      <c r="M179" s="464">
        <f t="shared" si="89"/>
        <v>0</v>
      </c>
      <c r="N179" s="464">
        <f t="shared" si="89"/>
        <v>0</v>
      </c>
      <c r="O179" s="394">
        <v>0</v>
      </c>
      <c r="P179" s="474">
        <f t="shared" si="85"/>
        <v>0</v>
      </c>
    </row>
    <row r="180" spans="2:16" ht="14.25" customHeight="1" x14ac:dyDescent="0.25">
      <c r="B180" s="497">
        <v>151</v>
      </c>
      <c r="C180" s="699" t="s">
        <v>435</v>
      </c>
      <c r="D180" s="703">
        <v>171</v>
      </c>
      <c r="E180" s="516">
        <v>1</v>
      </c>
      <c r="F180" s="195"/>
      <c r="G180" s="599">
        <f t="shared" ref="G180" si="90">E180*F180</f>
        <v>0</v>
      </c>
      <c r="H180" s="601">
        <v>0</v>
      </c>
      <c r="I180" s="600">
        <f t="shared" si="83"/>
        <v>0</v>
      </c>
      <c r="J180" s="464">
        <f t="shared" si="89"/>
        <v>0</v>
      </c>
      <c r="K180" s="464">
        <f t="shared" si="89"/>
        <v>0</v>
      </c>
      <c r="L180" s="464">
        <f t="shared" si="89"/>
        <v>0</v>
      </c>
      <c r="M180" s="464">
        <f t="shared" si="89"/>
        <v>0</v>
      </c>
      <c r="N180" s="464">
        <f t="shared" si="89"/>
        <v>0</v>
      </c>
      <c r="O180" s="394">
        <v>0</v>
      </c>
      <c r="P180" s="474">
        <f t="shared" ref="P180" si="91">SUM(I180:O180)</f>
        <v>0</v>
      </c>
    </row>
    <row r="181" spans="2:16" ht="14.25" customHeight="1" x14ac:dyDescent="0.25">
      <c r="B181" s="497">
        <v>152</v>
      </c>
      <c r="C181" s="699" t="s">
        <v>436</v>
      </c>
      <c r="D181" s="703">
        <v>172</v>
      </c>
      <c r="E181" s="516">
        <v>1</v>
      </c>
      <c r="F181" s="195"/>
      <c r="G181" s="599">
        <f t="shared" si="86"/>
        <v>0</v>
      </c>
      <c r="H181" s="601">
        <v>0</v>
      </c>
      <c r="I181" s="600">
        <f t="shared" si="83"/>
        <v>0</v>
      </c>
      <c r="J181" s="464">
        <f t="shared" si="89"/>
        <v>0</v>
      </c>
      <c r="K181" s="464">
        <f t="shared" si="89"/>
        <v>0</v>
      </c>
      <c r="L181" s="464">
        <f t="shared" si="89"/>
        <v>0</v>
      </c>
      <c r="M181" s="464">
        <f t="shared" si="89"/>
        <v>0</v>
      </c>
      <c r="N181" s="464">
        <f t="shared" si="89"/>
        <v>0</v>
      </c>
      <c r="O181" s="394">
        <v>0</v>
      </c>
      <c r="P181" s="474">
        <f t="shared" si="85"/>
        <v>0</v>
      </c>
    </row>
    <row r="182" spans="2:16" ht="14.25" customHeight="1" x14ac:dyDescent="0.25">
      <c r="B182" s="497">
        <v>153</v>
      </c>
      <c r="C182" s="699" t="s">
        <v>437</v>
      </c>
      <c r="D182" s="703">
        <v>173</v>
      </c>
      <c r="E182" s="516">
        <v>6</v>
      </c>
      <c r="F182" s="195"/>
      <c r="G182" s="599">
        <f t="shared" si="86"/>
        <v>0</v>
      </c>
      <c r="H182" s="601">
        <v>0</v>
      </c>
      <c r="I182" s="600">
        <f t="shared" si="83"/>
        <v>0</v>
      </c>
      <c r="J182" s="464">
        <f t="shared" si="89"/>
        <v>0</v>
      </c>
      <c r="K182" s="464">
        <f t="shared" si="89"/>
        <v>0</v>
      </c>
      <c r="L182" s="464">
        <f t="shared" si="89"/>
        <v>0</v>
      </c>
      <c r="M182" s="464">
        <f t="shared" si="89"/>
        <v>0</v>
      </c>
      <c r="N182" s="464">
        <f t="shared" si="89"/>
        <v>0</v>
      </c>
      <c r="O182" s="394">
        <v>0</v>
      </c>
      <c r="P182" s="474">
        <f t="shared" si="85"/>
        <v>0</v>
      </c>
    </row>
    <row r="183" spans="2:16" ht="14.25" customHeight="1" x14ac:dyDescent="0.25">
      <c r="B183" s="497">
        <v>154</v>
      </c>
      <c r="C183" s="699" t="s">
        <v>438</v>
      </c>
      <c r="D183" s="703">
        <v>174</v>
      </c>
      <c r="E183" s="516">
        <v>1</v>
      </c>
      <c r="F183" s="195"/>
      <c r="G183" s="599">
        <f t="shared" ref="G183" si="92">E183*F183</f>
        <v>0</v>
      </c>
      <c r="H183" s="601">
        <v>0</v>
      </c>
      <c r="I183" s="600">
        <f t="shared" ref="I183:I214" si="93">$G183</f>
        <v>0</v>
      </c>
      <c r="J183" s="464">
        <f t="shared" si="89"/>
        <v>0</v>
      </c>
      <c r="K183" s="464">
        <f t="shared" si="89"/>
        <v>0</v>
      </c>
      <c r="L183" s="464">
        <f t="shared" si="89"/>
        <v>0</v>
      </c>
      <c r="M183" s="464">
        <f t="shared" si="89"/>
        <v>0</v>
      </c>
      <c r="N183" s="464">
        <f t="shared" si="89"/>
        <v>0</v>
      </c>
      <c r="O183" s="394">
        <v>0</v>
      </c>
      <c r="P183" s="474">
        <f t="shared" ref="P183" si="94">SUM(I183:O183)</f>
        <v>0</v>
      </c>
    </row>
    <row r="184" spans="2:16" ht="14.25" customHeight="1" x14ac:dyDescent="0.25">
      <c r="B184" s="497">
        <v>155</v>
      </c>
      <c r="C184" s="699" t="s">
        <v>439</v>
      </c>
      <c r="D184" s="703">
        <v>175</v>
      </c>
      <c r="E184" s="516">
        <v>1</v>
      </c>
      <c r="F184" s="195"/>
      <c r="G184" s="599">
        <f t="shared" si="86"/>
        <v>0</v>
      </c>
      <c r="H184" s="601">
        <v>0</v>
      </c>
      <c r="I184" s="600">
        <f t="shared" si="93"/>
        <v>0</v>
      </c>
      <c r="J184" s="464">
        <f t="shared" si="89"/>
        <v>0</v>
      </c>
      <c r="K184" s="464">
        <f t="shared" si="89"/>
        <v>0</v>
      </c>
      <c r="L184" s="464">
        <f t="shared" si="89"/>
        <v>0</v>
      </c>
      <c r="M184" s="464">
        <f t="shared" si="89"/>
        <v>0</v>
      </c>
      <c r="N184" s="464">
        <f t="shared" si="89"/>
        <v>0</v>
      </c>
      <c r="O184" s="394">
        <v>0</v>
      </c>
      <c r="P184" s="474">
        <f t="shared" si="85"/>
        <v>0</v>
      </c>
    </row>
    <row r="185" spans="2:16" ht="14.25" customHeight="1" x14ac:dyDescent="0.25">
      <c r="B185" s="497">
        <v>156</v>
      </c>
      <c r="C185" s="699" t="s">
        <v>440</v>
      </c>
      <c r="D185" s="703">
        <v>176</v>
      </c>
      <c r="E185" s="516">
        <v>2</v>
      </c>
      <c r="F185" s="195"/>
      <c r="G185" s="599">
        <f t="shared" ref="G185" si="95">E185*F185</f>
        <v>0</v>
      </c>
      <c r="H185" s="601">
        <v>0</v>
      </c>
      <c r="I185" s="600">
        <f t="shared" si="93"/>
        <v>0</v>
      </c>
      <c r="J185" s="464">
        <f t="shared" si="89"/>
        <v>0</v>
      </c>
      <c r="K185" s="464">
        <f t="shared" si="89"/>
        <v>0</v>
      </c>
      <c r="L185" s="464">
        <f t="shared" si="89"/>
        <v>0</v>
      </c>
      <c r="M185" s="464">
        <f t="shared" si="89"/>
        <v>0</v>
      </c>
      <c r="N185" s="464">
        <f t="shared" si="89"/>
        <v>0</v>
      </c>
      <c r="O185" s="394">
        <v>0</v>
      </c>
      <c r="P185" s="474">
        <f t="shared" ref="P185" si="96">SUM(I185:O185)</f>
        <v>0</v>
      </c>
    </row>
    <row r="186" spans="2:16" ht="14.25" customHeight="1" x14ac:dyDescent="0.25">
      <c r="B186" s="497">
        <v>157</v>
      </c>
      <c r="C186" s="699" t="s">
        <v>441</v>
      </c>
      <c r="D186" s="703">
        <v>177</v>
      </c>
      <c r="E186" s="516">
        <v>2</v>
      </c>
      <c r="F186" s="195"/>
      <c r="G186" s="599">
        <f t="shared" si="86"/>
        <v>0</v>
      </c>
      <c r="H186" s="601">
        <v>0</v>
      </c>
      <c r="I186" s="600">
        <f t="shared" si="93"/>
        <v>0</v>
      </c>
      <c r="J186" s="464">
        <f t="shared" si="89"/>
        <v>0</v>
      </c>
      <c r="K186" s="464">
        <f t="shared" si="89"/>
        <v>0</v>
      </c>
      <c r="L186" s="464">
        <f t="shared" si="89"/>
        <v>0</v>
      </c>
      <c r="M186" s="464">
        <f t="shared" si="89"/>
        <v>0</v>
      </c>
      <c r="N186" s="464">
        <f t="shared" si="89"/>
        <v>0</v>
      </c>
      <c r="O186" s="394">
        <v>0</v>
      </c>
      <c r="P186" s="474">
        <f t="shared" si="85"/>
        <v>0</v>
      </c>
    </row>
    <row r="187" spans="2:16" ht="14.25" customHeight="1" x14ac:dyDescent="0.25">
      <c r="B187" s="497">
        <v>158</v>
      </c>
      <c r="C187" s="699" t="s">
        <v>442</v>
      </c>
      <c r="D187" s="703">
        <v>178</v>
      </c>
      <c r="E187" s="516">
        <v>2</v>
      </c>
      <c r="F187" s="195"/>
      <c r="G187" s="599">
        <f t="shared" ref="G187:G189" si="97">E187*F187</f>
        <v>0</v>
      </c>
      <c r="H187" s="601">
        <v>0</v>
      </c>
      <c r="I187" s="600">
        <f t="shared" si="93"/>
        <v>0</v>
      </c>
      <c r="J187" s="464">
        <f t="shared" ref="J187:N190" si="98">I187*(1+$H187)</f>
        <v>0</v>
      </c>
      <c r="K187" s="464">
        <f t="shared" si="98"/>
        <v>0</v>
      </c>
      <c r="L187" s="464">
        <f t="shared" si="98"/>
        <v>0</v>
      </c>
      <c r="M187" s="464">
        <f t="shared" si="98"/>
        <v>0</v>
      </c>
      <c r="N187" s="464">
        <f t="shared" si="98"/>
        <v>0</v>
      </c>
      <c r="O187" s="394">
        <v>0</v>
      </c>
      <c r="P187" s="474">
        <f t="shared" ref="P187:P189" si="99">SUM(I187:O187)</f>
        <v>0</v>
      </c>
    </row>
    <row r="188" spans="2:16" ht="14.25" customHeight="1" x14ac:dyDescent="0.25">
      <c r="B188" s="497">
        <v>159</v>
      </c>
      <c r="C188" s="699" t="s">
        <v>443</v>
      </c>
      <c r="D188" s="703">
        <v>179</v>
      </c>
      <c r="E188" s="516">
        <v>2</v>
      </c>
      <c r="F188" s="195"/>
      <c r="G188" s="599">
        <f t="shared" ref="G188" si="100">E188*F188</f>
        <v>0</v>
      </c>
      <c r="H188" s="601">
        <v>0</v>
      </c>
      <c r="I188" s="600">
        <f t="shared" si="93"/>
        <v>0</v>
      </c>
      <c r="J188" s="464">
        <f t="shared" si="98"/>
        <v>0</v>
      </c>
      <c r="K188" s="464">
        <f t="shared" si="98"/>
        <v>0</v>
      </c>
      <c r="L188" s="464">
        <f t="shared" si="98"/>
        <v>0</v>
      </c>
      <c r="M188" s="464">
        <f t="shared" si="98"/>
        <v>0</v>
      </c>
      <c r="N188" s="464">
        <f t="shared" si="98"/>
        <v>0</v>
      </c>
      <c r="O188" s="394">
        <v>0</v>
      </c>
      <c r="P188" s="474">
        <f t="shared" ref="P188" si="101">SUM(I188:O188)</f>
        <v>0</v>
      </c>
    </row>
    <row r="189" spans="2:16" ht="14.25" customHeight="1" x14ac:dyDescent="0.25">
      <c r="B189" s="497">
        <v>160</v>
      </c>
      <c r="C189" s="699" t="s">
        <v>444</v>
      </c>
      <c r="D189" s="703">
        <v>180</v>
      </c>
      <c r="E189" s="516">
        <v>2</v>
      </c>
      <c r="F189" s="195"/>
      <c r="G189" s="599">
        <f t="shared" si="97"/>
        <v>0</v>
      </c>
      <c r="H189" s="601">
        <v>0</v>
      </c>
      <c r="I189" s="600">
        <f t="shared" si="93"/>
        <v>0</v>
      </c>
      <c r="J189" s="464">
        <f t="shared" si="98"/>
        <v>0</v>
      </c>
      <c r="K189" s="464">
        <f t="shared" si="98"/>
        <v>0</v>
      </c>
      <c r="L189" s="464">
        <f t="shared" si="98"/>
        <v>0</v>
      </c>
      <c r="M189" s="464">
        <f t="shared" si="98"/>
        <v>0</v>
      </c>
      <c r="N189" s="464">
        <f t="shared" si="98"/>
        <v>0</v>
      </c>
      <c r="O189" s="394">
        <v>0</v>
      </c>
      <c r="P189" s="474">
        <f t="shared" si="99"/>
        <v>0</v>
      </c>
    </row>
    <row r="190" spans="2:16" ht="14.25" customHeight="1" x14ac:dyDescent="0.25">
      <c r="B190" s="497">
        <v>161</v>
      </c>
      <c r="C190" s="699" t="s">
        <v>445</v>
      </c>
      <c r="D190" s="703">
        <v>181</v>
      </c>
      <c r="E190" s="516">
        <v>2</v>
      </c>
      <c r="F190" s="195"/>
      <c r="G190" s="599">
        <f t="shared" si="86"/>
        <v>0</v>
      </c>
      <c r="H190" s="601">
        <v>0</v>
      </c>
      <c r="I190" s="600">
        <f t="shared" si="93"/>
        <v>0</v>
      </c>
      <c r="J190" s="464">
        <f t="shared" si="98"/>
        <v>0</v>
      </c>
      <c r="K190" s="464">
        <f t="shared" si="98"/>
        <v>0</v>
      </c>
      <c r="L190" s="464">
        <f t="shared" si="98"/>
        <v>0</v>
      </c>
      <c r="M190" s="464">
        <f t="shared" si="98"/>
        <v>0</v>
      </c>
      <c r="N190" s="464">
        <f t="shared" si="98"/>
        <v>0</v>
      </c>
      <c r="O190" s="394">
        <v>0</v>
      </c>
      <c r="P190" s="474">
        <f t="shared" si="85"/>
        <v>0</v>
      </c>
    </row>
    <row r="191" spans="2:16" ht="14.25" customHeight="1" x14ac:dyDescent="0.25">
      <c r="B191" s="497">
        <v>162</v>
      </c>
      <c r="C191" s="699" t="s">
        <v>446</v>
      </c>
      <c r="D191" s="712">
        <v>216</v>
      </c>
      <c r="E191" s="516">
        <v>1</v>
      </c>
      <c r="F191" s="195"/>
      <c r="G191" s="599">
        <f t="shared" ref="G191" si="102">E191*F191</f>
        <v>0</v>
      </c>
      <c r="H191" s="601">
        <v>0</v>
      </c>
      <c r="I191" s="600">
        <f t="shared" si="93"/>
        <v>0</v>
      </c>
      <c r="J191" s="464">
        <f t="shared" ref="J191:L221" si="103">I191*(1+$H191)</f>
        <v>0</v>
      </c>
      <c r="K191" s="464">
        <f t="shared" si="103"/>
        <v>0</v>
      </c>
      <c r="L191" s="464">
        <f t="shared" si="103"/>
        <v>0</v>
      </c>
      <c r="M191" s="713" t="s">
        <v>103</v>
      </c>
      <c r="N191" s="713" t="s">
        <v>103</v>
      </c>
      <c r="O191" s="713" t="s">
        <v>103</v>
      </c>
      <c r="P191" s="474">
        <f>SUM(I191:O191)</f>
        <v>0</v>
      </c>
    </row>
    <row r="192" spans="2:16" ht="14.25" customHeight="1" x14ac:dyDescent="0.25">
      <c r="B192" s="497">
        <v>163</v>
      </c>
      <c r="C192" s="699" t="s">
        <v>447</v>
      </c>
      <c r="D192" s="703">
        <v>217</v>
      </c>
      <c r="E192" s="516">
        <v>24</v>
      </c>
      <c r="F192" s="195"/>
      <c r="G192" s="599">
        <f t="shared" si="86"/>
        <v>0</v>
      </c>
      <c r="H192" s="601">
        <v>0</v>
      </c>
      <c r="I192" s="600">
        <f t="shared" si="93"/>
        <v>0</v>
      </c>
      <c r="J192" s="464">
        <f t="shared" si="103"/>
        <v>0</v>
      </c>
      <c r="K192" s="464">
        <f t="shared" si="103"/>
        <v>0</v>
      </c>
      <c r="L192" s="464">
        <f t="shared" si="103"/>
        <v>0</v>
      </c>
      <c r="M192" s="713" t="s">
        <v>103</v>
      </c>
      <c r="N192" s="713" t="s">
        <v>103</v>
      </c>
      <c r="O192" s="713" t="s">
        <v>103</v>
      </c>
      <c r="P192" s="474">
        <f t="shared" si="85"/>
        <v>0</v>
      </c>
    </row>
    <row r="193" spans="2:16" ht="14.25" customHeight="1" x14ac:dyDescent="0.25">
      <c r="B193" s="497">
        <v>164</v>
      </c>
      <c r="C193" s="699" t="s">
        <v>448</v>
      </c>
      <c r="D193" s="703">
        <v>218</v>
      </c>
      <c r="E193" s="516">
        <v>134</v>
      </c>
      <c r="F193" s="195"/>
      <c r="G193" s="599">
        <f t="shared" si="86"/>
        <v>0</v>
      </c>
      <c r="H193" s="601">
        <v>0</v>
      </c>
      <c r="I193" s="600">
        <f t="shared" si="93"/>
        <v>0</v>
      </c>
      <c r="J193" s="464">
        <f t="shared" si="103"/>
        <v>0</v>
      </c>
      <c r="K193" s="464">
        <f t="shared" si="103"/>
        <v>0</v>
      </c>
      <c r="L193" s="464">
        <f t="shared" si="103"/>
        <v>0</v>
      </c>
      <c r="M193" s="713" t="s">
        <v>103</v>
      </c>
      <c r="N193" s="713" t="s">
        <v>103</v>
      </c>
      <c r="O193" s="713" t="s">
        <v>103</v>
      </c>
      <c r="P193" s="474">
        <f t="shared" si="85"/>
        <v>0</v>
      </c>
    </row>
    <row r="194" spans="2:16" ht="14.25" customHeight="1" x14ac:dyDescent="0.25">
      <c r="B194" s="497">
        <v>165</v>
      </c>
      <c r="C194" s="699" t="s">
        <v>449</v>
      </c>
      <c r="D194" s="703">
        <v>219</v>
      </c>
      <c r="E194" s="516">
        <v>514</v>
      </c>
      <c r="F194" s="195"/>
      <c r="G194" s="599">
        <f t="shared" si="86"/>
        <v>0</v>
      </c>
      <c r="H194" s="601">
        <v>0</v>
      </c>
      <c r="I194" s="600">
        <f t="shared" si="93"/>
        <v>0</v>
      </c>
      <c r="J194" s="464">
        <f t="shared" si="103"/>
        <v>0</v>
      </c>
      <c r="K194" s="464">
        <f t="shared" si="103"/>
        <v>0</v>
      </c>
      <c r="L194" s="464">
        <f t="shared" si="103"/>
        <v>0</v>
      </c>
      <c r="M194" s="713" t="s">
        <v>103</v>
      </c>
      <c r="N194" s="713" t="s">
        <v>103</v>
      </c>
      <c r="O194" s="713" t="s">
        <v>103</v>
      </c>
      <c r="P194" s="474">
        <f t="shared" si="85"/>
        <v>0</v>
      </c>
    </row>
    <row r="195" spans="2:16" ht="14.25" customHeight="1" x14ac:dyDescent="0.25">
      <c r="B195" s="497">
        <v>166</v>
      </c>
      <c r="C195" s="699" t="s">
        <v>450</v>
      </c>
      <c r="D195" s="703">
        <v>220</v>
      </c>
      <c r="E195" s="516">
        <v>514</v>
      </c>
      <c r="F195" s="195"/>
      <c r="G195" s="599">
        <f t="shared" si="86"/>
        <v>0</v>
      </c>
      <c r="H195" s="601">
        <v>0</v>
      </c>
      <c r="I195" s="600">
        <f t="shared" si="93"/>
        <v>0</v>
      </c>
      <c r="J195" s="464">
        <f t="shared" si="103"/>
        <v>0</v>
      </c>
      <c r="K195" s="464">
        <f t="shared" si="103"/>
        <v>0</v>
      </c>
      <c r="L195" s="464">
        <f t="shared" si="103"/>
        <v>0</v>
      </c>
      <c r="M195" s="713" t="s">
        <v>103</v>
      </c>
      <c r="N195" s="713" t="s">
        <v>103</v>
      </c>
      <c r="O195" s="713" t="s">
        <v>103</v>
      </c>
      <c r="P195" s="474">
        <f t="shared" si="85"/>
        <v>0</v>
      </c>
    </row>
    <row r="196" spans="2:16" ht="14.25" customHeight="1" x14ac:dyDescent="0.25">
      <c r="B196" s="497">
        <v>167</v>
      </c>
      <c r="C196" s="699" t="s">
        <v>451</v>
      </c>
      <c r="D196" s="703">
        <v>221</v>
      </c>
      <c r="E196" s="516">
        <v>24</v>
      </c>
      <c r="F196" s="195"/>
      <c r="G196" s="599">
        <f t="shared" si="86"/>
        <v>0</v>
      </c>
      <c r="H196" s="601">
        <v>0</v>
      </c>
      <c r="I196" s="600">
        <f t="shared" si="93"/>
        <v>0</v>
      </c>
      <c r="J196" s="464">
        <f t="shared" si="103"/>
        <v>0</v>
      </c>
      <c r="K196" s="464">
        <f t="shared" si="103"/>
        <v>0</v>
      </c>
      <c r="L196" s="464">
        <f t="shared" si="103"/>
        <v>0</v>
      </c>
      <c r="M196" s="713" t="s">
        <v>103</v>
      </c>
      <c r="N196" s="713" t="s">
        <v>103</v>
      </c>
      <c r="O196" s="713" t="s">
        <v>103</v>
      </c>
      <c r="P196" s="474">
        <f t="shared" si="85"/>
        <v>0</v>
      </c>
    </row>
    <row r="197" spans="2:16" ht="14.25" customHeight="1" x14ac:dyDescent="0.25">
      <c r="B197" s="497">
        <v>168</v>
      </c>
      <c r="C197" s="699" t="s">
        <v>452</v>
      </c>
      <c r="D197" s="703">
        <v>222</v>
      </c>
      <c r="E197" s="516">
        <v>24</v>
      </c>
      <c r="F197" s="195"/>
      <c r="G197" s="599">
        <f t="shared" si="86"/>
        <v>0</v>
      </c>
      <c r="H197" s="601">
        <v>0</v>
      </c>
      <c r="I197" s="600">
        <f t="shared" si="93"/>
        <v>0</v>
      </c>
      <c r="J197" s="464">
        <f t="shared" si="103"/>
        <v>0</v>
      </c>
      <c r="K197" s="464">
        <f t="shared" si="103"/>
        <v>0</v>
      </c>
      <c r="L197" s="464">
        <f t="shared" si="103"/>
        <v>0</v>
      </c>
      <c r="M197" s="713" t="s">
        <v>103</v>
      </c>
      <c r="N197" s="713" t="s">
        <v>103</v>
      </c>
      <c r="O197" s="713" t="s">
        <v>103</v>
      </c>
      <c r="P197" s="474">
        <f t="shared" si="85"/>
        <v>0</v>
      </c>
    </row>
    <row r="198" spans="2:16" ht="14.25" customHeight="1" x14ac:dyDescent="0.25">
      <c r="B198" s="497">
        <v>169</v>
      </c>
      <c r="C198" s="699" t="s">
        <v>453</v>
      </c>
      <c r="D198" s="703">
        <v>223</v>
      </c>
      <c r="E198" s="516">
        <v>77</v>
      </c>
      <c r="F198" s="195"/>
      <c r="G198" s="599">
        <f t="shared" si="86"/>
        <v>0</v>
      </c>
      <c r="H198" s="601">
        <v>0</v>
      </c>
      <c r="I198" s="600">
        <f t="shared" si="93"/>
        <v>0</v>
      </c>
      <c r="J198" s="464">
        <f t="shared" si="103"/>
        <v>0</v>
      </c>
      <c r="K198" s="464">
        <f t="shared" si="103"/>
        <v>0</v>
      </c>
      <c r="L198" s="464">
        <f t="shared" si="103"/>
        <v>0</v>
      </c>
      <c r="M198" s="713" t="s">
        <v>103</v>
      </c>
      <c r="N198" s="713" t="s">
        <v>103</v>
      </c>
      <c r="O198" s="713" t="s">
        <v>103</v>
      </c>
      <c r="P198" s="474">
        <f t="shared" si="85"/>
        <v>0</v>
      </c>
    </row>
    <row r="199" spans="2:16" ht="14.25" customHeight="1" x14ac:dyDescent="0.25">
      <c r="B199" s="497">
        <v>170</v>
      </c>
      <c r="C199" s="699" t="s">
        <v>454</v>
      </c>
      <c r="D199" s="703">
        <v>224</v>
      </c>
      <c r="E199" s="516">
        <v>134</v>
      </c>
      <c r="F199" s="195"/>
      <c r="G199" s="599">
        <f t="shared" si="86"/>
        <v>0</v>
      </c>
      <c r="H199" s="601">
        <v>0</v>
      </c>
      <c r="I199" s="600">
        <f t="shared" si="93"/>
        <v>0</v>
      </c>
      <c r="J199" s="464">
        <f t="shared" si="103"/>
        <v>0</v>
      </c>
      <c r="K199" s="464">
        <f t="shared" si="103"/>
        <v>0</v>
      </c>
      <c r="L199" s="464">
        <f t="shared" si="103"/>
        <v>0</v>
      </c>
      <c r="M199" s="713" t="s">
        <v>103</v>
      </c>
      <c r="N199" s="713" t="s">
        <v>103</v>
      </c>
      <c r="O199" s="713" t="s">
        <v>103</v>
      </c>
      <c r="P199" s="474">
        <f t="shared" si="85"/>
        <v>0</v>
      </c>
    </row>
    <row r="200" spans="2:16" ht="14.25" customHeight="1" x14ac:dyDescent="0.25">
      <c r="B200" s="497">
        <v>171</v>
      </c>
      <c r="C200" s="699" t="s">
        <v>455</v>
      </c>
      <c r="D200" s="703">
        <v>225</v>
      </c>
      <c r="E200" s="516">
        <v>135</v>
      </c>
      <c r="F200" s="195"/>
      <c r="G200" s="599">
        <f t="shared" si="86"/>
        <v>0</v>
      </c>
      <c r="H200" s="601">
        <v>0</v>
      </c>
      <c r="I200" s="600">
        <f t="shared" si="93"/>
        <v>0</v>
      </c>
      <c r="J200" s="464">
        <f t="shared" si="103"/>
        <v>0</v>
      </c>
      <c r="K200" s="464">
        <f t="shared" si="103"/>
        <v>0</v>
      </c>
      <c r="L200" s="464">
        <f t="shared" si="103"/>
        <v>0</v>
      </c>
      <c r="M200" s="713" t="s">
        <v>103</v>
      </c>
      <c r="N200" s="713" t="s">
        <v>103</v>
      </c>
      <c r="O200" s="713" t="s">
        <v>103</v>
      </c>
      <c r="P200" s="474">
        <f t="shared" si="85"/>
        <v>0</v>
      </c>
    </row>
    <row r="201" spans="2:16" ht="14.25" customHeight="1" x14ac:dyDescent="0.25">
      <c r="B201" s="497">
        <v>172</v>
      </c>
      <c r="C201" s="699" t="s">
        <v>446</v>
      </c>
      <c r="D201" s="712">
        <v>226</v>
      </c>
      <c r="E201" s="516">
        <v>564</v>
      </c>
      <c r="F201" s="195"/>
      <c r="G201" s="599">
        <f>E201*F201</f>
        <v>0</v>
      </c>
      <c r="H201" s="601">
        <v>0</v>
      </c>
      <c r="I201" s="600">
        <f t="shared" si="93"/>
        <v>0</v>
      </c>
      <c r="J201" s="464">
        <f t="shared" si="103"/>
        <v>0</v>
      </c>
      <c r="K201" s="464">
        <f t="shared" si="103"/>
        <v>0</v>
      </c>
      <c r="L201" s="464">
        <f t="shared" si="103"/>
        <v>0</v>
      </c>
      <c r="M201" s="713" t="s">
        <v>103</v>
      </c>
      <c r="N201" s="713" t="s">
        <v>103</v>
      </c>
      <c r="O201" s="713" t="s">
        <v>103</v>
      </c>
      <c r="P201" s="474">
        <f>SUM(I201:O201)</f>
        <v>0</v>
      </c>
    </row>
    <row r="202" spans="2:16" ht="14.25" customHeight="1" x14ac:dyDescent="0.25">
      <c r="B202" s="497">
        <v>173</v>
      </c>
      <c r="C202" s="699" t="s">
        <v>456</v>
      </c>
      <c r="D202" s="703">
        <v>227</v>
      </c>
      <c r="E202" s="516">
        <v>134</v>
      </c>
      <c r="F202" s="195"/>
      <c r="G202" s="599">
        <f t="shared" si="86"/>
        <v>0</v>
      </c>
      <c r="H202" s="601">
        <v>0</v>
      </c>
      <c r="I202" s="600">
        <f t="shared" si="93"/>
        <v>0</v>
      </c>
      <c r="J202" s="464">
        <f t="shared" si="103"/>
        <v>0</v>
      </c>
      <c r="K202" s="464">
        <f t="shared" si="103"/>
        <v>0</v>
      </c>
      <c r="L202" s="464">
        <f t="shared" si="103"/>
        <v>0</v>
      </c>
      <c r="M202" s="713" t="s">
        <v>103</v>
      </c>
      <c r="N202" s="713" t="s">
        <v>103</v>
      </c>
      <c r="O202" s="713" t="s">
        <v>103</v>
      </c>
      <c r="P202" s="474">
        <f t="shared" si="85"/>
        <v>0</v>
      </c>
    </row>
    <row r="203" spans="2:16" ht="14.25" customHeight="1" x14ac:dyDescent="0.25">
      <c r="B203" s="497">
        <v>174</v>
      </c>
      <c r="C203" s="699" t="s">
        <v>457</v>
      </c>
      <c r="D203" s="703">
        <v>228</v>
      </c>
      <c r="E203" s="516">
        <v>77</v>
      </c>
      <c r="F203" s="195"/>
      <c r="G203" s="599">
        <f t="shared" si="86"/>
        <v>0</v>
      </c>
      <c r="H203" s="601">
        <v>0</v>
      </c>
      <c r="I203" s="600">
        <f t="shared" si="93"/>
        <v>0</v>
      </c>
      <c r="J203" s="464">
        <f t="shared" si="103"/>
        <v>0</v>
      </c>
      <c r="K203" s="464">
        <f t="shared" si="103"/>
        <v>0</v>
      </c>
      <c r="L203" s="464">
        <f t="shared" si="103"/>
        <v>0</v>
      </c>
      <c r="M203" s="713" t="s">
        <v>103</v>
      </c>
      <c r="N203" s="713" t="s">
        <v>103</v>
      </c>
      <c r="O203" s="713" t="s">
        <v>103</v>
      </c>
      <c r="P203" s="474">
        <f t="shared" si="85"/>
        <v>0</v>
      </c>
    </row>
    <row r="204" spans="2:16" ht="14.25" customHeight="1" x14ac:dyDescent="0.25">
      <c r="B204" s="497">
        <v>175</v>
      </c>
      <c r="C204" s="699" t="s">
        <v>458</v>
      </c>
      <c r="D204" s="703">
        <v>229</v>
      </c>
      <c r="E204" s="516">
        <v>77</v>
      </c>
      <c r="F204" s="195"/>
      <c r="G204" s="599">
        <f t="shared" si="86"/>
        <v>0</v>
      </c>
      <c r="H204" s="601">
        <v>0</v>
      </c>
      <c r="I204" s="600">
        <f t="shared" si="93"/>
        <v>0</v>
      </c>
      <c r="J204" s="464">
        <f t="shared" si="103"/>
        <v>0</v>
      </c>
      <c r="K204" s="464">
        <f t="shared" si="103"/>
        <v>0</v>
      </c>
      <c r="L204" s="464">
        <f t="shared" si="103"/>
        <v>0</v>
      </c>
      <c r="M204" s="713" t="s">
        <v>103</v>
      </c>
      <c r="N204" s="713" t="s">
        <v>103</v>
      </c>
      <c r="O204" s="713" t="s">
        <v>103</v>
      </c>
      <c r="P204" s="474">
        <f t="shared" si="85"/>
        <v>0</v>
      </c>
    </row>
    <row r="205" spans="2:16" ht="14.25" customHeight="1" x14ac:dyDescent="0.25">
      <c r="B205" s="497">
        <v>176</v>
      </c>
      <c r="C205" s="699" t="s">
        <v>459</v>
      </c>
      <c r="D205" s="703">
        <v>230</v>
      </c>
      <c r="E205" s="516">
        <v>564</v>
      </c>
      <c r="F205" s="195"/>
      <c r="G205" s="599">
        <f t="shared" si="86"/>
        <v>0</v>
      </c>
      <c r="H205" s="601">
        <v>0</v>
      </c>
      <c r="I205" s="600">
        <f t="shared" si="93"/>
        <v>0</v>
      </c>
      <c r="J205" s="464">
        <f t="shared" si="103"/>
        <v>0</v>
      </c>
      <c r="K205" s="464">
        <f t="shared" si="103"/>
        <v>0</v>
      </c>
      <c r="L205" s="464">
        <f t="shared" si="103"/>
        <v>0</v>
      </c>
      <c r="M205" s="713" t="s">
        <v>103</v>
      </c>
      <c r="N205" s="713" t="s">
        <v>103</v>
      </c>
      <c r="O205" s="713" t="s">
        <v>103</v>
      </c>
      <c r="P205" s="474">
        <f t="shared" si="85"/>
        <v>0</v>
      </c>
    </row>
    <row r="206" spans="2:16" ht="14.25" customHeight="1" x14ac:dyDescent="0.25">
      <c r="B206" s="497">
        <v>177</v>
      </c>
      <c r="C206" s="699" t="s">
        <v>460</v>
      </c>
      <c r="D206" s="703">
        <v>231</v>
      </c>
      <c r="E206" s="516">
        <v>19</v>
      </c>
      <c r="F206" s="195"/>
      <c r="G206" s="599">
        <f t="shared" si="86"/>
        <v>0</v>
      </c>
      <c r="H206" s="601">
        <v>0</v>
      </c>
      <c r="I206" s="600">
        <f t="shared" si="93"/>
        <v>0</v>
      </c>
      <c r="J206" s="464">
        <f t="shared" si="103"/>
        <v>0</v>
      </c>
      <c r="K206" s="464">
        <f t="shared" si="103"/>
        <v>0</v>
      </c>
      <c r="L206" s="464">
        <f t="shared" si="103"/>
        <v>0</v>
      </c>
      <c r="M206" s="713" t="s">
        <v>103</v>
      </c>
      <c r="N206" s="713" t="s">
        <v>103</v>
      </c>
      <c r="O206" s="713" t="s">
        <v>103</v>
      </c>
      <c r="P206" s="474">
        <f t="shared" si="85"/>
        <v>0</v>
      </c>
    </row>
    <row r="207" spans="2:16" ht="14.25" customHeight="1" x14ac:dyDescent="0.25">
      <c r="B207" s="497">
        <v>178</v>
      </c>
      <c r="C207" s="699" t="s">
        <v>461</v>
      </c>
      <c r="D207" s="703">
        <v>232</v>
      </c>
      <c r="E207" s="516">
        <v>134</v>
      </c>
      <c r="F207" s="195"/>
      <c r="G207" s="599">
        <f t="shared" si="86"/>
        <v>0</v>
      </c>
      <c r="H207" s="601">
        <v>0</v>
      </c>
      <c r="I207" s="600">
        <f t="shared" si="93"/>
        <v>0</v>
      </c>
      <c r="J207" s="464">
        <f t="shared" si="103"/>
        <v>0</v>
      </c>
      <c r="K207" s="464">
        <f t="shared" si="103"/>
        <v>0</v>
      </c>
      <c r="L207" s="464">
        <f t="shared" si="103"/>
        <v>0</v>
      </c>
      <c r="M207" s="713" t="s">
        <v>103</v>
      </c>
      <c r="N207" s="713" t="s">
        <v>103</v>
      </c>
      <c r="O207" s="713" t="s">
        <v>103</v>
      </c>
      <c r="P207" s="474">
        <f t="shared" si="85"/>
        <v>0</v>
      </c>
    </row>
    <row r="208" spans="2:16" ht="14.25" customHeight="1" x14ac:dyDescent="0.25">
      <c r="B208" s="497">
        <v>179</v>
      </c>
      <c r="C208" s="699" t="s">
        <v>462</v>
      </c>
      <c r="D208" s="703">
        <v>233</v>
      </c>
      <c r="E208" s="516">
        <v>514</v>
      </c>
      <c r="F208" s="195"/>
      <c r="G208" s="599">
        <f t="shared" si="86"/>
        <v>0</v>
      </c>
      <c r="H208" s="601">
        <v>0</v>
      </c>
      <c r="I208" s="600">
        <f t="shared" si="93"/>
        <v>0</v>
      </c>
      <c r="J208" s="464">
        <f t="shared" si="103"/>
        <v>0</v>
      </c>
      <c r="K208" s="464">
        <f t="shared" si="103"/>
        <v>0</v>
      </c>
      <c r="L208" s="464">
        <f t="shared" si="103"/>
        <v>0</v>
      </c>
      <c r="M208" s="713" t="s">
        <v>103</v>
      </c>
      <c r="N208" s="713" t="s">
        <v>103</v>
      </c>
      <c r="O208" s="713" t="s">
        <v>103</v>
      </c>
      <c r="P208" s="474">
        <f t="shared" si="85"/>
        <v>0</v>
      </c>
    </row>
    <row r="209" spans="2:16" ht="14.25" customHeight="1" x14ac:dyDescent="0.25">
      <c r="B209" s="497">
        <v>180</v>
      </c>
      <c r="C209" s="699" t="s">
        <v>463</v>
      </c>
      <c r="D209" s="703">
        <v>234</v>
      </c>
      <c r="E209" s="516">
        <v>134</v>
      </c>
      <c r="F209" s="195"/>
      <c r="G209" s="599">
        <f t="shared" si="86"/>
        <v>0</v>
      </c>
      <c r="H209" s="601">
        <v>0</v>
      </c>
      <c r="I209" s="600">
        <f t="shared" si="93"/>
        <v>0</v>
      </c>
      <c r="J209" s="464">
        <f t="shared" si="103"/>
        <v>0</v>
      </c>
      <c r="K209" s="464">
        <f t="shared" si="103"/>
        <v>0</v>
      </c>
      <c r="L209" s="464">
        <f t="shared" si="103"/>
        <v>0</v>
      </c>
      <c r="M209" s="713" t="s">
        <v>103</v>
      </c>
      <c r="N209" s="713" t="s">
        <v>103</v>
      </c>
      <c r="O209" s="713" t="s">
        <v>103</v>
      </c>
      <c r="P209" s="474">
        <f t="shared" si="85"/>
        <v>0</v>
      </c>
    </row>
    <row r="210" spans="2:16" ht="14.25" customHeight="1" x14ac:dyDescent="0.25">
      <c r="B210" s="497">
        <v>181</v>
      </c>
      <c r="C210" s="699" t="s">
        <v>464</v>
      </c>
      <c r="D210" s="703">
        <v>235</v>
      </c>
      <c r="E210" s="516">
        <v>77</v>
      </c>
      <c r="F210" s="195"/>
      <c r="G210" s="599">
        <f t="shared" si="86"/>
        <v>0</v>
      </c>
      <c r="H210" s="601">
        <v>0</v>
      </c>
      <c r="I210" s="600">
        <f t="shared" si="93"/>
        <v>0</v>
      </c>
      <c r="J210" s="464">
        <f t="shared" si="103"/>
        <v>0</v>
      </c>
      <c r="K210" s="464">
        <f t="shared" si="103"/>
        <v>0</v>
      </c>
      <c r="L210" s="464">
        <f t="shared" si="103"/>
        <v>0</v>
      </c>
      <c r="M210" s="713" t="s">
        <v>103</v>
      </c>
      <c r="N210" s="713" t="s">
        <v>103</v>
      </c>
      <c r="O210" s="713" t="s">
        <v>103</v>
      </c>
      <c r="P210" s="474">
        <f t="shared" si="85"/>
        <v>0</v>
      </c>
    </row>
    <row r="211" spans="2:16" ht="14.25" customHeight="1" x14ac:dyDescent="0.25">
      <c r="B211" s="497">
        <v>182</v>
      </c>
      <c r="C211" s="699" t="s">
        <v>465</v>
      </c>
      <c r="D211" s="703">
        <v>236</v>
      </c>
      <c r="E211" s="516">
        <v>564</v>
      </c>
      <c r="F211" s="195"/>
      <c r="G211" s="599">
        <f t="shared" si="86"/>
        <v>0</v>
      </c>
      <c r="H211" s="601">
        <v>0</v>
      </c>
      <c r="I211" s="600">
        <f t="shared" si="93"/>
        <v>0</v>
      </c>
      <c r="J211" s="464">
        <f t="shared" si="103"/>
        <v>0</v>
      </c>
      <c r="K211" s="464">
        <f t="shared" si="103"/>
        <v>0</v>
      </c>
      <c r="L211" s="464">
        <f t="shared" si="103"/>
        <v>0</v>
      </c>
      <c r="M211" s="713" t="s">
        <v>103</v>
      </c>
      <c r="N211" s="713" t="s">
        <v>103</v>
      </c>
      <c r="O211" s="713" t="s">
        <v>103</v>
      </c>
      <c r="P211" s="474">
        <f t="shared" si="85"/>
        <v>0</v>
      </c>
    </row>
    <row r="212" spans="2:16" ht="14.25" customHeight="1" x14ac:dyDescent="0.25">
      <c r="B212" s="497">
        <v>183</v>
      </c>
      <c r="C212" s="699" t="s">
        <v>466</v>
      </c>
      <c r="D212" s="703">
        <v>237</v>
      </c>
      <c r="E212" s="516">
        <v>277</v>
      </c>
      <c r="F212" s="195"/>
      <c r="G212" s="599">
        <f t="shared" si="86"/>
        <v>0</v>
      </c>
      <c r="H212" s="601">
        <v>0</v>
      </c>
      <c r="I212" s="600">
        <f t="shared" si="93"/>
        <v>0</v>
      </c>
      <c r="J212" s="464">
        <f t="shared" si="103"/>
        <v>0</v>
      </c>
      <c r="K212" s="464">
        <f t="shared" si="103"/>
        <v>0</v>
      </c>
      <c r="L212" s="464">
        <f t="shared" si="103"/>
        <v>0</v>
      </c>
      <c r="M212" s="713" t="s">
        <v>103</v>
      </c>
      <c r="N212" s="713" t="s">
        <v>103</v>
      </c>
      <c r="O212" s="713" t="s">
        <v>103</v>
      </c>
      <c r="P212" s="474">
        <f t="shared" si="85"/>
        <v>0</v>
      </c>
    </row>
    <row r="213" spans="2:16" ht="14.25" customHeight="1" x14ac:dyDescent="0.25">
      <c r="B213" s="497">
        <v>184</v>
      </c>
      <c r="C213" s="699" t="s">
        <v>467</v>
      </c>
      <c r="D213" s="703">
        <v>238</v>
      </c>
      <c r="E213" s="516">
        <v>164</v>
      </c>
      <c r="F213" s="195"/>
      <c r="G213" s="599">
        <f t="shared" si="86"/>
        <v>0</v>
      </c>
      <c r="H213" s="601">
        <v>0</v>
      </c>
      <c r="I213" s="600">
        <f t="shared" si="93"/>
        <v>0</v>
      </c>
      <c r="J213" s="464">
        <f t="shared" si="103"/>
        <v>0</v>
      </c>
      <c r="K213" s="464">
        <f t="shared" si="103"/>
        <v>0</v>
      </c>
      <c r="L213" s="464">
        <f t="shared" si="103"/>
        <v>0</v>
      </c>
      <c r="M213" s="713" t="s">
        <v>103</v>
      </c>
      <c r="N213" s="713" t="s">
        <v>103</v>
      </c>
      <c r="O213" s="713" t="s">
        <v>103</v>
      </c>
      <c r="P213" s="474">
        <f t="shared" si="85"/>
        <v>0</v>
      </c>
    </row>
    <row r="214" spans="2:16" ht="14.25" customHeight="1" x14ac:dyDescent="0.25">
      <c r="B214" s="497">
        <v>185</v>
      </c>
      <c r="C214" s="699" t="s">
        <v>468</v>
      </c>
      <c r="D214" s="703">
        <v>243</v>
      </c>
      <c r="E214" s="516">
        <v>2</v>
      </c>
      <c r="F214" s="195"/>
      <c r="G214" s="599">
        <f t="shared" si="86"/>
        <v>0</v>
      </c>
      <c r="H214" s="601">
        <v>0</v>
      </c>
      <c r="I214" s="600">
        <f t="shared" si="93"/>
        <v>0</v>
      </c>
      <c r="J214" s="464">
        <f t="shared" si="103"/>
        <v>0</v>
      </c>
      <c r="K214" s="464">
        <f t="shared" si="103"/>
        <v>0</v>
      </c>
      <c r="L214" s="464">
        <f t="shared" si="103"/>
        <v>0</v>
      </c>
      <c r="M214" s="713" t="s">
        <v>103</v>
      </c>
      <c r="N214" s="713" t="s">
        <v>103</v>
      </c>
      <c r="O214" s="713" t="s">
        <v>103</v>
      </c>
      <c r="P214" s="474">
        <f t="shared" si="85"/>
        <v>0</v>
      </c>
    </row>
    <row r="215" spans="2:16" ht="14.25" customHeight="1" x14ac:dyDescent="0.25">
      <c r="B215" s="497">
        <v>186</v>
      </c>
      <c r="C215" s="751" t="s">
        <v>381</v>
      </c>
      <c r="D215" s="703">
        <v>244</v>
      </c>
      <c r="E215" s="516"/>
      <c r="F215" s="195"/>
      <c r="G215" s="599">
        <f t="shared" si="86"/>
        <v>0</v>
      </c>
      <c r="H215" s="601">
        <v>0</v>
      </c>
      <c r="I215" s="600">
        <f t="shared" ref="I215:I221" si="104">$G215</f>
        <v>0</v>
      </c>
      <c r="J215" s="464">
        <f t="shared" si="103"/>
        <v>0</v>
      </c>
      <c r="K215" s="464">
        <f t="shared" si="103"/>
        <v>0</v>
      </c>
      <c r="L215" s="464">
        <f t="shared" si="103"/>
        <v>0</v>
      </c>
      <c r="M215" s="713" t="s">
        <v>103</v>
      </c>
      <c r="N215" s="713" t="s">
        <v>103</v>
      </c>
      <c r="O215" s="713" t="s">
        <v>103</v>
      </c>
      <c r="P215" s="474">
        <f t="shared" si="85"/>
        <v>0</v>
      </c>
    </row>
    <row r="216" spans="2:16" ht="14.25" customHeight="1" x14ac:dyDescent="0.25">
      <c r="B216" s="497">
        <v>187</v>
      </c>
      <c r="C216" s="751" t="s">
        <v>381</v>
      </c>
      <c r="D216" s="703">
        <v>245</v>
      </c>
      <c r="E216" s="516"/>
      <c r="F216" s="195"/>
      <c r="G216" s="599">
        <f t="shared" si="86"/>
        <v>0</v>
      </c>
      <c r="H216" s="601">
        <v>0</v>
      </c>
      <c r="I216" s="600">
        <f t="shared" si="104"/>
        <v>0</v>
      </c>
      <c r="J216" s="464">
        <f t="shared" si="103"/>
        <v>0</v>
      </c>
      <c r="K216" s="464">
        <f t="shared" si="103"/>
        <v>0</v>
      </c>
      <c r="L216" s="464">
        <f t="shared" si="103"/>
        <v>0</v>
      </c>
      <c r="M216" s="713" t="s">
        <v>103</v>
      </c>
      <c r="N216" s="713" t="s">
        <v>103</v>
      </c>
      <c r="O216" s="713" t="s">
        <v>103</v>
      </c>
      <c r="P216" s="474">
        <f t="shared" si="85"/>
        <v>0</v>
      </c>
    </row>
    <row r="217" spans="2:16" ht="14.25" customHeight="1" x14ac:dyDescent="0.25">
      <c r="B217" s="497">
        <v>188</v>
      </c>
      <c r="C217" s="751" t="s">
        <v>381</v>
      </c>
      <c r="D217" s="703">
        <v>246</v>
      </c>
      <c r="E217" s="516"/>
      <c r="F217" s="195"/>
      <c r="G217" s="599">
        <f t="shared" si="86"/>
        <v>0</v>
      </c>
      <c r="H217" s="601">
        <v>0</v>
      </c>
      <c r="I217" s="600">
        <f t="shared" si="104"/>
        <v>0</v>
      </c>
      <c r="J217" s="464">
        <f t="shared" si="103"/>
        <v>0</v>
      </c>
      <c r="K217" s="464">
        <f t="shared" si="103"/>
        <v>0</v>
      </c>
      <c r="L217" s="464">
        <f t="shared" si="103"/>
        <v>0</v>
      </c>
      <c r="M217" s="713" t="s">
        <v>103</v>
      </c>
      <c r="N217" s="713" t="s">
        <v>103</v>
      </c>
      <c r="O217" s="713" t="s">
        <v>103</v>
      </c>
      <c r="P217" s="474">
        <f t="shared" si="85"/>
        <v>0</v>
      </c>
    </row>
    <row r="218" spans="2:16" ht="14.25" customHeight="1" x14ac:dyDescent="0.25">
      <c r="B218" s="497">
        <v>189</v>
      </c>
      <c r="C218" s="751" t="s">
        <v>381</v>
      </c>
      <c r="D218" s="703">
        <v>247</v>
      </c>
      <c r="E218" s="516"/>
      <c r="F218" s="195"/>
      <c r="G218" s="599">
        <f t="shared" si="86"/>
        <v>0</v>
      </c>
      <c r="H218" s="601">
        <v>0</v>
      </c>
      <c r="I218" s="600">
        <f t="shared" si="104"/>
        <v>0</v>
      </c>
      <c r="J218" s="464">
        <f t="shared" si="103"/>
        <v>0</v>
      </c>
      <c r="K218" s="464">
        <f t="shared" si="103"/>
        <v>0</v>
      </c>
      <c r="L218" s="464">
        <f t="shared" si="103"/>
        <v>0</v>
      </c>
      <c r="M218" s="713" t="s">
        <v>103</v>
      </c>
      <c r="N218" s="713" t="s">
        <v>103</v>
      </c>
      <c r="O218" s="713" t="s">
        <v>103</v>
      </c>
      <c r="P218" s="474">
        <f t="shared" si="85"/>
        <v>0</v>
      </c>
    </row>
    <row r="219" spans="2:16" ht="14.25" customHeight="1" x14ac:dyDescent="0.25">
      <c r="B219" s="497">
        <v>190</v>
      </c>
      <c r="C219" s="751" t="s">
        <v>381</v>
      </c>
      <c r="D219" s="703">
        <v>248</v>
      </c>
      <c r="E219" s="516"/>
      <c r="F219" s="195"/>
      <c r="G219" s="599">
        <f t="shared" si="86"/>
        <v>0</v>
      </c>
      <c r="H219" s="601">
        <v>0</v>
      </c>
      <c r="I219" s="600">
        <f t="shared" si="104"/>
        <v>0</v>
      </c>
      <c r="J219" s="464">
        <f t="shared" si="103"/>
        <v>0</v>
      </c>
      <c r="K219" s="464">
        <f t="shared" si="103"/>
        <v>0</v>
      </c>
      <c r="L219" s="464">
        <f t="shared" si="103"/>
        <v>0</v>
      </c>
      <c r="M219" s="713" t="s">
        <v>103</v>
      </c>
      <c r="N219" s="713" t="s">
        <v>103</v>
      </c>
      <c r="O219" s="713" t="s">
        <v>103</v>
      </c>
      <c r="P219" s="474">
        <f t="shared" si="85"/>
        <v>0</v>
      </c>
    </row>
    <row r="220" spans="2:16" ht="14.25" customHeight="1" x14ac:dyDescent="0.25">
      <c r="B220" s="497">
        <v>191</v>
      </c>
      <c r="C220" s="751" t="s">
        <v>381</v>
      </c>
      <c r="D220" s="703">
        <v>249</v>
      </c>
      <c r="E220" s="516"/>
      <c r="F220" s="195"/>
      <c r="G220" s="599">
        <f t="shared" si="86"/>
        <v>0</v>
      </c>
      <c r="H220" s="601">
        <v>0</v>
      </c>
      <c r="I220" s="600">
        <f t="shared" si="104"/>
        <v>0</v>
      </c>
      <c r="J220" s="464">
        <f t="shared" si="103"/>
        <v>0</v>
      </c>
      <c r="K220" s="464">
        <f t="shared" si="103"/>
        <v>0</v>
      </c>
      <c r="L220" s="464">
        <f t="shared" si="103"/>
        <v>0</v>
      </c>
      <c r="M220" s="713" t="s">
        <v>103</v>
      </c>
      <c r="N220" s="713" t="s">
        <v>103</v>
      </c>
      <c r="O220" s="713" t="s">
        <v>103</v>
      </c>
      <c r="P220" s="474">
        <f t="shared" si="85"/>
        <v>0</v>
      </c>
    </row>
    <row r="221" spans="2:16" ht="14.25" customHeight="1" x14ac:dyDescent="0.25">
      <c r="B221" s="497">
        <v>192</v>
      </c>
      <c r="C221" s="699" t="s">
        <v>469</v>
      </c>
      <c r="D221" s="703">
        <v>256</v>
      </c>
      <c r="E221" s="516">
        <v>30</v>
      </c>
      <c r="F221" s="195"/>
      <c r="G221" s="599">
        <f t="shared" si="86"/>
        <v>0</v>
      </c>
      <c r="H221" s="601">
        <v>0</v>
      </c>
      <c r="I221" s="600">
        <f t="shared" si="104"/>
        <v>0</v>
      </c>
      <c r="J221" s="464">
        <f t="shared" si="103"/>
        <v>0</v>
      </c>
      <c r="K221" s="464">
        <f t="shared" si="103"/>
        <v>0</v>
      </c>
      <c r="L221" s="464">
        <f t="shared" si="103"/>
        <v>0</v>
      </c>
      <c r="M221" s="713" t="s">
        <v>103</v>
      </c>
      <c r="N221" s="713" t="s">
        <v>103</v>
      </c>
      <c r="O221" s="713" t="s">
        <v>103</v>
      </c>
      <c r="P221" s="474">
        <f t="shared" si="85"/>
        <v>0</v>
      </c>
    </row>
    <row r="222" spans="2:16" ht="14.25" customHeight="1" x14ac:dyDescent="0.25">
      <c r="B222" s="497">
        <v>193</v>
      </c>
      <c r="C222" s="699" t="s">
        <v>470</v>
      </c>
      <c r="D222" s="703">
        <v>257</v>
      </c>
      <c r="E222" s="516">
        <v>1</v>
      </c>
      <c r="F222" s="195"/>
      <c r="G222" s="599">
        <f t="shared" ref="G222:G233" si="105">E222*F222</f>
        <v>0</v>
      </c>
      <c r="H222" s="601">
        <v>0</v>
      </c>
      <c r="I222" s="600">
        <f t="shared" ref="I222:I232" si="106">$G222</f>
        <v>0</v>
      </c>
      <c r="J222" s="464">
        <f t="shared" ref="J222:N222" si="107">I222*(1+$H222)</f>
        <v>0</v>
      </c>
      <c r="K222" s="464">
        <f t="shared" si="107"/>
        <v>0</v>
      </c>
      <c r="L222" s="464">
        <f t="shared" si="107"/>
        <v>0</v>
      </c>
      <c r="M222" s="464">
        <f t="shared" si="107"/>
        <v>0</v>
      </c>
      <c r="N222" s="464">
        <f t="shared" si="107"/>
        <v>0</v>
      </c>
      <c r="O222" s="394">
        <v>0</v>
      </c>
      <c r="P222" s="474">
        <f t="shared" si="85"/>
        <v>0</v>
      </c>
    </row>
    <row r="223" spans="2:16" ht="14.25" customHeight="1" x14ac:dyDescent="0.25">
      <c r="B223" s="497">
        <v>194</v>
      </c>
      <c r="C223" s="699" t="s">
        <v>471</v>
      </c>
      <c r="D223" s="703">
        <v>258</v>
      </c>
      <c r="E223" s="516">
        <v>73</v>
      </c>
      <c r="F223" s="195"/>
      <c r="G223" s="599">
        <f t="shared" si="105"/>
        <v>0</v>
      </c>
      <c r="H223" s="601">
        <v>0</v>
      </c>
      <c r="I223" s="600">
        <f t="shared" si="106"/>
        <v>0</v>
      </c>
      <c r="J223" s="464">
        <f t="shared" ref="J223:N223" si="108">I223*(1+$H223)</f>
        <v>0</v>
      </c>
      <c r="K223" s="464">
        <f t="shared" si="108"/>
        <v>0</v>
      </c>
      <c r="L223" s="464">
        <f t="shared" si="108"/>
        <v>0</v>
      </c>
      <c r="M223" s="464">
        <f t="shared" si="108"/>
        <v>0</v>
      </c>
      <c r="N223" s="464">
        <f t="shared" si="108"/>
        <v>0</v>
      </c>
      <c r="O223" s="394">
        <v>0</v>
      </c>
      <c r="P223" s="474">
        <f t="shared" si="85"/>
        <v>0</v>
      </c>
    </row>
    <row r="224" spans="2:16" ht="14.25" customHeight="1" x14ac:dyDescent="0.25">
      <c r="B224" s="497">
        <v>195</v>
      </c>
      <c r="C224" s="699" t="s">
        <v>472</v>
      </c>
      <c r="D224" s="703">
        <v>259</v>
      </c>
      <c r="E224" s="516">
        <v>5</v>
      </c>
      <c r="F224" s="195"/>
      <c r="G224" s="599">
        <f t="shared" si="105"/>
        <v>0</v>
      </c>
      <c r="H224" s="601">
        <v>0</v>
      </c>
      <c r="I224" s="600">
        <f t="shared" si="106"/>
        <v>0</v>
      </c>
      <c r="J224" s="464">
        <f t="shared" ref="J224:N224" si="109">I224*(1+$H224)</f>
        <v>0</v>
      </c>
      <c r="K224" s="464">
        <f t="shared" si="109"/>
        <v>0</v>
      </c>
      <c r="L224" s="464">
        <f t="shared" si="109"/>
        <v>0</v>
      </c>
      <c r="M224" s="464">
        <f t="shared" si="109"/>
        <v>0</v>
      </c>
      <c r="N224" s="464">
        <f t="shared" si="109"/>
        <v>0</v>
      </c>
      <c r="O224" s="394">
        <v>0</v>
      </c>
      <c r="P224" s="474">
        <f t="shared" ref="P224:P232" si="110">SUM(I224:O224)</f>
        <v>0</v>
      </c>
    </row>
    <row r="225" spans="2:16" ht="14.25" customHeight="1" x14ac:dyDescent="0.25">
      <c r="B225" s="497">
        <v>196</v>
      </c>
      <c r="C225" s="699" t="s">
        <v>473</v>
      </c>
      <c r="D225" s="703">
        <v>260</v>
      </c>
      <c r="E225" s="516">
        <v>1</v>
      </c>
      <c r="F225" s="195"/>
      <c r="G225" s="599">
        <f t="shared" si="105"/>
        <v>0</v>
      </c>
      <c r="H225" s="601">
        <v>0</v>
      </c>
      <c r="I225" s="600">
        <f t="shared" si="106"/>
        <v>0</v>
      </c>
      <c r="J225" s="464">
        <f t="shared" ref="J225:N225" si="111">I225*(1+$H225)</f>
        <v>0</v>
      </c>
      <c r="K225" s="464">
        <f t="shared" si="111"/>
        <v>0</v>
      </c>
      <c r="L225" s="464">
        <f t="shared" si="111"/>
        <v>0</v>
      </c>
      <c r="M225" s="464">
        <f t="shared" si="111"/>
        <v>0</v>
      </c>
      <c r="N225" s="464">
        <f t="shared" si="111"/>
        <v>0</v>
      </c>
      <c r="O225" s="394">
        <v>0</v>
      </c>
      <c r="P225" s="474">
        <f t="shared" si="110"/>
        <v>0</v>
      </c>
    </row>
    <row r="226" spans="2:16" ht="14.25" customHeight="1" x14ac:dyDescent="0.25">
      <c r="B226" s="497">
        <v>197</v>
      </c>
      <c r="C226" s="699" t="s">
        <v>474</v>
      </c>
      <c r="D226" s="703">
        <v>262</v>
      </c>
      <c r="E226" s="516">
        <v>1</v>
      </c>
      <c r="F226" s="195"/>
      <c r="G226" s="599">
        <f t="shared" si="105"/>
        <v>0</v>
      </c>
      <c r="H226" s="601">
        <v>0</v>
      </c>
      <c r="I226" s="600">
        <f t="shared" si="106"/>
        <v>0</v>
      </c>
      <c r="J226" s="464">
        <f t="shared" ref="J226:N226" si="112">I226*(1+$H226)</f>
        <v>0</v>
      </c>
      <c r="K226" s="464">
        <f t="shared" si="112"/>
        <v>0</v>
      </c>
      <c r="L226" s="464">
        <f t="shared" si="112"/>
        <v>0</v>
      </c>
      <c r="M226" s="464">
        <f t="shared" si="112"/>
        <v>0</v>
      </c>
      <c r="N226" s="464">
        <f t="shared" si="112"/>
        <v>0</v>
      </c>
      <c r="O226" s="394">
        <v>0</v>
      </c>
      <c r="P226" s="474">
        <f t="shared" si="110"/>
        <v>0</v>
      </c>
    </row>
    <row r="227" spans="2:16" ht="14.25" customHeight="1" x14ac:dyDescent="0.25">
      <c r="B227" s="497">
        <v>198</v>
      </c>
      <c r="C227" s="699" t="s">
        <v>475</v>
      </c>
      <c r="D227" s="703">
        <v>263</v>
      </c>
      <c r="E227" s="516">
        <v>1</v>
      </c>
      <c r="F227" s="195"/>
      <c r="G227" s="599">
        <f t="shared" si="105"/>
        <v>0</v>
      </c>
      <c r="H227" s="601">
        <v>0</v>
      </c>
      <c r="I227" s="600">
        <f t="shared" si="106"/>
        <v>0</v>
      </c>
      <c r="J227" s="464">
        <f t="shared" ref="J227:N227" si="113">I227*(1+$H227)</f>
        <v>0</v>
      </c>
      <c r="K227" s="464">
        <f t="shared" si="113"/>
        <v>0</v>
      </c>
      <c r="L227" s="464">
        <f t="shared" si="113"/>
        <v>0</v>
      </c>
      <c r="M227" s="464">
        <f t="shared" si="113"/>
        <v>0</v>
      </c>
      <c r="N227" s="464">
        <f t="shared" si="113"/>
        <v>0</v>
      </c>
      <c r="O227" s="394">
        <v>0</v>
      </c>
      <c r="P227" s="474">
        <f t="shared" si="110"/>
        <v>0</v>
      </c>
    </row>
    <row r="228" spans="2:16" ht="14.25" customHeight="1" x14ac:dyDescent="0.25">
      <c r="B228" s="497">
        <v>199</v>
      </c>
      <c r="C228" s="699" t="s">
        <v>476</v>
      </c>
      <c r="D228" s="703">
        <v>264</v>
      </c>
      <c r="E228" s="516">
        <v>1</v>
      </c>
      <c r="F228" s="195"/>
      <c r="G228" s="599">
        <f t="shared" si="105"/>
        <v>0</v>
      </c>
      <c r="H228" s="601">
        <v>0</v>
      </c>
      <c r="I228" s="600">
        <f t="shared" si="106"/>
        <v>0</v>
      </c>
      <c r="J228" s="464">
        <f t="shared" ref="J228:N228" si="114">I228*(1+$H228)</f>
        <v>0</v>
      </c>
      <c r="K228" s="464">
        <f t="shared" si="114"/>
        <v>0</v>
      </c>
      <c r="L228" s="464">
        <f t="shared" si="114"/>
        <v>0</v>
      </c>
      <c r="M228" s="464">
        <f t="shared" si="114"/>
        <v>0</v>
      </c>
      <c r="N228" s="464">
        <f t="shared" si="114"/>
        <v>0</v>
      </c>
      <c r="O228" s="394">
        <v>0</v>
      </c>
      <c r="P228" s="474">
        <f t="shared" si="110"/>
        <v>0</v>
      </c>
    </row>
    <row r="229" spans="2:16" ht="14.25" customHeight="1" x14ac:dyDescent="0.25">
      <c r="B229" s="497">
        <v>200</v>
      </c>
      <c r="C229" s="699" t="s">
        <v>477</v>
      </c>
      <c r="D229" s="703">
        <v>265</v>
      </c>
      <c r="E229" s="516">
        <v>1</v>
      </c>
      <c r="F229" s="195"/>
      <c r="G229" s="599">
        <f t="shared" si="105"/>
        <v>0</v>
      </c>
      <c r="H229" s="601">
        <v>0</v>
      </c>
      <c r="I229" s="600">
        <f t="shared" si="106"/>
        <v>0</v>
      </c>
      <c r="J229" s="464">
        <f t="shared" ref="J229:N229" si="115">I229*(1+$H229)</f>
        <v>0</v>
      </c>
      <c r="K229" s="464">
        <f t="shared" si="115"/>
        <v>0</v>
      </c>
      <c r="L229" s="464">
        <f t="shared" si="115"/>
        <v>0</v>
      </c>
      <c r="M229" s="464">
        <f t="shared" si="115"/>
        <v>0</v>
      </c>
      <c r="N229" s="464">
        <f t="shared" si="115"/>
        <v>0</v>
      </c>
      <c r="O229" s="394">
        <v>0</v>
      </c>
      <c r="P229" s="474">
        <f t="shared" si="110"/>
        <v>0</v>
      </c>
    </row>
    <row r="230" spans="2:16" ht="14.25" customHeight="1" x14ac:dyDescent="0.25">
      <c r="B230" s="497">
        <v>201</v>
      </c>
      <c r="C230" s="699" t="s">
        <v>478</v>
      </c>
      <c r="D230" s="712">
        <v>266</v>
      </c>
      <c r="E230" s="516">
        <v>1</v>
      </c>
      <c r="F230" s="195"/>
      <c r="G230" s="599">
        <f t="shared" si="105"/>
        <v>0</v>
      </c>
      <c r="H230" s="601">
        <v>0</v>
      </c>
      <c r="I230" s="600">
        <f t="shared" si="106"/>
        <v>0</v>
      </c>
      <c r="J230" s="464">
        <f t="shared" ref="J230:N230" si="116">I230*(1+$H230)</f>
        <v>0</v>
      </c>
      <c r="K230" s="464">
        <f t="shared" si="116"/>
        <v>0</v>
      </c>
      <c r="L230" s="464">
        <f t="shared" si="116"/>
        <v>0</v>
      </c>
      <c r="M230" s="464">
        <f t="shared" si="116"/>
        <v>0</v>
      </c>
      <c r="N230" s="464">
        <f t="shared" si="116"/>
        <v>0</v>
      </c>
      <c r="O230" s="394">
        <v>0</v>
      </c>
      <c r="P230" s="474">
        <f t="shared" si="110"/>
        <v>0</v>
      </c>
    </row>
    <row r="231" spans="2:16" ht="14.25" customHeight="1" x14ac:dyDescent="0.25">
      <c r="B231" s="497">
        <v>202</v>
      </c>
      <c r="C231" s="699" t="s">
        <v>479</v>
      </c>
      <c r="D231" s="712">
        <v>266</v>
      </c>
      <c r="E231" s="516">
        <v>1</v>
      </c>
      <c r="F231" s="195"/>
      <c r="G231" s="599">
        <f t="shared" si="105"/>
        <v>0</v>
      </c>
      <c r="H231" s="601">
        <v>0</v>
      </c>
      <c r="I231" s="600">
        <f t="shared" si="106"/>
        <v>0</v>
      </c>
      <c r="J231" s="464">
        <f t="shared" ref="J231:N231" si="117">I231*(1+$H231)</f>
        <v>0</v>
      </c>
      <c r="K231" s="464">
        <f t="shared" si="117"/>
        <v>0</v>
      </c>
      <c r="L231" s="464">
        <f t="shared" si="117"/>
        <v>0</v>
      </c>
      <c r="M231" s="464">
        <f t="shared" si="117"/>
        <v>0</v>
      </c>
      <c r="N231" s="464">
        <f t="shared" si="117"/>
        <v>0</v>
      </c>
      <c r="O231" s="394">
        <v>0</v>
      </c>
      <c r="P231" s="474">
        <f t="shared" si="110"/>
        <v>0</v>
      </c>
    </row>
    <row r="232" spans="2:16" ht="14.25" customHeight="1" x14ac:dyDescent="0.25">
      <c r="B232" s="497">
        <v>203</v>
      </c>
      <c r="C232" s="699" t="s">
        <v>480</v>
      </c>
      <c r="D232" s="712" t="s">
        <v>481</v>
      </c>
      <c r="E232" s="516">
        <v>1</v>
      </c>
      <c r="F232" s="195"/>
      <c r="G232" s="599">
        <f t="shared" si="105"/>
        <v>0</v>
      </c>
      <c r="H232" s="601">
        <v>0</v>
      </c>
      <c r="I232" s="600">
        <f t="shared" si="106"/>
        <v>0</v>
      </c>
      <c r="J232" s="464">
        <f t="shared" ref="J232:N232" si="118">I232*(1+$H232)</f>
        <v>0</v>
      </c>
      <c r="K232" s="464">
        <f t="shared" si="118"/>
        <v>0</v>
      </c>
      <c r="L232" s="464">
        <f t="shared" si="118"/>
        <v>0</v>
      </c>
      <c r="M232" s="464">
        <f t="shared" si="118"/>
        <v>0</v>
      </c>
      <c r="N232" s="464">
        <f t="shared" si="118"/>
        <v>0</v>
      </c>
      <c r="O232" s="394">
        <v>0</v>
      </c>
      <c r="P232" s="474">
        <f t="shared" si="110"/>
        <v>0</v>
      </c>
    </row>
    <row r="233" spans="2:16" ht="14.25" customHeight="1" x14ac:dyDescent="0.25">
      <c r="B233" s="497">
        <v>204</v>
      </c>
      <c r="C233" s="699" t="s">
        <v>482</v>
      </c>
      <c r="D233" s="712" t="s">
        <v>483</v>
      </c>
      <c r="E233" s="516">
        <v>14500</v>
      </c>
      <c r="F233" s="195"/>
      <c r="G233" s="599">
        <f t="shared" si="105"/>
        <v>0</v>
      </c>
      <c r="H233" s="601">
        <v>0</v>
      </c>
      <c r="I233" s="600">
        <f t="shared" ref="I233:I238" si="119">$G233</f>
        <v>0</v>
      </c>
      <c r="J233" s="464">
        <f t="shared" ref="J233:N238" si="120">I233*(1+$H233)</f>
        <v>0</v>
      </c>
      <c r="K233" s="464">
        <f t="shared" si="120"/>
        <v>0</v>
      </c>
      <c r="L233" s="464">
        <f t="shared" si="120"/>
        <v>0</v>
      </c>
      <c r="M233" s="464">
        <f t="shared" si="120"/>
        <v>0</v>
      </c>
      <c r="N233" s="464">
        <f t="shared" si="120"/>
        <v>0</v>
      </c>
      <c r="O233" s="394">
        <v>0</v>
      </c>
      <c r="P233" s="474">
        <f t="shared" ref="P233:P238" si="121">SUM(I233:O233)</f>
        <v>0</v>
      </c>
    </row>
    <row r="234" spans="2:16" ht="14.25" customHeight="1" x14ac:dyDescent="0.25">
      <c r="B234" s="497">
        <v>204</v>
      </c>
      <c r="C234" s="699" t="s">
        <v>484</v>
      </c>
      <c r="D234" s="712" t="s">
        <v>485</v>
      </c>
      <c r="E234" s="516">
        <v>14500</v>
      </c>
      <c r="F234" s="195"/>
      <c r="G234" s="599">
        <f t="shared" si="86"/>
        <v>0</v>
      </c>
      <c r="H234" s="601">
        <v>0</v>
      </c>
      <c r="I234" s="600">
        <f t="shared" si="119"/>
        <v>0</v>
      </c>
      <c r="J234" s="464">
        <f t="shared" si="120"/>
        <v>0</v>
      </c>
      <c r="K234" s="464">
        <f t="shared" si="120"/>
        <v>0</v>
      </c>
      <c r="L234" s="464">
        <f t="shared" si="120"/>
        <v>0</v>
      </c>
      <c r="M234" s="464">
        <f t="shared" si="120"/>
        <v>0</v>
      </c>
      <c r="N234" s="464">
        <f t="shared" si="120"/>
        <v>0</v>
      </c>
      <c r="O234" s="394">
        <v>0</v>
      </c>
      <c r="P234" s="474">
        <f t="shared" si="121"/>
        <v>0</v>
      </c>
    </row>
    <row r="235" spans="2:16" ht="14.25" customHeight="1" x14ac:dyDescent="0.25">
      <c r="B235" s="497">
        <v>204</v>
      </c>
      <c r="C235" s="699" t="s">
        <v>486</v>
      </c>
      <c r="D235" s="712" t="s">
        <v>487</v>
      </c>
      <c r="E235" s="516">
        <v>1</v>
      </c>
      <c r="F235" s="195"/>
      <c r="G235" s="599">
        <f>E235*F235</f>
        <v>0</v>
      </c>
      <c r="H235" s="601">
        <v>0</v>
      </c>
      <c r="I235" s="600">
        <f t="shared" si="119"/>
        <v>0</v>
      </c>
      <c r="J235" s="464">
        <f t="shared" si="120"/>
        <v>0</v>
      </c>
      <c r="K235" s="464">
        <f t="shared" si="120"/>
        <v>0</v>
      </c>
      <c r="L235" s="464">
        <f t="shared" si="120"/>
        <v>0</v>
      </c>
      <c r="M235" s="464">
        <f t="shared" si="120"/>
        <v>0</v>
      </c>
      <c r="N235" s="464">
        <f t="shared" si="120"/>
        <v>0</v>
      </c>
      <c r="O235" s="394">
        <v>0</v>
      </c>
      <c r="P235" s="474">
        <f t="shared" si="121"/>
        <v>0</v>
      </c>
    </row>
    <row r="236" spans="2:16" ht="14.25" customHeight="1" x14ac:dyDescent="0.25">
      <c r="B236" s="497">
        <v>205</v>
      </c>
      <c r="C236" s="699" t="s">
        <v>488</v>
      </c>
      <c r="D236" s="712" t="s">
        <v>487</v>
      </c>
      <c r="E236" s="516">
        <v>1</v>
      </c>
      <c r="F236" s="195"/>
      <c r="G236" s="599">
        <f t="shared" si="86"/>
        <v>0</v>
      </c>
      <c r="H236" s="601">
        <v>0</v>
      </c>
      <c r="I236" s="600">
        <f t="shared" si="119"/>
        <v>0</v>
      </c>
      <c r="J236" s="464">
        <f t="shared" si="120"/>
        <v>0</v>
      </c>
      <c r="K236" s="464">
        <f t="shared" si="120"/>
        <v>0</v>
      </c>
      <c r="L236" s="464">
        <f t="shared" si="120"/>
        <v>0</v>
      </c>
      <c r="M236" s="464">
        <f t="shared" si="120"/>
        <v>0</v>
      </c>
      <c r="N236" s="464">
        <f t="shared" si="120"/>
        <v>0</v>
      </c>
      <c r="O236" s="394">
        <v>0</v>
      </c>
      <c r="P236" s="474">
        <f t="shared" si="121"/>
        <v>0</v>
      </c>
    </row>
    <row r="237" spans="2:16" ht="14.25" customHeight="1" x14ac:dyDescent="0.25">
      <c r="B237" s="497">
        <v>205</v>
      </c>
      <c r="C237" s="699" t="s">
        <v>489</v>
      </c>
      <c r="D237" s="712" t="s">
        <v>487</v>
      </c>
      <c r="E237" s="516">
        <v>2000</v>
      </c>
      <c r="F237" s="195"/>
      <c r="G237" s="599">
        <f t="shared" ref="G237" si="122">E237*F237</f>
        <v>0</v>
      </c>
      <c r="H237" s="601">
        <v>0</v>
      </c>
      <c r="I237" s="600">
        <f t="shared" si="119"/>
        <v>0</v>
      </c>
      <c r="J237" s="464">
        <f t="shared" si="120"/>
        <v>0</v>
      </c>
      <c r="K237" s="464">
        <f t="shared" si="120"/>
        <v>0</v>
      </c>
      <c r="L237" s="464">
        <f t="shared" si="120"/>
        <v>0</v>
      </c>
      <c r="M237" s="464">
        <f t="shared" si="120"/>
        <v>0</v>
      </c>
      <c r="N237" s="464">
        <f t="shared" si="120"/>
        <v>0</v>
      </c>
      <c r="O237" s="394">
        <v>0</v>
      </c>
      <c r="P237" s="474">
        <f t="shared" si="121"/>
        <v>0</v>
      </c>
    </row>
    <row r="238" spans="2:16" ht="14.25" customHeight="1" x14ac:dyDescent="0.25">
      <c r="B238" s="497">
        <v>205</v>
      </c>
      <c r="C238" s="699" t="s">
        <v>490</v>
      </c>
      <c r="D238" s="712" t="s">
        <v>487</v>
      </c>
      <c r="E238" s="516">
        <v>12000</v>
      </c>
      <c r="F238" s="195"/>
      <c r="G238" s="599">
        <f t="shared" si="86"/>
        <v>0</v>
      </c>
      <c r="H238" s="601">
        <v>0</v>
      </c>
      <c r="I238" s="600">
        <f t="shared" si="119"/>
        <v>0</v>
      </c>
      <c r="J238" s="464">
        <f t="shared" si="120"/>
        <v>0</v>
      </c>
      <c r="K238" s="464">
        <f t="shared" si="120"/>
        <v>0</v>
      </c>
      <c r="L238" s="464">
        <f t="shared" si="120"/>
        <v>0</v>
      </c>
      <c r="M238" s="464">
        <f t="shared" si="120"/>
        <v>0</v>
      </c>
      <c r="N238" s="464">
        <f t="shared" si="120"/>
        <v>0</v>
      </c>
      <c r="O238" s="394">
        <v>0</v>
      </c>
      <c r="P238" s="474">
        <f t="shared" si="121"/>
        <v>0</v>
      </c>
    </row>
    <row r="239" spans="2:16" ht="14.25" customHeight="1" x14ac:dyDescent="0.25">
      <c r="B239" s="497">
        <v>206</v>
      </c>
      <c r="C239" s="699" t="s">
        <v>491</v>
      </c>
      <c r="D239" s="703">
        <v>279</v>
      </c>
      <c r="E239" s="516">
        <v>1500</v>
      </c>
      <c r="F239" s="195"/>
      <c r="G239" s="599">
        <f t="shared" ref="G239:G252" si="123">E239*F239</f>
        <v>0</v>
      </c>
      <c r="H239" s="601">
        <v>0</v>
      </c>
      <c r="I239" s="600">
        <f t="shared" ref="I239:I252" si="124">$G239</f>
        <v>0</v>
      </c>
      <c r="J239" s="464">
        <f t="shared" ref="J239:N239" si="125">I239*(1+$H239)</f>
        <v>0</v>
      </c>
      <c r="K239" s="464">
        <f t="shared" si="125"/>
        <v>0</v>
      </c>
      <c r="L239" s="464">
        <f t="shared" si="125"/>
        <v>0</v>
      </c>
      <c r="M239" s="464">
        <f t="shared" si="125"/>
        <v>0</v>
      </c>
      <c r="N239" s="464">
        <f t="shared" si="125"/>
        <v>0</v>
      </c>
      <c r="O239" s="394">
        <v>0</v>
      </c>
      <c r="P239" s="474">
        <f t="shared" ref="P239:P252" si="126">SUM(I239:O239)</f>
        <v>0</v>
      </c>
    </row>
    <row r="240" spans="2:16" ht="14.25" customHeight="1" x14ac:dyDescent="0.25">
      <c r="B240" s="497">
        <v>207</v>
      </c>
      <c r="C240" s="699" t="s">
        <v>492</v>
      </c>
      <c r="D240" s="703">
        <v>280</v>
      </c>
      <c r="E240" s="516">
        <v>750</v>
      </c>
      <c r="F240" s="195"/>
      <c r="G240" s="599">
        <f t="shared" si="123"/>
        <v>0</v>
      </c>
      <c r="H240" s="601">
        <v>0</v>
      </c>
      <c r="I240" s="600">
        <f t="shared" si="124"/>
        <v>0</v>
      </c>
      <c r="J240" s="464">
        <f t="shared" ref="J240:N240" si="127">I240*(1+$H240)</f>
        <v>0</v>
      </c>
      <c r="K240" s="464">
        <f t="shared" si="127"/>
        <v>0</v>
      </c>
      <c r="L240" s="464">
        <f t="shared" si="127"/>
        <v>0</v>
      </c>
      <c r="M240" s="464">
        <f t="shared" si="127"/>
        <v>0</v>
      </c>
      <c r="N240" s="464">
        <f t="shared" si="127"/>
        <v>0</v>
      </c>
      <c r="O240" s="394">
        <v>0</v>
      </c>
      <c r="P240" s="474">
        <f t="shared" si="126"/>
        <v>0</v>
      </c>
    </row>
    <row r="241" spans="2:16" ht="14.25" customHeight="1" x14ac:dyDescent="0.25">
      <c r="B241" s="497">
        <v>208</v>
      </c>
      <c r="C241" s="699" t="s">
        <v>493</v>
      </c>
      <c r="D241" s="703">
        <v>281</v>
      </c>
      <c r="E241" s="516">
        <v>1350</v>
      </c>
      <c r="F241" s="195"/>
      <c r="G241" s="599">
        <f t="shared" si="123"/>
        <v>0</v>
      </c>
      <c r="H241" s="601">
        <v>0</v>
      </c>
      <c r="I241" s="600">
        <f t="shared" si="124"/>
        <v>0</v>
      </c>
      <c r="J241" s="464">
        <f t="shared" ref="J241:N241" si="128">I241*(1+$H241)</f>
        <v>0</v>
      </c>
      <c r="K241" s="464">
        <f t="shared" si="128"/>
        <v>0</v>
      </c>
      <c r="L241" s="464">
        <f t="shared" si="128"/>
        <v>0</v>
      </c>
      <c r="M241" s="464">
        <f t="shared" si="128"/>
        <v>0</v>
      </c>
      <c r="N241" s="464">
        <f t="shared" si="128"/>
        <v>0</v>
      </c>
      <c r="O241" s="394">
        <v>0</v>
      </c>
      <c r="P241" s="474">
        <f t="shared" si="126"/>
        <v>0</v>
      </c>
    </row>
    <row r="242" spans="2:16" ht="14.25" customHeight="1" x14ac:dyDescent="0.25">
      <c r="B242" s="497">
        <v>209</v>
      </c>
      <c r="C242" s="699" t="s">
        <v>494</v>
      </c>
      <c r="D242" s="703">
        <v>282</v>
      </c>
      <c r="E242" s="516">
        <v>15</v>
      </c>
      <c r="F242" s="195"/>
      <c r="G242" s="599">
        <f t="shared" si="123"/>
        <v>0</v>
      </c>
      <c r="H242" s="601">
        <v>0</v>
      </c>
      <c r="I242" s="600">
        <f t="shared" si="124"/>
        <v>0</v>
      </c>
      <c r="J242" s="464">
        <f t="shared" ref="J242:N242" si="129">I242*(1+$H242)</f>
        <v>0</v>
      </c>
      <c r="K242" s="464">
        <f t="shared" si="129"/>
        <v>0</v>
      </c>
      <c r="L242" s="464">
        <f t="shared" si="129"/>
        <v>0</v>
      </c>
      <c r="M242" s="464">
        <f t="shared" si="129"/>
        <v>0</v>
      </c>
      <c r="N242" s="464">
        <f t="shared" si="129"/>
        <v>0</v>
      </c>
      <c r="O242" s="394">
        <v>0</v>
      </c>
      <c r="P242" s="474">
        <f t="shared" si="126"/>
        <v>0</v>
      </c>
    </row>
    <row r="243" spans="2:16" ht="14.25" customHeight="1" x14ac:dyDescent="0.25">
      <c r="B243" s="497">
        <v>210</v>
      </c>
      <c r="C243" s="699" t="s">
        <v>495</v>
      </c>
      <c r="D243" s="703">
        <v>283</v>
      </c>
      <c r="E243" s="516">
        <v>26</v>
      </c>
      <c r="F243" s="195"/>
      <c r="G243" s="599">
        <f t="shared" si="123"/>
        <v>0</v>
      </c>
      <c r="H243" s="601">
        <v>0</v>
      </c>
      <c r="I243" s="600">
        <f t="shared" si="124"/>
        <v>0</v>
      </c>
      <c r="J243" s="464">
        <f t="shared" ref="J243:N243" si="130">I243*(1+$H243)</f>
        <v>0</v>
      </c>
      <c r="K243" s="464">
        <f t="shared" si="130"/>
        <v>0</v>
      </c>
      <c r="L243" s="464">
        <f t="shared" si="130"/>
        <v>0</v>
      </c>
      <c r="M243" s="464">
        <f t="shared" si="130"/>
        <v>0</v>
      </c>
      <c r="N243" s="464">
        <f t="shared" si="130"/>
        <v>0</v>
      </c>
      <c r="O243" s="394">
        <v>0</v>
      </c>
      <c r="P243" s="474">
        <f t="shared" si="126"/>
        <v>0</v>
      </c>
    </row>
    <row r="244" spans="2:16" ht="14.25" customHeight="1" x14ac:dyDescent="0.25">
      <c r="B244" s="497">
        <v>211</v>
      </c>
      <c r="C244" s="699" t="s">
        <v>496</v>
      </c>
      <c r="D244" s="703">
        <v>284</v>
      </c>
      <c r="E244" s="516">
        <v>610</v>
      </c>
      <c r="F244" s="195"/>
      <c r="G244" s="599">
        <f t="shared" si="123"/>
        <v>0</v>
      </c>
      <c r="H244" s="601">
        <v>0</v>
      </c>
      <c r="I244" s="600">
        <f t="shared" si="124"/>
        <v>0</v>
      </c>
      <c r="J244" s="464">
        <f t="shared" ref="J244:N244" si="131">I244*(1+$H244)</f>
        <v>0</v>
      </c>
      <c r="K244" s="464">
        <f t="shared" si="131"/>
        <v>0</v>
      </c>
      <c r="L244" s="464">
        <f t="shared" si="131"/>
        <v>0</v>
      </c>
      <c r="M244" s="464">
        <f t="shared" si="131"/>
        <v>0</v>
      </c>
      <c r="N244" s="464">
        <f t="shared" si="131"/>
        <v>0</v>
      </c>
      <c r="O244" s="394">
        <v>0</v>
      </c>
      <c r="P244" s="474">
        <f t="shared" si="126"/>
        <v>0</v>
      </c>
    </row>
    <row r="245" spans="2:16" ht="14.25" customHeight="1" x14ac:dyDescent="0.25">
      <c r="B245" s="497">
        <v>212</v>
      </c>
      <c r="C245" s="699" t="s">
        <v>497</v>
      </c>
      <c r="D245" s="703">
        <v>285</v>
      </c>
      <c r="E245" s="516">
        <v>6</v>
      </c>
      <c r="F245" s="195"/>
      <c r="G245" s="599">
        <f t="shared" si="123"/>
        <v>0</v>
      </c>
      <c r="H245" s="601">
        <v>0</v>
      </c>
      <c r="I245" s="600">
        <f t="shared" si="124"/>
        <v>0</v>
      </c>
      <c r="J245" s="464">
        <f t="shared" ref="J245:N245" si="132">I245*(1+$H245)</f>
        <v>0</v>
      </c>
      <c r="K245" s="464">
        <f t="shared" si="132"/>
        <v>0</v>
      </c>
      <c r="L245" s="464">
        <f t="shared" si="132"/>
        <v>0</v>
      </c>
      <c r="M245" s="464">
        <f t="shared" si="132"/>
        <v>0</v>
      </c>
      <c r="N245" s="464">
        <f t="shared" si="132"/>
        <v>0</v>
      </c>
      <c r="O245" s="394">
        <v>0</v>
      </c>
      <c r="P245" s="474">
        <f t="shared" si="126"/>
        <v>0</v>
      </c>
    </row>
    <row r="246" spans="2:16" ht="14.25" customHeight="1" x14ac:dyDescent="0.25">
      <c r="B246" s="497">
        <v>213</v>
      </c>
      <c r="C246" s="699" t="s">
        <v>498</v>
      </c>
      <c r="D246" s="703">
        <v>286</v>
      </c>
      <c r="E246" s="516">
        <v>15</v>
      </c>
      <c r="F246" s="195"/>
      <c r="G246" s="599">
        <f t="shared" si="123"/>
        <v>0</v>
      </c>
      <c r="H246" s="601">
        <v>0</v>
      </c>
      <c r="I246" s="600">
        <f t="shared" si="124"/>
        <v>0</v>
      </c>
      <c r="J246" s="464">
        <f t="shared" ref="J246:N246" si="133">I246*(1+$H246)</f>
        <v>0</v>
      </c>
      <c r="K246" s="464">
        <f t="shared" si="133"/>
        <v>0</v>
      </c>
      <c r="L246" s="464">
        <f t="shared" si="133"/>
        <v>0</v>
      </c>
      <c r="M246" s="464">
        <f t="shared" si="133"/>
        <v>0</v>
      </c>
      <c r="N246" s="464">
        <f t="shared" si="133"/>
        <v>0</v>
      </c>
      <c r="O246" s="394">
        <v>0</v>
      </c>
      <c r="P246" s="474">
        <f t="shared" si="126"/>
        <v>0</v>
      </c>
    </row>
    <row r="247" spans="2:16" ht="14.25" customHeight="1" x14ac:dyDescent="0.25">
      <c r="B247" s="497">
        <v>214</v>
      </c>
      <c r="C247" s="699" t="s">
        <v>499</v>
      </c>
      <c r="D247" s="703">
        <v>291</v>
      </c>
      <c r="E247" s="516">
        <v>11</v>
      </c>
      <c r="F247" s="195"/>
      <c r="G247" s="599">
        <f t="shared" si="123"/>
        <v>0</v>
      </c>
      <c r="H247" s="601">
        <v>0</v>
      </c>
      <c r="I247" s="600">
        <f t="shared" si="124"/>
        <v>0</v>
      </c>
      <c r="J247" s="464">
        <f t="shared" ref="J247:N247" si="134">I247*(1+$H247)</f>
        <v>0</v>
      </c>
      <c r="K247" s="464">
        <f t="shared" si="134"/>
        <v>0</v>
      </c>
      <c r="L247" s="464">
        <f t="shared" si="134"/>
        <v>0</v>
      </c>
      <c r="M247" s="464">
        <f t="shared" si="134"/>
        <v>0</v>
      </c>
      <c r="N247" s="464">
        <f t="shared" si="134"/>
        <v>0</v>
      </c>
      <c r="O247" s="394">
        <v>0</v>
      </c>
      <c r="P247" s="474">
        <f t="shared" si="126"/>
        <v>0</v>
      </c>
    </row>
    <row r="248" spans="2:16" ht="14.25" customHeight="1" x14ac:dyDescent="0.25">
      <c r="B248" s="497">
        <v>215</v>
      </c>
      <c r="C248" s="699" t="s">
        <v>500</v>
      </c>
      <c r="D248" s="703">
        <v>292</v>
      </c>
      <c r="E248" s="516">
        <v>10</v>
      </c>
      <c r="F248" s="195"/>
      <c r="G248" s="599">
        <f t="shared" si="123"/>
        <v>0</v>
      </c>
      <c r="H248" s="601">
        <v>0</v>
      </c>
      <c r="I248" s="600">
        <f t="shared" si="124"/>
        <v>0</v>
      </c>
      <c r="J248" s="464">
        <f t="shared" ref="J248:N248" si="135">I248*(1+$H248)</f>
        <v>0</v>
      </c>
      <c r="K248" s="464">
        <f t="shared" si="135"/>
        <v>0</v>
      </c>
      <c r="L248" s="464">
        <f t="shared" si="135"/>
        <v>0</v>
      </c>
      <c r="M248" s="464">
        <f t="shared" si="135"/>
        <v>0</v>
      </c>
      <c r="N248" s="464">
        <f t="shared" si="135"/>
        <v>0</v>
      </c>
      <c r="O248" s="394">
        <v>0</v>
      </c>
      <c r="P248" s="474">
        <f t="shared" si="126"/>
        <v>0</v>
      </c>
    </row>
    <row r="249" spans="2:16" ht="14.25" customHeight="1" x14ac:dyDescent="0.25">
      <c r="B249" s="497">
        <v>216</v>
      </c>
      <c r="C249" s="699" t="s">
        <v>501</v>
      </c>
      <c r="D249" s="712">
        <v>293</v>
      </c>
      <c r="E249" s="516">
        <v>20892</v>
      </c>
      <c r="F249" s="195"/>
      <c r="G249" s="599">
        <f t="shared" si="123"/>
        <v>0</v>
      </c>
      <c r="H249" s="601">
        <v>0</v>
      </c>
      <c r="I249" s="600">
        <f t="shared" si="124"/>
        <v>0</v>
      </c>
      <c r="J249" s="464">
        <f t="shared" ref="J249:N249" si="136">I249*(1+$H249)</f>
        <v>0</v>
      </c>
      <c r="K249" s="464">
        <f t="shared" si="136"/>
        <v>0</v>
      </c>
      <c r="L249" s="464">
        <f t="shared" si="136"/>
        <v>0</v>
      </c>
      <c r="M249" s="464">
        <f t="shared" si="136"/>
        <v>0</v>
      </c>
      <c r="N249" s="464">
        <f t="shared" si="136"/>
        <v>0</v>
      </c>
      <c r="O249" s="394">
        <v>0</v>
      </c>
      <c r="P249" s="474">
        <f t="shared" si="126"/>
        <v>0</v>
      </c>
    </row>
    <row r="250" spans="2:16" ht="14.25" customHeight="1" x14ac:dyDescent="0.25">
      <c r="B250" s="497">
        <v>217</v>
      </c>
      <c r="C250" s="699" t="s">
        <v>502</v>
      </c>
      <c r="D250" s="703">
        <v>294</v>
      </c>
      <c r="E250" s="516">
        <v>650</v>
      </c>
      <c r="F250" s="195"/>
      <c r="G250" s="599">
        <f t="shared" si="123"/>
        <v>0</v>
      </c>
      <c r="H250" s="601">
        <v>0</v>
      </c>
      <c r="I250" s="600">
        <f t="shared" si="124"/>
        <v>0</v>
      </c>
      <c r="J250" s="464">
        <f t="shared" ref="J250:N250" si="137">I250*(1+$H250)</f>
        <v>0</v>
      </c>
      <c r="K250" s="464">
        <f t="shared" si="137"/>
        <v>0</v>
      </c>
      <c r="L250" s="464">
        <f t="shared" si="137"/>
        <v>0</v>
      </c>
      <c r="M250" s="464">
        <f t="shared" si="137"/>
        <v>0</v>
      </c>
      <c r="N250" s="464">
        <f t="shared" si="137"/>
        <v>0</v>
      </c>
      <c r="O250" s="394">
        <v>0</v>
      </c>
      <c r="P250" s="474">
        <f t="shared" si="126"/>
        <v>0</v>
      </c>
    </row>
    <row r="251" spans="2:16" ht="14.25" customHeight="1" x14ac:dyDescent="0.25">
      <c r="B251" s="497">
        <v>218</v>
      </c>
      <c r="C251" s="699" t="s">
        <v>503</v>
      </c>
      <c r="D251" s="703">
        <v>295</v>
      </c>
      <c r="E251" s="516">
        <v>1</v>
      </c>
      <c r="F251" s="195"/>
      <c r="G251" s="599">
        <f t="shared" si="123"/>
        <v>0</v>
      </c>
      <c r="H251" s="601">
        <v>0</v>
      </c>
      <c r="I251" s="600">
        <f t="shared" si="124"/>
        <v>0</v>
      </c>
      <c r="J251" s="464">
        <f t="shared" ref="J251:N251" si="138">I251*(1+$H251)</f>
        <v>0</v>
      </c>
      <c r="K251" s="464">
        <f t="shared" si="138"/>
        <v>0</v>
      </c>
      <c r="L251" s="464">
        <f t="shared" si="138"/>
        <v>0</v>
      </c>
      <c r="M251" s="464">
        <f t="shared" si="138"/>
        <v>0</v>
      </c>
      <c r="N251" s="464">
        <f t="shared" si="138"/>
        <v>0</v>
      </c>
      <c r="O251" s="394">
        <v>0</v>
      </c>
      <c r="P251" s="474">
        <f t="shared" si="126"/>
        <v>0</v>
      </c>
    </row>
    <row r="252" spans="2:16" ht="14.25" customHeight="1" x14ac:dyDescent="0.25">
      <c r="B252" s="497">
        <v>219</v>
      </c>
      <c r="C252" s="699" t="s">
        <v>504</v>
      </c>
      <c r="D252" s="703">
        <v>298</v>
      </c>
      <c r="E252" s="516">
        <v>2</v>
      </c>
      <c r="F252" s="195"/>
      <c r="G252" s="599">
        <f t="shared" si="123"/>
        <v>0</v>
      </c>
      <c r="H252" s="601">
        <v>0</v>
      </c>
      <c r="I252" s="600">
        <f t="shared" si="124"/>
        <v>0</v>
      </c>
      <c r="J252" s="464">
        <f t="shared" ref="J252:N252" si="139">I252*(1+$H252)</f>
        <v>0</v>
      </c>
      <c r="K252" s="464">
        <f t="shared" si="139"/>
        <v>0</v>
      </c>
      <c r="L252" s="464">
        <f t="shared" si="139"/>
        <v>0</v>
      </c>
      <c r="M252" s="464">
        <f t="shared" si="139"/>
        <v>0</v>
      </c>
      <c r="N252" s="464">
        <f t="shared" si="139"/>
        <v>0</v>
      </c>
      <c r="O252" s="394">
        <v>0</v>
      </c>
      <c r="P252" s="474">
        <f t="shared" si="126"/>
        <v>0</v>
      </c>
    </row>
    <row r="253" spans="2:16" ht="14.25" customHeight="1" x14ac:dyDescent="0.25">
      <c r="B253" s="497">
        <v>220</v>
      </c>
      <c r="C253" s="699" t="s">
        <v>505</v>
      </c>
      <c r="D253" s="703">
        <v>299</v>
      </c>
      <c r="E253" s="516">
        <v>1</v>
      </c>
      <c r="F253" s="195"/>
      <c r="G253" s="599">
        <f t="shared" ref="G253:G273" si="140">E253*F253</f>
        <v>0</v>
      </c>
      <c r="H253" s="601">
        <v>0</v>
      </c>
      <c r="I253" s="600">
        <f t="shared" ref="I253:I269" si="141">$G253</f>
        <v>0</v>
      </c>
      <c r="J253" s="464">
        <f t="shared" ref="J253:N262" si="142">I253*(1+$H253)</f>
        <v>0</v>
      </c>
      <c r="K253" s="464">
        <f t="shared" si="142"/>
        <v>0</v>
      </c>
      <c r="L253" s="464">
        <f t="shared" si="142"/>
        <v>0</v>
      </c>
      <c r="M253" s="464">
        <f t="shared" si="142"/>
        <v>0</v>
      </c>
      <c r="N253" s="464">
        <f t="shared" si="142"/>
        <v>0</v>
      </c>
      <c r="O253" s="394">
        <v>0</v>
      </c>
      <c r="P253" s="474">
        <f t="shared" ref="P253:P269" si="143">SUM(I253:O253)</f>
        <v>0</v>
      </c>
    </row>
    <row r="254" spans="2:16" ht="14.25" customHeight="1" x14ac:dyDescent="0.25">
      <c r="B254" s="497">
        <v>221</v>
      </c>
      <c r="C254" s="699" t="s">
        <v>506</v>
      </c>
      <c r="D254" s="712">
        <v>302</v>
      </c>
      <c r="E254" s="516">
        <v>1000</v>
      </c>
      <c r="F254" s="195"/>
      <c r="G254" s="599">
        <f t="shared" si="140"/>
        <v>0</v>
      </c>
      <c r="H254" s="601">
        <v>0</v>
      </c>
      <c r="I254" s="600">
        <f t="shared" si="141"/>
        <v>0</v>
      </c>
      <c r="J254" s="464">
        <f t="shared" si="142"/>
        <v>0</v>
      </c>
      <c r="K254" s="464">
        <f t="shared" si="142"/>
        <v>0</v>
      </c>
      <c r="L254" s="464">
        <f t="shared" si="142"/>
        <v>0</v>
      </c>
      <c r="M254" s="464">
        <f t="shared" si="142"/>
        <v>0</v>
      </c>
      <c r="N254" s="464">
        <f t="shared" si="142"/>
        <v>0</v>
      </c>
      <c r="O254" s="394">
        <v>0</v>
      </c>
      <c r="P254" s="474">
        <f t="shared" si="143"/>
        <v>0</v>
      </c>
    </row>
    <row r="255" spans="2:16" ht="14.25" customHeight="1" x14ac:dyDescent="0.25">
      <c r="B255" s="497">
        <v>222</v>
      </c>
      <c r="C255" s="699" t="s">
        <v>507</v>
      </c>
      <c r="D255" s="712">
        <v>303</v>
      </c>
      <c r="E255" s="516">
        <v>1</v>
      </c>
      <c r="F255" s="195"/>
      <c r="G255" s="599">
        <f t="shared" si="140"/>
        <v>0</v>
      </c>
      <c r="H255" s="601">
        <v>0</v>
      </c>
      <c r="I255" s="600">
        <f t="shared" si="141"/>
        <v>0</v>
      </c>
      <c r="J255" s="464">
        <f t="shared" si="142"/>
        <v>0</v>
      </c>
      <c r="K255" s="464">
        <f t="shared" si="142"/>
        <v>0</v>
      </c>
      <c r="L255" s="464">
        <f t="shared" si="142"/>
        <v>0</v>
      </c>
      <c r="M255" s="464">
        <f t="shared" si="142"/>
        <v>0</v>
      </c>
      <c r="N255" s="464">
        <f t="shared" si="142"/>
        <v>0</v>
      </c>
      <c r="O255" s="394">
        <v>0</v>
      </c>
      <c r="P255" s="474">
        <f t="shared" si="143"/>
        <v>0</v>
      </c>
    </row>
    <row r="256" spans="2:16" ht="14.25" customHeight="1" x14ac:dyDescent="0.25">
      <c r="B256" s="497">
        <v>223</v>
      </c>
      <c r="C256" s="699" t="s">
        <v>508</v>
      </c>
      <c r="D256" s="703">
        <v>304</v>
      </c>
      <c r="E256" s="516">
        <v>1</v>
      </c>
      <c r="F256" s="195"/>
      <c r="G256" s="599">
        <f t="shared" si="140"/>
        <v>0</v>
      </c>
      <c r="H256" s="601">
        <v>0</v>
      </c>
      <c r="I256" s="600">
        <f t="shared" si="141"/>
        <v>0</v>
      </c>
      <c r="J256" s="464">
        <f t="shared" si="142"/>
        <v>0</v>
      </c>
      <c r="K256" s="464">
        <f t="shared" si="142"/>
        <v>0</v>
      </c>
      <c r="L256" s="464">
        <f t="shared" si="142"/>
        <v>0</v>
      </c>
      <c r="M256" s="464">
        <f t="shared" si="142"/>
        <v>0</v>
      </c>
      <c r="N256" s="464">
        <f t="shared" si="142"/>
        <v>0</v>
      </c>
      <c r="O256" s="394">
        <v>0</v>
      </c>
      <c r="P256" s="474">
        <f t="shared" si="143"/>
        <v>0</v>
      </c>
    </row>
    <row r="257" spans="2:16" ht="14.25" customHeight="1" x14ac:dyDescent="0.25">
      <c r="B257" s="497">
        <v>224</v>
      </c>
      <c r="C257" s="699" t="s">
        <v>509</v>
      </c>
      <c r="D257" s="712">
        <v>305</v>
      </c>
      <c r="E257" s="516">
        <v>90</v>
      </c>
      <c r="F257" s="195"/>
      <c r="G257" s="599">
        <f t="shared" si="140"/>
        <v>0</v>
      </c>
      <c r="H257" s="601">
        <v>0</v>
      </c>
      <c r="I257" s="600">
        <f t="shared" si="141"/>
        <v>0</v>
      </c>
      <c r="J257" s="464">
        <f t="shared" si="142"/>
        <v>0</v>
      </c>
      <c r="K257" s="464">
        <f t="shared" si="142"/>
        <v>0</v>
      </c>
      <c r="L257" s="464">
        <f t="shared" si="142"/>
        <v>0</v>
      </c>
      <c r="M257" s="464">
        <f t="shared" si="142"/>
        <v>0</v>
      </c>
      <c r="N257" s="464">
        <f t="shared" si="142"/>
        <v>0</v>
      </c>
      <c r="O257" s="394">
        <v>0</v>
      </c>
      <c r="P257" s="474">
        <f t="shared" si="143"/>
        <v>0</v>
      </c>
    </row>
    <row r="258" spans="2:16" ht="14.25" customHeight="1" x14ac:dyDescent="0.25">
      <c r="B258" s="497">
        <v>225</v>
      </c>
      <c r="C258" s="699" t="s">
        <v>510</v>
      </c>
      <c r="D258" s="712">
        <v>306</v>
      </c>
      <c r="E258" s="516">
        <v>90</v>
      </c>
      <c r="F258" s="195"/>
      <c r="G258" s="599">
        <f t="shared" si="140"/>
        <v>0</v>
      </c>
      <c r="H258" s="601">
        <v>0</v>
      </c>
      <c r="I258" s="600">
        <f t="shared" si="141"/>
        <v>0</v>
      </c>
      <c r="J258" s="464">
        <f t="shared" si="142"/>
        <v>0</v>
      </c>
      <c r="K258" s="464">
        <f t="shared" si="142"/>
        <v>0</v>
      </c>
      <c r="L258" s="464">
        <f t="shared" si="142"/>
        <v>0</v>
      </c>
      <c r="M258" s="464">
        <f t="shared" si="142"/>
        <v>0</v>
      </c>
      <c r="N258" s="464">
        <f t="shared" si="142"/>
        <v>0</v>
      </c>
      <c r="O258" s="394">
        <v>0</v>
      </c>
      <c r="P258" s="474">
        <f t="shared" si="143"/>
        <v>0</v>
      </c>
    </row>
    <row r="259" spans="2:16" ht="14.25" customHeight="1" x14ac:dyDescent="0.25">
      <c r="B259" s="497">
        <v>226</v>
      </c>
      <c r="C259" s="699" t="s">
        <v>511</v>
      </c>
      <c r="D259" s="712">
        <v>307</v>
      </c>
      <c r="E259" s="516">
        <v>180</v>
      </c>
      <c r="F259" s="195"/>
      <c r="G259" s="599">
        <f t="shared" si="140"/>
        <v>0</v>
      </c>
      <c r="H259" s="601">
        <v>0</v>
      </c>
      <c r="I259" s="600">
        <f t="shared" si="141"/>
        <v>0</v>
      </c>
      <c r="J259" s="464">
        <f t="shared" si="142"/>
        <v>0</v>
      </c>
      <c r="K259" s="464">
        <f t="shared" si="142"/>
        <v>0</v>
      </c>
      <c r="L259" s="464">
        <f t="shared" si="142"/>
        <v>0</v>
      </c>
      <c r="M259" s="464">
        <f t="shared" si="142"/>
        <v>0</v>
      </c>
      <c r="N259" s="464">
        <f t="shared" si="142"/>
        <v>0</v>
      </c>
      <c r="O259" s="394">
        <v>0</v>
      </c>
      <c r="P259" s="474">
        <f t="shared" si="143"/>
        <v>0</v>
      </c>
    </row>
    <row r="260" spans="2:16" ht="14.25" customHeight="1" x14ac:dyDescent="0.25">
      <c r="B260" s="497">
        <v>227</v>
      </c>
      <c r="C260" s="699" t="s">
        <v>512</v>
      </c>
      <c r="D260" s="703">
        <v>308</v>
      </c>
      <c r="E260" s="516">
        <v>160</v>
      </c>
      <c r="F260" s="195"/>
      <c r="G260" s="599">
        <f t="shared" si="140"/>
        <v>0</v>
      </c>
      <c r="H260" s="601">
        <v>0</v>
      </c>
      <c r="I260" s="600">
        <f t="shared" si="141"/>
        <v>0</v>
      </c>
      <c r="J260" s="464">
        <f t="shared" si="142"/>
        <v>0</v>
      </c>
      <c r="K260" s="464">
        <f t="shared" si="142"/>
        <v>0</v>
      </c>
      <c r="L260" s="464">
        <f t="shared" si="142"/>
        <v>0</v>
      </c>
      <c r="M260" s="464">
        <f t="shared" si="142"/>
        <v>0</v>
      </c>
      <c r="N260" s="464">
        <f t="shared" si="142"/>
        <v>0</v>
      </c>
      <c r="O260" s="394">
        <v>0</v>
      </c>
      <c r="P260" s="474">
        <f t="shared" si="143"/>
        <v>0</v>
      </c>
    </row>
    <row r="261" spans="2:16" ht="14.25" customHeight="1" x14ac:dyDescent="0.25">
      <c r="B261" s="497">
        <v>228</v>
      </c>
      <c r="C261" s="699" t="s">
        <v>513</v>
      </c>
      <c r="D261" s="703">
        <v>311</v>
      </c>
      <c r="E261" s="516">
        <v>2</v>
      </c>
      <c r="F261" s="195"/>
      <c r="G261" s="599">
        <f t="shared" si="140"/>
        <v>0</v>
      </c>
      <c r="H261" s="601">
        <v>0</v>
      </c>
      <c r="I261" s="600">
        <f t="shared" si="141"/>
        <v>0</v>
      </c>
      <c r="J261" s="464">
        <f t="shared" si="142"/>
        <v>0</v>
      </c>
      <c r="K261" s="464">
        <f t="shared" si="142"/>
        <v>0</v>
      </c>
      <c r="L261" s="464">
        <f t="shared" si="142"/>
        <v>0</v>
      </c>
      <c r="M261" s="464">
        <f t="shared" si="142"/>
        <v>0</v>
      </c>
      <c r="N261" s="464">
        <f t="shared" si="142"/>
        <v>0</v>
      </c>
      <c r="O261" s="394">
        <v>0</v>
      </c>
      <c r="P261" s="474">
        <f t="shared" si="143"/>
        <v>0</v>
      </c>
    </row>
    <row r="262" spans="2:16" ht="14.25" customHeight="1" x14ac:dyDescent="0.25">
      <c r="B262" s="497">
        <v>229</v>
      </c>
      <c r="C262" s="699" t="s">
        <v>514</v>
      </c>
      <c r="D262" s="703">
        <v>312</v>
      </c>
      <c r="E262" s="516">
        <v>1</v>
      </c>
      <c r="F262" s="195"/>
      <c r="G262" s="599">
        <f t="shared" si="140"/>
        <v>0</v>
      </c>
      <c r="H262" s="601">
        <v>0</v>
      </c>
      <c r="I262" s="600">
        <f t="shared" si="141"/>
        <v>0</v>
      </c>
      <c r="J262" s="464">
        <f t="shared" si="142"/>
        <v>0</v>
      </c>
      <c r="K262" s="464">
        <f t="shared" si="142"/>
        <v>0</v>
      </c>
      <c r="L262" s="464">
        <f t="shared" si="142"/>
        <v>0</v>
      </c>
      <c r="M262" s="464">
        <f t="shared" si="142"/>
        <v>0</v>
      </c>
      <c r="N262" s="464">
        <f t="shared" si="142"/>
        <v>0</v>
      </c>
      <c r="O262" s="394">
        <v>0</v>
      </c>
      <c r="P262" s="474">
        <f t="shared" si="143"/>
        <v>0</v>
      </c>
    </row>
    <row r="263" spans="2:16" ht="14.25" customHeight="1" x14ac:dyDescent="0.25">
      <c r="B263" s="497">
        <v>230</v>
      </c>
      <c r="C263" s="699" t="s">
        <v>515</v>
      </c>
      <c r="D263" s="712" t="s">
        <v>516</v>
      </c>
      <c r="E263" s="516">
        <v>25</v>
      </c>
      <c r="F263" s="195"/>
      <c r="G263" s="599">
        <f t="shared" si="140"/>
        <v>0</v>
      </c>
      <c r="H263" s="601">
        <v>0</v>
      </c>
      <c r="I263" s="600">
        <f t="shared" si="141"/>
        <v>0</v>
      </c>
      <c r="J263" s="464">
        <f t="shared" ref="J263:N269" si="144">I263*(1+$H263)</f>
        <v>0</v>
      </c>
      <c r="K263" s="464">
        <f t="shared" si="144"/>
        <v>0</v>
      </c>
      <c r="L263" s="464">
        <f t="shared" si="144"/>
        <v>0</v>
      </c>
      <c r="M263" s="464">
        <f t="shared" si="144"/>
        <v>0</v>
      </c>
      <c r="N263" s="464">
        <f t="shared" si="144"/>
        <v>0</v>
      </c>
      <c r="O263" s="394">
        <v>0</v>
      </c>
      <c r="P263" s="474">
        <f t="shared" si="143"/>
        <v>0</v>
      </c>
    </row>
    <row r="264" spans="2:16" ht="14.25" customHeight="1" x14ac:dyDescent="0.25">
      <c r="B264" s="497">
        <v>231</v>
      </c>
      <c r="C264" s="699" t="s">
        <v>517</v>
      </c>
      <c r="D264" s="712" t="s">
        <v>518</v>
      </c>
      <c r="E264" s="516">
        <v>1058</v>
      </c>
      <c r="F264" s="195"/>
      <c r="G264" s="599">
        <f t="shared" si="140"/>
        <v>0</v>
      </c>
      <c r="H264" s="601">
        <v>0</v>
      </c>
      <c r="I264" s="600">
        <f t="shared" si="141"/>
        <v>0</v>
      </c>
      <c r="J264" s="464">
        <f t="shared" si="144"/>
        <v>0</v>
      </c>
      <c r="K264" s="464">
        <f t="shared" si="144"/>
        <v>0</v>
      </c>
      <c r="L264" s="464">
        <f t="shared" si="144"/>
        <v>0</v>
      </c>
      <c r="M264" s="464">
        <f t="shared" si="144"/>
        <v>0</v>
      </c>
      <c r="N264" s="464">
        <f t="shared" si="144"/>
        <v>0</v>
      </c>
      <c r="O264" s="394">
        <v>0</v>
      </c>
      <c r="P264" s="474">
        <f t="shared" si="143"/>
        <v>0</v>
      </c>
    </row>
    <row r="265" spans="2:16" ht="14.25" customHeight="1" x14ac:dyDescent="0.25">
      <c r="B265" s="497">
        <v>232</v>
      </c>
      <c r="C265" s="699" t="s">
        <v>519</v>
      </c>
      <c r="D265" s="703">
        <v>315</v>
      </c>
      <c r="E265" s="516">
        <v>5</v>
      </c>
      <c r="F265" s="195"/>
      <c r="G265" s="599">
        <f t="shared" si="140"/>
        <v>0</v>
      </c>
      <c r="H265" s="601">
        <v>0</v>
      </c>
      <c r="I265" s="600">
        <f t="shared" si="141"/>
        <v>0</v>
      </c>
      <c r="J265" s="464">
        <f t="shared" si="144"/>
        <v>0</v>
      </c>
      <c r="K265" s="464">
        <f t="shared" si="144"/>
        <v>0</v>
      </c>
      <c r="L265" s="464">
        <f t="shared" si="144"/>
        <v>0</v>
      </c>
      <c r="M265" s="464">
        <f t="shared" si="144"/>
        <v>0</v>
      </c>
      <c r="N265" s="464">
        <f t="shared" si="144"/>
        <v>0</v>
      </c>
      <c r="O265" s="394">
        <v>0</v>
      </c>
      <c r="P265" s="474">
        <f t="shared" si="143"/>
        <v>0</v>
      </c>
    </row>
    <row r="266" spans="2:16" ht="14.25" customHeight="1" x14ac:dyDescent="0.25">
      <c r="B266" s="497">
        <v>233</v>
      </c>
      <c r="C266" s="699" t="s">
        <v>520</v>
      </c>
      <c r="D266" s="712">
        <v>316</v>
      </c>
      <c r="E266" s="516">
        <v>2</v>
      </c>
      <c r="F266" s="195"/>
      <c r="G266" s="599">
        <f t="shared" si="140"/>
        <v>0</v>
      </c>
      <c r="H266" s="601">
        <v>0</v>
      </c>
      <c r="I266" s="600">
        <f t="shared" si="141"/>
        <v>0</v>
      </c>
      <c r="J266" s="464">
        <f t="shared" si="144"/>
        <v>0</v>
      </c>
      <c r="K266" s="464">
        <f t="shared" si="144"/>
        <v>0</v>
      </c>
      <c r="L266" s="464">
        <f t="shared" si="144"/>
        <v>0</v>
      </c>
      <c r="M266" s="464">
        <f t="shared" si="144"/>
        <v>0</v>
      </c>
      <c r="N266" s="464">
        <f t="shared" si="144"/>
        <v>0</v>
      </c>
      <c r="O266" s="394">
        <v>0</v>
      </c>
      <c r="P266" s="474">
        <f t="shared" si="143"/>
        <v>0</v>
      </c>
    </row>
    <row r="267" spans="2:16" ht="14.25" customHeight="1" x14ac:dyDescent="0.25">
      <c r="B267" s="497">
        <v>234</v>
      </c>
      <c r="C267" s="699" t="s">
        <v>521</v>
      </c>
      <c r="D267" s="703">
        <v>317</v>
      </c>
      <c r="E267" s="516">
        <v>2</v>
      </c>
      <c r="F267" s="195"/>
      <c r="G267" s="599">
        <f t="shared" si="140"/>
        <v>0</v>
      </c>
      <c r="H267" s="601">
        <v>0</v>
      </c>
      <c r="I267" s="600">
        <f t="shared" si="141"/>
        <v>0</v>
      </c>
      <c r="J267" s="464">
        <f t="shared" si="144"/>
        <v>0</v>
      </c>
      <c r="K267" s="464">
        <f t="shared" si="144"/>
        <v>0</v>
      </c>
      <c r="L267" s="464">
        <f t="shared" si="144"/>
        <v>0</v>
      </c>
      <c r="M267" s="464">
        <f t="shared" si="144"/>
        <v>0</v>
      </c>
      <c r="N267" s="464">
        <f t="shared" si="144"/>
        <v>0</v>
      </c>
      <c r="O267" s="394">
        <v>0</v>
      </c>
      <c r="P267" s="474">
        <f t="shared" si="143"/>
        <v>0</v>
      </c>
    </row>
    <row r="268" spans="2:16" ht="14.25" customHeight="1" x14ac:dyDescent="0.25">
      <c r="B268" s="497">
        <v>235</v>
      </c>
      <c r="C268" s="699" t="s">
        <v>522</v>
      </c>
      <c r="D268" s="703">
        <v>318</v>
      </c>
      <c r="E268" s="516">
        <v>1</v>
      </c>
      <c r="F268" s="195"/>
      <c r="G268" s="599">
        <f t="shared" si="140"/>
        <v>0</v>
      </c>
      <c r="H268" s="601">
        <v>0</v>
      </c>
      <c r="I268" s="600">
        <f t="shared" si="141"/>
        <v>0</v>
      </c>
      <c r="J268" s="464">
        <f t="shared" si="144"/>
        <v>0</v>
      </c>
      <c r="K268" s="464">
        <f t="shared" si="144"/>
        <v>0</v>
      </c>
      <c r="L268" s="464">
        <f t="shared" si="144"/>
        <v>0</v>
      </c>
      <c r="M268" s="464">
        <f t="shared" si="144"/>
        <v>0</v>
      </c>
      <c r="N268" s="464">
        <f t="shared" si="144"/>
        <v>0</v>
      </c>
      <c r="O268" s="394">
        <v>0</v>
      </c>
      <c r="P268" s="474">
        <f t="shared" si="143"/>
        <v>0</v>
      </c>
    </row>
    <row r="269" spans="2:16" ht="14.25" customHeight="1" x14ac:dyDescent="0.25">
      <c r="B269" s="497">
        <v>236</v>
      </c>
      <c r="C269" s="699" t="s">
        <v>523</v>
      </c>
      <c r="D269" s="712">
        <v>319</v>
      </c>
      <c r="E269" s="516">
        <v>1500</v>
      </c>
      <c r="F269" s="195"/>
      <c r="G269" s="599">
        <f t="shared" si="140"/>
        <v>0</v>
      </c>
      <c r="H269" s="601">
        <v>0</v>
      </c>
      <c r="I269" s="600">
        <f t="shared" si="141"/>
        <v>0</v>
      </c>
      <c r="J269" s="464">
        <f t="shared" si="144"/>
        <v>0</v>
      </c>
      <c r="K269" s="464">
        <f t="shared" si="144"/>
        <v>0</v>
      </c>
      <c r="L269" s="464">
        <f t="shared" si="144"/>
        <v>0</v>
      </c>
      <c r="M269" s="464">
        <f t="shared" si="144"/>
        <v>0</v>
      </c>
      <c r="N269" s="464">
        <f t="shared" si="144"/>
        <v>0</v>
      </c>
      <c r="O269" s="394">
        <v>0</v>
      </c>
      <c r="P269" s="474">
        <f t="shared" si="143"/>
        <v>0</v>
      </c>
    </row>
    <row r="270" spans="2:16" ht="14.25" customHeight="1" x14ac:dyDescent="0.25">
      <c r="B270" s="497">
        <v>237</v>
      </c>
      <c r="C270" s="700" t="s">
        <v>524</v>
      </c>
      <c r="D270" s="711" t="s">
        <v>103</v>
      </c>
      <c r="E270" s="198"/>
      <c r="F270" s="195"/>
      <c r="G270" s="599">
        <f t="shared" ref="G270" si="145">E270*F270</f>
        <v>0</v>
      </c>
      <c r="H270" s="601">
        <v>0</v>
      </c>
      <c r="I270" s="600">
        <f t="shared" si="15"/>
        <v>0</v>
      </c>
      <c r="J270" s="464">
        <f t="shared" ref="J270:N273" si="146">I270*(1+$H270)</f>
        <v>0</v>
      </c>
      <c r="K270" s="464">
        <f t="shared" si="146"/>
        <v>0</v>
      </c>
      <c r="L270" s="464">
        <f t="shared" si="146"/>
        <v>0</v>
      </c>
      <c r="M270" s="464">
        <f t="shared" si="146"/>
        <v>0</v>
      </c>
      <c r="N270" s="464">
        <f t="shared" si="146"/>
        <v>0</v>
      </c>
      <c r="O270" s="394">
        <v>0</v>
      </c>
      <c r="P270" s="474">
        <f t="shared" ref="P270" si="147">SUM(I270:O270)</f>
        <v>0</v>
      </c>
    </row>
    <row r="271" spans="2:16" ht="14.25" customHeight="1" x14ac:dyDescent="0.25">
      <c r="B271" s="497">
        <v>238</v>
      </c>
      <c r="C271" s="700" t="s">
        <v>524</v>
      </c>
      <c r="D271" s="711" t="s">
        <v>103</v>
      </c>
      <c r="E271" s="198"/>
      <c r="F271" s="195"/>
      <c r="G271" s="599">
        <f t="shared" si="140"/>
        <v>0</v>
      </c>
      <c r="H271" s="601">
        <v>0</v>
      </c>
      <c r="I271" s="600">
        <f t="shared" si="15"/>
        <v>0</v>
      </c>
      <c r="J271" s="464">
        <f t="shared" si="146"/>
        <v>0</v>
      </c>
      <c r="K271" s="464">
        <f t="shared" si="146"/>
        <v>0</v>
      </c>
      <c r="L271" s="464">
        <f t="shared" si="146"/>
        <v>0</v>
      </c>
      <c r="M271" s="464">
        <f t="shared" si="146"/>
        <v>0</v>
      </c>
      <c r="N271" s="464">
        <f t="shared" si="146"/>
        <v>0</v>
      </c>
      <c r="O271" s="394">
        <v>0</v>
      </c>
      <c r="P271" s="474">
        <f t="shared" ref="P271" si="148">SUM(I271:O271)</f>
        <v>0</v>
      </c>
    </row>
    <row r="272" spans="2:16" ht="14.25" customHeight="1" x14ac:dyDescent="0.25">
      <c r="B272" s="497">
        <v>239</v>
      </c>
      <c r="C272" s="700" t="s">
        <v>524</v>
      </c>
      <c r="D272" s="711" t="s">
        <v>103</v>
      </c>
      <c r="E272" s="198"/>
      <c r="F272" s="195"/>
      <c r="G272" s="599">
        <f t="shared" ref="G272" si="149">E272*F272</f>
        <v>0</v>
      </c>
      <c r="H272" s="601">
        <v>0</v>
      </c>
      <c r="I272" s="600">
        <f t="shared" si="15"/>
        <v>0</v>
      </c>
      <c r="J272" s="464">
        <f t="shared" si="146"/>
        <v>0</v>
      </c>
      <c r="K272" s="464">
        <f t="shared" si="146"/>
        <v>0</v>
      </c>
      <c r="L272" s="464">
        <f t="shared" si="146"/>
        <v>0</v>
      </c>
      <c r="M272" s="464">
        <f t="shared" si="146"/>
        <v>0</v>
      </c>
      <c r="N272" s="464">
        <f t="shared" si="146"/>
        <v>0</v>
      </c>
      <c r="O272" s="394">
        <v>0</v>
      </c>
      <c r="P272" s="474">
        <f t="shared" ref="P272" si="150">SUM(I272:O272)</f>
        <v>0</v>
      </c>
    </row>
    <row r="273" spans="2:16" ht="14.25" customHeight="1" x14ac:dyDescent="0.25">
      <c r="B273" s="497">
        <v>240</v>
      </c>
      <c r="C273" s="700" t="s">
        <v>524</v>
      </c>
      <c r="D273" s="711" t="s">
        <v>103</v>
      </c>
      <c r="E273" s="198"/>
      <c r="F273" s="195"/>
      <c r="G273" s="599">
        <f t="shared" si="140"/>
        <v>0</v>
      </c>
      <c r="H273" s="601">
        <v>0</v>
      </c>
      <c r="I273" s="600">
        <f t="shared" si="15"/>
        <v>0</v>
      </c>
      <c r="J273" s="464">
        <f t="shared" si="146"/>
        <v>0</v>
      </c>
      <c r="K273" s="464">
        <f t="shared" si="146"/>
        <v>0</v>
      </c>
      <c r="L273" s="464">
        <f t="shared" si="146"/>
        <v>0</v>
      </c>
      <c r="M273" s="464">
        <f t="shared" si="146"/>
        <v>0</v>
      </c>
      <c r="N273" s="464">
        <f t="shared" si="146"/>
        <v>0</v>
      </c>
      <c r="O273" s="394">
        <v>0</v>
      </c>
      <c r="P273" s="474">
        <f t="shared" si="14"/>
        <v>0</v>
      </c>
    </row>
    <row r="274" spans="2:16" ht="14.25" customHeight="1" x14ac:dyDescent="0.25">
      <c r="B274" s="497"/>
      <c r="C274" s="358"/>
      <c r="D274" s="335"/>
      <c r="E274" s="198"/>
      <c r="F274" s="195"/>
      <c r="G274" s="300"/>
      <c r="H274" s="300"/>
      <c r="I274" s="506"/>
      <c r="J274" s="506"/>
      <c r="K274" s="506"/>
      <c r="L274" s="506"/>
      <c r="M274" s="506"/>
      <c r="N274" s="506"/>
      <c r="O274" s="506"/>
      <c r="P274" s="609"/>
    </row>
    <row r="275" spans="2:16" ht="14.25" customHeight="1" x14ac:dyDescent="0.25">
      <c r="B275" s="507"/>
      <c r="C275" s="508" t="s">
        <v>525</v>
      </c>
      <c r="D275" s="704"/>
      <c r="E275" s="510">
        <f>SUM(E39:E273)</f>
        <v>102956296</v>
      </c>
      <c r="F275" s="511"/>
      <c r="G275" s="511">
        <f>SUM(G39:G273)</f>
        <v>0</v>
      </c>
      <c r="H275" s="511"/>
      <c r="I275" s="511">
        <f t="shared" ref="I275:P275" si="151">SUM(I39:I273)</f>
        <v>0</v>
      </c>
      <c r="J275" s="511">
        <f t="shared" si="151"/>
        <v>0</v>
      </c>
      <c r="K275" s="511">
        <f t="shared" si="151"/>
        <v>0</v>
      </c>
      <c r="L275" s="511">
        <f t="shared" si="151"/>
        <v>0</v>
      </c>
      <c r="M275" s="511">
        <f t="shared" si="151"/>
        <v>0</v>
      </c>
      <c r="N275" s="511">
        <f t="shared" si="151"/>
        <v>0</v>
      </c>
      <c r="O275" s="511">
        <f t="shared" si="151"/>
        <v>0</v>
      </c>
      <c r="P275" s="511">
        <f t="shared" si="151"/>
        <v>0</v>
      </c>
    </row>
    <row r="276" spans="2:16" ht="14.25" customHeight="1" x14ac:dyDescent="0.25">
      <c r="B276" s="507"/>
      <c r="C276" s="508"/>
      <c r="D276" s="704"/>
      <c r="E276" s="510"/>
      <c r="F276" s="511"/>
      <c r="G276" s="511"/>
      <c r="H276" s="511"/>
      <c r="I276" s="701"/>
      <c r="J276" s="701"/>
      <c r="K276" s="701"/>
      <c r="L276" s="701"/>
      <c r="M276" s="701"/>
      <c r="N276" s="701"/>
      <c r="O276" s="701"/>
      <c r="P276" s="701"/>
    </row>
    <row r="277" spans="2:16" ht="14.25" customHeight="1" x14ac:dyDescent="0.25">
      <c r="B277" s="491"/>
      <c r="C277" s="356" t="s">
        <v>526</v>
      </c>
      <c r="D277" s="187"/>
      <c r="E277" s="199"/>
      <c r="F277" s="187"/>
      <c r="G277" s="299"/>
      <c r="H277" s="519"/>
      <c r="I277" s="189"/>
      <c r="J277" s="189"/>
      <c r="K277" s="189"/>
      <c r="L277" s="189"/>
      <c r="M277" s="189"/>
      <c r="N277" s="189"/>
      <c r="O277" s="189"/>
      <c r="P277" s="189"/>
    </row>
    <row r="278" spans="2:16" ht="14.25" customHeight="1" x14ac:dyDescent="0.25">
      <c r="B278" s="493"/>
      <c r="C278" s="359"/>
      <c r="D278" s="187"/>
      <c r="E278" s="199"/>
      <c r="F278" s="196"/>
      <c r="G278" s="299"/>
      <c r="H278" s="299"/>
      <c r="I278" s="205"/>
      <c r="J278" s="205"/>
      <c r="K278" s="205"/>
      <c r="L278" s="205"/>
      <c r="M278" s="205"/>
      <c r="N278" s="205"/>
      <c r="O278" s="205"/>
      <c r="P278" s="205"/>
    </row>
    <row r="279" spans="2:16" ht="14.25" customHeight="1" x14ac:dyDescent="0.25">
      <c r="B279" s="497">
        <v>1</v>
      </c>
      <c r="C279" s="356" t="s">
        <v>281</v>
      </c>
      <c r="D279" s="335"/>
      <c r="E279" s="198"/>
      <c r="F279" s="195"/>
      <c r="G279" s="599">
        <f>E279*F279</f>
        <v>0</v>
      </c>
      <c r="H279" s="601">
        <v>0</v>
      </c>
      <c r="I279" s="600">
        <f t="shared" ref="I279:P280" si="152">$G279</f>
        <v>0</v>
      </c>
      <c r="J279" s="600">
        <f t="shared" si="152"/>
        <v>0</v>
      </c>
      <c r="K279" s="600">
        <f t="shared" si="152"/>
        <v>0</v>
      </c>
      <c r="L279" s="600">
        <f t="shared" si="152"/>
        <v>0</v>
      </c>
      <c r="M279" s="600">
        <f t="shared" si="152"/>
        <v>0</v>
      </c>
      <c r="N279" s="600">
        <f t="shared" si="152"/>
        <v>0</v>
      </c>
      <c r="O279" s="600">
        <f t="shared" si="152"/>
        <v>0</v>
      </c>
      <c r="P279" s="600">
        <f t="shared" si="152"/>
        <v>0</v>
      </c>
    </row>
    <row r="280" spans="2:16" ht="14.25" customHeight="1" x14ac:dyDescent="0.25">
      <c r="B280" s="497">
        <v>2</v>
      </c>
      <c r="C280" s="356" t="s">
        <v>281</v>
      </c>
      <c r="D280" s="335"/>
      <c r="E280" s="198"/>
      <c r="F280" s="195"/>
      <c r="G280" s="599">
        <f>E280*F280</f>
        <v>0</v>
      </c>
      <c r="H280" s="601">
        <v>0</v>
      </c>
      <c r="I280" s="600">
        <f t="shared" si="152"/>
        <v>0</v>
      </c>
      <c r="J280" s="600">
        <f t="shared" si="152"/>
        <v>0</v>
      </c>
      <c r="K280" s="600">
        <f t="shared" si="152"/>
        <v>0</v>
      </c>
      <c r="L280" s="600">
        <f t="shared" si="152"/>
        <v>0</v>
      </c>
      <c r="M280" s="600">
        <f t="shared" si="152"/>
        <v>0</v>
      </c>
      <c r="N280" s="600">
        <f t="shared" si="152"/>
        <v>0</v>
      </c>
      <c r="O280" s="600">
        <f t="shared" si="152"/>
        <v>0</v>
      </c>
      <c r="P280" s="600">
        <f t="shared" si="152"/>
        <v>0</v>
      </c>
    </row>
    <row r="281" spans="2:16" ht="14.25" customHeight="1" x14ac:dyDescent="0.25">
      <c r="B281" s="497"/>
      <c r="C281" s="358"/>
      <c r="D281" s="335"/>
      <c r="E281" s="198"/>
      <c r="F281" s="195"/>
      <c r="G281" s="300"/>
      <c r="H281" s="300"/>
      <c r="I281" s="506"/>
      <c r="J281" s="506"/>
      <c r="K281" s="506"/>
      <c r="L281" s="506"/>
      <c r="M281" s="506"/>
      <c r="N281" s="506"/>
      <c r="O281" s="506"/>
      <c r="P281" s="506"/>
    </row>
    <row r="282" spans="2:16" ht="14.25" customHeight="1" x14ac:dyDescent="0.25">
      <c r="B282" s="507"/>
      <c r="C282" s="508" t="s">
        <v>527</v>
      </c>
      <c r="D282" s="704"/>
      <c r="E282" s="510">
        <f>SUM(E279:E280)</f>
        <v>0</v>
      </c>
      <c r="F282" s="511"/>
      <c r="G282" s="511">
        <f>SUM(G279:G281)</f>
        <v>0</v>
      </c>
      <c r="H282" s="511"/>
      <c r="I282" s="511">
        <f>SUM(I279:I281)</f>
        <v>0</v>
      </c>
      <c r="J282" s="511">
        <f t="shared" ref="J282:P282" si="153">SUM(J279:J281)</f>
        <v>0</v>
      </c>
      <c r="K282" s="511">
        <f t="shared" si="153"/>
        <v>0</v>
      </c>
      <c r="L282" s="511">
        <f t="shared" si="153"/>
        <v>0</v>
      </c>
      <c r="M282" s="511">
        <f t="shared" si="153"/>
        <v>0</v>
      </c>
      <c r="N282" s="511">
        <f t="shared" si="153"/>
        <v>0</v>
      </c>
      <c r="O282" s="511">
        <f t="shared" si="153"/>
        <v>0</v>
      </c>
      <c r="P282" s="511">
        <f t="shared" si="153"/>
        <v>0</v>
      </c>
    </row>
    <row r="283" spans="2:16" ht="14.25" customHeight="1" x14ac:dyDescent="0.25">
      <c r="B283" s="507"/>
      <c r="C283" s="508"/>
      <c r="D283" s="704"/>
      <c r="E283" s="510"/>
      <c r="F283" s="511"/>
      <c r="G283" s="511"/>
      <c r="H283" s="511"/>
      <c r="I283" s="511"/>
      <c r="J283" s="511"/>
      <c r="K283" s="511"/>
      <c r="L283" s="511"/>
      <c r="M283" s="511"/>
      <c r="N283" s="511"/>
      <c r="O283" s="511"/>
      <c r="P283" s="511"/>
    </row>
    <row r="284" spans="2:16" ht="14.25" customHeight="1" x14ac:dyDescent="0.25">
      <c r="B284" s="491"/>
      <c r="C284" s="356" t="s">
        <v>528</v>
      </c>
      <c r="D284" s="335"/>
      <c r="E284" s="198"/>
      <c r="F284" s="184"/>
      <c r="G284" s="300"/>
      <c r="H284" s="300"/>
      <c r="I284" s="208"/>
      <c r="J284" s="208"/>
      <c r="K284" s="208"/>
      <c r="L284" s="208"/>
      <c r="M284" s="208"/>
      <c r="N284" s="208"/>
      <c r="O284" s="208"/>
      <c r="P284" s="208"/>
    </row>
    <row r="285" spans="2:16" ht="14.25" customHeight="1" x14ac:dyDescent="0.25">
      <c r="B285" s="497">
        <v>1</v>
      </c>
      <c r="C285" s="356" t="s">
        <v>281</v>
      </c>
      <c r="D285" s="706"/>
      <c r="E285" s="198"/>
      <c r="F285" s="195"/>
      <c r="G285" s="599">
        <f>E285*F285</f>
        <v>0</v>
      </c>
      <c r="H285" s="601">
        <v>0</v>
      </c>
      <c r="I285" s="600">
        <f t="shared" ref="I285:P286" si="154">$G285</f>
        <v>0</v>
      </c>
      <c r="J285" s="600">
        <f t="shared" si="154"/>
        <v>0</v>
      </c>
      <c r="K285" s="600">
        <f t="shared" si="154"/>
        <v>0</v>
      </c>
      <c r="L285" s="600">
        <f t="shared" si="154"/>
        <v>0</v>
      </c>
      <c r="M285" s="600">
        <f t="shared" si="154"/>
        <v>0</v>
      </c>
      <c r="N285" s="600">
        <f t="shared" si="154"/>
        <v>0</v>
      </c>
      <c r="O285" s="600">
        <f t="shared" si="154"/>
        <v>0</v>
      </c>
      <c r="P285" s="600">
        <f t="shared" si="154"/>
        <v>0</v>
      </c>
    </row>
    <row r="286" spans="2:16" ht="14.25" customHeight="1" x14ac:dyDescent="0.25">
      <c r="B286" s="497">
        <v>2</v>
      </c>
      <c r="C286" s="356" t="s">
        <v>281</v>
      </c>
      <c r="D286" s="335"/>
      <c r="E286" s="198"/>
      <c r="F286" s="195"/>
      <c r="G286" s="599">
        <f>E286*F286</f>
        <v>0</v>
      </c>
      <c r="H286" s="601">
        <v>0</v>
      </c>
      <c r="I286" s="600">
        <f t="shared" si="154"/>
        <v>0</v>
      </c>
      <c r="J286" s="600">
        <f t="shared" si="154"/>
        <v>0</v>
      </c>
      <c r="K286" s="600">
        <f t="shared" si="154"/>
        <v>0</v>
      </c>
      <c r="L286" s="600">
        <f t="shared" si="154"/>
        <v>0</v>
      </c>
      <c r="M286" s="600">
        <f t="shared" si="154"/>
        <v>0</v>
      </c>
      <c r="N286" s="600">
        <f t="shared" si="154"/>
        <v>0</v>
      </c>
      <c r="O286" s="600">
        <f t="shared" si="154"/>
        <v>0</v>
      </c>
      <c r="P286" s="600">
        <f t="shared" si="154"/>
        <v>0</v>
      </c>
    </row>
    <row r="287" spans="2:16" ht="14.25" customHeight="1" x14ac:dyDescent="0.25">
      <c r="B287" s="497"/>
      <c r="C287" s="358"/>
      <c r="D287" s="335"/>
      <c r="E287" s="198"/>
      <c r="F287" s="195"/>
      <c r="G287" s="300"/>
      <c r="H287" s="300"/>
      <c r="I287" s="209"/>
      <c r="J287" s="209"/>
      <c r="K287" s="209"/>
      <c r="L287" s="209"/>
      <c r="M287" s="209"/>
      <c r="N287" s="209"/>
      <c r="O287" s="209"/>
      <c r="P287" s="209"/>
    </row>
    <row r="288" spans="2:16" ht="14.25" customHeight="1" x14ac:dyDescent="0.25">
      <c r="B288" s="507"/>
      <c r="C288" s="508" t="s">
        <v>529</v>
      </c>
      <c r="D288" s="707"/>
      <c r="E288" s="510">
        <f>SUM(E285:E286)</f>
        <v>0</v>
      </c>
      <c r="F288" s="512"/>
      <c r="G288" s="512">
        <f>SUM(G285:G287)</f>
        <v>0</v>
      </c>
      <c r="H288" s="512"/>
      <c r="I288" s="512">
        <f t="shared" ref="I288" si="155">SUM(I285:I287)</f>
        <v>0</v>
      </c>
      <c r="J288" s="512">
        <f t="shared" ref="J288" si="156">SUM(J285:J287)</f>
        <v>0</v>
      </c>
      <c r="K288" s="512">
        <f t="shared" ref="K288" si="157">SUM(K285:K287)</f>
        <v>0</v>
      </c>
      <c r="L288" s="512">
        <f t="shared" ref="L288" si="158">SUM(L285:L287)</f>
        <v>0</v>
      </c>
      <c r="M288" s="512">
        <f t="shared" ref="M288" si="159">SUM(M285:M287)</f>
        <v>0</v>
      </c>
      <c r="N288" s="512">
        <f t="shared" ref="N288" si="160">SUM(N285:N287)</f>
        <v>0</v>
      </c>
      <c r="O288" s="512">
        <f t="shared" ref="O288" si="161">SUM(O285:O287)</f>
        <v>0</v>
      </c>
      <c r="P288" s="512">
        <f t="shared" ref="P288" si="162">SUM(P285:P287)</f>
        <v>0</v>
      </c>
    </row>
    <row r="289" spans="2:16" ht="14.25" customHeight="1" x14ac:dyDescent="0.25">
      <c r="B289" s="493"/>
      <c r="C289" s="359"/>
      <c r="D289" s="187"/>
      <c r="E289" s="199"/>
      <c r="F289" s="196"/>
      <c r="G289" s="299"/>
      <c r="H289" s="299"/>
      <c r="I289" s="205"/>
      <c r="J289" s="205"/>
      <c r="K289" s="205"/>
      <c r="L289" s="205"/>
      <c r="M289" s="205"/>
      <c r="N289" s="205"/>
      <c r="O289" s="205"/>
      <c r="P289" s="205"/>
    </row>
    <row r="290" spans="2:16" ht="14.25" customHeight="1" x14ac:dyDescent="0.25">
      <c r="B290" s="491"/>
      <c r="C290" s="356" t="s">
        <v>530</v>
      </c>
      <c r="D290" s="335"/>
      <c r="E290" s="198"/>
      <c r="F290" s="184"/>
      <c r="G290" s="300"/>
      <c r="H290" s="300"/>
      <c r="I290" s="208"/>
      <c r="J290" s="208"/>
      <c r="K290" s="208"/>
      <c r="L290" s="208"/>
      <c r="M290" s="208"/>
      <c r="N290" s="208"/>
      <c r="O290" s="208"/>
      <c r="P290" s="208"/>
    </row>
    <row r="291" spans="2:16" ht="14.25" customHeight="1" x14ac:dyDescent="0.25">
      <c r="B291" s="497">
        <v>1</v>
      </c>
      <c r="C291" s="356" t="s">
        <v>281</v>
      </c>
      <c r="D291" s="335"/>
      <c r="E291" s="198"/>
      <c r="F291" s="195"/>
      <c r="G291" s="599">
        <f>E291*F291</f>
        <v>0</v>
      </c>
      <c r="H291" s="601">
        <v>0</v>
      </c>
      <c r="I291" s="600">
        <f t="shared" ref="I291:P292" si="163">$G291</f>
        <v>0</v>
      </c>
      <c r="J291" s="600">
        <f t="shared" si="163"/>
        <v>0</v>
      </c>
      <c r="K291" s="600">
        <f t="shared" si="163"/>
        <v>0</v>
      </c>
      <c r="L291" s="600">
        <f t="shared" si="163"/>
        <v>0</v>
      </c>
      <c r="M291" s="600">
        <f t="shared" si="163"/>
        <v>0</v>
      </c>
      <c r="N291" s="600">
        <f t="shared" si="163"/>
        <v>0</v>
      </c>
      <c r="O291" s="600">
        <f t="shared" si="163"/>
        <v>0</v>
      </c>
      <c r="P291" s="600">
        <f t="shared" si="163"/>
        <v>0</v>
      </c>
    </row>
    <row r="292" spans="2:16" ht="14.25" customHeight="1" x14ac:dyDescent="0.25">
      <c r="B292" s="497">
        <v>2</v>
      </c>
      <c r="C292" s="356" t="s">
        <v>281</v>
      </c>
      <c r="D292" s="335"/>
      <c r="E292" s="198"/>
      <c r="F292" s="195"/>
      <c r="G292" s="599">
        <f>E292*F292</f>
        <v>0</v>
      </c>
      <c r="H292" s="601">
        <v>0</v>
      </c>
      <c r="I292" s="600">
        <f t="shared" si="163"/>
        <v>0</v>
      </c>
      <c r="J292" s="600">
        <f t="shared" si="163"/>
        <v>0</v>
      </c>
      <c r="K292" s="600">
        <f t="shared" si="163"/>
        <v>0</v>
      </c>
      <c r="L292" s="600">
        <f t="shared" si="163"/>
        <v>0</v>
      </c>
      <c r="M292" s="600">
        <f t="shared" si="163"/>
        <v>0</v>
      </c>
      <c r="N292" s="600">
        <f t="shared" si="163"/>
        <v>0</v>
      </c>
      <c r="O292" s="600">
        <f t="shared" si="163"/>
        <v>0</v>
      </c>
      <c r="P292" s="600">
        <f t="shared" si="163"/>
        <v>0</v>
      </c>
    </row>
    <row r="293" spans="2:16" ht="14.25" customHeight="1" x14ac:dyDescent="0.25">
      <c r="B293" s="497"/>
      <c r="C293" s="358"/>
      <c r="D293" s="335"/>
      <c r="E293" s="198"/>
      <c r="F293" s="195"/>
      <c r="G293" s="300"/>
      <c r="H293" s="300"/>
      <c r="I293" s="209"/>
      <c r="J293" s="209"/>
      <c r="K293" s="209"/>
      <c r="L293" s="209"/>
      <c r="M293" s="209"/>
      <c r="N293" s="209"/>
      <c r="O293" s="209"/>
      <c r="P293" s="209"/>
    </row>
    <row r="294" spans="2:16" ht="14.25" customHeight="1" x14ac:dyDescent="0.25">
      <c r="B294" s="507"/>
      <c r="C294" s="508" t="s">
        <v>531</v>
      </c>
      <c r="D294" s="704"/>
      <c r="E294" s="510">
        <f>SUM(E291:E292)</f>
        <v>0</v>
      </c>
      <c r="F294" s="514"/>
      <c r="G294" s="512">
        <f>SUM(G291:G293)</f>
        <v>0</v>
      </c>
      <c r="H294" s="512"/>
      <c r="I294" s="512">
        <f t="shared" ref="I294" si="164">SUM(I291:I293)</f>
        <v>0</v>
      </c>
      <c r="J294" s="512">
        <f t="shared" ref="J294" si="165">SUM(J291:J293)</f>
        <v>0</v>
      </c>
      <c r="K294" s="512">
        <f t="shared" ref="K294" si="166">SUM(K291:K293)</f>
        <v>0</v>
      </c>
      <c r="L294" s="512">
        <f t="shared" ref="L294" si="167">SUM(L291:L293)</f>
        <v>0</v>
      </c>
      <c r="M294" s="512">
        <f t="shared" ref="M294" si="168">SUM(M291:M293)</f>
        <v>0</v>
      </c>
      <c r="N294" s="512">
        <f t="shared" ref="N294" si="169">SUM(N291:N293)</f>
        <v>0</v>
      </c>
      <c r="O294" s="512">
        <f t="shared" ref="O294" si="170">SUM(O291:O293)</f>
        <v>0</v>
      </c>
      <c r="P294" s="512">
        <f t="shared" ref="P294" si="171">SUM(P291:P293)</f>
        <v>0</v>
      </c>
    </row>
    <row r="295" spans="2:16" ht="14.25" customHeight="1" x14ac:dyDescent="0.25">
      <c r="B295" s="493"/>
      <c r="C295" s="359"/>
      <c r="D295" s="187"/>
      <c r="E295" s="199"/>
      <c r="F295" s="196"/>
      <c r="G295" s="299"/>
      <c r="H295" s="299"/>
      <c r="I295" s="205"/>
      <c r="J295" s="205"/>
      <c r="K295" s="205"/>
      <c r="L295" s="205"/>
      <c r="M295" s="205"/>
      <c r="N295" s="205"/>
      <c r="O295" s="205"/>
      <c r="P295" s="205"/>
    </row>
    <row r="296" spans="2:16" ht="14.25" customHeight="1" x14ac:dyDescent="0.25">
      <c r="B296" s="491"/>
      <c r="C296" s="356" t="s">
        <v>532</v>
      </c>
      <c r="D296" s="335"/>
      <c r="E296" s="198"/>
      <c r="F296" s="184"/>
      <c r="G296" s="300"/>
      <c r="H296" s="300"/>
      <c r="I296" s="208"/>
      <c r="J296" s="208"/>
      <c r="K296" s="208"/>
      <c r="L296" s="208"/>
      <c r="M296" s="208"/>
      <c r="N296" s="208"/>
      <c r="O296" s="208"/>
      <c r="P296" s="208"/>
    </row>
    <row r="297" spans="2:16" ht="14.25" customHeight="1" x14ac:dyDescent="0.25">
      <c r="B297" s="497">
        <v>1</v>
      </c>
      <c r="C297" s="700" t="s">
        <v>281</v>
      </c>
      <c r="D297" s="335"/>
      <c r="E297" s="198"/>
      <c r="F297" s="195"/>
      <c r="G297" s="599">
        <f>E297*F297</f>
        <v>0</v>
      </c>
      <c r="H297" s="601">
        <v>0</v>
      </c>
      <c r="I297" s="600">
        <f t="shared" ref="I297:P298" si="172">$G297</f>
        <v>0</v>
      </c>
      <c r="J297" s="600">
        <f t="shared" si="172"/>
        <v>0</v>
      </c>
      <c r="K297" s="600">
        <f t="shared" si="172"/>
        <v>0</v>
      </c>
      <c r="L297" s="600">
        <f t="shared" si="172"/>
        <v>0</v>
      </c>
      <c r="M297" s="600">
        <f t="shared" si="172"/>
        <v>0</v>
      </c>
      <c r="N297" s="600">
        <f t="shared" si="172"/>
        <v>0</v>
      </c>
      <c r="O297" s="600">
        <f t="shared" si="172"/>
        <v>0</v>
      </c>
      <c r="P297" s="600">
        <f t="shared" si="172"/>
        <v>0</v>
      </c>
    </row>
    <row r="298" spans="2:16" ht="14.25" customHeight="1" x14ac:dyDescent="0.25">
      <c r="B298" s="497">
        <v>2</v>
      </c>
      <c r="C298" s="700" t="s">
        <v>281</v>
      </c>
      <c r="D298" s="335"/>
      <c r="E298" s="198"/>
      <c r="F298" s="195"/>
      <c r="G298" s="599">
        <f>E298*F298</f>
        <v>0</v>
      </c>
      <c r="H298" s="601">
        <v>0</v>
      </c>
      <c r="I298" s="600">
        <f t="shared" si="172"/>
        <v>0</v>
      </c>
      <c r="J298" s="600">
        <f t="shared" si="172"/>
        <v>0</v>
      </c>
      <c r="K298" s="600">
        <f t="shared" si="172"/>
        <v>0</v>
      </c>
      <c r="L298" s="600">
        <f t="shared" si="172"/>
        <v>0</v>
      </c>
      <c r="M298" s="600">
        <f t="shared" si="172"/>
        <v>0</v>
      </c>
      <c r="N298" s="600">
        <f t="shared" si="172"/>
        <v>0</v>
      </c>
      <c r="O298" s="600">
        <f t="shared" si="172"/>
        <v>0</v>
      </c>
      <c r="P298" s="600">
        <f t="shared" si="172"/>
        <v>0</v>
      </c>
    </row>
    <row r="299" spans="2:16" ht="14.25" customHeight="1" x14ac:dyDescent="0.25">
      <c r="B299" s="497"/>
      <c r="C299" s="358"/>
      <c r="D299" s="335"/>
      <c r="E299" s="198"/>
      <c r="F299" s="195"/>
      <c r="G299" s="300"/>
      <c r="H299" s="300"/>
      <c r="I299" s="209"/>
      <c r="J299" s="209"/>
      <c r="K299" s="209"/>
      <c r="L299" s="209"/>
      <c r="M299" s="209"/>
      <c r="N299" s="209"/>
      <c r="O299" s="209"/>
      <c r="P299" s="209"/>
    </row>
    <row r="300" spans="2:16" ht="14.25" customHeight="1" x14ac:dyDescent="0.25">
      <c r="B300" s="507"/>
      <c r="C300" s="508" t="s">
        <v>533</v>
      </c>
      <c r="D300" s="704"/>
      <c r="E300" s="510">
        <f>SUM(E297:E298)</f>
        <v>0</v>
      </c>
      <c r="F300" s="514"/>
      <c r="G300" s="512">
        <f>SUM(G297:G299)</f>
        <v>0</v>
      </c>
      <c r="H300" s="512"/>
      <c r="I300" s="512">
        <f t="shared" ref="I300" si="173">SUM(I297:I299)</f>
        <v>0</v>
      </c>
      <c r="J300" s="512">
        <f t="shared" ref="J300" si="174">SUM(J297:J299)</f>
        <v>0</v>
      </c>
      <c r="K300" s="512">
        <f t="shared" ref="K300" si="175">SUM(K297:K299)</f>
        <v>0</v>
      </c>
      <c r="L300" s="512">
        <f t="shared" ref="L300" si="176">SUM(L297:L299)</f>
        <v>0</v>
      </c>
      <c r="M300" s="512">
        <f t="shared" ref="M300" si="177">SUM(M297:M299)</f>
        <v>0</v>
      </c>
      <c r="N300" s="512">
        <f t="shared" ref="N300" si="178">SUM(N297:N299)</f>
        <v>0</v>
      </c>
      <c r="O300" s="512">
        <f t="shared" ref="O300" si="179">SUM(O297:O299)</f>
        <v>0</v>
      </c>
      <c r="P300" s="512">
        <f t="shared" ref="P300" si="180">SUM(P297:P299)</f>
        <v>0</v>
      </c>
    </row>
    <row r="301" spans="2:16" ht="14.25" customHeight="1" x14ac:dyDescent="0.25">
      <c r="B301" s="492"/>
      <c r="C301" s="358"/>
      <c r="D301" s="335"/>
      <c r="E301" s="198"/>
      <c r="F301" s="184"/>
      <c r="G301" s="300"/>
      <c r="H301" s="300"/>
      <c r="I301" s="208"/>
      <c r="J301" s="208"/>
      <c r="K301" s="208"/>
      <c r="L301" s="208"/>
      <c r="M301" s="208"/>
      <c r="N301" s="208"/>
      <c r="O301" s="208"/>
      <c r="P301" s="208"/>
    </row>
    <row r="302" spans="2:16" ht="14.25" customHeight="1" x14ac:dyDescent="0.25">
      <c r="B302" s="491"/>
      <c r="C302" s="356" t="s">
        <v>534</v>
      </c>
      <c r="D302" s="335"/>
      <c r="E302" s="198"/>
      <c r="F302" s="184"/>
      <c r="G302" s="300"/>
      <c r="H302" s="300"/>
      <c r="I302" s="208"/>
      <c r="J302" s="208"/>
      <c r="K302" s="208"/>
      <c r="L302" s="208"/>
      <c r="M302" s="208"/>
      <c r="N302" s="208"/>
      <c r="O302" s="208"/>
      <c r="P302" s="208"/>
    </row>
    <row r="303" spans="2:16" ht="14.25" customHeight="1" x14ac:dyDescent="0.25">
      <c r="B303" s="497">
        <v>1</v>
      </c>
      <c r="C303" s="513" t="s">
        <v>281</v>
      </c>
      <c r="D303" s="335"/>
      <c r="E303" s="198"/>
      <c r="F303" s="195"/>
      <c r="G303" s="599">
        <f>E303*F303</f>
        <v>0</v>
      </c>
      <c r="H303" s="601">
        <v>0</v>
      </c>
      <c r="I303" s="600">
        <f t="shared" ref="I303:P304" si="181">$G303</f>
        <v>0</v>
      </c>
      <c r="J303" s="600">
        <f t="shared" si="181"/>
        <v>0</v>
      </c>
      <c r="K303" s="600">
        <f t="shared" si="181"/>
        <v>0</v>
      </c>
      <c r="L303" s="600">
        <f t="shared" si="181"/>
        <v>0</v>
      </c>
      <c r="M303" s="600">
        <f t="shared" si="181"/>
        <v>0</v>
      </c>
      <c r="N303" s="600">
        <f t="shared" si="181"/>
        <v>0</v>
      </c>
      <c r="O303" s="600">
        <f t="shared" si="181"/>
        <v>0</v>
      </c>
      <c r="P303" s="600">
        <f t="shared" si="181"/>
        <v>0</v>
      </c>
    </row>
    <row r="304" spans="2:16" ht="14.25" customHeight="1" x14ac:dyDescent="0.25">
      <c r="B304" s="497">
        <v>2</v>
      </c>
      <c r="C304" s="513" t="s">
        <v>281</v>
      </c>
      <c r="D304" s="335"/>
      <c r="E304" s="198"/>
      <c r="F304" s="195"/>
      <c r="G304" s="599">
        <f>E304*F304</f>
        <v>0</v>
      </c>
      <c r="H304" s="601">
        <v>0</v>
      </c>
      <c r="I304" s="600">
        <f t="shared" si="181"/>
        <v>0</v>
      </c>
      <c r="J304" s="600">
        <f t="shared" si="181"/>
        <v>0</v>
      </c>
      <c r="K304" s="600">
        <f t="shared" si="181"/>
        <v>0</v>
      </c>
      <c r="L304" s="600">
        <f t="shared" si="181"/>
        <v>0</v>
      </c>
      <c r="M304" s="600">
        <f t="shared" si="181"/>
        <v>0</v>
      </c>
      <c r="N304" s="600">
        <f t="shared" si="181"/>
        <v>0</v>
      </c>
      <c r="O304" s="600">
        <f t="shared" si="181"/>
        <v>0</v>
      </c>
      <c r="P304" s="600">
        <f t="shared" si="181"/>
        <v>0</v>
      </c>
    </row>
    <row r="305" spans="2:28" ht="14.25" customHeight="1" x14ac:dyDescent="0.25">
      <c r="B305" s="497"/>
      <c r="C305" s="358"/>
      <c r="D305" s="335"/>
      <c r="E305" s="198"/>
      <c r="F305" s="195"/>
      <c r="G305" s="300"/>
      <c r="H305" s="300"/>
      <c r="I305" s="209"/>
      <c r="J305" s="209"/>
      <c r="K305" s="209"/>
      <c r="L305" s="209"/>
      <c r="M305" s="209"/>
      <c r="N305" s="209"/>
      <c r="O305" s="209"/>
      <c r="P305" s="209"/>
    </row>
    <row r="306" spans="2:28" ht="14.25" customHeight="1" x14ac:dyDescent="0.25">
      <c r="B306" s="507"/>
      <c r="C306" s="508" t="s">
        <v>535</v>
      </c>
      <c r="D306" s="704"/>
      <c r="E306" s="509">
        <f>SUM(E303:E305)</f>
        <v>0</v>
      </c>
      <c r="F306" s="514"/>
      <c r="G306" s="512">
        <f t="shared" ref="G306:I306" si="182">SUM(G303:G305)</f>
        <v>0</v>
      </c>
      <c r="H306" s="512"/>
      <c r="I306" s="511">
        <f t="shared" si="182"/>
        <v>0</v>
      </c>
      <c r="J306" s="511">
        <f t="shared" ref="J306:P306" si="183">SUM(J303:J305)</f>
        <v>0</v>
      </c>
      <c r="K306" s="511">
        <f t="shared" si="183"/>
        <v>0</v>
      </c>
      <c r="L306" s="511">
        <f t="shared" si="183"/>
        <v>0</v>
      </c>
      <c r="M306" s="511">
        <f t="shared" si="183"/>
        <v>0</v>
      </c>
      <c r="N306" s="511">
        <f t="shared" si="183"/>
        <v>0</v>
      </c>
      <c r="O306" s="511">
        <f t="shared" si="183"/>
        <v>0</v>
      </c>
      <c r="P306" s="511">
        <f t="shared" si="183"/>
        <v>0</v>
      </c>
    </row>
    <row r="307" spans="2:28" ht="14.25" customHeight="1" x14ac:dyDescent="0.25">
      <c r="B307" s="494"/>
      <c r="C307" s="371" t="s">
        <v>536</v>
      </c>
      <c r="D307" s="705"/>
      <c r="E307" s="200">
        <f>SUM(E275,E288,E294,E300,E306)</f>
        <v>102956296</v>
      </c>
      <c r="F307" s="197"/>
      <c r="G307" s="298">
        <f>SUM(G275,G282,G288,G294,G300,G306)</f>
        <v>0</v>
      </c>
      <c r="H307" s="298"/>
      <c r="I307" s="298">
        <f>SUM(I275,I282,I288,I294,I300,I306)</f>
        <v>0</v>
      </c>
      <c r="J307" s="298">
        <f t="shared" ref="J307:P307" si="184">SUM(J275,J282,J288,J294,J300,J306)</f>
        <v>0</v>
      </c>
      <c r="K307" s="298">
        <f t="shared" si="184"/>
        <v>0</v>
      </c>
      <c r="L307" s="298">
        <f t="shared" si="184"/>
        <v>0</v>
      </c>
      <c r="M307" s="298">
        <f t="shared" si="184"/>
        <v>0</v>
      </c>
      <c r="N307" s="298">
        <f t="shared" si="184"/>
        <v>0</v>
      </c>
      <c r="O307" s="298">
        <f t="shared" si="184"/>
        <v>0</v>
      </c>
      <c r="P307" s="298">
        <f t="shared" si="184"/>
        <v>0</v>
      </c>
      <c r="Q307" s="109"/>
      <c r="AA307" s="110"/>
      <c r="AB307" s="110"/>
    </row>
    <row r="308" spans="2:28" ht="14.25" customHeight="1" x14ac:dyDescent="0.25">
      <c r="B308" s="498"/>
      <c r="C308" s="375"/>
      <c r="D308" s="708"/>
      <c r="E308" s="204"/>
      <c r="F308" s="186"/>
      <c r="G308" s="303"/>
      <c r="H308" s="303"/>
      <c r="I308" s="303"/>
      <c r="J308" s="303"/>
      <c r="K308" s="303"/>
      <c r="L308" s="303"/>
      <c r="M308" s="303"/>
      <c r="N308" s="303"/>
      <c r="O308" s="303"/>
      <c r="P308" s="303"/>
      <c r="AA308" s="110"/>
      <c r="AB308" s="110"/>
    </row>
    <row r="309" spans="2:28" ht="15" customHeight="1" thickBot="1" x14ac:dyDescent="0.3">
      <c r="B309" s="499"/>
      <c r="C309" s="376" t="s">
        <v>537</v>
      </c>
      <c r="D309" s="709"/>
      <c r="E309" s="377"/>
      <c r="F309" s="378"/>
      <c r="G309" s="379">
        <f>SUM(G35,G307)</f>
        <v>0</v>
      </c>
      <c r="H309" s="379"/>
      <c r="I309" s="379">
        <f t="shared" ref="I309:P309" si="185">SUM(I35,I307)</f>
        <v>0</v>
      </c>
      <c r="J309" s="379">
        <f t="shared" si="185"/>
        <v>0</v>
      </c>
      <c r="K309" s="379">
        <f t="shared" si="185"/>
        <v>0</v>
      </c>
      <c r="L309" s="379">
        <f t="shared" si="185"/>
        <v>0</v>
      </c>
      <c r="M309" s="379">
        <f t="shared" si="185"/>
        <v>0</v>
      </c>
      <c r="N309" s="379">
        <f t="shared" si="185"/>
        <v>0</v>
      </c>
      <c r="O309" s="379">
        <f t="shared" si="185"/>
        <v>0</v>
      </c>
      <c r="P309" s="379">
        <f t="shared" si="185"/>
        <v>0</v>
      </c>
      <c r="S309" s="106"/>
      <c r="T309" s="106"/>
      <c r="U309" s="106"/>
      <c r="V309" s="106"/>
      <c r="W309" s="106"/>
      <c r="X309" s="106"/>
      <c r="Y309" s="106"/>
      <c r="Z309" s="106"/>
      <c r="AA309" s="110"/>
      <c r="AB309" s="110"/>
    </row>
    <row r="310" spans="2:28" x14ac:dyDescent="0.25">
      <c r="B310" s="500"/>
      <c r="C310" s="171"/>
      <c r="D310" s="710"/>
      <c r="E310" s="171"/>
      <c r="F310" s="171"/>
      <c r="G310" s="304"/>
      <c r="H310" s="304"/>
      <c r="I310" s="112"/>
      <c r="J310" s="112"/>
      <c r="K310" s="112"/>
      <c r="L310" s="112"/>
      <c r="M310" s="112"/>
      <c r="N310" s="112"/>
      <c r="O310" s="112"/>
      <c r="P310" s="481"/>
      <c r="S310" s="106"/>
      <c r="T310" s="106"/>
      <c r="U310" s="106"/>
      <c r="V310" s="106"/>
      <c r="W310" s="106"/>
      <c r="X310" s="106"/>
      <c r="Y310" s="106"/>
      <c r="Z310" s="106"/>
      <c r="AA310" s="110"/>
      <c r="AB310" s="110"/>
    </row>
    <row r="311" spans="2:28" x14ac:dyDescent="0.25">
      <c r="P311" s="482"/>
    </row>
    <row r="312" spans="2:28" ht="20.100000000000001" customHeight="1" x14ac:dyDescent="0.25">
      <c r="B312" s="488"/>
      <c r="C312" s="1221" t="s">
        <v>40</v>
      </c>
      <c r="D312" s="1232"/>
      <c r="E312" s="1232"/>
      <c r="F312" s="1232"/>
      <c r="G312" s="1232"/>
      <c r="H312" s="1232"/>
      <c r="I312" s="1232"/>
      <c r="J312" s="1232"/>
      <c r="K312" s="1232"/>
      <c r="L312" s="1232"/>
      <c r="M312" s="1232"/>
      <c r="N312" s="1232"/>
      <c r="O312" s="1232"/>
      <c r="P312" s="1222"/>
    </row>
    <row r="313" spans="2:28" x14ac:dyDescent="0.25">
      <c r="B313" s="502"/>
      <c r="C313" s="1219"/>
      <c r="D313" s="1220"/>
      <c r="E313" s="1220"/>
      <c r="F313" s="1220"/>
      <c r="G313" s="1220"/>
      <c r="H313" s="1220"/>
      <c r="I313" s="1220"/>
      <c r="J313" s="1220"/>
      <c r="K313" s="1220"/>
      <c r="L313" s="1220"/>
      <c r="M313" s="1220"/>
      <c r="N313" s="1220"/>
      <c r="O313" s="1220"/>
      <c r="P313" s="1231"/>
    </row>
    <row r="314" spans="2:28" x14ac:dyDescent="0.25">
      <c r="B314" s="502"/>
      <c r="C314" s="1219"/>
      <c r="D314" s="1220"/>
      <c r="E314" s="1220"/>
      <c r="F314" s="1220"/>
      <c r="G314" s="1220"/>
      <c r="H314" s="1220"/>
      <c r="I314" s="1220"/>
      <c r="J314" s="1220"/>
      <c r="K314" s="1220"/>
      <c r="L314" s="1220"/>
      <c r="M314" s="1220"/>
      <c r="N314" s="1220"/>
      <c r="O314" s="1220"/>
      <c r="P314" s="1231"/>
    </row>
    <row r="315" spans="2:28" x14ac:dyDescent="0.25">
      <c r="B315" s="502"/>
      <c r="C315" s="1219"/>
      <c r="D315" s="1220"/>
      <c r="E315" s="1220"/>
      <c r="F315" s="1220"/>
      <c r="G315" s="1220"/>
      <c r="H315" s="1220"/>
      <c r="I315" s="1220"/>
      <c r="J315" s="1220"/>
      <c r="K315" s="1220"/>
      <c r="L315" s="1220"/>
      <c r="M315" s="1220"/>
      <c r="N315" s="1220"/>
      <c r="O315" s="1220"/>
      <c r="P315" s="1231"/>
    </row>
    <row r="316" spans="2:28" x14ac:dyDescent="0.25">
      <c r="B316" s="502"/>
      <c r="C316" s="1219"/>
      <c r="D316" s="1220"/>
      <c r="E316" s="1220"/>
      <c r="F316" s="1220"/>
      <c r="G316" s="1220"/>
      <c r="H316" s="1220"/>
      <c r="I316" s="1220"/>
      <c r="J316" s="1220"/>
      <c r="K316" s="1220"/>
      <c r="L316" s="1220"/>
      <c r="M316" s="1220"/>
      <c r="N316" s="1220"/>
      <c r="O316" s="1220"/>
      <c r="P316" s="1231"/>
    </row>
    <row r="317" spans="2:28" x14ac:dyDescent="0.25">
      <c r="B317" s="502"/>
      <c r="C317" s="1219"/>
      <c r="D317" s="1220"/>
      <c r="E317" s="1220"/>
      <c r="F317" s="1220"/>
      <c r="G317" s="1220"/>
      <c r="H317" s="1220"/>
      <c r="I317" s="1220"/>
      <c r="J317" s="1220"/>
      <c r="K317" s="1220"/>
      <c r="L317" s="1220"/>
      <c r="M317" s="1220"/>
      <c r="N317" s="1220"/>
      <c r="O317" s="1220"/>
      <c r="P317" s="1231"/>
    </row>
    <row r="318" spans="2:28" x14ac:dyDescent="0.25">
      <c r="B318" s="503"/>
      <c r="C318" s="115"/>
      <c r="D318" s="621"/>
      <c r="E318" s="115"/>
      <c r="F318" s="115"/>
      <c r="G318" s="306"/>
      <c r="H318" s="306"/>
      <c r="I318" s="115"/>
    </row>
    <row r="319" spans="2:28" ht="14.25" x14ac:dyDescent="0.3">
      <c r="B319" s="503"/>
      <c r="C319" s="115"/>
      <c r="D319" s="621"/>
      <c r="E319" s="115"/>
      <c r="F319" s="115"/>
      <c r="G319" s="306"/>
      <c r="H319" s="306"/>
      <c r="I319" s="17"/>
      <c r="J319" s="18"/>
      <c r="K319" s="18"/>
      <c r="L319" s="18"/>
      <c r="M319" s="18"/>
      <c r="N319" s="18"/>
      <c r="O319" s="18"/>
    </row>
    <row r="320" spans="2:28" x14ac:dyDescent="0.25">
      <c r="B320" s="504"/>
      <c r="C320" s="106"/>
      <c r="D320" s="107"/>
      <c r="E320" s="106"/>
      <c r="F320" s="106"/>
      <c r="G320" s="307"/>
      <c r="H320" s="307"/>
      <c r="I320" s="4"/>
      <c r="J320" s="4"/>
      <c r="K320" s="4"/>
      <c r="L320" s="4"/>
      <c r="M320" s="4"/>
      <c r="N320" s="4"/>
      <c r="O320" s="4"/>
      <c r="P320" s="610"/>
    </row>
    <row r="321" spans="2:16" x14ac:dyDescent="0.25">
      <c r="B321" s="504"/>
      <c r="C321" s="106"/>
      <c r="D321" s="107"/>
      <c r="E321" s="106"/>
      <c r="F321" s="106"/>
      <c r="G321" s="307"/>
      <c r="H321" s="307"/>
      <c r="P321" s="610"/>
    </row>
    <row r="322" spans="2:16" x14ac:dyDescent="0.25">
      <c r="I322" s="117"/>
      <c r="J322" s="117"/>
      <c r="K322" s="117"/>
      <c r="L322" s="117"/>
      <c r="M322" s="117"/>
      <c r="N322" s="117"/>
      <c r="O322" s="117"/>
      <c r="P322" s="481"/>
    </row>
    <row r="323" spans="2:16" x14ac:dyDescent="0.25">
      <c r="I323" s="117"/>
      <c r="J323" s="117"/>
      <c r="K323" s="117"/>
      <c r="L323" s="117"/>
      <c r="M323" s="117"/>
      <c r="N323" s="117"/>
      <c r="O323" s="117"/>
      <c r="P323" s="481"/>
    </row>
    <row r="324" spans="2:16" x14ac:dyDescent="0.25">
      <c r="I324" s="117"/>
      <c r="J324" s="117"/>
      <c r="K324" s="117"/>
      <c r="L324" s="117"/>
      <c r="M324" s="117"/>
      <c r="N324" s="117"/>
      <c r="O324" s="117"/>
      <c r="P324" s="481"/>
    </row>
    <row r="325" spans="2:16" x14ac:dyDescent="0.25">
      <c r="I325" s="117"/>
      <c r="J325" s="117"/>
      <c r="K325" s="117"/>
      <c r="L325" s="117"/>
      <c r="M325" s="117"/>
      <c r="N325" s="117"/>
      <c r="O325" s="117"/>
      <c r="P325" s="481"/>
    </row>
    <row r="326" spans="2:16" x14ac:dyDescent="0.25">
      <c r="I326" s="117"/>
      <c r="J326" s="117"/>
      <c r="K326" s="117"/>
      <c r="L326" s="117"/>
      <c r="M326" s="117"/>
      <c r="N326" s="117"/>
      <c r="O326" s="117"/>
      <c r="P326" s="481"/>
    </row>
    <row r="327" spans="2:16" x14ac:dyDescent="0.25">
      <c r="B327" s="504"/>
      <c r="C327" s="106"/>
      <c r="D327" s="107"/>
      <c r="E327" s="106"/>
      <c r="F327" s="106"/>
      <c r="G327" s="307"/>
      <c r="H327" s="307"/>
      <c r="I327" s="112"/>
      <c r="J327" s="112"/>
      <c r="K327" s="112"/>
      <c r="L327" s="112"/>
      <c r="M327" s="112"/>
      <c r="N327" s="112"/>
      <c r="O327" s="112"/>
      <c r="P327" s="481"/>
    </row>
    <row r="328" spans="2:16" x14ac:dyDescent="0.25">
      <c r="I328" s="117"/>
      <c r="J328" s="117"/>
      <c r="K328" s="117"/>
      <c r="L328" s="117"/>
      <c r="M328" s="117"/>
      <c r="N328" s="117"/>
      <c r="O328" s="117"/>
      <c r="P328" s="481"/>
    </row>
    <row r="329" spans="2:16" x14ac:dyDescent="0.25">
      <c r="B329" s="504"/>
      <c r="C329" s="106"/>
      <c r="D329" s="107"/>
      <c r="E329" s="106"/>
      <c r="F329" s="106"/>
      <c r="G329" s="307"/>
      <c r="H329" s="307"/>
      <c r="I329" s="117"/>
      <c r="J329" s="117"/>
      <c r="K329" s="117"/>
      <c r="L329" s="117"/>
      <c r="M329" s="117"/>
      <c r="N329" s="117"/>
      <c r="O329" s="117"/>
      <c r="P329" s="481"/>
    </row>
    <row r="330" spans="2:16" x14ac:dyDescent="0.25">
      <c r="B330" s="488"/>
      <c r="C330" s="61"/>
      <c r="E330" s="61"/>
      <c r="F330" s="61"/>
      <c r="I330" s="117"/>
      <c r="J330" s="117"/>
      <c r="K330" s="117"/>
      <c r="L330" s="117"/>
      <c r="M330" s="117"/>
      <c r="N330" s="117"/>
      <c r="O330" s="117"/>
      <c r="P330" s="481"/>
    </row>
    <row r="331" spans="2:16" x14ac:dyDescent="0.25">
      <c r="I331" s="117"/>
      <c r="J331" s="117"/>
      <c r="K331" s="117"/>
      <c r="L331" s="117"/>
      <c r="M331" s="117"/>
      <c r="N331" s="117"/>
      <c r="O331" s="117"/>
      <c r="P331" s="481"/>
    </row>
    <row r="332" spans="2:16" x14ac:dyDescent="0.25">
      <c r="I332" s="117"/>
      <c r="J332" s="117"/>
      <c r="K332" s="117"/>
      <c r="L332" s="117"/>
      <c r="M332" s="117"/>
      <c r="N332" s="117"/>
      <c r="O332" s="117"/>
      <c r="P332" s="481"/>
    </row>
    <row r="333" spans="2:16" x14ac:dyDescent="0.25">
      <c r="I333" s="117"/>
      <c r="J333" s="117"/>
      <c r="K333" s="117"/>
      <c r="L333" s="117"/>
      <c r="M333" s="117"/>
      <c r="N333" s="117"/>
      <c r="O333" s="117"/>
      <c r="P333" s="481"/>
    </row>
    <row r="334" spans="2:16" x14ac:dyDescent="0.25">
      <c r="I334" s="117"/>
      <c r="J334" s="117"/>
      <c r="K334" s="117"/>
      <c r="L334" s="117"/>
      <c r="M334" s="117"/>
      <c r="N334" s="117"/>
      <c r="O334" s="117"/>
      <c r="P334" s="481"/>
    </row>
    <row r="335" spans="2:16" x14ac:dyDescent="0.25">
      <c r="B335" s="504"/>
      <c r="C335" s="106"/>
      <c r="D335" s="107"/>
      <c r="E335" s="106"/>
      <c r="F335" s="106"/>
      <c r="G335" s="307"/>
      <c r="H335" s="307"/>
      <c r="I335" s="118"/>
      <c r="J335" s="118"/>
      <c r="K335" s="118"/>
      <c r="L335" s="118"/>
      <c r="M335" s="118"/>
      <c r="N335" s="118"/>
      <c r="O335" s="118"/>
      <c r="P335" s="611"/>
    </row>
    <row r="336" spans="2:16" x14ac:dyDescent="0.25">
      <c r="B336" s="504"/>
      <c r="C336" s="106"/>
      <c r="D336" s="107"/>
      <c r="E336" s="106"/>
      <c r="F336" s="106"/>
      <c r="G336" s="307"/>
      <c r="H336" s="307"/>
      <c r="I336" s="118"/>
      <c r="J336" s="118"/>
      <c r="K336" s="118"/>
      <c r="L336" s="118"/>
      <c r="M336" s="118"/>
      <c r="N336" s="118"/>
      <c r="O336" s="118"/>
      <c r="P336" s="481"/>
    </row>
    <row r="337" spans="2:16" x14ac:dyDescent="0.25">
      <c r="B337" s="504"/>
      <c r="C337" s="106"/>
      <c r="D337" s="107"/>
      <c r="E337" s="106"/>
      <c r="F337" s="106"/>
      <c r="G337" s="307"/>
      <c r="H337" s="307"/>
      <c r="I337" s="118"/>
      <c r="J337" s="118"/>
      <c r="K337" s="118"/>
      <c r="L337" s="118"/>
      <c r="M337" s="118"/>
      <c r="N337" s="118"/>
      <c r="O337" s="118"/>
      <c r="P337" s="481"/>
    </row>
    <row r="338" spans="2:16" x14ac:dyDescent="0.25">
      <c r="B338" s="488"/>
      <c r="C338" s="61"/>
      <c r="E338" s="61"/>
      <c r="F338" s="61"/>
      <c r="I338" s="117"/>
      <c r="J338" s="117"/>
      <c r="K338" s="117"/>
      <c r="L338" s="117"/>
      <c r="M338" s="117"/>
      <c r="N338" s="117"/>
      <c r="O338" s="117"/>
      <c r="P338" s="481"/>
    </row>
    <row r="339" spans="2:16" x14ac:dyDescent="0.25">
      <c r="B339" s="505"/>
      <c r="C339" s="107"/>
      <c r="D339" s="107"/>
      <c r="E339" s="107"/>
      <c r="F339" s="107"/>
      <c r="G339" s="307"/>
      <c r="H339" s="307"/>
      <c r="I339" s="117"/>
      <c r="J339" s="117"/>
      <c r="K339" s="117"/>
      <c r="L339" s="117"/>
      <c r="M339" s="117"/>
      <c r="N339" s="117"/>
      <c r="O339" s="117"/>
      <c r="P339" s="481"/>
    </row>
    <row r="340" spans="2:16" x14ac:dyDescent="0.25">
      <c r="B340" s="488"/>
      <c r="C340" s="61"/>
      <c r="E340" s="61"/>
      <c r="F340" s="61"/>
      <c r="I340" s="117"/>
      <c r="J340" s="117"/>
      <c r="K340" s="117"/>
      <c r="L340" s="117"/>
      <c r="M340" s="117"/>
      <c r="N340" s="117"/>
      <c r="O340" s="117"/>
      <c r="P340" s="481"/>
    </row>
    <row r="341" spans="2:16" x14ac:dyDescent="0.25">
      <c r="I341" s="117"/>
      <c r="J341" s="117"/>
      <c r="K341" s="117"/>
      <c r="L341" s="117"/>
      <c r="M341" s="117"/>
      <c r="N341" s="117"/>
      <c r="O341" s="117"/>
      <c r="P341" s="481"/>
    </row>
    <row r="342" spans="2:16" x14ac:dyDescent="0.25">
      <c r="B342" s="488"/>
      <c r="C342" s="61"/>
      <c r="E342" s="61"/>
      <c r="F342" s="61"/>
      <c r="I342" s="117"/>
      <c r="J342" s="117"/>
      <c r="K342" s="117"/>
      <c r="L342" s="117"/>
      <c r="M342" s="117"/>
      <c r="N342" s="117"/>
      <c r="O342" s="117"/>
      <c r="P342" s="481"/>
    </row>
    <row r="343" spans="2:16" x14ac:dyDescent="0.25">
      <c r="I343" s="117"/>
      <c r="J343" s="117"/>
      <c r="K343" s="117"/>
      <c r="L343" s="117"/>
      <c r="M343" s="117"/>
      <c r="N343" s="117"/>
      <c r="O343" s="117"/>
      <c r="P343" s="481"/>
    </row>
    <row r="344" spans="2:16" x14ac:dyDescent="0.25">
      <c r="B344" s="488"/>
      <c r="C344" s="61"/>
      <c r="E344" s="61"/>
      <c r="F344" s="61"/>
      <c r="I344" s="117"/>
      <c r="J344" s="117"/>
      <c r="K344" s="117"/>
      <c r="L344" s="117"/>
      <c r="M344" s="117"/>
      <c r="N344" s="117"/>
      <c r="O344" s="117"/>
      <c r="P344" s="481"/>
    </row>
    <row r="345" spans="2:16" x14ac:dyDescent="0.25">
      <c r="B345" s="505"/>
      <c r="C345" s="107"/>
      <c r="D345" s="107"/>
      <c r="E345" s="107"/>
      <c r="F345" s="107"/>
      <c r="G345" s="307"/>
      <c r="H345" s="307"/>
      <c r="I345" s="118"/>
      <c r="J345" s="118"/>
      <c r="K345" s="118"/>
      <c r="L345" s="118"/>
      <c r="M345" s="118"/>
      <c r="N345" s="118"/>
      <c r="O345" s="118"/>
      <c r="P345" s="611"/>
    </row>
    <row r="346" spans="2:16" x14ac:dyDescent="0.25">
      <c r="B346" s="488"/>
      <c r="C346" s="61"/>
      <c r="E346" s="61"/>
      <c r="F346" s="61"/>
      <c r="I346" s="117"/>
      <c r="J346" s="117"/>
      <c r="K346" s="117"/>
      <c r="L346" s="117"/>
      <c r="M346" s="117"/>
      <c r="N346" s="117"/>
      <c r="O346" s="117"/>
      <c r="P346" s="481"/>
    </row>
    <row r="347" spans="2:16" x14ac:dyDescent="0.25">
      <c r="B347" s="504"/>
      <c r="C347" s="106"/>
      <c r="D347" s="107"/>
      <c r="E347" s="106"/>
      <c r="F347" s="106"/>
      <c r="G347" s="307"/>
      <c r="H347" s="307"/>
      <c r="I347" s="117"/>
      <c r="J347" s="117"/>
      <c r="K347" s="117"/>
      <c r="L347" s="117"/>
      <c r="M347" s="117"/>
      <c r="N347" s="117"/>
      <c r="O347" s="117"/>
      <c r="P347" s="481"/>
    </row>
    <row r="348" spans="2:16" x14ac:dyDescent="0.25">
      <c r="B348" s="488"/>
      <c r="C348" s="61"/>
      <c r="E348" s="61"/>
      <c r="F348" s="61"/>
      <c r="I348" s="117"/>
      <c r="J348" s="117"/>
      <c r="K348" s="117"/>
      <c r="L348" s="117"/>
      <c r="M348" s="117"/>
      <c r="N348" s="117"/>
      <c r="O348" s="117"/>
      <c r="P348" s="481"/>
    </row>
    <row r="349" spans="2:16" x14ac:dyDescent="0.25">
      <c r="I349" s="117"/>
      <c r="J349" s="117"/>
      <c r="K349" s="117"/>
      <c r="L349" s="117"/>
      <c r="M349" s="117"/>
      <c r="N349" s="117"/>
      <c r="O349" s="117"/>
      <c r="P349" s="481"/>
    </row>
    <row r="350" spans="2:16" x14ac:dyDescent="0.25">
      <c r="I350" s="117"/>
      <c r="J350" s="117"/>
      <c r="K350" s="117"/>
      <c r="L350" s="117"/>
      <c r="M350" s="117"/>
      <c r="N350" s="117"/>
      <c r="O350" s="117"/>
      <c r="P350" s="481"/>
    </row>
    <row r="351" spans="2:16" x14ac:dyDescent="0.25">
      <c r="I351" s="117"/>
      <c r="J351" s="117"/>
      <c r="K351" s="117"/>
      <c r="L351" s="117"/>
      <c r="M351" s="117"/>
      <c r="N351" s="117"/>
      <c r="O351" s="117"/>
      <c r="P351" s="481"/>
    </row>
    <row r="352" spans="2:16" x14ac:dyDescent="0.25">
      <c r="I352" s="117"/>
      <c r="J352" s="117"/>
      <c r="K352" s="117"/>
      <c r="L352" s="117"/>
      <c r="M352" s="117"/>
      <c r="N352" s="117"/>
      <c r="O352" s="117"/>
      <c r="P352" s="481"/>
    </row>
    <row r="353" spans="2:16" x14ac:dyDescent="0.25">
      <c r="B353" s="505"/>
      <c r="C353" s="107"/>
      <c r="D353" s="107"/>
      <c r="E353" s="107"/>
      <c r="F353" s="107"/>
      <c r="G353" s="307"/>
      <c r="H353" s="307"/>
      <c r="I353" s="118"/>
      <c r="J353" s="118"/>
      <c r="K353" s="118"/>
      <c r="L353" s="118"/>
      <c r="M353" s="118"/>
      <c r="N353" s="118"/>
      <c r="O353" s="118"/>
      <c r="P353" s="611"/>
    </row>
    <row r="354" spans="2:16" x14ac:dyDescent="0.25">
      <c r="B354" s="505"/>
      <c r="C354" s="107"/>
      <c r="D354" s="107"/>
      <c r="E354" s="107"/>
      <c r="F354" s="107"/>
      <c r="G354" s="307"/>
      <c r="H354" s="307"/>
      <c r="I354" s="118"/>
      <c r="J354" s="118"/>
      <c r="K354" s="118"/>
      <c r="L354" s="118"/>
      <c r="M354" s="118"/>
      <c r="N354" s="118"/>
      <c r="O354" s="118"/>
      <c r="P354" s="481"/>
    </row>
    <row r="355" spans="2:16" x14ac:dyDescent="0.25">
      <c r="B355" s="505"/>
      <c r="C355" s="107"/>
      <c r="D355" s="107"/>
      <c r="E355" s="107"/>
      <c r="F355" s="107"/>
      <c r="G355" s="307"/>
      <c r="H355" s="307"/>
      <c r="I355" s="118"/>
      <c r="J355" s="118"/>
      <c r="K355" s="118"/>
      <c r="L355" s="118"/>
      <c r="M355" s="118"/>
      <c r="N355" s="118"/>
      <c r="O355" s="118"/>
      <c r="P355" s="481"/>
    </row>
    <row r="356" spans="2:16" x14ac:dyDescent="0.25">
      <c r="I356" s="119"/>
      <c r="J356" s="119"/>
      <c r="K356" s="119"/>
      <c r="L356" s="119"/>
      <c r="M356" s="119"/>
      <c r="N356" s="119"/>
      <c r="O356" s="119"/>
    </row>
    <row r="357" spans="2:16" x14ac:dyDescent="0.25">
      <c r="I357" s="119"/>
      <c r="J357" s="119"/>
      <c r="K357" s="119"/>
      <c r="L357" s="119"/>
      <c r="M357" s="119"/>
      <c r="N357" s="119"/>
      <c r="O357" s="119"/>
    </row>
    <row r="358" spans="2:16" x14ac:dyDescent="0.25">
      <c r="B358" s="504"/>
      <c r="C358" s="106"/>
      <c r="D358" s="107"/>
      <c r="E358" s="106"/>
      <c r="F358" s="106"/>
      <c r="G358" s="307"/>
      <c r="H358" s="307"/>
      <c r="I358" s="112"/>
      <c r="J358" s="112"/>
      <c r="K358" s="112"/>
      <c r="L358" s="112"/>
      <c r="M358" s="112"/>
      <c r="N358" s="112"/>
      <c r="O358" s="112"/>
      <c r="P358" s="481"/>
    </row>
  </sheetData>
  <sortState xmlns:xlrd2="http://schemas.microsoft.com/office/spreadsheetml/2017/richdata2" ref="C40:E269">
    <sortCondition ref="D40:D269"/>
  </sortState>
  <mergeCells count="2">
    <mergeCell ref="C1:P1"/>
    <mergeCell ref="C2:P2"/>
  </mergeCells>
  <printOptions horizontalCentered="1"/>
  <pageMargins left="0.2" right="0.23" top="0.52" bottom="0.35" header="0.46" footer="0.25"/>
  <pageSetup scale="90" fitToHeight="2" orientation="landscape" useFirstPageNumber="1" r:id="rId1"/>
  <headerFooter alignWithMargins="0">
    <oddFooter xml:space="preserve">&amp;L&amp;"Arial,Bold"&amp;A
&amp;R&amp;"Arial,Bold"Page 4 of &amp;N </oddFooter>
  </headerFooter>
  <ignoredErrors>
    <ignoredError sqref="P188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73DDC-B1A1-440A-B1A9-E2D2657E643C}">
  <dimension ref="A1:AD370"/>
  <sheetViews>
    <sheetView zoomScale="90" zoomScaleNormal="90" zoomScalePageLayoutView="85" workbookViewId="0">
      <pane xSplit="2" ySplit="4" topLeftCell="D5" activePane="bottomRight" state="frozen"/>
      <selection pane="topRight" activeCell="AC36" sqref="AC36"/>
      <selection pane="bottomLeft" activeCell="AC36" sqref="AC36"/>
      <selection pane="bottomRight" activeCell="B116" sqref="B116"/>
    </sheetView>
  </sheetViews>
  <sheetFormatPr defaultColWidth="9.140625" defaultRowHeight="13.5" x14ac:dyDescent="0.25"/>
  <cols>
    <col min="1" max="1" width="5" style="428" customWidth="1"/>
    <col min="2" max="2" width="60.7109375" style="105" customWidth="1"/>
    <col min="3" max="3" width="15.140625" style="105" bestFit="1" customWidth="1"/>
    <col min="4" max="4" width="11.42578125" style="105" customWidth="1"/>
    <col min="5" max="5" width="33.28515625" style="105" bestFit="1" customWidth="1"/>
    <col min="6" max="7" width="13.7109375" style="105" customWidth="1"/>
    <col min="8" max="9" width="14.7109375" style="305" customWidth="1"/>
    <col min="10" max="16" width="14.7109375" style="105" customWidth="1"/>
    <col min="17" max="17" width="15.7109375" style="105" customWidth="1"/>
    <col min="18" max="18" width="2.7109375" style="105" customWidth="1"/>
    <col min="19" max="19" width="9.140625" style="105"/>
    <col min="20" max="27" width="12.28515625" style="105" customWidth="1"/>
    <col min="28" max="28" width="19" style="105" customWidth="1"/>
    <col min="29" max="29" width="11.28515625" style="105" bestFit="1" customWidth="1"/>
    <col min="30" max="117" width="9.140625" style="105"/>
    <col min="118" max="118" width="10.85546875" style="105" bestFit="1" customWidth="1"/>
    <col min="119" max="16384" width="9.140625" style="105"/>
  </cols>
  <sheetData>
    <row r="1" spans="1:30" ht="20.100000000000001" customHeight="1" x14ac:dyDescent="0.25">
      <c r="B1" s="1315" t="s">
        <v>538</v>
      </c>
      <c r="C1" s="1315"/>
      <c r="D1" s="1315"/>
      <c r="E1" s="1315"/>
      <c r="F1" s="1315"/>
      <c r="G1" s="1315"/>
      <c r="H1" s="1315"/>
      <c r="I1" s="1315"/>
      <c r="J1" s="1315"/>
      <c r="K1" s="1315"/>
      <c r="L1" s="1315"/>
      <c r="M1" s="1315"/>
      <c r="N1" s="1315"/>
      <c r="O1" s="1315"/>
      <c r="P1" s="1315"/>
      <c r="Q1" s="1315"/>
    </row>
    <row r="2" spans="1:30" ht="20.100000000000001" customHeight="1" x14ac:dyDescent="0.25">
      <c r="B2" s="1315" t="s">
        <v>49</v>
      </c>
      <c r="C2" s="1315"/>
      <c r="D2" s="1315"/>
      <c r="E2" s="1315"/>
      <c r="F2" s="1315"/>
      <c r="G2" s="1315"/>
      <c r="H2" s="1315"/>
      <c r="I2" s="1315"/>
      <c r="J2" s="1315"/>
      <c r="K2" s="1315"/>
      <c r="L2" s="1315"/>
      <c r="M2" s="1315"/>
      <c r="N2" s="1315"/>
      <c r="O2" s="1315"/>
      <c r="P2" s="1315"/>
      <c r="Q2" s="1315"/>
    </row>
    <row r="3" spans="1:30" ht="24.95" customHeight="1" thickBot="1" x14ac:dyDescent="0.3">
      <c r="B3" s="640"/>
      <c r="C3" s="1233"/>
      <c r="D3" s="1233"/>
      <c r="E3" s="1233"/>
      <c r="F3" s="1233"/>
      <c r="G3" s="1233"/>
      <c r="H3" s="1233"/>
      <c r="I3" s="1233"/>
      <c r="J3" s="1233"/>
      <c r="K3" s="1233"/>
      <c r="L3" s="1233"/>
      <c r="M3" s="1233"/>
      <c r="N3" s="1233"/>
      <c r="O3" s="1233"/>
      <c r="P3" s="1233"/>
      <c r="Q3" s="1233"/>
    </row>
    <row r="4" spans="1:30" s="106" customFormat="1" ht="57" x14ac:dyDescent="0.2">
      <c r="A4" s="349" t="s">
        <v>67</v>
      </c>
      <c r="B4" s="349" t="s">
        <v>539</v>
      </c>
      <c r="C4" s="350" t="s">
        <v>540</v>
      </c>
      <c r="D4" s="350" t="s">
        <v>541</v>
      </c>
      <c r="E4" s="350" t="s">
        <v>542</v>
      </c>
      <c r="F4" s="350" t="s">
        <v>543</v>
      </c>
      <c r="G4" s="350" t="s">
        <v>544</v>
      </c>
      <c r="H4" s="351" t="s">
        <v>208</v>
      </c>
      <c r="I4" s="410" t="s">
        <v>209</v>
      </c>
      <c r="J4" s="352" t="s">
        <v>5</v>
      </c>
      <c r="K4" s="352" t="s">
        <v>6</v>
      </c>
      <c r="L4" s="352" t="s">
        <v>7</v>
      </c>
      <c r="M4" s="352" t="s">
        <v>8</v>
      </c>
      <c r="N4" s="352" t="s">
        <v>9</v>
      </c>
      <c r="O4" s="352" t="s">
        <v>10</v>
      </c>
      <c r="P4" s="352" t="s">
        <v>11</v>
      </c>
      <c r="Q4" s="353" t="s">
        <v>545</v>
      </c>
    </row>
    <row r="5" spans="1:30" ht="14.25" customHeight="1" x14ac:dyDescent="0.25">
      <c r="A5" s="1322" t="s">
        <v>546</v>
      </c>
      <c r="B5" s="1322"/>
      <c r="C5" s="203"/>
      <c r="D5" s="192"/>
      <c r="E5" s="192"/>
      <c r="F5" s="192"/>
      <c r="G5" s="192"/>
      <c r="H5" s="302"/>
      <c r="I5" s="302"/>
      <c r="J5" s="191"/>
      <c r="K5" s="191"/>
      <c r="L5" s="191"/>
      <c r="M5" s="191"/>
      <c r="N5" s="191"/>
      <c r="O5" s="191"/>
      <c r="P5" s="191"/>
      <c r="Q5" s="370"/>
    </row>
    <row r="6" spans="1:30" ht="14.25" customHeight="1" x14ac:dyDescent="0.25">
      <c r="B6" s="356" t="s">
        <v>547</v>
      </c>
      <c r="C6" s="199"/>
      <c r="D6" s="187"/>
      <c r="E6" s="187"/>
      <c r="F6" s="187"/>
      <c r="G6" s="187"/>
      <c r="H6" s="299"/>
      <c r="I6" s="461"/>
      <c r="J6" s="189"/>
      <c r="K6" s="189"/>
      <c r="L6" s="189"/>
      <c r="M6" s="189"/>
      <c r="N6" s="189"/>
      <c r="O6" s="189"/>
      <c r="P6" s="189"/>
      <c r="Q6" s="363"/>
    </row>
    <row r="7" spans="1:30" ht="14.25" customHeight="1" x14ac:dyDescent="0.25">
      <c r="A7" s="428">
        <v>1</v>
      </c>
      <c r="B7" s="736" t="s">
        <v>548</v>
      </c>
      <c r="C7" s="516" t="s">
        <v>549</v>
      </c>
      <c r="D7" s="737" t="s">
        <v>550</v>
      </c>
      <c r="E7" s="737" t="s">
        <v>551</v>
      </c>
      <c r="F7" s="737" t="s">
        <v>552</v>
      </c>
      <c r="G7" s="517" t="s">
        <v>552</v>
      </c>
      <c r="H7" s="429">
        <v>0</v>
      </c>
      <c r="I7" s="462">
        <v>0</v>
      </c>
      <c r="J7" s="394">
        <f>$H7*(3/12)</f>
        <v>0</v>
      </c>
      <c r="K7" s="394">
        <f t="shared" ref="K7:K13" si="0">$H7</f>
        <v>0</v>
      </c>
      <c r="L7" s="31">
        <f>SUM(K7,(K7*$I7))</f>
        <v>0</v>
      </c>
      <c r="M7" s="31">
        <f>SUM(L7,(L7*$I7))</f>
        <v>0</v>
      </c>
      <c r="N7" s="31">
        <f t="shared" ref="N7:O7" si="1">SUM(M7,(M7*$I7))</f>
        <v>0</v>
      </c>
      <c r="O7" s="31">
        <f t="shared" si="1"/>
        <v>0</v>
      </c>
      <c r="P7" s="31">
        <f>SUM(O7,(O7*$I7))*(9/12)</f>
        <v>0</v>
      </c>
      <c r="Q7" s="393">
        <f t="shared" ref="Q7:Q14" si="2">SUM(J7:P7)</f>
        <v>0</v>
      </c>
    </row>
    <row r="8" spans="1:30" ht="14.25" customHeight="1" x14ac:dyDescent="0.25">
      <c r="A8" s="428">
        <v>2</v>
      </c>
      <c r="B8" s="736" t="s">
        <v>548</v>
      </c>
      <c r="C8" s="516" t="s">
        <v>549</v>
      </c>
      <c r="D8" s="737" t="s">
        <v>553</v>
      </c>
      <c r="E8" s="737" t="s">
        <v>551</v>
      </c>
      <c r="F8" s="737" t="s">
        <v>552</v>
      </c>
      <c r="G8" s="517" t="s">
        <v>552</v>
      </c>
      <c r="H8" s="429">
        <v>0</v>
      </c>
      <c r="I8" s="462">
        <v>0</v>
      </c>
      <c r="J8" s="394">
        <f t="shared" ref="J8:J13" si="3">$H8*(3/12)</f>
        <v>0</v>
      </c>
      <c r="K8" s="296">
        <f t="shared" si="0"/>
        <v>0</v>
      </c>
      <c r="L8" s="31">
        <f t="shared" ref="L8:M13" si="4">SUM(K8,(K8*$I8))</f>
        <v>0</v>
      </c>
      <c r="M8" s="31">
        <f t="shared" si="4"/>
        <v>0</v>
      </c>
      <c r="N8" s="31">
        <f t="shared" ref="N8:O8" si="5">SUM(M8,(M8*$I8))</f>
        <v>0</v>
      </c>
      <c r="O8" s="31">
        <f t="shared" si="5"/>
        <v>0</v>
      </c>
      <c r="P8" s="31">
        <f t="shared" ref="P8:P13" si="6">SUM(O8,(O8*$I8))*(9/12)</f>
        <v>0</v>
      </c>
      <c r="Q8" s="393">
        <f t="shared" si="2"/>
        <v>0</v>
      </c>
    </row>
    <row r="9" spans="1:30" ht="14.25" customHeight="1" x14ac:dyDescent="0.25">
      <c r="A9" s="428">
        <v>3</v>
      </c>
      <c r="B9" s="736" t="s">
        <v>554</v>
      </c>
      <c r="C9" s="516" t="s">
        <v>555</v>
      </c>
      <c r="D9" s="737" t="s">
        <v>550</v>
      </c>
      <c r="E9" s="738" t="s">
        <v>556</v>
      </c>
      <c r="F9" s="737" t="s">
        <v>552</v>
      </c>
      <c r="G9" s="517" t="s">
        <v>552</v>
      </c>
      <c r="H9" s="429">
        <v>0</v>
      </c>
      <c r="I9" s="462">
        <v>0</v>
      </c>
      <c r="J9" s="394">
        <f t="shared" si="3"/>
        <v>0</v>
      </c>
      <c r="K9" s="296">
        <f t="shared" si="0"/>
        <v>0</v>
      </c>
      <c r="L9" s="31">
        <f t="shared" si="4"/>
        <v>0</v>
      </c>
      <c r="M9" s="31">
        <f t="shared" si="4"/>
        <v>0</v>
      </c>
      <c r="N9" s="31">
        <f t="shared" ref="N9:O9" si="7">SUM(M9,(M9*$I9))</f>
        <v>0</v>
      </c>
      <c r="O9" s="31">
        <f t="shared" si="7"/>
        <v>0</v>
      </c>
      <c r="P9" s="31">
        <f t="shared" si="6"/>
        <v>0</v>
      </c>
      <c r="Q9" s="393">
        <f t="shared" si="2"/>
        <v>0</v>
      </c>
    </row>
    <row r="10" spans="1:30" ht="14.25" customHeight="1" x14ac:dyDescent="0.25">
      <c r="A10" s="428">
        <v>4</v>
      </c>
      <c r="B10" s="736" t="s">
        <v>554</v>
      </c>
      <c r="C10" s="516" t="s">
        <v>555</v>
      </c>
      <c r="D10" s="737" t="s">
        <v>553</v>
      </c>
      <c r="E10" s="738" t="s">
        <v>557</v>
      </c>
      <c r="F10" s="737" t="s">
        <v>552</v>
      </c>
      <c r="G10" s="517" t="s">
        <v>552</v>
      </c>
      <c r="H10" s="429">
        <v>0</v>
      </c>
      <c r="I10" s="462">
        <v>0</v>
      </c>
      <c r="J10" s="394">
        <f t="shared" si="3"/>
        <v>0</v>
      </c>
      <c r="K10" s="296">
        <f t="shared" si="0"/>
        <v>0</v>
      </c>
      <c r="L10" s="31">
        <f t="shared" si="4"/>
        <v>0</v>
      </c>
      <c r="M10" s="31">
        <f t="shared" si="4"/>
        <v>0</v>
      </c>
      <c r="N10" s="31">
        <f t="shared" ref="N10:O10" si="8">SUM(M10,(M10*$I10))</f>
        <v>0</v>
      </c>
      <c r="O10" s="31">
        <f t="shared" si="8"/>
        <v>0</v>
      </c>
      <c r="P10" s="31">
        <f t="shared" si="6"/>
        <v>0</v>
      </c>
      <c r="Q10" s="393">
        <f t="shared" si="2"/>
        <v>0</v>
      </c>
    </row>
    <row r="11" spans="1:30" ht="14.25" customHeight="1" x14ac:dyDescent="0.25">
      <c r="A11" s="428">
        <v>5</v>
      </c>
      <c r="B11" s="515" t="s">
        <v>558</v>
      </c>
      <c r="C11" s="198"/>
      <c r="D11" s="195"/>
      <c r="E11" s="195"/>
      <c r="F11" s="195"/>
      <c r="G11" s="195"/>
      <c r="H11" s="429">
        <v>0</v>
      </c>
      <c r="I11" s="462">
        <v>0</v>
      </c>
      <c r="J11" s="394">
        <f t="shared" si="3"/>
        <v>0</v>
      </c>
      <c r="K11" s="296">
        <f t="shared" si="0"/>
        <v>0</v>
      </c>
      <c r="L11" s="31">
        <f t="shared" si="4"/>
        <v>0</v>
      </c>
      <c r="M11" s="31">
        <f t="shared" si="4"/>
        <v>0</v>
      </c>
      <c r="N11" s="31">
        <f t="shared" ref="N11:O11" si="9">SUM(M11,(M11*$I11))</f>
        <v>0</v>
      </c>
      <c r="O11" s="31">
        <f t="shared" si="9"/>
        <v>0</v>
      </c>
      <c r="P11" s="31">
        <f t="shared" si="6"/>
        <v>0</v>
      </c>
      <c r="Q11" s="393">
        <f t="shared" si="2"/>
        <v>0</v>
      </c>
    </row>
    <row r="12" spans="1:30" ht="14.25" customHeight="1" x14ac:dyDescent="0.25">
      <c r="A12" s="428">
        <v>6</v>
      </c>
      <c r="B12" s="515" t="s">
        <v>559</v>
      </c>
      <c r="C12" s="198"/>
      <c r="D12" s="195"/>
      <c r="E12" s="195"/>
      <c r="F12" s="195"/>
      <c r="G12" s="195"/>
      <c r="H12" s="429">
        <v>0</v>
      </c>
      <c r="I12" s="462">
        <v>0</v>
      </c>
      <c r="J12" s="394">
        <f t="shared" si="3"/>
        <v>0</v>
      </c>
      <c r="K12" s="296">
        <f t="shared" si="0"/>
        <v>0</v>
      </c>
      <c r="L12" s="31">
        <f t="shared" si="4"/>
        <v>0</v>
      </c>
      <c r="M12" s="31">
        <f t="shared" si="4"/>
        <v>0</v>
      </c>
      <c r="N12" s="31">
        <f t="shared" ref="N12:O12" si="10">SUM(M12,(M12*$I12))</f>
        <v>0</v>
      </c>
      <c r="O12" s="31">
        <f t="shared" si="10"/>
        <v>0</v>
      </c>
      <c r="P12" s="31">
        <f t="shared" si="6"/>
        <v>0</v>
      </c>
      <c r="Q12" s="393">
        <f t="shared" si="2"/>
        <v>0</v>
      </c>
    </row>
    <row r="13" spans="1:30" ht="14.25" customHeight="1" x14ac:dyDescent="0.25">
      <c r="A13" s="428">
        <v>7</v>
      </c>
      <c r="B13" s="515" t="s">
        <v>560</v>
      </c>
      <c r="C13" s="198"/>
      <c r="D13" s="195"/>
      <c r="E13" s="195"/>
      <c r="F13" s="195"/>
      <c r="G13" s="195"/>
      <c r="H13" s="429">
        <v>0</v>
      </c>
      <c r="I13" s="462">
        <v>0</v>
      </c>
      <c r="J13" s="394">
        <f t="shared" si="3"/>
        <v>0</v>
      </c>
      <c r="K13" s="296">
        <f t="shared" si="0"/>
        <v>0</v>
      </c>
      <c r="L13" s="31">
        <f t="shared" si="4"/>
        <v>0</v>
      </c>
      <c r="M13" s="31">
        <f t="shared" si="4"/>
        <v>0</v>
      </c>
      <c r="N13" s="31">
        <f t="shared" ref="N13:O13" si="11">SUM(M13,(M13*$I13))</f>
        <v>0</v>
      </c>
      <c r="O13" s="31">
        <f t="shared" si="11"/>
        <v>0</v>
      </c>
      <c r="P13" s="31">
        <f t="shared" si="6"/>
        <v>0</v>
      </c>
      <c r="Q13" s="393">
        <f t="shared" si="2"/>
        <v>0</v>
      </c>
    </row>
    <row r="14" spans="1:30" ht="14.25" customHeight="1" x14ac:dyDescent="0.25">
      <c r="B14" s="364" t="s">
        <v>561</v>
      </c>
      <c r="C14" s="201">
        <f>SUM(C7:C13)</f>
        <v>0</v>
      </c>
      <c r="D14" s="197"/>
      <c r="E14" s="197"/>
      <c r="F14" s="197"/>
      <c r="G14" s="197"/>
      <c r="H14" s="298">
        <f t="shared" ref="H14:O14" si="12">SUM(H7:H13)</f>
        <v>0</v>
      </c>
      <c r="I14" s="463"/>
      <c r="J14" s="206">
        <f t="shared" si="12"/>
        <v>0</v>
      </c>
      <c r="K14" s="206">
        <f t="shared" si="12"/>
        <v>0</v>
      </c>
      <c r="L14" s="206">
        <f t="shared" si="12"/>
        <v>0</v>
      </c>
      <c r="M14" s="206">
        <f t="shared" si="12"/>
        <v>0</v>
      </c>
      <c r="N14" s="206">
        <f t="shared" si="12"/>
        <v>0</v>
      </c>
      <c r="O14" s="206">
        <f t="shared" si="12"/>
        <v>0</v>
      </c>
      <c r="P14" s="206">
        <f>SUM(P7:P13)</f>
        <v>0</v>
      </c>
      <c r="Q14" s="390">
        <f t="shared" si="2"/>
        <v>0</v>
      </c>
    </row>
    <row r="15" spans="1:30" ht="14.25" customHeight="1" x14ac:dyDescent="0.25">
      <c r="B15" s="372"/>
      <c r="C15" s="340"/>
      <c r="D15" s="341"/>
      <c r="E15" s="341"/>
      <c r="F15" s="341"/>
      <c r="G15" s="341"/>
      <c r="H15" s="342"/>
      <c r="I15" s="342"/>
      <c r="J15" s="343"/>
      <c r="K15" s="343"/>
      <c r="L15" s="343"/>
      <c r="M15" s="343"/>
      <c r="N15" s="343"/>
      <c r="O15" s="343"/>
      <c r="P15" s="343"/>
      <c r="Q15" s="431"/>
      <c r="R15" s="109"/>
      <c r="AB15" s="110"/>
      <c r="AC15" s="110"/>
      <c r="AD15" s="111"/>
    </row>
    <row r="16" spans="1:30" ht="14.25" customHeight="1" x14ac:dyDescent="0.25">
      <c r="A16" s="1323" t="s">
        <v>562</v>
      </c>
      <c r="B16" s="1323"/>
      <c r="C16" s="433"/>
      <c r="D16" s="434"/>
      <c r="E16" s="434"/>
      <c r="F16" s="434"/>
      <c r="G16" s="434"/>
      <c r="H16" s="435"/>
      <c r="I16" s="435"/>
      <c r="J16" s="430"/>
      <c r="K16" s="430"/>
      <c r="L16" s="430"/>
      <c r="M16" s="430"/>
      <c r="N16" s="430"/>
      <c r="O16" s="430"/>
      <c r="P16" s="430"/>
      <c r="Q16" s="436"/>
    </row>
    <row r="17" spans="1:17" ht="14.25" customHeight="1" x14ac:dyDescent="0.25">
      <c r="A17" s="428">
        <v>1</v>
      </c>
      <c r="B17" s="736" t="s">
        <v>563</v>
      </c>
      <c r="C17" s="683" t="s">
        <v>564</v>
      </c>
      <c r="D17" s="683" t="s">
        <v>550</v>
      </c>
      <c r="E17" s="683" t="s">
        <v>565</v>
      </c>
      <c r="F17" s="683" t="s">
        <v>566</v>
      </c>
      <c r="G17" s="739" t="s">
        <v>566</v>
      </c>
      <c r="H17" s="432">
        <v>0</v>
      </c>
      <c r="I17" s="462">
        <v>0</v>
      </c>
      <c r="J17" s="394">
        <f>$H17*(3/12)</f>
        <v>0</v>
      </c>
      <c r="K17" s="394">
        <f t="shared" ref="K17:K33" si="13">$H17</f>
        <v>0</v>
      </c>
      <c r="L17" s="31">
        <f>SUM(K17,(K17*$I17))</f>
        <v>0</v>
      </c>
      <c r="M17" s="31">
        <f>SUM(L17,(L17*$I17))</f>
        <v>0</v>
      </c>
      <c r="N17" s="31">
        <f t="shared" ref="N17:O17" si="14">SUM(M17,(M17*$I17))</f>
        <v>0</v>
      </c>
      <c r="O17" s="31">
        <f t="shared" si="14"/>
        <v>0</v>
      </c>
      <c r="P17" s="31">
        <f>SUM(O17,(O17*$I17))*(9/12)</f>
        <v>0</v>
      </c>
      <c r="Q17" s="393">
        <f t="shared" ref="Q17:Q80" si="15">SUM(J17:P17)</f>
        <v>0</v>
      </c>
    </row>
    <row r="18" spans="1:17" ht="14.25" customHeight="1" x14ac:dyDescent="0.25">
      <c r="A18" s="428">
        <v>2</v>
      </c>
      <c r="B18" s="736" t="s">
        <v>563</v>
      </c>
      <c r="C18" s="740" t="s">
        <v>564</v>
      </c>
      <c r="D18" s="738" t="s">
        <v>553</v>
      </c>
      <c r="E18" s="738" t="s">
        <v>567</v>
      </c>
      <c r="F18" s="738" t="s">
        <v>568</v>
      </c>
      <c r="G18" s="517" t="s">
        <v>569</v>
      </c>
      <c r="H18" s="429">
        <v>0</v>
      </c>
      <c r="I18" s="462">
        <v>0</v>
      </c>
      <c r="J18" s="394">
        <f t="shared" ref="J18:J81" si="16">$H18*(3/12)</f>
        <v>0</v>
      </c>
      <c r="K18" s="296">
        <f t="shared" si="13"/>
        <v>0</v>
      </c>
      <c r="L18" s="31">
        <f t="shared" ref="L18:O18" si="17">SUM(K18,(K18*$I18))</f>
        <v>0</v>
      </c>
      <c r="M18" s="31">
        <f t="shared" si="17"/>
        <v>0</v>
      </c>
      <c r="N18" s="31">
        <f t="shared" si="17"/>
        <v>0</v>
      </c>
      <c r="O18" s="31">
        <f t="shared" si="17"/>
        <v>0</v>
      </c>
      <c r="P18" s="31">
        <f t="shared" ref="P18:P81" si="18">SUM(O18,(O18*$I18))*(9/12)</f>
        <v>0</v>
      </c>
      <c r="Q18" s="393">
        <f t="shared" si="15"/>
        <v>0</v>
      </c>
    </row>
    <row r="19" spans="1:17" ht="14.25" customHeight="1" x14ac:dyDescent="0.25">
      <c r="A19" s="428">
        <v>3</v>
      </c>
      <c r="B19" s="736" t="s">
        <v>570</v>
      </c>
      <c r="C19" s="740" t="s">
        <v>571</v>
      </c>
      <c r="D19" s="738" t="s">
        <v>550</v>
      </c>
      <c r="E19" s="738" t="s">
        <v>572</v>
      </c>
      <c r="F19" s="738" t="s">
        <v>573</v>
      </c>
      <c r="G19" s="517" t="s">
        <v>573</v>
      </c>
      <c r="H19" s="429">
        <v>0</v>
      </c>
      <c r="I19" s="462">
        <v>0</v>
      </c>
      <c r="J19" s="394">
        <f t="shared" si="16"/>
        <v>0</v>
      </c>
      <c r="K19" s="296">
        <f t="shared" si="13"/>
        <v>0</v>
      </c>
      <c r="L19" s="31">
        <f t="shared" ref="L19:O19" si="19">SUM(K19,(K19*$I19))</f>
        <v>0</v>
      </c>
      <c r="M19" s="31">
        <f t="shared" si="19"/>
        <v>0</v>
      </c>
      <c r="N19" s="31">
        <f t="shared" si="19"/>
        <v>0</v>
      </c>
      <c r="O19" s="31">
        <f t="shared" si="19"/>
        <v>0</v>
      </c>
      <c r="P19" s="31">
        <f t="shared" si="18"/>
        <v>0</v>
      </c>
      <c r="Q19" s="393">
        <f t="shared" si="15"/>
        <v>0</v>
      </c>
    </row>
    <row r="20" spans="1:17" ht="14.25" customHeight="1" x14ac:dyDescent="0.25">
      <c r="A20" s="428">
        <v>4</v>
      </c>
      <c r="B20" s="736" t="s">
        <v>570</v>
      </c>
      <c r="C20" s="740" t="s">
        <v>571</v>
      </c>
      <c r="D20" s="738" t="s">
        <v>553</v>
      </c>
      <c r="E20" s="738" t="s">
        <v>572</v>
      </c>
      <c r="F20" s="738" t="s">
        <v>573</v>
      </c>
      <c r="G20" s="517" t="s">
        <v>573</v>
      </c>
      <c r="H20" s="429">
        <v>0</v>
      </c>
      <c r="I20" s="462">
        <v>0</v>
      </c>
      <c r="J20" s="394">
        <f t="shared" si="16"/>
        <v>0</v>
      </c>
      <c r="K20" s="296">
        <f t="shared" si="13"/>
        <v>0</v>
      </c>
      <c r="L20" s="31">
        <f t="shared" ref="L20:O20" si="20">SUM(K20,(K20*$I20))</f>
        <v>0</v>
      </c>
      <c r="M20" s="31">
        <f t="shared" si="20"/>
        <v>0</v>
      </c>
      <c r="N20" s="31">
        <f t="shared" si="20"/>
        <v>0</v>
      </c>
      <c r="O20" s="31">
        <f t="shared" si="20"/>
        <v>0</v>
      </c>
      <c r="P20" s="31">
        <f t="shared" si="18"/>
        <v>0</v>
      </c>
      <c r="Q20" s="393">
        <f t="shared" si="15"/>
        <v>0</v>
      </c>
    </row>
    <row r="21" spans="1:17" ht="14.25" customHeight="1" x14ac:dyDescent="0.25">
      <c r="A21" s="428">
        <v>5</v>
      </c>
      <c r="B21" s="736" t="s">
        <v>574</v>
      </c>
      <c r="C21" s="740" t="s">
        <v>575</v>
      </c>
      <c r="D21" s="738" t="s">
        <v>550</v>
      </c>
      <c r="E21" s="738" t="s">
        <v>576</v>
      </c>
      <c r="F21" s="738" t="s">
        <v>577</v>
      </c>
      <c r="G21" s="517" t="s">
        <v>577</v>
      </c>
      <c r="H21" s="429">
        <v>0</v>
      </c>
      <c r="I21" s="462">
        <v>0</v>
      </c>
      <c r="J21" s="394">
        <f t="shared" si="16"/>
        <v>0</v>
      </c>
      <c r="K21" s="296">
        <f t="shared" si="13"/>
        <v>0</v>
      </c>
      <c r="L21" s="31">
        <f t="shared" ref="L21:O21" si="21">SUM(K21,(K21*$I21))</f>
        <v>0</v>
      </c>
      <c r="M21" s="31">
        <f t="shared" si="21"/>
        <v>0</v>
      </c>
      <c r="N21" s="31">
        <f t="shared" si="21"/>
        <v>0</v>
      </c>
      <c r="O21" s="31">
        <f t="shared" si="21"/>
        <v>0</v>
      </c>
      <c r="P21" s="31">
        <f t="shared" si="18"/>
        <v>0</v>
      </c>
      <c r="Q21" s="393">
        <f t="shared" si="15"/>
        <v>0</v>
      </c>
    </row>
    <row r="22" spans="1:17" ht="14.25" customHeight="1" x14ac:dyDescent="0.25">
      <c r="A22" s="428">
        <v>6</v>
      </c>
      <c r="B22" s="736" t="s">
        <v>574</v>
      </c>
      <c r="C22" s="740" t="s">
        <v>575</v>
      </c>
      <c r="D22" s="738" t="s">
        <v>553</v>
      </c>
      <c r="E22" s="738" t="s">
        <v>578</v>
      </c>
      <c r="F22" s="738" t="s">
        <v>103</v>
      </c>
      <c r="G22" s="517" t="s">
        <v>103</v>
      </c>
      <c r="H22" s="429">
        <v>0</v>
      </c>
      <c r="I22" s="462">
        <v>0</v>
      </c>
      <c r="J22" s="394">
        <f t="shared" si="16"/>
        <v>0</v>
      </c>
      <c r="K22" s="296">
        <f t="shared" si="13"/>
        <v>0</v>
      </c>
      <c r="L22" s="31">
        <f t="shared" ref="L22:O22" si="22">SUM(K22,(K22*$I22))</f>
        <v>0</v>
      </c>
      <c r="M22" s="31">
        <f t="shared" si="22"/>
        <v>0</v>
      </c>
      <c r="N22" s="31">
        <f t="shared" si="22"/>
        <v>0</v>
      </c>
      <c r="O22" s="31">
        <f t="shared" si="22"/>
        <v>0</v>
      </c>
      <c r="P22" s="31">
        <f t="shared" si="18"/>
        <v>0</v>
      </c>
      <c r="Q22" s="393">
        <f t="shared" si="15"/>
        <v>0</v>
      </c>
    </row>
    <row r="23" spans="1:17" ht="14.25" customHeight="1" x14ac:dyDescent="0.25">
      <c r="A23" s="428">
        <v>7</v>
      </c>
      <c r="B23" s="736" t="s">
        <v>579</v>
      </c>
      <c r="C23" s="740" t="s">
        <v>580</v>
      </c>
      <c r="D23" s="738" t="s">
        <v>550</v>
      </c>
      <c r="E23" s="738" t="s">
        <v>576</v>
      </c>
      <c r="F23" s="738" t="s">
        <v>577</v>
      </c>
      <c r="G23" s="517" t="s">
        <v>577</v>
      </c>
      <c r="H23" s="429">
        <v>0</v>
      </c>
      <c r="I23" s="462">
        <v>0</v>
      </c>
      <c r="J23" s="394">
        <f t="shared" si="16"/>
        <v>0</v>
      </c>
      <c r="K23" s="296">
        <f t="shared" si="13"/>
        <v>0</v>
      </c>
      <c r="L23" s="31">
        <f t="shared" ref="L23:O23" si="23">SUM(K23,(K23*$I23))</f>
        <v>0</v>
      </c>
      <c r="M23" s="31">
        <f t="shared" si="23"/>
        <v>0</v>
      </c>
      <c r="N23" s="31">
        <f t="shared" si="23"/>
        <v>0</v>
      </c>
      <c r="O23" s="31">
        <f t="shared" si="23"/>
        <v>0</v>
      </c>
      <c r="P23" s="31">
        <f t="shared" si="18"/>
        <v>0</v>
      </c>
      <c r="Q23" s="393">
        <f t="shared" si="15"/>
        <v>0</v>
      </c>
    </row>
    <row r="24" spans="1:17" ht="14.25" customHeight="1" x14ac:dyDescent="0.25">
      <c r="A24" s="428">
        <v>8</v>
      </c>
      <c r="B24" s="736" t="s">
        <v>579</v>
      </c>
      <c r="C24" s="740" t="s">
        <v>580</v>
      </c>
      <c r="D24" s="738" t="s">
        <v>553</v>
      </c>
      <c r="E24" s="738" t="s">
        <v>578</v>
      </c>
      <c r="F24" s="738" t="s">
        <v>103</v>
      </c>
      <c r="G24" s="517" t="s">
        <v>103</v>
      </c>
      <c r="H24" s="429">
        <v>0</v>
      </c>
      <c r="I24" s="462">
        <v>0</v>
      </c>
      <c r="J24" s="394">
        <f t="shared" si="16"/>
        <v>0</v>
      </c>
      <c r="K24" s="296">
        <f t="shared" si="13"/>
        <v>0</v>
      </c>
      <c r="L24" s="31">
        <f t="shared" ref="L24:O24" si="24">SUM(K24,(K24*$I24))</f>
        <v>0</v>
      </c>
      <c r="M24" s="31">
        <f t="shared" si="24"/>
        <v>0</v>
      </c>
      <c r="N24" s="31">
        <f t="shared" si="24"/>
        <v>0</v>
      </c>
      <c r="O24" s="31">
        <f t="shared" si="24"/>
        <v>0</v>
      </c>
      <c r="P24" s="31">
        <f t="shared" si="18"/>
        <v>0</v>
      </c>
      <c r="Q24" s="393">
        <f t="shared" si="15"/>
        <v>0</v>
      </c>
    </row>
    <row r="25" spans="1:17" ht="14.25" customHeight="1" x14ac:dyDescent="0.25">
      <c r="A25" s="428">
        <v>9</v>
      </c>
      <c r="B25" s="736" t="s">
        <v>581</v>
      </c>
      <c r="C25" s="740" t="s">
        <v>580</v>
      </c>
      <c r="D25" s="738" t="s">
        <v>550</v>
      </c>
      <c r="E25" s="738" t="s">
        <v>582</v>
      </c>
      <c r="F25" s="738" t="s">
        <v>583</v>
      </c>
      <c r="G25" s="517" t="s">
        <v>584</v>
      </c>
      <c r="H25" s="429">
        <v>0</v>
      </c>
      <c r="I25" s="462">
        <v>0</v>
      </c>
      <c r="J25" s="394">
        <f t="shared" si="16"/>
        <v>0</v>
      </c>
      <c r="K25" s="296">
        <f t="shared" si="13"/>
        <v>0</v>
      </c>
      <c r="L25" s="31">
        <f t="shared" ref="L25:O25" si="25">SUM(K25,(K25*$I25))</f>
        <v>0</v>
      </c>
      <c r="M25" s="31">
        <f t="shared" si="25"/>
        <v>0</v>
      </c>
      <c r="N25" s="31">
        <f t="shared" si="25"/>
        <v>0</v>
      </c>
      <c r="O25" s="31">
        <f t="shared" si="25"/>
        <v>0</v>
      </c>
      <c r="P25" s="31">
        <f t="shared" si="18"/>
        <v>0</v>
      </c>
      <c r="Q25" s="393">
        <f t="shared" si="15"/>
        <v>0</v>
      </c>
    </row>
    <row r="26" spans="1:17" ht="14.25" customHeight="1" x14ac:dyDescent="0.25">
      <c r="A26" s="428">
        <v>10</v>
      </c>
      <c r="B26" s="736" t="s">
        <v>581</v>
      </c>
      <c r="C26" s="740" t="s">
        <v>580</v>
      </c>
      <c r="D26" s="738" t="s">
        <v>553</v>
      </c>
      <c r="E26" s="738" t="s">
        <v>585</v>
      </c>
      <c r="F26" s="738" t="s">
        <v>586</v>
      </c>
      <c r="G26" s="517" t="s">
        <v>587</v>
      </c>
      <c r="H26" s="429">
        <v>0</v>
      </c>
      <c r="I26" s="462">
        <v>0</v>
      </c>
      <c r="J26" s="394">
        <f>$H26*(3/12)</f>
        <v>0</v>
      </c>
      <c r="K26" s="296">
        <f>$H26</f>
        <v>0</v>
      </c>
      <c r="L26" s="31">
        <f>SUM(K26,(K26*$I26))</f>
        <v>0</v>
      </c>
      <c r="M26" s="31">
        <f>SUM(L26,(L26*$I26))</f>
        <v>0</v>
      </c>
      <c r="N26" s="31">
        <f>SUM(M26,(M26*$I26))</f>
        <v>0</v>
      </c>
      <c r="O26" s="31">
        <f>SUM(N26,(N26*$I26))</f>
        <v>0</v>
      </c>
      <c r="P26" s="31">
        <f>SUM(O26,(O26*$I26))*(9/12)</f>
        <v>0</v>
      </c>
      <c r="Q26" s="393">
        <f>SUM(J26:P26)</f>
        <v>0</v>
      </c>
    </row>
    <row r="27" spans="1:17" ht="14.25" customHeight="1" x14ac:dyDescent="0.25">
      <c r="A27" s="428">
        <v>11</v>
      </c>
      <c r="B27" s="736" t="s">
        <v>588</v>
      </c>
      <c r="C27" s="740" t="s">
        <v>580</v>
      </c>
      <c r="D27" s="738" t="s">
        <v>550</v>
      </c>
      <c r="E27" s="738" t="s">
        <v>589</v>
      </c>
      <c r="F27" s="738" t="s">
        <v>590</v>
      </c>
      <c r="G27" s="517" t="s">
        <v>590</v>
      </c>
      <c r="H27" s="429">
        <v>0</v>
      </c>
      <c r="I27" s="462">
        <v>0</v>
      </c>
      <c r="J27" s="394">
        <f t="shared" si="16"/>
        <v>0</v>
      </c>
      <c r="K27" s="296">
        <f t="shared" si="13"/>
        <v>0</v>
      </c>
      <c r="L27" s="31">
        <f t="shared" ref="L27:O27" si="26">SUM(K27,(K27*$I27))</f>
        <v>0</v>
      </c>
      <c r="M27" s="31">
        <f t="shared" si="26"/>
        <v>0</v>
      </c>
      <c r="N27" s="31">
        <f t="shared" si="26"/>
        <v>0</v>
      </c>
      <c r="O27" s="31">
        <f t="shared" si="26"/>
        <v>0</v>
      </c>
      <c r="P27" s="31">
        <f t="shared" si="18"/>
        <v>0</v>
      </c>
      <c r="Q27" s="393">
        <f t="shared" si="15"/>
        <v>0</v>
      </c>
    </row>
    <row r="28" spans="1:17" ht="14.25" customHeight="1" x14ac:dyDescent="0.25">
      <c r="A28" s="428">
        <v>12</v>
      </c>
      <c r="B28" s="736" t="s">
        <v>588</v>
      </c>
      <c r="C28" s="740" t="s">
        <v>580</v>
      </c>
      <c r="D28" s="738" t="s">
        <v>553</v>
      </c>
      <c r="E28" s="738" t="s">
        <v>591</v>
      </c>
      <c r="F28" s="738" t="s">
        <v>592</v>
      </c>
      <c r="G28" s="517" t="s">
        <v>593</v>
      </c>
      <c r="H28" s="429">
        <v>0</v>
      </c>
      <c r="I28" s="462">
        <v>0</v>
      </c>
      <c r="J28" s="394">
        <f t="shared" si="16"/>
        <v>0</v>
      </c>
      <c r="K28" s="296">
        <f t="shared" si="13"/>
        <v>0</v>
      </c>
      <c r="L28" s="31">
        <f t="shared" ref="L28:O28" si="27">SUM(K28,(K28*$I28))</f>
        <v>0</v>
      </c>
      <c r="M28" s="31">
        <f t="shared" si="27"/>
        <v>0</v>
      </c>
      <c r="N28" s="31">
        <f t="shared" si="27"/>
        <v>0</v>
      </c>
      <c r="O28" s="31">
        <f t="shared" si="27"/>
        <v>0</v>
      </c>
      <c r="P28" s="31">
        <f t="shared" si="18"/>
        <v>0</v>
      </c>
      <c r="Q28" s="393">
        <f t="shared" si="15"/>
        <v>0</v>
      </c>
    </row>
    <row r="29" spans="1:17" ht="14.25" customHeight="1" x14ac:dyDescent="0.25">
      <c r="A29" s="428">
        <v>13</v>
      </c>
      <c r="B29" s="736" t="s">
        <v>594</v>
      </c>
      <c r="C29" s="740" t="s">
        <v>595</v>
      </c>
      <c r="D29" s="738" t="s">
        <v>550</v>
      </c>
      <c r="E29" s="738" t="s">
        <v>576</v>
      </c>
      <c r="F29" s="738" t="s">
        <v>577</v>
      </c>
      <c r="G29" s="517" t="s">
        <v>577</v>
      </c>
      <c r="H29" s="429">
        <v>0</v>
      </c>
      <c r="I29" s="462">
        <v>0</v>
      </c>
      <c r="J29" s="394">
        <f t="shared" si="16"/>
        <v>0</v>
      </c>
      <c r="K29" s="296">
        <f t="shared" si="13"/>
        <v>0</v>
      </c>
      <c r="L29" s="31">
        <f t="shared" ref="L29:O29" si="28">SUM(K29,(K29*$I29))</f>
        <v>0</v>
      </c>
      <c r="M29" s="31">
        <f t="shared" si="28"/>
        <v>0</v>
      </c>
      <c r="N29" s="31">
        <f t="shared" si="28"/>
        <v>0</v>
      </c>
      <c r="O29" s="31">
        <f t="shared" si="28"/>
        <v>0</v>
      </c>
      <c r="P29" s="31">
        <f t="shared" si="18"/>
        <v>0</v>
      </c>
      <c r="Q29" s="393">
        <f t="shared" si="15"/>
        <v>0</v>
      </c>
    </row>
    <row r="30" spans="1:17" ht="14.25" customHeight="1" x14ac:dyDescent="0.25">
      <c r="A30" s="428">
        <v>14</v>
      </c>
      <c r="B30" s="736" t="s">
        <v>594</v>
      </c>
      <c r="C30" s="740" t="s">
        <v>595</v>
      </c>
      <c r="D30" s="738" t="s">
        <v>553</v>
      </c>
      <c r="E30" s="738" t="s">
        <v>596</v>
      </c>
      <c r="F30" s="738" t="s">
        <v>577</v>
      </c>
      <c r="G30" s="517" t="s">
        <v>577</v>
      </c>
      <c r="H30" s="429">
        <v>0</v>
      </c>
      <c r="I30" s="462">
        <v>0</v>
      </c>
      <c r="J30" s="394">
        <f t="shared" si="16"/>
        <v>0</v>
      </c>
      <c r="K30" s="296">
        <f t="shared" si="13"/>
        <v>0</v>
      </c>
      <c r="L30" s="31">
        <f t="shared" ref="L30:O30" si="29">SUM(K30,(K30*$I30))</f>
        <v>0</v>
      </c>
      <c r="M30" s="31">
        <f t="shared" si="29"/>
        <v>0</v>
      </c>
      <c r="N30" s="31">
        <f t="shared" si="29"/>
        <v>0</v>
      </c>
      <c r="O30" s="31">
        <f t="shared" si="29"/>
        <v>0</v>
      </c>
      <c r="P30" s="31">
        <f t="shared" si="18"/>
        <v>0</v>
      </c>
      <c r="Q30" s="393">
        <f t="shared" si="15"/>
        <v>0</v>
      </c>
    </row>
    <row r="31" spans="1:17" ht="14.25" customHeight="1" x14ac:dyDescent="0.25">
      <c r="A31" s="428">
        <v>15</v>
      </c>
      <c r="B31" s="736" t="s">
        <v>597</v>
      </c>
      <c r="C31" s="740" t="s">
        <v>598</v>
      </c>
      <c r="D31" s="738" t="s">
        <v>550</v>
      </c>
      <c r="E31" s="738" t="s">
        <v>585</v>
      </c>
      <c r="F31" s="738" t="s">
        <v>586</v>
      </c>
      <c r="G31" s="517" t="s">
        <v>587</v>
      </c>
      <c r="H31" s="429">
        <v>0</v>
      </c>
      <c r="I31" s="462">
        <v>0</v>
      </c>
      <c r="J31" s="394">
        <f t="shared" si="16"/>
        <v>0</v>
      </c>
      <c r="K31" s="296">
        <f t="shared" si="13"/>
        <v>0</v>
      </c>
      <c r="L31" s="31">
        <f t="shared" ref="L31:O31" si="30">SUM(K31,(K31*$I31))</f>
        <v>0</v>
      </c>
      <c r="M31" s="31">
        <f t="shared" si="30"/>
        <v>0</v>
      </c>
      <c r="N31" s="31">
        <f t="shared" si="30"/>
        <v>0</v>
      </c>
      <c r="O31" s="31">
        <f t="shared" si="30"/>
        <v>0</v>
      </c>
      <c r="P31" s="31">
        <f t="shared" si="18"/>
        <v>0</v>
      </c>
      <c r="Q31" s="393">
        <f t="shared" si="15"/>
        <v>0</v>
      </c>
    </row>
    <row r="32" spans="1:17" ht="14.25" customHeight="1" x14ac:dyDescent="0.25">
      <c r="A32" s="428">
        <v>16</v>
      </c>
      <c r="B32" s="736" t="s">
        <v>597</v>
      </c>
      <c r="C32" s="740" t="s">
        <v>598</v>
      </c>
      <c r="D32" s="738" t="s">
        <v>553</v>
      </c>
      <c r="E32" s="738" t="s">
        <v>578</v>
      </c>
      <c r="F32" s="738" t="s">
        <v>103</v>
      </c>
      <c r="G32" s="517" t="s">
        <v>103</v>
      </c>
      <c r="H32" s="429">
        <v>0</v>
      </c>
      <c r="I32" s="462">
        <v>0</v>
      </c>
      <c r="J32" s="394">
        <f>$H32*(3/12)</f>
        <v>0</v>
      </c>
      <c r="K32" s="296">
        <f>$H32</f>
        <v>0</v>
      </c>
      <c r="L32" s="31">
        <f>SUM(K32,(K32*$I32))</f>
        <v>0</v>
      </c>
      <c r="M32" s="31">
        <f>SUM(L32,(L32*$I32))</f>
        <v>0</v>
      </c>
      <c r="N32" s="31">
        <f>SUM(M32,(M32*$I32))</f>
        <v>0</v>
      </c>
      <c r="O32" s="31">
        <f>SUM(N32,(N32*$I32))</f>
        <v>0</v>
      </c>
      <c r="P32" s="31">
        <f>SUM(O32,(O32*$I32))*(9/12)</f>
        <v>0</v>
      </c>
      <c r="Q32" s="393">
        <f>SUM(J32:P32)</f>
        <v>0</v>
      </c>
    </row>
    <row r="33" spans="1:17" ht="14.25" customHeight="1" x14ac:dyDescent="0.25">
      <c r="A33" s="428">
        <v>17</v>
      </c>
      <c r="B33" s="736" t="s">
        <v>599</v>
      </c>
      <c r="C33" s="740" t="s">
        <v>598</v>
      </c>
      <c r="D33" s="738" t="s">
        <v>550</v>
      </c>
      <c r="E33" s="738" t="s">
        <v>585</v>
      </c>
      <c r="F33" s="738" t="s">
        <v>586</v>
      </c>
      <c r="G33" s="517" t="s">
        <v>587</v>
      </c>
      <c r="H33" s="429">
        <v>0</v>
      </c>
      <c r="I33" s="462">
        <v>0</v>
      </c>
      <c r="J33" s="394">
        <f t="shared" si="16"/>
        <v>0</v>
      </c>
      <c r="K33" s="296">
        <f t="shared" si="13"/>
        <v>0</v>
      </c>
      <c r="L33" s="31">
        <f t="shared" ref="L33:O33" si="31">SUM(K33,(K33*$I33))</f>
        <v>0</v>
      </c>
      <c r="M33" s="31">
        <f t="shared" si="31"/>
        <v>0</v>
      </c>
      <c r="N33" s="31">
        <f t="shared" si="31"/>
        <v>0</v>
      </c>
      <c r="O33" s="31">
        <f t="shared" si="31"/>
        <v>0</v>
      </c>
      <c r="P33" s="31">
        <f t="shared" si="18"/>
        <v>0</v>
      </c>
      <c r="Q33" s="393">
        <f t="shared" si="15"/>
        <v>0</v>
      </c>
    </row>
    <row r="34" spans="1:17" ht="14.25" customHeight="1" x14ac:dyDescent="0.25">
      <c r="A34" s="428">
        <v>18</v>
      </c>
      <c r="B34" s="736" t="s">
        <v>599</v>
      </c>
      <c r="C34" s="740" t="s">
        <v>598</v>
      </c>
      <c r="D34" s="738" t="s">
        <v>553</v>
      </c>
      <c r="E34" s="738" t="s">
        <v>578</v>
      </c>
      <c r="F34" s="738" t="s">
        <v>103</v>
      </c>
      <c r="G34" s="517" t="s">
        <v>103</v>
      </c>
      <c r="H34" s="429">
        <v>0</v>
      </c>
      <c r="I34" s="462">
        <v>0</v>
      </c>
      <c r="J34" s="394">
        <f t="shared" si="16"/>
        <v>0</v>
      </c>
      <c r="K34" s="296">
        <f t="shared" ref="K34:K96" si="32">$H34</f>
        <v>0</v>
      </c>
      <c r="L34" s="31">
        <f t="shared" ref="L34:O34" si="33">SUM(K34,(K34*$I34))</f>
        <v>0</v>
      </c>
      <c r="M34" s="31">
        <f t="shared" si="33"/>
        <v>0</v>
      </c>
      <c r="N34" s="31">
        <f t="shared" si="33"/>
        <v>0</v>
      </c>
      <c r="O34" s="31">
        <f t="shared" si="33"/>
        <v>0</v>
      </c>
      <c r="P34" s="31">
        <f t="shared" si="18"/>
        <v>0</v>
      </c>
      <c r="Q34" s="393">
        <f t="shared" si="15"/>
        <v>0</v>
      </c>
    </row>
    <row r="35" spans="1:17" ht="14.25" customHeight="1" x14ac:dyDescent="0.25">
      <c r="A35" s="428">
        <v>19</v>
      </c>
      <c r="B35" s="736" t="s">
        <v>600</v>
      </c>
      <c r="C35" s="740" t="s">
        <v>601</v>
      </c>
      <c r="D35" s="738" t="s">
        <v>550</v>
      </c>
      <c r="E35" s="738" t="s">
        <v>567</v>
      </c>
      <c r="F35" s="738" t="s">
        <v>568</v>
      </c>
      <c r="G35" s="517" t="s">
        <v>569</v>
      </c>
      <c r="H35" s="429">
        <v>0</v>
      </c>
      <c r="I35" s="462">
        <v>0</v>
      </c>
      <c r="J35" s="394">
        <f t="shared" si="16"/>
        <v>0</v>
      </c>
      <c r="K35" s="296">
        <f t="shared" si="32"/>
        <v>0</v>
      </c>
      <c r="L35" s="31">
        <f t="shared" ref="L35:O35" si="34">SUM(K35,(K35*$I35))</f>
        <v>0</v>
      </c>
      <c r="M35" s="31">
        <f t="shared" si="34"/>
        <v>0</v>
      </c>
      <c r="N35" s="31">
        <f t="shared" si="34"/>
        <v>0</v>
      </c>
      <c r="O35" s="31">
        <f t="shared" si="34"/>
        <v>0</v>
      </c>
      <c r="P35" s="31">
        <f t="shared" si="18"/>
        <v>0</v>
      </c>
      <c r="Q35" s="393">
        <f t="shared" si="15"/>
        <v>0</v>
      </c>
    </row>
    <row r="36" spans="1:17" ht="14.25" customHeight="1" x14ac:dyDescent="0.25">
      <c r="A36" s="428">
        <v>20</v>
      </c>
      <c r="B36" s="736" t="s">
        <v>600</v>
      </c>
      <c r="C36" s="740" t="s">
        <v>601</v>
      </c>
      <c r="D36" s="738" t="s">
        <v>553</v>
      </c>
      <c r="E36" s="738" t="s">
        <v>602</v>
      </c>
      <c r="F36" s="738" t="s">
        <v>566</v>
      </c>
      <c r="G36" s="517" t="s">
        <v>566</v>
      </c>
      <c r="H36" s="429">
        <v>0</v>
      </c>
      <c r="I36" s="462">
        <v>0</v>
      </c>
      <c r="J36" s="394">
        <f t="shared" si="16"/>
        <v>0</v>
      </c>
      <c r="K36" s="296">
        <f t="shared" si="32"/>
        <v>0</v>
      </c>
      <c r="L36" s="31">
        <f t="shared" ref="L36:O36" si="35">SUM(K36,(K36*$I36))</f>
        <v>0</v>
      </c>
      <c r="M36" s="31">
        <f t="shared" si="35"/>
        <v>0</v>
      </c>
      <c r="N36" s="31">
        <f t="shared" si="35"/>
        <v>0</v>
      </c>
      <c r="O36" s="31">
        <f t="shared" si="35"/>
        <v>0</v>
      </c>
      <c r="P36" s="31">
        <f t="shared" si="18"/>
        <v>0</v>
      </c>
      <c r="Q36" s="393">
        <f t="shared" si="15"/>
        <v>0</v>
      </c>
    </row>
    <row r="37" spans="1:17" ht="14.25" customHeight="1" x14ac:dyDescent="0.25">
      <c r="A37" s="428">
        <v>21</v>
      </c>
      <c r="B37" s="736" t="s">
        <v>603</v>
      </c>
      <c r="C37" s="740" t="s">
        <v>604</v>
      </c>
      <c r="D37" s="738" t="s">
        <v>550</v>
      </c>
      <c r="E37" s="738" t="s">
        <v>605</v>
      </c>
      <c r="F37" s="738" t="s">
        <v>577</v>
      </c>
      <c r="G37" s="517" t="s">
        <v>566</v>
      </c>
      <c r="H37" s="429">
        <v>0</v>
      </c>
      <c r="I37" s="462">
        <v>0</v>
      </c>
      <c r="J37" s="394">
        <f t="shared" si="16"/>
        <v>0</v>
      </c>
      <c r="K37" s="296">
        <f t="shared" si="32"/>
        <v>0</v>
      </c>
      <c r="L37" s="31">
        <f t="shared" ref="L37:O37" si="36">SUM(K37,(K37*$I37))</f>
        <v>0</v>
      </c>
      <c r="M37" s="31">
        <f t="shared" si="36"/>
        <v>0</v>
      </c>
      <c r="N37" s="31">
        <f t="shared" si="36"/>
        <v>0</v>
      </c>
      <c r="O37" s="31">
        <f t="shared" si="36"/>
        <v>0</v>
      </c>
      <c r="P37" s="31">
        <f t="shared" si="18"/>
        <v>0</v>
      </c>
      <c r="Q37" s="393">
        <f t="shared" si="15"/>
        <v>0</v>
      </c>
    </row>
    <row r="38" spans="1:17" ht="14.25" customHeight="1" x14ac:dyDescent="0.25">
      <c r="A38" s="428">
        <v>22</v>
      </c>
      <c r="B38" s="736" t="s">
        <v>603</v>
      </c>
      <c r="C38" s="740" t="s">
        <v>604</v>
      </c>
      <c r="D38" s="738" t="s">
        <v>553</v>
      </c>
      <c r="E38" s="738" t="s">
        <v>578</v>
      </c>
      <c r="F38" s="738" t="s">
        <v>103</v>
      </c>
      <c r="G38" s="517" t="s">
        <v>103</v>
      </c>
      <c r="H38" s="429">
        <v>0</v>
      </c>
      <c r="I38" s="462">
        <v>0</v>
      </c>
      <c r="J38" s="394">
        <f t="shared" si="16"/>
        <v>0</v>
      </c>
      <c r="K38" s="296">
        <f t="shared" si="32"/>
        <v>0</v>
      </c>
      <c r="L38" s="31">
        <f t="shared" ref="L38:O38" si="37">SUM(K38,(K38*$I38))</f>
        <v>0</v>
      </c>
      <c r="M38" s="31">
        <f t="shared" si="37"/>
        <v>0</v>
      </c>
      <c r="N38" s="31">
        <f t="shared" si="37"/>
        <v>0</v>
      </c>
      <c r="O38" s="31">
        <f t="shared" si="37"/>
        <v>0</v>
      </c>
      <c r="P38" s="31">
        <f t="shared" si="18"/>
        <v>0</v>
      </c>
      <c r="Q38" s="393">
        <f t="shared" si="15"/>
        <v>0</v>
      </c>
    </row>
    <row r="39" spans="1:17" ht="14.25" customHeight="1" x14ac:dyDescent="0.25">
      <c r="A39" s="428">
        <v>23</v>
      </c>
      <c r="B39" s="736" t="s">
        <v>606</v>
      </c>
      <c r="C39" s="740" t="s">
        <v>607</v>
      </c>
      <c r="D39" s="738" t="s">
        <v>550</v>
      </c>
      <c r="E39" s="738" t="s">
        <v>576</v>
      </c>
      <c r="F39" s="738" t="s">
        <v>577</v>
      </c>
      <c r="G39" s="517" t="s">
        <v>577</v>
      </c>
      <c r="H39" s="429">
        <v>0</v>
      </c>
      <c r="I39" s="462">
        <v>0</v>
      </c>
      <c r="J39" s="394">
        <f t="shared" si="16"/>
        <v>0</v>
      </c>
      <c r="K39" s="296">
        <f t="shared" si="32"/>
        <v>0</v>
      </c>
      <c r="L39" s="31">
        <f t="shared" ref="L39:O39" si="38">SUM(K39,(K39*$I39))</f>
        <v>0</v>
      </c>
      <c r="M39" s="31">
        <f t="shared" si="38"/>
        <v>0</v>
      </c>
      <c r="N39" s="31">
        <f t="shared" si="38"/>
        <v>0</v>
      </c>
      <c r="O39" s="31">
        <f t="shared" si="38"/>
        <v>0</v>
      </c>
      <c r="P39" s="31">
        <f t="shared" si="18"/>
        <v>0</v>
      </c>
      <c r="Q39" s="393">
        <f t="shared" si="15"/>
        <v>0</v>
      </c>
    </row>
    <row r="40" spans="1:17" ht="14.25" customHeight="1" x14ac:dyDescent="0.25">
      <c r="A40" s="428">
        <v>24</v>
      </c>
      <c r="B40" s="736" t="s">
        <v>606</v>
      </c>
      <c r="C40" s="740" t="s">
        <v>607</v>
      </c>
      <c r="D40" s="738" t="s">
        <v>553</v>
      </c>
      <c r="E40" s="738" t="s">
        <v>578</v>
      </c>
      <c r="F40" s="738" t="s">
        <v>103</v>
      </c>
      <c r="G40" s="517" t="s">
        <v>103</v>
      </c>
      <c r="H40" s="429">
        <v>0</v>
      </c>
      <c r="I40" s="462">
        <v>0</v>
      </c>
      <c r="J40" s="394">
        <f t="shared" si="16"/>
        <v>0</v>
      </c>
      <c r="K40" s="296">
        <f t="shared" si="32"/>
        <v>0</v>
      </c>
      <c r="L40" s="31">
        <f t="shared" ref="L40:O40" si="39">SUM(K40,(K40*$I40))</f>
        <v>0</v>
      </c>
      <c r="M40" s="31">
        <f t="shared" si="39"/>
        <v>0</v>
      </c>
      <c r="N40" s="31">
        <f t="shared" si="39"/>
        <v>0</v>
      </c>
      <c r="O40" s="31">
        <f t="shared" si="39"/>
        <v>0</v>
      </c>
      <c r="P40" s="31">
        <f t="shared" si="18"/>
        <v>0</v>
      </c>
      <c r="Q40" s="393">
        <f t="shared" si="15"/>
        <v>0</v>
      </c>
    </row>
    <row r="41" spans="1:17" ht="14.25" customHeight="1" x14ac:dyDescent="0.25">
      <c r="A41" s="428">
        <v>25</v>
      </c>
      <c r="B41" s="736" t="s">
        <v>608</v>
      </c>
      <c r="C41" s="740" t="s">
        <v>609</v>
      </c>
      <c r="D41" s="738" t="s">
        <v>550</v>
      </c>
      <c r="E41" s="738" t="s">
        <v>610</v>
      </c>
      <c r="F41" s="738" t="s">
        <v>552</v>
      </c>
      <c r="G41" s="517" t="s">
        <v>552</v>
      </c>
      <c r="H41" s="429">
        <v>0</v>
      </c>
      <c r="I41" s="462">
        <v>0</v>
      </c>
      <c r="J41" s="394">
        <f t="shared" si="16"/>
        <v>0</v>
      </c>
      <c r="K41" s="296">
        <f t="shared" si="32"/>
        <v>0</v>
      </c>
      <c r="L41" s="31">
        <f t="shared" ref="L41:O41" si="40">SUM(K41,(K41*$I41))</f>
        <v>0</v>
      </c>
      <c r="M41" s="31">
        <f t="shared" si="40"/>
        <v>0</v>
      </c>
      <c r="N41" s="31">
        <f t="shared" si="40"/>
        <v>0</v>
      </c>
      <c r="O41" s="31">
        <f t="shared" si="40"/>
        <v>0</v>
      </c>
      <c r="P41" s="31">
        <f t="shared" si="18"/>
        <v>0</v>
      </c>
      <c r="Q41" s="393">
        <f t="shared" si="15"/>
        <v>0</v>
      </c>
    </row>
    <row r="42" spans="1:17" ht="14.25" customHeight="1" x14ac:dyDescent="0.25">
      <c r="A42" s="428">
        <v>26</v>
      </c>
      <c r="B42" s="736" t="s">
        <v>608</v>
      </c>
      <c r="C42" s="740" t="s">
        <v>609</v>
      </c>
      <c r="D42" s="738" t="s">
        <v>553</v>
      </c>
      <c r="E42" s="738" t="s">
        <v>611</v>
      </c>
      <c r="F42" s="738" t="s">
        <v>566</v>
      </c>
      <c r="G42" s="517" t="s">
        <v>577</v>
      </c>
      <c r="H42" s="429">
        <v>0</v>
      </c>
      <c r="I42" s="462">
        <v>0</v>
      </c>
      <c r="J42" s="394">
        <f t="shared" si="16"/>
        <v>0</v>
      </c>
      <c r="K42" s="296">
        <f t="shared" si="32"/>
        <v>0</v>
      </c>
      <c r="L42" s="31">
        <f t="shared" ref="L42:O42" si="41">SUM(K42,(K42*$I42))</f>
        <v>0</v>
      </c>
      <c r="M42" s="31">
        <f t="shared" si="41"/>
        <v>0</v>
      </c>
      <c r="N42" s="31">
        <f t="shared" si="41"/>
        <v>0</v>
      </c>
      <c r="O42" s="31">
        <f t="shared" si="41"/>
        <v>0</v>
      </c>
      <c r="P42" s="31">
        <f t="shared" si="18"/>
        <v>0</v>
      </c>
      <c r="Q42" s="393">
        <f t="shared" si="15"/>
        <v>0</v>
      </c>
    </row>
    <row r="43" spans="1:17" ht="14.25" customHeight="1" x14ac:dyDescent="0.25">
      <c r="A43" s="428">
        <v>27</v>
      </c>
      <c r="B43" s="736" t="s">
        <v>612</v>
      </c>
      <c r="C43" s="740" t="s">
        <v>613</v>
      </c>
      <c r="D43" s="738" t="s">
        <v>550</v>
      </c>
      <c r="E43" s="738" t="s">
        <v>576</v>
      </c>
      <c r="F43" s="738" t="s">
        <v>577</v>
      </c>
      <c r="G43" s="517" t="s">
        <v>577</v>
      </c>
      <c r="H43" s="429">
        <v>0</v>
      </c>
      <c r="I43" s="462">
        <v>0</v>
      </c>
      <c r="J43" s="394">
        <f t="shared" si="16"/>
        <v>0</v>
      </c>
      <c r="K43" s="296">
        <f t="shared" si="32"/>
        <v>0</v>
      </c>
      <c r="L43" s="31">
        <f t="shared" ref="L43:O43" si="42">SUM(K43,(K43*$I43))</f>
        <v>0</v>
      </c>
      <c r="M43" s="31">
        <f t="shared" si="42"/>
        <v>0</v>
      </c>
      <c r="N43" s="31">
        <f t="shared" si="42"/>
        <v>0</v>
      </c>
      <c r="O43" s="31">
        <f t="shared" si="42"/>
        <v>0</v>
      </c>
      <c r="P43" s="31">
        <f t="shared" si="18"/>
        <v>0</v>
      </c>
      <c r="Q43" s="393">
        <f t="shared" si="15"/>
        <v>0</v>
      </c>
    </row>
    <row r="44" spans="1:17" ht="14.25" customHeight="1" x14ac:dyDescent="0.25">
      <c r="A44" s="428">
        <v>28</v>
      </c>
      <c r="B44" s="736" t="s">
        <v>612</v>
      </c>
      <c r="C44" s="740" t="s">
        <v>613</v>
      </c>
      <c r="D44" s="738" t="s">
        <v>553</v>
      </c>
      <c r="E44" s="738" t="s">
        <v>578</v>
      </c>
      <c r="F44" s="738" t="s">
        <v>103</v>
      </c>
      <c r="G44" s="517" t="s">
        <v>103</v>
      </c>
      <c r="H44" s="429">
        <v>0</v>
      </c>
      <c r="I44" s="462">
        <v>0</v>
      </c>
      <c r="J44" s="394">
        <f t="shared" si="16"/>
        <v>0</v>
      </c>
      <c r="K44" s="296">
        <f t="shared" si="32"/>
        <v>0</v>
      </c>
      <c r="L44" s="31">
        <f t="shared" ref="L44:O44" si="43">SUM(K44,(K44*$I44))</f>
        <v>0</v>
      </c>
      <c r="M44" s="31">
        <f t="shared" si="43"/>
        <v>0</v>
      </c>
      <c r="N44" s="31">
        <f t="shared" si="43"/>
        <v>0</v>
      </c>
      <c r="O44" s="31">
        <f t="shared" si="43"/>
        <v>0</v>
      </c>
      <c r="P44" s="31">
        <f t="shared" si="18"/>
        <v>0</v>
      </c>
      <c r="Q44" s="393">
        <f t="shared" si="15"/>
        <v>0</v>
      </c>
    </row>
    <row r="45" spans="1:17" ht="14.25" customHeight="1" x14ac:dyDescent="0.25">
      <c r="A45" s="428">
        <v>29</v>
      </c>
      <c r="B45" s="736" t="s">
        <v>614</v>
      </c>
      <c r="C45" s="740" t="s">
        <v>613</v>
      </c>
      <c r="D45" s="738" t="s">
        <v>550</v>
      </c>
      <c r="E45" s="738" t="s">
        <v>576</v>
      </c>
      <c r="F45" s="738" t="s">
        <v>577</v>
      </c>
      <c r="G45" s="517" t="s">
        <v>577</v>
      </c>
      <c r="H45" s="429">
        <v>0</v>
      </c>
      <c r="I45" s="462">
        <v>0</v>
      </c>
      <c r="J45" s="394">
        <f t="shared" si="16"/>
        <v>0</v>
      </c>
      <c r="K45" s="296">
        <f t="shared" si="32"/>
        <v>0</v>
      </c>
      <c r="L45" s="31">
        <f t="shared" ref="L45:O45" si="44">SUM(K45,(K45*$I45))</f>
        <v>0</v>
      </c>
      <c r="M45" s="31">
        <f t="shared" si="44"/>
        <v>0</v>
      </c>
      <c r="N45" s="31">
        <f t="shared" si="44"/>
        <v>0</v>
      </c>
      <c r="O45" s="31">
        <f t="shared" si="44"/>
        <v>0</v>
      </c>
      <c r="P45" s="31">
        <f t="shared" si="18"/>
        <v>0</v>
      </c>
      <c r="Q45" s="393">
        <f t="shared" si="15"/>
        <v>0</v>
      </c>
    </row>
    <row r="46" spans="1:17" ht="14.25" customHeight="1" x14ac:dyDescent="0.25">
      <c r="A46" s="428">
        <v>30</v>
      </c>
      <c r="B46" s="736" t="s">
        <v>614</v>
      </c>
      <c r="C46" s="740" t="s">
        <v>613</v>
      </c>
      <c r="D46" s="738" t="s">
        <v>553</v>
      </c>
      <c r="E46" s="738" t="s">
        <v>585</v>
      </c>
      <c r="F46" s="738" t="s">
        <v>586</v>
      </c>
      <c r="G46" s="517" t="s">
        <v>587</v>
      </c>
      <c r="H46" s="429">
        <v>0</v>
      </c>
      <c r="I46" s="462">
        <v>0</v>
      </c>
      <c r="J46" s="394">
        <f t="shared" si="16"/>
        <v>0</v>
      </c>
      <c r="K46" s="296">
        <f t="shared" si="32"/>
        <v>0</v>
      </c>
      <c r="L46" s="31">
        <f t="shared" ref="L46:O46" si="45">SUM(K46,(K46*$I46))</f>
        <v>0</v>
      </c>
      <c r="M46" s="31">
        <f t="shared" si="45"/>
        <v>0</v>
      </c>
      <c r="N46" s="31">
        <f t="shared" si="45"/>
        <v>0</v>
      </c>
      <c r="O46" s="31">
        <f t="shared" si="45"/>
        <v>0</v>
      </c>
      <c r="P46" s="31">
        <f t="shared" si="18"/>
        <v>0</v>
      </c>
      <c r="Q46" s="393">
        <f t="shared" si="15"/>
        <v>0</v>
      </c>
    </row>
    <row r="47" spans="1:17" ht="14.25" customHeight="1" x14ac:dyDescent="0.25">
      <c r="A47" s="428">
        <v>31</v>
      </c>
      <c r="B47" s="736" t="s">
        <v>615</v>
      </c>
      <c r="C47" s="740" t="s">
        <v>616</v>
      </c>
      <c r="D47" s="738" t="s">
        <v>550</v>
      </c>
      <c r="E47" s="738" t="s">
        <v>576</v>
      </c>
      <c r="F47" s="738" t="s">
        <v>577</v>
      </c>
      <c r="G47" s="517" t="s">
        <v>577</v>
      </c>
      <c r="H47" s="429">
        <v>0</v>
      </c>
      <c r="I47" s="462">
        <v>0</v>
      </c>
      <c r="J47" s="394">
        <f t="shared" si="16"/>
        <v>0</v>
      </c>
      <c r="K47" s="296">
        <f t="shared" si="32"/>
        <v>0</v>
      </c>
      <c r="L47" s="31">
        <f t="shared" ref="L47:O47" si="46">SUM(K47,(K47*$I47))</f>
        <v>0</v>
      </c>
      <c r="M47" s="31">
        <f t="shared" si="46"/>
        <v>0</v>
      </c>
      <c r="N47" s="31">
        <f t="shared" si="46"/>
        <v>0</v>
      </c>
      <c r="O47" s="31">
        <f t="shared" si="46"/>
        <v>0</v>
      </c>
      <c r="P47" s="31">
        <f t="shared" si="18"/>
        <v>0</v>
      </c>
      <c r="Q47" s="393">
        <f t="shared" si="15"/>
        <v>0</v>
      </c>
    </row>
    <row r="48" spans="1:17" ht="14.25" customHeight="1" x14ac:dyDescent="0.25">
      <c r="A48" s="428">
        <v>32</v>
      </c>
      <c r="B48" s="736" t="s">
        <v>615</v>
      </c>
      <c r="C48" s="740" t="s">
        <v>616</v>
      </c>
      <c r="D48" s="738" t="s">
        <v>553</v>
      </c>
      <c r="E48" s="738" t="s">
        <v>578</v>
      </c>
      <c r="F48" s="738" t="s">
        <v>103</v>
      </c>
      <c r="G48" s="517" t="s">
        <v>103</v>
      </c>
      <c r="H48" s="429">
        <v>0</v>
      </c>
      <c r="I48" s="462">
        <v>0</v>
      </c>
      <c r="J48" s="394">
        <f t="shared" si="16"/>
        <v>0</v>
      </c>
      <c r="K48" s="296">
        <f t="shared" si="32"/>
        <v>0</v>
      </c>
      <c r="L48" s="31">
        <f t="shared" ref="L48:O48" si="47">SUM(K48,(K48*$I48))</f>
        <v>0</v>
      </c>
      <c r="M48" s="31">
        <f t="shared" si="47"/>
        <v>0</v>
      </c>
      <c r="N48" s="31">
        <f t="shared" si="47"/>
        <v>0</v>
      </c>
      <c r="O48" s="31">
        <f t="shared" si="47"/>
        <v>0</v>
      </c>
      <c r="P48" s="31">
        <f t="shared" si="18"/>
        <v>0</v>
      </c>
      <c r="Q48" s="393">
        <f t="shared" si="15"/>
        <v>0</v>
      </c>
    </row>
    <row r="49" spans="1:17" ht="14.25" customHeight="1" x14ac:dyDescent="0.25">
      <c r="A49" s="428">
        <v>33</v>
      </c>
      <c r="B49" s="736" t="s">
        <v>617</v>
      </c>
      <c r="C49" s="740" t="s">
        <v>616</v>
      </c>
      <c r="D49" s="738" t="s">
        <v>550</v>
      </c>
      <c r="E49" s="738" t="s">
        <v>618</v>
      </c>
      <c r="F49" s="738" t="s">
        <v>592</v>
      </c>
      <c r="G49" s="517" t="s">
        <v>592</v>
      </c>
      <c r="H49" s="429">
        <v>0</v>
      </c>
      <c r="I49" s="462">
        <v>0</v>
      </c>
      <c r="J49" s="394">
        <f t="shared" si="16"/>
        <v>0</v>
      </c>
      <c r="K49" s="296">
        <f t="shared" si="32"/>
        <v>0</v>
      </c>
      <c r="L49" s="31">
        <f t="shared" ref="L49:O49" si="48">SUM(K49,(K49*$I49))</f>
        <v>0</v>
      </c>
      <c r="M49" s="31">
        <f t="shared" si="48"/>
        <v>0</v>
      </c>
      <c r="N49" s="31">
        <f t="shared" si="48"/>
        <v>0</v>
      </c>
      <c r="O49" s="31">
        <f t="shared" si="48"/>
        <v>0</v>
      </c>
      <c r="P49" s="31">
        <f t="shared" si="18"/>
        <v>0</v>
      </c>
      <c r="Q49" s="393">
        <f t="shared" si="15"/>
        <v>0</v>
      </c>
    </row>
    <row r="50" spans="1:17" ht="14.25" customHeight="1" x14ac:dyDescent="0.25">
      <c r="A50" s="428">
        <v>34</v>
      </c>
      <c r="B50" s="736" t="s">
        <v>617</v>
      </c>
      <c r="C50" s="740" t="s">
        <v>616</v>
      </c>
      <c r="D50" s="738" t="s">
        <v>553</v>
      </c>
      <c r="E50" s="738" t="s">
        <v>619</v>
      </c>
      <c r="F50" s="738" t="s">
        <v>566</v>
      </c>
      <c r="G50" s="517" t="s">
        <v>577</v>
      </c>
      <c r="H50" s="429">
        <v>0</v>
      </c>
      <c r="I50" s="462">
        <v>0</v>
      </c>
      <c r="J50" s="394">
        <f t="shared" si="16"/>
        <v>0</v>
      </c>
      <c r="K50" s="296">
        <f t="shared" si="32"/>
        <v>0</v>
      </c>
      <c r="L50" s="31">
        <f t="shared" ref="L50:O50" si="49">SUM(K50,(K50*$I50))</f>
        <v>0</v>
      </c>
      <c r="M50" s="31">
        <f t="shared" si="49"/>
        <v>0</v>
      </c>
      <c r="N50" s="31">
        <f t="shared" si="49"/>
        <v>0</v>
      </c>
      <c r="O50" s="31">
        <f t="shared" si="49"/>
        <v>0</v>
      </c>
      <c r="P50" s="31">
        <f t="shared" si="18"/>
        <v>0</v>
      </c>
      <c r="Q50" s="393">
        <f t="shared" si="15"/>
        <v>0</v>
      </c>
    </row>
    <row r="51" spans="1:17" ht="14.25" customHeight="1" x14ac:dyDescent="0.25">
      <c r="A51" s="428">
        <v>35</v>
      </c>
      <c r="B51" s="736" t="s">
        <v>620</v>
      </c>
      <c r="C51" s="740" t="s">
        <v>621</v>
      </c>
      <c r="D51" s="738" t="s">
        <v>550</v>
      </c>
      <c r="E51" s="738" t="s">
        <v>576</v>
      </c>
      <c r="F51" s="738" t="s">
        <v>577</v>
      </c>
      <c r="G51" s="517" t="s">
        <v>577</v>
      </c>
      <c r="H51" s="429">
        <v>0</v>
      </c>
      <c r="I51" s="462">
        <v>0</v>
      </c>
      <c r="J51" s="394">
        <f t="shared" si="16"/>
        <v>0</v>
      </c>
      <c r="K51" s="296">
        <f t="shared" si="32"/>
        <v>0</v>
      </c>
      <c r="L51" s="31">
        <f t="shared" ref="L51:O51" si="50">SUM(K51,(K51*$I51))</f>
        <v>0</v>
      </c>
      <c r="M51" s="31">
        <f t="shared" si="50"/>
        <v>0</v>
      </c>
      <c r="N51" s="31">
        <f t="shared" si="50"/>
        <v>0</v>
      </c>
      <c r="O51" s="31">
        <f t="shared" si="50"/>
        <v>0</v>
      </c>
      <c r="P51" s="31">
        <f t="shared" si="18"/>
        <v>0</v>
      </c>
      <c r="Q51" s="393">
        <f t="shared" si="15"/>
        <v>0</v>
      </c>
    </row>
    <row r="52" spans="1:17" ht="14.25" customHeight="1" x14ac:dyDescent="0.25">
      <c r="A52" s="428">
        <v>36</v>
      </c>
      <c r="B52" s="736" t="s">
        <v>620</v>
      </c>
      <c r="C52" s="740" t="s">
        <v>621</v>
      </c>
      <c r="D52" s="738" t="s">
        <v>553</v>
      </c>
      <c r="E52" s="738" t="s">
        <v>578</v>
      </c>
      <c r="F52" s="738" t="s">
        <v>103</v>
      </c>
      <c r="G52" s="517" t="s">
        <v>103</v>
      </c>
      <c r="H52" s="429">
        <v>0</v>
      </c>
      <c r="I52" s="462">
        <v>0</v>
      </c>
      <c r="J52" s="394">
        <f t="shared" si="16"/>
        <v>0</v>
      </c>
      <c r="K52" s="296">
        <f t="shared" si="32"/>
        <v>0</v>
      </c>
      <c r="L52" s="31">
        <f t="shared" ref="L52:O52" si="51">SUM(K52,(K52*$I52))</f>
        <v>0</v>
      </c>
      <c r="M52" s="31">
        <f t="shared" si="51"/>
        <v>0</v>
      </c>
      <c r="N52" s="31">
        <f t="shared" si="51"/>
        <v>0</v>
      </c>
      <c r="O52" s="31">
        <f t="shared" si="51"/>
        <v>0</v>
      </c>
      <c r="P52" s="31">
        <f t="shared" si="18"/>
        <v>0</v>
      </c>
      <c r="Q52" s="393">
        <f t="shared" si="15"/>
        <v>0</v>
      </c>
    </row>
    <row r="53" spans="1:17" ht="14.25" customHeight="1" x14ac:dyDescent="0.25">
      <c r="A53" s="428">
        <v>37</v>
      </c>
      <c r="B53" s="736" t="s">
        <v>622</v>
      </c>
      <c r="C53" s="740" t="s">
        <v>621</v>
      </c>
      <c r="D53" s="738" t="s">
        <v>550</v>
      </c>
      <c r="E53" s="738" t="s">
        <v>576</v>
      </c>
      <c r="F53" s="738" t="s">
        <v>577</v>
      </c>
      <c r="G53" s="517" t="s">
        <v>577</v>
      </c>
      <c r="H53" s="429">
        <v>0</v>
      </c>
      <c r="I53" s="462">
        <v>0</v>
      </c>
      <c r="J53" s="394">
        <f t="shared" si="16"/>
        <v>0</v>
      </c>
      <c r="K53" s="296">
        <f t="shared" si="32"/>
        <v>0</v>
      </c>
      <c r="L53" s="31">
        <f t="shared" ref="L53:O53" si="52">SUM(K53,(K53*$I53))</f>
        <v>0</v>
      </c>
      <c r="M53" s="31">
        <f t="shared" si="52"/>
        <v>0</v>
      </c>
      <c r="N53" s="31">
        <f t="shared" si="52"/>
        <v>0</v>
      </c>
      <c r="O53" s="31">
        <f t="shared" si="52"/>
        <v>0</v>
      </c>
      <c r="P53" s="31">
        <f t="shared" si="18"/>
        <v>0</v>
      </c>
      <c r="Q53" s="393">
        <f t="shared" si="15"/>
        <v>0</v>
      </c>
    </row>
    <row r="54" spans="1:17" ht="14.25" customHeight="1" x14ac:dyDescent="0.25">
      <c r="A54" s="428">
        <v>38</v>
      </c>
      <c r="B54" s="736" t="s">
        <v>622</v>
      </c>
      <c r="C54" s="740" t="s">
        <v>621</v>
      </c>
      <c r="D54" s="738" t="s">
        <v>553</v>
      </c>
      <c r="E54" s="738" t="s">
        <v>605</v>
      </c>
      <c r="F54" s="738" t="s">
        <v>577</v>
      </c>
      <c r="G54" s="517" t="s">
        <v>566</v>
      </c>
      <c r="H54" s="429">
        <v>0</v>
      </c>
      <c r="I54" s="462">
        <v>0</v>
      </c>
      <c r="J54" s="394">
        <f t="shared" si="16"/>
        <v>0</v>
      </c>
      <c r="K54" s="296">
        <f t="shared" si="32"/>
        <v>0</v>
      </c>
      <c r="L54" s="31">
        <f t="shared" ref="L54:O54" si="53">SUM(K54,(K54*$I54))</f>
        <v>0</v>
      </c>
      <c r="M54" s="31">
        <f t="shared" si="53"/>
        <v>0</v>
      </c>
      <c r="N54" s="31">
        <f t="shared" si="53"/>
        <v>0</v>
      </c>
      <c r="O54" s="31">
        <f t="shared" si="53"/>
        <v>0</v>
      </c>
      <c r="P54" s="31">
        <f t="shared" si="18"/>
        <v>0</v>
      </c>
      <c r="Q54" s="393">
        <f t="shared" si="15"/>
        <v>0</v>
      </c>
    </row>
    <row r="55" spans="1:17" ht="14.25" customHeight="1" x14ac:dyDescent="0.25">
      <c r="A55" s="428">
        <v>39</v>
      </c>
      <c r="B55" s="736" t="s">
        <v>623</v>
      </c>
      <c r="C55" s="740" t="s">
        <v>621</v>
      </c>
      <c r="D55" s="738" t="s">
        <v>550</v>
      </c>
      <c r="E55" s="738" t="s">
        <v>576</v>
      </c>
      <c r="F55" s="738" t="s">
        <v>577</v>
      </c>
      <c r="G55" s="517" t="s">
        <v>577</v>
      </c>
      <c r="H55" s="429">
        <v>0</v>
      </c>
      <c r="I55" s="462">
        <v>0</v>
      </c>
      <c r="J55" s="394">
        <f t="shared" si="16"/>
        <v>0</v>
      </c>
      <c r="K55" s="296">
        <f t="shared" si="32"/>
        <v>0</v>
      </c>
      <c r="L55" s="31">
        <f t="shared" ref="L55:O55" si="54">SUM(K55,(K55*$I55))</f>
        <v>0</v>
      </c>
      <c r="M55" s="31">
        <f t="shared" si="54"/>
        <v>0</v>
      </c>
      <c r="N55" s="31">
        <f t="shared" si="54"/>
        <v>0</v>
      </c>
      <c r="O55" s="31">
        <f t="shared" si="54"/>
        <v>0</v>
      </c>
      <c r="P55" s="31">
        <f t="shared" si="18"/>
        <v>0</v>
      </c>
      <c r="Q55" s="393">
        <f t="shared" si="15"/>
        <v>0</v>
      </c>
    </row>
    <row r="56" spans="1:17" ht="14.25" customHeight="1" x14ac:dyDescent="0.25">
      <c r="A56" s="428">
        <v>40</v>
      </c>
      <c r="B56" s="736" t="s">
        <v>623</v>
      </c>
      <c r="C56" s="740" t="s">
        <v>621</v>
      </c>
      <c r="D56" s="738" t="s">
        <v>553</v>
      </c>
      <c r="E56" s="738" t="s">
        <v>578</v>
      </c>
      <c r="F56" s="738" t="s">
        <v>103</v>
      </c>
      <c r="G56" s="517" t="s">
        <v>103</v>
      </c>
      <c r="H56" s="429">
        <v>0</v>
      </c>
      <c r="I56" s="462">
        <v>0</v>
      </c>
      <c r="J56" s="394">
        <f t="shared" si="16"/>
        <v>0</v>
      </c>
      <c r="K56" s="296">
        <f t="shared" si="32"/>
        <v>0</v>
      </c>
      <c r="L56" s="31">
        <f t="shared" ref="L56:O56" si="55">SUM(K56,(K56*$I56))</f>
        <v>0</v>
      </c>
      <c r="M56" s="31">
        <f t="shared" si="55"/>
        <v>0</v>
      </c>
      <c r="N56" s="31">
        <f t="shared" si="55"/>
        <v>0</v>
      </c>
      <c r="O56" s="31">
        <f t="shared" si="55"/>
        <v>0</v>
      </c>
      <c r="P56" s="31">
        <f t="shared" si="18"/>
        <v>0</v>
      </c>
      <c r="Q56" s="393">
        <f t="shared" si="15"/>
        <v>0</v>
      </c>
    </row>
    <row r="57" spans="1:17" ht="14.25" customHeight="1" x14ac:dyDescent="0.25">
      <c r="A57" s="428">
        <v>41</v>
      </c>
      <c r="B57" s="736" t="s">
        <v>624</v>
      </c>
      <c r="C57" s="740" t="s">
        <v>625</v>
      </c>
      <c r="D57" s="738" t="s">
        <v>550</v>
      </c>
      <c r="E57" s="738" t="s">
        <v>626</v>
      </c>
      <c r="F57" s="738" t="s">
        <v>577</v>
      </c>
      <c r="G57" s="517" t="s">
        <v>566</v>
      </c>
      <c r="H57" s="429">
        <v>0</v>
      </c>
      <c r="I57" s="462">
        <v>0</v>
      </c>
      <c r="J57" s="394">
        <f t="shared" si="16"/>
        <v>0</v>
      </c>
      <c r="K57" s="296">
        <f t="shared" si="32"/>
        <v>0</v>
      </c>
      <c r="L57" s="31">
        <f t="shared" ref="L57:O57" si="56">SUM(K57,(K57*$I57))</f>
        <v>0</v>
      </c>
      <c r="M57" s="31">
        <f t="shared" si="56"/>
        <v>0</v>
      </c>
      <c r="N57" s="31">
        <f t="shared" si="56"/>
        <v>0</v>
      </c>
      <c r="O57" s="31">
        <f t="shared" si="56"/>
        <v>0</v>
      </c>
      <c r="P57" s="31">
        <f t="shared" si="18"/>
        <v>0</v>
      </c>
      <c r="Q57" s="393">
        <f t="shared" si="15"/>
        <v>0</v>
      </c>
    </row>
    <row r="58" spans="1:17" ht="14.25" customHeight="1" x14ac:dyDescent="0.25">
      <c r="A58" s="428">
        <v>42</v>
      </c>
      <c r="B58" s="736" t="s">
        <v>624</v>
      </c>
      <c r="C58" s="740" t="s">
        <v>625</v>
      </c>
      <c r="D58" s="738" t="s">
        <v>553</v>
      </c>
      <c r="E58" s="738" t="s">
        <v>578</v>
      </c>
      <c r="F58" s="738" t="s">
        <v>103</v>
      </c>
      <c r="G58" s="517" t="s">
        <v>103</v>
      </c>
      <c r="H58" s="429">
        <v>0</v>
      </c>
      <c r="I58" s="462">
        <v>0</v>
      </c>
      <c r="J58" s="394">
        <f t="shared" si="16"/>
        <v>0</v>
      </c>
      <c r="K58" s="296">
        <f t="shared" si="32"/>
        <v>0</v>
      </c>
      <c r="L58" s="31">
        <f t="shared" ref="L58:O58" si="57">SUM(K58,(K58*$I58))</f>
        <v>0</v>
      </c>
      <c r="M58" s="31">
        <f t="shared" si="57"/>
        <v>0</v>
      </c>
      <c r="N58" s="31">
        <f t="shared" si="57"/>
        <v>0</v>
      </c>
      <c r="O58" s="31">
        <f t="shared" si="57"/>
        <v>0</v>
      </c>
      <c r="P58" s="31">
        <f t="shared" si="18"/>
        <v>0</v>
      </c>
      <c r="Q58" s="393">
        <f t="shared" si="15"/>
        <v>0</v>
      </c>
    </row>
    <row r="59" spans="1:17" ht="14.25" customHeight="1" x14ac:dyDescent="0.25">
      <c r="A59" s="428">
        <v>43</v>
      </c>
      <c r="B59" s="736" t="s">
        <v>627</v>
      </c>
      <c r="C59" s="740" t="s">
        <v>625</v>
      </c>
      <c r="D59" s="738" t="s">
        <v>550</v>
      </c>
      <c r="E59" s="738" t="s">
        <v>628</v>
      </c>
      <c r="F59" s="738" t="s">
        <v>586</v>
      </c>
      <c r="G59" s="517" t="s">
        <v>629</v>
      </c>
      <c r="H59" s="429">
        <v>0</v>
      </c>
      <c r="I59" s="462">
        <v>0</v>
      </c>
      <c r="J59" s="394">
        <f t="shared" si="16"/>
        <v>0</v>
      </c>
      <c r="K59" s="296">
        <f t="shared" si="32"/>
        <v>0</v>
      </c>
      <c r="L59" s="31">
        <f t="shared" ref="L59:O59" si="58">SUM(K59,(K59*$I59))</f>
        <v>0</v>
      </c>
      <c r="M59" s="31">
        <f t="shared" si="58"/>
        <v>0</v>
      </c>
      <c r="N59" s="31">
        <f t="shared" si="58"/>
        <v>0</v>
      </c>
      <c r="O59" s="31">
        <f t="shared" si="58"/>
        <v>0</v>
      </c>
      <c r="P59" s="31">
        <f t="shared" si="18"/>
        <v>0</v>
      </c>
      <c r="Q59" s="393">
        <f t="shared" si="15"/>
        <v>0</v>
      </c>
    </row>
    <row r="60" spans="1:17" ht="14.25" customHeight="1" x14ac:dyDescent="0.25">
      <c r="A60" s="428">
        <v>44</v>
      </c>
      <c r="B60" s="736" t="s">
        <v>627</v>
      </c>
      <c r="C60" s="740" t="s">
        <v>625</v>
      </c>
      <c r="D60" s="738" t="s">
        <v>553</v>
      </c>
      <c r="E60" s="738" t="s">
        <v>578</v>
      </c>
      <c r="F60" s="738" t="s">
        <v>103</v>
      </c>
      <c r="G60" s="517" t="s">
        <v>103</v>
      </c>
      <c r="H60" s="429">
        <v>0</v>
      </c>
      <c r="I60" s="462">
        <v>0</v>
      </c>
      <c r="J60" s="394">
        <f t="shared" si="16"/>
        <v>0</v>
      </c>
      <c r="K60" s="296">
        <f t="shared" si="32"/>
        <v>0</v>
      </c>
      <c r="L60" s="31">
        <f t="shared" ref="L60:O60" si="59">SUM(K60,(K60*$I60))</f>
        <v>0</v>
      </c>
      <c r="M60" s="31">
        <f t="shared" si="59"/>
        <v>0</v>
      </c>
      <c r="N60" s="31">
        <f t="shared" si="59"/>
        <v>0</v>
      </c>
      <c r="O60" s="31">
        <f t="shared" si="59"/>
        <v>0</v>
      </c>
      <c r="P60" s="31">
        <f t="shared" si="18"/>
        <v>0</v>
      </c>
      <c r="Q60" s="393">
        <f t="shared" si="15"/>
        <v>0</v>
      </c>
    </row>
    <row r="61" spans="1:17" ht="14.25" customHeight="1" x14ac:dyDescent="0.25">
      <c r="A61" s="428">
        <v>45</v>
      </c>
      <c r="B61" s="736" t="s">
        <v>630</v>
      </c>
      <c r="C61" s="740" t="s">
        <v>631</v>
      </c>
      <c r="D61" s="738" t="s">
        <v>550</v>
      </c>
      <c r="E61" s="738" t="s">
        <v>632</v>
      </c>
      <c r="F61" s="738" t="s">
        <v>590</v>
      </c>
      <c r="G61" s="517" t="s">
        <v>633</v>
      </c>
      <c r="H61" s="429">
        <v>0</v>
      </c>
      <c r="I61" s="462">
        <v>0</v>
      </c>
      <c r="J61" s="394">
        <f t="shared" si="16"/>
        <v>0</v>
      </c>
      <c r="K61" s="296">
        <f t="shared" si="32"/>
        <v>0</v>
      </c>
      <c r="L61" s="31">
        <f t="shared" ref="L61:O61" si="60">SUM(K61,(K61*$I61))</f>
        <v>0</v>
      </c>
      <c r="M61" s="31">
        <f t="shared" si="60"/>
        <v>0</v>
      </c>
      <c r="N61" s="31">
        <f t="shared" si="60"/>
        <v>0</v>
      </c>
      <c r="O61" s="31">
        <f t="shared" si="60"/>
        <v>0</v>
      </c>
      <c r="P61" s="31">
        <f t="shared" si="18"/>
        <v>0</v>
      </c>
      <c r="Q61" s="393">
        <f t="shared" si="15"/>
        <v>0</v>
      </c>
    </row>
    <row r="62" spans="1:17" ht="14.25" customHeight="1" x14ac:dyDescent="0.25">
      <c r="A62" s="428">
        <v>46</v>
      </c>
      <c r="B62" s="736" t="s">
        <v>630</v>
      </c>
      <c r="C62" s="740" t="s">
        <v>631</v>
      </c>
      <c r="D62" s="738" t="s">
        <v>553</v>
      </c>
      <c r="E62" s="738" t="s">
        <v>634</v>
      </c>
      <c r="F62" s="738" t="s">
        <v>577</v>
      </c>
      <c r="G62" s="517" t="s">
        <v>577</v>
      </c>
      <c r="H62" s="429">
        <v>0</v>
      </c>
      <c r="I62" s="462">
        <v>0</v>
      </c>
      <c r="J62" s="394">
        <f t="shared" si="16"/>
        <v>0</v>
      </c>
      <c r="K62" s="296">
        <f t="shared" si="32"/>
        <v>0</v>
      </c>
      <c r="L62" s="31">
        <f t="shared" ref="L62:O62" si="61">SUM(K62,(K62*$I62))</f>
        <v>0</v>
      </c>
      <c r="M62" s="31">
        <f t="shared" si="61"/>
        <v>0</v>
      </c>
      <c r="N62" s="31">
        <f t="shared" si="61"/>
        <v>0</v>
      </c>
      <c r="O62" s="31">
        <f t="shared" si="61"/>
        <v>0</v>
      </c>
      <c r="P62" s="31">
        <f t="shared" si="18"/>
        <v>0</v>
      </c>
      <c r="Q62" s="393">
        <f t="shared" si="15"/>
        <v>0</v>
      </c>
    </row>
    <row r="63" spans="1:17" ht="14.25" customHeight="1" x14ac:dyDescent="0.25">
      <c r="A63" s="428">
        <v>47</v>
      </c>
      <c r="B63" s="736" t="s">
        <v>635</v>
      </c>
      <c r="C63" s="740" t="s">
        <v>636</v>
      </c>
      <c r="D63" s="738" t="s">
        <v>550</v>
      </c>
      <c r="E63" s="738" t="s">
        <v>637</v>
      </c>
      <c r="F63" s="738" t="s">
        <v>590</v>
      </c>
      <c r="G63" s="517" t="s">
        <v>590</v>
      </c>
      <c r="H63" s="429">
        <v>0</v>
      </c>
      <c r="I63" s="462">
        <v>0</v>
      </c>
      <c r="J63" s="394">
        <f t="shared" si="16"/>
        <v>0</v>
      </c>
      <c r="K63" s="296">
        <f t="shared" si="32"/>
        <v>0</v>
      </c>
      <c r="L63" s="31">
        <f t="shared" ref="L63:O63" si="62">SUM(K63,(K63*$I63))</f>
        <v>0</v>
      </c>
      <c r="M63" s="31">
        <f t="shared" si="62"/>
        <v>0</v>
      </c>
      <c r="N63" s="31">
        <f t="shared" si="62"/>
        <v>0</v>
      </c>
      <c r="O63" s="31">
        <f t="shared" si="62"/>
        <v>0</v>
      </c>
      <c r="P63" s="31">
        <f t="shared" si="18"/>
        <v>0</v>
      </c>
      <c r="Q63" s="393">
        <f t="shared" si="15"/>
        <v>0</v>
      </c>
    </row>
    <row r="64" spans="1:17" ht="14.25" customHeight="1" x14ac:dyDescent="0.25">
      <c r="A64" s="428">
        <v>48</v>
      </c>
      <c r="B64" s="736" t="s">
        <v>635</v>
      </c>
      <c r="C64" s="740" t="s">
        <v>636</v>
      </c>
      <c r="D64" s="738" t="s">
        <v>553</v>
      </c>
      <c r="E64" s="738" t="s">
        <v>638</v>
      </c>
      <c r="F64" s="738" t="s">
        <v>592</v>
      </c>
      <c r="G64" s="517" t="s">
        <v>592</v>
      </c>
      <c r="H64" s="429">
        <v>0</v>
      </c>
      <c r="I64" s="462">
        <v>0</v>
      </c>
      <c r="J64" s="394">
        <f>$H64*(3/12)</f>
        <v>0</v>
      </c>
      <c r="K64" s="296">
        <f>$H64</f>
        <v>0</v>
      </c>
      <c r="L64" s="31">
        <f>SUM(K64,(K64*$I64))</f>
        <v>0</v>
      </c>
      <c r="M64" s="31">
        <f>SUM(L64,(L64*$I64))</f>
        <v>0</v>
      </c>
      <c r="N64" s="31">
        <f>SUM(M64,(M64*$I64))</f>
        <v>0</v>
      </c>
      <c r="O64" s="31">
        <f>SUM(N64,(N64*$I64))</f>
        <v>0</v>
      </c>
      <c r="P64" s="31">
        <f>SUM(O64,(O64*$I64))*(9/12)</f>
        <v>0</v>
      </c>
      <c r="Q64" s="393">
        <f>SUM(J64:P64)</f>
        <v>0</v>
      </c>
    </row>
    <row r="65" spans="1:17" ht="14.25" customHeight="1" x14ac:dyDescent="0.25">
      <c r="A65" s="428">
        <v>49</v>
      </c>
      <c r="B65" s="736" t="s">
        <v>639</v>
      </c>
      <c r="C65" s="740" t="s">
        <v>636</v>
      </c>
      <c r="D65" s="738" t="s">
        <v>550</v>
      </c>
      <c r="E65" s="738" t="s">
        <v>640</v>
      </c>
      <c r="F65" s="738" t="s">
        <v>573</v>
      </c>
      <c r="G65" s="517" t="s">
        <v>573</v>
      </c>
      <c r="H65" s="429">
        <v>0</v>
      </c>
      <c r="I65" s="462">
        <v>0</v>
      </c>
      <c r="J65" s="394">
        <f t="shared" si="16"/>
        <v>0</v>
      </c>
      <c r="K65" s="296">
        <f t="shared" si="32"/>
        <v>0</v>
      </c>
      <c r="L65" s="31">
        <f t="shared" ref="L65:O65" si="63">SUM(K65,(K65*$I65))</f>
        <v>0</v>
      </c>
      <c r="M65" s="31">
        <f t="shared" si="63"/>
        <v>0</v>
      </c>
      <c r="N65" s="31">
        <f t="shared" si="63"/>
        <v>0</v>
      </c>
      <c r="O65" s="31">
        <f t="shared" si="63"/>
        <v>0</v>
      </c>
      <c r="P65" s="31">
        <f t="shared" si="18"/>
        <v>0</v>
      </c>
      <c r="Q65" s="393">
        <f t="shared" si="15"/>
        <v>0</v>
      </c>
    </row>
    <row r="66" spans="1:17" ht="14.25" customHeight="1" x14ac:dyDescent="0.25">
      <c r="A66" s="428">
        <v>50</v>
      </c>
      <c r="B66" s="736" t="s">
        <v>639</v>
      </c>
      <c r="C66" s="740" t="s">
        <v>636</v>
      </c>
      <c r="D66" s="738" t="s">
        <v>553</v>
      </c>
      <c r="E66" s="738" t="s">
        <v>578</v>
      </c>
      <c r="F66" s="738" t="s">
        <v>103</v>
      </c>
      <c r="G66" s="517" t="s">
        <v>103</v>
      </c>
      <c r="H66" s="429">
        <v>0</v>
      </c>
      <c r="I66" s="462">
        <v>0</v>
      </c>
      <c r="J66" s="394">
        <f>$H66*(3/12)</f>
        <v>0</v>
      </c>
      <c r="K66" s="296">
        <f>$H66</f>
        <v>0</v>
      </c>
      <c r="L66" s="31">
        <f>SUM(K66,(K66*$I66))</f>
        <v>0</v>
      </c>
      <c r="M66" s="31">
        <f>SUM(L66,(L66*$I66))</f>
        <v>0</v>
      </c>
      <c r="N66" s="31">
        <f>SUM(M66,(M66*$I66))</f>
        <v>0</v>
      </c>
      <c r="O66" s="31">
        <f>SUM(N66,(N66*$I66))</f>
        <v>0</v>
      </c>
      <c r="P66" s="31">
        <f>SUM(O66,(O66*$I66))*(9/12)</f>
        <v>0</v>
      </c>
      <c r="Q66" s="393">
        <f>SUM(J66:P66)</f>
        <v>0</v>
      </c>
    </row>
    <row r="67" spans="1:17" ht="14.25" customHeight="1" x14ac:dyDescent="0.25">
      <c r="A67" s="428">
        <v>51</v>
      </c>
      <c r="B67" s="736" t="s">
        <v>641</v>
      </c>
      <c r="C67" s="740" t="s">
        <v>636</v>
      </c>
      <c r="D67" s="738" t="s">
        <v>550</v>
      </c>
      <c r="E67" s="738" t="s">
        <v>576</v>
      </c>
      <c r="F67" s="738" t="s">
        <v>577</v>
      </c>
      <c r="G67" s="517" t="s">
        <v>577</v>
      </c>
      <c r="H67" s="429">
        <v>0</v>
      </c>
      <c r="I67" s="462">
        <v>0</v>
      </c>
      <c r="J67" s="394">
        <f t="shared" si="16"/>
        <v>0</v>
      </c>
      <c r="K67" s="296">
        <f t="shared" si="32"/>
        <v>0</v>
      </c>
      <c r="L67" s="31">
        <f t="shared" ref="L67:O67" si="64">SUM(K67,(K67*$I67))</f>
        <v>0</v>
      </c>
      <c r="M67" s="31">
        <f t="shared" si="64"/>
        <v>0</v>
      </c>
      <c r="N67" s="31">
        <f t="shared" si="64"/>
        <v>0</v>
      </c>
      <c r="O67" s="31">
        <f t="shared" si="64"/>
        <v>0</v>
      </c>
      <c r="P67" s="31">
        <f t="shared" si="18"/>
        <v>0</v>
      </c>
      <c r="Q67" s="393">
        <f t="shared" si="15"/>
        <v>0</v>
      </c>
    </row>
    <row r="68" spans="1:17" ht="14.25" customHeight="1" x14ac:dyDescent="0.25">
      <c r="A68" s="428">
        <v>52</v>
      </c>
      <c r="B68" s="736" t="s">
        <v>641</v>
      </c>
      <c r="C68" s="740" t="s">
        <v>636</v>
      </c>
      <c r="D68" s="738" t="s">
        <v>553</v>
      </c>
      <c r="E68" s="738" t="s">
        <v>642</v>
      </c>
      <c r="F68" s="738" t="s">
        <v>577</v>
      </c>
      <c r="G68" s="517" t="s">
        <v>552</v>
      </c>
      <c r="H68" s="429">
        <v>0</v>
      </c>
      <c r="I68" s="462">
        <v>0</v>
      </c>
      <c r="J68" s="394">
        <f>$H68*(3/12)</f>
        <v>0</v>
      </c>
      <c r="K68" s="296">
        <f>$H68</f>
        <v>0</v>
      </c>
      <c r="L68" s="31">
        <f>SUM(K68,(K68*$I68))</f>
        <v>0</v>
      </c>
      <c r="M68" s="31">
        <f>SUM(L68,(L68*$I68))</f>
        <v>0</v>
      </c>
      <c r="N68" s="31">
        <f>SUM(M68,(M68*$I68))</f>
        <v>0</v>
      </c>
      <c r="O68" s="31">
        <f>SUM(N68,(N68*$I68))</f>
        <v>0</v>
      </c>
      <c r="P68" s="31">
        <f>SUM(O68,(O68*$I68))*(9/12)</f>
        <v>0</v>
      </c>
      <c r="Q68" s="393">
        <f>SUM(J68:P68)</f>
        <v>0</v>
      </c>
    </row>
    <row r="69" spans="1:17" ht="14.25" customHeight="1" x14ac:dyDescent="0.25">
      <c r="A69" s="428">
        <v>53</v>
      </c>
      <c r="B69" s="736" t="s">
        <v>643</v>
      </c>
      <c r="C69" s="740" t="s">
        <v>636</v>
      </c>
      <c r="D69" s="738" t="s">
        <v>550</v>
      </c>
      <c r="E69" s="738" t="s">
        <v>576</v>
      </c>
      <c r="F69" s="738" t="s">
        <v>577</v>
      </c>
      <c r="G69" s="517" t="s">
        <v>577</v>
      </c>
      <c r="H69" s="429">
        <v>0</v>
      </c>
      <c r="I69" s="462">
        <v>0</v>
      </c>
      <c r="J69" s="394">
        <f t="shared" si="16"/>
        <v>0</v>
      </c>
      <c r="K69" s="296">
        <f t="shared" si="32"/>
        <v>0</v>
      </c>
      <c r="L69" s="31">
        <f t="shared" ref="L69:O69" si="65">SUM(K69,(K69*$I69))</f>
        <v>0</v>
      </c>
      <c r="M69" s="31">
        <f t="shared" si="65"/>
        <v>0</v>
      </c>
      <c r="N69" s="31">
        <f t="shared" si="65"/>
        <v>0</v>
      </c>
      <c r="O69" s="31">
        <f t="shared" si="65"/>
        <v>0</v>
      </c>
      <c r="P69" s="31">
        <f t="shared" si="18"/>
        <v>0</v>
      </c>
      <c r="Q69" s="393">
        <f t="shared" si="15"/>
        <v>0</v>
      </c>
    </row>
    <row r="70" spans="1:17" ht="14.25" customHeight="1" x14ac:dyDescent="0.25">
      <c r="A70" s="428">
        <v>54</v>
      </c>
      <c r="B70" s="736" t="s">
        <v>643</v>
      </c>
      <c r="C70" s="740" t="s">
        <v>636</v>
      </c>
      <c r="D70" s="738" t="s">
        <v>553</v>
      </c>
      <c r="E70" s="738" t="s">
        <v>605</v>
      </c>
      <c r="F70" s="738" t="s">
        <v>577</v>
      </c>
      <c r="G70" s="517" t="s">
        <v>566</v>
      </c>
      <c r="H70" s="429">
        <v>0</v>
      </c>
      <c r="I70" s="462">
        <v>0</v>
      </c>
      <c r="J70" s="394">
        <f>$H70*(3/12)</f>
        <v>0</v>
      </c>
      <c r="K70" s="296">
        <f>$H70</f>
        <v>0</v>
      </c>
      <c r="L70" s="31">
        <f>SUM(K70,(K70*$I70))</f>
        <v>0</v>
      </c>
      <c r="M70" s="31">
        <f>SUM(L70,(L70*$I70))</f>
        <v>0</v>
      </c>
      <c r="N70" s="31">
        <f>SUM(M70,(M70*$I70))</f>
        <v>0</v>
      </c>
      <c r="O70" s="31">
        <f>SUM(N70,(N70*$I70))</f>
        <v>0</v>
      </c>
      <c r="P70" s="31">
        <f>SUM(O70,(O70*$I70))*(9/12)</f>
        <v>0</v>
      </c>
      <c r="Q70" s="393">
        <f>SUM(J70:P70)</f>
        <v>0</v>
      </c>
    </row>
    <row r="71" spans="1:17" ht="14.25" customHeight="1" x14ac:dyDescent="0.25">
      <c r="A71" s="428">
        <v>55</v>
      </c>
      <c r="B71" s="736" t="s">
        <v>644</v>
      </c>
      <c r="C71" s="740" t="s">
        <v>636</v>
      </c>
      <c r="D71" s="738" t="s">
        <v>550</v>
      </c>
      <c r="E71" s="738" t="s">
        <v>576</v>
      </c>
      <c r="F71" s="738" t="s">
        <v>577</v>
      </c>
      <c r="G71" s="517" t="s">
        <v>577</v>
      </c>
      <c r="H71" s="429">
        <v>0</v>
      </c>
      <c r="I71" s="462">
        <v>0</v>
      </c>
      <c r="J71" s="394">
        <f t="shared" si="16"/>
        <v>0</v>
      </c>
      <c r="K71" s="296">
        <f t="shared" si="32"/>
        <v>0</v>
      </c>
      <c r="L71" s="31">
        <f t="shared" ref="L71:O71" si="66">SUM(K71,(K71*$I71))</f>
        <v>0</v>
      </c>
      <c r="M71" s="31">
        <f t="shared" si="66"/>
        <v>0</v>
      </c>
      <c r="N71" s="31">
        <f t="shared" si="66"/>
        <v>0</v>
      </c>
      <c r="O71" s="31">
        <f t="shared" si="66"/>
        <v>0</v>
      </c>
      <c r="P71" s="31">
        <f t="shared" si="18"/>
        <v>0</v>
      </c>
      <c r="Q71" s="393">
        <f t="shared" si="15"/>
        <v>0</v>
      </c>
    </row>
    <row r="72" spans="1:17" ht="14.25" customHeight="1" x14ac:dyDescent="0.25">
      <c r="A72" s="428">
        <v>56</v>
      </c>
      <c r="B72" s="736" t="s">
        <v>644</v>
      </c>
      <c r="C72" s="740" t="s">
        <v>636</v>
      </c>
      <c r="D72" s="738" t="s">
        <v>553</v>
      </c>
      <c r="E72" s="738" t="s">
        <v>605</v>
      </c>
      <c r="F72" s="738" t="s">
        <v>577</v>
      </c>
      <c r="G72" s="517" t="s">
        <v>566</v>
      </c>
      <c r="H72" s="429">
        <v>0</v>
      </c>
      <c r="I72" s="462">
        <v>0</v>
      </c>
      <c r="J72" s="394">
        <f>$H72*(3/12)</f>
        <v>0</v>
      </c>
      <c r="K72" s="296">
        <f>$H72</f>
        <v>0</v>
      </c>
      <c r="L72" s="31">
        <f>SUM(K72,(K72*$I72))</f>
        <v>0</v>
      </c>
      <c r="M72" s="31">
        <f>SUM(L72,(L72*$I72))</f>
        <v>0</v>
      </c>
      <c r="N72" s="31">
        <f>SUM(M72,(M72*$I72))</f>
        <v>0</v>
      </c>
      <c r="O72" s="31">
        <f>SUM(N72,(N72*$I72))</f>
        <v>0</v>
      </c>
      <c r="P72" s="31">
        <f>SUM(O72,(O72*$I72))*(9/12)</f>
        <v>0</v>
      </c>
      <c r="Q72" s="393">
        <f>SUM(J72:P72)</f>
        <v>0</v>
      </c>
    </row>
    <row r="73" spans="1:17" ht="14.25" customHeight="1" x14ac:dyDescent="0.25">
      <c r="A73" s="428">
        <v>57</v>
      </c>
      <c r="B73" s="736" t="s">
        <v>645</v>
      </c>
      <c r="C73" s="740" t="s">
        <v>636</v>
      </c>
      <c r="D73" s="738" t="s">
        <v>550</v>
      </c>
      <c r="E73" s="738" t="s">
        <v>646</v>
      </c>
      <c r="F73" s="738" t="s">
        <v>592</v>
      </c>
      <c r="G73" s="517" t="s">
        <v>592</v>
      </c>
      <c r="H73" s="429">
        <v>0</v>
      </c>
      <c r="I73" s="462">
        <v>0</v>
      </c>
      <c r="J73" s="394">
        <f t="shared" si="16"/>
        <v>0</v>
      </c>
      <c r="K73" s="296">
        <f t="shared" si="32"/>
        <v>0</v>
      </c>
      <c r="L73" s="31">
        <f t="shared" ref="L73:O73" si="67">SUM(K73,(K73*$I73))</f>
        <v>0</v>
      </c>
      <c r="M73" s="31">
        <f t="shared" si="67"/>
        <v>0</v>
      </c>
      <c r="N73" s="31">
        <f t="shared" si="67"/>
        <v>0</v>
      </c>
      <c r="O73" s="31">
        <f t="shared" si="67"/>
        <v>0</v>
      </c>
      <c r="P73" s="31">
        <f t="shared" si="18"/>
        <v>0</v>
      </c>
      <c r="Q73" s="393">
        <f t="shared" si="15"/>
        <v>0</v>
      </c>
    </row>
    <row r="74" spans="1:17" ht="14.25" customHeight="1" x14ac:dyDescent="0.25">
      <c r="A74" s="428">
        <v>58</v>
      </c>
      <c r="B74" s="736" t="s">
        <v>645</v>
      </c>
      <c r="C74" s="740" t="s">
        <v>636</v>
      </c>
      <c r="D74" s="738" t="s">
        <v>553</v>
      </c>
      <c r="E74" s="738" t="s">
        <v>647</v>
      </c>
      <c r="F74" s="738" t="s">
        <v>592</v>
      </c>
      <c r="G74" s="517" t="s">
        <v>592</v>
      </c>
      <c r="H74" s="429">
        <v>0</v>
      </c>
      <c r="I74" s="462">
        <v>0</v>
      </c>
      <c r="J74" s="394">
        <f t="shared" si="16"/>
        <v>0</v>
      </c>
      <c r="K74" s="296">
        <f t="shared" si="32"/>
        <v>0</v>
      </c>
      <c r="L74" s="31">
        <f t="shared" ref="L74:O74" si="68">SUM(K74,(K74*$I74))</f>
        <v>0</v>
      </c>
      <c r="M74" s="31">
        <f t="shared" si="68"/>
        <v>0</v>
      </c>
      <c r="N74" s="31">
        <f t="shared" si="68"/>
        <v>0</v>
      </c>
      <c r="O74" s="31">
        <f t="shared" si="68"/>
        <v>0</v>
      </c>
      <c r="P74" s="31">
        <f t="shared" si="18"/>
        <v>0</v>
      </c>
      <c r="Q74" s="393">
        <f t="shared" si="15"/>
        <v>0</v>
      </c>
    </row>
    <row r="75" spans="1:17" ht="14.25" customHeight="1" x14ac:dyDescent="0.25">
      <c r="A75" s="428">
        <v>59</v>
      </c>
      <c r="B75" s="736" t="s">
        <v>648</v>
      </c>
      <c r="C75" s="740" t="s">
        <v>636</v>
      </c>
      <c r="D75" s="738" t="s">
        <v>550</v>
      </c>
      <c r="E75" s="738" t="s">
        <v>576</v>
      </c>
      <c r="F75" s="738" t="s">
        <v>577</v>
      </c>
      <c r="G75" s="517" t="s">
        <v>577</v>
      </c>
      <c r="H75" s="429">
        <v>0</v>
      </c>
      <c r="I75" s="462">
        <v>0</v>
      </c>
      <c r="J75" s="394">
        <f t="shared" si="16"/>
        <v>0</v>
      </c>
      <c r="K75" s="296">
        <f t="shared" si="32"/>
        <v>0</v>
      </c>
      <c r="L75" s="31">
        <f t="shared" ref="L75:O75" si="69">SUM(K75,(K75*$I75))</f>
        <v>0</v>
      </c>
      <c r="M75" s="31">
        <f t="shared" si="69"/>
        <v>0</v>
      </c>
      <c r="N75" s="31">
        <f t="shared" si="69"/>
        <v>0</v>
      </c>
      <c r="O75" s="31">
        <f t="shared" si="69"/>
        <v>0</v>
      </c>
      <c r="P75" s="31">
        <f t="shared" si="18"/>
        <v>0</v>
      </c>
      <c r="Q75" s="393">
        <f t="shared" si="15"/>
        <v>0</v>
      </c>
    </row>
    <row r="76" spans="1:17" ht="14.25" customHeight="1" x14ac:dyDescent="0.25">
      <c r="A76" s="428">
        <v>60</v>
      </c>
      <c r="B76" s="736" t="s">
        <v>648</v>
      </c>
      <c r="C76" s="740" t="s">
        <v>636</v>
      </c>
      <c r="D76" s="738" t="s">
        <v>553</v>
      </c>
      <c r="E76" s="738" t="s">
        <v>605</v>
      </c>
      <c r="F76" s="738" t="s">
        <v>577</v>
      </c>
      <c r="G76" s="517" t="s">
        <v>566</v>
      </c>
      <c r="H76" s="429">
        <v>0</v>
      </c>
      <c r="I76" s="462">
        <v>0</v>
      </c>
      <c r="J76" s="394">
        <f t="shared" si="16"/>
        <v>0</v>
      </c>
      <c r="K76" s="296">
        <f t="shared" si="32"/>
        <v>0</v>
      </c>
      <c r="L76" s="31">
        <f t="shared" ref="L76:O76" si="70">SUM(K76,(K76*$I76))</f>
        <v>0</v>
      </c>
      <c r="M76" s="31">
        <f t="shared" si="70"/>
        <v>0</v>
      </c>
      <c r="N76" s="31">
        <f t="shared" si="70"/>
        <v>0</v>
      </c>
      <c r="O76" s="31">
        <f t="shared" si="70"/>
        <v>0</v>
      </c>
      <c r="P76" s="31">
        <f t="shared" si="18"/>
        <v>0</v>
      </c>
      <c r="Q76" s="393">
        <f t="shared" si="15"/>
        <v>0</v>
      </c>
    </row>
    <row r="77" spans="1:17" ht="14.25" customHeight="1" x14ac:dyDescent="0.25">
      <c r="A77" s="428">
        <v>61</v>
      </c>
      <c r="B77" s="736" t="s">
        <v>649</v>
      </c>
      <c r="C77" s="740" t="s">
        <v>636</v>
      </c>
      <c r="D77" s="738" t="s">
        <v>550</v>
      </c>
      <c r="E77" s="738" t="s">
        <v>650</v>
      </c>
      <c r="F77" s="738" t="s">
        <v>651</v>
      </c>
      <c r="G77" s="517" t="s">
        <v>586</v>
      </c>
      <c r="H77" s="429">
        <v>0</v>
      </c>
      <c r="I77" s="462">
        <v>0</v>
      </c>
      <c r="J77" s="394">
        <f t="shared" si="16"/>
        <v>0</v>
      </c>
      <c r="K77" s="296">
        <f t="shared" si="32"/>
        <v>0</v>
      </c>
      <c r="L77" s="31">
        <f t="shared" ref="L77:O77" si="71">SUM(K77,(K77*$I77))</f>
        <v>0</v>
      </c>
      <c r="M77" s="31">
        <f t="shared" si="71"/>
        <v>0</v>
      </c>
      <c r="N77" s="31">
        <f t="shared" si="71"/>
        <v>0</v>
      </c>
      <c r="O77" s="31">
        <f t="shared" si="71"/>
        <v>0</v>
      </c>
      <c r="P77" s="31">
        <f t="shared" si="18"/>
        <v>0</v>
      </c>
      <c r="Q77" s="393">
        <f t="shared" si="15"/>
        <v>0</v>
      </c>
    </row>
    <row r="78" spans="1:17" ht="14.25" customHeight="1" x14ac:dyDescent="0.25">
      <c r="A78" s="428">
        <v>62</v>
      </c>
      <c r="B78" s="736" t="s">
        <v>649</v>
      </c>
      <c r="C78" s="740" t="s">
        <v>636</v>
      </c>
      <c r="D78" s="738" t="s">
        <v>553</v>
      </c>
      <c r="E78" s="738" t="s">
        <v>578</v>
      </c>
      <c r="F78" s="738" t="s">
        <v>103</v>
      </c>
      <c r="G78" s="517" t="s">
        <v>103</v>
      </c>
      <c r="H78" s="429">
        <v>0</v>
      </c>
      <c r="I78" s="462">
        <v>0</v>
      </c>
      <c r="J78" s="394">
        <f t="shared" si="16"/>
        <v>0</v>
      </c>
      <c r="K78" s="296">
        <f t="shared" si="32"/>
        <v>0</v>
      </c>
      <c r="L78" s="31">
        <f t="shared" ref="L78:O78" si="72">SUM(K78,(K78*$I78))</f>
        <v>0</v>
      </c>
      <c r="M78" s="31">
        <f t="shared" si="72"/>
        <v>0</v>
      </c>
      <c r="N78" s="31">
        <f t="shared" si="72"/>
        <v>0</v>
      </c>
      <c r="O78" s="31">
        <f t="shared" si="72"/>
        <v>0</v>
      </c>
      <c r="P78" s="31">
        <f t="shared" si="18"/>
        <v>0</v>
      </c>
      <c r="Q78" s="393">
        <f t="shared" si="15"/>
        <v>0</v>
      </c>
    </row>
    <row r="79" spans="1:17" ht="14.25" customHeight="1" x14ac:dyDescent="0.25">
      <c r="A79" s="428">
        <v>63</v>
      </c>
      <c r="B79" s="736" t="s">
        <v>652</v>
      </c>
      <c r="C79" s="740" t="s">
        <v>636</v>
      </c>
      <c r="D79" s="738" t="s">
        <v>550</v>
      </c>
      <c r="E79" s="738" t="s">
        <v>582</v>
      </c>
      <c r="F79" s="738" t="s">
        <v>583</v>
      </c>
      <c r="G79" s="517" t="s">
        <v>584</v>
      </c>
      <c r="H79" s="429">
        <v>0</v>
      </c>
      <c r="I79" s="462">
        <v>0</v>
      </c>
      <c r="J79" s="394">
        <f t="shared" si="16"/>
        <v>0</v>
      </c>
      <c r="K79" s="296">
        <f t="shared" si="32"/>
        <v>0</v>
      </c>
      <c r="L79" s="31">
        <f t="shared" ref="L79:O79" si="73">SUM(K79,(K79*$I79))</f>
        <v>0</v>
      </c>
      <c r="M79" s="31">
        <f t="shared" si="73"/>
        <v>0</v>
      </c>
      <c r="N79" s="31">
        <f t="shared" si="73"/>
        <v>0</v>
      </c>
      <c r="O79" s="31">
        <f t="shared" si="73"/>
        <v>0</v>
      </c>
      <c r="P79" s="31">
        <f t="shared" si="18"/>
        <v>0</v>
      </c>
      <c r="Q79" s="393">
        <f t="shared" si="15"/>
        <v>0</v>
      </c>
    </row>
    <row r="80" spans="1:17" ht="14.25" customHeight="1" x14ac:dyDescent="0.25">
      <c r="A80" s="428">
        <v>64</v>
      </c>
      <c r="B80" s="736" t="s">
        <v>652</v>
      </c>
      <c r="C80" s="740" t="s">
        <v>636</v>
      </c>
      <c r="D80" s="738" t="s">
        <v>553</v>
      </c>
      <c r="E80" s="738" t="s">
        <v>578</v>
      </c>
      <c r="F80" s="738" t="s">
        <v>103</v>
      </c>
      <c r="G80" s="517" t="s">
        <v>103</v>
      </c>
      <c r="H80" s="429">
        <v>0</v>
      </c>
      <c r="I80" s="462">
        <v>0</v>
      </c>
      <c r="J80" s="394">
        <f t="shared" si="16"/>
        <v>0</v>
      </c>
      <c r="K80" s="296">
        <f t="shared" si="32"/>
        <v>0</v>
      </c>
      <c r="L80" s="31">
        <f t="shared" ref="L80:O80" si="74">SUM(K80,(K80*$I80))</f>
        <v>0</v>
      </c>
      <c r="M80" s="31">
        <f t="shared" si="74"/>
        <v>0</v>
      </c>
      <c r="N80" s="31">
        <f t="shared" si="74"/>
        <v>0</v>
      </c>
      <c r="O80" s="31">
        <f t="shared" si="74"/>
        <v>0</v>
      </c>
      <c r="P80" s="31">
        <f t="shared" si="18"/>
        <v>0</v>
      </c>
      <c r="Q80" s="393">
        <f t="shared" si="15"/>
        <v>0</v>
      </c>
    </row>
    <row r="81" spans="1:17" ht="14.25" customHeight="1" x14ac:dyDescent="0.25">
      <c r="A81" s="428">
        <v>65</v>
      </c>
      <c r="B81" s="736" t="s">
        <v>653</v>
      </c>
      <c r="C81" s="740" t="s">
        <v>636</v>
      </c>
      <c r="D81" s="738" t="s">
        <v>550</v>
      </c>
      <c r="E81" s="738" t="s">
        <v>576</v>
      </c>
      <c r="F81" s="738" t="s">
        <v>577</v>
      </c>
      <c r="G81" s="517" t="s">
        <v>577</v>
      </c>
      <c r="H81" s="429">
        <v>0</v>
      </c>
      <c r="I81" s="462">
        <v>0</v>
      </c>
      <c r="J81" s="394">
        <f t="shared" si="16"/>
        <v>0</v>
      </c>
      <c r="K81" s="296">
        <f t="shared" si="32"/>
        <v>0</v>
      </c>
      <c r="L81" s="31">
        <f t="shared" ref="L81:O81" si="75">SUM(K81,(K81*$I81))</f>
        <v>0</v>
      </c>
      <c r="M81" s="31">
        <f t="shared" si="75"/>
        <v>0</v>
      </c>
      <c r="N81" s="31">
        <f t="shared" si="75"/>
        <v>0</v>
      </c>
      <c r="O81" s="31">
        <f t="shared" si="75"/>
        <v>0</v>
      </c>
      <c r="P81" s="31">
        <f t="shared" si="18"/>
        <v>0</v>
      </c>
      <c r="Q81" s="393">
        <f t="shared" ref="Q81:Q142" si="76">SUM(J81:P81)</f>
        <v>0</v>
      </c>
    </row>
    <row r="82" spans="1:17" ht="14.25" customHeight="1" x14ac:dyDescent="0.25">
      <c r="A82" s="428">
        <v>66</v>
      </c>
      <c r="B82" s="736" t="s">
        <v>653</v>
      </c>
      <c r="C82" s="740" t="s">
        <v>636</v>
      </c>
      <c r="D82" s="738" t="s">
        <v>553</v>
      </c>
      <c r="E82" s="738" t="s">
        <v>654</v>
      </c>
      <c r="F82" s="738" t="s">
        <v>573</v>
      </c>
      <c r="G82" s="517" t="s">
        <v>573</v>
      </c>
      <c r="H82" s="429">
        <v>0</v>
      </c>
      <c r="I82" s="462">
        <v>0</v>
      </c>
      <c r="J82" s="394">
        <f t="shared" ref="J82:J143" si="77">$H82*(3/12)</f>
        <v>0</v>
      </c>
      <c r="K82" s="296">
        <f t="shared" si="32"/>
        <v>0</v>
      </c>
      <c r="L82" s="31">
        <f t="shared" ref="L82:O82" si="78">SUM(K82,(K82*$I82))</f>
        <v>0</v>
      </c>
      <c r="M82" s="31">
        <f t="shared" si="78"/>
        <v>0</v>
      </c>
      <c r="N82" s="31">
        <f t="shared" si="78"/>
        <v>0</v>
      </c>
      <c r="O82" s="31">
        <f t="shared" si="78"/>
        <v>0</v>
      </c>
      <c r="P82" s="31">
        <f t="shared" ref="P82:P143" si="79">SUM(O82,(O82*$I82))*(9/12)</f>
        <v>0</v>
      </c>
      <c r="Q82" s="393">
        <f t="shared" si="76"/>
        <v>0</v>
      </c>
    </row>
    <row r="83" spans="1:17" ht="14.25" customHeight="1" x14ac:dyDescent="0.25">
      <c r="A83" s="428">
        <v>67</v>
      </c>
      <c r="B83" s="736" t="s">
        <v>655</v>
      </c>
      <c r="C83" s="740" t="s">
        <v>636</v>
      </c>
      <c r="D83" s="738" t="s">
        <v>550</v>
      </c>
      <c r="E83" s="738" t="s">
        <v>572</v>
      </c>
      <c r="F83" s="738" t="s">
        <v>573</v>
      </c>
      <c r="G83" s="517" t="s">
        <v>573</v>
      </c>
      <c r="H83" s="429">
        <v>0</v>
      </c>
      <c r="I83" s="462">
        <v>0</v>
      </c>
      <c r="J83" s="394">
        <f t="shared" si="77"/>
        <v>0</v>
      </c>
      <c r="K83" s="296">
        <f t="shared" si="32"/>
        <v>0</v>
      </c>
      <c r="L83" s="31">
        <f t="shared" ref="L83:O83" si="80">SUM(K83,(K83*$I83))</f>
        <v>0</v>
      </c>
      <c r="M83" s="31">
        <f t="shared" si="80"/>
        <v>0</v>
      </c>
      <c r="N83" s="31">
        <f t="shared" si="80"/>
        <v>0</v>
      </c>
      <c r="O83" s="31">
        <f t="shared" si="80"/>
        <v>0</v>
      </c>
      <c r="P83" s="31">
        <f t="shared" si="79"/>
        <v>0</v>
      </c>
      <c r="Q83" s="393">
        <f t="shared" si="76"/>
        <v>0</v>
      </c>
    </row>
    <row r="84" spans="1:17" ht="14.25" customHeight="1" x14ac:dyDescent="0.25">
      <c r="A84" s="428">
        <v>68</v>
      </c>
      <c r="B84" s="736" t="s">
        <v>655</v>
      </c>
      <c r="C84" s="740" t="s">
        <v>636</v>
      </c>
      <c r="D84" s="738" t="s">
        <v>553</v>
      </c>
      <c r="E84" s="738" t="s">
        <v>656</v>
      </c>
      <c r="F84" s="738" t="s">
        <v>651</v>
      </c>
      <c r="G84" s="517" t="s">
        <v>586</v>
      </c>
      <c r="H84" s="429">
        <v>0</v>
      </c>
      <c r="I84" s="462">
        <v>0</v>
      </c>
      <c r="J84" s="394">
        <f t="shared" si="77"/>
        <v>0</v>
      </c>
      <c r="K84" s="296">
        <f t="shared" si="32"/>
        <v>0</v>
      </c>
      <c r="L84" s="31">
        <f t="shared" ref="L84:O84" si="81">SUM(K84,(K84*$I84))</f>
        <v>0</v>
      </c>
      <c r="M84" s="31">
        <f t="shared" si="81"/>
        <v>0</v>
      </c>
      <c r="N84" s="31">
        <f t="shared" si="81"/>
        <v>0</v>
      </c>
      <c r="O84" s="31">
        <f t="shared" si="81"/>
        <v>0</v>
      </c>
      <c r="P84" s="31">
        <f t="shared" si="79"/>
        <v>0</v>
      </c>
      <c r="Q84" s="393">
        <f t="shared" si="76"/>
        <v>0</v>
      </c>
    </row>
    <row r="85" spans="1:17" ht="14.25" customHeight="1" x14ac:dyDescent="0.25">
      <c r="A85" s="428">
        <v>69</v>
      </c>
      <c r="B85" s="736" t="s">
        <v>657</v>
      </c>
      <c r="C85" s="740" t="s">
        <v>636</v>
      </c>
      <c r="D85" s="738" t="s">
        <v>550</v>
      </c>
      <c r="E85" s="738" t="s">
        <v>576</v>
      </c>
      <c r="F85" s="738" t="s">
        <v>577</v>
      </c>
      <c r="G85" s="517" t="s">
        <v>577</v>
      </c>
      <c r="H85" s="429">
        <v>0</v>
      </c>
      <c r="I85" s="462">
        <v>0</v>
      </c>
      <c r="J85" s="394">
        <f t="shared" si="77"/>
        <v>0</v>
      </c>
      <c r="K85" s="296">
        <f t="shared" si="32"/>
        <v>0</v>
      </c>
      <c r="L85" s="31">
        <f t="shared" ref="L85:O85" si="82">SUM(K85,(K85*$I85))</f>
        <v>0</v>
      </c>
      <c r="M85" s="31">
        <f t="shared" si="82"/>
        <v>0</v>
      </c>
      <c r="N85" s="31">
        <f t="shared" si="82"/>
        <v>0</v>
      </c>
      <c r="O85" s="31">
        <f t="shared" si="82"/>
        <v>0</v>
      </c>
      <c r="P85" s="31">
        <f t="shared" si="79"/>
        <v>0</v>
      </c>
      <c r="Q85" s="393">
        <f t="shared" si="76"/>
        <v>0</v>
      </c>
    </row>
    <row r="86" spans="1:17" ht="14.25" customHeight="1" x14ac:dyDescent="0.25">
      <c r="A86" s="428">
        <v>70</v>
      </c>
      <c r="B86" s="736" t="s">
        <v>657</v>
      </c>
      <c r="C86" s="740" t="s">
        <v>636</v>
      </c>
      <c r="D86" s="738" t="s">
        <v>553</v>
      </c>
      <c r="E86" s="738" t="s">
        <v>578</v>
      </c>
      <c r="F86" s="738" t="s">
        <v>103</v>
      </c>
      <c r="G86" s="517" t="s">
        <v>103</v>
      </c>
      <c r="H86" s="429">
        <v>0</v>
      </c>
      <c r="I86" s="462">
        <v>0</v>
      </c>
      <c r="J86" s="394">
        <f t="shared" si="77"/>
        <v>0</v>
      </c>
      <c r="K86" s="296">
        <f t="shared" si="32"/>
        <v>0</v>
      </c>
      <c r="L86" s="31">
        <f t="shared" ref="L86:O86" si="83">SUM(K86,(K86*$I86))</f>
        <v>0</v>
      </c>
      <c r="M86" s="31">
        <f t="shared" si="83"/>
        <v>0</v>
      </c>
      <c r="N86" s="31">
        <f t="shared" si="83"/>
        <v>0</v>
      </c>
      <c r="O86" s="31">
        <f t="shared" si="83"/>
        <v>0</v>
      </c>
      <c r="P86" s="31">
        <f t="shared" si="79"/>
        <v>0</v>
      </c>
      <c r="Q86" s="393">
        <f t="shared" si="76"/>
        <v>0</v>
      </c>
    </row>
    <row r="87" spans="1:17" ht="14.25" customHeight="1" x14ac:dyDescent="0.25">
      <c r="A87" s="428">
        <v>71</v>
      </c>
      <c r="B87" s="736" t="s">
        <v>658</v>
      </c>
      <c r="C87" s="740" t="s">
        <v>636</v>
      </c>
      <c r="D87" s="738" t="s">
        <v>550</v>
      </c>
      <c r="E87" s="738" t="s">
        <v>659</v>
      </c>
      <c r="F87" s="738" t="s">
        <v>577</v>
      </c>
      <c r="G87" s="517" t="s">
        <v>566</v>
      </c>
      <c r="H87" s="429">
        <v>0</v>
      </c>
      <c r="I87" s="462">
        <v>0</v>
      </c>
      <c r="J87" s="394">
        <f t="shared" si="77"/>
        <v>0</v>
      </c>
      <c r="K87" s="296">
        <f t="shared" si="32"/>
        <v>0</v>
      </c>
      <c r="L87" s="31">
        <f t="shared" ref="L87:O87" si="84">SUM(K87,(K87*$I87))</f>
        <v>0</v>
      </c>
      <c r="M87" s="31">
        <f t="shared" si="84"/>
        <v>0</v>
      </c>
      <c r="N87" s="31">
        <f t="shared" si="84"/>
        <v>0</v>
      </c>
      <c r="O87" s="31">
        <f t="shared" si="84"/>
        <v>0</v>
      </c>
      <c r="P87" s="31">
        <f t="shared" si="79"/>
        <v>0</v>
      </c>
      <c r="Q87" s="393">
        <f t="shared" si="76"/>
        <v>0</v>
      </c>
    </row>
    <row r="88" spans="1:17" ht="14.25" customHeight="1" x14ac:dyDescent="0.25">
      <c r="A88" s="428">
        <v>72</v>
      </c>
      <c r="B88" s="736" t="s">
        <v>658</v>
      </c>
      <c r="C88" s="740" t="s">
        <v>636</v>
      </c>
      <c r="D88" s="738" t="s">
        <v>553</v>
      </c>
      <c r="E88" s="738" t="s">
        <v>660</v>
      </c>
      <c r="F88" s="738" t="s">
        <v>583</v>
      </c>
      <c r="G88" s="517" t="s">
        <v>583</v>
      </c>
      <c r="H88" s="429">
        <v>0</v>
      </c>
      <c r="I88" s="462">
        <v>0</v>
      </c>
      <c r="J88" s="394">
        <f t="shared" si="77"/>
        <v>0</v>
      </c>
      <c r="K88" s="296">
        <f t="shared" si="32"/>
        <v>0</v>
      </c>
      <c r="L88" s="31">
        <f t="shared" ref="L88:O88" si="85">SUM(K88,(K88*$I88))</f>
        <v>0</v>
      </c>
      <c r="M88" s="31">
        <f t="shared" si="85"/>
        <v>0</v>
      </c>
      <c r="N88" s="31">
        <f t="shared" si="85"/>
        <v>0</v>
      </c>
      <c r="O88" s="31">
        <f t="shared" si="85"/>
        <v>0</v>
      </c>
      <c r="P88" s="31">
        <f t="shared" si="79"/>
        <v>0</v>
      </c>
      <c r="Q88" s="393">
        <f t="shared" si="76"/>
        <v>0</v>
      </c>
    </row>
    <row r="89" spans="1:17" ht="14.25" customHeight="1" x14ac:dyDescent="0.25">
      <c r="A89" s="428">
        <v>73</v>
      </c>
      <c r="B89" s="736" t="s">
        <v>661</v>
      </c>
      <c r="C89" s="740" t="s">
        <v>662</v>
      </c>
      <c r="D89" s="738" t="s">
        <v>550</v>
      </c>
      <c r="E89" s="738" t="s">
        <v>663</v>
      </c>
      <c r="F89" s="738" t="s">
        <v>586</v>
      </c>
      <c r="G89" s="517" t="s">
        <v>586</v>
      </c>
      <c r="H89" s="429">
        <v>0</v>
      </c>
      <c r="I89" s="462">
        <v>0</v>
      </c>
      <c r="J89" s="394">
        <f t="shared" si="77"/>
        <v>0</v>
      </c>
      <c r="K89" s="296">
        <f t="shared" si="32"/>
        <v>0</v>
      </c>
      <c r="L89" s="31">
        <f t="shared" ref="L89:O89" si="86">SUM(K89,(K89*$I89))</f>
        <v>0</v>
      </c>
      <c r="M89" s="31">
        <f t="shared" si="86"/>
        <v>0</v>
      </c>
      <c r="N89" s="31">
        <f t="shared" si="86"/>
        <v>0</v>
      </c>
      <c r="O89" s="31">
        <f t="shared" si="86"/>
        <v>0</v>
      </c>
      <c r="P89" s="31">
        <f t="shared" si="79"/>
        <v>0</v>
      </c>
      <c r="Q89" s="393">
        <f t="shared" si="76"/>
        <v>0</v>
      </c>
    </row>
    <row r="90" spans="1:17" ht="14.25" customHeight="1" x14ac:dyDescent="0.25">
      <c r="A90" s="428">
        <v>74</v>
      </c>
      <c r="B90" s="736" t="s">
        <v>661</v>
      </c>
      <c r="C90" s="740" t="s">
        <v>662</v>
      </c>
      <c r="D90" s="738" t="s">
        <v>553</v>
      </c>
      <c r="E90" s="738" t="s">
        <v>578</v>
      </c>
      <c r="F90" s="738" t="s">
        <v>103</v>
      </c>
      <c r="G90" s="517" t="s">
        <v>103</v>
      </c>
      <c r="H90" s="429">
        <v>0</v>
      </c>
      <c r="I90" s="462">
        <v>0</v>
      </c>
      <c r="J90" s="394">
        <f t="shared" si="77"/>
        <v>0</v>
      </c>
      <c r="K90" s="296">
        <f t="shared" si="32"/>
        <v>0</v>
      </c>
      <c r="L90" s="31">
        <f t="shared" ref="L90:O90" si="87">SUM(K90,(K90*$I90))</f>
        <v>0</v>
      </c>
      <c r="M90" s="31">
        <f t="shared" si="87"/>
        <v>0</v>
      </c>
      <c r="N90" s="31">
        <f t="shared" si="87"/>
        <v>0</v>
      </c>
      <c r="O90" s="31">
        <f t="shared" si="87"/>
        <v>0</v>
      </c>
      <c r="P90" s="31">
        <f t="shared" si="79"/>
        <v>0</v>
      </c>
      <c r="Q90" s="393">
        <f t="shared" si="76"/>
        <v>0</v>
      </c>
    </row>
    <row r="91" spans="1:17" ht="14.25" customHeight="1" x14ac:dyDescent="0.25">
      <c r="A91" s="428">
        <v>75</v>
      </c>
      <c r="B91" s="736" t="s">
        <v>664</v>
      </c>
      <c r="C91" s="740" t="s">
        <v>662</v>
      </c>
      <c r="D91" s="738" t="s">
        <v>550</v>
      </c>
      <c r="E91" s="738" t="s">
        <v>589</v>
      </c>
      <c r="F91" s="738" t="s">
        <v>590</v>
      </c>
      <c r="G91" s="517" t="s">
        <v>590</v>
      </c>
      <c r="H91" s="429">
        <v>0</v>
      </c>
      <c r="I91" s="462">
        <v>0</v>
      </c>
      <c r="J91" s="394">
        <f t="shared" si="77"/>
        <v>0</v>
      </c>
      <c r="K91" s="296">
        <f t="shared" si="32"/>
        <v>0</v>
      </c>
      <c r="L91" s="31">
        <f t="shared" ref="L91:O91" si="88">SUM(K91,(K91*$I91))</f>
        <v>0</v>
      </c>
      <c r="M91" s="31">
        <f t="shared" si="88"/>
        <v>0</v>
      </c>
      <c r="N91" s="31">
        <f t="shared" si="88"/>
        <v>0</v>
      </c>
      <c r="O91" s="31">
        <f t="shared" si="88"/>
        <v>0</v>
      </c>
      <c r="P91" s="31">
        <f t="shared" si="79"/>
        <v>0</v>
      </c>
      <c r="Q91" s="393">
        <f t="shared" si="76"/>
        <v>0</v>
      </c>
    </row>
    <row r="92" spans="1:17" ht="14.25" customHeight="1" x14ac:dyDescent="0.25">
      <c r="A92" s="428">
        <v>76</v>
      </c>
      <c r="B92" s="736" t="s">
        <v>664</v>
      </c>
      <c r="C92" s="740" t="s">
        <v>662</v>
      </c>
      <c r="D92" s="738" t="s">
        <v>553</v>
      </c>
      <c r="E92" s="738" t="s">
        <v>665</v>
      </c>
      <c r="F92" s="738" t="s">
        <v>590</v>
      </c>
      <c r="G92" s="517" t="s">
        <v>590</v>
      </c>
      <c r="H92" s="429">
        <v>0</v>
      </c>
      <c r="I92" s="462">
        <v>0</v>
      </c>
      <c r="J92" s="394">
        <f>$H92*(3/12)</f>
        <v>0</v>
      </c>
      <c r="K92" s="296">
        <f>$H92</f>
        <v>0</v>
      </c>
      <c r="L92" s="31">
        <f>SUM(K92,(K92*$I92))</f>
        <v>0</v>
      </c>
      <c r="M92" s="31">
        <f>SUM(L92,(L92*$I92))</f>
        <v>0</v>
      </c>
      <c r="N92" s="31">
        <f>SUM(M92,(M92*$I92))</f>
        <v>0</v>
      </c>
      <c r="O92" s="31">
        <f>SUM(N92,(N92*$I92))</f>
        <v>0</v>
      </c>
      <c r="P92" s="31">
        <f>SUM(O92,(O92*$I92))*(9/12)</f>
        <v>0</v>
      </c>
      <c r="Q92" s="393">
        <f>SUM(J92:P92)</f>
        <v>0</v>
      </c>
    </row>
    <row r="93" spans="1:17" ht="14.25" customHeight="1" x14ac:dyDescent="0.25">
      <c r="A93" s="428">
        <v>77</v>
      </c>
      <c r="B93" s="736" t="s">
        <v>666</v>
      </c>
      <c r="C93" s="740" t="s">
        <v>662</v>
      </c>
      <c r="D93" s="738" t="s">
        <v>550</v>
      </c>
      <c r="E93" s="738" t="s">
        <v>596</v>
      </c>
      <c r="F93" s="738" t="s">
        <v>577</v>
      </c>
      <c r="G93" s="517" t="s">
        <v>577</v>
      </c>
      <c r="H93" s="429">
        <v>0</v>
      </c>
      <c r="I93" s="462">
        <v>0</v>
      </c>
      <c r="J93" s="394">
        <f t="shared" si="77"/>
        <v>0</v>
      </c>
      <c r="K93" s="296">
        <f t="shared" si="32"/>
        <v>0</v>
      </c>
      <c r="L93" s="31">
        <f t="shared" ref="L93:O93" si="89">SUM(K93,(K93*$I93))</f>
        <v>0</v>
      </c>
      <c r="M93" s="31">
        <f t="shared" si="89"/>
        <v>0</v>
      </c>
      <c r="N93" s="31">
        <f t="shared" si="89"/>
        <v>0</v>
      </c>
      <c r="O93" s="31">
        <f t="shared" si="89"/>
        <v>0</v>
      </c>
      <c r="P93" s="31">
        <f t="shared" si="79"/>
        <v>0</v>
      </c>
      <c r="Q93" s="393">
        <f t="shared" si="76"/>
        <v>0</v>
      </c>
    </row>
    <row r="94" spans="1:17" ht="14.25" customHeight="1" x14ac:dyDescent="0.25">
      <c r="A94" s="428">
        <v>78</v>
      </c>
      <c r="B94" s="736" t="s">
        <v>666</v>
      </c>
      <c r="C94" s="740" t="s">
        <v>662</v>
      </c>
      <c r="D94" s="738" t="s">
        <v>553</v>
      </c>
      <c r="E94" s="738" t="s">
        <v>578</v>
      </c>
      <c r="F94" s="738" t="s">
        <v>103</v>
      </c>
      <c r="G94" s="517" t="s">
        <v>103</v>
      </c>
      <c r="H94" s="429">
        <v>0</v>
      </c>
      <c r="I94" s="462">
        <v>0</v>
      </c>
      <c r="J94" s="394">
        <f t="shared" si="77"/>
        <v>0</v>
      </c>
      <c r="K94" s="296">
        <f t="shared" si="32"/>
        <v>0</v>
      </c>
      <c r="L94" s="31">
        <f t="shared" ref="L94:O94" si="90">SUM(K94,(K94*$I94))</f>
        <v>0</v>
      </c>
      <c r="M94" s="31">
        <f t="shared" si="90"/>
        <v>0</v>
      </c>
      <c r="N94" s="31">
        <f t="shared" si="90"/>
        <v>0</v>
      </c>
      <c r="O94" s="31">
        <f t="shared" si="90"/>
        <v>0</v>
      </c>
      <c r="P94" s="31">
        <f t="shared" si="79"/>
        <v>0</v>
      </c>
      <c r="Q94" s="393">
        <f t="shared" si="76"/>
        <v>0</v>
      </c>
    </row>
    <row r="95" spans="1:17" ht="14.25" customHeight="1" x14ac:dyDescent="0.25">
      <c r="A95" s="428">
        <v>79</v>
      </c>
      <c r="B95" s="736" t="s">
        <v>667</v>
      </c>
      <c r="C95" s="740" t="s">
        <v>668</v>
      </c>
      <c r="D95" s="738" t="s">
        <v>550</v>
      </c>
      <c r="E95" s="738" t="s">
        <v>576</v>
      </c>
      <c r="F95" s="738" t="s">
        <v>577</v>
      </c>
      <c r="G95" s="517" t="s">
        <v>577</v>
      </c>
      <c r="H95" s="429">
        <v>0</v>
      </c>
      <c r="I95" s="462">
        <v>0</v>
      </c>
      <c r="J95" s="394">
        <f t="shared" si="77"/>
        <v>0</v>
      </c>
      <c r="K95" s="296">
        <f t="shared" si="32"/>
        <v>0</v>
      </c>
      <c r="L95" s="31">
        <f t="shared" ref="L95:O95" si="91">SUM(K95,(K95*$I95))</f>
        <v>0</v>
      </c>
      <c r="M95" s="31">
        <f t="shared" si="91"/>
        <v>0</v>
      </c>
      <c r="N95" s="31">
        <f t="shared" si="91"/>
        <v>0</v>
      </c>
      <c r="O95" s="31">
        <f t="shared" si="91"/>
        <v>0</v>
      </c>
      <c r="P95" s="31">
        <f t="shared" si="79"/>
        <v>0</v>
      </c>
      <c r="Q95" s="393">
        <f t="shared" si="76"/>
        <v>0</v>
      </c>
    </row>
    <row r="96" spans="1:17" ht="14.25" customHeight="1" x14ac:dyDescent="0.25">
      <c r="A96" s="428">
        <v>80</v>
      </c>
      <c r="B96" s="736" t="s">
        <v>667</v>
      </c>
      <c r="C96" s="740" t="s">
        <v>668</v>
      </c>
      <c r="D96" s="738" t="s">
        <v>553</v>
      </c>
      <c r="E96" s="738" t="s">
        <v>578</v>
      </c>
      <c r="F96" s="738" t="s">
        <v>103</v>
      </c>
      <c r="G96" s="517" t="s">
        <v>103</v>
      </c>
      <c r="H96" s="429">
        <v>0</v>
      </c>
      <c r="I96" s="462">
        <v>0</v>
      </c>
      <c r="J96" s="394">
        <f t="shared" si="77"/>
        <v>0</v>
      </c>
      <c r="K96" s="296">
        <f t="shared" si="32"/>
        <v>0</v>
      </c>
      <c r="L96" s="31">
        <f t="shared" ref="L96:O96" si="92">SUM(K96,(K96*$I96))</f>
        <v>0</v>
      </c>
      <c r="M96" s="31">
        <f t="shared" si="92"/>
        <v>0</v>
      </c>
      <c r="N96" s="31">
        <f t="shared" si="92"/>
        <v>0</v>
      </c>
      <c r="O96" s="31">
        <f t="shared" si="92"/>
        <v>0</v>
      </c>
      <c r="P96" s="31">
        <f t="shared" si="79"/>
        <v>0</v>
      </c>
      <c r="Q96" s="393">
        <f t="shared" si="76"/>
        <v>0</v>
      </c>
    </row>
    <row r="97" spans="1:17" ht="14.25" customHeight="1" x14ac:dyDescent="0.25">
      <c r="A97" s="428">
        <v>81</v>
      </c>
      <c r="B97" s="736" t="s">
        <v>669</v>
      </c>
      <c r="C97" s="740" t="s">
        <v>670</v>
      </c>
      <c r="D97" s="738" t="s">
        <v>550</v>
      </c>
      <c r="E97" s="738" t="s">
        <v>671</v>
      </c>
      <c r="F97" s="738" t="s">
        <v>577</v>
      </c>
      <c r="G97" s="517" t="s">
        <v>577</v>
      </c>
      <c r="H97" s="429">
        <v>0</v>
      </c>
      <c r="I97" s="462">
        <v>0</v>
      </c>
      <c r="J97" s="394">
        <f t="shared" si="77"/>
        <v>0</v>
      </c>
      <c r="K97" s="296">
        <f t="shared" ref="K97:K158" si="93">$H97</f>
        <v>0</v>
      </c>
      <c r="L97" s="31">
        <f t="shared" ref="L97:O97" si="94">SUM(K97,(K97*$I97))</f>
        <v>0</v>
      </c>
      <c r="M97" s="31">
        <f t="shared" si="94"/>
        <v>0</v>
      </c>
      <c r="N97" s="31">
        <f t="shared" si="94"/>
        <v>0</v>
      </c>
      <c r="O97" s="31">
        <f t="shared" si="94"/>
        <v>0</v>
      </c>
      <c r="P97" s="31">
        <f t="shared" si="79"/>
        <v>0</v>
      </c>
      <c r="Q97" s="393">
        <f t="shared" si="76"/>
        <v>0</v>
      </c>
    </row>
    <row r="98" spans="1:17" ht="14.25" customHeight="1" x14ac:dyDescent="0.25">
      <c r="A98" s="428">
        <v>82</v>
      </c>
      <c r="B98" s="736" t="s">
        <v>669</v>
      </c>
      <c r="C98" s="740" t="s">
        <v>670</v>
      </c>
      <c r="D98" s="738" t="s">
        <v>553</v>
      </c>
      <c r="E98" s="738" t="s">
        <v>578</v>
      </c>
      <c r="F98" s="738" t="s">
        <v>103</v>
      </c>
      <c r="G98" s="517" t="s">
        <v>103</v>
      </c>
      <c r="H98" s="429">
        <v>0</v>
      </c>
      <c r="I98" s="462">
        <v>0</v>
      </c>
      <c r="J98" s="394">
        <f t="shared" si="77"/>
        <v>0</v>
      </c>
      <c r="K98" s="296">
        <f t="shared" si="93"/>
        <v>0</v>
      </c>
      <c r="L98" s="31">
        <f t="shared" ref="L98:O98" si="95">SUM(K98,(K98*$I98))</f>
        <v>0</v>
      </c>
      <c r="M98" s="31">
        <f t="shared" si="95"/>
        <v>0</v>
      </c>
      <c r="N98" s="31">
        <f t="shared" si="95"/>
        <v>0</v>
      </c>
      <c r="O98" s="31">
        <f t="shared" si="95"/>
        <v>0</v>
      </c>
      <c r="P98" s="31">
        <f t="shared" si="79"/>
        <v>0</v>
      </c>
      <c r="Q98" s="393">
        <f t="shared" si="76"/>
        <v>0</v>
      </c>
    </row>
    <row r="99" spans="1:17" ht="14.25" customHeight="1" x14ac:dyDescent="0.25">
      <c r="A99" s="428">
        <v>83</v>
      </c>
      <c r="B99" s="736" t="s">
        <v>672</v>
      </c>
      <c r="C99" s="740" t="s">
        <v>555</v>
      </c>
      <c r="D99" s="738" t="s">
        <v>550</v>
      </c>
      <c r="E99" s="738" t="s">
        <v>673</v>
      </c>
      <c r="F99" s="738" t="s">
        <v>674</v>
      </c>
      <c r="G99" s="517" t="s">
        <v>674</v>
      </c>
      <c r="H99" s="429">
        <v>0</v>
      </c>
      <c r="I99" s="462">
        <v>0</v>
      </c>
      <c r="J99" s="394">
        <f t="shared" si="77"/>
        <v>0</v>
      </c>
      <c r="K99" s="296">
        <f t="shared" si="93"/>
        <v>0</v>
      </c>
      <c r="L99" s="31">
        <f t="shared" ref="L99:O99" si="96">SUM(K99,(K99*$I99))</f>
        <v>0</v>
      </c>
      <c r="M99" s="31">
        <f t="shared" si="96"/>
        <v>0</v>
      </c>
      <c r="N99" s="31">
        <f t="shared" si="96"/>
        <v>0</v>
      </c>
      <c r="O99" s="31">
        <f t="shared" si="96"/>
        <v>0</v>
      </c>
      <c r="P99" s="31">
        <f t="shared" si="79"/>
        <v>0</v>
      </c>
      <c r="Q99" s="393">
        <f t="shared" si="76"/>
        <v>0</v>
      </c>
    </row>
    <row r="100" spans="1:17" ht="14.25" customHeight="1" x14ac:dyDescent="0.25">
      <c r="A100" s="428">
        <v>84</v>
      </c>
      <c r="B100" s="736" t="s">
        <v>672</v>
      </c>
      <c r="C100" s="740" t="s">
        <v>555</v>
      </c>
      <c r="D100" s="738" t="s">
        <v>553</v>
      </c>
      <c r="E100" s="738" t="s">
        <v>675</v>
      </c>
      <c r="F100" s="738" t="s">
        <v>676</v>
      </c>
      <c r="G100" s="517" t="s">
        <v>676</v>
      </c>
      <c r="H100" s="429">
        <v>0</v>
      </c>
      <c r="I100" s="462">
        <v>0</v>
      </c>
      <c r="J100" s="394">
        <f t="shared" si="77"/>
        <v>0</v>
      </c>
      <c r="K100" s="296">
        <f t="shared" si="93"/>
        <v>0</v>
      </c>
      <c r="L100" s="31">
        <f t="shared" ref="L100:O100" si="97">SUM(K100,(K100*$I100))</f>
        <v>0</v>
      </c>
      <c r="M100" s="31">
        <f t="shared" si="97"/>
        <v>0</v>
      </c>
      <c r="N100" s="31">
        <f t="shared" si="97"/>
        <v>0</v>
      </c>
      <c r="O100" s="31">
        <f t="shared" si="97"/>
        <v>0</v>
      </c>
      <c r="P100" s="31">
        <f t="shared" si="79"/>
        <v>0</v>
      </c>
      <c r="Q100" s="393">
        <f t="shared" si="76"/>
        <v>0</v>
      </c>
    </row>
    <row r="101" spans="1:17" ht="14.25" customHeight="1" x14ac:dyDescent="0.25">
      <c r="A101" s="428">
        <v>85</v>
      </c>
      <c r="B101" s="736" t="s">
        <v>677</v>
      </c>
      <c r="C101" s="740" t="s">
        <v>555</v>
      </c>
      <c r="D101" s="738" t="s">
        <v>550</v>
      </c>
      <c r="E101" s="738" t="s">
        <v>678</v>
      </c>
      <c r="F101" s="738" t="s">
        <v>676</v>
      </c>
      <c r="G101" s="517" t="s">
        <v>676</v>
      </c>
      <c r="H101" s="429">
        <v>0</v>
      </c>
      <c r="I101" s="462">
        <v>0</v>
      </c>
      <c r="J101" s="394">
        <f t="shared" si="77"/>
        <v>0</v>
      </c>
      <c r="K101" s="296">
        <f t="shared" si="93"/>
        <v>0</v>
      </c>
      <c r="L101" s="31">
        <f t="shared" ref="L101:O101" si="98">SUM(K101,(K101*$I101))</f>
        <v>0</v>
      </c>
      <c r="M101" s="31">
        <f t="shared" si="98"/>
        <v>0</v>
      </c>
      <c r="N101" s="31">
        <f t="shared" si="98"/>
        <v>0</v>
      </c>
      <c r="O101" s="31">
        <f t="shared" si="98"/>
        <v>0</v>
      </c>
      <c r="P101" s="31">
        <f t="shared" si="79"/>
        <v>0</v>
      </c>
      <c r="Q101" s="393">
        <f t="shared" si="76"/>
        <v>0</v>
      </c>
    </row>
    <row r="102" spans="1:17" ht="14.25" customHeight="1" x14ac:dyDescent="0.25">
      <c r="A102" s="428">
        <v>86</v>
      </c>
      <c r="B102" s="736" t="s">
        <v>677</v>
      </c>
      <c r="C102" s="740" t="s">
        <v>555</v>
      </c>
      <c r="D102" s="738" t="s">
        <v>553</v>
      </c>
      <c r="E102" s="738" t="s">
        <v>679</v>
      </c>
      <c r="F102" s="738" t="s">
        <v>680</v>
      </c>
      <c r="G102" s="517" t="s">
        <v>676</v>
      </c>
      <c r="H102" s="429">
        <v>0</v>
      </c>
      <c r="I102" s="462">
        <v>0</v>
      </c>
      <c r="J102" s="394">
        <f>$H102*(3/12)</f>
        <v>0</v>
      </c>
      <c r="K102" s="296">
        <f>$H102</f>
        <v>0</v>
      </c>
      <c r="L102" s="31">
        <f>SUM(K102,(K102*$I102))</f>
        <v>0</v>
      </c>
      <c r="M102" s="31">
        <f>SUM(L102,(L102*$I102))</f>
        <v>0</v>
      </c>
      <c r="N102" s="31">
        <f>SUM(M102,(M102*$I102))</f>
        <v>0</v>
      </c>
      <c r="O102" s="31">
        <f>SUM(N102,(N102*$I102))</f>
        <v>0</v>
      </c>
      <c r="P102" s="31">
        <f>SUM(O102,(O102*$I102))*(9/12)</f>
        <v>0</v>
      </c>
      <c r="Q102" s="393">
        <f>SUM(J102:P102)</f>
        <v>0</v>
      </c>
    </row>
    <row r="103" spans="1:17" ht="14.25" customHeight="1" x14ac:dyDescent="0.25">
      <c r="A103" s="428">
        <v>87</v>
      </c>
      <c r="B103" s="736" t="s">
        <v>681</v>
      </c>
      <c r="C103" s="740" t="s">
        <v>555</v>
      </c>
      <c r="D103" s="738" t="s">
        <v>550</v>
      </c>
      <c r="E103" s="738" t="s">
        <v>682</v>
      </c>
      <c r="F103" s="738" t="s">
        <v>683</v>
      </c>
      <c r="G103" s="517" t="s">
        <v>683</v>
      </c>
      <c r="H103" s="429">
        <v>0</v>
      </c>
      <c r="I103" s="462">
        <v>0</v>
      </c>
      <c r="J103" s="394">
        <f t="shared" si="77"/>
        <v>0</v>
      </c>
      <c r="K103" s="296">
        <f t="shared" si="93"/>
        <v>0</v>
      </c>
      <c r="L103" s="31">
        <f t="shared" ref="L103:O103" si="99">SUM(K103,(K103*$I103))</f>
        <v>0</v>
      </c>
      <c r="M103" s="31">
        <f t="shared" si="99"/>
        <v>0</v>
      </c>
      <c r="N103" s="31">
        <f t="shared" si="99"/>
        <v>0</v>
      </c>
      <c r="O103" s="31">
        <f t="shared" si="99"/>
        <v>0</v>
      </c>
      <c r="P103" s="31">
        <f t="shared" si="79"/>
        <v>0</v>
      </c>
      <c r="Q103" s="393">
        <f t="shared" si="76"/>
        <v>0</v>
      </c>
    </row>
    <row r="104" spans="1:17" ht="14.25" customHeight="1" x14ac:dyDescent="0.25">
      <c r="A104" s="428">
        <v>88</v>
      </c>
      <c r="B104" s="736" t="s">
        <v>681</v>
      </c>
      <c r="C104" s="740" t="s">
        <v>555</v>
      </c>
      <c r="D104" s="738" t="s">
        <v>553</v>
      </c>
      <c r="E104" s="738" t="s">
        <v>684</v>
      </c>
      <c r="F104" s="738" t="s">
        <v>683</v>
      </c>
      <c r="G104" s="517" t="s">
        <v>683</v>
      </c>
      <c r="H104" s="429">
        <v>0</v>
      </c>
      <c r="I104" s="462">
        <v>0</v>
      </c>
      <c r="J104" s="394">
        <f t="shared" si="77"/>
        <v>0</v>
      </c>
      <c r="K104" s="296">
        <f t="shared" si="93"/>
        <v>0</v>
      </c>
      <c r="L104" s="31">
        <f t="shared" ref="L104:O104" si="100">SUM(K104,(K104*$I104))</f>
        <v>0</v>
      </c>
      <c r="M104" s="31">
        <f t="shared" si="100"/>
        <v>0</v>
      </c>
      <c r="N104" s="31">
        <f t="shared" si="100"/>
        <v>0</v>
      </c>
      <c r="O104" s="31">
        <f t="shared" si="100"/>
        <v>0</v>
      </c>
      <c r="P104" s="31">
        <f t="shared" si="79"/>
        <v>0</v>
      </c>
      <c r="Q104" s="393">
        <f t="shared" si="76"/>
        <v>0</v>
      </c>
    </row>
    <row r="105" spans="1:17" ht="14.25" customHeight="1" x14ac:dyDescent="0.25">
      <c r="A105" s="428">
        <v>89</v>
      </c>
      <c r="B105" s="736" t="s">
        <v>681</v>
      </c>
      <c r="C105" s="740" t="s">
        <v>555</v>
      </c>
      <c r="D105" s="738" t="s">
        <v>685</v>
      </c>
      <c r="E105" s="738" t="s">
        <v>686</v>
      </c>
      <c r="F105" s="738" t="s">
        <v>683</v>
      </c>
      <c r="G105" s="517" t="s">
        <v>683</v>
      </c>
      <c r="H105" s="429">
        <v>0</v>
      </c>
      <c r="I105" s="462">
        <v>0</v>
      </c>
      <c r="J105" s="394">
        <f t="shared" si="77"/>
        <v>0</v>
      </c>
      <c r="K105" s="296">
        <f t="shared" si="93"/>
        <v>0</v>
      </c>
      <c r="L105" s="31">
        <f t="shared" ref="L105:O105" si="101">SUM(K105,(K105*$I105))</f>
        <v>0</v>
      </c>
      <c r="M105" s="31">
        <f t="shared" si="101"/>
        <v>0</v>
      </c>
      <c r="N105" s="31">
        <f t="shared" si="101"/>
        <v>0</v>
      </c>
      <c r="O105" s="31">
        <f t="shared" si="101"/>
        <v>0</v>
      </c>
      <c r="P105" s="31">
        <f t="shared" si="79"/>
        <v>0</v>
      </c>
      <c r="Q105" s="393">
        <f t="shared" si="76"/>
        <v>0</v>
      </c>
    </row>
    <row r="106" spans="1:17" ht="14.25" customHeight="1" x14ac:dyDescent="0.25">
      <c r="A106" s="428">
        <v>90</v>
      </c>
      <c r="B106" s="753" t="s">
        <v>687</v>
      </c>
      <c r="C106" s="740" t="s">
        <v>103</v>
      </c>
      <c r="D106" s="738" t="s">
        <v>103</v>
      </c>
      <c r="E106" s="738" t="s">
        <v>103</v>
      </c>
      <c r="F106" s="738" t="s">
        <v>103</v>
      </c>
      <c r="G106" s="517" t="s">
        <v>103</v>
      </c>
      <c r="H106" s="429"/>
      <c r="I106" s="462"/>
      <c r="J106" s="394"/>
      <c r="K106" s="296"/>
      <c r="L106" s="31"/>
      <c r="M106" s="31"/>
      <c r="N106" s="31"/>
      <c r="O106" s="31"/>
      <c r="P106" s="31"/>
      <c r="Q106" s="393"/>
    </row>
    <row r="107" spans="1:17" ht="14.25" customHeight="1" x14ac:dyDescent="0.25">
      <c r="A107" s="428">
        <v>91</v>
      </c>
      <c r="B107" s="753" t="s">
        <v>687</v>
      </c>
      <c r="C107" s="740" t="s">
        <v>103</v>
      </c>
      <c r="D107" s="738" t="s">
        <v>103</v>
      </c>
      <c r="E107" s="738" t="s">
        <v>103</v>
      </c>
      <c r="F107" s="738" t="s">
        <v>103</v>
      </c>
      <c r="G107" s="517" t="s">
        <v>103</v>
      </c>
      <c r="H107" s="429"/>
      <c r="I107" s="462"/>
      <c r="J107" s="394"/>
      <c r="K107" s="296"/>
      <c r="L107" s="31"/>
      <c r="M107" s="31"/>
      <c r="N107" s="31"/>
      <c r="O107" s="31"/>
      <c r="P107" s="31"/>
      <c r="Q107" s="393"/>
    </row>
    <row r="108" spans="1:17" ht="14.25" customHeight="1" x14ac:dyDescent="0.25">
      <c r="A108" s="428">
        <v>92</v>
      </c>
      <c r="B108" s="736" t="s">
        <v>688</v>
      </c>
      <c r="C108" s="740" t="s">
        <v>689</v>
      </c>
      <c r="D108" s="738" t="s">
        <v>550</v>
      </c>
      <c r="E108" s="738" t="s">
        <v>690</v>
      </c>
      <c r="F108" s="738" t="s">
        <v>691</v>
      </c>
      <c r="G108" s="517" t="s">
        <v>692</v>
      </c>
      <c r="H108" s="429">
        <v>0</v>
      </c>
      <c r="I108" s="462">
        <v>0</v>
      </c>
      <c r="J108" s="394">
        <f t="shared" si="77"/>
        <v>0</v>
      </c>
      <c r="K108" s="296">
        <f t="shared" si="93"/>
        <v>0</v>
      </c>
      <c r="L108" s="31">
        <f t="shared" ref="L108:O108" si="102">SUM(K108,(K108*$I108))</f>
        <v>0</v>
      </c>
      <c r="M108" s="31">
        <f t="shared" si="102"/>
        <v>0</v>
      </c>
      <c r="N108" s="31">
        <f t="shared" si="102"/>
        <v>0</v>
      </c>
      <c r="O108" s="31">
        <f t="shared" si="102"/>
        <v>0</v>
      </c>
      <c r="P108" s="31">
        <f t="shared" si="79"/>
        <v>0</v>
      </c>
      <c r="Q108" s="393">
        <f t="shared" si="76"/>
        <v>0</v>
      </c>
    </row>
    <row r="109" spans="1:17" ht="14.25" customHeight="1" x14ac:dyDescent="0.25">
      <c r="A109" s="428">
        <v>93</v>
      </c>
      <c r="B109" s="736" t="s">
        <v>688</v>
      </c>
      <c r="C109" s="740" t="s">
        <v>689</v>
      </c>
      <c r="D109" s="738" t="s">
        <v>553</v>
      </c>
      <c r="E109" s="738" t="s">
        <v>693</v>
      </c>
      <c r="F109" s="738" t="s">
        <v>694</v>
      </c>
      <c r="G109" s="517" t="s">
        <v>694</v>
      </c>
      <c r="H109" s="429">
        <v>0</v>
      </c>
      <c r="I109" s="462">
        <v>0</v>
      </c>
      <c r="J109" s="394">
        <f t="shared" si="77"/>
        <v>0</v>
      </c>
      <c r="K109" s="296">
        <f t="shared" si="93"/>
        <v>0</v>
      </c>
      <c r="L109" s="31">
        <f t="shared" ref="L109:O109" si="103">SUM(K109,(K109*$I109))</f>
        <v>0</v>
      </c>
      <c r="M109" s="31">
        <f t="shared" si="103"/>
        <v>0</v>
      </c>
      <c r="N109" s="31">
        <f t="shared" si="103"/>
        <v>0</v>
      </c>
      <c r="O109" s="31">
        <f t="shared" si="103"/>
        <v>0</v>
      </c>
      <c r="P109" s="31">
        <f t="shared" si="79"/>
        <v>0</v>
      </c>
      <c r="Q109" s="393">
        <f t="shared" si="76"/>
        <v>0</v>
      </c>
    </row>
    <row r="110" spans="1:17" ht="14.25" customHeight="1" x14ac:dyDescent="0.25">
      <c r="A110" s="428">
        <v>94</v>
      </c>
      <c r="B110" s="736" t="s">
        <v>695</v>
      </c>
      <c r="C110" s="740" t="s">
        <v>696</v>
      </c>
      <c r="D110" s="738" t="s">
        <v>550</v>
      </c>
      <c r="E110" s="738" t="s">
        <v>697</v>
      </c>
      <c r="F110" s="738" t="s">
        <v>566</v>
      </c>
      <c r="G110" s="517" t="s">
        <v>592</v>
      </c>
      <c r="H110" s="429">
        <v>0</v>
      </c>
      <c r="I110" s="462">
        <v>0</v>
      </c>
      <c r="J110" s="394">
        <f t="shared" si="77"/>
        <v>0</v>
      </c>
      <c r="K110" s="296">
        <f t="shared" si="93"/>
        <v>0</v>
      </c>
      <c r="L110" s="31">
        <f t="shared" ref="L110:O110" si="104">SUM(K110,(K110*$I110))</f>
        <v>0</v>
      </c>
      <c r="M110" s="31">
        <f t="shared" si="104"/>
        <v>0</v>
      </c>
      <c r="N110" s="31">
        <f t="shared" si="104"/>
        <v>0</v>
      </c>
      <c r="O110" s="31">
        <f t="shared" si="104"/>
        <v>0</v>
      </c>
      <c r="P110" s="31">
        <f t="shared" si="79"/>
        <v>0</v>
      </c>
      <c r="Q110" s="393">
        <f t="shared" si="76"/>
        <v>0</v>
      </c>
    </row>
    <row r="111" spans="1:17" ht="14.25" customHeight="1" x14ac:dyDescent="0.25">
      <c r="A111" s="428">
        <v>95</v>
      </c>
      <c r="B111" s="736" t="s">
        <v>695</v>
      </c>
      <c r="C111" s="740" t="s">
        <v>696</v>
      </c>
      <c r="D111" s="738" t="s">
        <v>553</v>
      </c>
      <c r="E111" s="738" t="s">
        <v>596</v>
      </c>
      <c r="F111" s="738" t="s">
        <v>577</v>
      </c>
      <c r="G111" s="517" t="s">
        <v>577</v>
      </c>
      <c r="H111" s="429">
        <v>0</v>
      </c>
      <c r="I111" s="462">
        <v>0</v>
      </c>
      <c r="J111" s="394">
        <f t="shared" si="77"/>
        <v>0</v>
      </c>
      <c r="K111" s="296">
        <f t="shared" si="93"/>
        <v>0</v>
      </c>
      <c r="L111" s="31">
        <f t="shared" ref="L111:O111" si="105">SUM(K111,(K111*$I111))</f>
        <v>0</v>
      </c>
      <c r="M111" s="31">
        <f t="shared" si="105"/>
        <v>0</v>
      </c>
      <c r="N111" s="31">
        <f t="shared" si="105"/>
        <v>0</v>
      </c>
      <c r="O111" s="31">
        <f t="shared" si="105"/>
        <v>0</v>
      </c>
      <c r="P111" s="31">
        <f t="shared" si="79"/>
        <v>0</v>
      </c>
      <c r="Q111" s="393">
        <f t="shared" si="76"/>
        <v>0</v>
      </c>
    </row>
    <row r="112" spans="1:17" ht="14.25" customHeight="1" x14ac:dyDescent="0.25">
      <c r="A112" s="428">
        <v>96</v>
      </c>
      <c r="B112" s="736" t="s">
        <v>698</v>
      </c>
      <c r="C112" s="740" t="s">
        <v>699</v>
      </c>
      <c r="D112" s="738" t="s">
        <v>550</v>
      </c>
      <c r="E112" s="738" t="s">
        <v>700</v>
      </c>
      <c r="F112" s="738" t="s">
        <v>573</v>
      </c>
      <c r="G112" s="517" t="s">
        <v>573</v>
      </c>
      <c r="H112" s="429">
        <v>0</v>
      </c>
      <c r="I112" s="462">
        <v>0</v>
      </c>
      <c r="J112" s="394">
        <f t="shared" si="77"/>
        <v>0</v>
      </c>
      <c r="K112" s="296">
        <f t="shared" si="93"/>
        <v>0</v>
      </c>
      <c r="L112" s="31">
        <f t="shared" ref="L112:O112" si="106">SUM(K112,(K112*$I112))</f>
        <v>0</v>
      </c>
      <c r="M112" s="31">
        <f t="shared" si="106"/>
        <v>0</v>
      </c>
      <c r="N112" s="31">
        <f t="shared" si="106"/>
        <v>0</v>
      </c>
      <c r="O112" s="31">
        <f t="shared" si="106"/>
        <v>0</v>
      </c>
      <c r="P112" s="31">
        <f t="shared" si="79"/>
        <v>0</v>
      </c>
      <c r="Q112" s="393">
        <f t="shared" si="76"/>
        <v>0</v>
      </c>
    </row>
    <row r="113" spans="1:17" ht="14.25" customHeight="1" x14ac:dyDescent="0.25">
      <c r="A113" s="428">
        <v>97</v>
      </c>
      <c r="B113" s="736" t="s">
        <v>698</v>
      </c>
      <c r="C113" s="740" t="s">
        <v>699</v>
      </c>
      <c r="D113" s="738" t="s">
        <v>553</v>
      </c>
      <c r="E113" s="738" t="s">
        <v>578</v>
      </c>
      <c r="F113" s="738" t="s">
        <v>103</v>
      </c>
      <c r="G113" s="517" t="s">
        <v>103</v>
      </c>
      <c r="H113" s="429">
        <v>0</v>
      </c>
      <c r="I113" s="462">
        <v>0</v>
      </c>
      <c r="J113" s="394">
        <f t="shared" si="77"/>
        <v>0</v>
      </c>
      <c r="K113" s="296">
        <f t="shared" si="93"/>
        <v>0</v>
      </c>
      <c r="L113" s="31">
        <f t="shared" ref="L113:O113" si="107">SUM(K113,(K113*$I113))</f>
        <v>0</v>
      </c>
      <c r="M113" s="31">
        <f t="shared" si="107"/>
        <v>0</v>
      </c>
      <c r="N113" s="31">
        <f t="shared" si="107"/>
        <v>0</v>
      </c>
      <c r="O113" s="31">
        <f t="shared" si="107"/>
        <v>0</v>
      </c>
      <c r="P113" s="31">
        <f t="shared" si="79"/>
        <v>0</v>
      </c>
      <c r="Q113" s="393">
        <f t="shared" si="76"/>
        <v>0</v>
      </c>
    </row>
    <row r="114" spans="1:17" ht="14.25" customHeight="1" x14ac:dyDescent="0.25">
      <c r="A114" s="428">
        <v>98</v>
      </c>
      <c r="B114" s="736" t="s">
        <v>701</v>
      </c>
      <c r="C114" s="740" t="s">
        <v>702</v>
      </c>
      <c r="D114" s="738" t="s">
        <v>550</v>
      </c>
      <c r="E114" s="738" t="s">
        <v>576</v>
      </c>
      <c r="F114" s="738" t="s">
        <v>577</v>
      </c>
      <c r="G114" s="517" t="s">
        <v>577</v>
      </c>
      <c r="H114" s="429">
        <v>0</v>
      </c>
      <c r="I114" s="462">
        <v>0</v>
      </c>
      <c r="J114" s="394">
        <f t="shared" si="77"/>
        <v>0</v>
      </c>
      <c r="K114" s="296">
        <f t="shared" si="93"/>
        <v>0</v>
      </c>
      <c r="L114" s="31">
        <f t="shared" ref="L114:O114" si="108">SUM(K114,(K114*$I114))</f>
        <v>0</v>
      </c>
      <c r="M114" s="31">
        <f t="shared" si="108"/>
        <v>0</v>
      </c>
      <c r="N114" s="31">
        <f t="shared" si="108"/>
        <v>0</v>
      </c>
      <c r="O114" s="31">
        <f t="shared" si="108"/>
        <v>0</v>
      </c>
      <c r="P114" s="31">
        <f t="shared" si="79"/>
        <v>0</v>
      </c>
      <c r="Q114" s="393">
        <f t="shared" si="76"/>
        <v>0</v>
      </c>
    </row>
    <row r="115" spans="1:17" ht="14.25" customHeight="1" x14ac:dyDescent="0.25">
      <c r="A115" s="428">
        <v>99</v>
      </c>
      <c r="B115" s="736" t="s">
        <v>701</v>
      </c>
      <c r="C115" s="740" t="s">
        <v>702</v>
      </c>
      <c r="D115" s="738" t="s">
        <v>553</v>
      </c>
      <c r="E115" s="738" t="s">
        <v>578</v>
      </c>
      <c r="F115" s="738" t="s">
        <v>103</v>
      </c>
      <c r="G115" s="517" t="s">
        <v>103</v>
      </c>
      <c r="H115" s="429">
        <v>0</v>
      </c>
      <c r="I115" s="462">
        <v>0</v>
      </c>
      <c r="J115" s="394">
        <f t="shared" si="77"/>
        <v>0</v>
      </c>
      <c r="K115" s="296">
        <f t="shared" si="93"/>
        <v>0</v>
      </c>
      <c r="L115" s="31">
        <f t="shared" ref="L115:O115" si="109">SUM(K115,(K115*$I115))</f>
        <v>0</v>
      </c>
      <c r="M115" s="31">
        <f t="shared" si="109"/>
        <v>0</v>
      </c>
      <c r="N115" s="31">
        <f t="shared" si="109"/>
        <v>0</v>
      </c>
      <c r="O115" s="31">
        <f t="shared" si="109"/>
        <v>0</v>
      </c>
      <c r="P115" s="31">
        <f t="shared" si="79"/>
        <v>0</v>
      </c>
      <c r="Q115" s="393">
        <f t="shared" si="76"/>
        <v>0</v>
      </c>
    </row>
    <row r="116" spans="1:17" ht="14.25" customHeight="1" x14ac:dyDescent="0.25">
      <c r="A116" s="428">
        <v>100</v>
      </c>
      <c r="B116" s="736" t="s">
        <v>703</v>
      </c>
      <c r="C116" s="740" t="s">
        <v>704</v>
      </c>
      <c r="D116" s="738" t="s">
        <v>550</v>
      </c>
      <c r="E116" s="738" t="s">
        <v>576</v>
      </c>
      <c r="F116" s="738" t="s">
        <v>577</v>
      </c>
      <c r="G116" s="517" t="s">
        <v>577</v>
      </c>
      <c r="H116" s="429">
        <v>0</v>
      </c>
      <c r="I116" s="462">
        <v>0</v>
      </c>
      <c r="J116" s="394">
        <f t="shared" si="77"/>
        <v>0</v>
      </c>
      <c r="K116" s="296">
        <f t="shared" si="93"/>
        <v>0</v>
      </c>
      <c r="L116" s="31">
        <f t="shared" ref="L116:O116" si="110">SUM(K116,(K116*$I116))</f>
        <v>0</v>
      </c>
      <c r="M116" s="31">
        <f t="shared" si="110"/>
        <v>0</v>
      </c>
      <c r="N116" s="31">
        <f t="shared" si="110"/>
        <v>0</v>
      </c>
      <c r="O116" s="31">
        <f t="shared" si="110"/>
        <v>0</v>
      </c>
      <c r="P116" s="31">
        <f t="shared" si="79"/>
        <v>0</v>
      </c>
      <c r="Q116" s="393">
        <f t="shared" si="76"/>
        <v>0</v>
      </c>
    </row>
    <row r="117" spans="1:17" ht="14.25" customHeight="1" x14ac:dyDescent="0.25">
      <c r="A117" s="428">
        <v>101</v>
      </c>
      <c r="B117" s="736" t="s">
        <v>703</v>
      </c>
      <c r="C117" s="740" t="s">
        <v>704</v>
      </c>
      <c r="D117" s="738" t="s">
        <v>553</v>
      </c>
      <c r="E117" s="738" t="s">
        <v>578</v>
      </c>
      <c r="F117" s="738" t="s">
        <v>103</v>
      </c>
      <c r="G117" s="517" t="s">
        <v>103</v>
      </c>
      <c r="H117" s="429">
        <v>0</v>
      </c>
      <c r="I117" s="462">
        <v>0</v>
      </c>
      <c r="J117" s="394">
        <f>$H117*(3/12)</f>
        <v>0</v>
      </c>
      <c r="K117" s="296">
        <f>$H117</f>
        <v>0</v>
      </c>
      <c r="L117" s="31">
        <f>SUM(K117,(K117*$I117))</f>
        <v>0</v>
      </c>
      <c r="M117" s="31">
        <f>SUM(L117,(L117*$I117))</f>
        <v>0</v>
      </c>
      <c r="N117" s="31">
        <f>SUM(M117,(M117*$I117))</f>
        <v>0</v>
      </c>
      <c r="O117" s="31">
        <f>SUM(N117,(N117*$I117))</f>
        <v>0</v>
      </c>
      <c r="P117" s="31">
        <f>SUM(O117,(O117*$I117))*(9/12)</f>
        <v>0</v>
      </c>
      <c r="Q117" s="393">
        <f>SUM(J117:P117)</f>
        <v>0</v>
      </c>
    </row>
    <row r="118" spans="1:17" ht="14.25" customHeight="1" x14ac:dyDescent="0.25">
      <c r="A118" s="428">
        <v>102</v>
      </c>
      <c r="B118" s="736" t="s">
        <v>705</v>
      </c>
      <c r="C118" s="740" t="s">
        <v>704</v>
      </c>
      <c r="D118" s="738" t="s">
        <v>550</v>
      </c>
      <c r="E118" s="738" t="s">
        <v>706</v>
      </c>
      <c r="F118" s="738" t="s">
        <v>583</v>
      </c>
      <c r="G118" s="517" t="s">
        <v>707</v>
      </c>
      <c r="H118" s="429">
        <v>0</v>
      </c>
      <c r="I118" s="462">
        <v>0</v>
      </c>
      <c r="J118" s="394">
        <f t="shared" si="77"/>
        <v>0</v>
      </c>
      <c r="K118" s="296">
        <f t="shared" si="93"/>
        <v>0</v>
      </c>
      <c r="L118" s="31">
        <f t="shared" ref="L118:O118" si="111">SUM(K118,(K118*$I118))</f>
        <v>0</v>
      </c>
      <c r="M118" s="31">
        <f t="shared" si="111"/>
        <v>0</v>
      </c>
      <c r="N118" s="31">
        <f t="shared" si="111"/>
        <v>0</v>
      </c>
      <c r="O118" s="31">
        <f t="shared" si="111"/>
        <v>0</v>
      </c>
      <c r="P118" s="31">
        <f t="shared" si="79"/>
        <v>0</v>
      </c>
      <c r="Q118" s="393">
        <f t="shared" si="76"/>
        <v>0</v>
      </c>
    </row>
    <row r="119" spans="1:17" ht="14.25" customHeight="1" x14ac:dyDescent="0.25">
      <c r="A119" s="428">
        <v>103</v>
      </c>
      <c r="B119" s="736" t="s">
        <v>705</v>
      </c>
      <c r="C119" s="740" t="s">
        <v>704</v>
      </c>
      <c r="D119" s="738" t="s">
        <v>553</v>
      </c>
      <c r="E119" s="738" t="s">
        <v>585</v>
      </c>
      <c r="F119" s="738" t="s">
        <v>586</v>
      </c>
      <c r="G119" s="517" t="s">
        <v>587</v>
      </c>
      <c r="H119" s="429">
        <v>0</v>
      </c>
      <c r="I119" s="462">
        <v>0</v>
      </c>
      <c r="J119" s="394">
        <f>$H119*(3/12)</f>
        <v>0</v>
      </c>
      <c r="K119" s="296">
        <f>$H119</f>
        <v>0</v>
      </c>
      <c r="L119" s="31">
        <f>SUM(K119,(K119*$I119))</f>
        <v>0</v>
      </c>
      <c r="M119" s="31">
        <f>SUM(L119,(L119*$I119))</f>
        <v>0</v>
      </c>
      <c r="N119" s="31">
        <f>SUM(M119,(M119*$I119))</f>
        <v>0</v>
      </c>
      <c r="O119" s="31">
        <f>SUM(N119,(N119*$I119))</f>
        <v>0</v>
      </c>
      <c r="P119" s="31">
        <f>SUM(O119,(O119*$I119))*(9/12)</f>
        <v>0</v>
      </c>
      <c r="Q119" s="393">
        <f>SUM(J119:P119)</f>
        <v>0</v>
      </c>
    </row>
    <row r="120" spans="1:17" ht="14.25" customHeight="1" x14ac:dyDescent="0.25">
      <c r="A120" s="428">
        <v>104</v>
      </c>
      <c r="B120" s="736" t="s">
        <v>708</v>
      </c>
      <c r="C120" s="740" t="s">
        <v>704</v>
      </c>
      <c r="D120" s="738" t="s">
        <v>550</v>
      </c>
      <c r="E120" s="738" t="s">
        <v>576</v>
      </c>
      <c r="F120" s="738" t="s">
        <v>577</v>
      </c>
      <c r="G120" s="517" t="s">
        <v>577</v>
      </c>
      <c r="H120" s="429">
        <v>0</v>
      </c>
      <c r="I120" s="462">
        <v>0</v>
      </c>
      <c r="J120" s="394">
        <f t="shared" si="77"/>
        <v>0</v>
      </c>
      <c r="K120" s="296">
        <f t="shared" si="93"/>
        <v>0</v>
      </c>
      <c r="L120" s="31">
        <f t="shared" ref="L120:O120" si="112">SUM(K120,(K120*$I120))</f>
        <v>0</v>
      </c>
      <c r="M120" s="31">
        <f t="shared" si="112"/>
        <v>0</v>
      </c>
      <c r="N120" s="31">
        <f t="shared" si="112"/>
        <v>0</v>
      </c>
      <c r="O120" s="31">
        <f t="shared" si="112"/>
        <v>0</v>
      </c>
      <c r="P120" s="31">
        <f t="shared" si="79"/>
        <v>0</v>
      </c>
      <c r="Q120" s="393">
        <f t="shared" si="76"/>
        <v>0</v>
      </c>
    </row>
    <row r="121" spans="1:17" ht="14.25" customHeight="1" x14ac:dyDescent="0.25">
      <c r="A121" s="428">
        <v>105</v>
      </c>
      <c r="B121" s="736" t="s">
        <v>708</v>
      </c>
      <c r="C121" s="740" t="s">
        <v>704</v>
      </c>
      <c r="D121" s="738" t="s">
        <v>553</v>
      </c>
      <c r="E121" s="738" t="s">
        <v>585</v>
      </c>
      <c r="F121" s="738" t="s">
        <v>586</v>
      </c>
      <c r="G121" s="517" t="s">
        <v>587</v>
      </c>
      <c r="H121" s="429">
        <v>0</v>
      </c>
      <c r="I121" s="462">
        <v>0</v>
      </c>
      <c r="J121" s="394">
        <f t="shared" si="77"/>
        <v>0</v>
      </c>
      <c r="K121" s="296">
        <f t="shared" si="93"/>
        <v>0</v>
      </c>
      <c r="L121" s="31">
        <f t="shared" ref="L121:O121" si="113">SUM(K121,(K121*$I121))</f>
        <v>0</v>
      </c>
      <c r="M121" s="31">
        <f t="shared" si="113"/>
        <v>0</v>
      </c>
      <c r="N121" s="31">
        <f t="shared" si="113"/>
        <v>0</v>
      </c>
      <c r="O121" s="31">
        <f t="shared" si="113"/>
        <v>0</v>
      </c>
      <c r="P121" s="31">
        <f t="shared" si="79"/>
        <v>0</v>
      </c>
      <c r="Q121" s="393">
        <f t="shared" si="76"/>
        <v>0</v>
      </c>
    </row>
    <row r="122" spans="1:17" ht="14.25" customHeight="1" x14ac:dyDescent="0.25">
      <c r="A122" s="428">
        <v>106</v>
      </c>
      <c r="B122" s="736" t="s">
        <v>709</v>
      </c>
      <c r="C122" s="740" t="s">
        <v>710</v>
      </c>
      <c r="D122" s="738" t="s">
        <v>550</v>
      </c>
      <c r="E122" s="738" t="s">
        <v>589</v>
      </c>
      <c r="F122" s="738" t="s">
        <v>590</v>
      </c>
      <c r="G122" s="517" t="s">
        <v>590</v>
      </c>
      <c r="H122" s="429">
        <v>0</v>
      </c>
      <c r="I122" s="462">
        <v>0</v>
      </c>
      <c r="J122" s="394">
        <f t="shared" si="77"/>
        <v>0</v>
      </c>
      <c r="K122" s="296">
        <f t="shared" si="93"/>
        <v>0</v>
      </c>
      <c r="L122" s="31">
        <f t="shared" ref="L122:O122" si="114">SUM(K122,(K122*$I122))</f>
        <v>0</v>
      </c>
      <c r="M122" s="31">
        <f t="shared" si="114"/>
        <v>0</v>
      </c>
      <c r="N122" s="31">
        <f t="shared" si="114"/>
        <v>0</v>
      </c>
      <c r="O122" s="31">
        <f t="shared" si="114"/>
        <v>0</v>
      </c>
      <c r="P122" s="31">
        <f t="shared" si="79"/>
        <v>0</v>
      </c>
      <c r="Q122" s="393">
        <f t="shared" si="76"/>
        <v>0</v>
      </c>
    </row>
    <row r="123" spans="1:17" ht="14.25" customHeight="1" x14ac:dyDescent="0.25">
      <c r="A123" s="428">
        <v>107</v>
      </c>
      <c r="B123" s="736" t="s">
        <v>709</v>
      </c>
      <c r="C123" s="740" t="s">
        <v>710</v>
      </c>
      <c r="D123" s="738" t="s">
        <v>553</v>
      </c>
      <c r="E123" s="738" t="s">
        <v>711</v>
      </c>
      <c r="F123" s="738" t="s">
        <v>712</v>
      </c>
      <c r="G123" s="517" t="s">
        <v>712</v>
      </c>
      <c r="H123" s="429">
        <v>0</v>
      </c>
      <c r="I123" s="462">
        <v>0</v>
      </c>
      <c r="J123" s="394">
        <f t="shared" si="77"/>
        <v>0</v>
      </c>
      <c r="K123" s="296">
        <f t="shared" si="93"/>
        <v>0</v>
      </c>
      <c r="L123" s="31">
        <f t="shared" ref="L123:O123" si="115">SUM(K123,(K123*$I123))</f>
        <v>0</v>
      </c>
      <c r="M123" s="31">
        <f t="shared" si="115"/>
        <v>0</v>
      </c>
      <c r="N123" s="31">
        <f t="shared" si="115"/>
        <v>0</v>
      </c>
      <c r="O123" s="31">
        <f t="shared" si="115"/>
        <v>0</v>
      </c>
      <c r="P123" s="31">
        <f t="shared" si="79"/>
        <v>0</v>
      </c>
      <c r="Q123" s="393">
        <f t="shared" si="76"/>
        <v>0</v>
      </c>
    </row>
    <row r="124" spans="1:17" ht="14.25" customHeight="1" x14ac:dyDescent="0.25">
      <c r="A124" s="428">
        <v>108</v>
      </c>
      <c r="B124" s="736" t="s">
        <v>713</v>
      </c>
      <c r="C124" s="740" t="s">
        <v>714</v>
      </c>
      <c r="D124" s="738" t="s">
        <v>550</v>
      </c>
      <c r="E124" s="738" t="s">
        <v>572</v>
      </c>
      <c r="F124" s="738" t="s">
        <v>573</v>
      </c>
      <c r="G124" s="517" t="s">
        <v>573</v>
      </c>
      <c r="H124" s="429">
        <v>0</v>
      </c>
      <c r="I124" s="462">
        <v>0</v>
      </c>
      <c r="J124" s="394">
        <f t="shared" si="77"/>
        <v>0</v>
      </c>
      <c r="K124" s="296">
        <f t="shared" si="93"/>
        <v>0</v>
      </c>
      <c r="L124" s="31">
        <f t="shared" ref="L124:O124" si="116">SUM(K124,(K124*$I124))</f>
        <v>0</v>
      </c>
      <c r="M124" s="31">
        <f t="shared" si="116"/>
        <v>0</v>
      </c>
      <c r="N124" s="31">
        <f t="shared" si="116"/>
        <v>0</v>
      </c>
      <c r="O124" s="31">
        <f t="shared" si="116"/>
        <v>0</v>
      </c>
      <c r="P124" s="31">
        <f t="shared" si="79"/>
        <v>0</v>
      </c>
      <c r="Q124" s="393">
        <f t="shared" si="76"/>
        <v>0</v>
      </c>
    </row>
    <row r="125" spans="1:17" ht="14.25" customHeight="1" x14ac:dyDescent="0.25">
      <c r="A125" s="428">
        <v>109</v>
      </c>
      <c r="B125" s="736" t="s">
        <v>713</v>
      </c>
      <c r="C125" s="740" t="s">
        <v>714</v>
      </c>
      <c r="D125" s="738" t="s">
        <v>553</v>
      </c>
      <c r="E125" s="738" t="s">
        <v>578</v>
      </c>
      <c r="F125" s="738" t="s">
        <v>103</v>
      </c>
      <c r="G125" s="517" t="s">
        <v>103</v>
      </c>
      <c r="H125" s="429">
        <v>0</v>
      </c>
      <c r="I125" s="462">
        <v>0</v>
      </c>
      <c r="J125" s="394">
        <f t="shared" si="77"/>
        <v>0</v>
      </c>
      <c r="K125" s="296">
        <f t="shared" si="93"/>
        <v>0</v>
      </c>
      <c r="L125" s="31">
        <f t="shared" ref="L125:O125" si="117">SUM(K125,(K125*$I125))</f>
        <v>0</v>
      </c>
      <c r="M125" s="31">
        <f t="shared" si="117"/>
        <v>0</v>
      </c>
      <c r="N125" s="31">
        <f t="shared" si="117"/>
        <v>0</v>
      </c>
      <c r="O125" s="31">
        <f t="shared" si="117"/>
        <v>0</v>
      </c>
      <c r="P125" s="31">
        <f t="shared" si="79"/>
        <v>0</v>
      </c>
      <c r="Q125" s="393">
        <f t="shared" si="76"/>
        <v>0</v>
      </c>
    </row>
    <row r="126" spans="1:17" ht="14.25" customHeight="1" x14ac:dyDescent="0.25">
      <c r="A126" s="428">
        <v>110</v>
      </c>
      <c r="B126" s="736" t="s">
        <v>715</v>
      </c>
      <c r="C126" s="740" t="s">
        <v>716</v>
      </c>
      <c r="D126" s="738" t="s">
        <v>550</v>
      </c>
      <c r="E126" s="738" t="s">
        <v>576</v>
      </c>
      <c r="F126" s="738" t="s">
        <v>577</v>
      </c>
      <c r="G126" s="517" t="s">
        <v>577</v>
      </c>
      <c r="H126" s="429">
        <v>0</v>
      </c>
      <c r="I126" s="462">
        <v>0</v>
      </c>
      <c r="J126" s="394">
        <f t="shared" si="77"/>
        <v>0</v>
      </c>
      <c r="K126" s="296">
        <f t="shared" si="93"/>
        <v>0</v>
      </c>
      <c r="L126" s="31">
        <f t="shared" ref="L126:O126" si="118">SUM(K126,(K126*$I126))</f>
        <v>0</v>
      </c>
      <c r="M126" s="31">
        <f t="shared" si="118"/>
        <v>0</v>
      </c>
      <c r="N126" s="31">
        <f t="shared" si="118"/>
        <v>0</v>
      </c>
      <c r="O126" s="31">
        <f t="shared" si="118"/>
        <v>0</v>
      </c>
      <c r="P126" s="31">
        <f t="shared" si="79"/>
        <v>0</v>
      </c>
      <c r="Q126" s="393">
        <f t="shared" si="76"/>
        <v>0</v>
      </c>
    </row>
    <row r="127" spans="1:17" ht="14.25" customHeight="1" x14ac:dyDescent="0.25">
      <c r="A127" s="428">
        <v>111</v>
      </c>
      <c r="B127" s="736" t="s">
        <v>715</v>
      </c>
      <c r="C127" s="740" t="s">
        <v>716</v>
      </c>
      <c r="D127" s="738" t="s">
        <v>553</v>
      </c>
      <c r="E127" s="738" t="s">
        <v>578</v>
      </c>
      <c r="F127" s="738" t="s">
        <v>103</v>
      </c>
      <c r="G127" s="517" t="s">
        <v>103</v>
      </c>
      <c r="H127" s="429">
        <v>0</v>
      </c>
      <c r="I127" s="462">
        <v>0</v>
      </c>
      <c r="J127" s="394">
        <f t="shared" si="77"/>
        <v>0</v>
      </c>
      <c r="K127" s="296">
        <f t="shared" si="93"/>
        <v>0</v>
      </c>
      <c r="L127" s="31">
        <f t="shared" ref="L127:O127" si="119">SUM(K127,(K127*$I127))</f>
        <v>0</v>
      </c>
      <c r="M127" s="31">
        <f t="shared" si="119"/>
        <v>0</v>
      </c>
      <c r="N127" s="31">
        <f t="shared" si="119"/>
        <v>0</v>
      </c>
      <c r="O127" s="31">
        <f t="shared" si="119"/>
        <v>0</v>
      </c>
      <c r="P127" s="31">
        <f t="shared" si="79"/>
        <v>0</v>
      </c>
      <c r="Q127" s="393">
        <f t="shared" si="76"/>
        <v>0</v>
      </c>
    </row>
    <row r="128" spans="1:17" ht="14.25" customHeight="1" x14ac:dyDescent="0.25">
      <c r="A128" s="428">
        <v>112</v>
      </c>
      <c r="B128" s="736" t="s">
        <v>717</v>
      </c>
      <c r="C128" s="740" t="s">
        <v>716</v>
      </c>
      <c r="D128" s="738" t="s">
        <v>550</v>
      </c>
      <c r="E128" s="738" t="s">
        <v>718</v>
      </c>
      <c r="F128" s="738" t="s">
        <v>629</v>
      </c>
      <c r="G128" s="517" t="s">
        <v>629</v>
      </c>
      <c r="H128" s="429">
        <v>0</v>
      </c>
      <c r="I128" s="462">
        <v>0</v>
      </c>
      <c r="J128" s="394">
        <f t="shared" si="77"/>
        <v>0</v>
      </c>
      <c r="K128" s="296">
        <f t="shared" si="93"/>
        <v>0</v>
      </c>
      <c r="L128" s="31">
        <f t="shared" ref="L128:O128" si="120">SUM(K128,(K128*$I128))</f>
        <v>0</v>
      </c>
      <c r="M128" s="31">
        <f t="shared" si="120"/>
        <v>0</v>
      </c>
      <c r="N128" s="31">
        <f t="shared" si="120"/>
        <v>0</v>
      </c>
      <c r="O128" s="31">
        <f t="shared" si="120"/>
        <v>0</v>
      </c>
      <c r="P128" s="31">
        <f t="shared" si="79"/>
        <v>0</v>
      </c>
      <c r="Q128" s="393">
        <f t="shared" si="76"/>
        <v>0</v>
      </c>
    </row>
    <row r="129" spans="1:17" ht="14.25" customHeight="1" x14ac:dyDescent="0.25">
      <c r="A129" s="428">
        <v>113</v>
      </c>
      <c r="B129" s="736" t="s">
        <v>717</v>
      </c>
      <c r="C129" s="740" t="s">
        <v>716</v>
      </c>
      <c r="D129" s="738" t="s">
        <v>553</v>
      </c>
      <c r="E129" s="738" t="s">
        <v>578</v>
      </c>
      <c r="F129" s="738" t="s">
        <v>103</v>
      </c>
      <c r="G129" s="517" t="s">
        <v>103</v>
      </c>
      <c r="H129" s="429">
        <v>0</v>
      </c>
      <c r="I129" s="462">
        <v>0</v>
      </c>
      <c r="J129" s="394">
        <f>$H129*(3/12)</f>
        <v>0</v>
      </c>
      <c r="K129" s="296">
        <f>$H129</f>
        <v>0</v>
      </c>
      <c r="L129" s="31">
        <f>SUM(K129,(K129*$I129))</f>
        <v>0</v>
      </c>
      <c r="M129" s="31">
        <f>SUM(L129,(L129*$I129))</f>
        <v>0</v>
      </c>
      <c r="N129" s="31">
        <f>SUM(M129,(M129*$I129))</f>
        <v>0</v>
      </c>
      <c r="O129" s="31">
        <f>SUM(N129,(N129*$I129))</f>
        <v>0</v>
      </c>
      <c r="P129" s="31">
        <f>SUM(O129,(O129*$I129))*(9/12)</f>
        <v>0</v>
      </c>
      <c r="Q129" s="393">
        <f>SUM(J129:P129)</f>
        <v>0</v>
      </c>
    </row>
    <row r="130" spans="1:17" ht="14.25" customHeight="1" x14ac:dyDescent="0.25">
      <c r="A130" s="428">
        <v>114</v>
      </c>
      <c r="B130" s="736" t="s">
        <v>719</v>
      </c>
      <c r="C130" s="740" t="s">
        <v>716</v>
      </c>
      <c r="D130" s="738" t="s">
        <v>550</v>
      </c>
      <c r="E130" s="738" t="s">
        <v>718</v>
      </c>
      <c r="F130" s="738" t="s">
        <v>629</v>
      </c>
      <c r="G130" s="517" t="s">
        <v>629</v>
      </c>
      <c r="H130" s="429">
        <v>0</v>
      </c>
      <c r="I130" s="462">
        <v>0</v>
      </c>
      <c r="J130" s="394">
        <f t="shared" si="77"/>
        <v>0</v>
      </c>
      <c r="K130" s="296">
        <f t="shared" si="93"/>
        <v>0</v>
      </c>
      <c r="L130" s="31">
        <f t="shared" ref="L130:O130" si="121">SUM(K130,(K130*$I130))</f>
        <v>0</v>
      </c>
      <c r="M130" s="31">
        <f t="shared" si="121"/>
        <v>0</v>
      </c>
      <c r="N130" s="31">
        <f t="shared" si="121"/>
        <v>0</v>
      </c>
      <c r="O130" s="31">
        <f t="shared" si="121"/>
        <v>0</v>
      </c>
      <c r="P130" s="31">
        <f t="shared" si="79"/>
        <v>0</v>
      </c>
      <c r="Q130" s="393">
        <f t="shared" si="76"/>
        <v>0</v>
      </c>
    </row>
    <row r="131" spans="1:17" ht="14.25" customHeight="1" x14ac:dyDescent="0.25">
      <c r="A131" s="428">
        <v>115</v>
      </c>
      <c r="B131" s="736" t="s">
        <v>719</v>
      </c>
      <c r="C131" s="740" t="s">
        <v>716</v>
      </c>
      <c r="D131" s="738" t="s">
        <v>553</v>
      </c>
      <c r="E131" s="738" t="s">
        <v>578</v>
      </c>
      <c r="F131" s="738" t="s">
        <v>103</v>
      </c>
      <c r="G131" s="517" t="s">
        <v>103</v>
      </c>
      <c r="H131" s="429">
        <v>0</v>
      </c>
      <c r="I131" s="462">
        <v>0</v>
      </c>
      <c r="J131" s="394">
        <f t="shared" si="77"/>
        <v>0</v>
      </c>
      <c r="K131" s="296">
        <f t="shared" si="93"/>
        <v>0</v>
      </c>
      <c r="L131" s="31">
        <f t="shared" ref="L131:O131" si="122">SUM(K131,(K131*$I131))</f>
        <v>0</v>
      </c>
      <c r="M131" s="31">
        <f t="shared" si="122"/>
        <v>0</v>
      </c>
      <c r="N131" s="31">
        <f t="shared" si="122"/>
        <v>0</v>
      </c>
      <c r="O131" s="31">
        <f t="shared" si="122"/>
        <v>0</v>
      </c>
      <c r="P131" s="31">
        <f t="shared" si="79"/>
        <v>0</v>
      </c>
      <c r="Q131" s="393">
        <f t="shared" si="76"/>
        <v>0</v>
      </c>
    </row>
    <row r="132" spans="1:17" ht="14.25" customHeight="1" x14ac:dyDescent="0.25">
      <c r="A132" s="428">
        <v>116</v>
      </c>
      <c r="B132" s="736" t="s">
        <v>720</v>
      </c>
      <c r="C132" s="740" t="s">
        <v>716</v>
      </c>
      <c r="D132" s="738" t="s">
        <v>550</v>
      </c>
      <c r="E132" s="738" t="s">
        <v>721</v>
      </c>
      <c r="F132" s="738" t="s">
        <v>583</v>
      </c>
      <c r="G132" s="517" t="s">
        <v>583</v>
      </c>
      <c r="H132" s="429">
        <v>0</v>
      </c>
      <c r="I132" s="462">
        <v>0</v>
      </c>
      <c r="J132" s="394">
        <f t="shared" si="77"/>
        <v>0</v>
      </c>
      <c r="K132" s="296">
        <f t="shared" si="93"/>
        <v>0</v>
      </c>
      <c r="L132" s="31">
        <f t="shared" ref="L132:O132" si="123">SUM(K132,(K132*$I132))</f>
        <v>0</v>
      </c>
      <c r="M132" s="31">
        <f t="shared" si="123"/>
        <v>0</v>
      </c>
      <c r="N132" s="31">
        <f t="shared" si="123"/>
        <v>0</v>
      </c>
      <c r="O132" s="31">
        <f t="shared" si="123"/>
        <v>0</v>
      </c>
      <c r="P132" s="31">
        <f t="shared" si="79"/>
        <v>0</v>
      </c>
      <c r="Q132" s="393">
        <f t="shared" si="76"/>
        <v>0</v>
      </c>
    </row>
    <row r="133" spans="1:17" ht="14.25" customHeight="1" x14ac:dyDescent="0.25">
      <c r="A133" s="428">
        <v>117</v>
      </c>
      <c r="B133" s="736" t="s">
        <v>720</v>
      </c>
      <c r="C133" s="740" t="s">
        <v>716</v>
      </c>
      <c r="D133" s="738" t="s">
        <v>553</v>
      </c>
      <c r="E133" s="738" t="s">
        <v>578</v>
      </c>
      <c r="F133" s="738" t="s">
        <v>103</v>
      </c>
      <c r="G133" s="517" t="s">
        <v>103</v>
      </c>
      <c r="H133" s="429">
        <v>0</v>
      </c>
      <c r="I133" s="462">
        <v>0</v>
      </c>
      <c r="J133" s="394">
        <f t="shared" si="77"/>
        <v>0</v>
      </c>
      <c r="K133" s="296">
        <f t="shared" si="93"/>
        <v>0</v>
      </c>
      <c r="L133" s="31">
        <f t="shared" ref="L133:O133" si="124">SUM(K133,(K133*$I133))</f>
        <v>0</v>
      </c>
      <c r="M133" s="31">
        <f t="shared" si="124"/>
        <v>0</v>
      </c>
      <c r="N133" s="31">
        <f t="shared" si="124"/>
        <v>0</v>
      </c>
      <c r="O133" s="31">
        <f t="shared" si="124"/>
        <v>0</v>
      </c>
      <c r="P133" s="31">
        <f t="shared" si="79"/>
        <v>0</v>
      </c>
      <c r="Q133" s="393">
        <f t="shared" si="76"/>
        <v>0</v>
      </c>
    </row>
    <row r="134" spans="1:17" ht="14.25" customHeight="1" x14ac:dyDescent="0.25">
      <c r="A134" s="428">
        <v>118</v>
      </c>
      <c r="B134" s="736" t="s">
        <v>722</v>
      </c>
      <c r="C134" s="740" t="s">
        <v>723</v>
      </c>
      <c r="D134" s="738" t="s">
        <v>550</v>
      </c>
      <c r="E134" s="738" t="s">
        <v>637</v>
      </c>
      <c r="F134" s="738" t="s">
        <v>590</v>
      </c>
      <c r="G134" s="517" t="s">
        <v>590</v>
      </c>
      <c r="H134" s="429">
        <v>0</v>
      </c>
      <c r="I134" s="462">
        <v>0</v>
      </c>
      <c r="J134" s="394">
        <f t="shared" si="77"/>
        <v>0</v>
      </c>
      <c r="K134" s="296">
        <f t="shared" si="93"/>
        <v>0</v>
      </c>
      <c r="L134" s="31">
        <f t="shared" ref="L134:O134" si="125">SUM(K134,(K134*$I134))</f>
        <v>0</v>
      </c>
      <c r="M134" s="31">
        <f t="shared" si="125"/>
        <v>0</v>
      </c>
      <c r="N134" s="31">
        <f t="shared" si="125"/>
        <v>0</v>
      </c>
      <c r="O134" s="31">
        <f t="shared" si="125"/>
        <v>0</v>
      </c>
      <c r="P134" s="31">
        <f t="shared" si="79"/>
        <v>0</v>
      </c>
      <c r="Q134" s="393">
        <f t="shared" si="76"/>
        <v>0</v>
      </c>
    </row>
    <row r="135" spans="1:17" ht="14.25" customHeight="1" x14ac:dyDescent="0.25">
      <c r="A135" s="428">
        <v>119</v>
      </c>
      <c r="B135" s="736" t="s">
        <v>722</v>
      </c>
      <c r="C135" s="740" t="s">
        <v>723</v>
      </c>
      <c r="D135" s="738" t="s">
        <v>553</v>
      </c>
      <c r="E135" s="738" t="s">
        <v>724</v>
      </c>
      <c r="F135" s="738" t="s">
        <v>593</v>
      </c>
      <c r="G135" s="517" t="s">
        <v>592</v>
      </c>
      <c r="H135" s="429">
        <v>0</v>
      </c>
      <c r="I135" s="462">
        <v>0</v>
      </c>
      <c r="J135" s="394">
        <f>$H135*(3/12)</f>
        <v>0</v>
      </c>
      <c r="K135" s="296">
        <f>$H135</f>
        <v>0</v>
      </c>
      <c r="L135" s="31">
        <f>SUM(K135,(K135*$I135))</f>
        <v>0</v>
      </c>
      <c r="M135" s="31">
        <f>SUM(L135,(L135*$I135))</f>
        <v>0</v>
      </c>
      <c r="N135" s="31">
        <f>SUM(M135,(M135*$I135))</f>
        <v>0</v>
      </c>
      <c r="O135" s="31">
        <f>SUM(N135,(N135*$I135))</f>
        <v>0</v>
      </c>
      <c r="P135" s="31">
        <f>SUM(O135,(O135*$I135))*(9/12)</f>
        <v>0</v>
      </c>
      <c r="Q135" s="393">
        <f>SUM(J135:P135)</f>
        <v>0</v>
      </c>
    </row>
    <row r="136" spans="1:17" ht="14.25" customHeight="1" x14ac:dyDescent="0.25">
      <c r="A136" s="428">
        <v>120</v>
      </c>
      <c r="B136" s="736" t="s">
        <v>725</v>
      </c>
      <c r="C136" s="740" t="s">
        <v>723</v>
      </c>
      <c r="D136" s="738" t="s">
        <v>550</v>
      </c>
      <c r="E136" s="738" t="s">
        <v>726</v>
      </c>
      <c r="F136" s="738" t="s">
        <v>592</v>
      </c>
      <c r="G136" s="517" t="s">
        <v>592</v>
      </c>
      <c r="H136" s="429">
        <v>0</v>
      </c>
      <c r="I136" s="462">
        <v>0</v>
      </c>
      <c r="J136" s="394">
        <f t="shared" si="77"/>
        <v>0</v>
      </c>
      <c r="K136" s="296">
        <f t="shared" si="93"/>
        <v>0</v>
      </c>
      <c r="L136" s="31">
        <f t="shared" ref="L136:O136" si="126">SUM(K136,(K136*$I136))</f>
        <v>0</v>
      </c>
      <c r="M136" s="31">
        <f t="shared" si="126"/>
        <v>0</v>
      </c>
      <c r="N136" s="31">
        <f t="shared" si="126"/>
        <v>0</v>
      </c>
      <c r="O136" s="31">
        <f t="shared" si="126"/>
        <v>0</v>
      </c>
      <c r="P136" s="31">
        <f t="shared" si="79"/>
        <v>0</v>
      </c>
      <c r="Q136" s="393">
        <f t="shared" si="76"/>
        <v>0</v>
      </c>
    </row>
    <row r="137" spans="1:17" ht="14.25" customHeight="1" x14ac:dyDescent="0.25">
      <c r="A137" s="428">
        <v>121</v>
      </c>
      <c r="B137" s="736" t="s">
        <v>725</v>
      </c>
      <c r="C137" s="740" t="s">
        <v>723</v>
      </c>
      <c r="D137" s="738" t="s">
        <v>553</v>
      </c>
      <c r="E137" s="738" t="s">
        <v>585</v>
      </c>
      <c r="F137" s="738" t="s">
        <v>586</v>
      </c>
      <c r="G137" s="517" t="s">
        <v>587</v>
      </c>
      <c r="H137" s="429">
        <v>0</v>
      </c>
      <c r="I137" s="462">
        <v>0</v>
      </c>
      <c r="J137" s="394">
        <f t="shared" si="77"/>
        <v>0</v>
      </c>
      <c r="K137" s="296">
        <f t="shared" si="93"/>
        <v>0</v>
      </c>
      <c r="L137" s="31">
        <f t="shared" ref="L137:O137" si="127">SUM(K137,(K137*$I137))</f>
        <v>0</v>
      </c>
      <c r="M137" s="31">
        <f t="shared" si="127"/>
        <v>0</v>
      </c>
      <c r="N137" s="31">
        <f t="shared" si="127"/>
        <v>0</v>
      </c>
      <c r="O137" s="31">
        <f t="shared" si="127"/>
        <v>0</v>
      </c>
      <c r="P137" s="31">
        <f t="shared" si="79"/>
        <v>0</v>
      </c>
      <c r="Q137" s="393">
        <f t="shared" si="76"/>
        <v>0</v>
      </c>
    </row>
    <row r="138" spans="1:17" ht="14.25" customHeight="1" x14ac:dyDescent="0.25">
      <c r="A138" s="428">
        <v>122</v>
      </c>
      <c r="B138" s="736" t="s">
        <v>727</v>
      </c>
      <c r="C138" s="740" t="s">
        <v>728</v>
      </c>
      <c r="D138" s="738" t="s">
        <v>550</v>
      </c>
      <c r="E138" s="738" t="s">
        <v>729</v>
      </c>
      <c r="F138" s="738" t="s">
        <v>587</v>
      </c>
      <c r="G138" s="517" t="s">
        <v>586</v>
      </c>
      <c r="H138" s="429">
        <v>0</v>
      </c>
      <c r="I138" s="462">
        <v>0</v>
      </c>
      <c r="J138" s="394">
        <f t="shared" si="77"/>
        <v>0</v>
      </c>
      <c r="K138" s="296">
        <f t="shared" si="93"/>
        <v>0</v>
      </c>
      <c r="L138" s="31">
        <f t="shared" ref="L138:O138" si="128">SUM(K138,(K138*$I138))</f>
        <v>0</v>
      </c>
      <c r="M138" s="31">
        <f t="shared" si="128"/>
        <v>0</v>
      </c>
      <c r="N138" s="31">
        <f t="shared" si="128"/>
        <v>0</v>
      </c>
      <c r="O138" s="31">
        <f t="shared" si="128"/>
        <v>0</v>
      </c>
      <c r="P138" s="31">
        <f t="shared" si="79"/>
        <v>0</v>
      </c>
      <c r="Q138" s="393">
        <f t="shared" si="76"/>
        <v>0</v>
      </c>
    </row>
    <row r="139" spans="1:17" ht="14.25" customHeight="1" x14ac:dyDescent="0.25">
      <c r="A139" s="428">
        <v>123</v>
      </c>
      <c r="B139" s="736" t="s">
        <v>727</v>
      </c>
      <c r="C139" s="740" t="s">
        <v>728</v>
      </c>
      <c r="D139" s="738" t="s">
        <v>553</v>
      </c>
      <c r="E139" s="738" t="s">
        <v>578</v>
      </c>
      <c r="F139" s="738" t="s">
        <v>103</v>
      </c>
      <c r="G139" s="517" t="s">
        <v>103</v>
      </c>
      <c r="H139" s="429">
        <v>0</v>
      </c>
      <c r="I139" s="462">
        <v>0</v>
      </c>
      <c r="J139" s="394">
        <f t="shared" si="77"/>
        <v>0</v>
      </c>
      <c r="K139" s="296">
        <f t="shared" si="93"/>
        <v>0</v>
      </c>
      <c r="L139" s="31">
        <f t="shared" ref="L139:O139" si="129">SUM(K139,(K139*$I139))</f>
        <v>0</v>
      </c>
      <c r="M139" s="31">
        <f t="shared" si="129"/>
        <v>0</v>
      </c>
      <c r="N139" s="31">
        <f t="shared" si="129"/>
        <v>0</v>
      </c>
      <c r="O139" s="31">
        <f t="shared" si="129"/>
        <v>0</v>
      </c>
      <c r="P139" s="31">
        <f t="shared" si="79"/>
        <v>0</v>
      </c>
      <c r="Q139" s="393">
        <f t="shared" si="76"/>
        <v>0</v>
      </c>
    </row>
    <row r="140" spans="1:17" ht="14.25" customHeight="1" x14ac:dyDescent="0.25">
      <c r="A140" s="428">
        <v>124</v>
      </c>
      <c r="B140" s="736" t="s">
        <v>730</v>
      </c>
      <c r="C140" s="740" t="s">
        <v>731</v>
      </c>
      <c r="D140" s="738" t="s">
        <v>550</v>
      </c>
      <c r="E140" s="738" t="s">
        <v>576</v>
      </c>
      <c r="F140" s="738" t="s">
        <v>577</v>
      </c>
      <c r="G140" s="517" t="s">
        <v>577</v>
      </c>
      <c r="H140" s="429">
        <v>0</v>
      </c>
      <c r="I140" s="462">
        <v>0</v>
      </c>
      <c r="J140" s="394">
        <f t="shared" si="77"/>
        <v>0</v>
      </c>
      <c r="K140" s="296">
        <f t="shared" si="93"/>
        <v>0</v>
      </c>
      <c r="L140" s="31">
        <f t="shared" ref="L140:O140" si="130">SUM(K140,(K140*$I140))</f>
        <v>0</v>
      </c>
      <c r="M140" s="31">
        <f t="shared" si="130"/>
        <v>0</v>
      </c>
      <c r="N140" s="31">
        <f t="shared" si="130"/>
        <v>0</v>
      </c>
      <c r="O140" s="31">
        <f t="shared" si="130"/>
        <v>0</v>
      </c>
      <c r="P140" s="31">
        <f t="shared" si="79"/>
        <v>0</v>
      </c>
      <c r="Q140" s="393">
        <f t="shared" si="76"/>
        <v>0</v>
      </c>
    </row>
    <row r="141" spans="1:17" ht="14.25" customHeight="1" x14ac:dyDescent="0.25">
      <c r="A141" s="428">
        <v>125</v>
      </c>
      <c r="B141" s="736" t="s">
        <v>730</v>
      </c>
      <c r="C141" s="740" t="s">
        <v>731</v>
      </c>
      <c r="D141" s="738" t="s">
        <v>553</v>
      </c>
      <c r="E141" s="738" t="s">
        <v>585</v>
      </c>
      <c r="F141" s="738" t="s">
        <v>586</v>
      </c>
      <c r="G141" s="517" t="s">
        <v>587</v>
      </c>
      <c r="H141" s="429">
        <v>0</v>
      </c>
      <c r="I141" s="462">
        <v>0</v>
      </c>
      <c r="J141" s="394">
        <f t="shared" si="77"/>
        <v>0</v>
      </c>
      <c r="K141" s="296">
        <f t="shared" si="93"/>
        <v>0</v>
      </c>
      <c r="L141" s="31">
        <f t="shared" ref="L141:O141" si="131">SUM(K141,(K141*$I141))</f>
        <v>0</v>
      </c>
      <c r="M141" s="31">
        <f t="shared" si="131"/>
        <v>0</v>
      </c>
      <c r="N141" s="31">
        <f t="shared" si="131"/>
        <v>0</v>
      </c>
      <c r="O141" s="31">
        <f t="shared" si="131"/>
        <v>0</v>
      </c>
      <c r="P141" s="31">
        <f t="shared" si="79"/>
        <v>0</v>
      </c>
      <c r="Q141" s="393">
        <f t="shared" si="76"/>
        <v>0</v>
      </c>
    </row>
    <row r="142" spans="1:17" ht="14.25" customHeight="1" x14ac:dyDescent="0.25">
      <c r="A142" s="428">
        <v>126</v>
      </c>
      <c r="B142" s="736" t="s">
        <v>732</v>
      </c>
      <c r="C142" s="740" t="s">
        <v>733</v>
      </c>
      <c r="D142" s="738" t="s">
        <v>550</v>
      </c>
      <c r="E142" s="738" t="s">
        <v>734</v>
      </c>
      <c r="F142" s="738" t="s">
        <v>552</v>
      </c>
      <c r="G142" s="517" t="s">
        <v>552</v>
      </c>
      <c r="H142" s="429">
        <v>0</v>
      </c>
      <c r="I142" s="462">
        <v>0</v>
      </c>
      <c r="J142" s="394">
        <f t="shared" si="77"/>
        <v>0</v>
      </c>
      <c r="K142" s="296">
        <f t="shared" si="93"/>
        <v>0</v>
      </c>
      <c r="L142" s="31">
        <f t="shared" ref="L142:O142" si="132">SUM(K142,(K142*$I142))</f>
        <v>0</v>
      </c>
      <c r="M142" s="31">
        <f t="shared" si="132"/>
        <v>0</v>
      </c>
      <c r="N142" s="31">
        <f t="shared" si="132"/>
        <v>0</v>
      </c>
      <c r="O142" s="31">
        <f t="shared" si="132"/>
        <v>0</v>
      </c>
      <c r="P142" s="31">
        <f t="shared" si="79"/>
        <v>0</v>
      </c>
      <c r="Q142" s="393">
        <f t="shared" si="76"/>
        <v>0</v>
      </c>
    </row>
    <row r="143" spans="1:17" ht="14.25" customHeight="1" x14ac:dyDescent="0.25">
      <c r="A143" s="428">
        <v>127</v>
      </c>
      <c r="B143" s="736" t="s">
        <v>732</v>
      </c>
      <c r="C143" s="740" t="s">
        <v>733</v>
      </c>
      <c r="D143" s="738" t="s">
        <v>553</v>
      </c>
      <c r="E143" s="738" t="s">
        <v>735</v>
      </c>
      <c r="F143" s="738" t="s">
        <v>566</v>
      </c>
      <c r="G143" s="517" t="s">
        <v>566</v>
      </c>
      <c r="H143" s="429">
        <v>0</v>
      </c>
      <c r="I143" s="462">
        <v>0</v>
      </c>
      <c r="J143" s="394">
        <f t="shared" si="77"/>
        <v>0</v>
      </c>
      <c r="K143" s="296">
        <f t="shared" si="93"/>
        <v>0</v>
      </c>
      <c r="L143" s="31">
        <f t="shared" ref="L143:O143" si="133">SUM(K143,(K143*$I143))</f>
        <v>0</v>
      </c>
      <c r="M143" s="31">
        <f t="shared" si="133"/>
        <v>0</v>
      </c>
      <c r="N143" s="31">
        <f t="shared" si="133"/>
        <v>0</v>
      </c>
      <c r="O143" s="31">
        <f t="shared" si="133"/>
        <v>0</v>
      </c>
      <c r="P143" s="31">
        <f t="shared" si="79"/>
        <v>0</v>
      </c>
      <c r="Q143" s="393">
        <f t="shared" ref="Q143:Q204" si="134">SUM(J143:P143)</f>
        <v>0</v>
      </c>
    </row>
    <row r="144" spans="1:17" ht="14.25" customHeight="1" x14ac:dyDescent="0.25">
      <c r="A144" s="428">
        <v>128</v>
      </c>
      <c r="B144" s="736" t="s">
        <v>736</v>
      </c>
      <c r="C144" s="740" t="s">
        <v>549</v>
      </c>
      <c r="D144" s="738" t="s">
        <v>550</v>
      </c>
      <c r="E144" s="738" t="s">
        <v>737</v>
      </c>
      <c r="F144" s="738" t="s">
        <v>590</v>
      </c>
      <c r="G144" s="517" t="s">
        <v>590</v>
      </c>
      <c r="H144" s="429">
        <v>0</v>
      </c>
      <c r="I144" s="462">
        <v>0</v>
      </c>
      <c r="J144" s="394">
        <f t="shared" ref="J144:J205" si="135">$H144*(3/12)</f>
        <v>0</v>
      </c>
      <c r="K144" s="296">
        <f t="shared" si="93"/>
        <v>0</v>
      </c>
      <c r="L144" s="31">
        <f t="shared" ref="L144:O144" si="136">SUM(K144,(K144*$I144))</f>
        <v>0</v>
      </c>
      <c r="M144" s="31">
        <f t="shared" si="136"/>
        <v>0</v>
      </c>
      <c r="N144" s="31">
        <f t="shared" si="136"/>
        <v>0</v>
      </c>
      <c r="O144" s="31">
        <f t="shared" si="136"/>
        <v>0</v>
      </c>
      <c r="P144" s="31">
        <f t="shared" ref="P144:P205" si="137">SUM(O144,(O144*$I144))*(9/12)</f>
        <v>0</v>
      </c>
      <c r="Q144" s="393">
        <f t="shared" si="134"/>
        <v>0</v>
      </c>
    </row>
    <row r="145" spans="1:17" ht="14.25" customHeight="1" x14ac:dyDescent="0.25">
      <c r="A145" s="428">
        <v>129</v>
      </c>
      <c r="B145" s="736" t="s">
        <v>736</v>
      </c>
      <c r="C145" s="740" t="s">
        <v>549</v>
      </c>
      <c r="D145" s="738" t="s">
        <v>553</v>
      </c>
      <c r="E145" s="738" t="s">
        <v>738</v>
      </c>
      <c r="F145" s="738" t="s">
        <v>590</v>
      </c>
      <c r="G145" s="517" t="s">
        <v>590</v>
      </c>
      <c r="H145" s="429">
        <v>0</v>
      </c>
      <c r="I145" s="462">
        <v>0</v>
      </c>
      <c r="J145" s="394">
        <f t="shared" si="135"/>
        <v>0</v>
      </c>
      <c r="K145" s="296">
        <f t="shared" si="93"/>
        <v>0</v>
      </c>
      <c r="L145" s="31">
        <f t="shared" ref="L145:O145" si="138">SUM(K145,(K145*$I145))</f>
        <v>0</v>
      </c>
      <c r="M145" s="31">
        <f t="shared" si="138"/>
        <v>0</v>
      </c>
      <c r="N145" s="31">
        <f t="shared" si="138"/>
        <v>0</v>
      </c>
      <c r="O145" s="31">
        <f t="shared" si="138"/>
        <v>0</v>
      </c>
      <c r="P145" s="31">
        <f t="shared" si="137"/>
        <v>0</v>
      </c>
      <c r="Q145" s="393">
        <f t="shared" si="134"/>
        <v>0</v>
      </c>
    </row>
    <row r="146" spans="1:17" ht="14.25" customHeight="1" x14ac:dyDescent="0.25">
      <c r="A146" s="428">
        <v>130</v>
      </c>
      <c r="B146" s="736" t="s">
        <v>739</v>
      </c>
      <c r="C146" s="740" t="s">
        <v>740</v>
      </c>
      <c r="D146" s="738" t="s">
        <v>550</v>
      </c>
      <c r="E146" s="738" t="s">
        <v>700</v>
      </c>
      <c r="F146" s="738" t="s">
        <v>573</v>
      </c>
      <c r="G146" s="517" t="s">
        <v>741</v>
      </c>
      <c r="H146" s="429">
        <v>0</v>
      </c>
      <c r="I146" s="462">
        <v>0</v>
      </c>
      <c r="J146" s="394">
        <f t="shared" si="135"/>
        <v>0</v>
      </c>
      <c r="K146" s="296">
        <f t="shared" si="93"/>
        <v>0</v>
      </c>
      <c r="L146" s="31">
        <f t="shared" ref="L146:O146" si="139">SUM(K146,(K146*$I146))</f>
        <v>0</v>
      </c>
      <c r="M146" s="31">
        <f t="shared" si="139"/>
        <v>0</v>
      </c>
      <c r="N146" s="31">
        <f t="shared" si="139"/>
        <v>0</v>
      </c>
      <c r="O146" s="31">
        <f t="shared" si="139"/>
        <v>0</v>
      </c>
      <c r="P146" s="31">
        <f t="shared" si="137"/>
        <v>0</v>
      </c>
      <c r="Q146" s="393">
        <f t="shared" si="134"/>
        <v>0</v>
      </c>
    </row>
    <row r="147" spans="1:17" ht="14.25" customHeight="1" x14ac:dyDescent="0.25">
      <c r="A147" s="428">
        <v>131</v>
      </c>
      <c r="B147" s="736" t="s">
        <v>739</v>
      </c>
      <c r="C147" s="740" t="s">
        <v>740</v>
      </c>
      <c r="D147" s="738" t="s">
        <v>553</v>
      </c>
      <c r="E147" s="738" t="s">
        <v>742</v>
      </c>
      <c r="F147" s="738" t="s">
        <v>587</v>
      </c>
      <c r="G147" s="517" t="s">
        <v>587</v>
      </c>
      <c r="H147" s="429">
        <v>0</v>
      </c>
      <c r="I147" s="462">
        <v>0</v>
      </c>
      <c r="J147" s="394">
        <f t="shared" si="135"/>
        <v>0</v>
      </c>
      <c r="K147" s="296">
        <f t="shared" si="93"/>
        <v>0</v>
      </c>
      <c r="L147" s="31">
        <f t="shared" ref="L147:O147" si="140">SUM(K147,(K147*$I147))</f>
        <v>0</v>
      </c>
      <c r="M147" s="31">
        <f t="shared" si="140"/>
        <v>0</v>
      </c>
      <c r="N147" s="31">
        <f t="shared" si="140"/>
        <v>0</v>
      </c>
      <c r="O147" s="31">
        <f t="shared" si="140"/>
        <v>0</v>
      </c>
      <c r="P147" s="31">
        <f t="shared" si="137"/>
        <v>0</v>
      </c>
      <c r="Q147" s="393">
        <f t="shared" si="134"/>
        <v>0</v>
      </c>
    </row>
    <row r="148" spans="1:17" ht="14.25" customHeight="1" x14ac:dyDescent="0.25">
      <c r="A148" s="428">
        <v>132</v>
      </c>
      <c r="B148" s="736" t="s">
        <v>743</v>
      </c>
      <c r="C148" s="740" t="s">
        <v>744</v>
      </c>
      <c r="D148" s="738" t="s">
        <v>550</v>
      </c>
      <c r="E148" s="738" t="s">
        <v>745</v>
      </c>
      <c r="F148" s="738" t="s">
        <v>573</v>
      </c>
      <c r="G148" s="517" t="s">
        <v>573</v>
      </c>
      <c r="H148" s="429">
        <v>0</v>
      </c>
      <c r="I148" s="462">
        <v>0</v>
      </c>
      <c r="J148" s="394">
        <f t="shared" si="135"/>
        <v>0</v>
      </c>
      <c r="K148" s="296">
        <f t="shared" si="93"/>
        <v>0</v>
      </c>
      <c r="L148" s="31">
        <f t="shared" ref="L148:O148" si="141">SUM(K148,(K148*$I148))</f>
        <v>0</v>
      </c>
      <c r="M148" s="31">
        <f t="shared" si="141"/>
        <v>0</v>
      </c>
      <c r="N148" s="31">
        <f t="shared" si="141"/>
        <v>0</v>
      </c>
      <c r="O148" s="31">
        <f t="shared" si="141"/>
        <v>0</v>
      </c>
      <c r="P148" s="31">
        <f t="shared" si="137"/>
        <v>0</v>
      </c>
      <c r="Q148" s="393">
        <f t="shared" si="134"/>
        <v>0</v>
      </c>
    </row>
    <row r="149" spans="1:17" ht="14.25" customHeight="1" x14ac:dyDescent="0.25">
      <c r="A149" s="428">
        <v>133</v>
      </c>
      <c r="B149" s="736" t="s">
        <v>743</v>
      </c>
      <c r="C149" s="740" t="s">
        <v>744</v>
      </c>
      <c r="D149" s="738" t="s">
        <v>553</v>
      </c>
      <c r="E149" s="738" t="s">
        <v>578</v>
      </c>
      <c r="F149" s="738" t="s">
        <v>103</v>
      </c>
      <c r="G149" s="517" t="s">
        <v>103</v>
      </c>
      <c r="H149" s="429">
        <v>0</v>
      </c>
      <c r="I149" s="462">
        <v>0</v>
      </c>
      <c r="J149" s="394">
        <f>$H149*(3/12)</f>
        <v>0</v>
      </c>
      <c r="K149" s="296">
        <f>$H149</f>
        <v>0</v>
      </c>
      <c r="L149" s="31">
        <f>SUM(K149,(K149*$I149))</f>
        <v>0</v>
      </c>
      <c r="M149" s="31">
        <f>SUM(L149,(L149*$I149))</f>
        <v>0</v>
      </c>
      <c r="N149" s="31">
        <f>SUM(M149,(M149*$I149))</f>
        <v>0</v>
      </c>
      <c r="O149" s="31">
        <f>SUM(N149,(N149*$I149))</f>
        <v>0</v>
      </c>
      <c r="P149" s="31">
        <f>SUM(O149,(O149*$I149))*(9/12)</f>
        <v>0</v>
      </c>
      <c r="Q149" s="393">
        <f>SUM(J149:P149)</f>
        <v>0</v>
      </c>
    </row>
    <row r="150" spans="1:17" ht="14.25" customHeight="1" x14ac:dyDescent="0.25">
      <c r="A150" s="428">
        <v>134</v>
      </c>
      <c r="B150" s="736" t="s">
        <v>746</v>
      </c>
      <c r="C150" s="740" t="s">
        <v>744</v>
      </c>
      <c r="D150" s="738" t="s">
        <v>550</v>
      </c>
      <c r="E150" s="738" t="s">
        <v>626</v>
      </c>
      <c r="F150" s="738" t="s">
        <v>577</v>
      </c>
      <c r="G150" s="517" t="s">
        <v>566</v>
      </c>
      <c r="H150" s="429">
        <v>0</v>
      </c>
      <c r="I150" s="462">
        <v>0</v>
      </c>
      <c r="J150" s="394">
        <f t="shared" si="135"/>
        <v>0</v>
      </c>
      <c r="K150" s="296">
        <f t="shared" si="93"/>
        <v>0</v>
      </c>
      <c r="L150" s="31">
        <f t="shared" ref="L150:O150" si="142">SUM(K150,(K150*$I150))</f>
        <v>0</v>
      </c>
      <c r="M150" s="31">
        <f t="shared" si="142"/>
        <v>0</v>
      </c>
      <c r="N150" s="31">
        <f t="shared" si="142"/>
        <v>0</v>
      </c>
      <c r="O150" s="31">
        <f t="shared" si="142"/>
        <v>0</v>
      </c>
      <c r="P150" s="31">
        <f t="shared" si="137"/>
        <v>0</v>
      </c>
      <c r="Q150" s="393">
        <f t="shared" si="134"/>
        <v>0</v>
      </c>
    </row>
    <row r="151" spans="1:17" ht="14.25" customHeight="1" x14ac:dyDescent="0.25">
      <c r="A151" s="428">
        <v>135</v>
      </c>
      <c r="B151" s="736" t="s">
        <v>746</v>
      </c>
      <c r="C151" s="740" t="s">
        <v>744</v>
      </c>
      <c r="D151" s="738" t="s">
        <v>553</v>
      </c>
      <c r="E151" s="738" t="s">
        <v>578</v>
      </c>
      <c r="F151" s="738" t="s">
        <v>103</v>
      </c>
      <c r="G151" s="517" t="s">
        <v>103</v>
      </c>
      <c r="H151" s="429">
        <v>0</v>
      </c>
      <c r="I151" s="462">
        <v>0</v>
      </c>
      <c r="J151" s="394">
        <f t="shared" si="135"/>
        <v>0</v>
      </c>
      <c r="K151" s="296">
        <f t="shared" si="93"/>
        <v>0</v>
      </c>
      <c r="L151" s="31">
        <f t="shared" ref="L151:O151" si="143">SUM(K151,(K151*$I151))</f>
        <v>0</v>
      </c>
      <c r="M151" s="31">
        <f t="shared" si="143"/>
        <v>0</v>
      </c>
      <c r="N151" s="31">
        <f t="shared" si="143"/>
        <v>0</v>
      </c>
      <c r="O151" s="31">
        <f t="shared" si="143"/>
        <v>0</v>
      </c>
      <c r="P151" s="31">
        <f t="shared" si="137"/>
        <v>0</v>
      </c>
      <c r="Q151" s="393">
        <f t="shared" si="134"/>
        <v>0</v>
      </c>
    </row>
    <row r="152" spans="1:17" ht="14.25" customHeight="1" x14ac:dyDescent="0.25">
      <c r="A152" s="428">
        <v>136</v>
      </c>
      <c r="B152" s="736" t="s">
        <v>747</v>
      </c>
      <c r="C152" s="740" t="s">
        <v>744</v>
      </c>
      <c r="D152" s="738" t="s">
        <v>550</v>
      </c>
      <c r="E152" s="738" t="s">
        <v>718</v>
      </c>
      <c r="F152" s="738" t="s">
        <v>629</v>
      </c>
      <c r="G152" s="517" t="s">
        <v>629</v>
      </c>
      <c r="H152" s="429">
        <v>0</v>
      </c>
      <c r="I152" s="462">
        <v>0</v>
      </c>
      <c r="J152" s="394">
        <f t="shared" si="135"/>
        <v>0</v>
      </c>
      <c r="K152" s="296">
        <f t="shared" si="93"/>
        <v>0</v>
      </c>
      <c r="L152" s="31">
        <f t="shared" ref="L152:O152" si="144">SUM(K152,(K152*$I152))</f>
        <v>0</v>
      </c>
      <c r="M152" s="31">
        <f t="shared" si="144"/>
        <v>0</v>
      </c>
      <c r="N152" s="31">
        <f t="shared" si="144"/>
        <v>0</v>
      </c>
      <c r="O152" s="31">
        <f t="shared" si="144"/>
        <v>0</v>
      </c>
      <c r="P152" s="31">
        <f t="shared" si="137"/>
        <v>0</v>
      </c>
      <c r="Q152" s="393">
        <f t="shared" si="134"/>
        <v>0</v>
      </c>
    </row>
    <row r="153" spans="1:17" ht="14.25" customHeight="1" x14ac:dyDescent="0.25">
      <c r="A153" s="428">
        <v>137</v>
      </c>
      <c r="B153" s="736" t="s">
        <v>747</v>
      </c>
      <c r="C153" s="740" t="s">
        <v>744</v>
      </c>
      <c r="D153" s="738" t="s">
        <v>553</v>
      </c>
      <c r="E153" s="738" t="s">
        <v>748</v>
      </c>
      <c r="F153" s="738" t="s">
        <v>577</v>
      </c>
      <c r="G153" s="517" t="s">
        <v>577</v>
      </c>
      <c r="H153" s="429">
        <v>0</v>
      </c>
      <c r="I153" s="462">
        <v>0</v>
      </c>
      <c r="J153" s="394">
        <f t="shared" si="135"/>
        <v>0</v>
      </c>
      <c r="K153" s="296">
        <f t="shared" si="93"/>
        <v>0</v>
      </c>
      <c r="L153" s="31">
        <f t="shared" ref="L153:O153" si="145">SUM(K153,(K153*$I153))</f>
        <v>0</v>
      </c>
      <c r="M153" s="31">
        <f t="shared" si="145"/>
        <v>0</v>
      </c>
      <c r="N153" s="31">
        <f t="shared" si="145"/>
        <v>0</v>
      </c>
      <c r="O153" s="31">
        <f t="shared" si="145"/>
        <v>0</v>
      </c>
      <c r="P153" s="31">
        <f t="shared" si="137"/>
        <v>0</v>
      </c>
      <c r="Q153" s="393">
        <f t="shared" si="134"/>
        <v>0</v>
      </c>
    </row>
    <row r="154" spans="1:17" ht="14.25" customHeight="1" x14ac:dyDescent="0.25">
      <c r="A154" s="428">
        <v>138</v>
      </c>
      <c r="B154" s="736" t="s">
        <v>749</v>
      </c>
      <c r="C154" s="740" t="s">
        <v>744</v>
      </c>
      <c r="D154" s="738" t="s">
        <v>550</v>
      </c>
      <c r="E154" s="738" t="s">
        <v>572</v>
      </c>
      <c r="F154" s="738" t="s">
        <v>573</v>
      </c>
      <c r="G154" s="517" t="s">
        <v>573</v>
      </c>
      <c r="H154" s="429">
        <v>0</v>
      </c>
      <c r="I154" s="462">
        <v>0</v>
      </c>
      <c r="J154" s="394">
        <f t="shared" si="135"/>
        <v>0</v>
      </c>
      <c r="K154" s="296">
        <f t="shared" si="93"/>
        <v>0</v>
      </c>
      <c r="L154" s="31">
        <f t="shared" ref="L154:O154" si="146">SUM(K154,(K154*$I154))</f>
        <v>0</v>
      </c>
      <c r="M154" s="31">
        <f t="shared" si="146"/>
        <v>0</v>
      </c>
      <c r="N154" s="31">
        <f t="shared" si="146"/>
        <v>0</v>
      </c>
      <c r="O154" s="31">
        <f t="shared" si="146"/>
        <v>0</v>
      </c>
      <c r="P154" s="31">
        <f t="shared" si="137"/>
        <v>0</v>
      </c>
      <c r="Q154" s="393">
        <f t="shared" si="134"/>
        <v>0</v>
      </c>
    </row>
    <row r="155" spans="1:17" ht="14.25" customHeight="1" x14ac:dyDescent="0.25">
      <c r="A155" s="428">
        <v>139</v>
      </c>
      <c r="B155" s="736" t="s">
        <v>749</v>
      </c>
      <c r="C155" s="740" t="s">
        <v>744</v>
      </c>
      <c r="D155" s="738" t="s">
        <v>553</v>
      </c>
      <c r="E155" s="738" t="s">
        <v>578</v>
      </c>
      <c r="F155" s="738" t="s">
        <v>103</v>
      </c>
      <c r="G155" s="517" t="s">
        <v>103</v>
      </c>
      <c r="H155" s="429">
        <v>0</v>
      </c>
      <c r="I155" s="462">
        <v>0</v>
      </c>
      <c r="J155" s="394">
        <f t="shared" si="135"/>
        <v>0</v>
      </c>
      <c r="K155" s="296">
        <f t="shared" si="93"/>
        <v>0</v>
      </c>
      <c r="L155" s="31">
        <f t="shared" ref="L155:O155" si="147">SUM(K155,(K155*$I155))</f>
        <v>0</v>
      </c>
      <c r="M155" s="31">
        <f t="shared" si="147"/>
        <v>0</v>
      </c>
      <c r="N155" s="31">
        <f t="shared" si="147"/>
        <v>0</v>
      </c>
      <c r="O155" s="31">
        <f t="shared" si="147"/>
        <v>0</v>
      </c>
      <c r="P155" s="31">
        <f t="shared" si="137"/>
        <v>0</v>
      </c>
      <c r="Q155" s="393">
        <f t="shared" si="134"/>
        <v>0</v>
      </c>
    </row>
    <row r="156" spans="1:17" ht="14.25" customHeight="1" x14ac:dyDescent="0.25">
      <c r="A156" s="428">
        <v>140</v>
      </c>
      <c r="B156" s="736" t="s">
        <v>750</v>
      </c>
      <c r="C156" s="740" t="s">
        <v>744</v>
      </c>
      <c r="D156" s="738" t="s">
        <v>550</v>
      </c>
      <c r="E156" s="738" t="s">
        <v>605</v>
      </c>
      <c r="F156" s="738" t="s">
        <v>577</v>
      </c>
      <c r="G156" s="517" t="s">
        <v>566</v>
      </c>
      <c r="H156" s="429">
        <v>0</v>
      </c>
      <c r="I156" s="462">
        <v>0</v>
      </c>
      <c r="J156" s="394">
        <f t="shared" si="135"/>
        <v>0</v>
      </c>
      <c r="K156" s="296">
        <f t="shared" si="93"/>
        <v>0</v>
      </c>
      <c r="L156" s="31">
        <f t="shared" ref="L156:O156" si="148">SUM(K156,(K156*$I156))</f>
        <v>0</v>
      </c>
      <c r="M156" s="31">
        <f t="shared" si="148"/>
        <v>0</v>
      </c>
      <c r="N156" s="31">
        <f t="shared" si="148"/>
        <v>0</v>
      </c>
      <c r="O156" s="31">
        <f t="shared" si="148"/>
        <v>0</v>
      </c>
      <c r="P156" s="31">
        <f t="shared" si="137"/>
        <v>0</v>
      </c>
      <c r="Q156" s="393">
        <f t="shared" si="134"/>
        <v>0</v>
      </c>
    </row>
    <row r="157" spans="1:17" ht="14.25" customHeight="1" x14ac:dyDescent="0.25">
      <c r="A157" s="428">
        <v>141</v>
      </c>
      <c r="B157" s="736" t="s">
        <v>750</v>
      </c>
      <c r="C157" s="740" t="s">
        <v>744</v>
      </c>
      <c r="D157" s="738" t="s">
        <v>553</v>
      </c>
      <c r="E157" s="738" t="s">
        <v>578</v>
      </c>
      <c r="F157" s="738" t="s">
        <v>103</v>
      </c>
      <c r="G157" s="517" t="s">
        <v>103</v>
      </c>
      <c r="H157" s="429">
        <v>0</v>
      </c>
      <c r="I157" s="462">
        <v>0</v>
      </c>
      <c r="J157" s="394">
        <f t="shared" si="135"/>
        <v>0</v>
      </c>
      <c r="K157" s="296">
        <f t="shared" si="93"/>
        <v>0</v>
      </c>
      <c r="L157" s="31">
        <f t="shared" ref="L157:O157" si="149">SUM(K157,(K157*$I157))</f>
        <v>0</v>
      </c>
      <c r="M157" s="31">
        <f t="shared" si="149"/>
        <v>0</v>
      </c>
      <c r="N157" s="31">
        <f t="shared" si="149"/>
        <v>0</v>
      </c>
      <c r="O157" s="31">
        <f t="shared" si="149"/>
        <v>0</v>
      </c>
      <c r="P157" s="31">
        <f t="shared" si="137"/>
        <v>0</v>
      </c>
      <c r="Q157" s="393">
        <f t="shared" si="134"/>
        <v>0</v>
      </c>
    </row>
    <row r="158" spans="1:17" ht="14.25" customHeight="1" x14ac:dyDescent="0.25">
      <c r="A158" s="428">
        <v>142</v>
      </c>
      <c r="B158" s="736" t="s">
        <v>751</v>
      </c>
      <c r="C158" s="740" t="s">
        <v>744</v>
      </c>
      <c r="D158" s="738" t="s">
        <v>550</v>
      </c>
      <c r="E158" s="738" t="s">
        <v>718</v>
      </c>
      <c r="F158" s="738" t="s">
        <v>629</v>
      </c>
      <c r="G158" s="517" t="s">
        <v>629</v>
      </c>
      <c r="H158" s="429">
        <v>0</v>
      </c>
      <c r="I158" s="462">
        <v>0</v>
      </c>
      <c r="J158" s="394">
        <f t="shared" si="135"/>
        <v>0</v>
      </c>
      <c r="K158" s="296">
        <f t="shared" si="93"/>
        <v>0</v>
      </c>
      <c r="L158" s="31">
        <f t="shared" ref="L158:O158" si="150">SUM(K158,(K158*$I158))</f>
        <v>0</v>
      </c>
      <c r="M158" s="31">
        <f t="shared" si="150"/>
        <v>0</v>
      </c>
      <c r="N158" s="31">
        <f t="shared" si="150"/>
        <v>0</v>
      </c>
      <c r="O158" s="31">
        <f t="shared" si="150"/>
        <v>0</v>
      </c>
      <c r="P158" s="31">
        <f t="shared" si="137"/>
        <v>0</v>
      </c>
      <c r="Q158" s="393">
        <f t="shared" si="134"/>
        <v>0</v>
      </c>
    </row>
    <row r="159" spans="1:17" ht="14.25" customHeight="1" x14ac:dyDescent="0.25">
      <c r="A159" s="428">
        <v>143</v>
      </c>
      <c r="B159" s="736" t="s">
        <v>751</v>
      </c>
      <c r="C159" s="740" t="s">
        <v>744</v>
      </c>
      <c r="D159" s="738" t="s">
        <v>553</v>
      </c>
      <c r="E159" s="738" t="s">
        <v>578</v>
      </c>
      <c r="F159" s="738" t="s">
        <v>103</v>
      </c>
      <c r="G159" s="517" t="s">
        <v>103</v>
      </c>
      <c r="H159" s="429">
        <v>0</v>
      </c>
      <c r="I159" s="462">
        <v>0</v>
      </c>
      <c r="J159" s="394">
        <f>$H159*(3/12)</f>
        <v>0</v>
      </c>
      <c r="K159" s="296">
        <f>$H159</f>
        <v>0</v>
      </c>
      <c r="L159" s="31">
        <f>SUM(K159,(K159*$I159))</f>
        <v>0</v>
      </c>
      <c r="M159" s="31">
        <f>SUM(L159,(L159*$I159))</f>
        <v>0</v>
      </c>
      <c r="N159" s="31">
        <f>SUM(M159,(M159*$I159))</f>
        <v>0</v>
      </c>
      <c r="O159" s="31">
        <f>SUM(N159,(N159*$I159))</f>
        <v>0</v>
      </c>
      <c r="P159" s="31">
        <f>SUM(O159,(O159*$I159))*(9/12)</f>
        <v>0</v>
      </c>
      <c r="Q159" s="393">
        <f>SUM(J159:P159)</f>
        <v>0</v>
      </c>
    </row>
    <row r="160" spans="1:17" ht="14.25" customHeight="1" x14ac:dyDescent="0.25">
      <c r="A160" s="428">
        <v>144</v>
      </c>
      <c r="B160" s="736" t="s">
        <v>752</v>
      </c>
      <c r="C160" s="740" t="s">
        <v>744</v>
      </c>
      <c r="D160" s="738" t="s">
        <v>550</v>
      </c>
      <c r="E160" s="738" t="s">
        <v>753</v>
      </c>
      <c r="F160" s="738" t="s">
        <v>587</v>
      </c>
      <c r="G160" s="517" t="s">
        <v>587</v>
      </c>
      <c r="H160" s="429">
        <v>0</v>
      </c>
      <c r="I160" s="462">
        <v>0</v>
      </c>
      <c r="J160" s="394">
        <f t="shared" si="135"/>
        <v>0</v>
      </c>
      <c r="K160" s="296">
        <f t="shared" ref="K160:K220" si="151">$H160</f>
        <v>0</v>
      </c>
      <c r="L160" s="31">
        <f t="shared" ref="L160:O160" si="152">SUM(K160,(K160*$I160))</f>
        <v>0</v>
      </c>
      <c r="M160" s="31">
        <f t="shared" si="152"/>
        <v>0</v>
      </c>
      <c r="N160" s="31">
        <f t="shared" si="152"/>
        <v>0</v>
      </c>
      <c r="O160" s="31">
        <f t="shared" si="152"/>
        <v>0</v>
      </c>
      <c r="P160" s="31">
        <f t="shared" si="137"/>
        <v>0</v>
      </c>
      <c r="Q160" s="393">
        <f t="shared" si="134"/>
        <v>0</v>
      </c>
    </row>
    <row r="161" spans="1:17" ht="14.25" customHeight="1" x14ac:dyDescent="0.25">
      <c r="A161" s="428">
        <v>145</v>
      </c>
      <c r="B161" s="736" t="s">
        <v>752</v>
      </c>
      <c r="C161" s="740" t="s">
        <v>744</v>
      </c>
      <c r="D161" s="738" t="s">
        <v>553</v>
      </c>
      <c r="E161" s="738" t="s">
        <v>754</v>
      </c>
      <c r="F161" s="738" t="s">
        <v>586</v>
      </c>
      <c r="G161" s="517" t="s">
        <v>586</v>
      </c>
      <c r="H161" s="429">
        <v>0</v>
      </c>
      <c r="I161" s="462">
        <v>0</v>
      </c>
      <c r="J161" s="394">
        <f t="shared" si="135"/>
        <v>0</v>
      </c>
      <c r="K161" s="296">
        <f t="shared" si="151"/>
        <v>0</v>
      </c>
      <c r="L161" s="31">
        <f t="shared" ref="L161:O161" si="153">SUM(K161,(K161*$I161))</f>
        <v>0</v>
      </c>
      <c r="M161" s="31">
        <f t="shared" si="153"/>
        <v>0</v>
      </c>
      <c r="N161" s="31">
        <f t="shared" si="153"/>
        <v>0</v>
      </c>
      <c r="O161" s="31">
        <f t="shared" si="153"/>
        <v>0</v>
      </c>
      <c r="P161" s="31">
        <f t="shared" si="137"/>
        <v>0</v>
      </c>
      <c r="Q161" s="393">
        <f t="shared" si="134"/>
        <v>0</v>
      </c>
    </row>
    <row r="162" spans="1:17" ht="14.25" customHeight="1" x14ac:dyDescent="0.25">
      <c r="A162" s="428">
        <v>146</v>
      </c>
      <c r="B162" s="736" t="s">
        <v>755</v>
      </c>
      <c r="C162" s="740" t="s">
        <v>744</v>
      </c>
      <c r="D162" s="738" t="s">
        <v>550</v>
      </c>
      <c r="E162" s="738" t="s">
        <v>756</v>
      </c>
      <c r="F162" s="738" t="s">
        <v>586</v>
      </c>
      <c r="G162" s="517" t="s">
        <v>586</v>
      </c>
      <c r="H162" s="429">
        <v>0</v>
      </c>
      <c r="I162" s="462">
        <v>0</v>
      </c>
      <c r="J162" s="394">
        <f t="shared" si="135"/>
        <v>0</v>
      </c>
      <c r="K162" s="296">
        <f t="shared" si="151"/>
        <v>0</v>
      </c>
      <c r="L162" s="31">
        <f t="shared" ref="L162:O162" si="154">SUM(K162,(K162*$I162))</f>
        <v>0</v>
      </c>
      <c r="M162" s="31">
        <f t="shared" si="154"/>
        <v>0</v>
      </c>
      <c r="N162" s="31">
        <f t="shared" si="154"/>
        <v>0</v>
      </c>
      <c r="O162" s="31">
        <f t="shared" si="154"/>
        <v>0</v>
      </c>
      <c r="P162" s="31">
        <f t="shared" si="137"/>
        <v>0</v>
      </c>
      <c r="Q162" s="393">
        <f t="shared" si="134"/>
        <v>0</v>
      </c>
    </row>
    <row r="163" spans="1:17" ht="14.25" customHeight="1" x14ac:dyDescent="0.25">
      <c r="A163" s="428">
        <v>147</v>
      </c>
      <c r="B163" s="736" t="s">
        <v>755</v>
      </c>
      <c r="C163" s="740" t="s">
        <v>744</v>
      </c>
      <c r="D163" s="738" t="s">
        <v>553</v>
      </c>
      <c r="E163" s="738" t="s">
        <v>578</v>
      </c>
      <c r="F163" s="738" t="s">
        <v>103</v>
      </c>
      <c r="G163" s="517" t="s">
        <v>103</v>
      </c>
      <c r="H163" s="429">
        <v>0</v>
      </c>
      <c r="I163" s="462">
        <v>0</v>
      </c>
      <c r="J163" s="394">
        <f t="shared" si="135"/>
        <v>0</v>
      </c>
      <c r="K163" s="296">
        <f t="shared" si="151"/>
        <v>0</v>
      </c>
      <c r="L163" s="31">
        <f t="shared" ref="L163:O163" si="155">SUM(K163,(K163*$I163))</f>
        <v>0</v>
      </c>
      <c r="M163" s="31">
        <f t="shared" si="155"/>
        <v>0</v>
      </c>
      <c r="N163" s="31">
        <f t="shared" si="155"/>
        <v>0</v>
      </c>
      <c r="O163" s="31">
        <f t="shared" si="155"/>
        <v>0</v>
      </c>
      <c r="P163" s="31">
        <f t="shared" si="137"/>
        <v>0</v>
      </c>
      <c r="Q163" s="393">
        <f t="shared" si="134"/>
        <v>0</v>
      </c>
    </row>
    <row r="164" spans="1:17" ht="14.25" customHeight="1" x14ac:dyDescent="0.25">
      <c r="A164" s="428">
        <v>148</v>
      </c>
      <c r="B164" s="736" t="s">
        <v>757</v>
      </c>
      <c r="C164" s="740" t="s">
        <v>744</v>
      </c>
      <c r="D164" s="738" t="s">
        <v>550</v>
      </c>
      <c r="E164" s="738" t="s">
        <v>758</v>
      </c>
      <c r="F164" s="738" t="s">
        <v>759</v>
      </c>
      <c r="G164" s="517" t="s">
        <v>759</v>
      </c>
      <c r="H164" s="429">
        <v>0</v>
      </c>
      <c r="I164" s="462">
        <v>0</v>
      </c>
      <c r="J164" s="394">
        <f t="shared" si="135"/>
        <v>0</v>
      </c>
      <c r="K164" s="296">
        <f t="shared" si="151"/>
        <v>0</v>
      </c>
      <c r="L164" s="31">
        <f t="shared" ref="L164:O164" si="156">SUM(K164,(K164*$I164))</f>
        <v>0</v>
      </c>
      <c r="M164" s="31">
        <f t="shared" si="156"/>
        <v>0</v>
      </c>
      <c r="N164" s="31">
        <f t="shared" si="156"/>
        <v>0</v>
      </c>
      <c r="O164" s="31">
        <f t="shared" si="156"/>
        <v>0</v>
      </c>
      <c r="P164" s="31">
        <f t="shared" si="137"/>
        <v>0</v>
      </c>
      <c r="Q164" s="393">
        <f t="shared" si="134"/>
        <v>0</v>
      </c>
    </row>
    <row r="165" spans="1:17" ht="14.25" customHeight="1" x14ac:dyDescent="0.25">
      <c r="A165" s="428">
        <v>149</v>
      </c>
      <c r="B165" s="736" t="s">
        <v>757</v>
      </c>
      <c r="C165" s="740" t="s">
        <v>744</v>
      </c>
      <c r="D165" s="738" t="s">
        <v>553</v>
      </c>
      <c r="E165" s="738" t="s">
        <v>578</v>
      </c>
      <c r="F165" s="738" t="s">
        <v>103</v>
      </c>
      <c r="G165" s="517" t="s">
        <v>103</v>
      </c>
      <c r="H165" s="429">
        <v>0</v>
      </c>
      <c r="I165" s="462">
        <v>0</v>
      </c>
      <c r="J165" s="394">
        <f>$H165*(3/12)</f>
        <v>0</v>
      </c>
      <c r="K165" s="296">
        <f>$H165</f>
        <v>0</v>
      </c>
      <c r="L165" s="31">
        <f>SUM(K165,(K165*$I165))</f>
        <v>0</v>
      </c>
      <c r="M165" s="31">
        <f>SUM(L165,(L165*$I165))</f>
        <v>0</v>
      </c>
      <c r="N165" s="31">
        <f>SUM(M165,(M165*$I165))</f>
        <v>0</v>
      </c>
      <c r="O165" s="31">
        <f>SUM(N165,(N165*$I165))</f>
        <v>0</v>
      </c>
      <c r="P165" s="31">
        <f>SUM(O165,(O165*$I165))*(9/12)</f>
        <v>0</v>
      </c>
      <c r="Q165" s="393">
        <f>SUM(J165:P165)</f>
        <v>0</v>
      </c>
    </row>
    <row r="166" spans="1:17" ht="14.25" customHeight="1" x14ac:dyDescent="0.25">
      <c r="A166" s="428">
        <v>150</v>
      </c>
      <c r="B166" s="736" t="s">
        <v>760</v>
      </c>
      <c r="C166" s="740" t="s">
        <v>744</v>
      </c>
      <c r="D166" s="738" t="s">
        <v>550</v>
      </c>
      <c r="E166" s="738" t="s">
        <v>718</v>
      </c>
      <c r="F166" s="738" t="s">
        <v>629</v>
      </c>
      <c r="G166" s="517" t="s">
        <v>629</v>
      </c>
      <c r="H166" s="429">
        <v>0</v>
      </c>
      <c r="I166" s="462">
        <v>0</v>
      </c>
      <c r="J166" s="394">
        <f t="shared" si="135"/>
        <v>0</v>
      </c>
      <c r="K166" s="296">
        <f t="shared" si="151"/>
        <v>0</v>
      </c>
      <c r="L166" s="31">
        <f t="shared" ref="L166:O166" si="157">SUM(K166,(K166*$I166))</f>
        <v>0</v>
      </c>
      <c r="M166" s="31">
        <f t="shared" si="157"/>
        <v>0</v>
      </c>
      <c r="N166" s="31">
        <f t="shared" si="157"/>
        <v>0</v>
      </c>
      <c r="O166" s="31">
        <f t="shared" si="157"/>
        <v>0</v>
      </c>
      <c r="P166" s="31">
        <f t="shared" si="137"/>
        <v>0</v>
      </c>
      <c r="Q166" s="393">
        <f t="shared" si="134"/>
        <v>0</v>
      </c>
    </row>
    <row r="167" spans="1:17" ht="14.25" customHeight="1" x14ac:dyDescent="0.25">
      <c r="A167" s="428">
        <v>151</v>
      </c>
      <c r="B167" s="736" t="s">
        <v>760</v>
      </c>
      <c r="C167" s="740" t="s">
        <v>744</v>
      </c>
      <c r="D167" s="737" t="s">
        <v>553</v>
      </c>
      <c r="E167" s="737" t="s">
        <v>761</v>
      </c>
      <c r="F167" s="737" t="s">
        <v>586</v>
      </c>
      <c r="G167" s="517" t="s">
        <v>586</v>
      </c>
      <c r="H167" s="429">
        <v>0</v>
      </c>
      <c r="I167" s="462">
        <v>0</v>
      </c>
      <c r="J167" s="394">
        <f>$H167*(3/12)</f>
        <v>0</v>
      </c>
      <c r="K167" s="296">
        <f>$H167</f>
        <v>0</v>
      </c>
      <c r="L167" s="31">
        <f>SUM(K167,(K167*$I167))</f>
        <v>0</v>
      </c>
      <c r="M167" s="31">
        <f>SUM(L167,(L167*$I167))</f>
        <v>0</v>
      </c>
      <c r="N167" s="31">
        <f>SUM(M167,(M167*$I167))</f>
        <v>0</v>
      </c>
      <c r="O167" s="31">
        <f>SUM(N167,(N167*$I167))</f>
        <v>0</v>
      </c>
      <c r="P167" s="31">
        <f>SUM(O167,(O167*$I167))*(9/12)</f>
        <v>0</v>
      </c>
      <c r="Q167" s="393">
        <f>SUM(J167:P167)</f>
        <v>0</v>
      </c>
    </row>
    <row r="168" spans="1:17" ht="14.25" customHeight="1" x14ac:dyDescent="0.25">
      <c r="A168" s="428">
        <v>152</v>
      </c>
      <c r="B168" s="736" t="s">
        <v>762</v>
      </c>
      <c r="C168" s="740" t="s">
        <v>744</v>
      </c>
      <c r="D168" s="738" t="s">
        <v>550</v>
      </c>
      <c r="E168" s="738" t="s">
        <v>748</v>
      </c>
      <c r="F168" s="738" t="s">
        <v>577</v>
      </c>
      <c r="G168" s="517" t="s">
        <v>577</v>
      </c>
      <c r="H168" s="429">
        <v>0</v>
      </c>
      <c r="I168" s="462">
        <v>0</v>
      </c>
      <c r="J168" s="394">
        <f t="shared" si="135"/>
        <v>0</v>
      </c>
      <c r="K168" s="296">
        <f t="shared" si="151"/>
        <v>0</v>
      </c>
      <c r="L168" s="31">
        <f t="shared" ref="L168:O168" si="158">SUM(K168,(K168*$I168))</f>
        <v>0</v>
      </c>
      <c r="M168" s="31">
        <f t="shared" si="158"/>
        <v>0</v>
      </c>
      <c r="N168" s="31">
        <f t="shared" si="158"/>
        <v>0</v>
      </c>
      <c r="O168" s="31">
        <f t="shared" si="158"/>
        <v>0</v>
      </c>
      <c r="P168" s="31">
        <f t="shared" si="137"/>
        <v>0</v>
      </c>
      <c r="Q168" s="393">
        <f t="shared" si="134"/>
        <v>0</v>
      </c>
    </row>
    <row r="169" spans="1:17" ht="14.25" customHeight="1" x14ac:dyDescent="0.25">
      <c r="A169" s="428">
        <v>153</v>
      </c>
      <c r="B169" s="736" t="s">
        <v>762</v>
      </c>
      <c r="C169" s="740" t="s">
        <v>744</v>
      </c>
      <c r="D169" s="737" t="s">
        <v>553</v>
      </c>
      <c r="E169" s="737" t="s">
        <v>578</v>
      </c>
      <c r="F169" s="737" t="s">
        <v>103</v>
      </c>
      <c r="G169" s="517" t="s">
        <v>103</v>
      </c>
      <c r="H169" s="429">
        <v>0</v>
      </c>
      <c r="I169" s="462">
        <v>0</v>
      </c>
      <c r="J169" s="394">
        <f t="shared" si="135"/>
        <v>0</v>
      </c>
      <c r="K169" s="296">
        <f t="shared" si="151"/>
        <v>0</v>
      </c>
      <c r="L169" s="31">
        <f t="shared" ref="L169:O169" si="159">SUM(K169,(K169*$I169))</f>
        <v>0</v>
      </c>
      <c r="M169" s="31">
        <f t="shared" si="159"/>
        <v>0</v>
      </c>
      <c r="N169" s="31">
        <f t="shared" si="159"/>
        <v>0</v>
      </c>
      <c r="O169" s="31">
        <f t="shared" si="159"/>
        <v>0</v>
      </c>
      <c r="P169" s="31">
        <f t="shared" si="137"/>
        <v>0</v>
      </c>
      <c r="Q169" s="393">
        <f t="shared" si="134"/>
        <v>0</v>
      </c>
    </row>
    <row r="170" spans="1:17" ht="14.25" customHeight="1" x14ac:dyDescent="0.25">
      <c r="A170" s="428">
        <v>154</v>
      </c>
      <c r="B170" s="736" t="s">
        <v>763</v>
      </c>
      <c r="C170" s="740" t="s">
        <v>744</v>
      </c>
      <c r="D170" s="737" t="s">
        <v>550</v>
      </c>
      <c r="E170" s="737" t="s">
        <v>576</v>
      </c>
      <c r="F170" s="737" t="s">
        <v>577</v>
      </c>
      <c r="G170" s="517" t="s">
        <v>577</v>
      </c>
      <c r="H170" s="429">
        <v>0</v>
      </c>
      <c r="I170" s="462">
        <v>0</v>
      </c>
      <c r="J170" s="394">
        <f t="shared" si="135"/>
        <v>0</v>
      </c>
      <c r="K170" s="296">
        <f t="shared" si="151"/>
        <v>0</v>
      </c>
      <c r="L170" s="31">
        <f t="shared" ref="L170:O170" si="160">SUM(K170,(K170*$I170))</f>
        <v>0</v>
      </c>
      <c r="M170" s="31">
        <f t="shared" si="160"/>
        <v>0</v>
      </c>
      <c r="N170" s="31">
        <f t="shared" si="160"/>
        <v>0</v>
      </c>
      <c r="O170" s="31">
        <f t="shared" si="160"/>
        <v>0</v>
      </c>
      <c r="P170" s="31">
        <f t="shared" si="137"/>
        <v>0</v>
      </c>
      <c r="Q170" s="393">
        <f t="shared" si="134"/>
        <v>0</v>
      </c>
    </row>
    <row r="171" spans="1:17" ht="14.25" customHeight="1" x14ac:dyDescent="0.25">
      <c r="A171" s="428">
        <v>155</v>
      </c>
      <c r="B171" s="736" t="s">
        <v>763</v>
      </c>
      <c r="C171" s="740" t="s">
        <v>744</v>
      </c>
      <c r="D171" s="737" t="s">
        <v>553</v>
      </c>
      <c r="E171" s="737" t="s">
        <v>578</v>
      </c>
      <c r="F171" s="737" t="s">
        <v>103</v>
      </c>
      <c r="G171" s="517" t="s">
        <v>103</v>
      </c>
      <c r="H171" s="429">
        <v>0</v>
      </c>
      <c r="I171" s="462">
        <v>0</v>
      </c>
      <c r="J171" s="394">
        <f t="shared" si="135"/>
        <v>0</v>
      </c>
      <c r="K171" s="296">
        <f t="shared" si="151"/>
        <v>0</v>
      </c>
      <c r="L171" s="31">
        <f t="shared" ref="L171:O171" si="161">SUM(K171,(K171*$I171))</f>
        <v>0</v>
      </c>
      <c r="M171" s="31">
        <f t="shared" si="161"/>
        <v>0</v>
      </c>
      <c r="N171" s="31">
        <f t="shared" si="161"/>
        <v>0</v>
      </c>
      <c r="O171" s="31">
        <f t="shared" si="161"/>
        <v>0</v>
      </c>
      <c r="P171" s="31">
        <f t="shared" si="137"/>
        <v>0</v>
      </c>
      <c r="Q171" s="393">
        <f t="shared" si="134"/>
        <v>0</v>
      </c>
    </row>
    <row r="172" spans="1:17" ht="14.25" customHeight="1" x14ac:dyDescent="0.25">
      <c r="A172" s="428">
        <v>156</v>
      </c>
      <c r="B172" s="736" t="s">
        <v>764</v>
      </c>
      <c r="C172" s="740" t="s">
        <v>744</v>
      </c>
      <c r="D172" s="737" t="s">
        <v>550</v>
      </c>
      <c r="E172" s="737" t="s">
        <v>576</v>
      </c>
      <c r="F172" s="737" t="s">
        <v>577</v>
      </c>
      <c r="G172" s="517" t="s">
        <v>577</v>
      </c>
      <c r="H172" s="429">
        <v>0</v>
      </c>
      <c r="I172" s="462">
        <v>0</v>
      </c>
      <c r="J172" s="394">
        <f t="shared" si="135"/>
        <v>0</v>
      </c>
      <c r="K172" s="296">
        <f t="shared" si="151"/>
        <v>0</v>
      </c>
      <c r="L172" s="31">
        <f t="shared" ref="L172:O172" si="162">SUM(K172,(K172*$I172))</f>
        <v>0</v>
      </c>
      <c r="M172" s="31">
        <f t="shared" si="162"/>
        <v>0</v>
      </c>
      <c r="N172" s="31">
        <f t="shared" si="162"/>
        <v>0</v>
      </c>
      <c r="O172" s="31">
        <f t="shared" si="162"/>
        <v>0</v>
      </c>
      <c r="P172" s="31">
        <f t="shared" si="137"/>
        <v>0</v>
      </c>
      <c r="Q172" s="393">
        <f t="shared" si="134"/>
        <v>0</v>
      </c>
    </row>
    <row r="173" spans="1:17" ht="14.25" customHeight="1" x14ac:dyDescent="0.25">
      <c r="A173" s="428">
        <v>157</v>
      </c>
      <c r="B173" s="736" t="s">
        <v>764</v>
      </c>
      <c r="C173" s="740" t="s">
        <v>744</v>
      </c>
      <c r="D173" s="737" t="s">
        <v>553</v>
      </c>
      <c r="E173" s="737" t="s">
        <v>578</v>
      </c>
      <c r="F173" s="737" t="s">
        <v>103</v>
      </c>
      <c r="G173" s="517" t="s">
        <v>103</v>
      </c>
      <c r="H173" s="429">
        <v>0</v>
      </c>
      <c r="I173" s="462">
        <v>0</v>
      </c>
      <c r="J173" s="394">
        <f>$H173*(3/12)</f>
        <v>0</v>
      </c>
      <c r="K173" s="296">
        <f>$H173</f>
        <v>0</v>
      </c>
      <c r="L173" s="31">
        <f>SUM(K173,(K173*$I173))</f>
        <v>0</v>
      </c>
      <c r="M173" s="31">
        <f>SUM(L173,(L173*$I173))</f>
        <v>0</v>
      </c>
      <c r="N173" s="31">
        <f>SUM(M173,(M173*$I173))</f>
        <v>0</v>
      </c>
      <c r="O173" s="31">
        <f>SUM(N173,(N173*$I173))</f>
        <v>0</v>
      </c>
      <c r="P173" s="31">
        <f>SUM(O173,(O173*$I173))*(9/12)</f>
        <v>0</v>
      </c>
      <c r="Q173" s="393">
        <f>SUM(J173:P173)</f>
        <v>0</v>
      </c>
    </row>
    <row r="174" spans="1:17" ht="14.25" customHeight="1" x14ac:dyDescent="0.25">
      <c r="A174" s="428">
        <v>158</v>
      </c>
      <c r="B174" s="736" t="s">
        <v>765</v>
      </c>
      <c r="C174" s="740" t="s">
        <v>744</v>
      </c>
      <c r="D174" s="737" t="s">
        <v>550</v>
      </c>
      <c r="E174" s="737" t="s">
        <v>576</v>
      </c>
      <c r="F174" s="737" t="s">
        <v>577</v>
      </c>
      <c r="G174" s="517" t="s">
        <v>577</v>
      </c>
      <c r="H174" s="429">
        <v>0</v>
      </c>
      <c r="I174" s="462">
        <v>0</v>
      </c>
      <c r="J174" s="394">
        <f t="shared" si="135"/>
        <v>0</v>
      </c>
      <c r="K174" s="296">
        <f t="shared" si="151"/>
        <v>0</v>
      </c>
      <c r="L174" s="31">
        <f t="shared" ref="L174:O174" si="163">SUM(K174,(K174*$I174))</f>
        <v>0</v>
      </c>
      <c r="M174" s="31">
        <f t="shared" si="163"/>
        <v>0</v>
      </c>
      <c r="N174" s="31">
        <f t="shared" si="163"/>
        <v>0</v>
      </c>
      <c r="O174" s="31">
        <f t="shared" si="163"/>
        <v>0</v>
      </c>
      <c r="P174" s="31">
        <f t="shared" si="137"/>
        <v>0</v>
      </c>
      <c r="Q174" s="393">
        <f t="shared" si="134"/>
        <v>0</v>
      </c>
    </row>
    <row r="175" spans="1:17" ht="14.25" customHeight="1" x14ac:dyDescent="0.25">
      <c r="A175" s="428">
        <v>159</v>
      </c>
      <c r="B175" s="736" t="s">
        <v>765</v>
      </c>
      <c r="C175" s="740" t="s">
        <v>744</v>
      </c>
      <c r="D175" s="737" t="s">
        <v>553</v>
      </c>
      <c r="E175" s="737" t="s">
        <v>766</v>
      </c>
      <c r="F175" s="737" t="s">
        <v>577</v>
      </c>
      <c r="G175" s="517" t="s">
        <v>577</v>
      </c>
      <c r="H175" s="429">
        <v>0</v>
      </c>
      <c r="I175" s="462">
        <v>0</v>
      </c>
      <c r="J175" s="394">
        <f t="shared" si="135"/>
        <v>0</v>
      </c>
      <c r="K175" s="296">
        <f t="shared" si="151"/>
        <v>0</v>
      </c>
      <c r="L175" s="31">
        <f t="shared" ref="L175:O175" si="164">SUM(K175,(K175*$I175))</f>
        <v>0</v>
      </c>
      <c r="M175" s="31">
        <f t="shared" si="164"/>
        <v>0</v>
      </c>
      <c r="N175" s="31">
        <f t="shared" si="164"/>
        <v>0</v>
      </c>
      <c r="O175" s="31">
        <f t="shared" si="164"/>
        <v>0</v>
      </c>
      <c r="P175" s="31">
        <f t="shared" si="137"/>
        <v>0</v>
      </c>
      <c r="Q175" s="393">
        <f t="shared" si="134"/>
        <v>0</v>
      </c>
    </row>
    <row r="176" spans="1:17" ht="14.25" customHeight="1" x14ac:dyDescent="0.25">
      <c r="A176" s="428">
        <v>160</v>
      </c>
      <c r="B176" s="736" t="s">
        <v>767</v>
      </c>
      <c r="C176" s="740" t="s">
        <v>744</v>
      </c>
      <c r="D176" s="737" t="s">
        <v>550</v>
      </c>
      <c r="E176" s="737" t="s">
        <v>642</v>
      </c>
      <c r="F176" s="737" t="s">
        <v>577</v>
      </c>
      <c r="G176" s="517" t="s">
        <v>552</v>
      </c>
      <c r="H176" s="429">
        <v>0</v>
      </c>
      <c r="I176" s="462">
        <v>0</v>
      </c>
      <c r="J176" s="394">
        <f t="shared" si="135"/>
        <v>0</v>
      </c>
      <c r="K176" s="296">
        <f t="shared" si="151"/>
        <v>0</v>
      </c>
      <c r="L176" s="31">
        <f t="shared" ref="L176:O176" si="165">SUM(K176,(K176*$I176))</f>
        <v>0</v>
      </c>
      <c r="M176" s="31">
        <f t="shared" si="165"/>
        <v>0</v>
      </c>
      <c r="N176" s="31">
        <f t="shared" si="165"/>
        <v>0</v>
      </c>
      <c r="O176" s="31">
        <f t="shared" si="165"/>
        <v>0</v>
      </c>
      <c r="P176" s="31">
        <f t="shared" si="137"/>
        <v>0</v>
      </c>
      <c r="Q176" s="393">
        <f t="shared" si="134"/>
        <v>0</v>
      </c>
    </row>
    <row r="177" spans="1:17" ht="14.25" customHeight="1" x14ac:dyDescent="0.25">
      <c r="A177" s="428">
        <v>161</v>
      </c>
      <c r="B177" s="736" t="s">
        <v>767</v>
      </c>
      <c r="C177" s="740" t="s">
        <v>744</v>
      </c>
      <c r="D177" s="737" t="s">
        <v>553</v>
      </c>
      <c r="E177" s="737" t="s">
        <v>576</v>
      </c>
      <c r="F177" s="737" t="s">
        <v>577</v>
      </c>
      <c r="G177" s="517" t="s">
        <v>577</v>
      </c>
      <c r="H177" s="429">
        <v>0</v>
      </c>
      <c r="I177" s="462">
        <v>0</v>
      </c>
      <c r="J177" s="394">
        <f t="shared" si="135"/>
        <v>0</v>
      </c>
      <c r="K177" s="296">
        <f t="shared" si="151"/>
        <v>0</v>
      </c>
      <c r="L177" s="31">
        <f t="shared" ref="L177:O177" si="166">SUM(K177,(K177*$I177))</f>
        <v>0</v>
      </c>
      <c r="M177" s="31">
        <f t="shared" si="166"/>
        <v>0</v>
      </c>
      <c r="N177" s="31">
        <f t="shared" si="166"/>
        <v>0</v>
      </c>
      <c r="O177" s="31">
        <f t="shared" si="166"/>
        <v>0</v>
      </c>
      <c r="P177" s="31">
        <f t="shared" si="137"/>
        <v>0</v>
      </c>
      <c r="Q177" s="393">
        <f t="shared" si="134"/>
        <v>0</v>
      </c>
    </row>
    <row r="178" spans="1:17" ht="14.25" customHeight="1" x14ac:dyDescent="0.25">
      <c r="A178" s="428">
        <v>162</v>
      </c>
      <c r="B178" s="736" t="s">
        <v>768</v>
      </c>
      <c r="C178" s="740" t="s">
        <v>744</v>
      </c>
      <c r="D178" s="737" t="s">
        <v>550</v>
      </c>
      <c r="E178" s="737" t="s">
        <v>769</v>
      </c>
      <c r="F178" s="737" t="s">
        <v>577</v>
      </c>
      <c r="G178" s="517" t="s">
        <v>577</v>
      </c>
      <c r="H178" s="429">
        <v>0</v>
      </c>
      <c r="I178" s="462">
        <v>0</v>
      </c>
      <c r="J178" s="394">
        <f t="shared" si="135"/>
        <v>0</v>
      </c>
      <c r="K178" s="296">
        <f t="shared" si="151"/>
        <v>0</v>
      </c>
      <c r="L178" s="31">
        <f t="shared" ref="L178:O178" si="167">SUM(K178,(K178*$I178))</f>
        <v>0</v>
      </c>
      <c r="M178" s="31">
        <f t="shared" si="167"/>
        <v>0</v>
      </c>
      <c r="N178" s="31">
        <f t="shared" si="167"/>
        <v>0</v>
      </c>
      <c r="O178" s="31">
        <f t="shared" si="167"/>
        <v>0</v>
      </c>
      <c r="P178" s="31">
        <f t="shared" si="137"/>
        <v>0</v>
      </c>
      <c r="Q178" s="393">
        <f t="shared" si="134"/>
        <v>0</v>
      </c>
    </row>
    <row r="179" spans="1:17" ht="14.25" customHeight="1" x14ac:dyDescent="0.25">
      <c r="A179" s="428">
        <v>163</v>
      </c>
      <c r="B179" s="736" t="s">
        <v>768</v>
      </c>
      <c r="C179" s="740" t="s">
        <v>744</v>
      </c>
      <c r="D179" s="737" t="s">
        <v>553</v>
      </c>
      <c r="E179" s="737" t="s">
        <v>578</v>
      </c>
      <c r="F179" s="737" t="s">
        <v>103</v>
      </c>
      <c r="G179" s="517" t="s">
        <v>103</v>
      </c>
      <c r="H179" s="429">
        <v>0</v>
      </c>
      <c r="I179" s="462">
        <v>0</v>
      </c>
      <c r="J179" s="394">
        <f t="shared" si="135"/>
        <v>0</v>
      </c>
      <c r="K179" s="296">
        <f t="shared" si="151"/>
        <v>0</v>
      </c>
      <c r="L179" s="31">
        <f t="shared" ref="L179:O179" si="168">SUM(K179,(K179*$I179))</f>
        <v>0</v>
      </c>
      <c r="M179" s="31">
        <f t="shared" si="168"/>
        <v>0</v>
      </c>
      <c r="N179" s="31">
        <f t="shared" si="168"/>
        <v>0</v>
      </c>
      <c r="O179" s="31">
        <f t="shared" si="168"/>
        <v>0</v>
      </c>
      <c r="P179" s="31">
        <f t="shared" si="137"/>
        <v>0</v>
      </c>
      <c r="Q179" s="393">
        <f t="shared" si="134"/>
        <v>0</v>
      </c>
    </row>
    <row r="180" spans="1:17" ht="14.25" customHeight="1" x14ac:dyDescent="0.25">
      <c r="A180" s="428">
        <v>164</v>
      </c>
      <c r="B180" s="736" t="s">
        <v>770</v>
      </c>
      <c r="C180" s="740" t="s">
        <v>744</v>
      </c>
      <c r="D180" s="737" t="s">
        <v>550</v>
      </c>
      <c r="E180" s="737" t="s">
        <v>576</v>
      </c>
      <c r="F180" s="737" t="s">
        <v>577</v>
      </c>
      <c r="G180" s="517" t="s">
        <v>577</v>
      </c>
      <c r="H180" s="429">
        <v>0</v>
      </c>
      <c r="I180" s="462">
        <v>0</v>
      </c>
      <c r="J180" s="394">
        <f t="shared" si="135"/>
        <v>0</v>
      </c>
      <c r="K180" s="296">
        <f t="shared" si="151"/>
        <v>0</v>
      </c>
      <c r="L180" s="31">
        <f t="shared" ref="L180:O180" si="169">SUM(K180,(K180*$I180))</f>
        <v>0</v>
      </c>
      <c r="M180" s="31">
        <f t="shared" si="169"/>
        <v>0</v>
      </c>
      <c r="N180" s="31">
        <f t="shared" si="169"/>
        <v>0</v>
      </c>
      <c r="O180" s="31">
        <f t="shared" si="169"/>
        <v>0</v>
      </c>
      <c r="P180" s="31">
        <f t="shared" si="137"/>
        <v>0</v>
      </c>
      <c r="Q180" s="393">
        <f t="shared" si="134"/>
        <v>0</v>
      </c>
    </row>
    <row r="181" spans="1:17" ht="14.25" customHeight="1" x14ac:dyDescent="0.25">
      <c r="A181" s="428">
        <v>165</v>
      </c>
      <c r="B181" s="736" t="s">
        <v>770</v>
      </c>
      <c r="C181" s="740" t="s">
        <v>744</v>
      </c>
      <c r="D181" s="737" t="s">
        <v>553</v>
      </c>
      <c r="E181" s="737" t="s">
        <v>771</v>
      </c>
      <c r="F181" s="737" t="s">
        <v>577</v>
      </c>
      <c r="G181" s="517" t="s">
        <v>577</v>
      </c>
      <c r="H181" s="429">
        <v>0</v>
      </c>
      <c r="I181" s="462">
        <v>0</v>
      </c>
      <c r="J181" s="394">
        <f t="shared" si="135"/>
        <v>0</v>
      </c>
      <c r="K181" s="296">
        <f t="shared" si="151"/>
        <v>0</v>
      </c>
      <c r="L181" s="31">
        <f t="shared" ref="L181:O181" si="170">SUM(K181,(K181*$I181))</f>
        <v>0</v>
      </c>
      <c r="M181" s="31">
        <f t="shared" si="170"/>
        <v>0</v>
      </c>
      <c r="N181" s="31">
        <f t="shared" si="170"/>
        <v>0</v>
      </c>
      <c r="O181" s="31">
        <f t="shared" si="170"/>
        <v>0</v>
      </c>
      <c r="P181" s="31">
        <f t="shared" si="137"/>
        <v>0</v>
      </c>
      <c r="Q181" s="393">
        <f t="shared" si="134"/>
        <v>0</v>
      </c>
    </row>
    <row r="182" spans="1:17" ht="14.25" customHeight="1" x14ac:dyDescent="0.25">
      <c r="A182" s="428">
        <v>166</v>
      </c>
      <c r="B182" s="736" t="s">
        <v>772</v>
      </c>
      <c r="C182" s="740" t="s">
        <v>744</v>
      </c>
      <c r="D182" s="737" t="s">
        <v>550</v>
      </c>
      <c r="E182" s="737" t="s">
        <v>756</v>
      </c>
      <c r="F182" s="737" t="s">
        <v>586</v>
      </c>
      <c r="G182" s="517" t="s">
        <v>586</v>
      </c>
      <c r="H182" s="429">
        <v>0</v>
      </c>
      <c r="I182" s="462">
        <v>0</v>
      </c>
      <c r="J182" s="394">
        <f t="shared" si="135"/>
        <v>0</v>
      </c>
      <c r="K182" s="296">
        <f t="shared" si="151"/>
        <v>0</v>
      </c>
      <c r="L182" s="31">
        <f t="shared" ref="L182:O182" si="171">SUM(K182,(K182*$I182))</f>
        <v>0</v>
      </c>
      <c r="M182" s="31">
        <f t="shared" si="171"/>
        <v>0</v>
      </c>
      <c r="N182" s="31">
        <f t="shared" si="171"/>
        <v>0</v>
      </c>
      <c r="O182" s="31">
        <f t="shared" si="171"/>
        <v>0</v>
      </c>
      <c r="P182" s="31">
        <f t="shared" si="137"/>
        <v>0</v>
      </c>
      <c r="Q182" s="393">
        <f t="shared" si="134"/>
        <v>0</v>
      </c>
    </row>
    <row r="183" spans="1:17" ht="14.25" customHeight="1" x14ac:dyDescent="0.25">
      <c r="A183" s="428">
        <v>167</v>
      </c>
      <c r="B183" s="736" t="s">
        <v>772</v>
      </c>
      <c r="C183" s="740" t="s">
        <v>744</v>
      </c>
      <c r="D183" s="737" t="s">
        <v>553</v>
      </c>
      <c r="E183" s="737" t="s">
        <v>605</v>
      </c>
      <c r="F183" s="737" t="s">
        <v>577</v>
      </c>
      <c r="G183" s="517" t="s">
        <v>566</v>
      </c>
      <c r="H183" s="429">
        <v>0</v>
      </c>
      <c r="I183" s="462">
        <v>0</v>
      </c>
      <c r="J183" s="394">
        <f t="shared" si="135"/>
        <v>0</v>
      </c>
      <c r="K183" s="296">
        <f t="shared" si="151"/>
        <v>0</v>
      </c>
      <c r="L183" s="31">
        <f t="shared" ref="L183:O183" si="172">SUM(K183,(K183*$I183))</f>
        <v>0</v>
      </c>
      <c r="M183" s="31">
        <f t="shared" si="172"/>
        <v>0</v>
      </c>
      <c r="N183" s="31">
        <f t="shared" si="172"/>
        <v>0</v>
      </c>
      <c r="O183" s="31">
        <f t="shared" si="172"/>
        <v>0</v>
      </c>
      <c r="P183" s="31">
        <f t="shared" si="137"/>
        <v>0</v>
      </c>
      <c r="Q183" s="393">
        <f t="shared" si="134"/>
        <v>0</v>
      </c>
    </row>
    <row r="184" spans="1:17" ht="14.25" customHeight="1" x14ac:dyDescent="0.25">
      <c r="A184" s="428">
        <v>168</v>
      </c>
      <c r="B184" s="736" t="s">
        <v>773</v>
      </c>
      <c r="C184" s="740" t="s">
        <v>744</v>
      </c>
      <c r="D184" s="737" t="s">
        <v>550</v>
      </c>
      <c r="E184" s="737" t="s">
        <v>576</v>
      </c>
      <c r="F184" s="737" t="s">
        <v>577</v>
      </c>
      <c r="G184" s="517" t="s">
        <v>577</v>
      </c>
      <c r="H184" s="429">
        <v>0</v>
      </c>
      <c r="I184" s="462">
        <v>0</v>
      </c>
      <c r="J184" s="394">
        <f t="shared" si="135"/>
        <v>0</v>
      </c>
      <c r="K184" s="296">
        <f t="shared" si="151"/>
        <v>0</v>
      </c>
      <c r="L184" s="31">
        <f t="shared" ref="L184:O184" si="173">SUM(K184,(K184*$I184))</f>
        <v>0</v>
      </c>
      <c r="M184" s="31">
        <f t="shared" si="173"/>
        <v>0</v>
      </c>
      <c r="N184" s="31">
        <f t="shared" si="173"/>
        <v>0</v>
      </c>
      <c r="O184" s="31">
        <f t="shared" si="173"/>
        <v>0</v>
      </c>
      <c r="P184" s="31">
        <f t="shared" si="137"/>
        <v>0</v>
      </c>
      <c r="Q184" s="393">
        <f t="shared" si="134"/>
        <v>0</v>
      </c>
    </row>
    <row r="185" spans="1:17" ht="14.25" customHeight="1" x14ac:dyDescent="0.25">
      <c r="A185" s="428">
        <v>169</v>
      </c>
      <c r="B185" s="736" t="s">
        <v>773</v>
      </c>
      <c r="C185" s="740" t="s">
        <v>744</v>
      </c>
      <c r="D185" s="737" t="s">
        <v>553</v>
      </c>
      <c r="E185" s="737" t="s">
        <v>578</v>
      </c>
      <c r="F185" s="737" t="s">
        <v>103</v>
      </c>
      <c r="G185" s="517" t="s">
        <v>103</v>
      </c>
      <c r="H185" s="429">
        <v>0</v>
      </c>
      <c r="I185" s="462">
        <v>0</v>
      </c>
      <c r="J185" s="394">
        <f>$H185*(3/12)</f>
        <v>0</v>
      </c>
      <c r="K185" s="296">
        <f>$H185</f>
        <v>0</v>
      </c>
      <c r="L185" s="31">
        <f>SUM(K185,(K185*$I185))</f>
        <v>0</v>
      </c>
      <c r="M185" s="31">
        <f>SUM(L185,(L185*$I185))</f>
        <v>0</v>
      </c>
      <c r="N185" s="31">
        <f>SUM(M185,(M185*$I185))</f>
        <v>0</v>
      </c>
      <c r="O185" s="31">
        <f>SUM(N185,(N185*$I185))</f>
        <v>0</v>
      </c>
      <c r="P185" s="31">
        <f>SUM(O185,(O185*$I185))*(9/12)</f>
        <v>0</v>
      </c>
      <c r="Q185" s="393">
        <f>SUM(J185:P185)</f>
        <v>0</v>
      </c>
    </row>
    <row r="186" spans="1:17" ht="14.25" customHeight="1" x14ac:dyDescent="0.25">
      <c r="A186" s="428">
        <v>170</v>
      </c>
      <c r="B186" s="736" t="s">
        <v>774</v>
      </c>
      <c r="C186" s="740" t="s">
        <v>744</v>
      </c>
      <c r="D186" s="737" t="s">
        <v>550</v>
      </c>
      <c r="E186" s="737" t="s">
        <v>576</v>
      </c>
      <c r="F186" s="737" t="s">
        <v>577</v>
      </c>
      <c r="G186" s="517" t="s">
        <v>577</v>
      </c>
      <c r="H186" s="429">
        <v>0</v>
      </c>
      <c r="I186" s="462">
        <v>0</v>
      </c>
      <c r="J186" s="394">
        <f t="shared" si="135"/>
        <v>0</v>
      </c>
      <c r="K186" s="296">
        <f t="shared" si="151"/>
        <v>0</v>
      </c>
      <c r="L186" s="31">
        <f t="shared" ref="L186:O186" si="174">SUM(K186,(K186*$I186))</f>
        <v>0</v>
      </c>
      <c r="M186" s="31">
        <f t="shared" si="174"/>
        <v>0</v>
      </c>
      <c r="N186" s="31">
        <f t="shared" si="174"/>
        <v>0</v>
      </c>
      <c r="O186" s="31">
        <f t="shared" si="174"/>
        <v>0</v>
      </c>
      <c r="P186" s="31">
        <f t="shared" si="137"/>
        <v>0</v>
      </c>
      <c r="Q186" s="393">
        <f t="shared" si="134"/>
        <v>0</v>
      </c>
    </row>
    <row r="187" spans="1:17" ht="14.25" customHeight="1" x14ac:dyDescent="0.25">
      <c r="A187" s="428">
        <v>171</v>
      </c>
      <c r="B187" s="736" t="s">
        <v>774</v>
      </c>
      <c r="C187" s="740" t="s">
        <v>744</v>
      </c>
      <c r="D187" s="737" t="s">
        <v>553</v>
      </c>
      <c r="E187" s="737" t="s">
        <v>775</v>
      </c>
      <c r="F187" s="737" t="s">
        <v>694</v>
      </c>
      <c r="G187" s="517" t="s">
        <v>712</v>
      </c>
      <c r="H187" s="429">
        <v>0</v>
      </c>
      <c r="I187" s="462">
        <v>0</v>
      </c>
      <c r="J187" s="394">
        <f>$H187*(3/12)</f>
        <v>0</v>
      </c>
      <c r="K187" s="296">
        <f>$H187</f>
        <v>0</v>
      </c>
      <c r="L187" s="31">
        <f>SUM(K187,(K187*$I187))</f>
        <v>0</v>
      </c>
      <c r="M187" s="31">
        <f>SUM(L187,(L187*$I187))</f>
        <v>0</v>
      </c>
      <c r="N187" s="31">
        <f>SUM(M187,(M187*$I187))</f>
        <v>0</v>
      </c>
      <c r="O187" s="31">
        <f>SUM(N187,(N187*$I187))</f>
        <v>0</v>
      </c>
      <c r="P187" s="31">
        <f>SUM(O187,(O187*$I187))*(9/12)</f>
        <v>0</v>
      </c>
      <c r="Q187" s="393">
        <f>SUM(J187:P187)</f>
        <v>0</v>
      </c>
    </row>
    <row r="188" spans="1:17" ht="14.25" customHeight="1" x14ac:dyDescent="0.25">
      <c r="A188" s="428">
        <v>172</v>
      </c>
      <c r="B188" s="736" t="s">
        <v>776</v>
      </c>
      <c r="C188" s="740" t="s">
        <v>744</v>
      </c>
      <c r="D188" s="737" t="s">
        <v>550</v>
      </c>
      <c r="E188" s="737" t="s">
        <v>605</v>
      </c>
      <c r="F188" s="737" t="s">
        <v>577</v>
      </c>
      <c r="G188" s="517" t="s">
        <v>566</v>
      </c>
      <c r="H188" s="429">
        <v>0</v>
      </c>
      <c r="I188" s="462">
        <v>0</v>
      </c>
      <c r="J188" s="394">
        <f t="shared" si="135"/>
        <v>0</v>
      </c>
      <c r="K188" s="296">
        <f t="shared" si="151"/>
        <v>0</v>
      </c>
      <c r="L188" s="31">
        <f t="shared" ref="L188:O188" si="175">SUM(K188,(K188*$I188))</f>
        <v>0</v>
      </c>
      <c r="M188" s="31">
        <f t="shared" si="175"/>
        <v>0</v>
      </c>
      <c r="N188" s="31">
        <f t="shared" si="175"/>
        <v>0</v>
      </c>
      <c r="O188" s="31">
        <f t="shared" si="175"/>
        <v>0</v>
      </c>
      <c r="P188" s="31">
        <f t="shared" si="137"/>
        <v>0</v>
      </c>
      <c r="Q188" s="393">
        <f t="shared" si="134"/>
        <v>0</v>
      </c>
    </row>
    <row r="189" spans="1:17" ht="14.25" customHeight="1" x14ac:dyDescent="0.25">
      <c r="A189" s="428">
        <v>173</v>
      </c>
      <c r="B189" s="736" t="s">
        <v>776</v>
      </c>
      <c r="C189" s="740" t="s">
        <v>744</v>
      </c>
      <c r="D189" s="737" t="s">
        <v>553</v>
      </c>
      <c r="E189" s="737" t="s">
        <v>578</v>
      </c>
      <c r="F189" s="737" t="s">
        <v>103</v>
      </c>
      <c r="G189" s="517" t="s">
        <v>103</v>
      </c>
      <c r="H189" s="429">
        <v>0</v>
      </c>
      <c r="I189" s="462">
        <v>0</v>
      </c>
      <c r="J189" s="394">
        <f t="shared" si="135"/>
        <v>0</v>
      </c>
      <c r="K189" s="296">
        <f t="shared" si="151"/>
        <v>0</v>
      </c>
      <c r="L189" s="31">
        <f t="shared" ref="L189:O189" si="176">SUM(K189,(K189*$I189))</f>
        <v>0</v>
      </c>
      <c r="M189" s="31">
        <f t="shared" si="176"/>
        <v>0</v>
      </c>
      <c r="N189" s="31">
        <f t="shared" si="176"/>
        <v>0</v>
      </c>
      <c r="O189" s="31">
        <f t="shared" si="176"/>
        <v>0</v>
      </c>
      <c r="P189" s="31">
        <f t="shared" si="137"/>
        <v>0</v>
      </c>
      <c r="Q189" s="393">
        <f t="shared" si="134"/>
        <v>0</v>
      </c>
    </row>
    <row r="190" spans="1:17" ht="14.25" customHeight="1" x14ac:dyDescent="0.25">
      <c r="A190" s="428">
        <v>174</v>
      </c>
      <c r="B190" s="736" t="s">
        <v>777</v>
      </c>
      <c r="C190" s="740" t="s">
        <v>744</v>
      </c>
      <c r="D190" s="737" t="s">
        <v>550</v>
      </c>
      <c r="E190" s="737" t="s">
        <v>778</v>
      </c>
      <c r="F190" s="737" t="s">
        <v>691</v>
      </c>
      <c r="G190" s="517" t="s">
        <v>691</v>
      </c>
      <c r="H190" s="429">
        <v>0</v>
      </c>
      <c r="I190" s="462">
        <v>0</v>
      </c>
      <c r="J190" s="394">
        <f t="shared" si="135"/>
        <v>0</v>
      </c>
      <c r="K190" s="296">
        <f t="shared" si="151"/>
        <v>0</v>
      </c>
      <c r="L190" s="31">
        <f t="shared" ref="L190:O190" si="177">SUM(K190,(K190*$I190))</f>
        <v>0</v>
      </c>
      <c r="M190" s="31">
        <f t="shared" si="177"/>
        <v>0</v>
      </c>
      <c r="N190" s="31">
        <f t="shared" si="177"/>
        <v>0</v>
      </c>
      <c r="O190" s="31">
        <f t="shared" si="177"/>
        <v>0</v>
      </c>
      <c r="P190" s="31">
        <f t="shared" si="137"/>
        <v>0</v>
      </c>
      <c r="Q190" s="393">
        <f t="shared" si="134"/>
        <v>0</v>
      </c>
    </row>
    <row r="191" spans="1:17" ht="14.25" customHeight="1" x14ac:dyDescent="0.25">
      <c r="A191" s="428">
        <v>175</v>
      </c>
      <c r="B191" s="736" t="s">
        <v>777</v>
      </c>
      <c r="C191" s="740" t="s">
        <v>744</v>
      </c>
      <c r="D191" s="737" t="s">
        <v>553</v>
      </c>
      <c r="E191" s="737" t="s">
        <v>578</v>
      </c>
      <c r="F191" s="737" t="s">
        <v>103</v>
      </c>
      <c r="G191" s="517" t="s">
        <v>103</v>
      </c>
      <c r="H191" s="429">
        <v>0</v>
      </c>
      <c r="I191" s="462">
        <v>0</v>
      </c>
      <c r="J191" s="394">
        <f t="shared" si="135"/>
        <v>0</v>
      </c>
      <c r="K191" s="296">
        <f t="shared" si="151"/>
        <v>0</v>
      </c>
      <c r="L191" s="31">
        <f t="shared" ref="L191:O191" si="178">SUM(K191,(K191*$I191))</f>
        <v>0</v>
      </c>
      <c r="M191" s="31">
        <f t="shared" si="178"/>
        <v>0</v>
      </c>
      <c r="N191" s="31">
        <f t="shared" si="178"/>
        <v>0</v>
      </c>
      <c r="O191" s="31">
        <f t="shared" si="178"/>
        <v>0</v>
      </c>
      <c r="P191" s="31">
        <f t="shared" si="137"/>
        <v>0</v>
      </c>
      <c r="Q191" s="393">
        <f t="shared" si="134"/>
        <v>0</v>
      </c>
    </row>
    <row r="192" spans="1:17" ht="14.25" customHeight="1" x14ac:dyDescent="0.25">
      <c r="A192" s="428">
        <v>176</v>
      </c>
      <c r="B192" s="736" t="s">
        <v>779</v>
      </c>
      <c r="C192" s="737" t="s">
        <v>780</v>
      </c>
      <c r="D192" s="737" t="s">
        <v>550</v>
      </c>
      <c r="E192" s="737" t="s">
        <v>781</v>
      </c>
      <c r="F192" s="737" t="s">
        <v>566</v>
      </c>
      <c r="G192" s="517" t="s">
        <v>592</v>
      </c>
      <c r="H192" s="429">
        <v>0</v>
      </c>
      <c r="I192" s="462">
        <v>0</v>
      </c>
      <c r="J192" s="394">
        <f t="shared" si="135"/>
        <v>0</v>
      </c>
      <c r="K192" s="296">
        <f t="shared" si="151"/>
        <v>0</v>
      </c>
      <c r="L192" s="31">
        <f t="shared" ref="L192:O192" si="179">SUM(K192,(K192*$I192))</f>
        <v>0</v>
      </c>
      <c r="M192" s="31">
        <f t="shared" si="179"/>
        <v>0</v>
      </c>
      <c r="N192" s="31">
        <f t="shared" si="179"/>
        <v>0</v>
      </c>
      <c r="O192" s="31">
        <f t="shared" si="179"/>
        <v>0</v>
      </c>
      <c r="P192" s="31">
        <f t="shared" si="137"/>
        <v>0</v>
      </c>
      <c r="Q192" s="393">
        <f t="shared" si="134"/>
        <v>0</v>
      </c>
    </row>
    <row r="193" spans="1:17" ht="14.25" customHeight="1" x14ac:dyDescent="0.25">
      <c r="A193" s="428">
        <v>177</v>
      </c>
      <c r="B193" s="736" t="s">
        <v>779</v>
      </c>
      <c r="C193" s="737" t="s">
        <v>780</v>
      </c>
      <c r="D193" s="737" t="s">
        <v>553</v>
      </c>
      <c r="E193" s="737" t="s">
        <v>782</v>
      </c>
      <c r="F193" s="737" t="s">
        <v>592</v>
      </c>
      <c r="G193" s="517" t="s">
        <v>592</v>
      </c>
      <c r="H193" s="429">
        <v>0</v>
      </c>
      <c r="I193" s="462">
        <v>0</v>
      </c>
      <c r="J193" s="394">
        <f t="shared" si="135"/>
        <v>0</v>
      </c>
      <c r="K193" s="296">
        <f t="shared" si="151"/>
        <v>0</v>
      </c>
      <c r="L193" s="31">
        <f t="shared" ref="L193:O193" si="180">SUM(K193,(K193*$I193))</f>
        <v>0</v>
      </c>
      <c r="M193" s="31">
        <f t="shared" si="180"/>
        <v>0</v>
      </c>
      <c r="N193" s="31">
        <f t="shared" si="180"/>
        <v>0</v>
      </c>
      <c r="O193" s="31">
        <f t="shared" si="180"/>
        <v>0</v>
      </c>
      <c r="P193" s="31">
        <f t="shared" si="137"/>
        <v>0</v>
      </c>
      <c r="Q193" s="393">
        <f t="shared" si="134"/>
        <v>0</v>
      </c>
    </row>
    <row r="194" spans="1:17" ht="14.25" customHeight="1" x14ac:dyDescent="0.25">
      <c r="A194" s="428">
        <v>178</v>
      </c>
      <c r="B194" s="736" t="s">
        <v>783</v>
      </c>
      <c r="C194" s="737" t="s">
        <v>780</v>
      </c>
      <c r="D194" s="737" t="s">
        <v>550</v>
      </c>
      <c r="E194" s="737" t="s">
        <v>567</v>
      </c>
      <c r="F194" s="737" t="s">
        <v>568</v>
      </c>
      <c r="G194" s="517" t="s">
        <v>569</v>
      </c>
      <c r="H194" s="429">
        <v>0</v>
      </c>
      <c r="I194" s="462">
        <v>0</v>
      </c>
      <c r="J194" s="394">
        <f t="shared" si="135"/>
        <v>0</v>
      </c>
      <c r="K194" s="296">
        <f t="shared" si="151"/>
        <v>0</v>
      </c>
      <c r="L194" s="31">
        <f t="shared" ref="L194:O194" si="181">SUM(K194,(K194*$I194))</f>
        <v>0</v>
      </c>
      <c r="M194" s="31">
        <f t="shared" si="181"/>
        <v>0</v>
      </c>
      <c r="N194" s="31">
        <f t="shared" si="181"/>
        <v>0</v>
      </c>
      <c r="O194" s="31">
        <f t="shared" si="181"/>
        <v>0</v>
      </c>
      <c r="P194" s="31">
        <f t="shared" si="137"/>
        <v>0</v>
      </c>
      <c r="Q194" s="393">
        <f t="shared" si="134"/>
        <v>0</v>
      </c>
    </row>
    <row r="195" spans="1:17" ht="14.25" customHeight="1" x14ac:dyDescent="0.25">
      <c r="A195" s="428">
        <v>179</v>
      </c>
      <c r="B195" s="736" t="s">
        <v>783</v>
      </c>
      <c r="C195" s="737" t="s">
        <v>780</v>
      </c>
      <c r="D195" s="737" t="s">
        <v>553</v>
      </c>
      <c r="E195" s="737" t="s">
        <v>784</v>
      </c>
      <c r="F195" s="737" t="s">
        <v>566</v>
      </c>
      <c r="G195" s="517" t="s">
        <v>566</v>
      </c>
      <c r="H195" s="429">
        <v>0</v>
      </c>
      <c r="I195" s="462">
        <v>0</v>
      </c>
      <c r="J195" s="394">
        <f t="shared" si="135"/>
        <v>0</v>
      </c>
      <c r="K195" s="296">
        <f t="shared" si="151"/>
        <v>0</v>
      </c>
      <c r="L195" s="31">
        <f t="shared" ref="L195:O195" si="182">SUM(K195,(K195*$I195))</f>
        <v>0</v>
      </c>
      <c r="M195" s="31">
        <f t="shared" si="182"/>
        <v>0</v>
      </c>
      <c r="N195" s="31">
        <f t="shared" si="182"/>
        <v>0</v>
      </c>
      <c r="O195" s="31">
        <f t="shared" si="182"/>
        <v>0</v>
      </c>
      <c r="P195" s="31">
        <f t="shared" si="137"/>
        <v>0</v>
      </c>
      <c r="Q195" s="393">
        <f t="shared" si="134"/>
        <v>0</v>
      </c>
    </row>
    <row r="196" spans="1:17" ht="14.25" customHeight="1" x14ac:dyDescent="0.25">
      <c r="A196" s="428">
        <v>180</v>
      </c>
      <c r="B196" s="736" t="s">
        <v>785</v>
      </c>
      <c r="C196" s="737" t="s">
        <v>786</v>
      </c>
      <c r="D196" s="737" t="s">
        <v>550</v>
      </c>
      <c r="E196" s="737" t="s">
        <v>576</v>
      </c>
      <c r="F196" s="737" t="s">
        <v>577</v>
      </c>
      <c r="G196" s="517" t="s">
        <v>577</v>
      </c>
      <c r="H196" s="429">
        <v>0</v>
      </c>
      <c r="I196" s="462">
        <v>0</v>
      </c>
      <c r="J196" s="394">
        <f t="shared" si="135"/>
        <v>0</v>
      </c>
      <c r="K196" s="296">
        <f t="shared" si="151"/>
        <v>0</v>
      </c>
      <c r="L196" s="31">
        <f t="shared" ref="L196:O196" si="183">SUM(K196,(K196*$I196))</f>
        <v>0</v>
      </c>
      <c r="M196" s="31">
        <f t="shared" si="183"/>
        <v>0</v>
      </c>
      <c r="N196" s="31">
        <f t="shared" si="183"/>
        <v>0</v>
      </c>
      <c r="O196" s="31">
        <f t="shared" si="183"/>
        <v>0</v>
      </c>
      <c r="P196" s="31">
        <f t="shared" si="137"/>
        <v>0</v>
      </c>
      <c r="Q196" s="393">
        <f t="shared" si="134"/>
        <v>0</v>
      </c>
    </row>
    <row r="197" spans="1:17" ht="14.25" customHeight="1" x14ac:dyDescent="0.25">
      <c r="A197" s="428">
        <v>181</v>
      </c>
      <c r="B197" s="736" t="s">
        <v>785</v>
      </c>
      <c r="C197" s="737" t="s">
        <v>786</v>
      </c>
      <c r="D197" s="737" t="s">
        <v>553</v>
      </c>
      <c r="E197" s="737" t="s">
        <v>578</v>
      </c>
      <c r="F197" s="737" t="s">
        <v>103</v>
      </c>
      <c r="G197" s="517" t="s">
        <v>103</v>
      </c>
      <c r="H197" s="429">
        <v>0</v>
      </c>
      <c r="I197" s="462">
        <v>0</v>
      </c>
      <c r="J197" s="394">
        <f>$H197*(3/12)</f>
        <v>0</v>
      </c>
      <c r="K197" s="296">
        <f>$H197</f>
        <v>0</v>
      </c>
      <c r="L197" s="31">
        <f>SUM(K197,(K197*$I197))</f>
        <v>0</v>
      </c>
      <c r="M197" s="31">
        <f>SUM(L197,(L197*$I197))</f>
        <v>0</v>
      </c>
      <c r="N197" s="31">
        <f>SUM(M197,(M197*$I197))</f>
        <v>0</v>
      </c>
      <c r="O197" s="31">
        <f>SUM(N197,(N197*$I197))</f>
        <v>0</v>
      </c>
      <c r="P197" s="31">
        <f>SUM(O197,(O197*$I197))*(9/12)</f>
        <v>0</v>
      </c>
      <c r="Q197" s="393">
        <f>SUM(J197:P197)</f>
        <v>0</v>
      </c>
    </row>
    <row r="198" spans="1:17" ht="14.25" customHeight="1" x14ac:dyDescent="0.25">
      <c r="A198" s="428">
        <v>182</v>
      </c>
      <c r="B198" s="736" t="s">
        <v>787</v>
      </c>
      <c r="C198" s="737" t="s">
        <v>786</v>
      </c>
      <c r="D198" s="737" t="s">
        <v>550</v>
      </c>
      <c r="E198" s="737" t="s">
        <v>576</v>
      </c>
      <c r="F198" s="737" t="s">
        <v>577</v>
      </c>
      <c r="G198" s="517" t="s">
        <v>577</v>
      </c>
      <c r="H198" s="429">
        <v>0</v>
      </c>
      <c r="I198" s="462">
        <v>0</v>
      </c>
      <c r="J198" s="394">
        <f t="shared" si="135"/>
        <v>0</v>
      </c>
      <c r="K198" s="296">
        <f t="shared" si="151"/>
        <v>0</v>
      </c>
      <c r="L198" s="31">
        <f t="shared" ref="L198:O198" si="184">SUM(K198,(K198*$I198))</f>
        <v>0</v>
      </c>
      <c r="M198" s="31">
        <f t="shared" si="184"/>
        <v>0</v>
      </c>
      <c r="N198" s="31">
        <f t="shared" si="184"/>
        <v>0</v>
      </c>
      <c r="O198" s="31">
        <f t="shared" si="184"/>
        <v>0</v>
      </c>
      <c r="P198" s="31">
        <f t="shared" si="137"/>
        <v>0</v>
      </c>
      <c r="Q198" s="393">
        <f t="shared" si="134"/>
        <v>0</v>
      </c>
    </row>
    <row r="199" spans="1:17" ht="14.25" customHeight="1" x14ac:dyDescent="0.25">
      <c r="A199" s="428">
        <v>183</v>
      </c>
      <c r="B199" s="736" t="s">
        <v>787</v>
      </c>
      <c r="C199" s="737" t="s">
        <v>786</v>
      </c>
      <c r="D199" s="737" t="s">
        <v>553</v>
      </c>
      <c r="E199" s="737" t="s">
        <v>578</v>
      </c>
      <c r="F199" s="737" t="s">
        <v>103</v>
      </c>
      <c r="G199" s="517" t="s">
        <v>103</v>
      </c>
      <c r="H199" s="429">
        <v>0</v>
      </c>
      <c r="I199" s="462">
        <v>0</v>
      </c>
      <c r="J199" s="394">
        <f>$H199*(3/12)</f>
        <v>0</v>
      </c>
      <c r="K199" s="296">
        <f>$H199</f>
        <v>0</v>
      </c>
      <c r="L199" s="31">
        <f>SUM(K199,(K199*$I199))</f>
        <v>0</v>
      </c>
      <c r="M199" s="31">
        <f>SUM(L199,(L199*$I199))</f>
        <v>0</v>
      </c>
      <c r="N199" s="31">
        <f>SUM(M199,(M199*$I199))</f>
        <v>0</v>
      </c>
      <c r="O199" s="31">
        <f>SUM(N199,(N199*$I199))</f>
        <v>0</v>
      </c>
      <c r="P199" s="31">
        <f>SUM(O199,(O199*$I199))*(9/12)</f>
        <v>0</v>
      </c>
      <c r="Q199" s="393">
        <f>SUM(J199:P199)</f>
        <v>0</v>
      </c>
    </row>
    <row r="200" spans="1:17" ht="14.25" customHeight="1" x14ac:dyDescent="0.25">
      <c r="A200" s="428">
        <v>184</v>
      </c>
      <c r="B200" s="736" t="s">
        <v>788</v>
      </c>
      <c r="C200" s="737" t="s">
        <v>786</v>
      </c>
      <c r="D200" s="737" t="s">
        <v>550</v>
      </c>
      <c r="E200" s="737" t="s">
        <v>605</v>
      </c>
      <c r="F200" s="737" t="s">
        <v>577</v>
      </c>
      <c r="G200" s="517" t="s">
        <v>566</v>
      </c>
      <c r="H200" s="429">
        <v>0</v>
      </c>
      <c r="I200" s="462">
        <v>0</v>
      </c>
      <c r="J200" s="394">
        <f t="shared" si="135"/>
        <v>0</v>
      </c>
      <c r="K200" s="296">
        <f t="shared" si="151"/>
        <v>0</v>
      </c>
      <c r="L200" s="31">
        <f t="shared" ref="L200:O200" si="185">SUM(K200,(K200*$I200))</f>
        <v>0</v>
      </c>
      <c r="M200" s="31">
        <f t="shared" si="185"/>
        <v>0</v>
      </c>
      <c r="N200" s="31">
        <f t="shared" si="185"/>
        <v>0</v>
      </c>
      <c r="O200" s="31">
        <f t="shared" si="185"/>
        <v>0</v>
      </c>
      <c r="P200" s="31">
        <f t="shared" si="137"/>
        <v>0</v>
      </c>
      <c r="Q200" s="393">
        <f t="shared" si="134"/>
        <v>0</v>
      </c>
    </row>
    <row r="201" spans="1:17" ht="14.25" customHeight="1" x14ac:dyDescent="0.25">
      <c r="A201" s="428">
        <v>185</v>
      </c>
      <c r="B201" s="736" t="s">
        <v>788</v>
      </c>
      <c r="C201" s="737" t="s">
        <v>786</v>
      </c>
      <c r="D201" s="737" t="s">
        <v>553</v>
      </c>
      <c r="E201" s="737" t="s">
        <v>789</v>
      </c>
      <c r="F201" s="737" t="s">
        <v>577</v>
      </c>
      <c r="G201" s="517" t="s">
        <v>577</v>
      </c>
      <c r="H201" s="429">
        <v>0</v>
      </c>
      <c r="I201" s="462">
        <v>0</v>
      </c>
      <c r="J201" s="394">
        <f t="shared" si="135"/>
        <v>0</v>
      </c>
      <c r="K201" s="296">
        <f t="shared" si="151"/>
        <v>0</v>
      </c>
      <c r="L201" s="31">
        <f t="shared" ref="L201:O201" si="186">SUM(K201,(K201*$I201))</f>
        <v>0</v>
      </c>
      <c r="M201" s="31">
        <f t="shared" si="186"/>
        <v>0</v>
      </c>
      <c r="N201" s="31">
        <f t="shared" si="186"/>
        <v>0</v>
      </c>
      <c r="O201" s="31">
        <f t="shared" si="186"/>
        <v>0</v>
      </c>
      <c r="P201" s="31">
        <f t="shared" si="137"/>
        <v>0</v>
      </c>
      <c r="Q201" s="393">
        <f t="shared" si="134"/>
        <v>0</v>
      </c>
    </row>
    <row r="202" spans="1:17" ht="14.25" customHeight="1" x14ac:dyDescent="0.25">
      <c r="A202" s="428">
        <v>186</v>
      </c>
      <c r="B202" s="736" t="s">
        <v>790</v>
      </c>
      <c r="C202" s="737" t="s">
        <v>791</v>
      </c>
      <c r="D202" s="737" t="s">
        <v>550</v>
      </c>
      <c r="E202" s="737" t="s">
        <v>792</v>
      </c>
      <c r="F202" s="737" t="s">
        <v>577</v>
      </c>
      <c r="G202" s="517" t="s">
        <v>577</v>
      </c>
      <c r="H202" s="429">
        <v>0</v>
      </c>
      <c r="I202" s="462">
        <v>0</v>
      </c>
      <c r="J202" s="394">
        <f t="shared" si="135"/>
        <v>0</v>
      </c>
      <c r="K202" s="296">
        <f t="shared" si="151"/>
        <v>0</v>
      </c>
      <c r="L202" s="31">
        <f t="shared" ref="L202:O202" si="187">SUM(K202,(K202*$I202))</f>
        <v>0</v>
      </c>
      <c r="M202" s="31">
        <f t="shared" si="187"/>
        <v>0</v>
      </c>
      <c r="N202" s="31">
        <f t="shared" si="187"/>
        <v>0</v>
      </c>
      <c r="O202" s="31">
        <f t="shared" si="187"/>
        <v>0</v>
      </c>
      <c r="P202" s="31">
        <f t="shared" si="137"/>
        <v>0</v>
      </c>
      <c r="Q202" s="393">
        <f t="shared" si="134"/>
        <v>0</v>
      </c>
    </row>
    <row r="203" spans="1:17" ht="14.25" customHeight="1" x14ac:dyDescent="0.25">
      <c r="A203" s="428">
        <v>187</v>
      </c>
      <c r="B203" s="736" t="s">
        <v>790</v>
      </c>
      <c r="C203" s="737" t="s">
        <v>791</v>
      </c>
      <c r="D203" s="737" t="s">
        <v>553</v>
      </c>
      <c r="E203" s="737" t="s">
        <v>578</v>
      </c>
      <c r="F203" s="737" t="s">
        <v>103</v>
      </c>
      <c r="G203" s="517" t="s">
        <v>103</v>
      </c>
      <c r="H203" s="429">
        <v>0</v>
      </c>
      <c r="I203" s="462">
        <v>0</v>
      </c>
      <c r="J203" s="394">
        <f>$H203*(3/12)</f>
        <v>0</v>
      </c>
      <c r="K203" s="296">
        <f>$H203</f>
        <v>0</v>
      </c>
      <c r="L203" s="31">
        <f>SUM(K203,(K203*$I203))</f>
        <v>0</v>
      </c>
      <c r="M203" s="31">
        <f>SUM(L203,(L203*$I203))</f>
        <v>0</v>
      </c>
      <c r="N203" s="31">
        <f>SUM(M203,(M203*$I203))</f>
        <v>0</v>
      </c>
      <c r="O203" s="31">
        <f>SUM(N203,(N203*$I203))</f>
        <v>0</v>
      </c>
      <c r="P203" s="31">
        <f>SUM(O203,(O203*$I203))*(9/12)</f>
        <v>0</v>
      </c>
      <c r="Q203" s="393">
        <f>SUM(J203:P203)</f>
        <v>0</v>
      </c>
    </row>
    <row r="204" spans="1:17" ht="14.25" customHeight="1" x14ac:dyDescent="0.25">
      <c r="A204" s="428">
        <v>188</v>
      </c>
      <c r="B204" s="736" t="s">
        <v>793</v>
      </c>
      <c r="C204" s="737" t="s">
        <v>791</v>
      </c>
      <c r="D204" s="737" t="s">
        <v>550</v>
      </c>
      <c r="E204" s="737" t="s">
        <v>718</v>
      </c>
      <c r="F204" s="737" t="s">
        <v>629</v>
      </c>
      <c r="G204" s="517" t="s">
        <v>629</v>
      </c>
      <c r="H204" s="429">
        <v>0</v>
      </c>
      <c r="I204" s="462">
        <v>0</v>
      </c>
      <c r="J204" s="394">
        <f t="shared" si="135"/>
        <v>0</v>
      </c>
      <c r="K204" s="296">
        <f t="shared" si="151"/>
        <v>0</v>
      </c>
      <c r="L204" s="31">
        <f t="shared" ref="L204:O204" si="188">SUM(K204,(K204*$I204))</f>
        <v>0</v>
      </c>
      <c r="M204" s="31">
        <f t="shared" si="188"/>
        <v>0</v>
      </c>
      <c r="N204" s="31">
        <f t="shared" si="188"/>
        <v>0</v>
      </c>
      <c r="O204" s="31">
        <f t="shared" si="188"/>
        <v>0</v>
      </c>
      <c r="P204" s="31">
        <f t="shared" si="137"/>
        <v>0</v>
      </c>
      <c r="Q204" s="393">
        <f t="shared" si="134"/>
        <v>0</v>
      </c>
    </row>
    <row r="205" spans="1:17" ht="14.25" customHeight="1" x14ac:dyDescent="0.25">
      <c r="A205" s="428">
        <v>189</v>
      </c>
      <c r="B205" s="736" t="s">
        <v>793</v>
      </c>
      <c r="C205" s="737" t="s">
        <v>791</v>
      </c>
      <c r="D205" s="737" t="s">
        <v>553</v>
      </c>
      <c r="E205" s="737" t="s">
        <v>578</v>
      </c>
      <c r="F205" s="737" t="s">
        <v>103</v>
      </c>
      <c r="G205" s="517" t="s">
        <v>103</v>
      </c>
      <c r="H205" s="429">
        <v>0</v>
      </c>
      <c r="I205" s="462">
        <v>0</v>
      </c>
      <c r="J205" s="394">
        <f t="shared" si="135"/>
        <v>0</v>
      </c>
      <c r="K205" s="296">
        <f t="shared" si="151"/>
        <v>0</v>
      </c>
      <c r="L205" s="31">
        <f t="shared" ref="L205:O205" si="189">SUM(K205,(K205*$I205))</f>
        <v>0</v>
      </c>
      <c r="M205" s="31">
        <f t="shared" si="189"/>
        <v>0</v>
      </c>
      <c r="N205" s="31">
        <f t="shared" si="189"/>
        <v>0</v>
      </c>
      <c r="O205" s="31">
        <f t="shared" si="189"/>
        <v>0</v>
      </c>
      <c r="P205" s="31">
        <f t="shared" si="137"/>
        <v>0</v>
      </c>
      <c r="Q205" s="393">
        <f t="shared" ref="Q205:Q268" si="190">SUM(J205:P205)</f>
        <v>0</v>
      </c>
    </row>
    <row r="206" spans="1:17" ht="14.25" customHeight="1" x14ac:dyDescent="0.25">
      <c r="A206" s="428">
        <v>190</v>
      </c>
      <c r="B206" s="736" t="s">
        <v>794</v>
      </c>
      <c r="C206" s="737" t="s">
        <v>795</v>
      </c>
      <c r="D206" s="737" t="s">
        <v>550</v>
      </c>
      <c r="E206" s="737" t="s">
        <v>756</v>
      </c>
      <c r="F206" s="737" t="s">
        <v>586</v>
      </c>
      <c r="G206" s="517" t="s">
        <v>586</v>
      </c>
      <c r="H206" s="429">
        <v>0</v>
      </c>
      <c r="I206" s="462">
        <v>0</v>
      </c>
      <c r="J206" s="394">
        <f t="shared" ref="J206:J269" si="191">$H206*(3/12)</f>
        <v>0</v>
      </c>
      <c r="K206" s="296">
        <f t="shared" si="151"/>
        <v>0</v>
      </c>
      <c r="L206" s="31">
        <f t="shared" ref="L206:O206" si="192">SUM(K206,(K206*$I206))</f>
        <v>0</v>
      </c>
      <c r="M206" s="31">
        <f t="shared" si="192"/>
        <v>0</v>
      </c>
      <c r="N206" s="31">
        <f t="shared" si="192"/>
        <v>0</v>
      </c>
      <c r="O206" s="31">
        <f t="shared" si="192"/>
        <v>0</v>
      </c>
      <c r="P206" s="31">
        <f t="shared" ref="P206:P269" si="193">SUM(O206,(O206*$I206))*(9/12)</f>
        <v>0</v>
      </c>
      <c r="Q206" s="393">
        <f t="shared" si="190"/>
        <v>0</v>
      </c>
    </row>
    <row r="207" spans="1:17" ht="14.25" customHeight="1" x14ac:dyDescent="0.25">
      <c r="A207" s="428">
        <v>191</v>
      </c>
      <c r="B207" s="736" t="s">
        <v>794</v>
      </c>
      <c r="C207" s="737" t="s">
        <v>795</v>
      </c>
      <c r="D207" s="737" t="s">
        <v>553</v>
      </c>
      <c r="E207" s="737" t="s">
        <v>578</v>
      </c>
      <c r="F207" s="737" t="s">
        <v>103</v>
      </c>
      <c r="G207" s="517" t="s">
        <v>103</v>
      </c>
      <c r="H207" s="429">
        <v>0</v>
      </c>
      <c r="I207" s="462">
        <v>0</v>
      </c>
      <c r="J207" s="394">
        <f t="shared" si="191"/>
        <v>0</v>
      </c>
      <c r="K207" s="296">
        <f t="shared" si="151"/>
        <v>0</v>
      </c>
      <c r="L207" s="31">
        <f t="shared" ref="L207:O207" si="194">SUM(K207,(K207*$I207))</f>
        <v>0</v>
      </c>
      <c r="M207" s="31">
        <f t="shared" si="194"/>
        <v>0</v>
      </c>
      <c r="N207" s="31">
        <f t="shared" si="194"/>
        <v>0</v>
      </c>
      <c r="O207" s="31">
        <f t="shared" si="194"/>
        <v>0</v>
      </c>
      <c r="P207" s="31">
        <f t="shared" si="193"/>
        <v>0</v>
      </c>
      <c r="Q207" s="393">
        <f t="shared" si="190"/>
        <v>0</v>
      </c>
    </row>
    <row r="208" spans="1:17" ht="14.25" customHeight="1" x14ac:dyDescent="0.25">
      <c r="A208" s="428">
        <v>192</v>
      </c>
      <c r="B208" s="736" t="s">
        <v>796</v>
      </c>
      <c r="C208" s="737" t="s">
        <v>795</v>
      </c>
      <c r="D208" s="737" t="s">
        <v>550</v>
      </c>
      <c r="E208" s="737" t="s">
        <v>797</v>
      </c>
      <c r="F208" s="737" t="s">
        <v>586</v>
      </c>
      <c r="G208" s="517" t="s">
        <v>586</v>
      </c>
      <c r="H208" s="429">
        <v>0</v>
      </c>
      <c r="I208" s="462">
        <v>0</v>
      </c>
      <c r="J208" s="394">
        <f t="shared" si="191"/>
        <v>0</v>
      </c>
      <c r="K208" s="296">
        <f t="shared" si="151"/>
        <v>0</v>
      </c>
      <c r="L208" s="31">
        <f t="shared" ref="L208:O208" si="195">SUM(K208,(K208*$I208))</f>
        <v>0</v>
      </c>
      <c r="M208" s="31">
        <f t="shared" si="195"/>
        <v>0</v>
      </c>
      <c r="N208" s="31">
        <f t="shared" si="195"/>
        <v>0</v>
      </c>
      <c r="O208" s="31">
        <f t="shared" si="195"/>
        <v>0</v>
      </c>
      <c r="P208" s="31">
        <f t="shared" si="193"/>
        <v>0</v>
      </c>
      <c r="Q208" s="393">
        <f t="shared" si="190"/>
        <v>0</v>
      </c>
    </row>
    <row r="209" spans="1:17" ht="14.25" customHeight="1" x14ac:dyDescent="0.25">
      <c r="A209" s="428">
        <v>193</v>
      </c>
      <c r="B209" s="736" t="s">
        <v>796</v>
      </c>
      <c r="C209" s="737" t="s">
        <v>795</v>
      </c>
      <c r="D209" s="737" t="s">
        <v>553</v>
      </c>
      <c r="E209" s="737" t="s">
        <v>578</v>
      </c>
      <c r="F209" s="737" t="s">
        <v>103</v>
      </c>
      <c r="G209" s="517" t="s">
        <v>103</v>
      </c>
      <c r="H209" s="429">
        <v>0</v>
      </c>
      <c r="I209" s="462">
        <v>0</v>
      </c>
      <c r="J209" s="394">
        <f t="shared" si="191"/>
        <v>0</v>
      </c>
      <c r="K209" s="296">
        <f t="shared" si="151"/>
        <v>0</v>
      </c>
      <c r="L209" s="31">
        <f t="shared" ref="L209:O209" si="196">SUM(K209,(K209*$I209))</f>
        <v>0</v>
      </c>
      <c r="M209" s="31">
        <f t="shared" si="196"/>
        <v>0</v>
      </c>
      <c r="N209" s="31">
        <f t="shared" si="196"/>
        <v>0</v>
      </c>
      <c r="O209" s="31">
        <f t="shared" si="196"/>
        <v>0</v>
      </c>
      <c r="P209" s="31">
        <f t="shared" si="193"/>
        <v>0</v>
      </c>
      <c r="Q209" s="393">
        <f t="shared" si="190"/>
        <v>0</v>
      </c>
    </row>
    <row r="210" spans="1:17" ht="14.25" customHeight="1" x14ac:dyDescent="0.25">
      <c r="A210" s="428">
        <v>194</v>
      </c>
      <c r="B210" s="736" t="s">
        <v>798</v>
      </c>
      <c r="C210" s="737" t="s">
        <v>795</v>
      </c>
      <c r="D210" s="737" t="s">
        <v>550</v>
      </c>
      <c r="E210" s="737" t="s">
        <v>572</v>
      </c>
      <c r="F210" s="737" t="s">
        <v>573</v>
      </c>
      <c r="G210" s="517" t="s">
        <v>573</v>
      </c>
      <c r="H210" s="429">
        <v>0</v>
      </c>
      <c r="I210" s="462">
        <v>0</v>
      </c>
      <c r="J210" s="394">
        <f t="shared" si="191"/>
        <v>0</v>
      </c>
      <c r="K210" s="296">
        <f t="shared" si="151"/>
        <v>0</v>
      </c>
      <c r="L210" s="31">
        <f t="shared" ref="L210:O210" si="197">SUM(K210,(K210*$I210))</f>
        <v>0</v>
      </c>
      <c r="M210" s="31">
        <f t="shared" si="197"/>
        <v>0</v>
      </c>
      <c r="N210" s="31">
        <f t="shared" si="197"/>
        <v>0</v>
      </c>
      <c r="O210" s="31">
        <f t="shared" si="197"/>
        <v>0</v>
      </c>
      <c r="P210" s="31">
        <f t="shared" si="193"/>
        <v>0</v>
      </c>
      <c r="Q210" s="393">
        <f t="shared" si="190"/>
        <v>0</v>
      </c>
    </row>
    <row r="211" spans="1:17" ht="14.25" customHeight="1" x14ac:dyDescent="0.25">
      <c r="A211" s="428">
        <v>195</v>
      </c>
      <c r="B211" s="736" t="s">
        <v>798</v>
      </c>
      <c r="C211" s="737" t="s">
        <v>795</v>
      </c>
      <c r="D211" s="737" t="s">
        <v>553</v>
      </c>
      <c r="E211" s="737" t="s">
        <v>605</v>
      </c>
      <c r="F211" s="737" t="s">
        <v>577</v>
      </c>
      <c r="G211" s="517" t="s">
        <v>566</v>
      </c>
      <c r="H211" s="429">
        <v>0</v>
      </c>
      <c r="I211" s="462">
        <v>0</v>
      </c>
      <c r="J211" s="394">
        <f t="shared" si="191"/>
        <v>0</v>
      </c>
      <c r="K211" s="296">
        <f t="shared" si="151"/>
        <v>0</v>
      </c>
      <c r="L211" s="31">
        <f t="shared" ref="L211:O211" si="198">SUM(K211,(K211*$I211))</f>
        <v>0</v>
      </c>
      <c r="M211" s="31">
        <f t="shared" si="198"/>
        <v>0</v>
      </c>
      <c r="N211" s="31">
        <f t="shared" si="198"/>
        <v>0</v>
      </c>
      <c r="O211" s="31">
        <f t="shared" si="198"/>
        <v>0</v>
      </c>
      <c r="P211" s="31">
        <f t="shared" si="193"/>
        <v>0</v>
      </c>
      <c r="Q211" s="393">
        <f t="shared" si="190"/>
        <v>0</v>
      </c>
    </row>
    <row r="212" spans="1:17" ht="14.25" customHeight="1" x14ac:dyDescent="0.25">
      <c r="A212" s="428">
        <v>196</v>
      </c>
      <c r="B212" s="736" t="s">
        <v>799</v>
      </c>
      <c r="C212" s="737" t="s">
        <v>795</v>
      </c>
      <c r="D212" s="737" t="s">
        <v>550</v>
      </c>
      <c r="E212" s="737" t="s">
        <v>576</v>
      </c>
      <c r="F212" s="737" t="s">
        <v>577</v>
      </c>
      <c r="G212" s="517" t="s">
        <v>577</v>
      </c>
      <c r="H212" s="429">
        <v>0</v>
      </c>
      <c r="I212" s="462">
        <v>0</v>
      </c>
      <c r="J212" s="394">
        <f t="shared" si="191"/>
        <v>0</v>
      </c>
      <c r="K212" s="296">
        <f t="shared" si="151"/>
        <v>0</v>
      </c>
      <c r="L212" s="31">
        <f t="shared" ref="L212:O212" si="199">SUM(K212,(K212*$I212))</f>
        <v>0</v>
      </c>
      <c r="M212" s="31">
        <f t="shared" si="199"/>
        <v>0</v>
      </c>
      <c r="N212" s="31">
        <f t="shared" si="199"/>
        <v>0</v>
      </c>
      <c r="O212" s="31">
        <f t="shared" si="199"/>
        <v>0</v>
      </c>
      <c r="P212" s="31">
        <f t="shared" si="193"/>
        <v>0</v>
      </c>
      <c r="Q212" s="393">
        <f t="shared" si="190"/>
        <v>0</v>
      </c>
    </row>
    <row r="213" spans="1:17" ht="14.25" customHeight="1" x14ac:dyDescent="0.25">
      <c r="A213" s="428">
        <v>197</v>
      </c>
      <c r="B213" s="736" t="s">
        <v>799</v>
      </c>
      <c r="C213" s="737" t="s">
        <v>795</v>
      </c>
      <c r="D213" s="737" t="s">
        <v>553</v>
      </c>
      <c r="E213" s="737" t="s">
        <v>578</v>
      </c>
      <c r="F213" s="737" t="s">
        <v>103</v>
      </c>
      <c r="G213" s="517" t="s">
        <v>103</v>
      </c>
      <c r="H213" s="429">
        <v>0</v>
      </c>
      <c r="I213" s="462">
        <v>0</v>
      </c>
      <c r="J213" s="394">
        <f>$H213*(3/12)</f>
        <v>0</v>
      </c>
      <c r="K213" s="296">
        <f>$H213</f>
        <v>0</v>
      </c>
      <c r="L213" s="31">
        <f>SUM(K213,(K213*$I213))</f>
        <v>0</v>
      </c>
      <c r="M213" s="31">
        <f>SUM(L213,(L213*$I213))</f>
        <v>0</v>
      </c>
      <c r="N213" s="31">
        <f>SUM(M213,(M213*$I213))</f>
        <v>0</v>
      </c>
      <c r="O213" s="31">
        <f>SUM(N213,(N213*$I213))</f>
        <v>0</v>
      </c>
      <c r="P213" s="31">
        <f>SUM(O213,(O213*$I213))*(9/12)</f>
        <v>0</v>
      </c>
      <c r="Q213" s="393">
        <f>SUM(J213:P213)</f>
        <v>0</v>
      </c>
    </row>
    <row r="214" spans="1:17" ht="14.25" customHeight="1" x14ac:dyDescent="0.25">
      <c r="A214" s="428">
        <v>198</v>
      </c>
      <c r="B214" s="736" t="s">
        <v>800</v>
      </c>
      <c r="C214" s="737" t="s">
        <v>795</v>
      </c>
      <c r="D214" s="737" t="s">
        <v>550</v>
      </c>
      <c r="E214" s="737" t="s">
        <v>576</v>
      </c>
      <c r="F214" s="737" t="s">
        <v>577</v>
      </c>
      <c r="G214" s="517" t="s">
        <v>577</v>
      </c>
      <c r="H214" s="429">
        <v>0</v>
      </c>
      <c r="I214" s="462">
        <v>0</v>
      </c>
      <c r="J214" s="394">
        <f t="shared" si="191"/>
        <v>0</v>
      </c>
      <c r="K214" s="296">
        <f t="shared" si="151"/>
        <v>0</v>
      </c>
      <c r="L214" s="31">
        <f t="shared" ref="L214:O214" si="200">SUM(K214,(K214*$I214))</f>
        <v>0</v>
      </c>
      <c r="M214" s="31">
        <f t="shared" si="200"/>
        <v>0</v>
      </c>
      <c r="N214" s="31">
        <f t="shared" si="200"/>
        <v>0</v>
      </c>
      <c r="O214" s="31">
        <f t="shared" si="200"/>
        <v>0</v>
      </c>
      <c r="P214" s="31">
        <f t="shared" si="193"/>
        <v>0</v>
      </c>
      <c r="Q214" s="393">
        <f t="shared" si="190"/>
        <v>0</v>
      </c>
    </row>
    <row r="215" spans="1:17" ht="14.25" customHeight="1" x14ac:dyDescent="0.25">
      <c r="A215" s="428">
        <v>199</v>
      </c>
      <c r="B215" s="736" t="s">
        <v>800</v>
      </c>
      <c r="C215" s="737" t="s">
        <v>795</v>
      </c>
      <c r="D215" s="737" t="s">
        <v>553</v>
      </c>
      <c r="E215" s="737" t="s">
        <v>578</v>
      </c>
      <c r="F215" s="737" t="s">
        <v>103</v>
      </c>
      <c r="G215" s="517" t="s">
        <v>103</v>
      </c>
      <c r="H215" s="429">
        <v>0</v>
      </c>
      <c r="I215" s="462">
        <v>0</v>
      </c>
      <c r="J215" s="394">
        <f t="shared" si="191"/>
        <v>0</v>
      </c>
      <c r="K215" s="296">
        <f t="shared" si="151"/>
        <v>0</v>
      </c>
      <c r="L215" s="31">
        <f t="shared" ref="L215:O215" si="201">SUM(K215,(K215*$I215))</f>
        <v>0</v>
      </c>
      <c r="M215" s="31">
        <f t="shared" si="201"/>
        <v>0</v>
      </c>
      <c r="N215" s="31">
        <f t="shared" si="201"/>
        <v>0</v>
      </c>
      <c r="O215" s="31">
        <f t="shared" si="201"/>
        <v>0</v>
      </c>
      <c r="P215" s="31">
        <f t="shared" si="193"/>
        <v>0</v>
      </c>
      <c r="Q215" s="393">
        <f t="shared" si="190"/>
        <v>0</v>
      </c>
    </row>
    <row r="216" spans="1:17" ht="14.25" customHeight="1" x14ac:dyDescent="0.25">
      <c r="A216" s="428">
        <v>200</v>
      </c>
      <c r="B216" s="736" t="s">
        <v>801</v>
      </c>
      <c r="C216" s="737" t="s">
        <v>795</v>
      </c>
      <c r="D216" s="737" t="s">
        <v>550</v>
      </c>
      <c r="E216" s="737" t="s">
        <v>802</v>
      </c>
      <c r="F216" s="737" t="s">
        <v>694</v>
      </c>
      <c r="G216" s="517" t="s">
        <v>694</v>
      </c>
      <c r="H216" s="429">
        <v>0</v>
      </c>
      <c r="I216" s="462">
        <v>0</v>
      </c>
      <c r="J216" s="394">
        <f t="shared" si="191"/>
        <v>0</v>
      </c>
      <c r="K216" s="296">
        <f t="shared" si="151"/>
        <v>0</v>
      </c>
      <c r="L216" s="31">
        <f t="shared" ref="L216:O216" si="202">SUM(K216,(K216*$I216))</f>
        <v>0</v>
      </c>
      <c r="M216" s="31">
        <f t="shared" si="202"/>
        <v>0</v>
      </c>
      <c r="N216" s="31">
        <f t="shared" si="202"/>
        <v>0</v>
      </c>
      <c r="O216" s="31">
        <f t="shared" si="202"/>
        <v>0</v>
      </c>
      <c r="P216" s="31">
        <f t="shared" si="193"/>
        <v>0</v>
      </c>
      <c r="Q216" s="393">
        <f t="shared" si="190"/>
        <v>0</v>
      </c>
    </row>
    <row r="217" spans="1:17" ht="14.25" customHeight="1" x14ac:dyDescent="0.25">
      <c r="A217" s="428">
        <v>201</v>
      </c>
      <c r="B217" s="736" t="s">
        <v>801</v>
      </c>
      <c r="C217" s="737" t="s">
        <v>795</v>
      </c>
      <c r="D217" s="737" t="s">
        <v>553</v>
      </c>
      <c r="E217" s="737" t="s">
        <v>803</v>
      </c>
      <c r="F217" s="737" t="s">
        <v>587</v>
      </c>
      <c r="G217" s="517" t="s">
        <v>573</v>
      </c>
      <c r="H217" s="429">
        <v>0</v>
      </c>
      <c r="I217" s="462">
        <v>0</v>
      </c>
      <c r="J217" s="394">
        <f t="shared" si="191"/>
        <v>0</v>
      </c>
      <c r="K217" s="296">
        <f t="shared" si="151"/>
        <v>0</v>
      </c>
      <c r="L217" s="31">
        <f t="shared" ref="L217:O217" si="203">SUM(K217,(K217*$I217))</f>
        <v>0</v>
      </c>
      <c r="M217" s="31">
        <f t="shared" si="203"/>
        <v>0</v>
      </c>
      <c r="N217" s="31">
        <f t="shared" si="203"/>
        <v>0</v>
      </c>
      <c r="O217" s="31">
        <f t="shared" si="203"/>
        <v>0</v>
      </c>
      <c r="P217" s="31">
        <f t="shared" si="193"/>
        <v>0</v>
      </c>
      <c r="Q217" s="393">
        <f t="shared" si="190"/>
        <v>0</v>
      </c>
    </row>
    <row r="218" spans="1:17" ht="14.25" customHeight="1" x14ac:dyDescent="0.25">
      <c r="A218" s="428">
        <v>202</v>
      </c>
      <c r="B218" s="736" t="s">
        <v>804</v>
      </c>
      <c r="C218" s="737" t="s">
        <v>795</v>
      </c>
      <c r="D218" s="737" t="s">
        <v>550</v>
      </c>
      <c r="E218" s="737" t="s">
        <v>805</v>
      </c>
      <c r="F218" s="737" t="s">
        <v>592</v>
      </c>
      <c r="G218" s="517" t="s">
        <v>592</v>
      </c>
      <c r="H218" s="429">
        <v>0</v>
      </c>
      <c r="I218" s="462">
        <v>0</v>
      </c>
      <c r="J218" s="394">
        <f t="shared" si="191"/>
        <v>0</v>
      </c>
      <c r="K218" s="296">
        <f t="shared" si="151"/>
        <v>0</v>
      </c>
      <c r="L218" s="31">
        <f t="shared" ref="L218:O218" si="204">SUM(K218,(K218*$I218))</f>
        <v>0</v>
      </c>
      <c r="M218" s="31">
        <f t="shared" si="204"/>
        <v>0</v>
      </c>
      <c r="N218" s="31">
        <f t="shared" si="204"/>
        <v>0</v>
      </c>
      <c r="O218" s="31">
        <f t="shared" si="204"/>
        <v>0</v>
      </c>
      <c r="P218" s="31">
        <f t="shared" si="193"/>
        <v>0</v>
      </c>
      <c r="Q218" s="393">
        <f t="shared" si="190"/>
        <v>0</v>
      </c>
    </row>
    <row r="219" spans="1:17" ht="14.25" customHeight="1" x14ac:dyDescent="0.25">
      <c r="A219" s="428">
        <v>203</v>
      </c>
      <c r="B219" s="736" t="s">
        <v>804</v>
      </c>
      <c r="C219" s="737" t="s">
        <v>795</v>
      </c>
      <c r="D219" s="737" t="s">
        <v>553</v>
      </c>
      <c r="E219" s="737" t="s">
        <v>806</v>
      </c>
      <c r="F219" s="737" t="s">
        <v>577</v>
      </c>
      <c r="G219" s="517" t="s">
        <v>566</v>
      </c>
      <c r="H219" s="429">
        <v>0</v>
      </c>
      <c r="I219" s="462">
        <v>0</v>
      </c>
      <c r="J219" s="394">
        <f>$H219*(3/12)</f>
        <v>0</v>
      </c>
      <c r="K219" s="296">
        <f>$H219</f>
        <v>0</v>
      </c>
      <c r="L219" s="31">
        <f>SUM(K219,(K219*$I219))</f>
        <v>0</v>
      </c>
      <c r="M219" s="31">
        <f>SUM(L219,(L219*$I219))</f>
        <v>0</v>
      </c>
      <c r="N219" s="31">
        <f>SUM(M219,(M219*$I219))</f>
        <v>0</v>
      </c>
      <c r="O219" s="31">
        <f>SUM(N219,(N219*$I219))</f>
        <v>0</v>
      </c>
      <c r="P219" s="31">
        <f>SUM(O219,(O219*$I219))*(9/12)</f>
        <v>0</v>
      </c>
      <c r="Q219" s="393">
        <f>SUM(J219:P219)</f>
        <v>0</v>
      </c>
    </row>
    <row r="220" spans="1:17" ht="14.25" customHeight="1" x14ac:dyDescent="0.25">
      <c r="A220" s="428">
        <v>204</v>
      </c>
      <c r="B220" s="736" t="s">
        <v>807</v>
      </c>
      <c r="C220" s="737" t="s">
        <v>795</v>
      </c>
      <c r="D220" s="737" t="s">
        <v>550</v>
      </c>
      <c r="E220" s="737" t="s">
        <v>808</v>
      </c>
      <c r="F220" s="737" t="s">
        <v>573</v>
      </c>
      <c r="G220" s="517" t="s">
        <v>573</v>
      </c>
      <c r="H220" s="429">
        <v>0</v>
      </c>
      <c r="I220" s="462">
        <v>0</v>
      </c>
      <c r="J220" s="394">
        <f t="shared" si="191"/>
        <v>0</v>
      </c>
      <c r="K220" s="296">
        <f t="shared" si="151"/>
        <v>0</v>
      </c>
      <c r="L220" s="31">
        <f t="shared" ref="L220:O220" si="205">SUM(K220,(K220*$I220))</f>
        <v>0</v>
      </c>
      <c r="M220" s="31">
        <f t="shared" si="205"/>
        <v>0</v>
      </c>
      <c r="N220" s="31">
        <f t="shared" si="205"/>
        <v>0</v>
      </c>
      <c r="O220" s="31">
        <f t="shared" si="205"/>
        <v>0</v>
      </c>
      <c r="P220" s="31">
        <f t="shared" si="193"/>
        <v>0</v>
      </c>
      <c r="Q220" s="393">
        <f t="shared" si="190"/>
        <v>0</v>
      </c>
    </row>
    <row r="221" spans="1:17" ht="14.25" customHeight="1" x14ac:dyDescent="0.25">
      <c r="A221" s="428">
        <v>205</v>
      </c>
      <c r="B221" s="736" t="s">
        <v>807</v>
      </c>
      <c r="C221" s="737" t="s">
        <v>795</v>
      </c>
      <c r="D221" s="737" t="s">
        <v>553</v>
      </c>
      <c r="E221" s="737" t="s">
        <v>578</v>
      </c>
      <c r="F221" s="737" t="s">
        <v>103</v>
      </c>
      <c r="G221" s="517" t="s">
        <v>103</v>
      </c>
      <c r="H221" s="429">
        <v>0</v>
      </c>
      <c r="I221" s="462">
        <v>0</v>
      </c>
      <c r="J221" s="394">
        <f t="shared" si="191"/>
        <v>0</v>
      </c>
      <c r="K221" s="296">
        <f t="shared" ref="K221:K287" si="206">$H221</f>
        <v>0</v>
      </c>
      <c r="L221" s="31">
        <f t="shared" ref="L221:O221" si="207">SUM(K221,(K221*$I221))</f>
        <v>0</v>
      </c>
      <c r="M221" s="31">
        <f t="shared" si="207"/>
        <v>0</v>
      </c>
      <c r="N221" s="31">
        <f t="shared" si="207"/>
        <v>0</v>
      </c>
      <c r="O221" s="31">
        <f t="shared" si="207"/>
        <v>0</v>
      </c>
      <c r="P221" s="31">
        <f t="shared" si="193"/>
        <v>0</v>
      </c>
      <c r="Q221" s="393">
        <f t="shared" si="190"/>
        <v>0</v>
      </c>
    </row>
    <row r="222" spans="1:17" ht="14.25" customHeight="1" x14ac:dyDescent="0.25">
      <c r="A222" s="428">
        <v>206</v>
      </c>
      <c r="B222" s="736" t="s">
        <v>809</v>
      </c>
      <c r="C222" s="737" t="s">
        <v>795</v>
      </c>
      <c r="D222" s="737" t="s">
        <v>550</v>
      </c>
      <c r="E222" s="737" t="s">
        <v>756</v>
      </c>
      <c r="F222" s="737" t="s">
        <v>586</v>
      </c>
      <c r="G222" s="517" t="s">
        <v>586</v>
      </c>
      <c r="H222" s="429">
        <v>0</v>
      </c>
      <c r="I222" s="462">
        <v>0</v>
      </c>
      <c r="J222" s="394">
        <f t="shared" si="191"/>
        <v>0</v>
      </c>
      <c r="K222" s="296">
        <f t="shared" si="206"/>
        <v>0</v>
      </c>
      <c r="L222" s="31">
        <f t="shared" ref="L222:O222" si="208">SUM(K222,(K222*$I222))</f>
        <v>0</v>
      </c>
      <c r="M222" s="31">
        <f t="shared" si="208"/>
        <v>0</v>
      </c>
      <c r="N222" s="31">
        <f t="shared" si="208"/>
        <v>0</v>
      </c>
      <c r="O222" s="31">
        <f t="shared" si="208"/>
        <v>0</v>
      </c>
      <c r="P222" s="31">
        <f t="shared" si="193"/>
        <v>0</v>
      </c>
      <c r="Q222" s="393">
        <f t="shared" si="190"/>
        <v>0</v>
      </c>
    </row>
    <row r="223" spans="1:17" ht="14.25" customHeight="1" x14ac:dyDescent="0.25">
      <c r="A223" s="428">
        <v>207</v>
      </c>
      <c r="B223" s="736" t="s">
        <v>809</v>
      </c>
      <c r="C223" s="737" t="s">
        <v>795</v>
      </c>
      <c r="D223" s="737" t="s">
        <v>553</v>
      </c>
      <c r="E223" s="737" t="s">
        <v>578</v>
      </c>
      <c r="F223" s="737" t="s">
        <v>103</v>
      </c>
      <c r="G223" s="517" t="s">
        <v>103</v>
      </c>
      <c r="H223" s="429">
        <v>0</v>
      </c>
      <c r="I223" s="462">
        <v>0</v>
      </c>
      <c r="J223" s="394">
        <f t="shared" si="191"/>
        <v>0</v>
      </c>
      <c r="K223" s="296">
        <f t="shared" si="206"/>
        <v>0</v>
      </c>
      <c r="L223" s="31">
        <f t="shared" ref="L223:O223" si="209">SUM(K223,(K223*$I223))</f>
        <v>0</v>
      </c>
      <c r="M223" s="31">
        <f t="shared" si="209"/>
        <v>0</v>
      </c>
      <c r="N223" s="31">
        <f t="shared" si="209"/>
        <v>0</v>
      </c>
      <c r="O223" s="31">
        <f t="shared" si="209"/>
        <v>0</v>
      </c>
      <c r="P223" s="31">
        <f t="shared" si="193"/>
        <v>0</v>
      </c>
      <c r="Q223" s="393">
        <f t="shared" si="190"/>
        <v>0</v>
      </c>
    </row>
    <row r="224" spans="1:17" ht="14.25" customHeight="1" x14ac:dyDescent="0.25">
      <c r="A224" s="428">
        <v>208</v>
      </c>
      <c r="B224" s="736" t="s">
        <v>810</v>
      </c>
      <c r="C224" s="737" t="s">
        <v>795</v>
      </c>
      <c r="D224" s="737" t="s">
        <v>550</v>
      </c>
      <c r="E224" s="737" t="s">
        <v>811</v>
      </c>
      <c r="F224" s="737" t="s">
        <v>692</v>
      </c>
      <c r="G224" s="517" t="s">
        <v>692</v>
      </c>
      <c r="H224" s="429">
        <v>0</v>
      </c>
      <c r="I224" s="462">
        <v>0</v>
      </c>
      <c r="J224" s="394">
        <f t="shared" si="191"/>
        <v>0</v>
      </c>
      <c r="K224" s="296">
        <f t="shared" si="206"/>
        <v>0</v>
      </c>
      <c r="L224" s="31">
        <f t="shared" ref="L224:O224" si="210">SUM(K224,(K224*$I224))</f>
        <v>0</v>
      </c>
      <c r="M224" s="31">
        <f t="shared" si="210"/>
        <v>0</v>
      </c>
      <c r="N224" s="31">
        <f t="shared" si="210"/>
        <v>0</v>
      </c>
      <c r="O224" s="31">
        <f t="shared" si="210"/>
        <v>0</v>
      </c>
      <c r="P224" s="31">
        <f t="shared" si="193"/>
        <v>0</v>
      </c>
      <c r="Q224" s="393">
        <f t="shared" si="190"/>
        <v>0</v>
      </c>
    </row>
    <row r="225" spans="1:17" ht="14.25" customHeight="1" x14ac:dyDescent="0.25">
      <c r="A225" s="428">
        <v>209</v>
      </c>
      <c r="B225" s="736" t="s">
        <v>810</v>
      </c>
      <c r="C225" s="737" t="s">
        <v>795</v>
      </c>
      <c r="D225" s="737" t="s">
        <v>553</v>
      </c>
      <c r="E225" s="737" t="s">
        <v>578</v>
      </c>
      <c r="F225" s="737" t="s">
        <v>103</v>
      </c>
      <c r="G225" s="517" t="s">
        <v>103</v>
      </c>
      <c r="H225" s="429">
        <v>0</v>
      </c>
      <c r="I225" s="462">
        <v>0</v>
      </c>
      <c r="J225" s="394">
        <f t="shared" si="191"/>
        <v>0</v>
      </c>
      <c r="K225" s="296">
        <f t="shared" si="206"/>
        <v>0</v>
      </c>
      <c r="L225" s="31">
        <f t="shared" ref="L225:O225" si="211">SUM(K225,(K225*$I225))</f>
        <v>0</v>
      </c>
      <c r="M225" s="31">
        <f t="shared" si="211"/>
        <v>0</v>
      </c>
      <c r="N225" s="31">
        <f t="shared" si="211"/>
        <v>0</v>
      </c>
      <c r="O225" s="31">
        <f t="shared" si="211"/>
        <v>0</v>
      </c>
      <c r="P225" s="31">
        <f t="shared" si="193"/>
        <v>0</v>
      </c>
      <c r="Q225" s="393">
        <f t="shared" si="190"/>
        <v>0</v>
      </c>
    </row>
    <row r="226" spans="1:17" ht="14.25" customHeight="1" x14ac:dyDescent="0.25">
      <c r="A226" s="428">
        <v>210</v>
      </c>
      <c r="B226" s="736" t="s">
        <v>812</v>
      </c>
      <c r="C226" s="737" t="s">
        <v>795</v>
      </c>
      <c r="D226" s="737" t="s">
        <v>550</v>
      </c>
      <c r="E226" s="737" t="s">
        <v>813</v>
      </c>
      <c r="F226" s="737" t="s">
        <v>692</v>
      </c>
      <c r="G226" s="517" t="s">
        <v>692</v>
      </c>
      <c r="H226" s="429">
        <v>0</v>
      </c>
      <c r="I226" s="462">
        <v>0</v>
      </c>
      <c r="J226" s="394">
        <f t="shared" si="191"/>
        <v>0</v>
      </c>
      <c r="K226" s="296">
        <f t="shared" si="206"/>
        <v>0</v>
      </c>
      <c r="L226" s="31">
        <f t="shared" ref="L226:O226" si="212">SUM(K226,(K226*$I226))</f>
        <v>0</v>
      </c>
      <c r="M226" s="31">
        <f t="shared" si="212"/>
        <v>0</v>
      </c>
      <c r="N226" s="31">
        <f t="shared" si="212"/>
        <v>0</v>
      </c>
      <c r="O226" s="31">
        <f t="shared" si="212"/>
        <v>0</v>
      </c>
      <c r="P226" s="31">
        <f t="shared" si="193"/>
        <v>0</v>
      </c>
      <c r="Q226" s="393">
        <f t="shared" si="190"/>
        <v>0</v>
      </c>
    </row>
    <row r="227" spans="1:17" ht="14.25" customHeight="1" x14ac:dyDescent="0.25">
      <c r="A227" s="428">
        <v>211</v>
      </c>
      <c r="B227" s="736" t="s">
        <v>812</v>
      </c>
      <c r="C227" s="737" t="s">
        <v>795</v>
      </c>
      <c r="D227" s="737" t="s">
        <v>553</v>
      </c>
      <c r="E227" s="737" t="s">
        <v>814</v>
      </c>
      <c r="F227" s="737" t="s">
        <v>692</v>
      </c>
      <c r="G227" s="517" t="s">
        <v>692</v>
      </c>
      <c r="H227" s="429">
        <v>0</v>
      </c>
      <c r="I227" s="462">
        <v>0</v>
      </c>
      <c r="J227" s="394">
        <f t="shared" si="191"/>
        <v>0</v>
      </c>
      <c r="K227" s="296">
        <f t="shared" si="206"/>
        <v>0</v>
      </c>
      <c r="L227" s="31">
        <f t="shared" ref="L227:O227" si="213">SUM(K227,(K227*$I227))</f>
        <v>0</v>
      </c>
      <c r="M227" s="31">
        <f t="shared" si="213"/>
        <v>0</v>
      </c>
      <c r="N227" s="31">
        <f t="shared" si="213"/>
        <v>0</v>
      </c>
      <c r="O227" s="31">
        <f t="shared" si="213"/>
        <v>0</v>
      </c>
      <c r="P227" s="31">
        <f t="shared" si="193"/>
        <v>0</v>
      </c>
      <c r="Q227" s="393">
        <f t="shared" si="190"/>
        <v>0</v>
      </c>
    </row>
    <row r="228" spans="1:17" ht="14.25" customHeight="1" x14ac:dyDescent="0.25">
      <c r="A228" s="428">
        <v>212</v>
      </c>
      <c r="B228" s="736" t="s">
        <v>815</v>
      </c>
      <c r="C228" s="737" t="s">
        <v>795</v>
      </c>
      <c r="D228" s="737" t="s">
        <v>550</v>
      </c>
      <c r="E228" s="737" t="s">
        <v>816</v>
      </c>
      <c r="F228" s="737" t="s">
        <v>817</v>
      </c>
      <c r="G228" s="517" t="s">
        <v>817</v>
      </c>
      <c r="H228" s="429">
        <v>0</v>
      </c>
      <c r="I228" s="462">
        <v>0</v>
      </c>
      <c r="J228" s="394">
        <f t="shared" si="191"/>
        <v>0</v>
      </c>
      <c r="K228" s="296">
        <f t="shared" si="206"/>
        <v>0</v>
      </c>
      <c r="L228" s="31">
        <f t="shared" ref="L228:O228" si="214">SUM(K228,(K228*$I228))</f>
        <v>0</v>
      </c>
      <c r="M228" s="31">
        <f t="shared" si="214"/>
        <v>0</v>
      </c>
      <c r="N228" s="31">
        <f t="shared" si="214"/>
        <v>0</v>
      </c>
      <c r="O228" s="31">
        <f t="shared" si="214"/>
        <v>0</v>
      </c>
      <c r="P228" s="31">
        <f t="shared" si="193"/>
        <v>0</v>
      </c>
      <c r="Q228" s="393">
        <f t="shared" si="190"/>
        <v>0</v>
      </c>
    </row>
    <row r="229" spans="1:17" ht="14.25" customHeight="1" x14ac:dyDescent="0.25">
      <c r="A229" s="428">
        <v>213</v>
      </c>
      <c r="B229" s="736" t="s">
        <v>815</v>
      </c>
      <c r="C229" s="737" t="s">
        <v>795</v>
      </c>
      <c r="D229" s="737" t="s">
        <v>553</v>
      </c>
      <c r="E229" s="737" t="s">
        <v>578</v>
      </c>
      <c r="F229" s="737" t="s">
        <v>103</v>
      </c>
      <c r="G229" s="517" t="s">
        <v>103</v>
      </c>
      <c r="H229" s="429">
        <v>0</v>
      </c>
      <c r="I229" s="462">
        <v>0</v>
      </c>
      <c r="J229" s="394">
        <f t="shared" si="191"/>
        <v>0</v>
      </c>
      <c r="K229" s="296">
        <f t="shared" si="206"/>
        <v>0</v>
      </c>
      <c r="L229" s="31">
        <f t="shared" ref="L229:O229" si="215">SUM(K229,(K229*$I229))</f>
        <v>0</v>
      </c>
      <c r="M229" s="31">
        <f t="shared" si="215"/>
        <v>0</v>
      </c>
      <c r="N229" s="31">
        <f t="shared" si="215"/>
        <v>0</v>
      </c>
      <c r="O229" s="31">
        <f t="shared" si="215"/>
        <v>0</v>
      </c>
      <c r="P229" s="31">
        <f t="shared" si="193"/>
        <v>0</v>
      </c>
      <c r="Q229" s="393">
        <f t="shared" si="190"/>
        <v>0</v>
      </c>
    </row>
    <row r="230" spans="1:17" ht="14.25" customHeight="1" x14ac:dyDescent="0.25">
      <c r="A230" s="428">
        <v>214</v>
      </c>
      <c r="B230" s="736" t="s">
        <v>818</v>
      </c>
      <c r="C230" s="737" t="s">
        <v>795</v>
      </c>
      <c r="D230" s="737" t="s">
        <v>550</v>
      </c>
      <c r="E230" s="737" t="s">
        <v>819</v>
      </c>
      <c r="F230" s="737" t="s">
        <v>573</v>
      </c>
      <c r="G230" s="517" t="s">
        <v>573</v>
      </c>
      <c r="H230" s="429">
        <v>0</v>
      </c>
      <c r="I230" s="462">
        <v>0</v>
      </c>
      <c r="J230" s="394">
        <f t="shared" si="191"/>
        <v>0</v>
      </c>
      <c r="K230" s="296">
        <f t="shared" si="206"/>
        <v>0</v>
      </c>
      <c r="L230" s="31">
        <f t="shared" ref="L230:O230" si="216">SUM(K230,(K230*$I230))</f>
        <v>0</v>
      </c>
      <c r="M230" s="31">
        <f t="shared" si="216"/>
        <v>0</v>
      </c>
      <c r="N230" s="31">
        <f t="shared" si="216"/>
        <v>0</v>
      </c>
      <c r="O230" s="31">
        <f t="shared" si="216"/>
        <v>0</v>
      </c>
      <c r="P230" s="31">
        <f t="shared" si="193"/>
        <v>0</v>
      </c>
      <c r="Q230" s="393">
        <f t="shared" si="190"/>
        <v>0</v>
      </c>
    </row>
    <row r="231" spans="1:17" ht="14.25" customHeight="1" x14ac:dyDescent="0.25">
      <c r="A231" s="428">
        <v>215</v>
      </c>
      <c r="B231" s="736" t="s">
        <v>818</v>
      </c>
      <c r="C231" s="737" t="s">
        <v>795</v>
      </c>
      <c r="D231" s="737" t="s">
        <v>553</v>
      </c>
      <c r="E231" s="737" t="s">
        <v>578</v>
      </c>
      <c r="F231" s="737" t="s">
        <v>103</v>
      </c>
      <c r="G231" s="517" t="s">
        <v>103</v>
      </c>
      <c r="H231" s="429">
        <v>0</v>
      </c>
      <c r="I231" s="462">
        <v>0</v>
      </c>
      <c r="J231" s="394">
        <f t="shared" si="191"/>
        <v>0</v>
      </c>
      <c r="K231" s="296">
        <f t="shared" si="206"/>
        <v>0</v>
      </c>
      <c r="L231" s="31">
        <f t="shared" ref="L231:O231" si="217">SUM(K231,(K231*$I231))</f>
        <v>0</v>
      </c>
      <c r="M231" s="31">
        <f t="shared" si="217"/>
        <v>0</v>
      </c>
      <c r="N231" s="31">
        <f t="shared" si="217"/>
        <v>0</v>
      </c>
      <c r="O231" s="31">
        <f t="shared" si="217"/>
        <v>0</v>
      </c>
      <c r="P231" s="31">
        <f t="shared" si="193"/>
        <v>0</v>
      </c>
      <c r="Q231" s="393">
        <f t="shared" si="190"/>
        <v>0</v>
      </c>
    </row>
    <row r="232" spans="1:17" ht="14.25" customHeight="1" x14ac:dyDescent="0.25">
      <c r="A232" s="428">
        <v>216</v>
      </c>
      <c r="B232" s="736" t="s">
        <v>820</v>
      </c>
      <c r="C232" s="737" t="s">
        <v>795</v>
      </c>
      <c r="D232" s="737" t="s">
        <v>550</v>
      </c>
      <c r="E232" s="737" t="s">
        <v>576</v>
      </c>
      <c r="F232" s="737" t="s">
        <v>577</v>
      </c>
      <c r="G232" s="517" t="s">
        <v>577</v>
      </c>
      <c r="H232" s="429">
        <v>0</v>
      </c>
      <c r="I232" s="462">
        <v>0</v>
      </c>
      <c r="J232" s="394">
        <f t="shared" si="191"/>
        <v>0</v>
      </c>
      <c r="K232" s="296">
        <f t="shared" si="206"/>
        <v>0</v>
      </c>
      <c r="L232" s="31">
        <f t="shared" ref="L232:O232" si="218">SUM(K232,(K232*$I232))</f>
        <v>0</v>
      </c>
      <c r="M232" s="31">
        <f t="shared" si="218"/>
        <v>0</v>
      </c>
      <c r="N232" s="31">
        <f t="shared" si="218"/>
        <v>0</v>
      </c>
      <c r="O232" s="31">
        <f t="shared" si="218"/>
        <v>0</v>
      </c>
      <c r="P232" s="31">
        <f t="shared" si="193"/>
        <v>0</v>
      </c>
      <c r="Q232" s="393">
        <f t="shared" si="190"/>
        <v>0</v>
      </c>
    </row>
    <row r="233" spans="1:17" ht="14.25" customHeight="1" x14ac:dyDescent="0.25">
      <c r="A233" s="428">
        <v>217</v>
      </c>
      <c r="B233" s="736" t="s">
        <v>820</v>
      </c>
      <c r="C233" s="737" t="s">
        <v>795</v>
      </c>
      <c r="D233" s="737" t="s">
        <v>553</v>
      </c>
      <c r="E233" s="737" t="s">
        <v>578</v>
      </c>
      <c r="F233" s="737" t="s">
        <v>103</v>
      </c>
      <c r="G233" s="517" t="s">
        <v>103</v>
      </c>
      <c r="H233" s="429">
        <v>0</v>
      </c>
      <c r="I233" s="462">
        <v>0</v>
      </c>
      <c r="J233" s="394">
        <f t="shared" si="191"/>
        <v>0</v>
      </c>
      <c r="K233" s="296">
        <f t="shared" si="206"/>
        <v>0</v>
      </c>
      <c r="L233" s="31">
        <f t="shared" ref="L233:O233" si="219">SUM(K233,(K233*$I233))</f>
        <v>0</v>
      </c>
      <c r="M233" s="31">
        <f t="shared" si="219"/>
        <v>0</v>
      </c>
      <c r="N233" s="31">
        <f t="shared" si="219"/>
        <v>0</v>
      </c>
      <c r="O233" s="31">
        <f t="shared" si="219"/>
        <v>0</v>
      </c>
      <c r="P233" s="31">
        <f t="shared" si="193"/>
        <v>0</v>
      </c>
      <c r="Q233" s="393">
        <f t="shared" si="190"/>
        <v>0</v>
      </c>
    </row>
    <row r="234" spans="1:17" ht="14.25" customHeight="1" x14ac:dyDescent="0.25">
      <c r="A234" s="428">
        <v>218</v>
      </c>
      <c r="B234" s="736" t="s">
        <v>821</v>
      </c>
      <c r="C234" s="737" t="s">
        <v>795</v>
      </c>
      <c r="D234" s="737" t="s">
        <v>550</v>
      </c>
      <c r="E234" s="737" t="s">
        <v>822</v>
      </c>
      <c r="F234" s="737" t="s">
        <v>573</v>
      </c>
      <c r="G234" s="517" t="s">
        <v>573</v>
      </c>
      <c r="H234" s="429">
        <v>0</v>
      </c>
      <c r="I234" s="462">
        <v>0</v>
      </c>
      <c r="J234" s="394">
        <f t="shared" si="191"/>
        <v>0</v>
      </c>
      <c r="K234" s="296">
        <f t="shared" si="206"/>
        <v>0</v>
      </c>
      <c r="L234" s="31">
        <f t="shared" ref="L234:O234" si="220">SUM(K234,(K234*$I234))</f>
        <v>0</v>
      </c>
      <c r="M234" s="31">
        <f t="shared" si="220"/>
        <v>0</v>
      </c>
      <c r="N234" s="31">
        <f t="shared" si="220"/>
        <v>0</v>
      </c>
      <c r="O234" s="31">
        <f t="shared" si="220"/>
        <v>0</v>
      </c>
      <c r="P234" s="31">
        <f t="shared" si="193"/>
        <v>0</v>
      </c>
      <c r="Q234" s="393">
        <f t="shared" si="190"/>
        <v>0</v>
      </c>
    </row>
    <row r="235" spans="1:17" ht="14.25" customHeight="1" x14ac:dyDescent="0.25">
      <c r="A235" s="428">
        <v>219</v>
      </c>
      <c r="B235" s="736" t="s">
        <v>821</v>
      </c>
      <c r="C235" s="737" t="s">
        <v>795</v>
      </c>
      <c r="D235" s="737" t="s">
        <v>553</v>
      </c>
      <c r="E235" s="737" t="s">
        <v>823</v>
      </c>
      <c r="F235" s="737" t="s">
        <v>577</v>
      </c>
      <c r="G235" s="517" t="s">
        <v>577</v>
      </c>
      <c r="H235" s="429">
        <v>0</v>
      </c>
      <c r="I235" s="462">
        <v>0</v>
      </c>
      <c r="J235" s="394">
        <f>$H235*(3/12)</f>
        <v>0</v>
      </c>
      <c r="K235" s="296">
        <f>$H235</f>
        <v>0</v>
      </c>
      <c r="L235" s="31">
        <f>SUM(K235,(K235*$I235))</f>
        <v>0</v>
      </c>
      <c r="M235" s="31">
        <f>SUM(L235,(L235*$I235))</f>
        <v>0</v>
      </c>
      <c r="N235" s="31">
        <f>SUM(M235,(M235*$I235))</f>
        <v>0</v>
      </c>
      <c r="O235" s="31">
        <f>SUM(N235,(N235*$I235))</f>
        <v>0</v>
      </c>
      <c r="P235" s="31">
        <f>SUM(O235,(O235*$I235))*(9/12)</f>
        <v>0</v>
      </c>
      <c r="Q235" s="393">
        <f>SUM(J235:P235)</f>
        <v>0</v>
      </c>
    </row>
    <row r="236" spans="1:17" ht="14.25" customHeight="1" x14ac:dyDescent="0.25">
      <c r="A236" s="428">
        <v>220</v>
      </c>
      <c r="B236" s="736" t="s">
        <v>824</v>
      </c>
      <c r="C236" s="737" t="s">
        <v>795</v>
      </c>
      <c r="D236" s="737" t="s">
        <v>550</v>
      </c>
      <c r="E236" s="737" t="s">
        <v>825</v>
      </c>
      <c r="F236" s="737" t="s">
        <v>590</v>
      </c>
      <c r="G236" s="517" t="s">
        <v>590</v>
      </c>
      <c r="H236" s="429">
        <v>0</v>
      </c>
      <c r="I236" s="462">
        <v>0</v>
      </c>
      <c r="J236" s="394">
        <f t="shared" si="191"/>
        <v>0</v>
      </c>
      <c r="K236" s="296">
        <f t="shared" si="206"/>
        <v>0</v>
      </c>
      <c r="L236" s="31">
        <f t="shared" ref="L236:O236" si="221">SUM(K236,(K236*$I236))</f>
        <v>0</v>
      </c>
      <c r="M236" s="31">
        <f t="shared" si="221"/>
        <v>0</v>
      </c>
      <c r="N236" s="31">
        <f t="shared" si="221"/>
        <v>0</v>
      </c>
      <c r="O236" s="31">
        <f t="shared" si="221"/>
        <v>0</v>
      </c>
      <c r="P236" s="31">
        <f t="shared" si="193"/>
        <v>0</v>
      </c>
      <c r="Q236" s="393">
        <f t="shared" si="190"/>
        <v>0</v>
      </c>
    </row>
    <row r="237" spans="1:17" ht="14.25" customHeight="1" x14ac:dyDescent="0.25">
      <c r="A237" s="428">
        <v>221</v>
      </c>
      <c r="B237" s="736" t="s">
        <v>824</v>
      </c>
      <c r="C237" s="737" t="s">
        <v>795</v>
      </c>
      <c r="D237" s="737" t="s">
        <v>553</v>
      </c>
      <c r="E237" s="737" t="s">
        <v>826</v>
      </c>
      <c r="F237" s="737" t="s">
        <v>590</v>
      </c>
      <c r="G237" s="517" t="s">
        <v>590</v>
      </c>
      <c r="H237" s="429">
        <v>0</v>
      </c>
      <c r="I237" s="462">
        <v>0</v>
      </c>
      <c r="J237" s="394">
        <f>$H237*(3/12)</f>
        <v>0</v>
      </c>
      <c r="K237" s="296">
        <f>$H237</f>
        <v>0</v>
      </c>
      <c r="L237" s="31">
        <f>SUM(K237,(K237*$I237))</f>
        <v>0</v>
      </c>
      <c r="M237" s="31">
        <f>SUM(L237,(L237*$I237))</f>
        <v>0</v>
      </c>
      <c r="N237" s="31">
        <f>SUM(M237,(M237*$I237))</f>
        <v>0</v>
      </c>
      <c r="O237" s="31">
        <f>SUM(N237,(N237*$I237))</f>
        <v>0</v>
      </c>
      <c r="P237" s="31">
        <f>SUM(O237,(O237*$I237))*(9/12)</f>
        <v>0</v>
      </c>
      <c r="Q237" s="393">
        <f>SUM(J237:P237)</f>
        <v>0</v>
      </c>
    </row>
    <row r="238" spans="1:17" ht="14.25" customHeight="1" x14ac:dyDescent="0.25">
      <c r="A238" s="428">
        <v>222</v>
      </c>
      <c r="B238" s="736" t="s">
        <v>827</v>
      </c>
      <c r="C238" s="737" t="s">
        <v>795</v>
      </c>
      <c r="D238" s="737" t="s">
        <v>550</v>
      </c>
      <c r="E238" s="737" t="s">
        <v>576</v>
      </c>
      <c r="F238" s="737" t="s">
        <v>577</v>
      </c>
      <c r="G238" s="517" t="s">
        <v>577</v>
      </c>
      <c r="H238" s="429">
        <v>0</v>
      </c>
      <c r="I238" s="462">
        <v>0</v>
      </c>
      <c r="J238" s="394">
        <f t="shared" si="191"/>
        <v>0</v>
      </c>
      <c r="K238" s="296">
        <f t="shared" si="206"/>
        <v>0</v>
      </c>
      <c r="L238" s="31">
        <f t="shared" ref="L238:O238" si="222">SUM(K238,(K238*$I238))</f>
        <v>0</v>
      </c>
      <c r="M238" s="31">
        <f t="shared" si="222"/>
        <v>0</v>
      </c>
      <c r="N238" s="31">
        <f t="shared" si="222"/>
        <v>0</v>
      </c>
      <c r="O238" s="31">
        <f t="shared" si="222"/>
        <v>0</v>
      </c>
      <c r="P238" s="31">
        <f t="shared" si="193"/>
        <v>0</v>
      </c>
      <c r="Q238" s="393">
        <f t="shared" si="190"/>
        <v>0</v>
      </c>
    </row>
    <row r="239" spans="1:17" ht="14.25" customHeight="1" x14ac:dyDescent="0.25">
      <c r="A239" s="428">
        <v>223</v>
      </c>
      <c r="B239" s="736" t="s">
        <v>827</v>
      </c>
      <c r="C239" s="737" t="s">
        <v>795</v>
      </c>
      <c r="D239" s="737" t="s">
        <v>553</v>
      </c>
      <c r="E239" s="737" t="s">
        <v>578</v>
      </c>
      <c r="F239" s="737" t="s">
        <v>103</v>
      </c>
      <c r="G239" s="517" t="s">
        <v>103</v>
      </c>
      <c r="H239" s="429">
        <v>0</v>
      </c>
      <c r="I239" s="462">
        <v>0</v>
      </c>
      <c r="J239" s="394">
        <f>$H239*(3/12)</f>
        <v>0</v>
      </c>
      <c r="K239" s="296">
        <f>$H239</f>
        <v>0</v>
      </c>
      <c r="L239" s="31">
        <f>SUM(K239,(K239*$I239))</f>
        <v>0</v>
      </c>
      <c r="M239" s="31">
        <f>SUM(L239,(L239*$I239))</f>
        <v>0</v>
      </c>
      <c r="N239" s="31">
        <f>SUM(M239,(M239*$I239))</f>
        <v>0</v>
      </c>
      <c r="O239" s="31">
        <f>SUM(N239,(N239*$I239))</f>
        <v>0</v>
      </c>
      <c r="P239" s="31">
        <f>SUM(O239,(O239*$I239))*(9/12)</f>
        <v>0</v>
      </c>
      <c r="Q239" s="393">
        <f>SUM(J239:P239)</f>
        <v>0</v>
      </c>
    </row>
    <row r="240" spans="1:17" ht="14.25" customHeight="1" x14ac:dyDescent="0.25">
      <c r="A240" s="428">
        <v>224</v>
      </c>
      <c r="B240" s="736" t="s">
        <v>828</v>
      </c>
      <c r="C240" s="737" t="s">
        <v>795</v>
      </c>
      <c r="D240" s="737" t="s">
        <v>550</v>
      </c>
      <c r="E240" s="737" t="s">
        <v>829</v>
      </c>
      <c r="F240" s="737" t="s">
        <v>583</v>
      </c>
      <c r="G240" s="517" t="s">
        <v>583</v>
      </c>
      <c r="H240" s="429">
        <v>0</v>
      </c>
      <c r="I240" s="462">
        <v>0</v>
      </c>
      <c r="J240" s="394">
        <f t="shared" si="191"/>
        <v>0</v>
      </c>
      <c r="K240" s="296">
        <f t="shared" si="206"/>
        <v>0</v>
      </c>
      <c r="L240" s="31">
        <f t="shared" ref="L240:O240" si="223">SUM(K240,(K240*$I240))</f>
        <v>0</v>
      </c>
      <c r="M240" s="31">
        <f t="shared" si="223"/>
        <v>0</v>
      </c>
      <c r="N240" s="31">
        <f t="shared" si="223"/>
        <v>0</v>
      </c>
      <c r="O240" s="31">
        <f t="shared" si="223"/>
        <v>0</v>
      </c>
      <c r="P240" s="31">
        <f t="shared" si="193"/>
        <v>0</v>
      </c>
      <c r="Q240" s="393">
        <f t="shared" si="190"/>
        <v>0</v>
      </c>
    </row>
    <row r="241" spans="1:17" ht="14.25" customHeight="1" x14ac:dyDescent="0.25">
      <c r="A241" s="428">
        <v>225</v>
      </c>
      <c r="B241" s="736" t="s">
        <v>828</v>
      </c>
      <c r="C241" s="737" t="s">
        <v>795</v>
      </c>
      <c r="D241" s="737" t="s">
        <v>553</v>
      </c>
      <c r="E241" s="737" t="s">
        <v>578</v>
      </c>
      <c r="F241" s="737" t="s">
        <v>103</v>
      </c>
      <c r="G241" s="517" t="s">
        <v>103</v>
      </c>
      <c r="H241" s="429">
        <v>0</v>
      </c>
      <c r="I241" s="462">
        <v>0</v>
      </c>
      <c r="J241" s="394">
        <f>$H241*(3/12)</f>
        <v>0</v>
      </c>
      <c r="K241" s="296">
        <f>$H241</f>
        <v>0</v>
      </c>
      <c r="L241" s="31">
        <f>SUM(K241,(K241*$I241))</f>
        <v>0</v>
      </c>
      <c r="M241" s="31">
        <f>SUM(L241,(L241*$I241))</f>
        <v>0</v>
      </c>
      <c r="N241" s="31">
        <f>SUM(M241,(M241*$I241))</f>
        <v>0</v>
      </c>
      <c r="O241" s="31">
        <f>SUM(N241,(N241*$I241))</f>
        <v>0</v>
      </c>
      <c r="P241" s="31">
        <f>SUM(O241,(O241*$I241))*(9/12)</f>
        <v>0</v>
      </c>
      <c r="Q241" s="393">
        <f>SUM(J241:P241)</f>
        <v>0</v>
      </c>
    </row>
    <row r="242" spans="1:17" ht="14.25" customHeight="1" x14ac:dyDescent="0.25">
      <c r="A242" s="428">
        <v>226</v>
      </c>
      <c r="B242" s="736" t="s">
        <v>830</v>
      </c>
      <c r="C242" s="737" t="s">
        <v>795</v>
      </c>
      <c r="D242" s="737" t="s">
        <v>550</v>
      </c>
      <c r="E242" s="737" t="s">
        <v>769</v>
      </c>
      <c r="F242" s="737" t="s">
        <v>577</v>
      </c>
      <c r="G242" s="517" t="s">
        <v>577</v>
      </c>
      <c r="H242" s="429">
        <v>0</v>
      </c>
      <c r="I242" s="462">
        <v>0</v>
      </c>
      <c r="J242" s="394">
        <f t="shared" si="191"/>
        <v>0</v>
      </c>
      <c r="K242" s="296">
        <f t="shared" si="206"/>
        <v>0</v>
      </c>
      <c r="L242" s="31">
        <f t="shared" ref="L242:O242" si="224">SUM(K242,(K242*$I242))</f>
        <v>0</v>
      </c>
      <c r="M242" s="31">
        <f t="shared" si="224"/>
        <v>0</v>
      </c>
      <c r="N242" s="31">
        <f t="shared" si="224"/>
        <v>0</v>
      </c>
      <c r="O242" s="31">
        <f t="shared" si="224"/>
        <v>0</v>
      </c>
      <c r="P242" s="31">
        <f t="shared" si="193"/>
        <v>0</v>
      </c>
      <c r="Q242" s="393">
        <f t="shared" si="190"/>
        <v>0</v>
      </c>
    </row>
    <row r="243" spans="1:17" ht="14.25" customHeight="1" x14ac:dyDescent="0.25">
      <c r="A243" s="428">
        <v>227</v>
      </c>
      <c r="B243" s="736" t="s">
        <v>830</v>
      </c>
      <c r="C243" s="737" t="s">
        <v>795</v>
      </c>
      <c r="D243" s="737" t="s">
        <v>553</v>
      </c>
      <c r="E243" s="737" t="s">
        <v>578</v>
      </c>
      <c r="F243" s="737" t="s">
        <v>103</v>
      </c>
      <c r="G243" s="517" t="s">
        <v>103</v>
      </c>
      <c r="H243" s="429">
        <v>0</v>
      </c>
      <c r="I243" s="462">
        <v>0</v>
      </c>
      <c r="J243" s="394">
        <f>$H243*(3/12)</f>
        <v>0</v>
      </c>
      <c r="K243" s="296">
        <f>$H243</f>
        <v>0</v>
      </c>
      <c r="L243" s="31">
        <f>SUM(K243,(K243*$I243))</f>
        <v>0</v>
      </c>
      <c r="M243" s="31">
        <f>SUM(L243,(L243*$I243))</f>
        <v>0</v>
      </c>
      <c r="N243" s="31">
        <f>SUM(M243,(M243*$I243))</f>
        <v>0</v>
      </c>
      <c r="O243" s="31">
        <f>SUM(N243,(N243*$I243))</f>
        <v>0</v>
      </c>
      <c r="P243" s="31">
        <f>SUM(O243,(O243*$I243))*(9/12)</f>
        <v>0</v>
      </c>
      <c r="Q243" s="393">
        <f>SUM(J243:P243)</f>
        <v>0</v>
      </c>
    </row>
    <row r="244" spans="1:17" ht="14.25" customHeight="1" x14ac:dyDescent="0.25">
      <c r="A244" s="428">
        <v>228</v>
      </c>
      <c r="B244" s="736" t="s">
        <v>831</v>
      </c>
      <c r="C244" s="737" t="s">
        <v>795</v>
      </c>
      <c r="D244" s="737" t="s">
        <v>550</v>
      </c>
      <c r="E244" s="737" t="s">
        <v>572</v>
      </c>
      <c r="F244" s="737" t="s">
        <v>573</v>
      </c>
      <c r="G244" s="517" t="s">
        <v>573</v>
      </c>
      <c r="H244" s="429">
        <v>0</v>
      </c>
      <c r="I244" s="462">
        <v>0</v>
      </c>
      <c r="J244" s="394">
        <f t="shared" si="191"/>
        <v>0</v>
      </c>
      <c r="K244" s="296">
        <f t="shared" si="206"/>
        <v>0</v>
      </c>
      <c r="L244" s="31">
        <f t="shared" ref="L244:O244" si="225">SUM(K244,(K244*$I244))</f>
        <v>0</v>
      </c>
      <c r="M244" s="31">
        <f t="shared" si="225"/>
        <v>0</v>
      </c>
      <c r="N244" s="31">
        <f t="shared" si="225"/>
        <v>0</v>
      </c>
      <c r="O244" s="31">
        <f t="shared" si="225"/>
        <v>0</v>
      </c>
      <c r="P244" s="31">
        <f t="shared" si="193"/>
        <v>0</v>
      </c>
      <c r="Q244" s="393">
        <f t="shared" si="190"/>
        <v>0</v>
      </c>
    </row>
    <row r="245" spans="1:17" ht="14.25" customHeight="1" x14ac:dyDescent="0.25">
      <c r="A245" s="428">
        <v>229</v>
      </c>
      <c r="B245" s="736" t="s">
        <v>831</v>
      </c>
      <c r="C245" s="737" t="s">
        <v>795</v>
      </c>
      <c r="D245" s="737" t="s">
        <v>553</v>
      </c>
      <c r="E245" s="737" t="s">
        <v>578</v>
      </c>
      <c r="F245" s="737" t="s">
        <v>103</v>
      </c>
      <c r="G245" s="517" t="s">
        <v>103</v>
      </c>
      <c r="H245" s="429">
        <v>0</v>
      </c>
      <c r="I245" s="462">
        <v>0</v>
      </c>
      <c r="J245" s="394">
        <f t="shared" si="191"/>
        <v>0</v>
      </c>
      <c r="K245" s="296">
        <f t="shared" si="206"/>
        <v>0</v>
      </c>
      <c r="L245" s="31">
        <f t="shared" ref="L245:O245" si="226">SUM(K245,(K245*$I245))</f>
        <v>0</v>
      </c>
      <c r="M245" s="31">
        <f t="shared" si="226"/>
        <v>0</v>
      </c>
      <c r="N245" s="31">
        <f t="shared" si="226"/>
        <v>0</v>
      </c>
      <c r="O245" s="31">
        <f t="shared" si="226"/>
        <v>0</v>
      </c>
      <c r="P245" s="31">
        <f t="shared" si="193"/>
        <v>0</v>
      </c>
      <c r="Q245" s="393">
        <f t="shared" si="190"/>
        <v>0</v>
      </c>
    </row>
    <row r="246" spans="1:17" ht="14.25" customHeight="1" x14ac:dyDescent="0.25">
      <c r="A246" s="428">
        <v>230</v>
      </c>
      <c r="B246" s="736" t="s">
        <v>832</v>
      </c>
      <c r="C246" s="737" t="s">
        <v>795</v>
      </c>
      <c r="D246" s="737" t="s">
        <v>550</v>
      </c>
      <c r="E246" s="737" t="s">
        <v>748</v>
      </c>
      <c r="F246" s="737" t="s">
        <v>577</v>
      </c>
      <c r="G246" s="517" t="s">
        <v>577</v>
      </c>
      <c r="H246" s="429">
        <v>0</v>
      </c>
      <c r="I246" s="462">
        <v>0</v>
      </c>
      <c r="J246" s="394">
        <f t="shared" si="191"/>
        <v>0</v>
      </c>
      <c r="K246" s="296">
        <f t="shared" si="206"/>
        <v>0</v>
      </c>
      <c r="L246" s="31">
        <f t="shared" ref="L246:O246" si="227">SUM(K246,(K246*$I246))</f>
        <v>0</v>
      </c>
      <c r="M246" s="31">
        <f t="shared" si="227"/>
        <v>0</v>
      </c>
      <c r="N246" s="31">
        <f t="shared" si="227"/>
        <v>0</v>
      </c>
      <c r="O246" s="31">
        <f t="shared" si="227"/>
        <v>0</v>
      </c>
      <c r="P246" s="31">
        <f t="shared" si="193"/>
        <v>0</v>
      </c>
      <c r="Q246" s="393">
        <f t="shared" si="190"/>
        <v>0</v>
      </c>
    </row>
    <row r="247" spans="1:17" ht="14.25" customHeight="1" x14ac:dyDescent="0.25">
      <c r="A247" s="428">
        <v>231</v>
      </c>
      <c r="B247" s="736" t="s">
        <v>832</v>
      </c>
      <c r="C247" s="737" t="s">
        <v>795</v>
      </c>
      <c r="D247" s="737" t="s">
        <v>553</v>
      </c>
      <c r="E247" s="737" t="s">
        <v>578</v>
      </c>
      <c r="F247" s="737" t="s">
        <v>103</v>
      </c>
      <c r="G247" s="517" t="s">
        <v>103</v>
      </c>
      <c r="H247" s="429">
        <v>0</v>
      </c>
      <c r="I247" s="462">
        <v>0</v>
      </c>
      <c r="J247" s="394">
        <f t="shared" si="191"/>
        <v>0</v>
      </c>
      <c r="K247" s="296">
        <f t="shared" si="206"/>
        <v>0</v>
      </c>
      <c r="L247" s="31">
        <f t="shared" ref="L247:O247" si="228">SUM(K247,(K247*$I247))</f>
        <v>0</v>
      </c>
      <c r="M247" s="31">
        <f t="shared" si="228"/>
        <v>0</v>
      </c>
      <c r="N247" s="31">
        <f t="shared" si="228"/>
        <v>0</v>
      </c>
      <c r="O247" s="31">
        <f t="shared" si="228"/>
        <v>0</v>
      </c>
      <c r="P247" s="31">
        <f t="shared" si="193"/>
        <v>0</v>
      </c>
      <c r="Q247" s="393">
        <f t="shared" si="190"/>
        <v>0</v>
      </c>
    </row>
    <row r="248" spans="1:17" ht="14.25" customHeight="1" x14ac:dyDescent="0.25">
      <c r="A248" s="428">
        <v>232</v>
      </c>
      <c r="B248" s="736" t="s">
        <v>833</v>
      </c>
      <c r="C248" s="737" t="s">
        <v>795</v>
      </c>
      <c r="D248" s="737" t="s">
        <v>550</v>
      </c>
      <c r="E248" s="737" t="s">
        <v>756</v>
      </c>
      <c r="F248" s="737" t="s">
        <v>586</v>
      </c>
      <c r="G248" s="517" t="s">
        <v>586</v>
      </c>
      <c r="H248" s="429">
        <v>0</v>
      </c>
      <c r="I248" s="462">
        <v>0</v>
      </c>
      <c r="J248" s="394">
        <f t="shared" si="191"/>
        <v>0</v>
      </c>
      <c r="K248" s="296">
        <f t="shared" si="206"/>
        <v>0</v>
      </c>
      <c r="L248" s="31">
        <f t="shared" ref="L248:O248" si="229">SUM(K248,(K248*$I248))</f>
        <v>0</v>
      </c>
      <c r="M248" s="31">
        <f t="shared" si="229"/>
        <v>0</v>
      </c>
      <c r="N248" s="31">
        <f t="shared" si="229"/>
        <v>0</v>
      </c>
      <c r="O248" s="31">
        <f t="shared" si="229"/>
        <v>0</v>
      </c>
      <c r="P248" s="31">
        <f t="shared" si="193"/>
        <v>0</v>
      </c>
      <c r="Q248" s="393">
        <f t="shared" si="190"/>
        <v>0</v>
      </c>
    </row>
    <row r="249" spans="1:17" ht="14.25" customHeight="1" x14ac:dyDescent="0.25">
      <c r="A249" s="428">
        <v>233</v>
      </c>
      <c r="B249" s="736" t="s">
        <v>833</v>
      </c>
      <c r="C249" s="737" t="s">
        <v>795</v>
      </c>
      <c r="D249" s="737" t="s">
        <v>553</v>
      </c>
      <c r="E249" s="737" t="s">
        <v>578</v>
      </c>
      <c r="F249" s="737" t="s">
        <v>103</v>
      </c>
      <c r="G249" s="517" t="s">
        <v>103</v>
      </c>
      <c r="H249" s="429">
        <v>0</v>
      </c>
      <c r="I249" s="462">
        <v>0</v>
      </c>
      <c r="J249" s="394">
        <f t="shared" si="191"/>
        <v>0</v>
      </c>
      <c r="K249" s="296">
        <f t="shared" si="206"/>
        <v>0</v>
      </c>
      <c r="L249" s="31">
        <f t="shared" ref="L249:O249" si="230">SUM(K249,(K249*$I249))</f>
        <v>0</v>
      </c>
      <c r="M249" s="31">
        <f t="shared" si="230"/>
        <v>0</v>
      </c>
      <c r="N249" s="31">
        <f t="shared" si="230"/>
        <v>0</v>
      </c>
      <c r="O249" s="31">
        <f t="shared" si="230"/>
        <v>0</v>
      </c>
      <c r="P249" s="31">
        <f t="shared" si="193"/>
        <v>0</v>
      </c>
      <c r="Q249" s="393">
        <f t="shared" si="190"/>
        <v>0</v>
      </c>
    </row>
    <row r="250" spans="1:17" ht="14.25" customHeight="1" x14ac:dyDescent="0.25">
      <c r="A250" s="428">
        <v>234</v>
      </c>
      <c r="B250" s="736" t="s">
        <v>834</v>
      </c>
      <c r="C250" s="737" t="s">
        <v>795</v>
      </c>
      <c r="D250" s="737" t="s">
        <v>550</v>
      </c>
      <c r="E250" s="737" t="s">
        <v>835</v>
      </c>
      <c r="F250" s="737" t="s">
        <v>587</v>
      </c>
      <c r="G250" s="517" t="s">
        <v>587</v>
      </c>
      <c r="H250" s="429">
        <v>0</v>
      </c>
      <c r="I250" s="462">
        <v>0</v>
      </c>
      <c r="J250" s="394">
        <f t="shared" si="191"/>
        <v>0</v>
      </c>
      <c r="K250" s="296">
        <f t="shared" si="206"/>
        <v>0</v>
      </c>
      <c r="L250" s="31">
        <f t="shared" ref="L250:O250" si="231">SUM(K250,(K250*$I250))</f>
        <v>0</v>
      </c>
      <c r="M250" s="31">
        <f t="shared" si="231"/>
        <v>0</v>
      </c>
      <c r="N250" s="31">
        <f t="shared" si="231"/>
        <v>0</v>
      </c>
      <c r="O250" s="31">
        <f t="shared" si="231"/>
        <v>0</v>
      </c>
      <c r="P250" s="31">
        <f t="shared" si="193"/>
        <v>0</v>
      </c>
      <c r="Q250" s="393">
        <f t="shared" si="190"/>
        <v>0</v>
      </c>
    </row>
    <row r="251" spans="1:17" ht="14.25" customHeight="1" x14ac:dyDescent="0.25">
      <c r="A251" s="428">
        <v>235</v>
      </c>
      <c r="B251" s="736" t="s">
        <v>834</v>
      </c>
      <c r="C251" s="737" t="s">
        <v>795</v>
      </c>
      <c r="D251" s="737" t="s">
        <v>553</v>
      </c>
      <c r="E251" s="737" t="s">
        <v>578</v>
      </c>
      <c r="F251" s="737" t="s">
        <v>103</v>
      </c>
      <c r="G251" s="517" t="s">
        <v>103</v>
      </c>
      <c r="H251" s="429">
        <v>0</v>
      </c>
      <c r="I251" s="462">
        <v>0</v>
      </c>
      <c r="J251" s="394">
        <f t="shared" si="191"/>
        <v>0</v>
      </c>
      <c r="K251" s="296">
        <f t="shared" si="206"/>
        <v>0</v>
      </c>
      <c r="L251" s="31">
        <f t="shared" ref="L251:O251" si="232">SUM(K251,(K251*$I251))</f>
        <v>0</v>
      </c>
      <c r="M251" s="31">
        <f t="shared" si="232"/>
        <v>0</v>
      </c>
      <c r="N251" s="31">
        <f t="shared" si="232"/>
        <v>0</v>
      </c>
      <c r="O251" s="31">
        <f t="shared" si="232"/>
        <v>0</v>
      </c>
      <c r="P251" s="31">
        <f t="shared" si="193"/>
        <v>0</v>
      </c>
      <c r="Q251" s="393">
        <f t="shared" si="190"/>
        <v>0</v>
      </c>
    </row>
    <row r="252" spans="1:17" ht="14.25" customHeight="1" x14ac:dyDescent="0.25">
      <c r="A252" s="428">
        <v>236</v>
      </c>
      <c r="B252" s="736" t="s">
        <v>836</v>
      </c>
      <c r="C252" s="737" t="s">
        <v>795</v>
      </c>
      <c r="D252" s="737" t="s">
        <v>550</v>
      </c>
      <c r="E252" s="737" t="s">
        <v>758</v>
      </c>
      <c r="F252" s="737" t="s">
        <v>759</v>
      </c>
      <c r="G252" s="517" t="s">
        <v>759</v>
      </c>
      <c r="H252" s="429">
        <v>0</v>
      </c>
      <c r="I252" s="462">
        <v>0</v>
      </c>
      <c r="J252" s="394">
        <f t="shared" si="191"/>
        <v>0</v>
      </c>
      <c r="K252" s="296">
        <f t="shared" si="206"/>
        <v>0</v>
      </c>
      <c r="L252" s="31">
        <f t="shared" ref="L252:O252" si="233">SUM(K252,(K252*$I252))</f>
        <v>0</v>
      </c>
      <c r="M252" s="31">
        <f t="shared" si="233"/>
        <v>0</v>
      </c>
      <c r="N252" s="31">
        <f t="shared" si="233"/>
        <v>0</v>
      </c>
      <c r="O252" s="31">
        <f t="shared" si="233"/>
        <v>0</v>
      </c>
      <c r="P252" s="31">
        <f t="shared" si="193"/>
        <v>0</v>
      </c>
      <c r="Q252" s="393">
        <f t="shared" si="190"/>
        <v>0</v>
      </c>
    </row>
    <row r="253" spans="1:17" ht="14.25" customHeight="1" x14ac:dyDescent="0.25">
      <c r="A253" s="428">
        <v>237</v>
      </c>
      <c r="B253" s="736" t="s">
        <v>836</v>
      </c>
      <c r="C253" s="737" t="s">
        <v>795</v>
      </c>
      <c r="D253" s="737" t="s">
        <v>553</v>
      </c>
      <c r="E253" s="737" t="s">
        <v>578</v>
      </c>
      <c r="F253" s="737" t="s">
        <v>103</v>
      </c>
      <c r="G253" s="517" t="s">
        <v>103</v>
      </c>
      <c r="H253" s="429">
        <v>0</v>
      </c>
      <c r="I253" s="462">
        <v>0</v>
      </c>
      <c r="J253" s="394">
        <f t="shared" si="191"/>
        <v>0</v>
      </c>
      <c r="K253" s="296">
        <f t="shared" si="206"/>
        <v>0</v>
      </c>
      <c r="L253" s="31">
        <f t="shared" ref="L253:O253" si="234">SUM(K253,(K253*$I253))</f>
        <v>0</v>
      </c>
      <c r="M253" s="31">
        <f t="shared" si="234"/>
        <v>0</v>
      </c>
      <c r="N253" s="31">
        <f t="shared" si="234"/>
        <v>0</v>
      </c>
      <c r="O253" s="31">
        <f t="shared" si="234"/>
        <v>0</v>
      </c>
      <c r="P253" s="31">
        <f t="shared" si="193"/>
        <v>0</v>
      </c>
      <c r="Q253" s="393">
        <f t="shared" si="190"/>
        <v>0</v>
      </c>
    </row>
    <row r="254" spans="1:17" ht="14.25" customHeight="1" x14ac:dyDescent="0.25">
      <c r="A254" s="428">
        <v>238</v>
      </c>
      <c r="B254" s="736" t="s">
        <v>837</v>
      </c>
      <c r="C254" s="737" t="s">
        <v>838</v>
      </c>
      <c r="D254" s="737" t="s">
        <v>550</v>
      </c>
      <c r="E254" s="737" t="s">
        <v>839</v>
      </c>
      <c r="F254" s="737" t="s">
        <v>577</v>
      </c>
      <c r="G254" s="517" t="s">
        <v>577</v>
      </c>
      <c r="H254" s="429">
        <v>0</v>
      </c>
      <c r="I254" s="462">
        <v>0</v>
      </c>
      <c r="J254" s="394">
        <f t="shared" si="191"/>
        <v>0</v>
      </c>
      <c r="K254" s="296">
        <f t="shared" si="206"/>
        <v>0</v>
      </c>
      <c r="L254" s="31">
        <f t="shared" ref="L254:O254" si="235">SUM(K254,(K254*$I254))</f>
        <v>0</v>
      </c>
      <c r="M254" s="31">
        <f t="shared" si="235"/>
        <v>0</v>
      </c>
      <c r="N254" s="31">
        <f t="shared" si="235"/>
        <v>0</v>
      </c>
      <c r="O254" s="31">
        <f t="shared" si="235"/>
        <v>0</v>
      </c>
      <c r="P254" s="31">
        <f t="shared" si="193"/>
        <v>0</v>
      </c>
      <c r="Q254" s="393">
        <f t="shared" si="190"/>
        <v>0</v>
      </c>
    </row>
    <row r="255" spans="1:17" ht="14.25" customHeight="1" x14ac:dyDescent="0.25">
      <c r="A255" s="428">
        <v>239</v>
      </c>
      <c r="B255" s="736" t="s">
        <v>837</v>
      </c>
      <c r="C255" s="737" t="s">
        <v>838</v>
      </c>
      <c r="D255" s="737" t="s">
        <v>553</v>
      </c>
      <c r="E255" s="737" t="s">
        <v>578</v>
      </c>
      <c r="F255" s="737" t="s">
        <v>103</v>
      </c>
      <c r="G255" s="517" t="s">
        <v>103</v>
      </c>
      <c r="H255" s="429">
        <v>0</v>
      </c>
      <c r="I255" s="462">
        <v>0</v>
      </c>
      <c r="J255" s="394">
        <f t="shared" si="191"/>
        <v>0</v>
      </c>
      <c r="K255" s="296">
        <f t="shared" si="206"/>
        <v>0</v>
      </c>
      <c r="L255" s="31">
        <f t="shared" ref="L255:O255" si="236">SUM(K255,(K255*$I255))</f>
        <v>0</v>
      </c>
      <c r="M255" s="31">
        <f t="shared" si="236"/>
        <v>0</v>
      </c>
      <c r="N255" s="31">
        <f t="shared" si="236"/>
        <v>0</v>
      </c>
      <c r="O255" s="31">
        <f t="shared" si="236"/>
        <v>0</v>
      </c>
      <c r="P255" s="31">
        <f t="shared" si="193"/>
        <v>0</v>
      </c>
      <c r="Q255" s="393">
        <f t="shared" si="190"/>
        <v>0</v>
      </c>
    </row>
    <row r="256" spans="1:17" ht="14.25" customHeight="1" x14ac:dyDescent="0.25">
      <c r="A256" s="428">
        <v>240</v>
      </c>
      <c r="B256" s="736" t="s">
        <v>840</v>
      </c>
      <c r="C256" s="737" t="s">
        <v>841</v>
      </c>
      <c r="D256" s="737" t="s">
        <v>550</v>
      </c>
      <c r="E256" s="737" t="s">
        <v>610</v>
      </c>
      <c r="F256" s="737" t="s">
        <v>552</v>
      </c>
      <c r="G256" s="517" t="s">
        <v>552</v>
      </c>
      <c r="H256" s="429">
        <v>0</v>
      </c>
      <c r="I256" s="462">
        <v>0</v>
      </c>
      <c r="J256" s="394">
        <f t="shared" si="191"/>
        <v>0</v>
      </c>
      <c r="K256" s="296">
        <f t="shared" si="206"/>
        <v>0</v>
      </c>
      <c r="L256" s="31">
        <f t="shared" ref="L256:O256" si="237">SUM(K256,(K256*$I256))</f>
        <v>0</v>
      </c>
      <c r="M256" s="31">
        <f t="shared" si="237"/>
        <v>0</v>
      </c>
      <c r="N256" s="31">
        <f t="shared" si="237"/>
        <v>0</v>
      </c>
      <c r="O256" s="31">
        <f t="shared" si="237"/>
        <v>0</v>
      </c>
      <c r="P256" s="31">
        <f t="shared" si="193"/>
        <v>0</v>
      </c>
      <c r="Q256" s="393">
        <f t="shared" si="190"/>
        <v>0</v>
      </c>
    </row>
    <row r="257" spans="1:17" ht="14.25" customHeight="1" x14ac:dyDescent="0.25">
      <c r="A257" s="428">
        <v>241</v>
      </c>
      <c r="B257" s="736" t="s">
        <v>840</v>
      </c>
      <c r="C257" s="737" t="s">
        <v>841</v>
      </c>
      <c r="D257" s="737" t="s">
        <v>553</v>
      </c>
      <c r="E257" s="737" t="s">
        <v>842</v>
      </c>
      <c r="F257" s="737" t="s">
        <v>566</v>
      </c>
      <c r="G257" s="517" t="s">
        <v>566</v>
      </c>
      <c r="H257" s="429">
        <v>0</v>
      </c>
      <c r="I257" s="462">
        <v>0</v>
      </c>
      <c r="J257" s="394">
        <f t="shared" si="191"/>
        <v>0</v>
      </c>
      <c r="K257" s="296">
        <f t="shared" si="206"/>
        <v>0</v>
      </c>
      <c r="L257" s="31">
        <f t="shared" ref="L257:O257" si="238">SUM(K257,(K257*$I257))</f>
        <v>0</v>
      </c>
      <c r="M257" s="31">
        <f t="shared" si="238"/>
        <v>0</v>
      </c>
      <c r="N257" s="31">
        <f t="shared" si="238"/>
        <v>0</v>
      </c>
      <c r="O257" s="31">
        <f t="shared" si="238"/>
        <v>0</v>
      </c>
      <c r="P257" s="31">
        <f t="shared" si="193"/>
        <v>0</v>
      </c>
      <c r="Q257" s="393">
        <f t="shared" si="190"/>
        <v>0</v>
      </c>
    </row>
    <row r="258" spans="1:17" ht="14.25" customHeight="1" x14ac:dyDescent="0.25">
      <c r="A258" s="428">
        <v>242</v>
      </c>
      <c r="B258" s="736" t="s">
        <v>843</v>
      </c>
      <c r="C258" s="737" t="s">
        <v>844</v>
      </c>
      <c r="D258" s="737" t="s">
        <v>550</v>
      </c>
      <c r="E258" s="737" t="s">
        <v>845</v>
      </c>
      <c r="F258" s="737" t="s">
        <v>552</v>
      </c>
      <c r="G258" s="517" t="s">
        <v>552</v>
      </c>
      <c r="H258" s="429">
        <v>0</v>
      </c>
      <c r="I258" s="462">
        <v>0</v>
      </c>
      <c r="J258" s="394">
        <f t="shared" si="191"/>
        <v>0</v>
      </c>
      <c r="K258" s="296">
        <f t="shared" si="206"/>
        <v>0</v>
      </c>
      <c r="L258" s="31">
        <f t="shared" ref="L258:O258" si="239">SUM(K258,(K258*$I258))</f>
        <v>0</v>
      </c>
      <c r="M258" s="31">
        <f t="shared" si="239"/>
        <v>0</v>
      </c>
      <c r="N258" s="31">
        <f t="shared" si="239"/>
        <v>0</v>
      </c>
      <c r="O258" s="31">
        <f t="shared" si="239"/>
        <v>0</v>
      </c>
      <c r="P258" s="31">
        <f t="shared" si="193"/>
        <v>0</v>
      </c>
      <c r="Q258" s="393">
        <f t="shared" si="190"/>
        <v>0</v>
      </c>
    </row>
    <row r="259" spans="1:17" ht="14.25" customHeight="1" x14ac:dyDescent="0.25">
      <c r="A259" s="428">
        <v>243</v>
      </c>
      <c r="B259" s="736" t="s">
        <v>843</v>
      </c>
      <c r="C259" s="737" t="s">
        <v>844</v>
      </c>
      <c r="D259" s="737" t="s">
        <v>553</v>
      </c>
      <c r="E259" s="737" t="s">
        <v>846</v>
      </c>
      <c r="F259" s="737" t="s">
        <v>552</v>
      </c>
      <c r="G259" s="517" t="s">
        <v>552</v>
      </c>
      <c r="H259" s="429">
        <v>0</v>
      </c>
      <c r="I259" s="462">
        <v>0</v>
      </c>
      <c r="J259" s="394">
        <f t="shared" si="191"/>
        <v>0</v>
      </c>
      <c r="K259" s="296">
        <f t="shared" si="206"/>
        <v>0</v>
      </c>
      <c r="L259" s="31">
        <f t="shared" ref="L259:O259" si="240">SUM(K259,(K259*$I259))</f>
        <v>0</v>
      </c>
      <c r="M259" s="31">
        <f t="shared" si="240"/>
        <v>0</v>
      </c>
      <c r="N259" s="31">
        <f t="shared" si="240"/>
        <v>0</v>
      </c>
      <c r="O259" s="31">
        <f t="shared" si="240"/>
        <v>0</v>
      </c>
      <c r="P259" s="31">
        <f t="shared" si="193"/>
        <v>0</v>
      </c>
      <c r="Q259" s="393">
        <f t="shared" si="190"/>
        <v>0</v>
      </c>
    </row>
    <row r="260" spans="1:17" ht="14.25" customHeight="1" x14ac:dyDescent="0.25">
      <c r="A260" s="428">
        <v>244</v>
      </c>
      <c r="B260" s="736" t="s">
        <v>847</v>
      </c>
      <c r="C260" s="737" t="s">
        <v>848</v>
      </c>
      <c r="D260" s="737" t="s">
        <v>550</v>
      </c>
      <c r="E260" s="737" t="s">
        <v>781</v>
      </c>
      <c r="F260" s="737" t="s">
        <v>566</v>
      </c>
      <c r="G260" s="517" t="s">
        <v>592</v>
      </c>
      <c r="H260" s="429">
        <v>0</v>
      </c>
      <c r="I260" s="462">
        <v>0</v>
      </c>
      <c r="J260" s="394">
        <f t="shared" si="191"/>
        <v>0</v>
      </c>
      <c r="K260" s="296">
        <f t="shared" si="206"/>
        <v>0</v>
      </c>
      <c r="L260" s="31">
        <f t="shared" ref="L260:O260" si="241">SUM(K260,(K260*$I260))</f>
        <v>0</v>
      </c>
      <c r="M260" s="31">
        <f t="shared" si="241"/>
        <v>0</v>
      </c>
      <c r="N260" s="31">
        <f t="shared" si="241"/>
        <v>0</v>
      </c>
      <c r="O260" s="31">
        <f t="shared" si="241"/>
        <v>0</v>
      </c>
      <c r="P260" s="31">
        <f t="shared" si="193"/>
        <v>0</v>
      </c>
      <c r="Q260" s="393">
        <f t="shared" si="190"/>
        <v>0</v>
      </c>
    </row>
    <row r="261" spans="1:17" ht="14.25" customHeight="1" x14ac:dyDescent="0.25">
      <c r="A261" s="428">
        <v>245</v>
      </c>
      <c r="B261" s="736" t="s">
        <v>847</v>
      </c>
      <c r="C261" s="737" t="s">
        <v>848</v>
      </c>
      <c r="D261" s="737" t="s">
        <v>553</v>
      </c>
      <c r="E261" s="737" t="s">
        <v>849</v>
      </c>
      <c r="F261" s="737" t="s">
        <v>592</v>
      </c>
      <c r="G261" s="517" t="s">
        <v>592</v>
      </c>
      <c r="H261" s="429">
        <v>0</v>
      </c>
      <c r="I261" s="462">
        <v>0</v>
      </c>
      <c r="J261" s="394">
        <f t="shared" si="191"/>
        <v>0</v>
      </c>
      <c r="K261" s="296">
        <f t="shared" si="206"/>
        <v>0</v>
      </c>
      <c r="L261" s="31">
        <f t="shared" ref="L261:O261" si="242">SUM(K261,(K261*$I261))</f>
        <v>0</v>
      </c>
      <c r="M261" s="31">
        <f t="shared" si="242"/>
        <v>0</v>
      </c>
      <c r="N261" s="31">
        <f t="shared" si="242"/>
        <v>0</v>
      </c>
      <c r="O261" s="31">
        <f t="shared" si="242"/>
        <v>0</v>
      </c>
      <c r="P261" s="31">
        <f t="shared" si="193"/>
        <v>0</v>
      </c>
      <c r="Q261" s="393">
        <f t="shared" si="190"/>
        <v>0</v>
      </c>
    </row>
    <row r="262" spans="1:17" ht="14.25" customHeight="1" x14ac:dyDescent="0.25">
      <c r="A262" s="428">
        <v>246</v>
      </c>
      <c r="B262" s="736" t="s">
        <v>850</v>
      </c>
      <c r="C262" s="737" t="s">
        <v>851</v>
      </c>
      <c r="D262" s="737" t="s">
        <v>550</v>
      </c>
      <c r="E262" s="737" t="s">
        <v>589</v>
      </c>
      <c r="F262" s="737" t="s">
        <v>590</v>
      </c>
      <c r="G262" s="517" t="s">
        <v>590</v>
      </c>
      <c r="H262" s="429">
        <v>0</v>
      </c>
      <c r="I262" s="462">
        <v>0</v>
      </c>
      <c r="J262" s="394">
        <f t="shared" si="191"/>
        <v>0</v>
      </c>
      <c r="K262" s="296">
        <f t="shared" si="206"/>
        <v>0</v>
      </c>
      <c r="L262" s="31">
        <f t="shared" ref="L262:O262" si="243">SUM(K262,(K262*$I262))</f>
        <v>0</v>
      </c>
      <c r="M262" s="31">
        <f t="shared" si="243"/>
        <v>0</v>
      </c>
      <c r="N262" s="31">
        <f t="shared" si="243"/>
        <v>0</v>
      </c>
      <c r="O262" s="31">
        <f t="shared" si="243"/>
        <v>0</v>
      </c>
      <c r="P262" s="31">
        <f t="shared" si="193"/>
        <v>0</v>
      </c>
      <c r="Q262" s="393">
        <f t="shared" si="190"/>
        <v>0</v>
      </c>
    </row>
    <row r="263" spans="1:17" ht="14.25" customHeight="1" x14ac:dyDescent="0.25">
      <c r="A263" s="428">
        <v>247</v>
      </c>
      <c r="B263" s="736" t="s">
        <v>850</v>
      </c>
      <c r="C263" s="737" t="s">
        <v>851</v>
      </c>
      <c r="D263" s="737" t="s">
        <v>553</v>
      </c>
      <c r="E263" s="737" t="s">
        <v>852</v>
      </c>
      <c r="F263" s="737" t="s">
        <v>590</v>
      </c>
      <c r="G263" s="517" t="s">
        <v>590</v>
      </c>
      <c r="H263" s="429">
        <v>0</v>
      </c>
      <c r="I263" s="462">
        <v>0</v>
      </c>
      <c r="J263" s="394">
        <f t="shared" si="191"/>
        <v>0</v>
      </c>
      <c r="K263" s="296">
        <f t="shared" si="206"/>
        <v>0</v>
      </c>
      <c r="L263" s="31">
        <f t="shared" ref="L263:O263" si="244">SUM(K263,(K263*$I263))</f>
        <v>0</v>
      </c>
      <c r="M263" s="31">
        <f t="shared" si="244"/>
        <v>0</v>
      </c>
      <c r="N263" s="31">
        <f t="shared" si="244"/>
        <v>0</v>
      </c>
      <c r="O263" s="31">
        <f t="shared" si="244"/>
        <v>0</v>
      </c>
      <c r="P263" s="31">
        <f t="shared" si="193"/>
        <v>0</v>
      </c>
      <c r="Q263" s="393">
        <f t="shared" si="190"/>
        <v>0</v>
      </c>
    </row>
    <row r="264" spans="1:17" ht="14.25" customHeight="1" x14ac:dyDescent="0.25">
      <c r="A264" s="428">
        <v>248</v>
      </c>
      <c r="B264" s="736" t="s">
        <v>853</v>
      </c>
      <c r="C264" s="737" t="s">
        <v>854</v>
      </c>
      <c r="D264" s="737" t="s">
        <v>550</v>
      </c>
      <c r="E264" s="737" t="s">
        <v>737</v>
      </c>
      <c r="F264" s="737" t="s">
        <v>590</v>
      </c>
      <c r="G264" s="517" t="s">
        <v>590</v>
      </c>
      <c r="H264" s="429">
        <v>0</v>
      </c>
      <c r="I264" s="462">
        <v>0</v>
      </c>
      <c r="J264" s="394">
        <f t="shared" si="191"/>
        <v>0</v>
      </c>
      <c r="K264" s="296">
        <f t="shared" si="206"/>
        <v>0</v>
      </c>
      <c r="L264" s="31">
        <f t="shared" ref="L264:O264" si="245">SUM(K264,(K264*$I264))</f>
        <v>0</v>
      </c>
      <c r="M264" s="31">
        <f t="shared" si="245"/>
        <v>0</v>
      </c>
      <c r="N264" s="31">
        <f t="shared" si="245"/>
        <v>0</v>
      </c>
      <c r="O264" s="31">
        <f t="shared" si="245"/>
        <v>0</v>
      </c>
      <c r="P264" s="31">
        <f t="shared" si="193"/>
        <v>0</v>
      </c>
      <c r="Q264" s="393">
        <f t="shared" si="190"/>
        <v>0</v>
      </c>
    </row>
    <row r="265" spans="1:17" ht="14.25" customHeight="1" x14ac:dyDescent="0.25">
      <c r="A265" s="428">
        <v>249</v>
      </c>
      <c r="B265" s="736" t="s">
        <v>853</v>
      </c>
      <c r="C265" s="737" t="s">
        <v>854</v>
      </c>
      <c r="D265" s="737" t="s">
        <v>553</v>
      </c>
      <c r="E265" s="737" t="s">
        <v>855</v>
      </c>
      <c r="F265" s="737" t="s">
        <v>592</v>
      </c>
      <c r="G265" s="517" t="s">
        <v>592</v>
      </c>
      <c r="H265" s="429">
        <v>0</v>
      </c>
      <c r="I265" s="462">
        <v>0</v>
      </c>
      <c r="J265" s="394">
        <f t="shared" si="191"/>
        <v>0</v>
      </c>
      <c r="K265" s="296">
        <f t="shared" si="206"/>
        <v>0</v>
      </c>
      <c r="L265" s="31">
        <f t="shared" ref="L265:O265" si="246">SUM(K265,(K265*$I265))</f>
        <v>0</v>
      </c>
      <c r="M265" s="31">
        <f t="shared" si="246"/>
        <v>0</v>
      </c>
      <c r="N265" s="31">
        <f t="shared" si="246"/>
        <v>0</v>
      </c>
      <c r="O265" s="31">
        <f t="shared" si="246"/>
        <v>0</v>
      </c>
      <c r="P265" s="31">
        <f t="shared" si="193"/>
        <v>0</v>
      </c>
      <c r="Q265" s="393">
        <f t="shared" si="190"/>
        <v>0</v>
      </c>
    </row>
    <row r="266" spans="1:17" ht="14.25" customHeight="1" x14ac:dyDescent="0.25">
      <c r="A266" s="428">
        <v>250</v>
      </c>
      <c r="B266" s="736" t="s">
        <v>856</v>
      </c>
      <c r="C266" s="737" t="s">
        <v>857</v>
      </c>
      <c r="D266" s="737" t="s">
        <v>550</v>
      </c>
      <c r="E266" s="737" t="s">
        <v>610</v>
      </c>
      <c r="F266" s="737" t="s">
        <v>552</v>
      </c>
      <c r="G266" s="517" t="s">
        <v>552</v>
      </c>
      <c r="H266" s="429">
        <v>0</v>
      </c>
      <c r="I266" s="462">
        <v>0</v>
      </c>
      <c r="J266" s="394">
        <f t="shared" si="191"/>
        <v>0</v>
      </c>
      <c r="K266" s="296">
        <f t="shared" si="206"/>
        <v>0</v>
      </c>
      <c r="L266" s="31">
        <f t="shared" ref="L266:O266" si="247">SUM(K266,(K266*$I266))</f>
        <v>0</v>
      </c>
      <c r="M266" s="31">
        <f t="shared" si="247"/>
        <v>0</v>
      </c>
      <c r="N266" s="31">
        <f t="shared" si="247"/>
        <v>0</v>
      </c>
      <c r="O266" s="31">
        <f t="shared" si="247"/>
        <v>0</v>
      </c>
      <c r="P266" s="31">
        <f t="shared" si="193"/>
        <v>0</v>
      </c>
      <c r="Q266" s="393">
        <f t="shared" si="190"/>
        <v>0</v>
      </c>
    </row>
    <row r="267" spans="1:17" ht="14.25" customHeight="1" x14ac:dyDescent="0.25">
      <c r="A267" s="428">
        <v>251</v>
      </c>
      <c r="B267" s="736" t="s">
        <v>856</v>
      </c>
      <c r="C267" s="737" t="s">
        <v>857</v>
      </c>
      <c r="D267" s="737" t="s">
        <v>553</v>
      </c>
      <c r="E267" s="737" t="s">
        <v>738</v>
      </c>
      <c r="F267" s="737" t="s">
        <v>590</v>
      </c>
      <c r="G267" s="517" t="s">
        <v>590</v>
      </c>
      <c r="H267" s="429">
        <v>0</v>
      </c>
      <c r="I267" s="462">
        <v>0</v>
      </c>
      <c r="J267" s="394">
        <f t="shared" si="191"/>
        <v>0</v>
      </c>
      <c r="K267" s="296">
        <f t="shared" si="206"/>
        <v>0</v>
      </c>
      <c r="L267" s="31">
        <f t="shared" ref="L267:O267" si="248">SUM(K267,(K267*$I267))</f>
        <v>0</v>
      </c>
      <c r="M267" s="31">
        <f t="shared" si="248"/>
        <v>0</v>
      </c>
      <c r="N267" s="31">
        <f t="shared" si="248"/>
        <v>0</v>
      </c>
      <c r="O267" s="31">
        <f t="shared" si="248"/>
        <v>0</v>
      </c>
      <c r="P267" s="31">
        <f t="shared" si="193"/>
        <v>0</v>
      </c>
      <c r="Q267" s="393">
        <f t="shared" si="190"/>
        <v>0</v>
      </c>
    </row>
    <row r="268" spans="1:17" ht="14.25" customHeight="1" x14ac:dyDescent="0.25">
      <c r="A268" s="428">
        <v>252</v>
      </c>
      <c r="B268" s="736" t="s">
        <v>858</v>
      </c>
      <c r="C268" s="737" t="s">
        <v>859</v>
      </c>
      <c r="D268" s="737" t="s">
        <v>550</v>
      </c>
      <c r="E268" s="737" t="s">
        <v>860</v>
      </c>
      <c r="F268" s="737" t="s">
        <v>566</v>
      </c>
      <c r="G268" s="517" t="s">
        <v>566</v>
      </c>
      <c r="H268" s="429">
        <v>0</v>
      </c>
      <c r="I268" s="462">
        <v>0</v>
      </c>
      <c r="J268" s="394">
        <f t="shared" si="191"/>
        <v>0</v>
      </c>
      <c r="K268" s="296">
        <f t="shared" si="206"/>
        <v>0</v>
      </c>
      <c r="L268" s="31">
        <f t="shared" ref="L268:O268" si="249">SUM(K268,(K268*$I268))</f>
        <v>0</v>
      </c>
      <c r="M268" s="31">
        <f t="shared" si="249"/>
        <v>0</v>
      </c>
      <c r="N268" s="31">
        <f t="shared" si="249"/>
        <v>0</v>
      </c>
      <c r="O268" s="31">
        <f t="shared" si="249"/>
        <v>0</v>
      </c>
      <c r="P268" s="31">
        <f t="shared" si="193"/>
        <v>0</v>
      </c>
      <c r="Q268" s="393">
        <f t="shared" si="190"/>
        <v>0</v>
      </c>
    </row>
    <row r="269" spans="1:17" ht="14.25" customHeight="1" x14ac:dyDescent="0.25">
      <c r="A269" s="428">
        <v>253</v>
      </c>
      <c r="B269" s="736" t="s">
        <v>858</v>
      </c>
      <c r="C269" s="737" t="s">
        <v>859</v>
      </c>
      <c r="D269" s="737" t="s">
        <v>553</v>
      </c>
      <c r="E269" s="737" t="s">
        <v>861</v>
      </c>
      <c r="F269" s="737" t="s">
        <v>590</v>
      </c>
      <c r="G269" s="517" t="s">
        <v>590</v>
      </c>
      <c r="H269" s="429">
        <v>0</v>
      </c>
      <c r="I269" s="462">
        <v>0</v>
      </c>
      <c r="J269" s="394">
        <f t="shared" si="191"/>
        <v>0</v>
      </c>
      <c r="K269" s="296">
        <f t="shared" si="206"/>
        <v>0</v>
      </c>
      <c r="L269" s="31">
        <f t="shared" ref="L269:O269" si="250">SUM(K269,(K269*$I269))</f>
        <v>0</v>
      </c>
      <c r="M269" s="31">
        <f t="shared" si="250"/>
        <v>0</v>
      </c>
      <c r="N269" s="31">
        <f t="shared" si="250"/>
        <v>0</v>
      </c>
      <c r="O269" s="31">
        <f t="shared" si="250"/>
        <v>0</v>
      </c>
      <c r="P269" s="31">
        <f t="shared" si="193"/>
        <v>0</v>
      </c>
      <c r="Q269" s="393">
        <f t="shared" ref="Q269:Q319" si="251">SUM(J269:P269)</f>
        <v>0</v>
      </c>
    </row>
    <row r="270" spans="1:17" ht="14.25" customHeight="1" x14ac:dyDescent="0.25">
      <c r="A270" s="428">
        <v>254</v>
      </c>
      <c r="B270" s="736" t="s">
        <v>862</v>
      </c>
      <c r="C270" s="737" t="s">
        <v>863</v>
      </c>
      <c r="D270" s="737" t="s">
        <v>550</v>
      </c>
      <c r="E270" s="737" t="s">
        <v>864</v>
      </c>
      <c r="F270" s="737" t="s">
        <v>683</v>
      </c>
      <c r="G270" s="517" t="s">
        <v>683</v>
      </c>
      <c r="H270" s="429">
        <v>0</v>
      </c>
      <c r="I270" s="462">
        <v>0</v>
      </c>
      <c r="J270" s="394">
        <f t="shared" ref="J270:J318" si="252">$H270*(3/12)</f>
        <v>0</v>
      </c>
      <c r="K270" s="296">
        <f t="shared" si="206"/>
        <v>0</v>
      </c>
      <c r="L270" s="31">
        <f t="shared" ref="L270:O270" si="253">SUM(K270,(K270*$I270))</f>
        <v>0</v>
      </c>
      <c r="M270" s="31">
        <f t="shared" si="253"/>
        <v>0</v>
      </c>
      <c r="N270" s="31">
        <f t="shared" si="253"/>
        <v>0</v>
      </c>
      <c r="O270" s="31">
        <f t="shared" si="253"/>
        <v>0</v>
      </c>
      <c r="P270" s="31">
        <f t="shared" ref="P270:P318" si="254">SUM(O270,(O270*$I270))*(9/12)</f>
        <v>0</v>
      </c>
      <c r="Q270" s="393">
        <f t="shared" si="251"/>
        <v>0</v>
      </c>
    </row>
    <row r="271" spans="1:17" ht="14.25" customHeight="1" x14ac:dyDescent="0.25">
      <c r="A271" s="428">
        <v>255</v>
      </c>
      <c r="B271" s="736" t="s">
        <v>862</v>
      </c>
      <c r="C271" s="737" t="s">
        <v>863</v>
      </c>
      <c r="D271" s="737" t="s">
        <v>553</v>
      </c>
      <c r="E271" s="737" t="s">
        <v>682</v>
      </c>
      <c r="F271" s="737" t="s">
        <v>683</v>
      </c>
      <c r="G271" s="517" t="s">
        <v>683</v>
      </c>
      <c r="H271" s="429">
        <v>0</v>
      </c>
      <c r="I271" s="462">
        <v>0</v>
      </c>
      <c r="J271" s="394">
        <f t="shared" si="252"/>
        <v>0</v>
      </c>
      <c r="K271" s="296">
        <f t="shared" si="206"/>
        <v>0</v>
      </c>
      <c r="L271" s="31">
        <f t="shared" ref="L271:O271" si="255">SUM(K271,(K271*$I271))</f>
        <v>0</v>
      </c>
      <c r="M271" s="31">
        <f t="shared" si="255"/>
        <v>0</v>
      </c>
      <c r="N271" s="31">
        <f t="shared" si="255"/>
        <v>0</v>
      </c>
      <c r="O271" s="31">
        <f t="shared" si="255"/>
        <v>0</v>
      </c>
      <c r="P271" s="31">
        <f t="shared" si="254"/>
        <v>0</v>
      </c>
      <c r="Q271" s="393">
        <f t="shared" si="251"/>
        <v>0</v>
      </c>
    </row>
    <row r="272" spans="1:17" ht="14.25" customHeight="1" x14ac:dyDescent="0.25">
      <c r="A272" s="428">
        <v>256</v>
      </c>
      <c r="B272" s="736" t="s">
        <v>865</v>
      </c>
      <c r="C272" s="737" t="s">
        <v>863</v>
      </c>
      <c r="D272" s="737" t="s">
        <v>550</v>
      </c>
      <c r="E272" s="737" t="s">
        <v>567</v>
      </c>
      <c r="F272" s="737" t="s">
        <v>568</v>
      </c>
      <c r="G272" s="517" t="s">
        <v>569</v>
      </c>
      <c r="H272" s="429">
        <v>0</v>
      </c>
      <c r="I272" s="462">
        <v>0</v>
      </c>
      <c r="J272" s="394">
        <f t="shared" si="252"/>
        <v>0</v>
      </c>
      <c r="K272" s="296">
        <f t="shared" si="206"/>
        <v>0</v>
      </c>
      <c r="L272" s="31">
        <f t="shared" ref="L272:O272" si="256">SUM(K272,(K272*$I272))</f>
        <v>0</v>
      </c>
      <c r="M272" s="31">
        <f t="shared" si="256"/>
        <v>0</v>
      </c>
      <c r="N272" s="31">
        <f t="shared" si="256"/>
        <v>0</v>
      </c>
      <c r="O272" s="31">
        <f t="shared" si="256"/>
        <v>0</v>
      </c>
      <c r="P272" s="31">
        <f t="shared" si="254"/>
        <v>0</v>
      </c>
      <c r="Q272" s="393">
        <f t="shared" si="251"/>
        <v>0</v>
      </c>
    </row>
    <row r="273" spans="1:17" ht="14.25" customHeight="1" x14ac:dyDescent="0.25">
      <c r="A273" s="428">
        <v>257</v>
      </c>
      <c r="B273" s="736" t="s">
        <v>865</v>
      </c>
      <c r="C273" s="737" t="s">
        <v>863</v>
      </c>
      <c r="D273" s="737" t="s">
        <v>553</v>
      </c>
      <c r="E273" s="737" t="s">
        <v>866</v>
      </c>
      <c r="F273" s="737" t="s">
        <v>566</v>
      </c>
      <c r="G273" s="517" t="s">
        <v>566</v>
      </c>
      <c r="H273" s="429">
        <v>0</v>
      </c>
      <c r="I273" s="462">
        <v>0</v>
      </c>
      <c r="J273" s="394">
        <f t="shared" si="252"/>
        <v>0</v>
      </c>
      <c r="K273" s="296">
        <f t="shared" si="206"/>
        <v>0</v>
      </c>
      <c r="L273" s="31">
        <f t="shared" ref="L273:O273" si="257">SUM(K273,(K273*$I273))</f>
        <v>0</v>
      </c>
      <c r="M273" s="31">
        <f t="shared" si="257"/>
        <v>0</v>
      </c>
      <c r="N273" s="31">
        <f t="shared" si="257"/>
        <v>0</v>
      </c>
      <c r="O273" s="31">
        <f t="shared" si="257"/>
        <v>0</v>
      </c>
      <c r="P273" s="31">
        <f t="shared" si="254"/>
        <v>0</v>
      </c>
      <c r="Q273" s="393">
        <f t="shared" si="251"/>
        <v>0</v>
      </c>
    </row>
    <row r="274" spans="1:17" ht="14.25" customHeight="1" x14ac:dyDescent="0.25">
      <c r="A274" s="428">
        <v>258</v>
      </c>
      <c r="B274" s="736" t="s">
        <v>867</v>
      </c>
      <c r="C274" s="737" t="s">
        <v>868</v>
      </c>
      <c r="D274" s="737" t="s">
        <v>550</v>
      </c>
      <c r="E274" s="737" t="s">
        <v>869</v>
      </c>
      <c r="F274" s="737" t="s">
        <v>592</v>
      </c>
      <c r="G274" s="517" t="s">
        <v>592</v>
      </c>
      <c r="H274" s="429">
        <v>0</v>
      </c>
      <c r="I274" s="462">
        <v>0</v>
      </c>
      <c r="J274" s="394">
        <f t="shared" si="252"/>
        <v>0</v>
      </c>
      <c r="K274" s="296">
        <f t="shared" si="206"/>
        <v>0</v>
      </c>
      <c r="L274" s="31">
        <f t="shared" ref="L274:O274" si="258">SUM(K274,(K274*$I274))</f>
        <v>0</v>
      </c>
      <c r="M274" s="31">
        <f t="shared" si="258"/>
        <v>0</v>
      </c>
      <c r="N274" s="31">
        <f t="shared" si="258"/>
        <v>0</v>
      </c>
      <c r="O274" s="31">
        <f t="shared" si="258"/>
        <v>0</v>
      </c>
      <c r="P274" s="31">
        <f t="shared" si="254"/>
        <v>0</v>
      </c>
      <c r="Q274" s="393">
        <f t="shared" si="251"/>
        <v>0</v>
      </c>
    </row>
    <row r="275" spans="1:17" ht="14.25" customHeight="1" x14ac:dyDescent="0.25">
      <c r="A275" s="428">
        <v>259</v>
      </c>
      <c r="B275" s="736" t="s">
        <v>867</v>
      </c>
      <c r="C275" s="737" t="s">
        <v>868</v>
      </c>
      <c r="D275" s="737" t="s">
        <v>553</v>
      </c>
      <c r="E275" s="737" t="s">
        <v>870</v>
      </c>
      <c r="F275" s="737" t="s">
        <v>566</v>
      </c>
      <c r="G275" s="517" t="s">
        <v>566</v>
      </c>
      <c r="H275" s="429">
        <v>0</v>
      </c>
      <c r="I275" s="462">
        <v>0</v>
      </c>
      <c r="J275" s="394">
        <f t="shared" si="252"/>
        <v>0</v>
      </c>
      <c r="K275" s="296">
        <f t="shared" si="206"/>
        <v>0</v>
      </c>
      <c r="L275" s="31">
        <f t="shared" ref="L275:O275" si="259">SUM(K275,(K275*$I275))</f>
        <v>0</v>
      </c>
      <c r="M275" s="31">
        <f t="shared" si="259"/>
        <v>0</v>
      </c>
      <c r="N275" s="31">
        <f t="shared" si="259"/>
        <v>0</v>
      </c>
      <c r="O275" s="31">
        <f t="shared" si="259"/>
        <v>0</v>
      </c>
      <c r="P275" s="31">
        <f t="shared" si="254"/>
        <v>0</v>
      </c>
      <c r="Q275" s="393">
        <f t="shared" si="251"/>
        <v>0</v>
      </c>
    </row>
    <row r="276" spans="1:17" ht="14.25" customHeight="1" x14ac:dyDescent="0.25">
      <c r="A276" s="428">
        <v>260</v>
      </c>
      <c r="B276" s="736" t="s">
        <v>871</v>
      </c>
      <c r="C276" s="737" t="s">
        <v>872</v>
      </c>
      <c r="D276" s="737" t="s">
        <v>550</v>
      </c>
      <c r="E276" s="737" t="s">
        <v>576</v>
      </c>
      <c r="F276" s="737" t="s">
        <v>577</v>
      </c>
      <c r="G276" s="517" t="s">
        <v>577</v>
      </c>
      <c r="H276" s="429">
        <v>0</v>
      </c>
      <c r="I276" s="462">
        <v>0</v>
      </c>
      <c r="J276" s="394">
        <f t="shared" si="252"/>
        <v>0</v>
      </c>
      <c r="K276" s="296">
        <f t="shared" si="206"/>
        <v>0</v>
      </c>
      <c r="L276" s="31">
        <f t="shared" ref="L276:O276" si="260">SUM(K276,(K276*$I276))</f>
        <v>0</v>
      </c>
      <c r="M276" s="31">
        <f t="shared" si="260"/>
        <v>0</v>
      </c>
      <c r="N276" s="31">
        <f t="shared" si="260"/>
        <v>0</v>
      </c>
      <c r="O276" s="31">
        <f t="shared" si="260"/>
        <v>0</v>
      </c>
      <c r="P276" s="31">
        <f t="shared" si="254"/>
        <v>0</v>
      </c>
      <c r="Q276" s="393">
        <f t="shared" si="251"/>
        <v>0</v>
      </c>
    </row>
    <row r="277" spans="1:17" ht="14.25" customHeight="1" x14ac:dyDescent="0.25">
      <c r="A277" s="428">
        <v>261</v>
      </c>
      <c r="B277" s="736" t="s">
        <v>871</v>
      </c>
      <c r="C277" s="737" t="s">
        <v>872</v>
      </c>
      <c r="D277" s="737" t="s">
        <v>553</v>
      </c>
      <c r="E277" s="737" t="s">
        <v>605</v>
      </c>
      <c r="F277" s="737" t="s">
        <v>577</v>
      </c>
      <c r="G277" s="517" t="s">
        <v>566</v>
      </c>
      <c r="H277" s="429">
        <v>0</v>
      </c>
      <c r="I277" s="462">
        <v>0</v>
      </c>
      <c r="J277" s="394">
        <f>$H277*(3/12)</f>
        <v>0</v>
      </c>
      <c r="K277" s="296">
        <f>$H277</f>
        <v>0</v>
      </c>
      <c r="L277" s="31">
        <f>SUM(K277,(K277*$I277))</f>
        <v>0</v>
      </c>
      <c r="M277" s="31">
        <f>SUM(L277,(L277*$I277))</f>
        <v>0</v>
      </c>
      <c r="N277" s="31">
        <f>SUM(M277,(M277*$I277))</f>
        <v>0</v>
      </c>
      <c r="O277" s="31">
        <f>SUM(N277,(N277*$I277))</f>
        <v>0</v>
      </c>
      <c r="P277" s="31">
        <f>SUM(O277,(O277*$I277))*(9/12)</f>
        <v>0</v>
      </c>
      <c r="Q277" s="393">
        <f>SUM(J277:P277)</f>
        <v>0</v>
      </c>
    </row>
    <row r="278" spans="1:17" ht="14.25" customHeight="1" x14ac:dyDescent="0.25">
      <c r="A278" s="428">
        <v>262</v>
      </c>
      <c r="B278" s="736" t="s">
        <v>873</v>
      </c>
      <c r="C278" s="737" t="s">
        <v>872</v>
      </c>
      <c r="D278" s="737" t="s">
        <v>550</v>
      </c>
      <c r="E278" s="737" t="s">
        <v>576</v>
      </c>
      <c r="F278" s="737" t="s">
        <v>577</v>
      </c>
      <c r="G278" s="517" t="s">
        <v>577</v>
      </c>
      <c r="H278" s="429">
        <v>0</v>
      </c>
      <c r="I278" s="462">
        <v>0</v>
      </c>
      <c r="J278" s="394">
        <f t="shared" si="252"/>
        <v>0</v>
      </c>
      <c r="K278" s="296">
        <f t="shared" si="206"/>
        <v>0</v>
      </c>
      <c r="L278" s="31">
        <f t="shared" ref="L278:O278" si="261">SUM(K278,(K278*$I278))</f>
        <v>0</v>
      </c>
      <c r="M278" s="31">
        <f t="shared" si="261"/>
        <v>0</v>
      </c>
      <c r="N278" s="31">
        <f t="shared" si="261"/>
        <v>0</v>
      </c>
      <c r="O278" s="31">
        <f t="shared" si="261"/>
        <v>0</v>
      </c>
      <c r="P278" s="31">
        <f t="shared" si="254"/>
        <v>0</v>
      </c>
      <c r="Q278" s="393">
        <f t="shared" si="251"/>
        <v>0</v>
      </c>
    </row>
    <row r="279" spans="1:17" ht="14.25" customHeight="1" x14ac:dyDescent="0.25">
      <c r="A279" s="428">
        <v>263</v>
      </c>
      <c r="B279" s="736" t="s">
        <v>873</v>
      </c>
      <c r="C279" s="737" t="s">
        <v>872</v>
      </c>
      <c r="D279" s="737" t="s">
        <v>553</v>
      </c>
      <c r="E279" s="737" t="s">
        <v>839</v>
      </c>
      <c r="F279" s="737" t="s">
        <v>577</v>
      </c>
      <c r="G279" s="517" t="s">
        <v>577</v>
      </c>
      <c r="H279" s="429">
        <v>0</v>
      </c>
      <c r="I279" s="462">
        <v>0</v>
      </c>
      <c r="J279" s="394">
        <f t="shared" si="252"/>
        <v>0</v>
      </c>
      <c r="K279" s="296">
        <f t="shared" si="206"/>
        <v>0</v>
      </c>
      <c r="L279" s="31">
        <f t="shared" ref="L279:O279" si="262">SUM(K279,(K279*$I279))</f>
        <v>0</v>
      </c>
      <c r="M279" s="31">
        <f t="shared" si="262"/>
        <v>0</v>
      </c>
      <c r="N279" s="31">
        <f t="shared" si="262"/>
        <v>0</v>
      </c>
      <c r="O279" s="31">
        <f t="shared" si="262"/>
        <v>0</v>
      </c>
      <c r="P279" s="31">
        <f t="shared" si="254"/>
        <v>0</v>
      </c>
      <c r="Q279" s="393">
        <f t="shared" si="251"/>
        <v>0</v>
      </c>
    </row>
    <row r="280" spans="1:17" ht="14.25" customHeight="1" x14ac:dyDescent="0.25">
      <c r="A280" s="428">
        <v>264</v>
      </c>
      <c r="B280" s="736" t="s">
        <v>874</v>
      </c>
      <c r="C280" s="737" t="s">
        <v>875</v>
      </c>
      <c r="D280" s="737" t="s">
        <v>550</v>
      </c>
      <c r="E280" s="737" t="s">
        <v>582</v>
      </c>
      <c r="F280" s="737" t="s">
        <v>583</v>
      </c>
      <c r="G280" s="517" t="s">
        <v>584</v>
      </c>
      <c r="H280" s="429">
        <v>0</v>
      </c>
      <c r="I280" s="462">
        <v>0</v>
      </c>
      <c r="J280" s="394">
        <f t="shared" si="252"/>
        <v>0</v>
      </c>
      <c r="K280" s="296">
        <f t="shared" si="206"/>
        <v>0</v>
      </c>
      <c r="L280" s="31">
        <f t="shared" ref="L280:O280" si="263">SUM(K280,(K280*$I280))</f>
        <v>0</v>
      </c>
      <c r="M280" s="31">
        <f t="shared" si="263"/>
        <v>0</v>
      </c>
      <c r="N280" s="31">
        <f t="shared" si="263"/>
        <v>0</v>
      </c>
      <c r="O280" s="31">
        <f t="shared" si="263"/>
        <v>0</v>
      </c>
      <c r="P280" s="31">
        <f t="shared" si="254"/>
        <v>0</v>
      </c>
      <c r="Q280" s="393">
        <f t="shared" si="251"/>
        <v>0</v>
      </c>
    </row>
    <row r="281" spans="1:17" ht="14.25" customHeight="1" x14ac:dyDescent="0.25">
      <c r="A281" s="428">
        <v>265</v>
      </c>
      <c r="B281" s="736" t="s">
        <v>874</v>
      </c>
      <c r="C281" s="737" t="s">
        <v>875</v>
      </c>
      <c r="D281" s="737" t="s">
        <v>553</v>
      </c>
      <c r="E281" s="737" t="s">
        <v>582</v>
      </c>
      <c r="F281" s="737" t="s">
        <v>583</v>
      </c>
      <c r="G281" s="517" t="s">
        <v>584</v>
      </c>
      <c r="H281" s="429">
        <v>0</v>
      </c>
      <c r="I281" s="462">
        <v>0</v>
      </c>
      <c r="J281" s="394">
        <f t="shared" si="252"/>
        <v>0</v>
      </c>
      <c r="K281" s="296">
        <f t="shared" si="206"/>
        <v>0</v>
      </c>
      <c r="L281" s="31">
        <f t="shared" ref="L281:O281" si="264">SUM(K281,(K281*$I281))</f>
        <v>0</v>
      </c>
      <c r="M281" s="31">
        <f t="shared" si="264"/>
        <v>0</v>
      </c>
      <c r="N281" s="31">
        <f t="shared" si="264"/>
        <v>0</v>
      </c>
      <c r="O281" s="31">
        <f t="shared" si="264"/>
        <v>0</v>
      </c>
      <c r="P281" s="31">
        <f t="shared" si="254"/>
        <v>0</v>
      </c>
      <c r="Q281" s="393">
        <f t="shared" si="251"/>
        <v>0</v>
      </c>
    </row>
    <row r="282" spans="1:17" ht="14.25" customHeight="1" x14ac:dyDescent="0.25">
      <c r="A282" s="428">
        <v>266</v>
      </c>
      <c r="B282" s="736" t="s">
        <v>876</v>
      </c>
      <c r="C282" s="737" t="s">
        <v>875</v>
      </c>
      <c r="D282" s="737" t="s">
        <v>550</v>
      </c>
      <c r="E282" s="737" t="s">
        <v>877</v>
      </c>
      <c r="F282" s="737" t="s">
        <v>573</v>
      </c>
      <c r="G282" s="517" t="s">
        <v>573</v>
      </c>
      <c r="H282" s="429">
        <v>0</v>
      </c>
      <c r="I282" s="462">
        <v>0</v>
      </c>
      <c r="J282" s="394">
        <f t="shared" si="252"/>
        <v>0</v>
      </c>
      <c r="K282" s="296">
        <f t="shared" si="206"/>
        <v>0</v>
      </c>
      <c r="L282" s="31">
        <f t="shared" ref="L282:O282" si="265">SUM(K282,(K282*$I282))</f>
        <v>0</v>
      </c>
      <c r="M282" s="31">
        <f t="shared" si="265"/>
        <v>0</v>
      </c>
      <c r="N282" s="31">
        <f t="shared" si="265"/>
        <v>0</v>
      </c>
      <c r="O282" s="31">
        <f t="shared" si="265"/>
        <v>0</v>
      </c>
      <c r="P282" s="31">
        <f t="shared" si="254"/>
        <v>0</v>
      </c>
      <c r="Q282" s="393">
        <f t="shared" si="251"/>
        <v>0</v>
      </c>
    </row>
    <row r="283" spans="1:17" ht="14.25" customHeight="1" x14ac:dyDescent="0.25">
      <c r="A283" s="428">
        <v>267</v>
      </c>
      <c r="B283" s="736" t="s">
        <v>878</v>
      </c>
      <c r="C283" s="737" t="s">
        <v>879</v>
      </c>
      <c r="D283" s="737" t="s">
        <v>550</v>
      </c>
      <c r="E283" s="737" t="s">
        <v>880</v>
      </c>
      <c r="F283" s="737" t="s">
        <v>881</v>
      </c>
      <c r="G283" s="517" t="s">
        <v>881</v>
      </c>
      <c r="H283" s="429">
        <v>0</v>
      </c>
      <c r="I283" s="462">
        <v>0</v>
      </c>
      <c r="J283" s="394">
        <f t="shared" si="252"/>
        <v>0</v>
      </c>
      <c r="K283" s="296">
        <f t="shared" si="206"/>
        <v>0</v>
      </c>
      <c r="L283" s="31">
        <f t="shared" ref="L283:O283" si="266">SUM(K283,(K283*$I283))</f>
        <v>0</v>
      </c>
      <c r="M283" s="31">
        <f t="shared" si="266"/>
        <v>0</v>
      </c>
      <c r="N283" s="31">
        <f t="shared" si="266"/>
        <v>0</v>
      </c>
      <c r="O283" s="31">
        <f t="shared" si="266"/>
        <v>0</v>
      </c>
      <c r="P283" s="31">
        <f t="shared" si="254"/>
        <v>0</v>
      </c>
      <c r="Q283" s="393">
        <f t="shared" si="251"/>
        <v>0</v>
      </c>
    </row>
    <row r="284" spans="1:17" ht="14.25" customHeight="1" x14ac:dyDescent="0.25">
      <c r="A284" s="428">
        <v>268</v>
      </c>
      <c r="B284" s="736" t="s">
        <v>878</v>
      </c>
      <c r="C284" s="737" t="s">
        <v>879</v>
      </c>
      <c r="D284" s="737" t="s">
        <v>553</v>
      </c>
      <c r="E284" s="737" t="s">
        <v>578</v>
      </c>
      <c r="F284" s="737" t="s">
        <v>103</v>
      </c>
      <c r="G284" s="517" t="s">
        <v>103</v>
      </c>
      <c r="H284" s="429">
        <v>0</v>
      </c>
      <c r="I284" s="462">
        <v>0</v>
      </c>
      <c r="J284" s="394">
        <f>$H284*(3/12)</f>
        <v>0</v>
      </c>
      <c r="K284" s="296">
        <f>$H284</f>
        <v>0</v>
      </c>
      <c r="L284" s="31">
        <f t="shared" ref="L284:O286" si="267">SUM(K284,(K284*$I284))</f>
        <v>0</v>
      </c>
      <c r="M284" s="31">
        <f t="shared" si="267"/>
        <v>0</v>
      </c>
      <c r="N284" s="31">
        <f t="shared" si="267"/>
        <v>0</v>
      </c>
      <c r="O284" s="31">
        <f t="shared" si="267"/>
        <v>0</v>
      </c>
      <c r="P284" s="31">
        <f>SUM(O284,(O284*$I284))*(9/12)</f>
        <v>0</v>
      </c>
      <c r="Q284" s="393">
        <f>SUM(J284:P284)</f>
        <v>0</v>
      </c>
    </row>
    <row r="285" spans="1:17" ht="14.25" customHeight="1" x14ac:dyDescent="0.25">
      <c r="A285" s="428">
        <v>269</v>
      </c>
      <c r="B285" s="736" t="s">
        <v>882</v>
      </c>
      <c r="C285" s="737" t="s">
        <v>879</v>
      </c>
      <c r="D285" s="737" t="s">
        <v>550</v>
      </c>
      <c r="E285" s="737" t="s">
        <v>576</v>
      </c>
      <c r="F285" s="737" t="s">
        <v>577</v>
      </c>
      <c r="G285" s="517" t="s">
        <v>577</v>
      </c>
      <c r="H285" s="429">
        <v>0</v>
      </c>
      <c r="I285" s="462">
        <v>0</v>
      </c>
      <c r="J285" s="394">
        <f>$H285*(3/12)</f>
        <v>0</v>
      </c>
      <c r="K285" s="296">
        <f>$H285</f>
        <v>0</v>
      </c>
      <c r="L285" s="31">
        <f t="shared" si="267"/>
        <v>0</v>
      </c>
      <c r="M285" s="31">
        <f t="shared" si="267"/>
        <v>0</v>
      </c>
      <c r="N285" s="31">
        <f t="shared" si="267"/>
        <v>0</v>
      </c>
      <c r="O285" s="31">
        <f t="shared" si="267"/>
        <v>0</v>
      </c>
      <c r="P285" s="31">
        <f>SUM(O285,(O285*$I285))*(9/12)</f>
        <v>0</v>
      </c>
      <c r="Q285" s="393">
        <f>SUM(J285:P285)</f>
        <v>0</v>
      </c>
    </row>
    <row r="286" spans="1:17" ht="14.25" customHeight="1" x14ac:dyDescent="0.25">
      <c r="A286" s="428">
        <v>270</v>
      </c>
      <c r="B286" s="736" t="s">
        <v>882</v>
      </c>
      <c r="C286" s="737" t="s">
        <v>879</v>
      </c>
      <c r="D286" s="737" t="s">
        <v>553</v>
      </c>
      <c r="E286" s="737" t="s">
        <v>578</v>
      </c>
      <c r="F286" s="737" t="s">
        <v>103</v>
      </c>
      <c r="G286" s="517" t="s">
        <v>103</v>
      </c>
      <c r="H286" s="429">
        <v>0</v>
      </c>
      <c r="I286" s="462">
        <v>0</v>
      </c>
      <c r="J286" s="394">
        <f>$H286*(3/12)</f>
        <v>0</v>
      </c>
      <c r="K286" s="296">
        <f>$H286</f>
        <v>0</v>
      </c>
      <c r="L286" s="31">
        <f t="shared" si="267"/>
        <v>0</v>
      </c>
      <c r="M286" s="31">
        <f t="shared" si="267"/>
        <v>0</v>
      </c>
      <c r="N286" s="31">
        <f t="shared" si="267"/>
        <v>0</v>
      </c>
      <c r="O286" s="31">
        <f t="shared" si="267"/>
        <v>0</v>
      </c>
      <c r="P286" s="31">
        <f>SUM(O286,(O286*$I286))*(9/12)</f>
        <v>0</v>
      </c>
      <c r="Q286" s="393">
        <f>SUM(J286:P286)</f>
        <v>0</v>
      </c>
    </row>
    <row r="287" spans="1:17" ht="14.25" customHeight="1" x14ac:dyDescent="0.25">
      <c r="A287" s="428">
        <v>271</v>
      </c>
      <c r="B287" s="736" t="s">
        <v>883</v>
      </c>
      <c r="C287" s="737" t="s">
        <v>879</v>
      </c>
      <c r="D287" s="737" t="s">
        <v>550</v>
      </c>
      <c r="E287" s="737" t="s">
        <v>576</v>
      </c>
      <c r="F287" s="737" t="s">
        <v>577</v>
      </c>
      <c r="G287" s="517" t="s">
        <v>577</v>
      </c>
      <c r="H287" s="429">
        <v>0</v>
      </c>
      <c r="I287" s="462">
        <v>0</v>
      </c>
      <c r="J287" s="394">
        <f t="shared" si="252"/>
        <v>0</v>
      </c>
      <c r="K287" s="296">
        <f t="shared" si="206"/>
        <v>0</v>
      </c>
      <c r="L287" s="31">
        <f t="shared" ref="L287:O287" si="268">SUM(K287,(K287*$I287))</f>
        <v>0</v>
      </c>
      <c r="M287" s="31">
        <f t="shared" si="268"/>
        <v>0</v>
      </c>
      <c r="N287" s="31">
        <f t="shared" si="268"/>
        <v>0</v>
      </c>
      <c r="O287" s="31">
        <f t="shared" si="268"/>
        <v>0</v>
      </c>
      <c r="P287" s="31">
        <f t="shared" si="254"/>
        <v>0</v>
      </c>
      <c r="Q287" s="393">
        <f t="shared" si="251"/>
        <v>0</v>
      </c>
    </row>
    <row r="288" spans="1:17" ht="14.25" customHeight="1" x14ac:dyDescent="0.25">
      <c r="A288" s="428">
        <v>272</v>
      </c>
      <c r="B288" s="736" t="s">
        <v>883</v>
      </c>
      <c r="C288" s="737" t="s">
        <v>879</v>
      </c>
      <c r="D288" s="737" t="s">
        <v>553</v>
      </c>
      <c r="E288" s="737" t="s">
        <v>578</v>
      </c>
      <c r="F288" s="737" t="s">
        <v>103</v>
      </c>
      <c r="G288" s="517" t="s">
        <v>103</v>
      </c>
      <c r="H288" s="429">
        <v>0</v>
      </c>
      <c r="I288" s="462">
        <v>0</v>
      </c>
      <c r="J288" s="394">
        <f t="shared" si="252"/>
        <v>0</v>
      </c>
      <c r="K288" s="296">
        <f t="shared" ref="K288:K318" si="269">$H288</f>
        <v>0</v>
      </c>
      <c r="L288" s="31">
        <f t="shared" ref="L288:O288" si="270">SUM(K288,(K288*$I288))</f>
        <v>0</v>
      </c>
      <c r="M288" s="31">
        <f t="shared" si="270"/>
        <v>0</v>
      </c>
      <c r="N288" s="31">
        <f t="shared" si="270"/>
        <v>0</v>
      </c>
      <c r="O288" s="31">
        <f t="shared" si="270"/>
        <v>0</v>
      </c>
      <c r="P288" s="31">
        <f t="shared" si="254"/>
        <v>0</v>
      </c>
      <c r="Q288" s="393">
        <f t="shared" si="251"/>
        <v>0</v>
      </c>
    </row>
    <row r="289" spans="1:17" ht="14.25" customHeight="1" x14ac:dyDescent="0.25">
      <c r="A289" s="428">
        <v>273</v>
      </c>
      <c r="B289" s="736" t="s">
        <v>884</v>
      </c>
      <c r="C289" s="737" t="s">
        <v>885</v>
      </c>
      <c r="D289" s="737" t="s">
        <v>550</v>
      </c>
      <c r="E289" s="737" t="s">
        <v>886</v>
      </c>
      <c r="F289" s="737" t="s">
        <v>552</v>
      </c>
      <c r="G289" s="517" t="s">
        <v>592</v>
      </c>
      <c r="H289" s="429">
        <v>0</v>
      </c>
      <c r="I289" s="462">
        <v>0</v>
      </c>
      <c r="J289" s="394">
        <f t="shared" si="252"/>
        <v>0</v>
      </c>
      <c r="K289" s="296">
        <f t="shared" si="269"/>
        <v>0</v>
      </c>
      <c r="L289" s="31">
        <f t="shared" ref="L289:O289" si="271">SUM(K289,(K289*$I289))</f>
        <v>0</v>
      </c>
      <c r="M289" s="31">
        <f t="shared" si="271"/>
        <v>0</v>
      </c>
      <c r="N289" s="31">
        <f t="shared" si="271"/>
        <v>0</v>
      </c>
      <c r="O289" s="31">
        <f t="shared" si="271"/>
        <v>0</v>
      </c>
      <c r="P289" s="31">
        <f t="shared" si="254"/>
        <v>0</v>
      </c>
      <c r="Q289" s="393">
        <f t="shared" si="251"/>
        <v>0</v>
      </c>
    </row>
    <row r="290" spans="1:17" ht="14.25" customHeight="1" x14ac:dyDescent="0.25">
      <c r="A290" s="428">
        <v>274</v>
      </c>
      <c r="B290" s="736" t="s">
        <v>884</v>
      </c>
      <c r="C290" s="737" t="s">
        <v>885</v>
      </c>
      <c r="D290" s="737" t="s">
        <v>553</v>
      </c>
      <c r="E290" s="737" t="s">
        <v>887</v>
      </c>
      <c r="F290" s="737" t="s">
        <v>566</v>
      </c>
      <c r="G290" s="517" t="s">
        <v>592</v>
      </c>
      <c r="H290" s="429">
        <v>0</v>
      </c>
      <c r="I290" s="462">
        <v>0</v>
      </c>
      <c r="J290" s="394">
        <f t="shared" si="252"/>
        <v>0</v>
      </c>
      <c r="K290" s="296">
        <f t="shared" si="269"/>
        <v>0</v>
      </c>
      <c r="L290" s="31">
        <f t="shared" ref="L290:O290" si="272">SUM(K290,(K290*$I290))</f>
        <v>0</v>
      </c>
      <c r="M290" s="31">
        <f t="shared" si="272"/>
        <v>0</v>
      </c>
      <c r="N290" s="31">
        <f t="shared" si="272"/>
        <v>0</v>
      </c>
      <c r="O290" s="31">
        <f t="shared" si="272"/>
        <v>0</v>
      </c>
      <c r="P290" s="31">
        <f t="shared" si="254"/>
        <v>0</v>
      </c>
      <c r="Q290" s="393">
        <f t="shared" si="251"/>
        <v>0</v>
      </c>
    </row>
    <row r="291" spans="1:17" ht="14.25" customHeight="1" x14ac:dyDescent="0.25">
      <c r="A291" s="428">
        <v>275</v>
      </c>
      <c r="B291" s="736" t="s">
        <v>888</v>
      </c>
      <c r="C291" s="737" t="s">
        <v>885</v>
      </c>
      <c r="D291" s="737" t="s">
        <v>550</v>
      </c>
      <c r="E291" s="737" t="s">
        <v>618</v>
      </c>
      <c r="F291" s="737" t="s">
        <v>592</v>
      </c>
      <c r="G291" s="517" t="s">
        <v>592</v>
      </c>
      <c r="H291" s="429">
        <v>0</v>
      </c>
      <c r="I291" s="462">
        <v>0</v>
      </c>
      <c r="J291" s="394">
        <f t="shared" si="252"/>
        <v>0</v>
      </c>
      <c r="K291" s="296">
        <f t="shared" si="269"/>
        <v>0</v>
      </c>
      <c r="L291" s="31">
        <f t="shared" ref="L291:O291" si="273">SUM(K291,(K291*$I291))</f>
        <v>0</v>
      </c>
      <c r="M291" s="31">
        <f t="shared" si="273"/>
        <v>0</v>
      </c>
      <c r="N291" s="31">
        <f t="shared" si="273"/>
        <v>0</v>
      </c>
      <c r="O291" s="31">
        <f t="shared" si="273"/>
        <v>0</v>
      </c>
      <c r="P291" s="31">
        <f t="shared" si="254"/>
        <v>0</v>
      </c>
      <c r="Q291" s="393">
        <f t="shared" si="251"/>
        <v>0</v>
      </c>
    </row>
    <row r="292" spans="1:17" ht="14.25" customHeight="1" x14ac:dyDescent="0.25">
      <c r="A292" s="428">
        <v>276</v>
      </c>
      <c r="B292" s="736" t="s">
        <v>888</v>
      </c>
      <c r="C292" s="737" t="s">
        <v>885</v>
      </c>
      <c r="D292" s="737" t="s">
        <v>553</v>
      </c>
      <c r="E292" s="737" t="s">
        <v>782</v>
      </c>
      <c r="F292" s="737" t="s">
        <v>592</v>
      </c>
      <c r="G292" s="517" t="s">
        <v>592</v>
      </c>
      <c r="H292" s="429">
        <v>0</v>
      </c>
      <c r="I292" s="462">
        <v>0</v>
      </c>
      <c r="J292" s="394">
        <f t="shared" si="252"/>
        <v>0</v>
      </c>
      <c r="K292" s="296">
        <f t="shared" si="269"/>
        <v>0</v>
      </c>
      <c r="L292" s="31">
        <f t="shared" ref="L292:O292" si="274">SUM(K292,(K292*$I292))</f>
        <v>0</v>
      </c>
      <c r="M292" s="31">
        <f t="shared" si="274"/>
        <v>0</v>
      </c>
      <c r="N292" s="31">
        <f t="shared" si="274"/>
        <v>0</v>
      </c>
      <c r="O292" s="31">
        <f t="shared" si="274"/>
        <v>0</v>
      </c>
      <c r="P292" s="31">
        <f t="shared" si="254"/>
        <v>0</v>
      </c>
      <c r="Q292" s="393">
        <f t="shared" si="251"/>
        <v>0</v>
      </c>
    </row>
    <row r="293" spans="1:17" ht="14.25" customHeight="1" x14ac:dyDescent="0.25">
      <c r="A293" s="428">
        <v>277</v>
      </c>
      <c r="B293" s="736" t="s">
        <v>889</v>
      </c>
      <c r="C293" s="737" t="s">
        <v>890</v>
      </c>
      <c r="D293" s="737" t="s">
        <v>550</v>
      </c>
      <c r="E293" s="737" t="s">
        <v>737</v>
      </c>
      <c r="F293" s="737" t="s">
        <v>590</v>
      </c>
      <c r="G293" s="517" t="s">
        <v>590</v>
      </c>
      <c r="H293" s="429">
        <v>0</v>
      </c>
      <c r="I293" s="462">
        <v>0</v>
      </c>
      <c r="J293" s="394">
        <f t="shared" si="252"/>
        <v>0</v>
      </c>
      <c r="K293" s="296">
        <f t="shared" si="269"/>
        <v>0</v>
      </c>
      <c r="L293" s="31">
        <f t="shared" ref="L293:O293" si="275">SUM(K293,(K293*$I293))</f>
        <v>0</v>
      </c>
      <c r="M293" s="31">
        <f t="shared" si="275"/>
        <v>0</v>
      </c>
      <c r="N293" s="31">
        <f t="shared" si="275"/>
        <v>0</v>
      </c>
      <c r="O293" s="31">
        <f t="shared" si="275"/>
        <v>0</v>
      </c>
      <c r="P293" s="31">
        <f t="shared" si="254"/>
        <v>0</v>
      </c>
      <c r="Q293" s="393">
        <f t="shared" si="251"/>
        <v>0</v>
      </c>
    </row>
    <row r="294" spans="1:17" ht="14.25" customHeight="1" x14ac:dyDescent="0.25">
      <c r="A294" s="428">
        <v>278</v>
      </c>
      <c r="B294" s="736" t="s">
        <v>889</v>
      </c>
      <c r="C294" s="737" t="s">
        <v>890</v>
      </c>
      <c r="D294" s="737" t="s">
        <v>553</v>
      </c>
      <c r="E294" s="737" t="s">
        <v>891</v>
      </c>
      <c r="F294" s="737" t="s">
        <v>590</v>
      </c>
      <c r="G294" s="517" t="s">
        <v>590</v>
      </c>
      <c r="H294" s="429">
        <v>0</v>
      </c>
      <c r="I294" s="462">
        <v>0</v>
      </c>
      <c r="J294" s="394">
        <f t="shared" si="252"/>
        <v>0</v>
      </c>
      <c r="K294" s="296">
        <f t="shared" si="269"/>
        <v>0</v>
      </c>
      <c r="L294" s="31">
        <f t="shared" ref="L294:O294" si="276">SUM(K294,(K294*$I294))</f>
        <v>0</v>
      </c>
      <c r="M294" s="31">
        <f t="shared" si="276"/>
        <v>0</v>
      </c>
      <c r="N294" s="31">
        <f t="shared" si="276"/>
        <v>0</v>
      </c>
      <c r="O294" s="31">
        <f t="shared" si="276"/>
        <v>0</v>
      </c>
      <c r="P294" s="31">
        <f t="shared" si="254"/>
        <v>0</v>
      </c>
      <c r="Q294" s="393">
        <f t="shared" si="251"/>
        <v>0</v>
      </c>
    </row>
    <row r="295" spans="1:17" ht="14.25" customHeight="1" x14ac:dyDescent="0.25">
      <c r="A295" s="428">
        <v>279</v>
      </c>
      <c r="B295" s="736" t="s">
        <v>892</v>
      </c>
      <c r="C295" s="737" t="s">
        <v>893</v>
      </c>
      <c r="D295" s="737" t="s">
        <v>550</v>
      </c>
      <c r="E295" s="737" t="s">
        <v>894</v>
      </c>
      <c r="F295" s="737" t="s">
        <v>590</v>
      </c>
      <c r="G295" s="517" t="s">
        <v>590</v>
      </c>
      <c r="H295" s="429">
        <v>0</v>
      </c>
      <c r="I295" s="462">
        <v>0</v>
      </c>
      <c r="J295" s="394">
        <f t="shared" si="252"/>
        <v>0</v>
      </c>
      <c r="K295" s="296">
        <f t="shared" si="269"/>
        <v>0</v>
      </c>
      <c r="L295" s="31">
        <f t="shared" ref="L295:O295" si="277">SUM(K295,(K295*$I295))</f>
        <v>0</v>
      </c>
      <c r="M295" s="31">
        <f t="shared" si="277"/>
        <v>0</v>
      </c>
      <c r="N295" s="31">
        <f t="shared" si="277"/>
        <v>0</v>
      </c>
      <c r="O295" s="31">
        <f t="shared" si="277"/>
        <v>0</v>
      </c>
      <c r="P295" s="31">
        <f t="shared" si="254"/>
        <v>0</v>
      </c>
      <c r="Q295" s="393">
        <f t="shared" si="251"/>
        <v>0</v>
      </c>
    </row>
    <row r="296" spans="1:17" ht="14.25" customHeight="1" x14ac:dyDescent="0.25">
      <c r="A296" s="428">
        <v>280</v>
      </c>
      <c r="B296" s="736" t="s">
        <v>892</v>
      </c>
      <c r="C296" s="737" t="s">
        <v>893</v>
      </c>
      <c r="D296" s="737" t="s">
        <v>553</v>
      </c>
      <c r="E296" s="737" t="s">
        <v>895</v>
      </c>
      <c r="F296" s="737" t="s">
        <v>590</v>
      </c>
      <c r="G296" s="517" t="s">
        <v>590</v>
      </c>
      <c r="H296" s="429">
        <v>0</v>
      </c>
      <c r="I296" s="462">
        <v>0</v>
      </c>
      <c r="J296" s="394">
        <f t="shared" si="252"/>
        <v>0</v>
      </c>
      <c r="K296" s="296">
        <f t="shared" si="269"/>
        <v>0</v>
      </c>
      <c r="L296" s="31">
        <f t="shared" ref="L296:O296" si="278">SUM(K296,(K296*$I296))</f>
        <v>0</v>
      </c>
      <c r="M296" s="31">
        <f t="shared" si="278"/>
        <v>0</v>
      </c>
      <c r="N296" s="31">
        <f t="shared" si="278"/>
        <v>0</v>
      </c>
      <c r="O296" s="31">
        <f t="shared" si="278"/>
        <v>0</v>
      </c>
      <c r="P296" s="31">
        <f t="shared" si="254"/>
        <v>0</v>
      </c>
      <c r="Q296" s="393">
        <f t="shared" si="251"/>
        <v>0</v>
      </c>
    </row>
    <row r="297" spans="1:17" ht="14.25" customHeight="1" x14ac:dyDescent="0.25">
      <c r="A297" s="428">
        <v>281</v>
      </c>
      <c r="B297" s="736" t="s">
        <v>896</v>
      </c>
      <c r="C297" s="737" t="s">
        <v>897</v>
      </c>
      <c r="D297" s="737" t="s">
        <v>550</v>
      </c>
      <c r="E297" s="737" t="s">
        <v>898</v>
      </c>
      <c r="F297" s="737" t="s">
        <v>692</v>
      </c>
      <c r="G297" s="517" t="s">
        <v>692</v>
      </c>
      <c r="H297" s="429">
        <v>0</v>
      </c>
      <c r="I297" s="462">
        <v>0</v>
      </c>
      <c r="J297" s="394">
        <f t="shared" si="252"/>
        <v>0</v>
      </c>
      <c r="K297" s="296">
        <f t="shared" si="269"/>
        <v>0</v>
      </c>
      <c r="L297" s="31">
        <f t="shared" ref="L297:O297" si="279">SUM(K297,(K297*$I297))</f>
        <v>0</v>
      </c>
      <c r="M297" s="31">
        <f t="shared" si="279"/>
        <v>0</v>
      </c>
      <c r="N297" s="31">
        <f t="shared" si="279"/>
        <v>0</v>
      </c>
      <c r="O297" s="31">
        <f t="shared" si="279"/>
        <v>0</v>
      </c>
      <c r="P297" s="31">
        <f t="shared" si="254"/>
        <v>0</v>
      </c>
      <c r="Q297" s="393">
        <f t="shared" si="251"/>
        <v>0</v>
      </c>
    </row>
    <row r="298" spans="1:17" ht="14.25" customHeight="1" x14ac:dyDescent="0.25">
      <c r="A298" s="428">
        <v>282</v>
      </c>
      <c r="B298" s="736" t="s">
        <v>896</v>
      </c>
      <c r="C298" s="737" t="s">
        <v>897</v>
      </c>
      <c r="D298" s="737" t="s">
        <v>553</v>
      </c>
      <c r="E298" s="737" t="s">
        <v>899</v>
      </c>
      <c r="F298" s="737" t="s">
        <v>691</v>
      </c>
      <c r="G298" s="517" t="s">
        <v>691</v>
      </c>
      <c r="H298" s="429">
        <v>0</v>
      </c>
      <c r="I298" s="462">
        <v>0</v>
      </c>
      <c r="J298" s="394">
        <f t="shared" si="252"/>
        <v>0</v>
      </c>
      <c r="K298" s="296">
        <f t="shared" si="269"/>
        <v>0</v>
      </c>
      <c r="L298" s="31">
        <f t="shared" ref="L298:O298" si="280">SUM(K298,(K298*$I298))</f>
        <v>0</v>
      </c>
      <c r="M298" s="31">
        <f t="shared" si="280"/>
        <v>0</v>
      </c>
      <c r="N298" s="31">
        <f t="shared" si="280"/>
        <v>0</v>
      </c>
      <c r="O298" s="31">
        <f t="shared" si="280"/>
        <v>0</v>
      </c>
      <c r="P298" s="31">
        <f t="shared" si="254"/>
        <v>0</v>
      </c>
      <c r="Q298" s="393">
        <f t="shared" si="251"/>
        <v>0</v>
      </c>
    </row>
    <row r="299" spans="1:17" ht="14.25" customHeight="1" x14ac:dyDescent="0.25">
      <c r="A299" s="428">
        <v>283</v>
      </c>
      <c r="B299" s="736" t="s">
        <v>900</v>
      </c>
      <c r="C299" s="737" t="s">
        <v>901</v>
      </c>
      <c r="D299" s="737" t="s">
        <v>550</v>
      </c>
      <c r="E299" s="737" t="s">
        <v>576</v>
      </c>
      <c r="F299" s="737" t="s">
        <v>577</v>
      </c>
      <c r="G299" s="517" t="s">
        <v>577</v>
      </c>
      <c r="H299" s="429">
        <v>0</v>
      </c>
      <c r="I299" s="462">
        <v>0</v>
      </c>
      <c r="J299" s="394">
        <f t="shared" si="252"/>
        <v>0</v>
      </c>
      <c r="K299" s="296">
        <f t="shared" si="269"/>
        <v>0</v>
      </c>
      <c r="L299" s="31">
        <f t="shared" ref="L299:O299" si="281">SUM(K299,(K299*$I299))</f>
        <v>0</v>
      </c>
      <c r="M299" s="31">
        <f t="shared" si="281"/>
        <v>0</v>
      </c>
      <c r="N299" s="31">
        <f t="shared" si="281"/>
        <v>0</v>
      </c>
      <c r="O299" s="31">
        <f t="shared" si="281"/>
        <v>0</v>
      </c>
      <c r="P299" s="31">
        <f t="shared" si="254"/>
        <v>0</v>
      </c>
      <c r="Q299" s="393">
        <f t="shared" si="251"/>
        <v>0</v>
      </c>
    </row>
    <row r="300" spans="1:17" ht="14.25" customHeight="1" x14ac:dyDescent="0.25">
      <c r="A300" s="428">
        <v>284</v>
      </c>
      <c r="B300" s="736" t="s">
        <v>900</v>
      </c>
      <c r="C300" s="737" t="s">
        <v>901</v>
      </c>
      <c r="D300" s="737" t="s">
        <v>553</v>
      </c>
      <c r="E300" s="737" t="s">
        <v>605</v>
      </c>
      <c r="F300" s="737" t="s">
        <v>577</v>
      </c>
      <c r="G300" s="517" t="s">
        <v>566</v>
      </c>
      <c r="H300" s="429">
        <v>0</v>
      </c>
      <c r="I300" s="462">
        <v>0</v>
      </c>
      <c r="J300" s="394">
        <f t="shared" si="252"/>
        <v>0</v>
      </c>
      <c r="K300" s="296">
        <f t="shared" si="269"/>
        <v>0</v>
      </c>
      <c r="L300" s="31">
        <f t="shared" ref="L300:O300" si="282">SUM(K300,(K300*$I300))</f>
        <v>0</v>
      </c>
      <c r="M300" s="31">
        <f t="shared" si="282"/>
        <v>0</v>
      </c>
      <c r="N300" s="31">
        <f t="shared" si="282"/>
        <v>0</v>
      </c>
      <c r="O300" s="31">
        <f t="shared" si="282"/>
        <v>0</v>
      </c>
      <c r="P300" s="31">
        <f t="shared" si="254"/>
        <v>0</v>
      </c>
      <c r="Q300" s="393">
        <f t="shared" si="251"/>
        <v>0</v>
      </c>
    </row>
    <row r="301" spans="1:17" ht="14.25" customHeight="1" x14ac:dyDescent="0.25">
      <c r="A301" s="428">
        <v>285</v>
      </c>
      <c r="B301" s="736" t="s">
        <v>902</v>
      </c>
      <c r="C301" s="737" t="s">
        <v>903</v>
      </c>
      <c r="D301" s="737" t="s">
        <v>550</v>
      </c>
      <c r="E301" s="737" t="s">
        <v>829</v>
      </c>
      <c r="F301" s="737" t="s">
        <v>583</v>
      </c>
      <c r="G301" s="517" t="s">
        <v>583</v>
      </c>
      <c r="H301" s="429">
        <v>0</v>
      </c>
      <c r="I301" s="462">
        <v>0</v>
      </c>
      <c r="J301" s="394">
        <f t="shared" si="252"/>
        <v>0</v>
      </c>
      <c r="K301" s="296">
        <f t="shared" si="269"/>
        <v>0</v>
      </c>
      <c r="L301" s="31">
        <f t="shared" ref="L301:O301" si="283">SUM(K301,(K301*$I301))</f>
        <v>0</v>
      </c>
      <c r="M301" s="31">
        <f t="shared" si="283"/>
        <v>0</v>
      </c>
      <c r="N301" s="31">
        <f t="shared" si="283"/>
        <v>0</v>
      </c>
      <c r="O301" s="31">
        <f t="shared" si="283"/>
        <v>0</v>
      </c>
      <c r="P301" s="31">
        <f t="shared" si="254"/>
        <v>0</v>
      </c>
      <c r="Q301" s="393">
        <f t="shared" si="251"/>
        <v>0</v>
      </c>
    </row>
    <row r="302" spans="1:17" ht="14.25" customHeight="1" x14ac:dyDescent="0.25">
      <c r="A302" s="428">
        <v>286</v>
      </c>
      <c r="B302" s="736" t="s">
        <v>902</v>
      </c>
      <c r="C302" s="737" t="s">
        <v>903</v>
      </c>
      <c r="D302" s="737" t="s">
        <v>553</v>
      </c>
      <c r="E302" s="737" t="s">
        <v>578</v>
      </c>
      <c r="F302" s="737" t="s">
        <v>103</v>
      </c>
      <c r="G302" s="517" t="s">
        <v>103</v>
      </c>
      <c r="H302" s="429">
        <v>0</v>
      </c>
      <c r="I302" s="462">
        <v>0</v>
      </c>
      <c r="J302" s="394">
        <f t="shared" si="252"/>
        <v>0</v>
      </c>
      <c r="K302" s="296">
        <f t="shared" si="269"/>
        <v>0</v>
      </c>
      <c r="L302" s="31">
        <f t="shared" ref="L302:O302" si="284">SUM(K302,(K302*$I302))</f>
        <v>0</v>
      </c>
      <c r="M302" s="31">
        <f t="shared" si="284"/>
        <v>0</v>
      </c>
      <c r="N302" s="31">
        <f t="shared" si="284"/>
        <v>0</v>
      </c>
      <c r="O302" s="31">
        <f t="shared" si="284"/>
        <v>0</v>
      </c>
      <c r="P302" s="31">
        <f t="shared" si="254"/>
        <v>0</v>
      </c>
      <c r="Q302" s="393">
        <f t="shared" si="251"/>
        <v>0</v>
      </c>
    </row>
    <row r="303" spans="1:17" ht="14.25" customHeight="1" x14ac:dyDescent="0.25">
      <c r="A303" s="428">
        <v>287</v>
      </c>
      <c r="B303" s="736" t="s">
        <v>904</v>
      </c>
      <c r="C303" s="737" t="s">
        <v>905</v>
      </c>
      <c r="D303" s="737" t="s">
        <v>550</v>
      </c>
      <c r="E303" s="737" t="s">
        <v>572</v>
      </c>
      <c r="F303" s="737" t="s">
        <v>573</v>
      </c>
      <c r="G303" s="517" t="s">
        <v>573</v>
      </c>
      <c r="H303" s="429">
        <v>0</v>
      </c>
      <c r="I303" s="462">
        <v>0</v>
      </c>
      <c r="J303" s="394">
        <f t="shared" si="252"/>
        <v>0</v>
      </c>
      <c r="K303" s="296">
        <f t="shared" si="269"/>
        <v>0</v>
      </c>
      <c r="L303" s="31">
        <f t="shared" ref="L303:O303" si="285">SUM(K303,(K303*$I303))</f>
        <v>0</v>
      </c>
      <c r="M303" s="31">
        <f t="shared" si="285"/>
        <v>0</v>
      </c>
      <c r="N303" s="31">
        <f t="shared" si="285"/>
        <v>0</v>
      </c>
      <c r="O303" s="31">
        <f t="shared" si="285"/>
        <v>0</v>
      </c>
      <c r="P303" s="31">
        <f t="shared" si="254"/>
        <v>0</v>
      </c>
      <c r="Q303" s="393">
        <f t="shared" si="251"/>
        <v>0</v>
      </c>
    </row>
    <row r="304" spans="1:17" ht="14.25" customHeight="1" x14ac:dyDescent="0.25">
      <c r="A304" s="428">
        <v>288</v>
      </c>
      <c r="B304" s="736" t="s">
        <v>904</v>
      </c>
      <c r="C304" s="737" t="s">
        <v>905</v>
      </c>
      <c r="D304" s="737" t="s">
        <v>553</v>
      </c>
      <c r="E304" s="737" t="s">
        <v>578</v>
      </c>
      <c r="F304" s="737" t="s">
        <v>103</v>
      </c>
      <c r="G304" s="517" t="s">
        <v>103</v>
      </c>
      <c r="H304" s="429">
        <v>0</v>
      </c>
      <c r="I304" s="462">
        <v>0</v>
      </c>
      <c r="J304" s="394">
        <f>$H304*(3/12)</f>
        <v>0</v>
      </c>
      <c r="K304" s="296">
        <f>$H304</f>
        <v>0</v>
      </c>
      <c r="L304" s="31">
        <f>SUM(K304,(K304*$I304))</f>
        <v>0</v>
      </c>
      <c r="M304" s="31">
        <f>SUM(L304,(L304*$I304))</f>
        <v>0</v>
      </c>
      <c r="N304" s="31">
        <f>SUM(M304,(M304*$I304))</f>
        <v>0</v>
      </c>
      <c r="O304" s="31">
        <f>SUM(N304,(N304*$I304))</f>
        <v>0</v>
      </c>
      <c r="P304" s="31">
        <f>SUM(O304,(O304*$I304))*(9/12)</f>
        <v>0</v>
      </c>
      <c r="Q304" s="393">
        <f>SUM(J304:P304)</f>
        <v>0</v>
      </c>
    </row>
    <row r="305" spans="1:17" ht="14.25" customHeight="1" x14ac:dyDescent="0.25">
      <c r="A305" s="428">
        <v>289</v>
      </c>
      <c r="B305" s="736" t="s">
        <v>906</v>
      </c>
      <c r="C305" s="737" t="s">
        <v>905</v>
      </c>
      <c r="D305" s="737" t="s">
        <v>550</v>
      </c>
      <c r="E305" s="737" t="s">
        <v>718</v>
      </c>
      <c r="F305" s="737" t="s">
        <v>629</v>
      </c>
      <c r="G305" s="517" t="s">
        <v>629</v>
      </c>
      <c r="H305" s="429">
        <v>0</v>
      </c>
      <c r="I305" s="462">
        <v>0</v>
      </c>
      <c r="J305" s="394">
        <f t="shared" si="252"/>
        <v>0</v>
      </c>
      <c r="K305" s="296">
        <f t="shared" si="269"/>
        <v>0</v>
      </c>
      <c r="L305" s="31">
        <f t="shared" ref="L305:O305" si="286">SUM(K305,(K305*$I305))</f>
        <v>0</v>
      </c>
      <c r="M305" s="31">
        <f t="shared" si="286"/>
        <v>0</v>
      </c>
      <c r="N305" s="31">
        <f t="shared" si="286"/>
        <v>0</v>
      </c>
      <c r="O305" s="31">
        <f t="shared" si="286"/>
        <v>0</v>
      </c>
      <c r="P305" s="31">
        <f t="shared" si="254"/>
        <v>0</v>
      </c>
      <c r="Q305" s="393">
        <f t="shared" si="251"/>
        <v>0</v>
      </c>
    </row>
    <row r="306" spans="1:17" ht="14.25" customHeight="1" x14ac:dyDescent="0.25">
      <c r="A306" s="428">
        <v>290</v>
      </c>
      <c r="B306" s="736" t="s">
        <v>906</v>
      </c>
      <c r="C306" s="737" t="s">
        <v>905</v>
      </c>
      <c r="D306" s="737" t="s">
        <v>553</v>
      </c>
      <c r="E306" s="737" t="s">
        <v>578</v>
      </c>
      <c r="F306" s="737" t="s">
        <v>103</v>
      </c>
      <c r="G306" s="517" t="s">
        <v>103</v>
      </c>
      <c r="H306" s="429">
        <v>0</v>
      </c>
      <c r="I306" s="462">
        <v>0</v>
      </c>
      <c r="J306" s="394">
        <f t="shared" si="252"/>
        <v>0</v>
      </c>
      <c r="K306" s="296">
        <f t="shared" si="269"/>
        <v>0</v>
      </c>
      <c r="L306" s="31">
        <f t="shared" ref="L306:O306" si="287">SUM(K306,(K306*$I306))</f>
        <v>0</v>
      </c>
      <c r="M306" s="31">
        <f t="shared" si="287"/>
        <v>0</v>
      </c>
      <c r="N306" s="31">
        <f t="shared" si="287"/>
        <v>0</v>
      </c>
      <c r="O306" s="31">
        <f t="shared" si="287"/>
        <v>0</v>
      </c>
      <c r="P306" s="31">
        <f t="shared" si="254"/>
        <v>0</v>
      </c>
      <c r="Q306" s="393">
        <f t="shared" si="251"/>
        <v>0</v>
      </c>
    </row>
    <row r="307" spans="1:17" ht="14.25" customHeight="1" x14ac:dyDescent="0.25">
      <c r="A307" s="428">
        <v>291</v>
      </c>
      <c r="B307" s="736" t="s">
        <v>907</v>
      </c>
      <c r="C307" s="737" t="s">
        <v>908</v>
      </c>
      <c r="D307" s="737" t="s">
        <v>550</v>
      </c>
      <c r="E307" s="737" t="s">
        <v>737</v>
      </c>
      <c r="F307" s="737" t="s">
        <v>590</v>
      </c>
      <c r="G307" s="517" t="s">
        <v>590</v>
      </c>
      <c r="H307" s="429">
        <v>0</v>
      </c>
      <c r="I307" s="462">
        <v>0</v>
      </c>
      <c r="J307" s="394">
        <f t="shared" si="252"/>
        <v>0</v>
      </c>
      <c r="K307" s="296">
        <f t="shared" si="269"/>
        <v>0</v>
      </c>
      <c r="L307" s="31">
        <f t="shared" ref="L307:O307" si="288">SUM(K307,(K307*$I307))</f>
        <v>0</v>
      </c>
      <c r="M307" s="31">
        <f t="shared" si="288"/>
        <v>0</v>
      </c>
      <c r="N307" s="31">
        <f t="shared" si="288"/>
        <v>0</v>
      </c>
      <c r="O307" s="31">
        <f t="shared" si="288"/>
        <v>0</v>
      </c>
      <c r="P307" s="31">
        <f t="shared" si="254"/>
        <v>0</v>
      </c>
      <c r="Q307" s="393">
        <f t="shared" si="251"/>
        <v>0</v>
      </c>
    </row>
    <row r="308" spans="1:17" ht="14.25" customHeight="1" x14ac:dyDescent="0.25">
      <c r="A308" s="428">
        <v>292</v>
      </c>
      <c r="B308" s="736" t="s">
        <v>907</v>
      </c>
      <c r="C308" s="737" t="s">
        <v>908</v>
      </c>
      <c r="D308" s="737" t="s">
        <v>553</v>
      </c>
      <c r="E308" s="737" t="s">
        <v>784</v>
      </c>
      <c r="F308" s="737" t="s">
        <v>566</v>
      </c>
      <c r="G308" s="517" t="s">
        <v>566</v>
      </c>
      <c r="H308" s="429">
        <v>0</v>
      </c>
      <c r="I308" s="462">
        <v>0</v>
      </c>
      <c r="J308" s="394">
        <f t="shared" si="252"/>
        <v>0</v>
      </c>
      <c r="K308" s="296">
        <f t="shared" si="269"/>
        <v>0</v>
      </c>
      <c r="L308" s="31">
        <f t="shared" ref="L308:O308" si="289">SUM(K308,(K308*$I308))</f>
        <v>0</v>
      </c>
      <c r="M308" s="31">
        <f t="shared" si="289"/>
        <v>0</v>
      </c>
      <c r="N308" s="31">
        <f t="shared" si="289"/>
        <v>0</v>
      </c>
      <c r="O308" s="31">
        <f t="shared" si="289"/>
        <v>0</v>
      </c>
      <c r="P308" s="31">
        <f t="shared" si="254"/>
        <v>0</v>
      </c>
      <c r="Q308" s="393">
        <f t="shared" si="251"/>
        <v>0</v>
      </c>
    </row>
    <row r="309" spans="1:17" ht="14.25" customHeight="1" x14ac:dyDescent="0.25">
      <c r="A309" s="428">
        <v>293</v>
      </c>
      <c r="B309" s="736" t="s">
        <v>909</v>
      </c>
      <c r="C309" s="737" t="s">
        <v>910</v>
      </c>
      <c r="D309" s="737" t="s">
        <v>550</v>
      </c>
      <c r="E309" s="737" t="s">
        <v>576</v>
      </c>
      <c r="F309" s="737" t="s">
        <v>577</v>
      </c>
      <c r="G309" s="517" t="s">
        <v>577</v>
      </c>
      <c r="H309" s="429">
        <v>0</v>
      </c>
      <c r="I309" s="462">
        <v>0</v>
      </c>
      <c r="J309" s="394">
        <f t="shared" si="252"/>
        <v>0</v>
      </c>
      <c r="K309" s="296">
        <f t="shared" si="269"/>
        <v>0</v>
      </c>
      <c r="L309" s="31">
        <f t="shared" ref="L309:O309" si="290">SUM(K309,(K309*$I309))</f>
        <v>0</v>
      </c>
      <c r="M309" s="31">
        <f t="shared" si="290"/>
        <v>0</v>
      </c>
      <c r="N309" s="31">
        <f t="shared" si="290"/>
        <v>0</v>
      </c>
      <c r="O309" s="31">
        <f t="shared" si="290"/>
        <v>0</v>
      </c>
      <c r="P309" s="31">
        <f t="shared" si="254"/>
        <v>0</v>
      </c>
      <c r="Q309" s="393">
        <f t="shared" si="251"/>
        <v>0</v>
      </c>
    </row>
    <row r="310" spans="1:17" ht="14.25" customHeight="1" x14ac:dyDescent="0.25">
      <c r="A310" s="428">
        <v>294</v>
      </c>
      <c r="B310" s="736" t="s">
        <v>909</v>
      </c>
      <c r="C310" s="737" t="s">
        <v>910</v>
      </c>
      <c r="D310" s="737" t="s">
        <v>553</v>
      </c>
      <c r="E310" s="737" t="s">
        <v>578</v>
      </c>
      <c r="F310" s="737" t="s">
        <v>103</v>
      </c>
      <c r="G310" s="517" t="s">
        <v>103</v>
      </c>
      <c r="H310" s="429">
        <v>0</v>
      </c>
      <c r="I310" s="462">
        <v>0</v>
      </c>
      <c r="J310" s="394">
        <f t="shared" si="252"/>
        <v>0</v>
      </c>
      <c r="K310" s="296">
        <f t="shared" si="269"/>
        <v>0</v>
      </c>
      <c r="L310" s="31">
        <f t="shared" ref="L310:O310" si="291">SUM(K310,(K310*$I310))</f>
        <v>0</v>
      </c>
      <c r="M310" s="31">
        <f t="shared" si="291"/>
        <v>0</v>
      </c>
      <c r="N310" s="31">
        <f t="shared" si="291"/>
        <v>0</v>
      </c>
      <c r="O310" s="31">
        <f t="shared" si="291"/>
        <v>0</v>
      </c>
      <c r="P310" s="31">
        <f t="shared" si="254"/>
        <v>0</v>
      </c>
      <c r="Q310" s="393">
        <f t="shared" si="251"/>
        <v>0</v>
      </c>
    </row>
    <row r="311" spans="1:17" ht="14.25" customHeight="1" x14ac:dyDescent="0.25">
      <c r="A311" s="428">
        <v>295</v>
      </c>
      <c r="B311" s="736" t="s">
        <v>911</v>
      </c>
      <c r="C311" s="737" t="s">
        <v>912</v>
      </c>
      <c r="D311" s="737" t="s">
        <v>550</v>
      </c>
      <c r="E311" s="737" t="s">
        <v>576</v>
      </c>
      <c r="F311" s="737" t="s">
        <v>577</v>
      </c>
      <c r="G311" s="517" t="s">
        <v>577</v>
      </c>
      <c r="H311" s="429">
        <v>0</v>
      </c>
      <c r="I311" s="462">
        <v>0</v>
      </c>
      <c r="J311" s="394">
        <f t="shared" si="252"/>
        <v>0</v>
      </c>
      <c r="K311" s="296">
        <f t="shared" si="269"/>
        <v>0</v>
      </c>
      <c r="L311" s="31">
        <f t="shared" ref="L311:O311" si="292">SUM(K311,(K311*$I311))</f>
        <v>0</v>
      </c>
      <c r="M311" s="31">
        <f t="shared" si="292"/>
        <v>0</v>
      </c>
      <c r="N311" s="31">
        <f t="shared" si="292"/>
        <v>0</v>
      </c>
      <c r="O311" s="31">
        <f t="shared" si="292"/>
        <v>0</v>
      </c>
      <c r="P311" s="31">
        <f t="shared" si="254"/>
        <v>0</v>
      </c>
      <c r="Q311" s="393">
        <f t="shared" si="251"/>
        <v>0</v>
      </c>
    </row>
    <row r="312" spans="1:17" ht="14.25" customHeight="1" x14ac:dyDescent="0.25">
      <c r="A312" s="428">
        <v>296</v>
      </c>
      <c r="B312" s="736" t="s">
        <v>911</v>
      </c>
      <c r="C312" s="737" t="s">
        <v>912</v>
      </c>
      <c r="D312" s="737" t="s">
        <v>553</v>
      </c>
      <c r="E312" s="737" t="s">
        <v>578</v>
      </c>
      <c r="F312" s="737" t="s">
        <v>103</v>
      </c>
      <c r="G312" s="517" t="s">
        <v>103</v>
      </c>
      <c r="H312" s="429">
        <v>0</v>
      </c>
      <c r="I312" s="462">
        <v>0</v>
      </c>
      <c r="J312" s="394">
        <f t="shared" si="252"/>
        <v>0</v>
      </c>
      <c r="K312" s="296">
        <f t="shared" si="269"/>
        <v>0</v>
      </c>
      <c r="L312" s="31">
        <f t="shared" ref="L312:O312" si="293">SUM(K312,(K312*$I312))</f>
        <v>0</v>
      </c>
      <c r="M312" s="31">
        <f t="shared" si="293"/>
        <v>0</v>
      </c>
      <c r="N312" s="31">
        <f t="shared" si="293"/>
        <v>0</v>
      </c>
      <c r="O312" s="31">
        <f t="shared" si="293"/>
        <v>0</v>
      </c>
      <c r="P312" s="31">
        <f t="shared" si="254"/>
        <v>0</v>
      </c>
      <c r="Q312" s="393">
        <f t="shared" si="251"/>
        <v>0</v>
      </c>
    </row>
    <row r="313" spans="1:17" ht="14.25" customHeight="1" x14ac:dyDescent="0.25">
      <c r="A313" s="428">
        <v>297</v>
      </c>
      <c r="B313" s="736" t="s">
        <v>913</v>
      </c>
      <c r="C313" s="737" t="s">
        <v>914</v>
      </c>
      <c r="D313" s="737" t="s">
        <v>550</v>
      </c>
      <c r="E313" s="737" t="s">
        <v>737</v>
      </c>
      <c r="F313" s="737" t="s">
        <v>590</v>
      </c>
      <c r="G313" s="517" t="s">
        <v>590</v>
      </c>
      <c r="H313" s="429">
        <v>0</v>
      </c>
      <c r="I313" s="462">
        <v>0</v>
      </c>
      <c r="J313" s="394">
        <f t="shared" si="252"/>
        <v>0</v>
      </c>
      <c r="K313" s="296">
        <f t="shared" si="269"/>
        <v>0</v>
      </c>
      <c r="L313" s="31">
        <f t="shared" ref="L313:O313" si="294">SUM(K313,(K313*$I313))</f>
        <v>0</v>
      </c>
      <c r="M313" s="31">
        <f t="shared" si="294"/>
        <v>0</v>
      </c>
      <c r="N313" s="31">
        <f t="shared" si="294"/>
        <v>0</v>
      </c>
      <c r="O313" s="31">
        <f t="shared" si="294"/>
        <v>0</v>
      </c>
      <c r="P313" s="31">
        <f t="shared" si="254"/>
        <v>0</v>
      </c>
      <c r="Q313" s="393">
        <f t="shared" si="251"/>
        <v>0</v>
      </c>
    </row>
    <row r="314" spans="1:17" ht="14.25" customHeight="1" x14ac:dyDescent="0.25">
      <c r="A314" s="428">
        <v>298</v>
      </c>
      <c r="B314" s="736" t="s">
        <v>913</v>
      </c>
      <c r="C314" s="737" t="s">
        <v>914</v>
      </c>
      <c r="D314" s="737" t="s">
        <v>553</v>
      </c>
      <c r="E314" s="737" t="s">
        <v>915</v>
      </c>
      <c r="F314" s="737" t="s">
        <v>590</v>
      </c>
      <c r="G314" s="517" t="s">
        <v>590</v>
      </c>
      <c r="H314" s="429">
        <v>0</v>
      </c>
      <c r="I314" s="462">
        <v>0</v>
      </c>
      <c r="J314" s="394">
        <f t="shared" si="252"/>
        <v>0</v>
      </c>
      <c r="K314" s="296">
        <f t="shared" si="269"/>
        <v>0</v>
      </c>
      <c r="L314" s="31">
        <f t="shared" ref="L314:O314" si="295">SUM(K314,(K314*$I314))</f>
        <v>0</v>
      </c>
      <c r="M314" s="31">
        <f t="shared" si="295"/>
        <v>0</v>
      </c>
      <c r="N314" s="31">
        <f t="shared" si="295"/>
        <v>0</v>
      </c>
      <c r="O314" s="31">
        <f t="shared" si="295"/>
        <v>0</v>
      </c>
      <c r="P314" s="31">
        <f t="shared" si="254"/>
        <v>0</v>
      </c>
      <c r="Q314" s="393">
        <f t="shared" si="251"/>
        <v>0</v>
      </c>
    </row>
    <row r="315" spans="1:17" ht="14.25" customHeight="1" x14ac:dyDescent="0.25">
      <c r="A315" s="428">
        <v>299</v>
      </c>
      <c r="B315" s="736" t="s">
        <v>916</v>
      </c>
      <c r="C315" s="737" t="s">
        <v>917</v>
      </c>
      <c r="D315" s="737" t="s">
        <v>550</v>
      </c>
      <c r="E315" s="737" t="s">
        <v>918</v>
      </c>
      <c r="F315" s="737" t="s">
        <v>590</v>
      </c>
      <c r="G315" s="517" t="s">
        <v>590</v>
      </c>
      <c r="H315" s="429">
        <v>0</v>
      </c>
      <c r="I315" s="462">
        <v>0</v>
      </c>
      <c r="J315" s="394">
        <f t="shared" si="252"/>
        <v>0</v>
      </c>
      <c r="K315" s="296">
        <f t="shared" si="269"/>
        <v>0</v>
      </c>
      <c r="L315" s="31">
        <f t="shared" ref="L315:O315" si="296">SUM(K315,(K315*$I315))</f>
        <v>0</v>
      </c>
      <c r="M315" s="31">
        <f t="shared" si="296"/>
        <v>0</v>
      </c>
      <c r="N315" s="31">
        <f t="shared" si="296"/>
        <v>0</v>
      </c>
      <c r="O315" s="31">
        <f t="shared" si="296"/>
        <v>0</v>
      </c>
      <c r="P315" s="31">
        <f t="shared" si="254"/>
        <v>0</v>
      </c>
      <c r="Q315" s="393">
        <f t="shared" si="251"/>
        <v>0</v>
      </c>
    </row>
    <row r="316" spans="1:17" ht="14.25" customHeight="1" x14ac:dyDescent="0.25">
      <c r="A316" s="428">
        <v>300</v>
      </c>
      <c r="B316" s="736" t="s">
        <v>916</v>
      </c>
      <c r="C316" s="737" t="s">
        <v>917</v>
      </c>
      <c r="D316" s="737" t="s">
        <v>553</v>
      </c>
      <c r="E316" s="737" t="s">
        <v>738</v>
      </c>
      <c r="F316" s="737" t="s">
        <v>590</v>
      </c>
      <c r="G316" s="517" t="s">
        <v>590</v>
      </c>
      <c r="H316" s="429">
        <v>0</v>
      </c>
      <c r="I316" s="462">
        <v>0</v>
      </c>
      <c r="J316" s="394">
        <f t="shared" si="252"/>
        <v>0</v>
      </c>
      <c r="K316" s="296">
        <f t="shared" si="269"/>
        <v>0</v>
      </c>
      <c r="L316" s="31">
        <f t="shared" ref="L316:O316" si="297">SUM(K316,(K316*$I316))</f>
        <v>0</v>
      </c>
      <c r="M316" s="31">
        <f t="shared" si="297"/>
        <v>0</v>
      </c>
      <c r="N316" s="31">
        <f t="shared" si="297"/>
        <v>0</v>
      </c>
      <c r="O316" s="31">
        <f t="shared" si="297"/>
        <v>0</v>
      </c>
      <c r="P316" s="31">
        <f t="shared" si="254"/>
        <v>0</v>
      </c>
      <c r="Q316" s="393">
        <f t="shared" si="251"/>
        <v>0</v>
      </c>
    </row>
    <row r="317" spans="1:17" ht="14.25" customHeight="1" x14ac:dyDescent="0.25">
      <c r="A317" s="428">
        <v>301</v>
      </c>
      <c r="B317" s="736" t="s">
        <v>919</v>
      </c>
      <c r="C317" s="737" t="s">
        <v>920</v>
      </c>
      <c r="D317" s="737" t="s">
        <v>550</v>
      </c>
      <c r="E317" s="737" t="s">
        <v>618</v>
      </c>
      <c r="F317" s="737" t="s">
        <v>592</v>
      </c>
      <c r="G317" s="517" t="s">
        <v>592</v>
      </c>
      <c r="H317" s="429">
        <v>0</v>
      </c>
      <c r="I317" s="462">
        <v>0</v>
      </c>
      <c r="J317" s="394">
        <f t="shared" si="252"/>
        <v>0</v>
      </c>
      <c r="K317" s="296">
        <f t="shared" si="269"/>
        <v>0</v>
      </c>
      <c r="L317" s="31">
        <f t="shared" ref="L317:O317" si="298">SUM(K317,(K317*$I317))</f>
        <v>0</v>
      </c>
      <c r="M317" s="31">
        <f t="shared" si="298"/>
        <v>0</v>
      </c>
      <c r="N317" s="31">
        <f t="shared" si="298"/>
        <v>0</v>
      </c>
      <c r="O317" s="31">
        <f t="shared" si="298"/>
        <v>0</v>
      </c>
      <c r="P317" s="31">
        <f t="shared" si="254"/>
        <v>0</v>
      </c>
      <c r="Q317" s="393">
        <f t="shared" si="251"/>
        <v>0</v>
      </c>
    </row>
    <row r="318" spans="1:17" ht="14.25" customHeight="1" x14ac:dyDescent="0.25">
      <c r="A318" s="428">
        <v>302</v>
      </c>
      <c r="B318" s="736" t="s">
        <v>919</v>
      </c>
      <c r="C318" s="737" t="s">
        <v>920</v>
      </c>
      <c r="D318" s="737" t="s">
        <v>553</v>
      </c>
      <c r="E318" s="737" t="s">
        <v>921</v>
      </c>
      <c r="F318" s="737" t="s">
        <v>592</v>
      </c>
      <c r="G318" s="517" t="s">
        <v>593</v>
      </c>
      <c r="H318" s="429">
        <v>0</v>
      </c>
      <c r="I318" s="462">
        <v>0</v>
      </c>
      <c r="J318" s="394">
        <f t="shared" si="252"/>
        <v>0</v>
      </c>
      <c r="K318" s="296">
        <f t="shared" si="269"/>
        <v>0</v>
      </c>
      <c r="L318" s="31">
        <f t="shared" ref="L318:O318" si="299">SUM(K318,(K318*$I318))</f>
        <v>0</v>
      </c>
      <c r="M318" s="31">
        <f t="shared" si="299"/>
        <v>0</v>
      </c>
      <c r="N318" s="31">
        <f t="shared" si="299"/>
        <v>0</v>
      </c>
      <c r="O318" s="31">
        <f t="shared" si="299"/>
        <v>0</v>
      </c>
      <c r="P318" s="31">
        <f t="shared" si="254"/>
        <v>0</v>
      </c>
      <c r="Q318" s="393">
        <f t="shared" si="251"/>
        <v>0</v>
      </c>
    </row>
    <row r="319" spans="1:17" ht="14.25" customHeight="1" x14ac:dyDescent="0.25">
      <c r="B319" s="364" t="s">
        <v>922</v>
      </c>
      <c r="C319" s="201">
        <f>SUM(C17:C318)</f>
        <v>0</v>
      </c>
      <c r="D319" s="197"/>
      <c r="E319" s="197"/>
      <c r="F319" s="197"/>
      <c r="G319" s="197"/>
      <c r="H319" s="298">
        <f>SUM(H17:H318)</f>
        <v>0</v>
      </c>
      <c r="I319" s="298"/>
      <c r="J319" s="206">
        <f t="shared" ref="J319:P319" si="300">SUM(J17:J318)</f>
        <v>0</v>
      </c>
      <c r="K319" s="206">
        <f t="shared" si="300"/>
        <v>0</v>
      </c>
      <c r="L319" s="206">
        <f t="shared" si="300"/>
        <v>0</v>
      </c>
      <c r="M319" s="206">
        <f t="shared" si="300"/>
        <v>0</v>
      </c>
      <c r="N319" s="206">
        <f t="shared" si="300"/>
        <v>0</v>
      </c>
      <c r="O319" s="206">
        <f t="shared" si="300"/>
        <v>0</v>
      </c>
      <c r="P319" s="206">
        <f t="shared" si="300"/>
        <v>0</v>
      </c>
      <c r="Q319" s="390">
        <f t="shared" si="251"/>
        <v>0</v>
      </c>
    </row>
    <row r="320" spans="1:17" ht="14.25" customHeight="1" x14ac:dyDescent="0.25">
      <c r="B320" s="375"/>
      <c r="C320" s="204"/>
      <c r="D320" s="186"/>
      <c r="E320" s="186"/>
      <c r="F320" s="186"/>
      <c r="G320" s="186"/>
      <c r="H320" s="303"/>
      <c r="I320" s="303"/>
      <c r="J320" s="210"/>
      <c r="K320" s="210"/>
      <c r="L320" s="210"/>
      <c r="M320" s="210"/>
      <c r="N320" s="210"/>
      <c r="O320" s="210"/>
      <c r="P320" s="210"/>
      <c r="Q320" s="366"/>
    </row>
    <row r="321" spans="1:29" ht="14.25" customHeight="1" thickBot="1" x14ac:dyDescent="0.3">
      <c r="B321" s="376" t="s">
        <v>545</v>
      </c>
      <c r="C321" s="377"/>
      <c r="D321" s="378"/>
      <c r="E321" s="378"/>
      <c r="F321" s="378"/>
      <c r="G321" s="378"/>
      <c r="H321" s="379">
        <f>SUM(H14,H319)</f>
        <v>0</v>
      </c>
      <c r="I321" s="379"/>
      <c r="J321" s="379">
        <f t="shared" ref="J321:Q321" si="301">SUM(J14,J319)</f>
        <v>0</v>
      </c>
      <c r="K321" s="379">
        <f t="shared" si="301"/>
        <v>0</v>
      </c>
      <c r="L321" s="379">
        <f t="shared" si="301"/>
        <v>0</v>
      </c>
      <c r="M321" s="379">
        <f t="shared" si="301"/>
        <v>0</v>
      </c>
      <c r="N321" s="379">
        <f t="shared" si="301"/>
        <v>0</v>
      </c>
      <c r="O321" s="379">
        <f t="shared" si="301"/>
        <v>0</v>
      </c>
      <c r="P321" s="379">
        <f t="shared" si="301"/>
        <v>0</v>
      </c>
      <c r="Q321" s="379">
        <f t="shared" si="301"/>
        <v>0</v>
      </c>
      <c r="T321" s="106"/>
      <c r="U321" s="106"/>
      <c r="V321" s="106"/>
      <c r="W321" s="106"/>
      <c r="AB321" s="110"/>
      <c r="AC321" s="110"/>
    </row>
    <row r="322" spans="1:29" ht="14.25" customHeight="1" x14ac:dyDescent="0.25">
      <c r="B322" s="171"/>
      <c r="C322" s="171"/>
      <c r="D322" s="171"/>
      <c r="E322" s="171"/>
      <c r="F322" s="171"/>
      <c r="G322" s="171"/>
      <c r="H322" s="304"/>
      <c r="I322" s="304"/>
      <c r="J322" s="112"/>
      <c r="K322" s="112"/>
      <c r="L322" s="112"/>
      <c r="M322" s="112"/>
      <c r="N322" s="112"/>
      <c r="O322" s="112"/>
      <c r="P322" s="112"/>
      <c r="Q322" s="112"/>
      <c r="T322" s="106"/>
      <c r="U322" s="106"/>
      <c r="V322" s="106"/>
      <c r="W322" s="106"/>
      <c r="X322" s="106"/>
      <c r="Y322" s="106"/>
      <c r="Z322" s="106"/>
      <c r="AA322" s="106"/>
      <c r="AB322" s="110"/>
      <c r="AC322" s="110"/>
    </row>
    <row r="323" spans="1:29" x14ac:dyDescent="0.25">
      <c r="Q323" s="113"/>
      <c r="X323" s="106"/>
      <c r="Y323" s="106"/>
      <c r="Z323" s="106"/>
      <c r="AA323" s="106"/>
      <c r="AB323" s="110"/>
      <c r="AC323" s="110"/>
    </row>
    <row r="324" spans="1:29" x14ac:dyDescent="0.25">
      <c r="B324" s="1279" t="s">
        <v>40</v>
      </c>
      <c r="C324" s="1316"/>
      <c r="D324" s="1316"/>
      <c r="E324" s="1316"/>
      <c r="F324" s="1316"/>
      <c r="G324" s="1316"/>
      <c r="H324" s="1316"/>
      <c r="I324" s="1316"/>
      <c r="J324" s="1316"/>
      <c r="K324" s="1316"/>
      <c r="L324" s="1316"/>
      <c r="M324" s="1316"/>
      <c r="N324" s="1316"/>
      <c r="O324" s="1316"/>
      <c r="P324" s="1316"/>
      <c r="Q324" s="1280"/>
    </row>
    <row r="325" spans="1:29" ht="20.100000000000001" customHeight="1" x14ac:dyDescent="0.25">
      <c r="B325" s="1277"/>
      <c r="C325" s="1278"/>
      <c r="D325" s="1278"/>
      <c r="E325" s="1278"/>
      <c r="F325" s="1278"/>
      <c r="G325" s="1278"/>
      <c r="H325" s="1278"/>
      <c r="I325" s="1278"/>
      <c r="J325" s="1278"/>
      <c r="K325" s="1278"/>
      <c r="L325" s="1278"/>
      <c r="M325" s="1278"/>
      <c r="N325" s="1278"/>
      <c r="O325" s="1278"/>
      <c r="P325" s="1278"/>
      <c r="Q325" s="1314"/>
    </row>
    <row r="326" spans="1:29" x14ac:dyDescent="0.25">
      <c r="A326" s="134">
        <v>1</v>
      </c>
      <c r="B326" s="1277"/>
      <c r="C326" s="1278"/>
      <c r="D326" s="1278"/>
      <c r="E326" s="1278"/>
      <c r="F326" s="1278"/>
      <c r="G326" s="1278"/>
      <c r="H326" s="1278"/>
      <c r="I326" s="1278"/>
      <c r="J326" s="1278"/>
      <c r="K326" s="1278"/>
      <c r="L326" s="1278"/>
      <c r="M326" s="1278"/>
      <c r="N326" s="1278"/>
      <c r="O326" s="1278"/>
      <c r="P326" s="1278"/>
      <c r="Q326" s="1314"/>
    </row>
    <row r="327" spans="1:29" x14ac:dyDescent="0.25">
      <c r="A327" s="134">
        <v>2</v>
      </c>
      <c r="B327" s="1277"/>
      <c r="C327" s="1278"/>
      <c r="D327" s="1278"/>
      <c r="E327" s="1278"/>
      <c r="F327" s="1278"/>
      <c r="G327" s="1278"/>
      <c r="H327" s="1278"/>
      <c r="I327" s="1278"/>
      <c r="J327" s="1278"/>
      <c r="K327" s="1278"/>
      <c r="L327" s="1278"/>
      <c r="M327" s="1278"/>
      <c r="N327" s="1278"/>
      <c r="O327" s="1278"/>
      <c r="P327" s="1278"/>
      <c r="Q327" s="1314"/>
    </row>
    <row r="328" spans="1:29" x14ac:dyDescent="0.25">
      <c r="A328" s="134">
        <v>3</v>
      </c>
      <c r="B328" s="1277"/>
      <c r="C328" s="1278"/>
      <c r="D328" s="1278"/>
      <c r="E328" s="1278"/>
      <c r="F328" s="1278"/>
      <c r="G328" s="1278"/>
      <c r="H328" s="1278"/>
      <c r="I328" s="1278"/>
      <c r="J328" s="1278"/>
      <c r="K328" s="1278"/>
      <c r="L328" s="1278"/>
      <c r="M328" s="1278"/>
      <c r="N328" s="1278"/>
      <c r="O328" s="1278"/>
      <c r="P328" s="1278"/>
      <c r="Q328" s="1314"/>
    </row>
    <row r="329" spans="1:29" x14ac:dyDescent="0.25">
      <c r="A329" s="134">
        <v>4</v>
      </c>
      <c r="B329" s="1277"/>
      <c r="C329" s="1278"/>
      <c r="D329" s="1278"/>
      <c r="E329" s="1278"/>
      <c r="F329" s="1278"/>
      <c r="G329" s="1278"/>
      <c r="H329" s="1278"/>
      <c r="I329" s="1278"/>
      <c r="J329" s="1278"/>
      <c r="K329" s="1278"/>
      <c r="L329" s="1278"/>
      <c r="M329" s="1278"/>
      <c r="N329" s="1278"/>
      <c r="O329" s="1278"/>
      <c r="P329" s="1278"/>
      <c r="Q329" s="1314"/>
    </row>
    <row r="330" spans="1:29" x14ac:dyDescent="0.25">
      <c r="A330" s="134">
        <v>5</v>
      </c>
      <c r="B330" s="115"/>
      <c r="C330" s="115"/>
      <c r="D330" s="115"/>
      <c r="E330" s="115"/>
      <c r="F330" s="115"/>
      <c r="G330" s="115"/>
      <c r="H330" s="306"/>
      <c r="I330" s="306"/>
      <c r="J330" s="115"/>
    </row>
    <row r="331" spans="1:29" ht="14.25" x14ac:dyDescent="0.3">
      <c r="B331" s="115"/>
      <c r="C331" s="115"/>
      <c r="D331" s="115"/>
      <c r="E331" s="115"/>
      <c r="F331" s="115"/>
      <c r="G331" s="115"/>
      <c r="H331" s="306"/>
      <c r="I331" s="306"/>
      <c r="J331" s="17"/>
      <c r="K331" s="18"/>
      <c r="L331" s="18"/>
      <c r="M331" s="18"/>
      <c r="N331" s="18"/>
      <c r="O331" s="18"/>
      <c r="P331" s="18"/>
    </row>
    <row r="332" spans="1:29" x14ac:dyDescent="0.25">
      <c r="B332" s="106"/>
      <c r="C332" s="106"/>
      <c r="D332" s="106"/>
      <c r="E332" s="106"/>
      <c r="F332" s="106"/>
      <c r="G332" s="106"/>
      <c r="H332" s="307"/>
      <c r="I332" s="307"/>
      <c r="J332" s="4"/>
      <c r="K332" s="4"/>
      <c r="L332" s="4"/>
      <c r="M332" s="4"/>
      <c r="N332" s="4"/>
      <c r="O332" s="4"/>
      <c r="P332" s="4"/>
      <c r="Q332" s="116"/>
    </row>
    <row r="333" spans="1:29" x14ac:dyDescent="0.25">
      <c r="B333" s="106"/>
      <c r="C333" s="106"/>
      <c r="D333" s="106"/>
      <c r="E333" s="106"/>
      <c r="F333" s="106"/>
      <c r="G333" s="106"/>
      <c r="H333" s="307"/>
      <c r="I333" s="307"/>
      <c r="Q333" s="116"/>
    </row>
    <row r="334" spans="1:29" x14ac:dyDescent="0.25">
      <c r="J334" s="117"/>
      <c r="K334" s="117"/>
      <c r="L334" s="117"/>
      <c r="M334" s="117"/>
      <c r="N334" s="117"/>
      <c r="O334" s="117"/>
      <c r="P334" s="117"/>
      <c r="Q334" s="112"/>
    </row>
    <row r="335" spans="1:29" x14ac:dyDescent="0.25">
      <c r="J335" s="117"/>
      <c r="K335" s="117"/>
      <c r="L335" s="117"/>
      <c r="M335" s="117"/>
      <c r="N335" s="117"/>
      <c r="O335" s="117"/>
      <c r="P335" s="117"/>
      <c r="Q335" s="112"/>
    </row>
    <row r="336" spans="1:29" x14ac:dyDescent="0.25">
      <c r="J336" s="117"/>
      <c r="K336" s="117"/>
      <c r="L336" s="117"/>
      <c r="M336" s="117"/>
      <c r="N336" s="117"/>
      <c r="O336" s="117"/>
      <c r="P336" s="117"/>
      <c r="Q336" s="112"/>
    </row>
    <row r="337" spans="2:17" x14ac:dyDescent="0.25">
      <c r="J337" s="117"/>
      <c r="K337" s="117"/>
      <c r="L337" s="117"/>
      <c r="M337" s="117"/>
      <c r="N337" s="117"/>
      <c r="O337" s="117"/>
      <c r="P337" s="117"/>
      <c r="Q337" s="112"/>
    </row>
    <row r="338" spans="2:17" x14ac:dyDescent="0.25">
      <c r="J338" s="117"/>
      <c r="K338" s="117"/>
      <c r="L338" s="117"/>
      <c r="M338" s="117"/>
      <c r="N338" s="117"/>
      <c r="O338" s="117"/>
      <c r="P338" s="117"/>
      <c r="Q338" s="112"/>
    </row>
    <row r="339" spans="2:17" x14ac:dyDescent="0.25">
      <c r="B339" s="106"/>
      <c r="C339" s="106"/>
      <c r="D339" s="106"/>
      <c r="E339" s="106"/>
      <c r="F339" s="106"/>
      <c r="G339" s="106"/>
      <c r="H339" s="307"/>
      <c r="I339" s="307"/>
      <c r="J339" s="112"/>
      <c r="K339" s="112"/>
      <c r="L339" s="112"/>
      <c r="M339" s="112"/>
      <c r="N339" s="112"/>
      <c r="O339" s="112"/>
      <c r="P339" s="112"/>
      <c r="Q339" s="112"/>
    </row>
    <row r="340" spans="2:17" x14ac:dyDescent="0.25">
      <c r="J340" s="117"/>
      <c r="K340" s="117"/>
      <c r="L340" s="117"/>
      <c r="M340" s="117"/>
      <c r="N340" s="117"/>
      <c r="O340" s="117"/>
      <c r="P340" s="117"/>
      <c r="Q340" s="112"/>
    </row>
    <row r="341" spans="2:17" x14ac:dyDescent="0.25">
      <c r="B341" s="106"/>
      <c r="C341" s="106"/>
      <c r="D341" s="106"/>
      <c r="E341" s="106"/>
      <c r="F341" s="106"/>
      <c r="G341" s="106"/>
      <c r="H341" s="307"/>
      <c r="I341" s="307"/>
      <c r="J341" s="117"/>
      <c r="K341" s="117"/>
      <c r="L341" s="117"/>
      <c r="M341" s="117"/>
      <c r="N341" s="117"/>
      <c r="O341" s="117"/>
      <c r="P341" s="117"/>
      <c r="Q341" s="112"/>
    </row>
    <row r="342" spans="2:17" x14ac:dyDescent="0.25">
      <c r="B342" s="61"/>
      <c r="C342" s="61"/>
      <c r="D342" s="61"/>
      <c r="E342" s="61"/>
      <c r="F342" s="61"/>
      <c r="G342" s="61"/>
      <c r="J342" s="117"/>
      <c r="K342" s="117"/>
      <c r="L342" s="117"/>
      <c r="M342" s="117"/>
      <c r="N342" s="117"/>
      <c r="O342" s="117"/>
      <c r="P342" s="117"/>
      <c r="Q342" s="112"/>
    </row>
    <row r="343" spans="2:17" x14ac:dyDescent="0.25">
      <c r="J343" s="117"/>
      <c r="K343" s="117"/>
      <c r="L343" s="117"/>
      <c r="M343" s="117"/>
      <c r="N343" s="117"/>
      <c r="O343" s="117"/>
      <c r="P343" s="117"/>
      <c r="Q343" s="112"/>
    </row>
    <row r="344" spans="2:17" x14ac:dyDescent="0.25">
      <c r="J344" s="117"/>
      <c r="K344" s="117"/>
      <c r="L344" s="117"/>
      <c r="M344" s="117"/>
      <c r="N344" s="117"/>
      <c r="O344" s="117"/>
      <c r="P344" s="117"/>
      <c r="Q344" s="112"/>
    </row>
    <row r="345" spans="2:17" x14ac:dyDescent="0.25">
      <c r="J345" s="117"/>
      <c r="K345" s="117"/>
      <c r="L345" s="117"/>
      <c r="M345" s="117"/>
      <c r="N345" s="117"/>
      <c r="O345" s="117"/>
      <c r="P345" s="117"/>
      <c r="Q345" s="112"/>
    </row>
    <row r="346" spans="2:17" x14ac:dyDescent="0.25">
      <c r="J346" s="117"/>
      <c r="K346" s="117"/>
      <c r="L346" s="117"/>
      <c r="M346" s="117"/>
      <c r="N346" s="117"/>
      <c r="O346" s="117"/>
      <c r="P346" s="117"/>
      <c r="Q346" s="112"/>
    </row>
    <row r="347" spans="2:17" x14ac:dyDescent="0.25">
      <c r="B347" s="106"/>
      <c r="C347" s="106"/>
      <c r="D347" s="106"/>
      <c r="E347" s="106"/>
      <c r="F347" s="106"/>
      <c r="G347" s="106"/>
      <c r="H347" s="307"/>
      <c r="I347" s="307"/>
      <c r="J347" s="118"/>
      <c r="K347" s="118"/>
      <c r="L347" s="118"/>
      <c r="M347" s="118"/>
      <c r="N347" s="118"/>
      <c r="O347" s="118"/>
      <c r="P347" s="118"/>
      <c r="Q347" s="118"/>
    </row>
    <row r="348" spans="2:17" x14ac:dyDescent="0.25">
      <c r="B348" s="106"/>
      <c r="C348" s="106"/>
      <c r="D348" s="106"/>
      <c r="E348" s="106"/>
      <c r="F348" s="106"/>
      <c r="G348" s="106"/>
      <c r="H348" s="307"/>
      <c r="I348" s="307"/>
      <c r="J348" s="118"/>
      <c r="K348" s="118"/>
      <c r="L348" s="118"/>
      <c r="M348" s="118"/>
      <c r="N348" s="118"/>
      <c r="O348" s="118"/>
      <c r="P348" s="118"/>
      <c r="Q348" s="112"/>
    </row>
    <row r="349" spans="2:17" x14ac:dyDescent="0.25">
      <c r="B349" s="106"/>
      <c r="C349" s="106"/>
      <c r="D349" s="106"/>
      <c r="E349" s="106"/>
      <c r="F349" s="106"/>
      <c r="G349" s="106"/>
      <c r="H349" s="307"/>
      <c r="I349" s="307"/>
      <c r="J349" s="118"/>
      <c r="K349" s="118"/>
      <c r="L349" s="118"/>
      <c r="M349" s="118"/>
      <c r="N349" s="118"/>
      <c r="O349" s="118"/>
      <c r="P349" s="118"/>
      <c r="Q349" s="112"/>
    </row>
    <row r="350" spans="2:17" x14ac:dyDescent="0.25">
      <c r="B350" s="61"/>
      <c r="C350" s="61"/>
      <c r="D350" s="61"/>
      <c r="E350" s="61"/>
      <c r="F350" s="61"/>
      <c r="G350" s="61"/>
      <c r="J350" s="117"/>
      <c r="K350" s="117"/>
      <c r="L350" s="117"/>
      <c r="M350" s="117"/>
      <c r="N350" s="117"/>
      <c r="O350" s="117"/>
      <c r="P350" s="117"/>
      <c r="Q350" s="112"/>
    </row>
    <row r="351" spans="2:17" x14ac:dyDescent="0.25">
      <c r="B351" s="107"/>
      <c r="C351" s="107"/>
      <c r="D351" s="107"/>
      <c r="E351" s="107"/>
      <c r="F351" s="107"/>
      <c r="G351" s="107"/>
      <c r="H351" s="307"/>
      <c r="I351" s="307"/>
      <c r="J351" s="117"/>
      <c r="K351" s="117"/>
      <c r="L351" s="117"/>
      <c r="M351" s="117"/>
      <c r="N351" s="117"/>
      <c r="O351" s="117"/>
      <c r="P351" s="117"/>
      <c r="Q351" s="112"/>
    </row>
    <row r="352" spans="2:17" x14ac:dyDescent="0.25">
      <c r="B352" s="61"/>
      <c r="C352" s="61"/>
      <c r="D352" s="61"/>
      <c r="E352" s="61"/>
      <c r="F352" s="61"/>
      <c r="G352" s="61"/>
      <c r="J352" s="117"/>
      <c r="K352" s="117"/>
      <c r="L352" s="117"/>
      <c r="M352" s="117"/>
      <c r="N352" s="117"/>
      <c r="O352" s="117"/>
      <c r="P352" s="117"/>
      <c r="Q352" s="112"/>
    </row>
    <row r="353" spans="2:17" x14ac:dyDescent="0.25">
      <c r="J353" s="117"/>
      <c r="K353" s="117"/>
      <c r="L353" s="117"/>
      <c r="M353" s="117"/>
      <c r="N353" s="117"/>
      <c r="O353" s="117"/>
      <c r="P353" s="117"/>
      <c r="Q353" s="112"/>
    </row>
    <row r="354" spans="2:17" x14ac:dyDescent="0.25">
      <c r="B354" s="61"/>
      <c r="C354" s="61"/>
      <c r="D354" s="61"/>
      <c r="E354" s="61"/>
      <c r="F354" s="61"/>
      <c r="G354" s="61"/>
      <c r="J354" s="117"/>
      <c r="K354" s="117"/>
      <c r="L354" s="117"/>
      <c r="M354" s="117"/>
      <c r="N354" s="117"/>
      <c r="O354" s="117"/>
      <c r="P354" s="117"/>
      <c r="Q354" s="112"/>
    </row>
    <row r="355" spans="2:17" x14ac:dyDescent="0.25">
      <c r="J355" s="117"/>
      <c r="K355" s="117"/>
      <c r="L355" s="117"/>
      <c r="M355" s="117"/>
      <c r="N355" s="117"/>
      <c r="O355" s="117"/>
      <c r="P355" s="117"/>
      <c r="Q355" s="112"/>
    </row>
    <row r="356" spans="2:17" x14ac:dyDescent="0.25">
      <c r="B356" s="61"/>
      <c r="C356" s="61"/>
      <c r="D356" s="61"/>
      <c r="E356" s="61"/>
      <c r="F356" s="61"/>
      <c r="G356" s="61"/>
      <c r="J356" s="117"/>
      <c r="K356" s="117"/>
      <c r="L356" s="117"/>
      <c r="M356" s="117"/>
      <c r="N356" s="117"/>
      <c r="O356" s="117"/>
      <c r="P356" s="117"/>
      <c r="Q356" s="112"/>
    </row>
    <row r="357" spans="2:17" x14ac:dyDescent="0.25">
      <c r="B357" s="107"/>
      <c r="C357" s="107"/>
      <c r="D357" s="107"/>
      <c r="E357" s="107"/>
      <c r="F357" s="107"/>
      <c r="G357" s="107"/>
      <c r="H357" s="307"/>
      <c r="I357" s="307"/>
      <c r="J357" s="118"/>
      <c r="K357" s="118"/>
      <c r="L357" s="118"/>
      <c r="M357" s="118"/>
      <c r="N357" s="118"/>
      <c r="O357" s="118"/>
      <c r="P357" s="118"/>
      <c r="Q357" s="118"/>
    </row>
    <row r="358" spans="2:17" x14ac:dyDescent="0.25">
      <c r="B358" s="61"/>
      <c r="C358" s="61"/>
      <c r="D358" s="61"/>
      <c r="E358" s="61"/>
      <c r="F358" s="61"/>
      <c r="G358" s="61"/>
      <c r="J358" s="117"/>
      <c r="K358" s="117"/>
      <c r="L358" s="117"/>
      <c r="M358" s="117"/>
      <c r="N358" s="117"/>
      <c r="O358" s="117"/>
      <c r="P358" s="117"/>
      <c r="Q358" s="112"/>
    </row>
    <row r="359" spans="2:17" x14ac:dyDescent="0.25">
      <c r="B359" s="106"/>
      <c r="C359" s="106"/>
      <c r="D359" s="106"/>
      <c r="E359" s="106"/>
      <c r="F359" s="106"/>
      <c r="G359" s="106"/>
      <c r="H359" s="307"/>
      <c r="I359" s="307"/>
      <c r="J359" s="117"/>
      <c r="K359" s="117"/>
      <c r="L359" s="117"/>
      <c r="M359" s="117"/>
      <c r="N359" s="117"/>
      <c r="O359" s="117"/>
      <c r="P359" s="117"/>
      <c r="Q359" s="112"/>
    </row>
    <row r="360" spans="2:17" x14ac:dyDescent="0.25">
      <c r="B360" s="61"/>
      <c r="C360" s="61"/>
      <c r="D360" s="61"/>
      <c r="E360" s="61"/>
      <c r="F360" s="61"/>
      <c r="G360" s="61"/>
      <c r="J360" s="117"/>
      <c r="K360" s="117"/>
      <c r="L360" s="117"/>
      <c r="M360" s="117"/>
      <c r="N360" s="117"/>
      <c r="O360" s="117"/>
      <c r="P360" s="117"/>
      <c r="Q360" s="112"/>
    </row>
    <row r="361" spans="2:17" x14ac:dyDescent="0.25">
      <c r="J361" s="117"/>
      <c r="K361" s="117"/>
      <c r="L361" s="117"/>
      <c r="M361" s="117"/>
      <c r="N361" s="117"/>
      <c r="O361" s="117"/>
      <c r="P361" s="117"/>
      <c r="Q361" s="112"/>
    </row>
    <row r="362" spans="2:17" x14ac:dyDescent="0.25">
      <c r="J362" s="117"/>
      <c r="K362" s="117"/>
      <c r="L362" s="117"/>
      <c r="M362" s="117"/>
      <c r="N362" s="117"/>
      <c r="O362" s="117"/>
      <c r="P362" s="117"/>
      <c r="Q362" s="112"/>
    </row>
    <row r="363" spans="2:17" x14ac:dyDescent="0.25">
      <c r="J363" s="117"/>
      <c r="K363" s="117"/>
      <c r="L363" s="117"/>
      <c r="M363" s="117"/>
      <c r="N363" s="117"/>
      <c r="O363" s="117"/>
      <c r="P363" s="117"/>
      <c r="Q363" s="112"/>
    </row>
    <row r="364" spans="2:17" x14ac:dyDescent="0.25">
      <c r="J364" s="117"/>
      <c r="K364" s="117"/>
      <c r="L364" s="117"/>
      <c r="M364" s="117"/>
      <c r="N364" s="117"/>
      <c r="O364" s="117"/>
      <c r="P364" s="117"/>
      <c r="Q364" s="112"/>
    </row>
    <row r="365" spans="2:17" x14ac:dyDescent="0.25">
      <c r="B365" s="107"/>
      <c r="C365" s="107"/>
      <c r="D365" s="107"/>
      <c r="E365" s="107"/>
      <c r="F365" s="107"/>
      <c r="G365" s="107"/>
      <c r="H365" s="307"/>
      <c r="I365" s="307"/>
      <c r="J365" s="118"/>
      <c r="K365" s="118"/>
      <c r="L365" s="118"/>
      <c r="M365" s="118"/>
      <c r="N365" s="118"/>
      <c r="O365" s="118"/>
      <c r="P365" s="118"/>
      <c r="Q365" s="118"/>
    </row>
    <row r="366" spans="2:17" x14ac:dyDescent="0.25">
      <c r="B366" s="107"/>
      <c r="C366" s="107"/>
      <c r="D366" s="107"/>
      <c r="E366" s="107"/>
      <c r="F366" s="107"/>
      <c r="G366" s="107"/>
      <c r="H366" s="307"/>
      <c r="I366" s="307"/>
      <c r="J366" s="118"/>
      <c r="K366" s="118"/>
      <c r="L366" s="118"/>
      <c r="M366" s="118"/>
      <c r="N366" s="118"/>
      <c r="O366" s="118"/>
      <c r="P366" s="118"/>
      <c r="Q366" s="112"/>
    </row>
    <row r="367" spans="2:17" x14ac:dyDescent="0.25">
      <c r="B367" s="107"/>
      <c r="C367" s="107"/>
      <c r="D367" s="107"/>
      <c r="E367" s="107"/>
      <c r="F367" s="107"/>
      <c r="G367" s="107"/>
      <c r="H367" s="307"/>
      <c r="I367" s="307"/>
      <c r="J367" s="118"/>
      <c r="K367" s="118"/>
      <c r="L367" s="118"/>
      <c r="M367" s="118"/>
      <c r="N367" s="118"/>
      <c r="O367" s="118"/>
      <c r="P367" s="118"/>
      <c r="Q367" s="112"/>
    </row>
    <row r="368" spans="2:17" x14ac:dyDescent="0.25">
      <c r="J368" s="119"/>
      <c r="K368" s="119"/>
      <c r="L368" s="119"/>
      <c r="M368" s="119"/>
      <c r="N368" s="119"/>
      <c r="O368" s="119"/>
      <c r="P368" s="119"/>
      <c r="Q368" s="119"/>
    </row>
    <row r="369" spans="2:17" x14ac:dyDescent="0.25">
      <c r="J369" s="119"/>
      <c r="K369" s="119"/>
      <c r="L369" s="119"/>
      <c r="M369" s="119"/>
      <c r="N369" s="119"/>
      <c r="O369" s="119"/>
      <c r="P369" s="119"/>
      <c r="Q369" s="119"/>
    </row>
    <row r="370" spans="2:17" x14ac:dyDescent="0.25">
      <c r="B370" s="106"/>
      <c r="C370" s="106"/>
      <c r="D370" s="106"/>
      <c r="E370" s="106"/>
      <c r="F370" s="106"/>
      <c r="G370" s="106"/>
      <c r="H370" s="307"/>
      <c r="I370" s="307"/>
      <c r="J370" s="112"/>
      <c r="K370" s="112"/>
      <c r="L370" s="112"/>
      <c r="M370" s="112"/>
      <c r="N370" s="112"/>
      <c r="O370" s="112"/>
      <c r="P370" s="112"/>
      <c r="Q370" s="112"/>
    </row>
  </sheetData>
  <mergeCells count="10">
    <mergeCell ref="B327:Q327"/>
    <mergeCell ref="B328:Q328"/>
    <mergeCell ref="B329:Q329"/>
    <mergeCell ref="B1:Q1"/>
    <mergeCell ref="B2:Q2"/>
    <mergeCell ref="B324:Q324"/>
    <mergeCell ref="B325:Q325"/>
    <mergeCell ref="B326:Q326"/>
    <mergeCell ref="A5:B5"/>
    <mergeCell ref="A16:B16"/>
  </mergeCells>
  <phoneticPr fontId="52" type="noConversion"/>
  <printOptions horizontalCentered="1"/>
  <pageMargins left="0.2" right="0.23" top="0.52" bottom="0.35" header="0.46" footer="0.25"/>
  <pageSetup scale="90" fitToHeight="2" orientation="landscape" useFirstPageNumber="1" r:id="rId1"/>
  <headerFooter alignWithMargins="0">
    <oddFooter xml:space="preserve">&amp;L&amp;"Arial,Bold"&amp;A
&amp;R&amp;"Arial,Bold"Page 4 of &amp;N 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9DB02-373C-4196-8D6F-7E2361C6CB75}">
  <sheetPr>
    <tabColor theme="2"/>
  </sheetPr>
  <dimension ref="A1:ID146"/>
  <sheetViews>
    <sheetView zoomScale="90" zoomScaleNormal="90" zoomScaleSheetLayoutView="178" workbookViewId="0">
      <pane xSplit="2" ySplit="4" topLeftCell="C5" activePane="bottomRight" state="frozen"/>
      <selection pane="topRight" activeCell="AC36" sqref="AC36"/>
      <selection pane="bottomLeft" activeCell="AC36" sqref="AC36"/>
      <selection pane="bottomRight" activeCell="A2" sqref="A2:O2"/>
    </sheetView>
  </sheetViews>
  <sheetFormatPr defaultColWidth="9.140625" defaultRowHeight="14.25" x14ac:dyDescent="0.3"/>
  <cols>
    <col min="1" max="1" width="6.7109375" style="77" customWidth="1"/>
    <col min="2" max="2" width="45.7109375" style="32" customWidth="1"/>
    <col min="3" max="5" width="13.28515625" style="78" customWidth="1"/>
    <col min="6" max="6" width="13.28515625" style="317" customWidth="1"/>
    <col min="7" max="7" width="15.7109375" style="78" customWidth="1"/>
    <col min="8" max="8" width="15.7109375" style="79" customWidth="1"/>
    <col min="9" max="15" width="15.7109375" style="32" customWidth="1"/>
    <col min="16" max="16" width="13.28515625" style="32" bestFit="1" customWidth="1"/>
    <col min="17" max="17" width="11" style="32" bestFit="1" customWidth="1"/>
    <col min="18" max="20" width="14.7109375" style="32" bestFit="1" customWidth="1"/>
    <col min="21" max="21" width="12" style="32" bestFit="1" customWidth="1"/>
    <col min="22" max="16384" width="9.140625" style="32"/>
  </cols>
  <sheetData>
    <row r="1" spans="1:19" s="26" customFormat="1" ht="20.100000000000001" customHeight="1" x14ac:dyDescent="0.3">
      <c r="A1" s="1286" t="s">
        <v>923</v>
      </c>
      <c r="B1" s="1286"/>
      <c r="C1" s="1286"/>
      <c r="D1" s="1286"/>
      <c r="E1" s="1286"/>
      <c r="F1" s="1286"/>
      <c r="G1" s="1286"/>
      <c r="H1" s="1286"/>
      <c r="I1" s="1286"/>
      <c r="J1" s="1286"/>
      <c r="K1" s="1286"/>
      <c r="L1" s="1286"/>
      <c r="M1" s="1286"/>
      <c r="N1" s="1286"/>
      <c r="O1" s="1286"/>
      <c r="P1" s="1223"/>
    </row>
    <row r="2" spans="1:19" s="26" customFormat="1" ht="24" customHeight="1" x14ac:dyDescent="0.3">
      <c r="A2" s="1287" t="s">
        <v>924</v>
      </c>
      <c r="B2" s="1287"/>
      <c r="C2" s="1287"/>
      <c r="D2" s="1287"/>
      <c r="E2" s="1287"/>
      <c r="F2" s="1287"/>
      <c r="G2" s="1287"/>
      <c r="H2" s="1287"/>
      <c r="I2" s="1287"/>
      <c r="J2" s="1287"/>
      <c r="K2" s="1287"/>
      <c r="L2" s="1287"/>
      <c r="M2" s="1287"/>
      <c r="N2" s="1287"/>
      <c r="O2" s="1287"/>
      <c r="P2" s="1223"/>
    </row>
    <row r="3" spans="1:19" s="26" customFormat="1" ht="20.100000000000001" customHeight="1" thickBot="1" x14ac:dyDescent="0.35">
      <c r="A3" s="1286" t="s">
        <v>925</v>
      </c>
      <c r="B3" s="1324"/>
      <c r="C3" s="1324"/>
      <c r="D3" s="1324"/>
      <c r="E3" s="1324"/>
      <c r="F3" s="1324"/>
      <c r="G3" s="1324"/>
      <c r="H3" s="1324"/>
      <c r="I3" s="1324"/>
      <c r="J3" s="1324"/>
      <c r="K3" s="1324"/>
      <c r="L3" s="1324"/>
      <c r="M3" s="1324"/>
      <c r="N3" s="1324"/>
      <c r="O3" s="1324"/>
    </row>
    <row r="4" spans="1:19" s="28" customFormat="1" ht="48" customHeight="1" thickBot="1" x14ac:dyDescent="0.3">
      <c r="A4" s="99" t="s">
        <v>67</v>
      </c>
      <c r="B4" s="99" t="s">
        <v>926</v>
      </c>
      <c r="C4" s="101" t="s">
        <v>927</v>
      </c>
      <c r="D4" s="101" t="s">
        <v>195</v>
      </c>
      <c r="E4" s="101" t="s">
        <v>928</v>
      </c>
      <c r="F4" s="309" t="s">
        <v>929</v>
      </c>
      <c r="G4" s="101" t="s">
        <v>930</v>
      </c>
      <c r="H4" s="101" t="s">
        <v>73</v>
      </c>
      <c r="I4" s="101" t="s">
        <v>931</v>
      </c>
      <c r="J4" s="101" t="s">
        <v>932</v>
      </c>
      <c r="K4" s="97" t="s">
        <v>933</v>
      </c>
      <c r="L4" s="97" t="s">
        <v>934</v>
      </c>
      <c r="M4" s="97" t="s">
        <v>935</v>
      </c>
      <c r="N4" s="97" t="s">
        <v>936</v>
      </c>
      <c r="O4" s="101" t="s">
        <v>937</v>
      </c>
    </row>
    <row r="5" spans="1:19" x14ac:dyDescent="0.3">
      <c r="A5" s="282">
        <v>1</v>
      </c>
      <c r="B5" s="283" t="s">
        <v>938</v>
      </c>
      <c r="C5" s="267"/>
      <c r="D5" s="268"/>
      <c r="E5" s="268"/>
      <c r="F5" s="267"/>
      <c r="G5" s="268"/>
      <c r="H5" s="31"/>
      <c r="I5" s="31"/>
      <c r="J5" s="31"/>
      <c r="K5" s="31"/>
      <c r="L5" s="31"/>
      <c r="M5" s="31"/>
      <c r="N5" s="31"/>
      <c r="O5" s="31"/>
      <c r="P5" s="33"/>
      <c r="Q5" s="34"/>
      <c r="R5" s="35"/>
      <c r="S5" s="36"/>
    </row>
    <row r="6" spans="1:19" x14ac:dyDescent="0.3">
      <c r="A6" s="284">
        <v>1.1000000000000001</v>
      </c>
      <c r="B6" s="285" t="s">
        <v>139</v>
      </c>
      <c r="C6" s="267">
        <f>F6/12</f>
        <v>0</v>
      </c>
      <c r="D6" s="269" t="e">
        <f>G6/F6</f>
        <v>#DIV/0!</v>
      </c>
      <c r="E6" s="268">
        <f>G6/12</f>
        <v>0</v>
      </c>
      <c r="F6" s="267">
        <f>'9. Infrastructure Staff Loading'!R14</f>
        <v>0</v>
      </c>
      <c r="G6" s="268">
        <f>'9. Infrastructure Staff Loading'!S14</f>
        <v>0</v>
      </c>
      <c r="H6" s="31">
        <f>E6*3</f>
        <v>0</v>
      </c>
      <c r="I6" s="31">
        <f>$G6</f>
        <v>0</v>
      </c>
      <c r="J6" s="31">
        <f>$G6</f>
        <v>0</v>
      </c>
      <c r="K6" s="31">
        <f>$G6</f>
        <v>0</v>
      </c>
      <c r="L6" s="31">
        <f>$G6</f>
        <v>0</v>
      </c>
      <c r="M6" s="31">
        <f>$G6</f>
        <v>0</v>
      </c>
      <c r="N6" s="31">
        <f>E6*9</f>
        <v>0</v>
      </c>
      <c r="O6" s="31">
        <f>SUM(H6:N6)</f>
        <v>0</v>
      </c>
      <c r="P6" s="33"/>
      <c r="Q6" s="34"/>
      <c r="R6" s="35"/>
      <c r="S6" s="36"/>
    </row>
    <row r="7" spans="1:19" x14ac:dyDescent="0.3">
      <c r="A7" s="284">
        <v>1.2</v>
      </c>
      <c r="B7" s="285" t="s">
        <v>141</v>
      </c>
      <c r="C7" s="267">
        <f>F7/12</f>
        <v>0</v>
      </c>
      <c r="D7" s="269" t="e">
        <f>G7/F7</f>
        <v>#DIV/0!</v>
      </c>
      <c r="E7" s="268">
        <f>G7/12</f>
        <v>0</v>
      </c>
      <c r="F7" s="267">
        <f>'9. Infrastructure Staff Loading'!R20</f>
        <v>0</v>
      </c>
      <c r="G7" s="268">
        <f>'9. Infrastructure Staff Loading'!S20</f>
        <v>0</v>
      </c>
      <c r="H7" s="31">
        <f t="shared" ref="H7:H9" si="0">E7*3</f>
        <v>0</v>
      </c>
      <c r="I7" s="31">
        <f>$G7</f>
        <v>0</v>
      </c>
      <c r="J7" s="31">
        <f t="shared" ref="J7:M9" si="1">$G7</f>
        <v>0</v>
      </c>
      <c r="K7" s="31">
        <f t="shared" si="1"/>
        <v>0</v>
      </c>
      <c r="L7" s="31">
        <f t="shared" si="1"/>
        <v>0</v>
      </c>
      <c r="M7" s="31">
        <f t="shared" si="1"/>
        <v>0</v>
      </c>
      <c r="N7" s="31">
        <f t="shared" ref="N7:N9" si="2">E7*9</f>
        <v>0</v>
      </c>
      <c r="O7" s="31">
        <f>SUM(H7:N7)</f>
        <v>0</v>
      </c>
      <c r="P7" s="33"/>
      <c r="Q7" s="34"/>
      <c r="R7" s="35"/>
      <c r="S7" s="36"/>
    </row>
    <row r="8" spans="1:19" x14ac:dyDescent="0.3">
      <c r="A8" s="284">
        <v>1.3</v>
      </c>
      <c r="B8" s="285" t="s">
        <v>143</v>
      </c>
      <c r="C8" s="267">
        <f>F8/12</f>
        <v>0</v>
      </c>
      <c r="D8" s="269" t="e">
        <f>G8/F8</f>
        <v>#DIV/0!</v>
      </c>
      <c r="E8" s="268">
        <f>G8/12</f>
        <v>0</v>
      </c>
      <c r="F8" s="267">
        <f>'9. Infrastructure Staff Loading'!R26</f>
        <v>0</v>
      </c>
      <c r="G8" s="268">
        <f>'9. Infrastructure Staff Loading'!S26</f>
        <v>0</v>
      </c>
      <c r="H8" s="31">
        <f t="shared" si="0"/>
        <v>0</v>
      </c>
      <c r="I8" s="31">
        <f>$G8</f>
        <v>0</v>
      </c>
      <c r="J8" s="31">
        <f t="shared" si="1"/>
        <v>0</v>
      </c>
      <c r="K8" s="31">
        <f t="shared" si="1"/>
        <v>0</v>
      </c>
      <c r="L8" s="31">
        <f t="shared" si="1"/>
        <v>0</v>
      </c>
      <c r="M8" s="31">
        <f t="shared" si="1"/>
        <v>0</v>
      </c>
      <c r="N8" s="31">
        <f t="shared" si="2"/>
        <v>0</v>
      </c>
      <c r="O8" s="31">
        <f>SUM(H8:N8)</f>
        <v>0</v>
      </c>
      <c r="P8" s="33"/>
      <c r="Q8" s="34"/>
      <c r="R8" s="35"/>
      <c r="S8" s="36"/>
    </row>
    <row r="9" spans="1:19" x14ac:dyDescent="0.3">
      <c r="A9" s="284">
        <v>1.4</v>
      </c>
      <c r="B9" s="285" t="s">
        <v>145</v>
      </c>
      <c r="C9" s="267">
        <f>F9/12</f>
        <v>0</v>
      </c>
      <c r="D9" s="269" t="e">
        <f>G9/F9</f>
        <v>#DIV/0!</v>
      </c>
      <c r="E9" s="268">
        <f>G9/12</f>
        <v>0</v>
      </c>
      <c r="F9" s="267">
        <f>'9. Infrastructure Staff Loading'!R32</f>
        <v>0</v>
      </c>
      <c r="G9" s="268">
        <f>'9. Infrastructure Staff Loading'!S32</f>
        <v>0</v>
      </c>
      <c r="H9" s="31">
        <f t="shared" si="0"/>
        <v>0</v>
      </c>
      <c r="I9" s="31">
        <f>$G9</f>
        <v>0</v>
      </c>
      <c r="J9" s="31">
        <f t="shared" si="1"/>
        <v>0</v>
      </c>
      <c r="K9" s="31">
        <f t="shared" si="1"/>
        <v>0</v>
      </c>
      <c r="L9" s="31">
        <f t="shared" si="1"/>
        <v>0</v>
      </c>
      <c r="M9" s="31">
        <f t="shared" si="1"/>
        <v>0</v>
      </c>
      <c r="N9" s="31">
        <f t="shared" si="2"/>
        <v>0</v>
      </c>
      <c r="O9" s="31">
        <f>SUM(H9:N9)</f>
        <v>0</v>
      </c>
      <c r="P9" s="33"/>
      <c r="Q9" s="34"/>
      <c r="R9" s="35"/>
      <c r="S9" s="36"/>
    </row>
    <row r="10" spans="1:19" x14ac:dyDescent="0.3">
      <c r="A10" s="286"/>
      <c r="B10" s="283" t="s">
        <v>939</v>
      </c>
      <c r="C10" s="270">
        <f>SUM(C6:C9)</f>
        <v>0</v>
      </c>
      <c r="D10" s="272" t="e">
        <f>G10/F10</f>
        <v>#DIV/0!</v>
      </c>
      <c r="E10" s="271">
        <f t="shared" ref="E10:O10" si="3">SUM(E6:E9)</f>
        <v>0</v>
      </c>
      <c r="F10" s="270">
        <f t="shared" si="3"/>
        <v>0</v>
      </c>
      <c r="G10" s="271">
        <f t="shared" si="3"/>
        <v>0</v>
      </c>
      <c r="H10" s="90">
        <f t="shared" si="3"/>
        <v>0</v>
      </c>
      <c r="I10" s="90">
        <f t="shared" si="3"/>
        <v>0</v>
      </c>
      <c r="J10" s="90">
        <f t="shared" si="3"/>
        <v>0</v>
      </c>
      <c r="K10" s="90">
        <f t="shared" si="3"/>
        <v>0</v>
      </c>
      <c r="L10" s="90">
        <f t="shared" si="3"/>
        <v>0</v>
      </c>
      <c r="M10" s="90">
        <f t="shared" si="3"/>
        <v>0</v>
      </c>
      <c r="N10" s="90">
        <f>SUM(N6:N9)</f>
        <v>0</v>
      </c>
      <c r="O10" s="90">
        <f t="shared" si="3"/>
        <v>0</v>
      </c>
      <c r="P10" s="33"/>
      <c r="Q10" s="34"/>
      <c r="R10" s="35"/>
      <c r="S10" s="36"/>
    </row>
    <row r="11" spans="1:19" ht="9.9499999999999993" customHeight="1" x14ac:dyDescent="0.3">
      <c r="A11" s="286"/>
      <c r="B11" s="285"/>
      <c r="C11" s="267"/>
      <c r="D11" s="268"/>
      <c r="E11" s="268"/>
      <c r="F11" s="267"/>
      <c r="G11" s="268"/>
      <c r="H11" s="31"/>
      <c r="I11" s="31"/>
      <c r="J11" s="31"/>
      <c r="K11" s="31"/>
      <c r="L11" s="31"/>
      <c r="M11" s="31"/>
      <c r="N11" s="31"/>
      <c r="O11" s="31"/>
      <c r="P11" s="33"/>
      <c r="Q11" s="34"/>
      <c r="R11" s="35"/>
      <c r="S11" s="36"/>
    </row>
    <row r="12" spans="1:19" x14ac:dyDescent="0.3">
      <c r="A12" s="282">
        <v>2</v>
      </c>
      <c r="B12" s="283" t="s">
        <v>147</v>
      </c>
      <c r="C12" s="267"/>
      <c r="D12" s="268"/>
      <c r="E12" s="268"/>
      <c r="F12" s="267"/>
      <c r="G12" s="268"/>
      <c r="H12" s="31"/>
      <c r="I12" s="31"/>
      <c r="J12" s="31"/>
      <c r="K12" s="31"/>
      <c r="L12" s="31"/>
      <c r="M12" s="31"/>
      <c r="N12" s="31"/>
      <c r="O12" s="31"/>
      <c r="P12" s="33"/>
      <c r="Q12" s="34"/>
      <c r="R12" s="35"/>
      <c r="S12" s="36"/>
    </row>
    <row r="13" spans="1:19" x14ac:dyDescent="0.3">
      <c r="A13" s="287">
        <v>2.1</v>
      </c>
      <c r="B13" s="288" t="s">
        <v>148</v>
      </c>
      <c r="C13" s="267">
        <f>F13/12</f>
        <v>0</v>
      </c>
      <c r="D13" s="269" t="e">
        <f>G13/F13</f>
        <v>#DIV/0!</v>
      </c>
      <c r="E13" s="268">
        <f>G13/12</f>
        <v>0</v>
      </c>
      <c r="F13" s="267">
        <f>'9. Infrastructure Staff Loading'!R41</f>
        <v>0</v>
      </c>
      <c r="G13" s="268">
        <f>'9. Infrastructure Staff Loading'!S41</f>
        <v>0</v>
      </c>
      <c r="H13" s="31">
        <f>E13*3</f>
        <v>0</v>
      </c>
      <c r="I13" s="31">
        <f>$G13</f>
        <v>0</v>
      </c>
      <c r="J13" s="31">
        <f t="shared" ref="J13:M14" si="4">$G13</f>
        <v>0</v>
      </c>
      <c r="K13" s="31">
        <f t="shared" si="4"/>
        <v>0</v>
      </c>
      <c r="L13" s="31">
        <f t="shared" si="4"/>
        <v>0</v>
      </c>
      <c r="M13" s="31">
        <f t="shared" si="4"/>
        <v>0</v>
      </c>
      <c r="N13" s="31">
        <f>E13*9</f>
        <v>0</v>
      </c>
      <c r="O13" s="31">
        <f>SUM(H13:N13)</f>
        <v>0</v>
      </c>
      <c r="P13" s="33"/>
      <c r="Q13" s="34"/>
      <c r="R13" s="35"/>
      <c r="S13" s="36"/>
    </row>
    <row r="14" spans="1:19" x14ac:dyDescent="0.3">
      <c r="A14" s="287">
        <v>2.2000000000000002</v>
      </c>
      <c r="B14" s="288" t="s">
        <v>150</v>
      </c>
      <c r="C14" s="267">
        <f>F14/12</f>
        <v>0</v>
      </c>
      <c r="D14" s="269" t="e">
        <f>G14/F14</f>
        <v>#DIV/0!</v>
      </c>
      <c r="E14" s="268">
        <f>G14/12</f>
        <v>0</v>
      </c>
      <c r="F14" s="267">
        <f>'9. Infrastructure Staff Loading'!R47</f>
        <v>0</v>
      </c>
      <c r="G14" s="268">
        <f>'9. Infrastructure Staff Loading'!S47</f>
        <v>0</v>
      </c>
      <c r="H14" s="31">
        <f t="shared" ref="H14" si="5">E14*3</f>
        <v>0</v>
      </c>
      <c r="I14" s="31">
        <f>$G14</f>
        <v>0</v>
      </c>
      <c r="J14" s="31">
        <f t="shared" si="4"/>
        <v>0</v>
      </c>
      <c r="K14" s="31">
        <f t="shared" si="4"/>
        <v>0</v>
      </c>
      <c r="L14" s="31">
        <f t="shared" si="4"/>
        <v>0</v>
      </c>
      <c r="M14" s="31">
        <f t="shared" si="4"/>
        <v>0</v>
      </c>
      <c r="N14" s="31">
        <f t="shared" ref="N14" si="6">E14*9</f>
        <v>0</v>
      </c>
      <c r="O14" s="31">
        <f>SUM(H14:N14)</f>
        <v>0</v>
      </c>
      <c r="P14" s="33"/>
      <c r="Q14" s="34"/>
      <c r="R14" s="35"/>
      <c r="S14" s="36"/>
    </row>
    <row r="15" spans="1:19" x14ac:dyDescent="0.3">
      <c r="A15" s="286"/>
      <c r="B15" s="283" t="s">
        <v>152</v>
      </c>
      <c r="C15" s="270">
        <f>SUM(C13:C14)</f>
        <v>0</v>
      </c>
      <c r="D15" s="272" t="e">
        <f>G15/F15</f>
        <v>#DIV/0!</v>
      </c>
      <c r="E15" s="271">
        <f t="shared" ref="E15:O15" si="7">SUM(E13:E14)</f>
        <v>0</v>
      </c>
      <c r="F15" s="270">
        <f t="shared" si="7"/>
        <v>0</v>
      </c>
      <c r="G15" s="271">
        <f t="shared" si="7"/>
        <v>0</v>
      </c>
      <c r="H15" s="90">
        <f t="shared" si="7"/>
        <v>0</v>
      </c>
      <c r="I15" s="90">
        <f t="shared" si="7"/>
        <v>0</v>
      </c>
      <c r="J15" s="90">
        <f t="shared" si="7"/>
        <v>0</v>
      </c>
      <c r="K15" s="90">
        <f t="shared" si="7"/>
        <v>0</v>
      </c>
      <c r="L15" s="90">
        <f t="shared" si="7"/>
        <v>0</v>
      </c>
      <c r="M15" s="90">
        <f t="shared" si="7"/>
        <v>0</v>
      </c>
      <c r="N15" s="90">
        <f t="shared" si="7"/>
        <v>0</v>
      </c>
      <c r="O15" s="90">
        <f t="shared" si="7"/>
        <v>0</v>
      </c>
      <c r="P15" s="33"/>
      <c r="Q15" s="34"/>
      <c r="R15" s="35"/>
      <c r="S15" s="36"/>
    </row>
    <row r="16" spans="1:19" ht="9.9499999999999993" customHeight="1" x14ac:dyDescent="0.3">
      <c r="A16" s="286"/>
      <c r="B16" s="285"/>
      <c r="C16" s="267"/>
      <c r="D16" s="269"/>
      <c r="E16" s="268"/>
      <c r="F16" s="267"/>
      <c r="G16" s="268"/>
      <c r="H16" s="31"/>
      <c r="I16" s="31"/>
      <c r="J16" s="31"/>
      <c r="K16" s="31"/>
      <c r="L16" s="31"/>
      <c r="M16" s="31"/>
      <c r="N16" s="31"/>
      <c r="O16" s="31"/>
      <c r="P16" s="33"/>
      <c r="Q16" s="34"/>
      <c r="R16" s="35"/>
      <c r="S16" s="36"/>
    </row>
    <row r="17" spans="1:19" x14ac:dyDescent="0.3">
      <c r="A17" s="282">
        <v>3</v>
      </c>
      <c r="B17" s="283" t="s">
        <v>153</v>
      </c>
      <c r="C17" s="267"/>
      <c r="D17" s="269"/>
      <c r="E17" s="268"/>
      <c r="F17" s="267"/>
      <c r="G17" s="268"/>
      <c r="H17" s="31"/>
      <c r="I17" s="31"/>
      <c r="J17" s="31"/>
      <c r="K17" s="31"/>
      <c r="L17" s="31"/>
      <c r="M17" s="31"/>
      <c r="N17" s="31"/>
      <c r="O17" s="31"/>
      <c r="P17" s="33"/>
      <c r="Q17" s="34"/>
      <c r="R17" s="35"/>
      <c r="S17" s="36"/>
    </row>
    <row r="18" spans="1:19" x14ac:dyDescent="0.3">
      <c r="A18" s="284">
        <v>3.1</v>
      </c>
      <c r="B18" s="288" t="s">
        <v>154</v>
      </c>
      <c r="C18" s="267">
        <f>F18/12</f>
        <v>0</v>
      </c>
      <c r="D18" s="269" t="e">
        <f>G18/F18</f>
        <v>#DIV/0!</v>
      </c>
      <c r="E18" s="268">
        <f>G18/12</f>
        <v>0</v>
      </c>
      <c r="F18" s="267">
        <f>'9. Infrastructure Staff Loading'!R56</f>
        <v>0</v>
      </c>
      <c r="G18" s="268">
        <f>'9. Infrastructure Staff Loading'!S56</f>
        <v>0</v>
      </c>
      <c r="H18" s="31">
        <f>E18*3</f>
        <v>0</v>
      </c>
      <c r="I18" s="31">
        <f>$G18</f>
        <v>0</v>
      </c>
      <c r="J18" s="31">
        <f t="shared" ref="J18:M21" si="8">$G18</f>
        <v>0</v>
      </c>
      <c r="K18" s="31">
        <f t="shared" si="8"/>
        <v>0</v>
      </c>
      <c r="L18" s="31">
        <f t="shared" si="8"/>
        <v>0</v>
      </c>
      <c r="M18" s="31">
        <f t="shared" si="8"/>
        <v>0</v>
      </c>
      <c r="N18" s="31">
        <f>E18*9</f>
        <v>0</v>
      </c>
      <c r="O18" s="31">
        <f>SUM(H18:N18)</f>
        <v>0</v>
      </c>
      <c r="P18" s="33"/>
      <c r="Q18" s="34"/>
      <c r="R18" s="35"/>
      <c r="S18" s="36"/>
    </row>
    <row r="19" spans="1:19" x14ac:dyDescent="0.3">
      <c r="A19" s="284">
        <v>3.2</v>
      </c>
      <c r="B19" s="288" t="s">
        <v>156</v>
      </c>
      <c r="C19" s="267">
        <f>F19/12</f>
        <v>0</v>
      </c>
      <c r="D19" s="269" t="e">
        <f>G19/F19</f>
        <v>#DIV/0!</v>
      </c>
      <c r="E19" s="268">
        <f>G19/12</f>
        <v>0</v>
      </c>
      <c r="F19" s="267">
        <f>'9. Infrastructure Staff Loading'!R63</f>
        <v>0</v>
      </c>
      <c r="G19" s="268">
        <f>'9. Infrastructure Staff Loading'!S63</f>
        <v>0</v>
      </c>
      <c r="H19" s="31">
        <f t="shared" ref="H19:H21" si="9">E19*3</f>
        <v>0</v>
      </c>
      <c r="I19" s="31">
        <f>$G19</f>
        <v>0</v>
      </c>
      <c r="J19" s="31">
        <f t="shared" si="8"/>
        <v>0</v>
      </c>
      <c r="K19" s="31">
        <f t="shared" si="8"/>
        <v>0</v>
      </c>
      <c r="L19" s="31">
        <f t="shared" si="8"/>
        <v>0</v>
      </c>
      <c r="M19" s="31">
        <f t="shared" si="8"/>
        <v>0</v>
      </c>
      <c r="N19" s="31">
        <f t="shared" ref="N19:N21" si="10">E19*9</f>
        <v>0</v>
      </c>
      <c r="O19" s="31">
        <f>SUM(H19:N19)</f>
        <v>0</v>
      </c>
      <c r="P19" s="33"/>
      <c r="Q19" s="34"/>
      <c r="R19" s="35"/>
      <c r="S19" s="36"/>
    </row>
    <row r="20" spans="1:19" x14ac:dyDescent="0.3">
      <c r="A20" s="284">
        <v>3.3</v>
      </c>
      <c r="B20" s="288" t="s">
        <v>158</v>
      </c>
      <c r="C20" s="267">
        <f>F20/12</f>
        <v>0</v>
      </c>
      <c r="D20" s="269" t="e">
        <f>G20/F20</f>
        <v>#DIV/0!</v>
      </c>
      <c r="E20" s="268">
        <f>G20/12</f>
        <v>0</v>
      </c>
      <c r="F20" s="267">
        <f>'9. Infrastructure Staff Loading'!R70</f>
        <v>0</v>
      </c>
      <c r="G20" s="268">
        <f>'9. Infrastructure Staff Loading'!S70</f>
        <v>0</v>
      </c>
      <c r="H20" s="31">
        <f t="shared" si="9"/>
        <v>0</v>
      </c>
      <c r="I20" s="31">
        <f>$G20</f>
        <v>0</v>
      </c>
      <c r="J20" s="31">
        <f t="shared" si="8"/>
        <v>0</v>
      </c>
      <c r="K20" s="31">
        <f t="shared" si="8"/>
        <v>0</v>
      </c>
      <c r="L20" s="31">
        <f t="shared" si="8"/>
        <v>0</v>
      </c>
      <c r="M20" s="31">
        <f t="shared" si="8"/>
        <v>0</v>
      </c>
      <c r="N20" s="31">
        <f t="shared" si="10"/>
        <v>0</v>
      </c>
      <c r="O20" s="31">
        <f>SUM(H20:N20)</f>
        <v>0</v>
      </c>
      <c r="P20" s="33"/>
      <c r="Q20" s="34"/>
      <c r="R20" s="35"/>
      <c r="S20" s="36"/>
    </row>
    <row r="21" spans="1:19" x14ac:dyDescent="0.3">
      <c r="A21" s="284">
        <v>3.4</v>
      </c>
      <c r="B21" s="288" t="s">
        <v>160</v>
      </c>
      <c r="C21" s="267">
        <f>F21/12</f>
        <v>0</v>
      </c>
      <c r="D21" s="269" t="e">
        <f>G21/F21</f>
        <v>#DIV/0!</v>
      </c>
      <c r="E21" s="268">
        <f>G21/12</f>
        <v>0</v>
      </c>
      <c r="F21" s="267">
        <f>'9. Infrastructure Staff Loading'!R77</f>
        <v>0</v>
      </c>
      <c r="G21" s="268">
        <f>'9. Infrastructure Staff Loading'!S77</f>
        <v>0</v>
      </c>
      <c r="H21" s="31">
        <f t="shared" si="9"/>
        <v>0</v>
      </c>
      <c r="I21" s="31">
        <f>$G21</f>
        <v>0</v>
      </c>
      <c r="J21" s="31">
        <f t="shared" si="8"/>
        <v>0</v>
      </c>
      <c r="K21" s="31">
        <f t="shared" si="8"/>
        <v>0</v>
      </c>
      <c r="L21" s="31">
        <f t="shared" si="8"/>
        <v>0</v>
      </c>
      <c r="M21" s="31">
        <f t="shared" si="8"/>
        <v>0</v>
      </c>
      <c r="N21" s="31">
        <f t="shared" si="10"/>
        <v>0</v>
      </c>
      <c r="O21" s="31">
        <f>SUM(H21:N21)</f>
        <v>0</v>
      </c>
      <c r="P21" s="33"/>
      <c r="Q21" s="34"/>
      <c r="R21" s="35"/>
      <c r="S21" s="36"/>
    </row>
    <row r="22" spans="1:19" x14ac:dyDescent="0.3">
      <c r="A22" s="284"/>
      <c r="B22" s="283" t="s">
        <v>155</v>
      </c>
      <c r="C22" s="270">
        <f>SUM(C18:C21)</f>
        <v>0</v>
      </c>
      <c r="D22" s="272" t="e">
        <f>G22/F22</f>
        <v>#DIV/0!</v>
      </c>
      <c r="E22" s="271">
        <f t="shared" ref="E22:O22" si="11">SUM(E18:E21)</f>
        <v>0</v>
      </c>
      <c r="F22" s="270">
        <f>SUM(F18:F21)</f>
        <v>0</v>
      </c>
      <c r="G22" s="271">
        <f t="shared" si="11"/>
        <v>0</v>
      </c>
      <c r="H22" s="90">
        <f t="shared" si="11"/>
        <v>0</v>
      </c>
      <c r="I22" s="90">
        <f t="shared" si="11"/>
        <v>0</v>
      </c>
      <c r="J22" s="90">
        <f t="shared" si="11"/>
        <v>0</v>
      </c>
      <c r="K22" s="90">
        <f t="shared" si="11"/>
        <v>0</v>
      </c>
      <c r="L22" s="90">
        <f t="shared" si="11"/>
        <v>0</v>
      </c>
      <c r="M22" s="90">
        <f t="shared" si="11"/>
        <v>0</v>
      </c>
      <c r="N22" s="90">
        <f>SUM(N18:N21)</f>
        <v>0</v>
      </c>
      <c r="O22" s="90">
        <f t="shared" si="11"/>
        <v>0</v>
      </c>
      <c r="P22" s="33"/>
      <c r="Q22" s="34"/>
      <c r="R22" s="35"/>
      <c r="S22" s="36"/>
    </row>
    <row r="23" spans="1:19" ht="9.9499999999999993" customHeight="1" x14ac:dyDescent="0.3">
      <c r="A23" s="284"/>
      <c r="B23" s="283"/>
      <c r="C23" s="270"/>
      <c r="D23" s="272"/>
      <c r="E23" s="271"/>
      <c r="F23" s="270"/>
      <c r="G23" s="271"/>
      <c r="H23" s="90"/>
      <c r="I23" s="90"/>
      <c r="J23" s="90"/>
      <c r="K23" s="90"/>
      <c r="L23" s="90"/>
      <c r="M23" s="90"/>
      <c r="N23" s="90"/>
      <c r="O23" s="90"/>
      <c r="P23" s="33"/>
      <c r="Q23" s="34"/>
      <c r="R23" s="35"/>
      <c r="S23" s="36"/>
    </row>
    <row r="24" spans="1:19" x14ac:dyDescent="0.3">
      <c r="A24" s="282">
        <v>4</v>
      </c>
      <c r="B24" s="283" t="s">
        <v>162</v>
      </c>
      <c r="C24" s="267"/>
      <c r="D24" s="269"/>
      <c r="E24" s="268"/>
      <c r="F24" s="267"/>
      <c r="G24" s="268"/>
      <c r="H24" s="31"/>
      <c r="I24" s="31"/>
      <c r="J24" s="31"/>
      <c r="K24" s="31"/>
      <c r="L24" s="31"/>
      <c r="M24" s="31"/>
      <c r="N24" s="31"/>
      <c r="O24" s="31"/>
      <c r="P24" s="33"/>
      <c r="Q24" s="34"/>
      <c r="R24" s="35"/>
      <c r="S24" s="36"/>
    </row>
    <row r="25" spans="1:19" x14ac:dyDescent="0.3">
      <c r="A25" s="284">
        <v>4.0999999999999996</v>
      </c>
      <c r="B25" s="285" t="s">
        <v>163</v>
      </c>
      <c r="C25" s="267">
        <f>F25/12</f>
        <v>0</v>
      </c>
      <c r="D25" s="269" t="e">
        <f>G25/F25</f>
        <v>#DIV/0!</v>
      </c>
      <c r="E25" s="268">
        <f>G25/12</f>
        <v>0</v>
      </c>
      <c r="F25" s="267">
        <f>'9. Infrastructure Staff Loading'!R113</f>
        <v>0</v>
      </c>
      <c r="G25" s="268">
        <f>'9. Infrastructure Staff Loading'!S87</f>
        <v>0</v>
      </c>
      <c r="H25" s="31">
        <f>E25*3</f>
        <v>0</v>
      </c>
      <c r="I25" s="31">
        <f>$G25</f>
        <v>0</v>
      </c>
      <c r="J25" s="31">
        <f t="shared" ref="J25:M26" si="12">$G25</f>
        <v>0</v>
      </c>
      <c r="K25" s="31">
        <f t="shared" si="12"/>
        <v>0</v>
      </c>
      <c r="L25" s="31">
        <f t="shared" si="12"/>
        <v>0</v>
      </c>
      <c r="M25" s="31">
        <f t="shared" si="12"/>
        <v>0</v>
      </c>
      <c r="N25" s="31">
        <f>E25*9</f>
        <v>0</v>
      </c>
      <c r="O25" s="31">
        <f>SUM(H25:N25)</f>
        <v>0</v>
      </c>
      <c r="P25" s="33"/>
      <c r="Q25" s="34"/>
      <c r="R25" s="35"/>
      <c r="S25" s="36"/>
    </row>
    <row r="26" spans="1:19" x14ac:dyDescent="0.3">
      <c r="A26" s="284">
        <v>4.2</v>
      </c>
      <c r="B26" s="288" t="s">
        <v>165</v>
      </c>
      <c r="C26" s="267">
        <f>F26/12</f>
        <v>0</v>
      </c>
      <c r="D26" s="269" t="e">
        <f>G26/F26</f>
        <v>#DIV/0!</v>
      </c>
      <c r="E26" s="268">
        <f>G26/12</f>
        <v>0</v>
      </c>
      <c r="F26" s="267">
        <f>'9. Infrastructure Staff Loading'!R120</f>
        <v>0</v>
      </c>
      <c r="G26" s="268">
        <f>'9. Infrastructure Staff Loading'!S94</f>
        <v>0</v>
      </c>
      <c r="H26" s="31">
        <f t="shared" ref="H26" si="13">E26*3</f>
        <v>0</v>
      </c>
      <c r="I26" s="31">
        <f>$G26</f>
        <v>0</v>
      </c>
      <c r="J26" s="31">
        <f t="shared" si="12"/>
        <v>0</v>
      </c>
      <c r="K26" s="31">
        <f t="shared" si="12"/>
        <v>0</v>
      </c>
      <c r="L26" s="31">
        <f t="shared" si="12"/>
        <v>0</v>
      </c>
      <c r="M26" s="31">
        <f t="shared" si="12"/>
        <v>0</v>
      </c>
      <c r="N26" s="31">
        <f t="shared" ref="N26" si="14">E26*9</f>
        <v>0</v>
      </c>
      <c r="O26" s="31">
        <f>SUM(H26:N26)</f>
        <v>0</v>
      </c>
      <c r="P26" s="33"/>
      <c r="Q26" s="34"/>
      <c r="R26" s="35"/>
      <c r="S26" s="36"/>
    </row>
    <row r="27" spans="1:19" x14ac:dyDescent="0.3">
      <c r="A27" s="284"/>
      <c r="B27" s="283" t="s">
        <v>167</v>
      </c>
      <c r="C27" s="270">
        <f>SUM(C25:C26)</f>
        <v>0</v>
      </c>
      <c r="D27" s="272" t="e">
        <f>G27/F27</f>
        <v>#DIV/0!</v>
      </c>
      <c r="E27" s="271">
        <f t="shared" ref="E27:O27" si="15">SUM(E25:E26)</f>
        <v>0</v>
      </c>
      <c r="F27" s="270">
        <f t="shared" si="15"/>
        <v>0</v>
      </c>
      <c r="G27" s="271">
        <f t="shared" si="15"/>
        <v>0</v>
      </c>
      <c r="H27" s="90">
        <f t="shared" si="15"/>
        <v>0</v>
      </c>
      <c r="I27" s="90">
        <f t="shared" si="15"/>
        <v>0</v>
      </c>
      <c r="J27" s="90">
        <f t="shared" si="15"/>
        <v>0</v>
      </c>
      <c r="K27" s="90">
        <f t="shared" si="15"/>
        <v>0</v>
      </c>
      <c r="L27" s="90">
        <f t="shared" si="15"/>
        <v>0</v>
      </c>
      <c r="M27" s="90">
        <f t="shared" si="15"/>
        <v>0</v>
      </c>
      <c r="N27" s="90">
        <f>SUM(N25:N26)</f>
        <v>0</v>
      </c>
      <c r="O27" s="90">
        <f t="shared" si="15"/>
        <v>0</v>
      </c>
      <c r="P27" s="33"/>
      <c r="Q27" s="34"/>
      <c r="R27" s="35"/>
      <c r="S27" s="36"/>
    </row>
    <row r="28" spans="1:19" x14ac:dyDescent="0.3">
      <c r="A28" s="284"/>
      <c r="B28" s="283"/>
      <c r="C28" s="270"/>
      <c r="D28" s="271"/>
      <c r="E28" s="271"/>
      <c r="F28" s="270"/>
      <c r="G28" s="271"/>
      <c r="H28" s="90"/>
      <c r="I28" s="90"/>
      <c r="J28" s="90"/>
      <c r="K28" s="90"/>
      <c r="L28" s="90"/>
      <c r="M28" s="90"/>
      <c r="N28" s="90"/>
      <c r="O28" s="90"/>
      <c r="P28" s="33"/>
      <c r="Q28" s="34"/>
      <c r="R28" s="35"/>
      <c r="S28" s="36"/>
    </row>
    <row r="29" spans="1:19" x14ac:dyDescent="0.3">
      <c r="A29" s="282">
        <v>5</v>
      </c>
      <c r="B29" s="283" t="s">
        <v>940</v>
      </c>
      <c r="C29" s="267"/>
      <c r="D29" s="269"/>
      <c r="E29" s="268"/>
      <c r="F29" s="267"/>
      <c r="G29" s="268"/>
      <c r="H29" s="31"/>
      <c r="I29" s="31"/>
      <c r="J29" s="31"/>
      <c r="K29" s="31"/>
      <c r="L29" s="31"/>
      <c r="M29" s="31"/>
      <c r="N29" s="31"/>
      <c r="O29" s="31"/>
      <c r="P29" s="33"/>
      <c r="Q29" s="34"/>
      <c r="R29" s="35"/>
      <c r="S29" s="36"/>
    </row>
    <row r="30" spans="1:19" x14ac:dyDescent="0.3">
      <c r="A30" s="284">
        <v>5.0999999999999996</v>
      </c>
      <c r="B30" s="285" t="s">
        <v>169</v>
      </c>
      <c r="C30" s="267">
        <f>F30/12</f>
        <v>0</v>
      </c>
      <c r="D30" s="269" t="e">
        <f>G30/F30</f>
        <v>#DIV/0!</v>
      </c>
      <c r="E30" s="268">
        <f>G30/12</f>
        <v>0</v>
      </c>
      <c r="F30" s="267">
        <f>'9. Infrastructure Staff Loading'!R104</f>
        <v>0</v>
      </c>
      <c r="G30" s="290">
        <f>'9. Infrastructure Staff Loading'!S104</f>
        <v>0</v>
      </c>
      <c r="H30" s="31">
        <f>E30*3</f>
        <v>0</v>
      </c>
      <c r="I30" s="31">
        <f>$G30</f>
        <v>0</v>
      </c>
      <c r="J30" s="31">
        <f t="shared" ref="J30:M31" si="16">$G30</f>
        <v>0</v>
      </c>
      <c r="K30" s="31">
        <f t="shared" si="16"/>
        <v>0</v>
      </c>
      <c r="L30" s="31">
        <f t="shared" si="16"/>
        <v>0</v>
      </c>
      <c r="M30" s="31">
        <f t="shared" si="16"/>
        <v>0</v>
      </c>
      <c r="N30" s="31">
        <f>E30*9</f>
        <v>0</v>
      </c>
      <c r="O30" s="31">
        <f>SUM(H30:N30)</f>
        <v>0</v>
      </c>
      <c r="P30" s="33"/>
      <c r="Q30" s="34"/>
      <c r="R30" s="35"/>
      <c r="S30" s="36"/>
    </row>
    <row r="31" spans="1:19" s="6" customFormat="1" ht="13.5" x14ac:dyDescent="0.25">
      <c r="A31" s="284">
        <v>5.2</v>
      </c>
      <c r="B31" s="288" t="s">
        <v>168</v>
      </c>
      <c r="C31" s="267">
        <f>F31/12</f>
        <v>0</v>
      </c>
      <c r="D31" s="269" t="e">
        <f>G31/F31</f>
        <v>#DIV/0!</v>
      </c>
      <c r="E31" s="268">
        <f>G31/12</f>
        <v>0</v>
      </c>
      <c r="F31" s="267">
        <f>'9. Infrastructure Staff Loading'!R111</f>
        <v>0</v>
      </c>
      <c r="G31" s="289">
        <f>'9. Infrastructure Staff Loading'!S111</f>
        <v>0</v>
      </c>
      <c r="H31" s="31">
        <f t="shared" ref="H31" si="17">E31*3</f>
        <v>0</v>
      </c>
      <c r="I31" s="31">
        <f>$G31</f>
        <v>0</v>
      </c>
      <c r="J31" s="31">
        <f t="shared" si="16"/>
        <v>0</v>
      </c>
      <c r="K31" s="31">
        <f t="shared" si="16"/>
        <v>0</v>
      </c>
      <c r="L31" s="31">
        <f t="shared" si="16"/>
        <v>0</v>
      </c>
      <c r="M31" s="31">
        <f t="shared" si="16"/>
        <v>0</v>
      </c>
      <c r="N31" s="31">
        <f t="shared" ref="N31" si="18">E31*9</f>
        <v>0</v>
      </c>
      <c r="O31" s="31">
        <f>SUM(H31:N31)</f>
        <v>0</v>
      </c>
      <c r="P31" s="291"/>
      <c r="Q31" s="292"/>
      <c r="R31" s="293"/>
      <c r="S31" s="8"/>
    </row>
    <row r="32" spans="1:19" x14ac:dyDescent="0.3">
      <c r="A32" s="284"/>
      <c r="B32" s="283" t="s">
        <v>941</v>
      </c>
      <c r="C32" s="270">
        <f>SUM(C30:C31)</f>
        <v>0</v>
      </c>
      <c r="D32" s="272" t="e">
        <f>G32/F32</f>
        <v>#DIV/0!</v>
      </c>
      <c r="E32" s="271">
        <f t="shared" ref="E32:O32" si="19">SUM(E30:E31)</f>
        <v>0</v>
      </c>
      <c r="F32" s="270">
        <f t="shared" si="19"/>
        <v>0</v>
      </c>
      <c r="G32" s="271">
        <f t="shared" si="19"/>
        <v>0</v>
      </c>
      <c r="H32" s="90">
        <f t="shared" si="19"/>
        <v>0</v>
      </c>
      <c r="I32" s="90">
        <f t="shared" si="19"/>
        <v>0</v>
      </c>
      <c r="J32" s="90">
        <f t="shared" si="19"/>
        <v>0</v>
      </c>
      <c r="K32" s="90">
        <f t="shared" si="19"/>
        <v>0</v>
      </c>
      <c r="L32" s="90">
        <f t="shared" si="19"/>
        <v>0</v>
      </c>
      <c r="M32" s="90">
        <f t="shared" si="19"/>
        <v>0</v>
      </c>
      <c r="N32" s="90">
        <f>SUM(N30:N31)</f>
        <v>0</v>
      </c>
      <c r="O32" s="90">
        <f t="shared" si="19"/>
        <v>0</v>
      </c>
      <c r="P32" s="33"/>
      <c r="Q32" s="34"/>
      <c r="R32" s="35"/>
      <c r="S32" s="36"/>
    </row>
    <row r="33" spans="1:19" x14ac:dyDescent="0.3">
      <c r="A33" s="284"/>
      <c r="B33" s="283"/>
      <c r="C33" s="270"/>
      <c r="D33" s="271"/>
      <c r="E33" s="271"/>
      <c r="F33" s="270"/>
      <c r="G33" s="271"/>
      <c r="H33" s="90"/>
      <c r="I33" s="90"/>
      <c r="J33" s="90"/>
      <c r="K33" s="90"/>
      <c r="L33" s="90"/>
      <c r="M33" s="90"/>
      <c r="N33" s="90"/>
      <c r="O33" s="90"/>
      <c r="P33" s="33"/>
      <c r="Q33" s="34"/>
      <c r="R33" s="35"/>
      <c r="S33" s="36"/>
    </row>
    <row r="34" spans="1:19" x14ac:dyDescent="0.3">
      <c r="A34" s="282">
        <v>6</v>
      </c>
      <c r="B34" s="283" t="s">
        <v>172</v>
      </c>
      <c r="C34" s="267"/>
      <c r="D34" s="269"/>
      <c r="E34" s="268"/>
      <c r="F34" s="267"/>
      <c r="G34" s="268"/>
      <c r="H34" s="31"/>
      <c r="I34" s="31"/>
      <c r="J34" s="31"/>
      <c r="K34" s="31"/>
      <c r="L34" s="31"/>
      <c r="M34" s="31"/>
      <c r="N34" s="31"/>
      <c r="O34" s="31"/>
      <c r="P34" s="33"/>
      <c r="Q34" s="34"/>
      <c r="R34" s="35"/>
      <c r="S34" s="36"/>
    </row>
    <row r="35" spans="1:19" x14ac:dyDescent="0.3">
      <c r="A35" s="284">
        <v>6.1</v>
      </c>
      <c r="B35" s="285" t="s">
        <v>173</v>
      </c>
      <c r="C35" s="267">
        <f t="shared" ref="C35:C39" si="20">F35/12</f>
        <v>0</v>
      </c>
      <c r="D35" s="269" t="e">
        <f t="shared" ref="D35:D40" si="21">G35/F35</f>
        <v>#DIV/0!</v>
      </c>
      <c r="E35" s="268">
        <f t="shared" ref="E35:E39" si="22">G35/12</f>
        <v>0</v>
      </c>
      <c r="F35" s="267">
        <f>'9. Infrastructure Staff Loading'!R121</f>
        <v>0</v>
      </c>
      <c r="G35" s="290">
        <f>'9. Infrastructure Staff Loading'!S121</f>
        <v>0</v>
      </c>
      <c r="H35" s="31">
        <f>E35*3</f>
        <v>0</v>
      </c>
      <c r="I35" s="31">
        <f t="shared" ref="I35:I39" si="23">$G35</f>
        <v>0</v>
      </c>
      <c r="J35" s="31">
        <f t="shared" ref="J35:M39" si="24">$G35</f>
        <v>0</v>
      </c>
      <c r="K35" s="31">
        <f t="shared" si="24"/>
        <v>0</v>
      </c>
      <c r="L35" s="31">
        <f t="shared" si="24"/>
        <v>0</v>
      </c>
      <c r="M35" s="31">
        <f t="shared" si="24"/>
        <v>0</v>
      </c>
      <c r="N35" s="31">
        <f>E35*9</f>
        <v>0</v>
      </c>
      <c r="O35" s="31">
        <f t="shared" ref="O35:O39" si="25">SUM(H35:N35)</f>
        <v>0</v>
      </c>
      <c r="P35" s="33"/>
      <c r="Q35" s="34"/>
      <c r="R35" s="35"/>
      <c r="S35" s="36"/>
    </row>
    <row r="36" spans="1:19" s="6" customFormat="1" ht="13.5" x14ac:dyDescent="0.25">
      <c r="A36" s="284">
        <v>6.2</v>
      </c>
      <c r="B36" s="288" t="s">
        <v>175</v>
      </c>
      <c r="C36" s="267">
        <f t="shared" si="20"/>
        <v>0</v>
      </c>
      <c r="D36" s="269" t="e">
        <f t="shared" si="21"/>
        <v>#DIV/0!</v>
      </c>
      <c r="E36" s="268">
        <f t="shared" si="22"/>
        <v>0</v>
      </c>
      <c r="F36" s="267">
        <f>'9. Infrastructure Staff Loading'!R128</f>
        <v>0</v>
      </c>
      <c r="G36" s="290">
        <f>'9. Infrastructure Staff Loading'!S128</f>
        <v>0</v>
      </c>
      <c r="H36" s="31">
        <f t="shared" ref="H36:H39" si="26">E36*3</f>
        <v>0</v>
      </c>
      <c r="I36" s="31">
        <f t="shared" si="23"/>
        <v>0</v>
      </c>
      <c r="J36" s="31">
        <f t="shared" si="24"/>
        <v>0</v>
      </c>
      <c r="K36" s="31">
        <f t="shared" si="24"/>
        <v>0</v>
      </c>
      <c r="L36" s="31">
        <f t="shared" si="24"/>
        <v>0</v>
      </c>
      <c r="M36" s="31">
        <f t="shared" si="24"/>
        <v>0</v>
      </c>
      <c r="N36" s="31">
        <f t="shared" ref="N36:N39" si="27">E36*9</f>
        <v>0</v>
      </c>
      <c r="O36" s="31">
        <f t="shared" si="25"/>
        <v>0</v>
      </c>
      <c r="P36" s="291"/>
      <c r="Q36" s="292"/>
      <c r="R36" s="293"/>
      <c r="S36" s="8"/>
    </row>
    <row r="37" spans="1:19" s="6" customFormat="1" ht="13.5" x14ac:dyDescent="0.25">
      <c r="A37" s="284">
        <v>6.3</v>
      </c>
      <c r="B37" s="288" t="s">
        <v>177</v>
      </c>
      <c r="C37" s="267">
        <f t="shared" si="20"/>
        <v>0</v>
      </c>
      <c r="D37" s="269" t="e">
        <f t="shared" si="21"/>
        <v>#DIV/0!</v>
      </c>
      <c r="E37" s="268">
        <f t="shared" si="22"/>
        <v>0</v>
      </c>
      <c r="F37" s="267">
        <f>'9. Infrastructure Staff Loading'!R135</f>
        <v>0</v>
      </c>
      <c r="G37" s="290">
        <f>'9. Infrastructure Staff Loading'!S135</f>
        <v>0</v>
      </c>
      <c r="H37" s="31">
        <f t="shared" si="26"/>
        <v>0</v>
      </c>
      <c r="I37" s="31">
        <f t="shared" si="23"/>
        <v>0</v>
      </c>
      <c r="J37" s="31">
        <f t="shared" si="24"/>
        <v>0</v>
      </c>
      <c r="K37" s="31">
        <f t="shared" si="24"/>
        <v>0</v>
      </c>
      <c r="L37" s="31">
        <f t="shared" si="24"/>
        <v>0</v>
      </c>
      <c r="M37" s="31">
        <f t="shared" si="24"/>
        <v>0</v>
      </c>
      <c r="N37" s="31">
        <f t="shared" si="27"/>
        <v>0</v>
      </c>
      <c r="O37" s="31">
        <f t="shared" si="25"/>
        <v>0</v>
      </c>
      <c r="P37" s="291"/>
      <c r="Q37" s="292"/>
      <c r="R37" s="293"/>
      <c r="S37" s="8"/>
    </row>
    <row r="38" spans="1:19" s="6" customFormat="1" ht="13.5" x14ac:dyDescent="0.25">
      <c r="A38" s="284">
        <v>6.4</v>
      </c>
      <c r="B38" s="288" t="s">
        <v>179</v>
      </c>
      <c r="C38" s="267">
        <f t="shared" si="20"/>
        <v>0</v>
      </c>
      <c r="D38" s="269" t="e">
        <f t="shared" si="21"/>
        <v>#DIV/0!</v>
      </c>
      <c r="E38" s="268">
        <f t="shared" si="22"/>
        <v>0</v>
      </c>
      <c r="F38" s="267">
        <f>'9. Infrastructure Staff Loading'!R142</f>
        <v>0</v>
      </c>
      <c r="G38" s="290">
        <f>'9. Infrastructure Staff Loading'!S142</f>
        <v>0</v>
      </c>
      <c r="H38" s="31">
        <f t="shared" si="26"/>
        <v>0</v>
      </c>
      <c r="I38" s="31">
        <f t="shared" si="23"/>
        <v>0</v>
      </c>
      <c r="J38" s="31">
        <f t="shared" si="24"/>
        <v>0</v>
      </c>
      <c r="K38" s="31">
        <f t="shared" si="24"/>
        <v>0</v>
      </c>
      <c r="L38" s="31">
        <f t="shared" si="24"/>
        <v>0</v>
      </c>
      <c r="M38" s="31">
        <f t="shared" si="24"/>
        <v>0</v>
      </c>
      <c r="N38" s="31">
        <f t="shared" si="27"/>
        <v>0</v>
      </c>
      <c r="O38" s="31">
        <f t="shared" si="25"/>
        <v>0</v>
      </c>
      <c r="P38" s="291"/>
      <c r="Q38" s="292"/>
      <c r="R38" s="293"/>
      <c r="S38" s="8"/>
    </row>
    <row r="39" spans="1:19" s="6" customFormat="1" ht="13.5" x14ac:dyDescent="0.25">
      <c r="A39" s="284">
        <v>6.5</v>
      </c>
      <c r="B39" s="288" t="s">
        <v>181</v>
      </c>
      <c r="C39" s="267">
        <f t="shared" si="20"/>
        <v>0</v>
      </c>
      <c r="D39" s="269" t="e">
        <f t="shared" si="21"/>
        <v>#DIV/0!</v>
      </c>
      <c r="E39" s="268">
        <f t="shared" si="22"/>
        <v>0</v>
      </c>
      <c r="F39" s="267">
        <f>'9. Infrastructure Staff Loading'!R149</f>
        <v>0</v>
      </c>
      <c r="G39" s="290">
        <f>'9. Infrastructure Staff Loading'!S149</f>
        <v>0</v>
      </c>
      <c r="H39" s="31">
        <f t="shared" si="26"/>
        <v>0</v>
      </c>
      <c r="I39" s="31">
        <f t="shared" si="23"/>
        <v>0</v>
      </c>
      <c r="J39" s="31">
        <f t="shared" si="24"/>
        <v>0</v>
      </c>
      <c r="K39" s="31">
        <f t="shared" si="24"/>
        <v>0</v>
      </c>
      <c r="L39" s="31">
        <f t="shared" si="24"/>
        <v>0</v>
      </c>
      <c r="M39" s="31">
        <f t="shared" si="24"/>
        <v>0</v>
      </c>
      <c r="N39" s="31">
        <f t="shared" si="27"/>
        <v>0</v>
      </c>
      <c r="O39" s="31">
        <f t="shared" si="25"/>
        <v>0</v>
      </c>
      <c r="P39" s="291"/>
      <c r="Q39" s="292"/>
      <c r="R39" s="293"/>
      <c r="S39" s="8"/>
    </row>
    <row r="40" spans="1:19" x14ac:dyDescent="0.3">
      <c r="A40" s="284"/>
      <c r="B40" s="283" t="s">
        <v>183</v>
      </c>
      <c r="C40" s="270">
        <f>SUM(C35:C39)</f>
        <v>0</v>
      </c>
      <c r="D40" s="272" t="e">
        <f t="shared" si="21"/>
        <v>#DIV/0!</v>
      </c>
      <c r="E40" s="271">
        <f t="shared" ref="E40:O40" si="28">SUM(E35:E39)</f>
        <v>0</v>
      </c>
      <c r="F40" s="270">
        <f t="shared" si="28"/>
        <v>0</v>
      </c>
      <c r="G40" s="271">
        <f t="shared" si="28"/>
        <v>0</v>
      </c>
      <c r="H40" s="90">
        <f t="shared" si="28"/>
        <v>0</v>
      </c>
      <c r="I40" s="90">
        <f t="shared" si="28"/>
        <v>0</v>
      </c>
      <c r="J40" s="90">
        <f t="shared" si="28"/>
        <v>0</v>
      </c>
      <c r="K40" s="90">
        <f t="shared" si="28"/>
        <v>0</v>
      </c>
      <c r="L40" s="90">
        <f t="shared" si="28"/>
        <v>0</v>
      </c>
      <c r="M40" s="90">
        <f t="shared" si="28"/>
        <v>0</v>
      </c>
      <c r="N40" s="90">
        <f t="shared" si="28"/>
        <v>0</v>
      </c>
      <c r="O40" s="90">
        <f t="shared" si="28"/>
        <v>0</v>
      </c>
      <c r="P40" s="33"/>
      <c r="Q40" s="34"/>
      <c r="R40" s="35"/>
      <c r="S40" s="36"/>
    </row>
    <row r="41" spans="1:19" x14ac:dyDescent="0.3">
      <c r="A41" s="284"/>
      <c r="B41" s="283"/>
      <c r="C41" s="270"/>
      <c r="D41" s="272"/>
      <c r="E41" s="271"/>
      <c r="F41" s="270"/>
      <c r="G41" s="271"/>
      <c r="H41" s="90"/>
      <c r="I41" s="90"/>
      <c r="J41" s="90"/>
      <c r="K41" s="90"/>
      <c r="L41" s="90"/>
      <c r="M41" s="90"/>
      <c r="N41" s="90"/>
      <c r="O41" s="90"/>
      <c r="P41" s="33"/>
      <c r="Q41" s="34"/>
      <c r="R41" s="35"/>
      <c r="S41" s="36"/>
    </row>
    <row r="42" spans="1:19" x14ac:dyDescent="0.3">
      <c r="A42" s="282">
        <v>7</v>
      </c>
      <c r="B42" s="283" t="s">
        <v>184</v>
      </c>
      <c r="C42" s="267"/>
      <c r="D42" s="269"/>
      <c r="E42" s="268"/>
      <c r="F42" s="267"/>
      <c r="G42" s="268"/>
      <c r="H42" s="31"/>
      <c r="I42" s="31"/>
      <c r="J42" s="31"/>
      <c r="K42" s="31"/>
      <c r="L42" s="31"/>
      <c r="M42" s="31"/>
      <c r="N42" s="31"/>
      <c r="O42" s="31"/>
      <c r="P42" s="33"/>
      <c r="Q42" s="34"/>
      <c r="R42" s="35"/>
      <c r="S42" s="36"/>
    </row>
    <row r="43" spans="1:19" x14ac:dyDescent="0.3">
      <c r="A43" s="284">
        <v>7.1</v>
      </c>
      <c r="B43" s="288" t="s">
        <v>185</v>
      </c>
      <c r="C43" s="267">
        <f>F43/12</f>
        <v>0</v>
      </c>
      <c r="D43" s="269" t="e">
        <f>G43/F43</f>
        <v>#DIV/0!</v>
      </c>
      <c r="E43" s="268">
        <f>G43/12</f>
        <v>0</v>
      </c>
      <c r="F43" s="267">
        <f>'9. Infrastructure Staff Loading'!R159</f>
        <v>0</v>
      </c>
      <c r="G43" s="289">
        <f>'9. Infrastructure Staff Loading'!S159</f>
        <v>0</v>
      </c>
      <c r="H43" s="31">
        <f>E43*3</f>
        <v>0</v>
      </c>
      <c r="I43" s="31">
        <f>$G43</f>
        <v>0</v>
      </c>
      <c r="J43" s="31">
        <f t="shared" ref="J43:M46" si="29">$G43</f>
        <v>0</v>
      </c>
      <c r="K43" s="31">
        <f t="shared" si="29"/>
        <v>0</v>
      </c>
      <c r="L43" s="31">
        <f t="shared" si="29"/>
        <v>0</v>
      </c>
      <c r="M43" s="31">
        <f t="shared" si="29"/>
        <v>0</v>
      </c>
      <c r="N43" s="31">
        <f>E43*9</f>
        <v>0</v>
      </c>
      <c r="O43" s="31">
        <f>SUM(H43:N43)</f>
        <v>0</v>
      </c>
      <c r="P43" s="33"/>
      <c r="Q43" s="34"/>
      <c r="R43" s="35"/>
      <c r="S43" s="36"/>
    </row>
    <row r="44" spans="1:19" x14ac:dyDescent="0.3">
      <c r="A44" s="284">
        <v>7.2</v>
      </c>
      <c r="B44" s="288" t="s">
        <v>187</v>
      </c>
      <c r="C44" s="267">
        <f>F44/12</f>
        <v>0</v>
      </c>
      <c r="D44" s="269" t="e">
        <f>G44/F44</f>
        <v>#DIV/0!</v>
      </c>
      <c r="E44" s="268">
        <f>G44/12</f>
        <v>0</v>
      </c>
      <c r="F44" s="267">
        <f>'9. Infrastructure Staff Loading'!R166</f>
        <v>0</v>
      </c>
      <c r="G44" s="289">
        <f>'9. Infrastructure Staff Loading'!S166</f>
        <v>0</v>
      </c>
      <c r="H44" s="31">
        <f t="shared" ref="H44:H46" si="30">E44*3</f>
        <v>0</v>
      </c>
      <c r="I44" s="31">
        <f>$G44</f>
        <v>0</v>
      </c>
      <c r="J44" s="31">
        <f t="shared" si="29"/>
        <v>0</v>
      </c>
      <c r="K44" s="31">
        <f t="shared" si="29"/>
        <v>0</v>
      </c>
      <c r="L44" s="31">
        <f t="shared" si="29"/>
        <v>0</v>
      </c>
      <c r="M44" s="31">
        <f t="shared" si="29"/>
        <v>0</v>
      </c>
      <c r="N44" s="31">
        <f t="shared" ref="N44:N46" si="31">E44*9</f>
        <v>0</v>
      </c>
      <c r="O44" s="31">
        <f>SUM(H44:N44)</f>
        <v>0</v>
      </c>
      <c r="P44" s="33"/>
      <c r="Q44" s="34"/>
      <c r="R44" s="35"/>
      <c r="S44" s="36"/>
    </row>
    <row r="45" spans="1:19" x14ac:dyDescent="0.3">
      <c r="A45" s="284">
        <v>7.3</v>
      </c>
      <c r="B45" s="288" t="s">
        <v>189</v>
      </c>
      <c r="C45" s="267">
        <f>F45/12</f>
        <v>0</v>
      </c>
      <c r="D45" s="269" t="e">
        <f>G45/F45</f>
        <v>#DIV/0!</v>
      </c>
      <c r="E45" s="268">
        <f>G45/12</f>
        <v>0</v>
      </c>
      <c r="F45" s="267">
        <f>'9. Infrastructure Staff Loading'!R173</f>
        <v>0</v>
      </c>
      <c r="G45" s="289">
        <f>'9. Infrastructure Staff Loading'!S173</f>
        <v>0</v>
      </c>
      <c r="H45" s="31">
        <f t="shared" si="30"/>
        <v>0</v>
      </c>
      <c r="I45" s="31">
        <f>$G45</f>
        <v>0</v>
      </c>
      <c r="J45" s="31">
        <f t="shared" si="29"/>
        <v>0</v>
      </c>
      <c r="K45" s="31">
        <f t="shared" si="29"/>
        <v>0</v>
      </c>
      <c r="L45" s="31">
        <f t="shared" si="29"/>
        <v>0</v>
      </c>
      <c r="M45" s="31">
        <f t="shared" si="29"/>
        <v>0</v>
      </c>
      <c r="N45" s="31">
        <f t="shared" si="31"/>
        <v>0</v>
      </c>
      <c r="O45" s="31">
        <f>SUM(H45:N45)</f>
        <v>0</v>
      </c>
      <c r="P45" s="33"/>
      <c r="Q45" s="34"/>
      <c r="R45" s="35"/>
      <c r="S45" s="36"/>
    </row>
    <row r="46" spans="1:19" x14ac:dyDescent="0.3">
      <c r="A46" s="284">
        <v>7.4</v>
      </c>
      <c r="B46" s="288" t="s">
        <v>191</v>
      </c>
      <c r="C46" s="267">
        <f>F46/12</f>
        <v>0</v>
      </c>
      <c r="D46" s="269" t="e">
        <f>G46/F46</f>
        <v>#DIV/0!</v>
      </c>
      <c r="E46" s="268">
        <f>G46/12</f>
        <v>0</v>
      </c>
      <c r="F46" s="267">
        <f>'9. Infrastructure Staff Loading'!R180</f>
        <v>0</v>
      </c>
      <c r="G46" s="289">
        <f>'9. Infrastructure Staff Loading'!S180</f>
        <v>0</v>
      </c>
      <c r="H46" s="31">
        <f t="shared" si="30"/>
        <v>0</v>
      </c>
      <c r="I46" s="31">
        <f>$G46</f>
        <v>0</v>
      </c>
      <c r="J46" s="31">
        <f t="shared" si="29"/>
        <v>0</v>
      </c>
      <c r="K46" s="31">
        <f t="shared" si="29"/>
        <v>0</v>
      </c>
      <c r="L46" s="31">
        <f t="shared" si="29"/>
        <v>0</v>
      </c>
      <c r="M46" s="31">
        <f t="shared" si="29"/>
        <v>0</v>
      </c>
      <c r="N46" s="31">
        <f t="shared" si="31"/>
        <v>0</v>
      </c>
      <c r="O46" s="31">
        <f>SUM(H46:N46)</f>
        <v>0</v>
      </c>
      <c r="P46" s="33"/>
      <c r="Q46" s="34"/>
      <c r="R46" s="35"/>
      <c r="S46" s="36"/>
    </row>
    <row r="47" spans="1:19" x14ac:dyDescent="0.3">
      <c r="A47" s="284"/>
      <c r="B47" s="283" t="s">
        <v>193</v>
      </c>
      <c r="C47" s="270">
        <f>SUM(C43:C46)</f>
        <v>0</v>
      </c>
      <c r="D47" s="272" t="e">
        <f>G47/F47</f>
        <v>#DIV/0!</v>
      </c>
      <c r="E47" s="271">
        <f t="shared" ref="E47" si="32">SUM(E43:E46)</f>
        <v>0</v>
      </c>
      <c r="F47" s="270">
        <f>SUM(F43:F46)</f>
        <v>0</v>
      </c>
      <c r="G47" s="271">
        <f t="shared" ref="G47:M47" si="33">SUM(G43:G46)</f>
        <v>0</v>
      </c>
      <c r="H47" s="90">
        <f t="shared" si="33"/>
        <v>0</v>
      </c>
      <c r="I47" s="90">
        <f t="shared" si="33"/>
        <v>0</v>
      </c>
      <c r="J47" s="90">
        <f t="shared" si="33"/>
        <v>0</v>
      </c>
      <c r="K47" s="90">
        <f t="shared" si="33"/>
        <v>0</v>
      </c>
      <c r="L47" s="90">
        <f t="shared" si="33"/>
        <v>0</v>
      </c>
      <c r="M47" s="90">
        <f t="shared" si="33"/>
        <v>0</v>
      </c>
      <c r="N47" s="90">
        <f>SUM(N43:N46)</f>
        <v>0</v>
      </c>
      <c r="O47" s="90">
        <f t="shared" ref="O47" si="34">SUM(O43:O46)</f>
        <v>0</v>
      </c>
      <c r="P47" s="33"/>
      <c r="Q47" s="34"/>
      <c r="R47" s="35"/>
      <c r="S47" s="36"/>
    </row>
    <row r="48" spans="1:19" ht="9.9499999999999993" customHeight="1" x14ac:dyDescent="0.3">
      <c r="A48" s="91"/>
      <c r="B48" s="92"/>
      <c r="C48" s="133"/>
      <c r="D48" s="95"/>
      <c r="E48" s="95"/>
      <c r="F48" s="133"/>
      <c r="G48" s="95"/>
      <c r="H48" s="167"/>
      <c r="I48" s="167"/>
      <c r="J48" s="167"/>
      <c r="K48" s="167"/>
      <c r="L48" s="167"/>
      <c r="M48" s="167"/>
      <c r="N48" s="167"/>
      <c r="O48" s="167"/>
    </row>
    <row r="49" spans="1:238" s="43" customFormat="1" ht="16.5" x14ac:dyDescent="0.3">
      <c r="A49" s="40"/>
      <c r="B49" s="41" t="s">
        <v>942</v>
      </c>
      <c r="C49" s="310">
        <f>SUM(C10,C15,C22,C40,C27,C32,C47)</f>
        <v>0</v>
      </c>
      <c r="D49" s="272" t="e">
        <f>G49/F49</f>
        <v>#DIV/0!</v>
      </c>
      <c r="E49" s="168">
        <f>SUM(E10,E15,E22,E40,E27,E32,E47)</f>
        <v>0</v>
      </c>
      <c r="F49" s="310">
        <f>SUM(F10,F15,F22,F40,F27,F32,F47)</f>
        <v>0</v>
      </c>
      <c r="G49" s="168">
        <f>SUM(G10,G15,G22,G40,G27,G32,G47)</f>
        <v>0</v>
      </c>
      <c r="H49" s="168">
        <f t="shared" ref="H49:O49" si="35">SUM(H10,H15,H22,H40,H27,H32,H47)</f>
        <v>0</v>
      </c>
      <c r="I49" s="168">
        <f t="shared" si="35"/>
        <v>0</v>
      </c>
      <c r="J49" s="168">
        <f t="shared" si="35"/>
        <v>0</v>
      </c>
      <c r="K49" s="168">
        <f t="shared" si="35"/>
        <v>0</v>
      </c>
      <c r="L49" s="168">
        <f t="shared" si="35"/>
        <v>0</v>
      </c>
      <c r="M49" s="168">
        <f t="shared" si="35"/>
        <v>0</v>
      </c>
      <c r="N49" s="168">
        <f t="shared" si="35"/>
        <v>0</v>
      </c>
      <c r="O49" s="168">
        <f t="shared" si="35"/>
        <v>0</v>
      </c>
    </row>
    <row r="50" spans="1:238" ht="22.5" customHeight="1" x14ac:dyDescent="0.3">
      <c r="A50" s="45"/>
      <c r="B50" s="46"/>
      <c r="C50" s="48"/>
      <c r="D50" s="48"/>
      <c r="E50" s="48"/>
      <c r="F50" s="311"/>
      <c r="G50" s="48"/>
      <c r="H50" s="49"/>
      <c r="I50" s="6"/>
      <c r="J50" s="50"/>
      <c r="K50" s="50"/>
      <c r="L50" s="50"/>
      <c r="M50" s="50"/>
      <c r="N50" s="50"/>
      <c r="O50" s="51"/>
    </row>
    <row r="51" spans="1:238" x14ac:dyDescent="0.3">
      <c r="A51" s="55"/>
      <c r="B51" s="56"/>
      <c r="C51" s="57"/>
      <c r="D51" s="57"/>
      <c r="E51" s="57"/>
      <c r="F51" s="312"/>
      <c r="G51" s="57"/>
      <c r="H51" s="53"/>
      <c r="I51" s="58"/>
      <c r="J51" s="50"/>
      <c r="K51" s="50"/>
      <c r="L51" s="50"/>
      <c r="M51" s="50"/>
      <c r="N51" s="50"/>
      <c r="O51" s="59"/>
      <c r="P51" s="60"/>
      <c r="Q51" s="17"/>
      <c r="R51" s="17"/>
      <c r="S51" s="58"/>
      <c r="T51" s="50"/>
      <c r="U51" s="50"/>
      <c r="V51" s="50"/>
      <c r="W51" s="50"/>
      <c r="X51" s="50"/>
      <c r="Y51" s="50"/>
      <c r="Z51" s="59"/>
      <c r="AA51" s="60"/>
      <c r="AB51" s="17"/>
      <c r="AC51" s="17"/>
      <c r="AD51" s="58"/>
      <c r="AE51" s="50"/>
      <c r="AF51" s="50"/>
      <c r="AG51" s="50"/>
      <c r="AH51" s="50"/>
      <c r="AI51" s="50"/>
      <c r="AJ51" s="50"/>
      <c r="AK51" s="59"/>
      <c r="AL51" s="60"/>
      <c r="AM51" s="17"/>
      <c r="AN51" s="17"/>
      <c r="AO51" s="58"/>
      <c r="AP51" s="50"/>
      <c r="AQ51" s="50"/>
      <c r="AR51" s="50"/>
      <c r="AS51" s="50"/>
      <c r="AT51" s="50"/>
      <c r="AU51" s="50"/>
      <c r="AV51" s="59"/>
      <c r="AW51" s="60"/>
      <c r="AX51" s="17"/>
      <c r="AY51" s="17"/>
      <c r="AZ51" s="58"/>
      <c r="BA51" s="50"/>
      <c r="BB51" s="50"/>
      <c r="BC51" s="50"/>
      <c r="BD51" s="50"/>
      <c r="BE51" s="50"/>
      <c r="BF51" s="50"/>
      <c r="BG51" s="59"/>
      <c r="BH51" s="60"/>
      <c r="BI51" s="17"/>
      <c r="BJ51" s="17"/>
      <c r="BK51" s="58"/>
      <c r="BL51" s="50"/>
      <c r="BM51" s="50"/>
      <c r="BN51" s="50"/>
      <c r="BO51" s="50"/>
      <c r="BP51" s="50"/>
      <c r="BQ51" s="50"/>
      <c r="BR51" s="59"/>
      <c r="BS51" s="60"/>
      <c r="BT51" s="17"/>
      <c r="BU51" s="17"/>
      <c r="BV51" s="58"/>
      <c r="BW51" s="50"/>
      <c r="BX51" s="50"/>
      <c r="BY51" s="50"/>
      <c r="BZ51" s="50"/>
      <c r="CA51" s="50"/>
      <c r="CB51" s="50"/>
      <c r="CC51" s="59"/>
      <c r="CD51" s="60"/>
      <c r="CE51" s="17"/>
      <c r="CF51" s="17"/>
      <c r="CG51" s="58"/>
      <c r="CH51" s="50"/>
      <c r="CI51" s="50"/>
      <c r="CJ51" s="50"/>
      <c r="CK51" s="50"/>
      <c r="CL51" s="50"/>
      <c r="CM51" s="50"/>
      <c r="CN51" s="59"/>
      <c r="CO51" s="60"/>
      <c r="CP51" s="17"/>
      <c r="CQ51" s="17"/>
      <c r="CR51" s="58"/>
      <c r="CS51" s="50"/>
      <c r="CT51" s="50"/>
      <c r="CU51" s="50"/>
      <c r="CV51" s="50"/>
      <c r="CW51" s="50"/>
      <c r="CX51" s="50"/>
      <c r="CY51" s="59"/>
      <c r="CZ51" s="60"/>
      <c r="DA51" s="17"/>
      <c r="DB51" s="17"/>
      <c r="DC51" s="58"/>
      <c r="DD51" s="50"/>
      <c r="DE51" s="50"/>
      <c r="DF51" s="50"/>
      <c r="DG51" s="50"/>
      <c r="DH51" s="50"/>
      <c r="DI51" s="50"/>
      <c r="DJ51" s="59"/>
      <c r="DK51" s="60"/>
      <c r="DL51" s="17"/>
      <c r="DM51" s="17"/>
      <c r="DN51" s="58"/>
      <c r="DO51" s="50"/>
      <c r="DP51" s="50"/>
      <c r="DQ51" s="50"/>
      <c r="DR51" s="50"/>
      <c r="DS51" s="50"/>
      <c r="DT51" s="50"/>
      <c r="DU51" s="59"/>
      <c r="DV51" s="60"/>
      <c r="DW51" s="17"/>
      <c r="DX51" s="17"/>
      <c r="DY51" s="58"/>
      <c r="DZ51" s="50"/>
      <c r="EA51" s="50"/>
      <c r="EB51" s="50"/>
      <c r="EC51" s="50"/>
      <c r="ED51" s="50"/>
      <c r="EE51" s="50"/>
      <c r="EF51" s="59"/>
      <c r="EG51" s="60"/>
      <c r="EH51" s="17"/>
      <c r="EI51" s="17"/>
      <c r="EJ51" s="58"/>
      <c r="EK51" s="50"/>
      <c r="EL51" s="50"/>
      <c r="EM51" s="50"/>
      <c r="EN51" s="50"/>
      <c r="EO51" s="50"/>
      <c r="EP51" s="50"/>
      <c r="EQ51" s="59"/>
      <c r="ER51" s="60"/>
      <c r="ES51" s="17"/>
      <c r="ET51" s="17"/>
      <c r="EU51" s="58"/>
      <c r="EV51" s="50"/>
      <c r="EW51" s="50"/>
      <c r="EX51" s="50"/>
      <c r="EY51" s="50"/>
      <c r="EZ51" s="50"/>
      <c r="FA51" s="50"/>
      <c r="FB51" s="59"/>
      <c r="FC51" s="60"/>
      <c r="FD51" s="17"/>
      <c r="FE51" s="17"/>
      <c r="FF51" s="58"/>
      <c r="FG51" s="50"/>
      <c r="FH51" s="50"/>
      <c r="FI51" s="50"/>
      <c r="FJ51" s="50"/>
      <c r="FK51" s="50"/>
      <c r="FL51" s="50"/>
      <c r="FM51" s="59"/>
      <c r="FN51" s="60"/>
      <c r="FO51" s="17"/>
      <c r="FP51" s="17"/>
      <c r="FQ51" s="58"/>
      <c r="FR51" s="50"/>
      <c r="FS51" s="50"/>
      <c r="FT51" s="50"/>
      <c r="FU51" s="50"/>
      <c r="FV51" s="50"/>
      <c r="FW51" s="50"/>
      <c r="FX51" s="59"/>
      <c r="FY51" s="60"/>
      <c r="FZ51" s="17"/>
      <c r="GA51" s="17"/>
      <c r="GB51" s="58"/>
      <c r="GC51" s="50"/>
      <c r="GD51" s="50"/>
      <c r="GE51" s="50"/>
      <c r="GF51" s="50"/>
      <c r="GG51" s="50"/>
      <c r="GH51" s="50"/>
      <c r="GI51" s="59"/>
      <c r="GJ51" s="60"/>
      <c r="GK51" s="17"/>
      <c r="GL51" s="17"/>
      <c r="GM51" s="58"/>
      <c r="GN51" s="50"/>
      <c r="GO51" s="50"/>
      <c r="GP51" s="50"/>
      <c r="GQ51" s="50"/>
      <c r="GR51" s="50"/>
      <c r="GS51" s="50"/>
      <c r="GT51" s="59"/>
      <c r="GU51" s="60"/>
      <c r="GV51" s="17"/>
      <c r="GW51" s="17"/>
      <c r="GX51" s="58"/>
      <c r="GY51" s="50"/>
      <c r="GZ51" s="50"/>
      <c r="HA51" s="50"/>
      <c r="HB51" s="50"/>
      <c r="HC51" s="50"/>
      <c r="HD51" s="50"/>
      <c r="HE51" s="59"/>
      <c r="HF51" s="60"/>
      <c r="HG51" s="17"/>
      <c r="HH51" s="17"/>
      <c r="HI51" s="58"/>
      <c r="HJ51" s="50"/>
      <c r="HK51" s="50"/>
      <c r="HL51" s="50"/>
      <c r="HM51" s="50"/>
      <c r="HN51" s="50"/>
      <c r="HO51" s="50"/>
      <c r="HP51" s="59"/>
      <c r="HQ51" s="60"/>
      <c r="HR51" s="17"/>
      <c r="HS51" s="17"/>
      <c r="HT51" s="58"/>
      <c r="HU51" s="50"/>
      <c r="HV51" s="50"/>
      <c r="HW51" s="50"/>
      <c r="HX51" s="50"/>
      <c r="HY51" s="50"/>
      <c r="HZ51" s="50"/>
      <c r="IA51" s="59"/>
      <c r="IB51" s="60"/>
      <c r="IC51" s="17"/>
      <c r="ID51" s="17"/>
    </row>
    <row r="52" spans="1:238" ht="20.100000000000001" customHeight="1" x14ac:dyDescent="0.3">
      <c r="A52" s="61"/>
      <c r="B52" s="1279" t="s">
        <v>40</v>
      </c>
      <c r="C52" s="1316"/>
      <c r="D52" s="1316"/>
      <c r="E52" s="1280"/>
      <c r="F52" s="312"/>
      <c r="G52" s="57"/>
      <c r="H52" s="53"/>
      <c r="I52" s="58"/>
      <c r="J52" s="50"/>
      <c r="K52" s="50"/>
      <c r="L52" s="50"/>
      <c r="M52" s="50"/>
      <c r="N52" s="50"/>
      <c r="O52" s="59"/>
      <c r="P52" s="60"/>
      <c r="Q52" s="17"/>
      <c r="R52" s="17"/>
      <c r="S52" s="58"/>
      <c r="T52" s="50"/>
      <c r="U52" s="50"/>
      <c r="V52" s="50"/>
      <c r="W52" s="50"/>
      <c r="X52" s="50"/>
      <c r="Y52" s="50"/>
      <c r="Z52" s="59"/>
      <c r="AA52" s="60"/>
      <c r="AB52" s="17"/>
      <c r="AC52" s="17"/>
      <c r="AD52" s="58"/>
      <c r="AE52" s="50"/>
      <c r="AF52" s="50"/>
      <c r="AG52" s="50"/>
      <c r="AH52" s="50"/>
      <c r="AI52" s="50"/>
      <c r="AJ52" s="50"/>
      <c r="AK52" s="59"/>
      <c r="AL52" s="60"/>
      <c r="AM52" s="17"/>
      <c r="AN52" s="17"/>
      <c r="AO52" s="58"/>
      <c r="AP52" s="50"/>
      <c r="AQ52" s="50"/>
      <c r="AR52" s="50"/>
      <c r="AS52" s="50"/>
      <c r="AT52" s="50"/>
      <c r="AU52" s="50"/>
      <c r="AV52" s="59"/>
      <c r="AW52" s="60"/>
      <c r="AX52" s="17"/>
      <c r="AY52" s="17"/>
      <c r="AZ52" s="58"/>
      <c r="BA52" s="50"/>
      <c r="BB52" s="50"/>
      <c r="BC52" s="50"/>
      <c r="BD52" s="50"/>
      <c r="BE52" s="50"/>
      <c r="BF52" s="50"/>
      <c r="BG52" s="59"/>
      <c r="BH52" s="60"/>
      <c r="BI52" s="17"/>
      <c r="BJ52" s="17"/>
      <c r="BK52" s="58"/>
      <c r="BL52" s="50"/>
      <c r="BM52" s="50"/>
      <c r="BN52" s="50"/>
      <c r="BO52" s="50"/>
      <c r="BP52" s="50"/>
      <c r="BQ52" s="50"/>
      <c r="BR52" s="59"/>
      <c r="BS52" s="60"/>
      <c r="BT52" s="17"/>
      <c r="BU52" s="17"/>
      <c r="BV52" s="58"/>
      <c r="BW52" s="50"/>
      <c r="BX52" s="50"/>
      <c r="BY52" s="50"/>
      <c r="BZ52" s="50"/>
      <c r="CA52" s="50"/>
      <c r="CB52" s="50"/>
      <c r="CC52" s="59"/>
      <c r="CD52" s="60"/>
      <c r="CE52" s="17"/>
      <c r="CF52" s="17"/>
      <c r="CG52" s="58"/>
      <c r="CH52" s="50"/>
      <c r="CI52" s="50"/>
      <c r="CJ52" s="50"/>
      <c r="CK52" s="50"/>
      <c r="CL52" s="50"/>
      <c r="CM52" s="50"/>
      <c r="CN52" s="59"/>
      <c r="CO52" s="60"/>
      <c r="CP52" s="17"/>
      <c r="CQ52" s="17"/>
      <c r="CR52" s="58"/>
      <c r="CS52" s="50"/>
      <c r="CT52" s="50"/>
      <c r="CU52" s="50"/>
      <c r="CV52" s="50"/>
      <c r="CW52" s="50"/>
      <c r="CX52" s="50"/>
      <c r="CY52" s="59"/>
      <c r="CZ52" s="60"/>
      <c r="DA52" s="17"/>
      <c r="DB52" s="17"/>
      <c r="DC52" s="58"/>
      <c r="DD52" s="50"/>
      <c r="DE52" s="50"/>
      <c r="DF52" s="50"/>
      <c r="DG52" s="50"/>
      <c r="DH52" s="50"/>
      <c r="DI52" s="50"/>
      <c r="DJ52" s="59"/>
      <c r="DK52" s="60"/>
      <c r="DL52" s="17"/>
      <c r="DM52" s="17"/>
      <c r="DN52" s="58"/>
      <c r="DO52" s="50"/>
      <c r="DP52" s="50"/>
      <c r="DQ52" s="50"/>
      <c r="DR52" s="50"/>
      <c r="DS52" s="50"/>
      <c r="DT52" s="50"/>
      <c r="DU52" s="59"/>
      <c r="DV52" s="60"/>
      <c r="DW52" s="17"/>
      <c r="DX52" s="17"/>
      <c r="DY52" s="58"/>
      <c r="DZ52" s="50"/>
      <c r="EA52" s="50"/>
      <c r="EB52" s="50"/>
      <c r="EC52" s="50"/>
      <c r="ED52" s="50"/>
      <c r="EE52" s="50"/>
      <c r="EF52" s="59"/>
      <c r="EG52" s="60"/>
      <c r="EH52" s="17"/>
      <c r="EI52" s="17"/>
      <c r="EJ52" s="58"/>
      <c r="EK52" s="50"/>
      <c r="EL52" s="50"/>
      <c r="EM52" s="50"/>
      <c r="EN52" s="50"/>
      <c r="EO52" s="50"/>
      <c r="EP52" s="50"/>
      <c r="EQ52" s="59"/>
      <c r="ER52" s="60"/>
      <c r="ES52" s="17"/>
      <c r="ET52" s="17"/>
      <c r="EU52" s="58"/>
      <c r="EV52" s="50"/>
      <c r="EW52" s="50"/>
      <c r="EX52" s="50"/>
      <c r="EY52" s="50"/>
      <c r="EZ52" s="50"/>
      <c r="FA52" s="50"/>
      <c r="FB52" s="59"/>
      <c r="FC52" s="60"/>
      <c r="FD52" s="17"/>
      <c r="FE52" s="17"/>
      <c r="FF52" s="58"/>
      <c r="FG52" s="50"/>
      <c r="FH52" s="50"/>
      <c r="FI52" s="50"/>
      <c r="FJ52" s="50"/>
      <c r="FK52" s="50"/>
      <c r="FL52" s="50"/>
      <c r="FM52" s="59"/>
      <c r="FN52" s="60"/>
      <c r="FO52" s="17"/>
      <c r="FP52" s="17"/>
      <c r="FQ52" s="58"/>
      <c r="FR52" s="50"/>
      <c r="FS52" s="50"/>
      <c r="FT52" s="50"/>
      <c r="FU52" s="50"/>
      <c r="FV52" s="50"/>
      <c r="FW52" s="50"/>
      <c r="FX52" s="59"/>
      <c r="FY52" s="60"/>
      <c r="FZ52" s="17"/>
      <c r="GA52" s="17"/>
      <c r="GB52" s="58"/>
      <c r="GC52" s="50"/>
      <c r="GD52" s="50"/>
      <c r="GE52" s="50"/>
      <c r="GF52" s="50"/>
      <c r="GG52" s="50"/>
      <c r="GH52" s="50"/>
      <c r="GI52" s="59"/>
      <c r="GJ52" s="60"/>
      <c r="GK52" s="17"/>
      <c r="GL52" s="17"/>
      <c r="GM52" s="58"/>
      <c r="GN52" s="50"/>
      <c r="GO52" s="50"/>
      <c r="GP52" s="50"/>
      <c r="GQ52" s="50"/>
      <c r="GR52" s="50"/>
      <c r="GS52" s="50"/>
      <c r="GT52" s="59"/>
      <c r="GU52" s="60"/>
      <c r="GV52" s="17"/>
      <c r="GW52" s="17"/>
      <c r="GX52" s="58"/>
      <c r="GY52" s="50"/>
      <c r="GZ52" s="50"/>
      <c r="HA52" s="50"/>
      <c r="HB52" s="50"/>
      <c r="HC52" s="50"/>
      <c r="HD52" s="50"/>
      <c r="HE52" s="59"/>
      <c r="HF52" s="60"/>
      <c r="HG52" s="17"/>
      <c r="HH52" s="17"/>
      <c r="HI52" s="58"/>
      <c r="HJ52" s="50"/>
      <c r="HK52" s="50"/>
      <c r="HL52" s="50"/>
      <c r="HM52" s="50"/>
      <c r="HN52" s="50"/>
      <c r="HO52" s="50"/>
      <c r="HP52" s="59"/>
      <c r="HQ52" s="60"/>
      <c r="HR52" s="17"/>
      <c r="HS52" s="17"/>
      <c r="HT52" s="58"/>
      <c r="HU52" s="50"/>
      <c r="HV52" s="50"/>
      <c r="HW52" s="50"/>
      <c r="HX52" s="50"/>
      <c r="HY52" s="50"/>
      <c r="HZ52" s="50"/>
      <c r="IA52" s="59"/>
      <c r="IB52" s="60"/>
      <c r="IC52" s="17"/>
      <c r="ID52" s="17"/>
    </row>
    <row r="53" spans="1:238" x14ac:dyDescent="0.3">
      <c r="A53" s="96">
        <v>1</v>
      </c>
      <c r="B53" s="1277"/>
      <c r="C53" s="1278"/>
      <c r="D53" s="1278"/>
      <c r="E53" s="1314"/>
      <c r="F53" s="312"/>
      <c r="G53" s="57"/>
      <c r="H53" s="53"/>
      <c r="I53" s="58"/>
      <c r="J53" s="50"/>
      <c r="K53" s="50"/>
      <c r="L53" s="50"/>
      <c r="M53" s="50"/>
      <c r="N53" s="50"/>
      <c r="O53" s="59"/>
      <c r="P53" s="60"/>
      <c r="Q53" s="17"/>
      <c r="R53" s="17"/>
      <c r="S53" s="58"/>
      <c r="T53" s="50"/>
      <c r="U53" s="50"/>
      <c r="V53" s="50"/>
      <c r="W53" s="50"/>
      <c r="X53" s="50"/>
      <c r="Y53" s="50"/>
      <c r="Z53" s="59"/>
      <c r="AA53" s="60"/>
      <c r="AB53" s="17"/>
      <c r="AC53" s="17"/>
      <c r="AD53" s="58"/>
      <c r="AE53" s="50"/>
      <c r="AF53" s="50"/>
      <c r="AG53" s="50"/>
      <c r="AH53" s="50"/>
      <c r="AI53" s="50"/>
      <c r="AJ53" s="50"/>
      <c r="AK53" s="59"/>
      <c r="AL53" s="60"/>
      <c r="AM53" s="17"/>
      <c r="AN53" s="17"/>
      <c r="AO53" s="58"/>
      <c r="AP53" s="50"/>
      <c r="AQ53" s="50"/>
      <c r="AR53" s="50"/>
      <c r="AS53" s="50"/>
      <c r="AT53" s="50"/>
      <c r="AU53" s="50"/>
      <c r="AV53" s="59"/>
      <c r="AW53" s="60"/>
      <c r="AX53" s="17"/>
      <c r="AY53" s="17"/>
      <c r="AZ53" s="58"/>
      <c r="BA53" s="50"/>
      <c r="BB53" s="50"/>
      <c r="BC53" s="50"/>
      <c r="BD53" s="50"/>
      <c r="BE53" s="50"/>
      <c r="BF53" s="50"/>
      <c r="BG53" s="59"/>
      <c r="BH53" s="60"/>
      <c r="BI53" s="17"/>
      <c r="BJ53" s="17"/>
      <c r="BK53" s="58"/>
      <c r="BL53" s="50"/>
      <c r="BM53" s="50"/>
      <c r="BN53" s="50"/>
      <c r="BO53" s="50"/>
      <c r="BP53" s="50"/>
      <c r="BQ53" s="50"/>
      <c r="BR53" s="59"/>
      <c r="BS53" s="60"/>
      <c r="BT53" s="17"/>
      <c r="BU53" s="17"/>
      <c r="BV53" s="58"/>
      <c r="BW53" s="50"/>
      <c r="BX53" s="50"/>
      <c r="BY53" s="50"/>
      <c r="BZ53" s="50"/>
      <c r="CA53" s="50"/>
      <c r="CB53" s="50"/>
      <c r="CC53" s="59"/>
      <c r="CD53" s="60"/>
      <c r="CE53" s="17"/>
      <c r="CF53" s="17"/>
      <c r="CG53" s="58"/>
      <c r="CH53" s="50"/>
      <c r="CI53" s="50"/>
      <c r="CJ53" s="50"/>
      <c r="CK53" s="50"/>
      <c r="CL53" s="50"/>
      <c r="CM53" s="50"/>
      <c r="CN53" s="59"/>
      <c r="CO53" s="60"/>
      <c r="CP53" s="17"/>
      <c r="CQ53" s="17"/>
      <c r="CR53" s="58"/>
      <c r="CS53" s="50"/>
      <c r="CT53" s="50"/>
      <c r="CU53" s="50"/>
      <c r="CV53" s="50"/>
      <c r="CW53" s="50"/>
      <c r="CX53" s="50"/>
      <c r="CY53" s="59"/>
      <c r="CZ53" s="60"/>
      <c r="DA53" s="17"/>
      <c r="DB53" s="17"/>
      <c r="DC53" s="58"/>
      <c r="DD53" s="50"/>
      <c r="DE53" s="50"/>
      <c r="DF53" s="50"/>
      <c r="DG53" s="50"/>
      <c r="DH53" s="50"/>
      <c r="DI53" s="50"/>
      <c r="DJ53" s="59"/>
      <c r="DK53" s="60"/>
      <c r="DL53" s="17"/>
      <c r="DM53" s="17"/>
      <c r="DN53" s="58"/>
      <c r="DO53" s="50"/>
      <c r="DP53" s="50"/>
      <c r="DQ53" s="50"/>
      <c r="DR53" s="50"/>
      <c r="DS53" s="50"/>
      <c r="DT53" s="50"/>
      <c r="DU53" s="59"/>
      <c r="DV53" s="60"/>
      <c r="DW53" s="17"/>
      <c r="DX53" s="17"/>
      <c r="DY53" s="58"/>
      <c r="DZ53" s="50"/>
      <c r="EA53" s="50"/>
      <c r="EB53" s="50"/>
      <c r="EC53" s="50"/>
      <c r="ED53" s="50"/>
      <c r="EE53" s="50"/>
      <c r="EF53" s="59"/>
      <c r="EG53" s="60"/>
      <c r="EH53" s="17"/>
      <c r="EI53" s="17"/>
      <c r="EJ53" s="58"/>
      <c r="EK53" s="50"/>
      <c r="EL53" s="50"/>
      <c r="EM53" s="50"/>
      <c r="EN53" s="50"/>
      <c r="EO53" s="50"/>
      <c r="EP53" s="50"/>
      <c r="EQ53" s="59"/>
      <c r="ER53" s="60"/>
      <c r="ES53" s="17"/>
      <c r="ET53" s="17"/>
      <c r="EU53" s="58"/>
      <c r="EV53" s="50"/>
      <c r="EW53" s="50"/>
      <c r="EX53" s="50"/>
      <c r="EY53" s="50"/>
      <c r="EZ53" s="50"/>
      <c r="FA53" s="50"/>
      <c r="FB53" s="59"/>
      <c r="FC53" s="60"/>
      <c r="FD53" s="17"/>
      <c r="FE53" s="17"/>
      <c r="FF53" s="58"/>
      <c r="FG53" s="50"/>
      <c r="FH53" s="50"/>
      <c r="FI53" s="50"/>
      <c r="FJ53" s="50"/>
      <c r="FK53" s="50"/>
      <c r="FL53" s="50"/>
      <c r="FM53" s="59"/>
      <c r="FN53" s="60"/>
      <c r="FO53" s="17"/>
      <c r="FP53" s="17"/>
      <c r="FQ53" s="58"/>
      <c r="FR53" s="50"/>
      <c r="FS53" s="50"/>
      <c r="FT53" s="50"/>
      <c r="FU53" s="50"/>
      <c r="FV53" s="50"/>
      <c r="FW53" s="50"/>
      <c r="FX53" s="59"/>
      <c r="FY53" s="60"/>
      <c r="FZ53" s="17"/>
      <c r="GA53" s="17"/>
      <c r="GB53" s="58"/>
      <c r="GC53" s="50"/>
      <c r="GD53" s="50"/>
      <c r="GE53" s="50"/>
      <c r="GF53" s="50"/>
      <c r="GG53" s="50"/>
      <c r="GH53" s="50"/>
      <c r="GI53" s="59"/>
      <c r="GJ53" s="60"/>
      <c r="GK53" s="17"/>
      <c r="GL53" s="17"/>
      <c r="GM53" s="58"/>
      <c r="GN53" s="50"/>
      <c r="GO53" s="50"/>
      <c r="GP53" s="50"/>
      <c r="GQ53" s="50"/>
      <c r="GR53" s="50"/>
      <c r="GS53" s="50"/>
      <c r="GT53" s="59"/>
      <c r="GU53" s="60"/>
      <c r="GV53" s="17"/>
      <c r="GW53" s="17"/>
      <c r="GX53" s="58"/>
      <c r="GY53" s="50"/>
      <c r="GZ53" s="50"/>
      <c r="HA53" s="50"/>
      <c r="HB53" s="50"/>
      <c r="HC53" s="50"/>
      <c r="HD53" s="50"/>
      <c r="HE53" s="59"/>
      <c r="HF53" s="60"/>
      <c r="HG53" s="17"/>
      <c r="HH53" s="17"/>
      <c r="HI53" s="58"/>
      <c r="HJ53" s="50"/>
      <c r="HK53" s="50"/>
      <c r="HL53" s="50"/>
      <c r="HM53" s="50"/>
      <c r="HN53" s="50"/>
      <c r="HO53" s="50"/>
      <c r="HP53" s="59"/>
      <c r="HQ53" s="60"/>
      <c r="HR53" s="17"/>
      <c r="HS53" s="17"/>
      <c r="HT53" s="58"/>
      <c r="HU53" s="50"/>
      <c r="HV53" s="50"/>
      <c r="HW53" s="50"/>
      <c r="HX53" s="50"/>
      <c r="HY53" s="50"/>
      <c r="HZ53" s="50"/>
      <c r="IA53" s="59"/>
      <c r="IB53" s="60"/>
      <c r="IC53" s="17"/>
      <c r="ID53" s="17"/>
    </row>
    <row r="54" spans="1:238" x14ac:dyDescent="0.3">
      <c r="A54" s="96">
        <v>2</v>
      </c>
      <c r="B54" s="1277"/>
      <c r="C54" s="1278"/>
      <c r="D54" s="1278"/>
      <c r="E54" s="1314"/>
      <c r="F54" s="312"/>
      <c r="G54" s="57"/>
      <c r="H54" s="53"/>
      <c r="I54" s="58"/>
      <c r="J54" s="50"/>
      <c r="K54" s="50"/>
      <c r="L54" s="50"/>
      <c r="M54" s="50"/>
      <c r="N54" s="50"/>
      <c r="O54" s="59"/>
      <c r="P54" s="60"/>
      <c r="Q54" s="17"/>
      <c r="R54" s="17"/>
      <c r="S54" s="58"/>
      <c r="T54" s="50"/>
      <c r="U54" s="50"/>
      <c r="V54" s="50"/>
      <c r="W54" s="50"/>
      <c r="X54" s="50"/>
      <c r="Y54" s="50"/>
      <c r="Z54" s="59"/>
      <c r="AA54" s="60"/>
      <c r="AB54" s="17"/>
      <c r="AC54" s="17"/>
      <c r="AD54" s="58"/>
      <c r="AE54" s="50"/>
      <c r="AF54" s="50"/>
      <c r="AG54" s="50"/>
      <c r="AH54" s="50"/>
      <c r="AI54" s="50"/>
      <c r="AJ54" s="50"/>
      <c r="AK54" s="59"/>
      <c r="AL54" s="60"/>
      <c r="AM54" s="17"/>
      <c r="AN54" s="17"/>
      <c r="AO54" s="58"/>
      <c r="AP54" s="50"/>
      <c r="AQ54" s="50"/>
      <c r="AR54" s="50"/>
      <c r="AS54" s="50"/>
      <c r="AT54" s="50"/>
      <c r="AU54" s="50"/>
      <c r="AV54" s="59"/>
      <c r="AW54" s="60"/>
      <c r="AX54" s="17"/>
      <c r="AY54" s="17"/>
      <c r="AZ54" s="58"/>
      <c r="BA54" s="50"/>
      <c r="BB54" s="50"/>
      <c r="BC54" s="50"/>
      <c r="BD54" s="50"/>
      <c r="BE54" s="50"/>
      <c r="BF54" s="50"/>
      <c r="BG54" s="59"/>
      <c r="BH54" s="60"/>
      <c r="BI54" s="17"/>
      <c r="BJ54" s="17"/>
      <c r="BK54" s="58"/>
      <c r="BL54" s="50"/>
      <c r="BM54" s="50"/>
      <c r="BN54" s="50"/>
      <c r="BO54" s="50"/>
      <c r="BP54" s="50"/>
      <c r="BQ54" s="50"/>
      <c r="BR54" s="59"/>
      <c r="BS54" s="60"/>
      <c r="BT54" s="17"/>
      <c r="BU54" s="17"/>
      <c r="BV54" s="58"/>
      <c r="BW54" s="50"/>
      <c r="BX54" s="50"/>
      <c r="BY54" s="50"/>
      <c r="BZ54" s="50"/>
      <c r="CA54" s="50"/>
      <c r="CB54" s="50"/>
      <c r="CC54" s="59"/>
      <c r="CD54" s="60"/>
      <c r="CE54" s="17"/>
      <c r="CF54" s="17"/>
      <c r="CG54" s="58"/>
      <c r="CH54" s="50"/>
      <c r="CI54" s="50"/>
      <c r="CJ54" s="50"/>
      <c r="CK54" s="50"/>
      <c r="CL54" s="50"/>
      <c r="CM54" s="50"/>
      <c r="CN54" s="59"/>
      <c r="CO54" s="60"/>
      <c r="CP54" s="17"/>
      <c r="CQ54" s="17"/>
      <c r="CR54" s="58"/>
      <c r="CS54" s="50"/>
      <c r="CT54" s="50"/>
      <c r="CU54" s="50"/>
      <c r="CV54" s="50"/>
      <c r="CW54" s="50"/>
      <c r="CX54" s="50"/>
      <c r="CY54" s="59"/>
      <c r="CZ54" s="60"/>
      <c r="DA54" s="17"/>
      <c r="DB54" s="17"/>
      <c r="DC54" s="58"/>
      <c r="DD54" s="50"/>
      <c r="DE54" s="50"/>
      <c r="DF54" s="50"/>
      <c r="DG54" s="50"/>
      <c r="DH54" s="50"/>
      <c r="DI54" s="50"/>
      <c r="DJ54" s="59"/>
      <c r="DK54" s="60"/>
      <c r="DL54" s="17"/>
      <c r="DM54" s="17"/>
      <c r="DN54" s="58"/>
      <c r="DO54" s="50"/>
      <c r="DP54" s="50"/>
      <c r="DQ54" s="50"/>
      <c r="DR54" s="50"/>
      <c r="DS54" s="50"/>
      <c r="DT54" s="50"/>
      <c r="DU54" s="59"/>
      <c r="DV54" s="60"/>
      <c r="DW54" s="17"/>
      <c r="DX54" s="17"/>
      <c r="DY54" s="58"/>
      <c r="DZ54" s="50"/>
      <c r="EA54" s="50"/>
      <c r="EB54" s="50"/>
      <c r="EC54" s="50"/>
      <c r="ED54" s="50"/>
      <c r="EE54" s="50"/>
      <c r="EF54" s="59"/>
      <c r="EG54" s="60"/>
      <c r="EH54" s="17"/>
      <c r="EI54" s="17"/>
      <c r="EJ54" s="58"/>
      <c r="EK54" s="50"/>
      <c r="EL54" s="50"/>
      <c r="EM54" s="50"/>
      <c r="EN54" s="50"/>
      <c r="EO54" s="50"/>
      <c r="EP54" s="50"/>
      <c r="EQ54" s="59"/>
      <c r="ER54" s="60"/>
      <c r="ES54" s="17"/>
      <c r="ET54" s="17"/>
      <c r="EU54" s="58"/>
      <c r="EV54" s="50"/>
      <c r="EW54" s="50"/>
      <c r="EX54" s="50"/>
      <c r="EY54" s="50"/>
      <c r="EZ54" s="50"/>
      <c r="FA54" s="50"/>
      <c r="FB54" s="59"/>
      <c r="FC54" s="60"/>
      <c r="FD54" s="17"/>
      <c r="FE54" s="17"/>
      <c r="FF54" s="58"/>
      <c r="FG54" s="50"/>
      <c r="FH54" s="50"/>
      <c r="FI54" s="50"/>
      <c r="FJ54" s="50"/>
      <c r="FK54" s="50"/>
      <c r="FL54" s="50"/>
      <c r="FM54" s="59"/>
      <c r="FN54" s="60"/>
      <c r="FO54" s="17"/>
      <c r="FP54" s="17"/>
      <c r="FQ54" s="58"/>
      <c r="FR54" s="50"/>
      <c r="FS54" s="50"/>
      <c r="FT54" s="50"/>
      <c r="FU54" s="50"/>
      <c r="FV54" s="50"/>
      <c r="FW54" s="50"/>
      <c r="FX54" s="59"/>
      <c r="FY54" s="60"/>
      <c r="FZ54" s="17"/>
      <c r="GA54" s="17"/>
      <c r="GB54" s="58"/>
      <c r="GC54" s="50"/>
      <c r="GD54" s="50"/>
      <c r="GE54" s="50"/>
      <c r="GF54" s="50"/>
      <c r="GG54" s="50"/>
      <c r="GH54" s="50"/>
      <c r="GI54" s="59"/>
      <c r="GJ54" s="60"/>
      <c r="GK54" s="17"/>
      <c r="GL54" s="17"/>
      <c r="GM54" s="58"/>
      <c r="GN54" s="50"/>
      <c r="GO54" s="50"/>
      <c r="GP54" s="50"/>
      <c r="GQ54" s="50"/>
      <c r="GR54" s="50"/>
      <c r="GS54" s="50"/>
      <c r="GT54" s="59"/>
      <c r="GU54" s="60"/>
      <c r="GV54" s="17"/>
      <c r="GW54" s="17"/>
      <c r="GX54" s="58"/>
      <c r="GY54" s="50"/>
      <c r="GZ54" s="50"/>
      <c r="HA54" s="50"/>
      <c r="HB54" s="50"/>
      <c r="HC54" s="50"/>
      <c r="HD54" s="50"/>
      <c r="HE54" s="59"/>
      <c r="HF54" s="60"/>
      <c r="HG54" s="17"/>
      <c r="HH54" s="17"/>
      <c r="HI54" s="58"/>
      <c r="HJ54" s="50"/>
      <c r="HK54" s="50"/>
      <c r="HL54" s="50"/>
      <c r="HM54" s="50"/>
      <c r="HN54" s="50"/>
      <c r="HO54" s="50"/>
      <c r="HP54" s="59"/>
      <c r="HQ54" s="60"/>
      <c r="HR54" s="17"/>
      <c r="HS54" s="17"/>
      <c r="HT54" s="58"/>
      <c r="HU54" s="50"/>
      <c r="HV54" s="50"/>
      <c r="HW54" s="50"/>
      <c r="HX54" s="50"/>
      <c r="HY54" s="50"/>
      <c r="HZ54" s="50"/>
      <c r="IA54" s="59"/>
      <c r="IB54" s="60"/>
      <c r="IC54" s="17"/>
      <c r="ID54" s="17"/>
    </row>
    <row r="55" spans="1:238" x14ac:dyDescent="0.3">
      <c r="A55" s="96">
        <v>3</v>
      </c>
      <c r="B55" s="1277"/>
      <c r="C55" s="1278"/>
      <c r="D55" s="1278"/>
      <c r="E55" s="1314"/>
      <c r="F55" s="312"/>
      <c r="G55" s="57"/>
      <c r="H55" s="53"/>
      <c r="I55" s="58"/>
      <c r="J55" s="50"/>
      <c r="K55" s="50"/>
      <c r="L55" s="50"/>
      <c r="M55" s="50"/>
      <c r="N55" s="50"/>
      <c r="O55" s="59"/>
      <c r="P55" s="60"/>
      <c r="Q55" s="17"/>
      <c r="R55" s="17"/>
      <c r="S55" s="58"/>
      <c r="T55" s="50"/>
      <c r="U55" s="50"/>
      <c r="V55" s="50"/>
      <c r="W55" s="50"/>
      <c r="X55" s="50"/>
      <c r="Y55" s="50"/>
      <c r="Z55" s="59"/>
      <c r="AA55" s="60"/>
      <c r="AB55" s="17"/>
      <c r="AC55" s="17"/>
      <c r="AD55" s="58"/>
      <c r="AE55" s="50"/>
      <c r="AF55" s="50"/>
      <c r="AG55" s="50"/>
      <c r="AH55" s="50"/>
      <c r="AI55" s="50"/>
      <c r="AJ55" s="50"/>
      <c r="AK55" s="59"/>
      <c r="AL55" s="60"/>
      <c r="AM55" s="17"/>
      <c r="AN55" s="17"/>
      <c r="AO55" s="58"/>
      <c r="AP55" s="50"/>
      <c r="AQ55" s="50"/>
      <c r="AR55" s="50"/>
      <c r="AS55" s="50"/>
      <c r="AT55" s="50"/>
      <c r="AU55" s="50"/>
      <c r="AV55" s="59"/>
      <c r="AW55" s="60"/>
      <c r="AX55" s="17"/>
      <c r="AY55" s="17"/>
      <c r="AZ55" s="58"/>
      <c r="BA55" s="50"/>
      <c r="BB55" s="50"/>
      <c r="BC55" s="50"/>
      <c r="BD55" s="50"/>
      <c r="BE55" s="50"/>
      <c r="BF55" s="50"/>
      <c r="BG55" s="59"/>
      <c r="BH55" s="60"/>
      <c r="BI55" s="17"/>
      <c r="BJ55" s="17"/>
      <c r="BK55" s="58"/>
      <c r="BL55" s="50"/>
      <c r="BM55" s="50"/>
      <c r="BN55" s="50"/>
      <c r="BO55" s="50"/>
      <c r="BP55" s="50"/>
      <c r="BQ55" s="50"/>
      <c r="BR55" s="59"/>
      <c r="BS55" s="60"/>
      <c r="BT55" s="17"/>
      <c r="BU55" s="17"/>
      <c r="BV55" s="58"/>
      <c r="BW55" s="50"/>
      <c r="BX55" s="50"/>
      <c r="BY55" s="50"/>
      <c r="BZ55" s="50"/>
      <c r="CA55" s="50"/>
      <c r="CB55" s="50"/>
      <c r="CC55" s="59"/>
      <c r="CD55" s="60"/>
      <c r="CE55" s="17"/>
      <c r="CF55" s="17"/>
      <c r="CG55" s="58"/>
      <c r="CH55" s="50"/>
      <c r="CI55" s="50"/>
      <c r="CJ55" s="50"/>
      <c r="CK55" s="50"/>
      <c r="CL55" s="50"/>
      <c r="CM55" s="50"/>
      <c r="CN55" s="59"/>
      <c r="CO55" s="60"/>
      <c r="CP55" s="17"/>
      <c r="CQ55" s="17"/>
      <c r="CR55" s="58"/>
      <c r="CS55" s="50"/>
      <c r="CT55" s="50"/>
      <c r="CU55" s="50"/>
      <c r="CV55" s="50"/>
      <c r="CW55" s="50"/>
      <c r="CX55" s="50"/>
      <c r="CY55" s="59"/>
      <c r="CZ55" s="60"/>
      <c r="DA55" s="17"/>
      <c r="DB55" s="17"/>
      <c r="DC55" s="58"/>
      <c r="DD55" s="50"/>
      <c r="DE55" s="50"/>
      <c r="DF55" s="50"/>
      <c r="DG55" s="50"/>
      <c r="DH55" s="50"/>
      <c r="DI55" s="50"/>
      <c r="DJ55" s="59"/>
      <c r="DK55" s="60"/>
      <c r="DL55" s="17"/>
      <c r="DM55" s="17"/>
      <c r="DN55" s="58"/>
      <c r="DO55" s="50"/>
      <c r="DP55" s="50"/>
      <c r="DQ55" s="50"/>
      <c r="DR55" s="50"/>
      <c r="DS55" s="50"/>
      <c r="DT55" s="50"/>
      <c r="DU55" s="59"/>
      <c r="DV55" s="60"/>
      <c r="DW55" s="17"/>
      <c r="DX55" s="17"/>
      <c r="DY55" s="58"/>
      <c r="DZ55" s="50"/>
      <c r="EA55" s="50"/>
      <c r="EB55" s="50"/>
      <c r="EC55" s="50"/>
      <c r="ED55" s="50"/>
      <c r="EE55" s="50"/>
      <c r="EF55" s="59"/>
      <c r="EG55" s="60"/>
      <c r="EH55" s="17"/>
      <c r="EI55" s="17"/>
      <c r="EJ55" s="58"/>
      <c r="EK55" s="50"/>
      <c r="EL55" s="50"/>
      <c r="EM55" s="50"/>
      <c r="EN55" s="50"/>
      <c r="EO55" s="50"/>
      <c r="EP55" s="50"/>
      <c r="EQ55" s="59"/>
      <c r="ER55" s="60"/>
      <c r="ES55" s="17"/>
      <c r="ET55" s="17"/>
      <c r="EU55" s="58"/>
      <c r="EV55" s="50"/>
      <c r="EW55" s="50"/>
      <c r="EX55" s="50"/>
      <c r="EY55" s="50"/>
      <c r="EZ55" s="50"/>
      <c r="FA55" s="50"/>
      <c r="FB55" s="59"/>
      <c r="FC55" s="60"/>
      <c r="FD55" s="17"/>
      <c r="FE55" s="17"/>
      <c r="FF55" s="58"/>
      <c r="FG55" s="50"/>
      <c r="FH55" s="50"/>
      <c r="FI55" s="50"/>
      <c r="FJ55" s="50"/>
      <c r="FK55" s="50"/>
      <c r="FL55" s="50"/>
      <c r="FM55" s="59"/>
      <c r="FN55" s="60"/>
      <c r="FO55" s="17"/>
      <c r="FP55" s="17"/>
      <c r="FQ55" s="58"/>
      <c r="FR55" s="50"/>
      <c r="FS55" s="50"/>
      <c r="FT55" s="50"/>
      <c r="FU55" s="50"/>
      <c r="FV55" s="50"/>
      <c r="FW55" s="50"/>
      <c r="FX55" s="59"/>
      <c r="FY55" s="60"/>
      <c r="FZ55" s="17"/>
      <c r="GA55" s="17"/>
      <c r="GB55" s="58"/>
      <c r="GC55" s="50"/>
      <c r="GD55" s="50"/>
      <c r="GE55" s="50"/>
      <c r="GF55" s="50"/>
      <c r="GG55" s="50"/>
      <c r="GH55" s="50"/>
      <c r="GI55" s="59"/>
      <c r="GJ55" s="60"/>
      <c r="GK55" s="17"/>
      <c r="GL55" s="17"/>
      <c r="GM55" s="58"/>
      <c r="GN55" s="50"/>
      <c r="GO55" s="50"/>
      <c r="GP55" s="50"/>
      <c r="GQ55" s="50"/>
      <c r="GR55" s="50"/>
      <c r="GS55" s="50"/>
      <c r="GT55" s="59"/>
      <c r="GU55" s="60"/>
      <c r="GV55" s="17"/>
      <c r="GW55" s="17"/>
      <c r="GX55" s="58"/>
      <c r="GY55" s="50"/>
      <c r="GZ55" s="50"/>
      <c r="HA55" s="50"/>
      <c r="HB55" s="50"/>
      <c r="HC55" s="50"/>
      <c r="HD55" s="50"/>
      <c r="HE55" s="59"/>
      <c r="HF55" s="60"/>
      <c r="HG55" s="17"/>
      <c r="HH55" s="17"/>
      <c r="HI55" s="58"/>
      <c r="HJ55" s="50"/>
      <c r="HK55" s="50"/>
      <c r="HL55" s="50"/>
      <c r="HM55" s="50"/>
      <c r="HN55" s="50"/>
      <c r="HO55" s="50"/>
      <c r="HP55" s="59"/>
      <c r="HQ55" s="60"/>
      <c r="HR55" s="17"/>
      <c r="HS55" s="17"/>
      <c r="HT55" s="58"/>
      <c r="HU55" s="50"/>
      <c r="HV55" s="50"/>
      <c r="HW55" s="50"/>
      <c r="HX55" s="50"/>
      <c r="HY55" s="50"/>
      <c r="HZ55" s="50"/>
      <c r="IA55" s="59"/>
      <c r="IB55" s="60"/>
      <c r="IC55" s="17"/>
      <c r="ID55" s="17"/>
    </row>
    <row r="56" spans="1:238" x14ac:dyDescent="0.3">
      <c r="A56" s="96">
        <v>4</v>
      </c>
      <c r="B56" s="1277"/>
      <c r="C56" s="1278"/>
      <c r="D56" s="1278"/>
      <c r="E56" s="1314"/>
      <c r="F56" s="312"/>
      <c r="G56" s="57"/>
      <c r="H56" s="53"/>
      <c r="I56" s="58"/>
      <c r="J56" s="50"/>
      <c r="K56" s="50"/>
      <c r="L56" s="50"/>
      <c r="M56" s="50"/>
      <c r="N56" s="50"/>
      <c r="O56" s="59"/>
      <c r="P56" s="60"/>
      <c r="Q56" s="17"/>
      <c r="R56" s="17"/>
      <c r="S56" s="58"/>
      <c r="T56" s="50"/>
      <c r="U56" s="50"/>
      <c r="V56" s="50"/>
      <c r="W56" s="50"/>
      <c r="X56" s="50"/>
      <c r="Y56" s="50"/>
      <c r="Z56" s="59"/>
      <c r="AA56" s="60"/>
      <c r="AB56" s="17"/>
      <c r="AC56" s="17"/>
      <c r="AD56" s="58"/>
      <c r="AE56" s="50"/>
      <c r="AF56" s="50"/>
      <c r="AG56" s="50"/>
      <c r="AH56" s="50"/>
      <c r="AI56" s="50"/>
      <c r="AJ56" s="50"/>
      <c r="AK56" s="59"/>
      <c r="AL56" s="60"/>
      <c r="AM56" s="17"/>
      <c r="AN56" s="17"/>
      <c r="AO56" s="58"/>
      <c r="AP56" s="50"/>
      <c r="AQ56" s="50"/>
      <c r="AR56" s="50"/>
      <c r="AS56" s="50"/>
      <c r="AT56" s="50"/>
      <c r="AU56" s="50"/>
      <c r="AV56" s="59"/>
      <c r="AW56" s="60"/>
      <c r="AX56" s="17"/>
      <c r="AY56" s="17"/>
      <c r="AZ56" s="58"/>
      <c r="BA56" s="50"/>
      <c r="BB56" s="50"/>
      <c r="BC56" s="50"/>
      <c r="BD56" s="50"/>
      <c r="BE56" s="50"/>
      <c r="BF56" s="50"/>
      <c r="BG56" s="59"/>
      <c r="BH56" s="60"/>
      <c r="BI56" s="17"/>
      <c r="BJ56" s="17"/>
      <c r="BK56" s="58"/>
      <c r="BL56" s="50"/>
      <c r="BM56" s="50"/>
      <c r="BN56" s="50"/>
      <c r="BO56" s="50"/>
      <c r="BP56" s="50"/>
      <c r="BQ56" s="50"/>
      <c r="BR56" s="59"/>
      <c r="BS56" s="60"/>
      <c r="BT56" s="17"/>
      <c r="BU56" s="17"/>
      <c r="BV56" s="58"/>
      <c r="BW56" s="50"/>
      <c r="BX56" s="50"/>
      <c r="BY56" s="50"/>
      <c r="BZ56" s="50"/>
      <c r="CA56" s="50"/>
      <c r="CB56" s="50"/>
      <c r="CC56" s="59"/>
      <c r="CD56" s="60"/>
      <c r="CE56" s="17"/>
      <c r="CF56" s="17"/>
      <c r="CG56" s="58"/>
      <c r="CH56" s="50"/>
      <c r="CI56" s="50"/>
      <c r="CJ56" s="50"/>
      <c r="CK56" s="50"/>
      <c r="CL56" s="50"/>
      <c r="CM56" s="50"/>
      <c r="CN56" s="59"/>
      <c r="CO56" s="60"/>
      <c r="CP56" s="17"/>
      <c r="CQ56" s="17"/>
      <c r="CR56" s="58"/>
      <c r="CS56" s="50"/>
      <c r="CT56" s="50"/>
      <c r="CU56" s="50"/>
      <c r="CV56" s="50"/>
      <c r="CW56" s="50"/>
      <c r="CX56" s="50"/>
      <c r="CY56" s="59"/>
      <c r="CZ56" s="60"/>
      <c r="DA56" s="17"/>
      <c r="DB56" s="17"/>
      <c r="DC56" s="58"/>
      <c r="DD56" s="50"/>
      <c r="DE56" s="50"/>
      <c r="DF56" s="50"/>
      <c r="DG56" s="50"/>
      <c r="DH56" s="50"/>
      <c r="DI56" s="50"/>
      <c r="DJ56" s="59"/>
      <c r="DK56" s="60"/>
      <c r="DL56" s="17"/>
      <c r="DM56" s="17"/>
      <c r="DN56" s="58"/>
      <c r="DO56" s="50"/>
      <c r="DP56" s="50"/>
      <c r="DQ56" s="50"/>
      <c r="DR56" s="50"/>
      <c r="DS56" s="50"/>
      <c r="DT56" s="50"/>
      <c r="DU56" s="59"/>
      <c r="DV56" s="60"/>
      <c r="DW56" s="17"/>
      <c r="DX56" s="17"/>
      <c r="DY56" s="58"/>
      <c r="DZ56" s="50"/>
      <c r="EA56" s="50"/>
      <c r="EB56" s="50"/>
      <c r="EC56" s="50"/>
      <c r="ED56" s="50"/>
      <c r="EE56" s="50"/>
      <c r="EF56" s="59"/>
      <c r="EG56" s="60"/>
      <c r="EH56" s="17"/>
      <c r="EI56" s="17"/>
      <c r="EJ56" s="58"/>
      <c r="EK56" s="50"/>
      <c r="EL56" s="50"/>
      <c r="EM56" s="50"/>
      <c r="EN56" s="50"/>
      <c r="EO56" s="50"/>
      <c r="EP56" s="50"/>
      <c r="EQ56" s="59"/>
      <c r="ER56" s="60"/>
      <c r="ES56" s="17"/>
      <c r="ET56" s="17"/>
      <c r="EU56" s="58"/>
      <c r="EV56" s="50"/>
      <c r="EW56" s="50"/>
      <c r="EX56" s="50"/>
      <c r="EY56" s="50"/>
      <c r="EZ56" s="50"/>
      <c r="FA56" s="50"/>
      <c r="FB56" s="59"/>
      <c r="FC56" s="60"/>
      <c r="FD56" s="17"/>
      <c r="FE56" s="17"/>
      <c r="FF56" s="58"/>
      <c r="FG56" s="50"/>
      <c r="FH56" s="50"/>
      <c r="FI56" s="50"/>
      <c r="FJ56" s="50"/>
      <c r="FK56" s="50"/>
      <c r="FL56" s="50"/>
      <c r="FM56" s="59"/>
      <c r="FN56" s="60"/>
      <c r="FO56" s="17"/>
      <c r="FP56" s="17"/>
      <c r="FQ56" s="58"/>
      <c r="FR56" s="50"/>
      <c r="FS56" s="50"/>
      <c r="FT56" s="50"/>
      <c r="FU56" s="50"/>
      <c r="FV56" s="50"/>
      <c r="FW56" s="50"/>
      <c r="FX56" s="59"/>
      <c r="FY56" s="60"/>
      <c r="FZ56" s="17"/>
      <c r="GA56" s="17"/>
      <c r="GB56" s="58"/>
      <c r="GC56" s="50"/>
      <c r="GD56" s="50"/>
      <c r="GE56" s="50"/>
      <c r="GF56" s="50"/>
      <c r="GG56" s="50"/>
      <c r="GH56" s="50"/>
      <c r="GI56" s="59"/>
      <c r="GJ56" s="60"/>
      <c r="GK56" s="17"/>
      <c r="GL56" s="17"/>
      <c r="GM56" s="58"/>
      <c r="GN56" s="50"/>
      <c r="GO56" s="50"/>
      <c r="GP56" s="50"/>
      <c r="GQ56" s="50"/>
      <c r="GR56" s="50"/>
      <c r="GS56" s="50"/>
      <c r="GT56" s="59"/>
      <c r="GU56" s="60"/>
      <c r="GV56" s="17"/>
      <c r="GW56" s="17"/>
      <c r="GX56" s="58"/>
      <c r="GY56" s="50"/>
      <c r="GZ56" s="50"/>
      <c r="HA56" s="50"/>
      <c r="HB56" s="50"/>
      <c r="HC56" s="50"/>
      <c r="HD56" s="50"/>
      <c r="HE56" s="59"/>
      <c r="HF56" s="60"/>
      <c r="HG56" s="17"/>
      <c r="HH56" s="17"/>
      <c r="HI56" s="58"/>
      <c r="HJ56" s="50"/>
      <c r="HK56" s="50"/>
      <c r="HL56" s="50"/>
      <c r="HM56" s="50"/>
      <c r="HN56" s="50"/>
      <c r="HO56" s="50"/>
      <c r="HP56" s="59"/>
      <c r="HQ56" s="60"/>
      <c r="HR56" s="17"/>
      <c r="HS56" s="17"/>
      <c r="HT56" s="58"/>
      <c r="HU56" s="50"/>
      <c r="HV56" s="50"/>
      <c r="HW56" s="50"/>
      <c r="HX56" s="50"/>
      <c r="HY56" s="50"/>
      <c r="HZ56" s="50"/>
      <c r="IA56" s="59"/>
      <c r="IB56" s="60"/>
      <c r="IC56" s="17"/>
      <c r="ID56" s="17"/>
    </row>
    <row r="57" spans="1:238" x14ac:dyDescent="0.3">
      <c r="A57" s="96">
        <v>5</v>
      </c>
      <c r="B57" s="1277"/>
      <c r="C57" s="1278"/>
      <c r="D57" s="1278"/>
      <c r="E57" s="1314"/>
      <c r="F57" s="312"/>
      <c r="G57" s="57"/>
      <c r="H57" s="53"/>
      <c r="I57" s="58"/>
      <c r="J57" s="50"/>
      <c r="K57" s="50"/>
      <c r="L57" s="50"/>
      <c r="M57" s="50"/>
      <c r="N57" s="50"/>
      <c r="O57" s="59"/>
      <c r="P57" s="60"/>
      <c r="Q57" s="17"/>
      <c r="R57" s="17"/>
      <c r="S57" s="58"/>
      <c r="T57" s="50"/>
      <c r="U57" s="50"/>
      <c r="V57" s="50"/>
      <c r="W57" s="50"/>
      <c r="X57" s="50"/>
      <c r="Y57" s="50"/>
      <c r="Z57" s="59"/>
      <c r="AA57" s="60"/>
      <c r="AB57" s="17"/>
      <c r="AC57" s="17"/>
      <c r="AD57" s="58"/>
      <c r="AE57" s="50"/>
      <c r="AF57" s="50"/>
      <c r="AG57" s="50"/>
      <c r="AH57" s="50"/>
      <c r="AI57" s="50"/>
      <c r="AJ57" s="50"/>
      <c r="AK57" s="59"/>
      <c r="AL57" s="60"/>
      <c r="AM57" s="17"/>
      <c r="AN57" s="17"/>
      <c r="AO57" s="58"/>
      <c r="AP57" s="50"/>
      <c r="AQ57" s="50"/>
      <c r="AR57" s="50"/>
      <c r="AS57" s="50"/>
      <c r="AT57" s="50"/>
      <c r="AU57" s="50"/>
      <c r="AV57" s="59"/>
      <c r="AW57" s="60"/>
      <c r="AX57" s="17"/>
      <c r="AY57" s="17"/>
      <c r="AZ57" s="58"/>
      <c r="BA57" s="50"/>
      <c r="BB57" s="50"/>
      <c r="BC57" s="50"/>
      <c r="BD57" s="50"/>
      <c r="BE57" s="50"/>
      <c r="BF57" s="50"/>
      <c r="BG57" s="59"/>
      <c r="BH57" s="60"/>
      <c r="BI57" s="17"/>
      <c r="BJ57" s="17"/>
      <c r="BK57" s="58"/>
      <c r="BL57" s="50"/>
      <c r="BM57" s="50"/>
      <c r="BN57" s="50"/>
      <c r="BO57" s="50"/>
      <c r="BP57" s="50"/>
      <c r="BQ57" s="50"/>
      <c r="BR57" s="59"/>
      <c r="BS57" s="60"/>
      <c r="BT57" s="17"/>
      <c r="BU57" s="17"/>
      <c r="BV57" s="58"/>
      <c r="BW57" s="50"/>
      <c r="BX57" s="50"/>
      <c r="BY57" s="50"/>
      <c r="BZ57" s="50"/>
      <c r="CA57" s="50"/>
      <c r="CB57" s="50"/>
      <c r="CC57" s="59"/>
      <c r="CD57" s="60"/>
      <c r="CE57" s="17"/>
      <c r="CF57" s="17"/>
      <c r="CG57" s="58"/>
      <c r="CH57" s="50"/>
      <c r="CI57" s="50"/>
      <c r="CJ57" s="50"/>
      <c r="CK57" s="50"/>
      <c r="CL57" s="50"/>
      <c r="CM57" s="50"/>
      <c r="CN57" s="59"/>
      <c r="CO57" s="60"/>
      <c r="CP57" s="17"/>
      <c r="CQ57" s="17"/>
      <c r="CR57" s="58"/>
      <c r="CS57" s="50"/>
      <c r="CT57" s="50"/>
      <c r="CU57" s="50"/>
      <c r="CV57" s="50"/>
      <c r="CW57" s="50"/>
      <c r="CX57" s="50"/>
      <c r="CY57" s="59"/>
      <c r="CZ57" s="60"/>
      <c r="DA57" s="17"/>
      <c r="DB57" s="17"/>
      <c r="DC57" s="58"/>
      <c r="DD57" s="50"/>
      <c r="DE57" s="50"/>
      <c r="DF57" s="50"/>
      <c r="DG57" s="50"/>
      <c r="DH57" s="50"/>
      <c r="DI57" s="50"/>
      <c r="DJ57" s="59"/>
      <c r="DK57" s="60"/>
      <c r="DL57" s="17"/>
      <c r="DM57" s="17"/>
      <c r="DN57" s="58"/>
      <c r="DO57" s="50"/>
      <c r="DP57" s="50"/>
      <c r="DQ57" s="50"/>
      <c r="DR57" s="50"/>
      <c r="DS57" s="50"/>
      <c r="DT57" s="50"/>
      <c r="DU57" s="59"/>
      <c r="DV57" s="60"/>
      <c r="DW57" s="17"/>
      <c r="DX57" s="17"/>
      <c r="DY57" s="58"/>
      <c r="DZ57" s="50"/>
      <c r="EA57" s="50"/>
      <c r="EB57" s="50"/>
      <c r="EC57" s="50"/>
      <c r="ED57" s="50"/>
      <c r="EE57" s="50"/>
      <c r="EF57" s="59"/>
      <c r="EG57" s="60"/>
      <c r="EH57" s="17"/>
      <c r="EI57" s="17"/>
      <c r="EJ57" s="58"/>
      <c r="EK57" s="50"/>
      <c r="EL57" s="50"/>
      <c r="EM57" s="50"/>
      <c r="EN57" s="50"/>
      <c r="EO57" s="50"/>
      <c r="EP57" s="50"/>
      <c r="EQ57" s="59"/>
      <c r="ER57" s="60"/>
      <c r="ES57" s="17"/>
      <c r="ET57" s="17"/>
      <c r="EU57" s="58"/>
      <c r="EV57" s="50"/>
      <c r="EW57" s="50"/>
      <c r="EX57" s="50"/>
      <c r="EY57" s="50"/>
      <c r="EZ57" s="50"/>
      <c r="FA57" s="50"/>
      <c r="FB57" s="59"/>
      <c r="FC57" s="60"/>
      <c r="FD57" s="17"/>
      <c r="FE57" s="17"/>
      <c r="FF57" s="58"/>
      <c r="FG57" s="50"/>
      <c r="FH57" s="50"/>
      <c r="FI57" s="50"/>
      <c r="FJ57" s="50"/>
      <c r="FK57" s="50"/>
      <c r="FL57" s="50"/>
      <c r="FM57" s="59"/>
      <c r="FN57" s="60"/>
      <c r="FO57" s="17"/>
      <c r="FP57" s="17"/>
      <c r="FQ57" s="58"/>
      <c r="FR57" s="50"/>
      <c r="FS57" s="50"/>
      <c r="FT57" s="50"/>
      <c r="FU57" s="50"/>
      <c r="FV57" s="50"/>
      <c r="FW57" s="50"/>
      <c r="FX57" s="59"/>
      <c r="FY57" s="60"/>
      <c r="FZ57" s="17"/>
      <c r="GA57" s="17"/>
      <c r="GB57" s="58"/>
      <c r="GC57" s="50"/>
      <c r="GD57" s="50"/>
      <c r="GE57" s="50"/>
      <c r="GF57" s="50"/>
      <c r="GG57" s="50"/>
      <c r="GH57" s="50"/>
      <c r="GI57" s="59"/>
      <c r="GJ57" s="60"/>
      <c r="GK57" s="17"/>
      <c r="GL57" s="17"/>
      <c r="GM57" s="58"/>
      <c r="GN57" s="50"/>
      <c r="GO57" s="50"/>
      <c r="GP57" s="50"/>
      <c r="GQ57" s="50"/>
      <c r="GR57" s="50"/>
      <c r="GS57" s="50"/>
      <c r="GT57" s="59"/>
      <c r="GU57" s="60"/>
      <c r="GV57" s="17"/>
      <c r="GW57" s="17"/>
      <c r="GX57" s="58"/>
      <c r="GY57" s="50"/>
      <c r="GZ57" s="50"/>
      <c r="HA57" s="50"/>
      <c r="HB57" s="50"/>
      <c r="HC57" s="50"/>
      <c r="HD57" s="50"/>
      <c r="HE57" s="59"/>
      <c r="HF57" s="60"/>
      <c r="HG57" s="17"/>
      <c r="HH57" s="17"/>
      <c r="HI57" s="58"/>
      <c r="HJ57" s="50"/>
      <c r="HK57" s="50"/>
      <c r="HL57" s="50"/>
      <c r="HM57" s="50"/>
      <c r="HN57" s="50"/>
      <c r="HO57" s="50"/>
      <c r="HP57" s="59"/>
      <c r="HQ57" s="60"/>
      <c r="HR57" s="17"/>
      <c r="HS57" s="17"/>
      <c r="HT57" s="58"/>
      <c r="HU57" s="50"/>
      <c r="HV57" s="50"/>
      <c r="HW57" s="50"/>
      <c r="HX57" s="50"/>
      <c r="HY57" s="50"/>
      <c r="HZ57" s="50"/>
      <c r="IA57" s="59"/>
      <c r="IB57" s="60"/>
      <c r="IC57" s="17"/>
      <c r="ID57" s="17"/>
    </row>
    <row r="58" spans="1:238" x14ac:dyDescent="0.3">
      <c r="A58" s="55"/>
      <c r="B58" s="62"/>
      <c r="C58" s="57"/>
      <c r="D58" s="57"/>
      <c r="E58" s="57"/>
      <c r="F58" s="312"/>
      <c r="G58" s="57"/>
      <c r="H58" s="53"/>
      <c r="I58" s="58"/>
      <c r="J58" s="50"/>
      <c r="K58" s="50"/>
      <c r="L58" s="50"/>
      <c r="M58" s="50"/>
      <c r="N58" s="50"/>
      <c r="O58" s="59"/>
      <c r="P58" s="60"/>
      <c r="Q58" s="17"/>
      <c r="R58" s="17"/>
      <c r="S58" s="58"/>
      <c r="T58" s="50"/>
      <c r="U58" s="50"/>
      <c r="V58" s="50"/>
      <c r="W58" s="50"/>
      <c r="X58" s="50"/>
      <c r="Y58" s="50"/>
      <c r="Z58" s="59"/>
      <c r="AA58" s="60"/>
      <c r="AB58" s="17"/>
      <c r="AC58" s="17"/>
      <c r="AD58" s="58"/>
      <c r="AE58" s="50"/>
      <c r="AF58" s="50"/>
      <c r="AG58" s="50"/>
      <c r="AH58" s="50"/>
      <c r="AI58" s="50"/>
      <c r="AJ58" s="50"/>
      <c r="AK58" s="59"/>
      <c r="AL58" s="60"/>
      <c r="AM58" s="17"/>
      <c r="AN58" s="17"/>
      <c r="AO58" s="58"/>
      <c r="AP58" s="50"/>
      <c r="AQ58" s="50"/>
      <c r="AR58" s="50"/>
      <c r="AS58" s="50"/>
      <c r="AT58" s="50"/>
      <c r="AU58" s="50"/>
      <c r="AV58" s="59"/>
      <c r="AW58" s="60"/>
      <c r="AX58" s="17"/>
      <c r="AY58" s="17"/>
      <c r="AZ58" s="58"/>
      <c r="BA58" s="50"/>
      <c r="BB58" s="50"/>
      <c r="BC58" s="50"/>
      <c r="BD58" s="50"/>
      <c r="BE58" s="50"/>
      <c r="BF58" s="50"/>
      <c r="BG58" s="59"/>
      <c r="BH58" s="60"/>
      <c r="BI58" s="17"/>
      <c r="BJ58" s="17"/>
      <c r="BK58" s="58"/>
      <c r="BL58" s="50"/>
      <c r="BM58" s="50"/>
      <c r="BN58" s="50"/>
      <c r="BO58" s="50"/>
      <c r="BP58" s="50"/>
      <c r="BQ58" s="50"/>
      <c r="BR58" s="59"/>
      <c r="BS58" s="60"/>
      <c r="BT58" s="17"/>
      <c r="BU58" s="17"/>
      <c r="BV58" s="58"/>
      <c r="BW58" s="50"/>
      <c r="BX58" s="50"/>
      <c r="BY58" s="50"/>
      <c r="BZ58" s="50"/>
      <c r="CA58" s="50"/>
      <c r="CB58" s="50"/>
      <c r="CC58" s="59"/>
      <c r="CD58" s="60"/>
      <c r="CE58" s="17"/>
      <c r="CF58" s="17"/>
      <c r="CG58" s="58"/>
      <c r="CH58" s="50"/>
      <c r="CI58" s="50"/>
      <c r="CJ58" s="50"/>
      <c r="CK58" s="50"/>
      <c r="CL58" s="50"/>
      <c r="CM58" s="50"/>
      <c r="CN58" s="59"/>
      <c r="CO58" s="60"/>
      <c r="CP58" s="17"/>
      <c r="CQ58" s="17"/>
      <c r="CR58" s="58"/>
      <c r="CS58" s="50"/>
      <c r="CT58" s="50"/>
      <c r="CU58" s="50"/>
      <c r="CV58" s="50"/>
      <c r="CW58" s="50"/>
      <c r="CX58" s="50"/>
      <c r="CY58" s="59"/>
      <c r="CZ58" s="60"/>
      <c r="DA58" s="17"/>
      <c r="DB58" s="17"/>
      <c r="DC58" s="58"/>
      <c r="DD58" s="50"/>
      <c r="DE58" s="50"/>
      <c r="DF58" s="50"/>
      <c r="DG58" s="50"/>
      <c r="DH58" s="50"/>
      <c r="DI58" s="50"/>
      <c r="DJ58" s="59"/>
      <c r="DK58" s="60"/>
      <c r="DL58" s="17"/>
      <c r="DM58" s="17"/>
      <c r="DN58" s="58"/>
      <c r="DO58" s="50"/>
      <c r="DP58" s="50"/>
      <c r="DQ58" s="50"/>
      <c r="DR58" s="50"/>
      <c r="DS58" s="50"/>
      <c r="DT58" s="50"/>
      <c r="DU58" s="59"/>
      <c r="DV58" s="60"/>
      <c r="DW58" s="17"/>
      <c r="DX58" s="17"/>
      <c r="DY58" s="58"/>
      <c r="DZ58" s="50"/>
      <c r="EA58" s="50"/>
      <c r="EB58" s="50"/>
      <c r="EC58" s="50"/>
      <c r="ED58" s="50"/>
      <c r="EE58" s="50"/>
      <c r="EF58" s="59"/>
      <c r="EG58" s="60"/>
      <c r="EH58" s="17"/>
      <c r="EI58" s="17"/>
      <c r="EJ58" s="58"/>
      <c r="EK58" s="50"/>
      <c r="EL58" s="50"/>
      <c r="EM58" s="50"/>
      <c r="EN58" s="50"/>
      <c r="EO58" s="50"/>
      <c r="EP58" s="50"/>
      <c r="EQ58" s="59"/>
      <c r="ER58" s="60"/>
      <c r="ES58" s="17"/>
      <c r="ET58" s="17"/>
      <c r="EU58" s="58"/>
      <c r="EV58" s="50"/>
      <c r="EW58" s="50"/>
      <c r="EX58" s="50"/>
      <c r="EY58" s="50"/>
      <c r="EZ58" s="50"/>
      <c r="FA58" s="50"/>
      <c r="FB58" s="59"/>
      <c r="FC58" s="60"/>
      <c r="FD58" s="17"/>
      <c r="FE58" s="17"/>
      <c r="FF58" s="58"/>
      <c r="FG58" s="50"/>
      <c r="FH58" s="50"/>
      <c r="FI58" s="50"/>
      <c r="FJ58" s="50"/>
      <c r="FK58" s="50"/>
      <c r="FL58" s="50"/>
      <c r="FM58" s="59"/>
      <c r="FN58" s="60"/>
      <c r="FO58" s="17"/>
      <c r="FP58" s="17"/>
      <c r="FQ58" s="58"/>
      <c r="FR58" s="50"/>
      <c r="FS58" s="50"/>
      <c r="FT58" s="50"/>
      <c r="FU58" s="50"/>
      <c r="FV58" s="50"/>
      <c r="FW58" s="50"/>
      <c r="FX58" s="59"/>
      <c r="FY58" s="60"/>
      <c r="FZ58" s="17"/>
      <c r="GA58" s="17"/>
      <c r="GB58" s="58"/>
      <c r="GC58" s="50"/>
      <c r="GD58" s="50"/>
      <c r="GE58" s="50"/>
      <c r="GF58" s="50"/>
      <c r="GG58" s="50"/>
      <c r="GH58" s="50"/>
      <c r="GI58" s="59"/>
      <c r="GJ58" s="60"/>
      <c r="GK58" s="17"/>
      <c r="GL58" s="17"/>
      <c r="GM58" s="58"/>
      <c r="GN58" s="50"/>
      <c r="GO58" s="50"/>
      <c r="GP58" s="50"/>
      <c r="GQ58" s="50"/>
      <c r="GR58" s="50"/>
      <c r="GS58" s="50"/>
      <c r="GT58" s="59"/>
      <c r="GU58" s="60"/>
      <c r="GV58" s="17"/>
      <c r="GW58" s="17"/>
      <c r="GX58" s="58"/>
      <c r="GY58" s="50"/>
      <c r="GZ58" s="50"/>
      <c r="HA58" s="50"/>
      <c r="HB58" s="50"/>
      <c r="HC58" s="50"/>
      <c r="HD58" s="50"/>
      <c r="HE58" s="59"/>
      <c r="HF58" s="60"/>
      <c r="HG58" s="17"/>
      <c r="HH58" s="17"/>
      <c r="HI58" s="58"/>
      <c r="HJ58" s="50"/>
      <c r="HK58" s="50"/>
      <c r="HL58" s="50"/>
      <c r="HM58" s="50"/>
      <c r="HN58" s="50"/>
      <c r="HO58" s="50"/>
      <c r="HP58" s="59"/>
      <c r="HQ58" s="60"/>
      <c r="HR58" s="17"/>
      <c r="HS58" s="17"/>
      <c r="HT58" s="58"/>
      <c r="HU58" s="50"/>
      <c r="HV58" s="50"/>
      <c r="HW58" s="50"/>
      <c r="HX58" s="50"/>
      <c r="HY58" s="50"/>
      <c r="HZ58" s="50"/>
      <c r="IA58" s="59"/>
      <c r="IB58" s="60"/>
      <c r="IC58" s="17"/>
      <c r="ID58" s="17"/>
    </row>
    <row r="59" spans="1:238" x14ac:dyDescent="0.3">
      <c r="A59" s="55"/>
      <c r="B59" s="63"/>
      <c r="C59" s="57"/>
      <c r="D59" s="57"/>
      <c r="E59" s="57"/>
      <c r="F59" s="312"/>
      <c r="G59" s="57"/>
      <c r="H59" s="53"/>
      <c r="I59" s="58"/>
      <c r="J59" s="50"/>
      <c r="K59" s="50"/>
      <c r="L59" s="50"/>
      <c r="M59" s="50"/>
      <c r="N59" s="50"/>
      <c r="O59" s="59"/>
      <c r="P59" s="60"/>
      <c r="Q59" s="17"/>
      <c r="R59" s="17"/>
      <c r="S59" s="58"/>
      <c r="T59" s="50"/>
      <c r="U59" s="50"/>
      <c r="V59" s="50"/>
      <c r="W59" s="50"/>
      <c r="X59" s="50"/>
      <c r="Y59" s="50"/>
      <c r="Z59" s="59"/>
      <c r="AA59" s="60"/>
      <c r="AB59" s="17"/>
      <c r="AC59" s="17"/>
      <c r="AD59" s="58"/>
      <c r="AE59" s="50"/>
      <c r="AF59" s="50"/>
      <c r="AG59" s="50"/>
      <c r="AH59" s="50"/>
      <c r="AI59" s="50"/>
      <c r="AJ59" s="50"/>
      <c r="AK59" s="59"/>
      <c r="AL59" s="60"/>
      <c r="AM59" s="17"/>
      <c r="AN59" s="17"/>
      <c r="AO59" s="58"/>
      <c r="AP59" s="50"/>
      <c r="AQ59" s="50"/>
      <c r="AR59" s="50"/>
      <c r="AS59" s="50"/>
      <c r="AT59" s="50"/>
      <c r="AU59" s="50"/>
      <c r="AV59" s="59"/>
      <c r="AW59" s="60"/>
      <c r="AX59" s="17"/>
      <c r="AY59" s="17"/>
      <c r="AZ59" s="58"/>
      <c r="BA59" s="50"/>
      <c r="BB59" s="50"/>
      <c r="BC59" s="50"/>
      <c r="BD59" s="50"/>
      <c r="BE59" s="50"/>
      <c r="BF59" s="50"/>
      <c r="BG59" s="59"/>
      <c r="BH59" s="60"/>
      <c r="BI59" s="17"/>
      <c r="BJ59" s="17"/>
      <c r="BK59" s="58"/>
      <c r="BL59" s="50"/>
      <c r="BM59" s="50"/>
      <c r="BN59" s="50"/>
      <c r="BO59" s="50"/>
      <c r="BP59" s="50"/>
      <c r="BQ59" s="50"/>
      <c r="BR59" s="59"/>
      <c r="BS59" s="60"/>
      <c r="BT59" s="17"/>
      <c r="BU59" s="17"/>
      <c r="BV59" s="58"/>
      <c r="BW59" s="50"/>
      <c r="BX59" s="50"/>
      <c r="BY59" s="50"/>
      <c r="BZ59" s="50"/>
      <c r="CA59" s="50"/>
      <c r="CB59" s="50"/>
      <c r="CC59" s="59"/>
      <c r="CD59" s="60"/>
      <c r="CE59" s="17"/>
      <c r="CF59" s="17"/>
      <c r="CG59" s="58"/>
      <c r="CH59" s="50"/>
      <c r="CI59" s="50"/>
      <c r="CJ59" s="50"/>
      <c r="CK59" s="50"/>
      <c r="CL59" s="50"/>
      <c r="CM59" s="50"/>
      <c r="CN59" s="59"/>
      <c r="CO59" s="60"/>
      <c r="CP59" s="17"/>
      <c r="CQ59" s="17"/>
      <c r="CR59" s="58"/>
      <c r="CS59" s="50"/>
      <c r="CT59" s="50"/>
      <c r="CU59" s="50"/>
      <c r="CV59" s="50"/>
      <c r="CW59" s="50"/>
      <c r="CX59" s="50"/>
      <c r="CY59" s="59"/>
      <c r="CZ59" s="60"/>
      <c r="DA59" s="17"/>
      <c r="DB59" s="17"/>
      <c r="DC59" s="58"/>
      <c r="DD59" s="50"/>
      <c r="DE59" s="50"/>
      <c r="DF59" s="50"/>
      <c r="DG59" s="50"/>
      <c r="DH59" s="50"/>
      <c r="DI59" s="50"/>
      <c r="DJ59" s="59"/>
      <c r="DK59" s="60"/>
      <c r="DL59" s="17"/>
      <c r="DM59" s="17"/>
      <c r="DN59" s="58"/>
      <c r="DO59" s="50"/>
      <c r="DP59" s="50"/>
      <c r="DQ59" s="50"/>
      <c r="DR59" s="50"/>
      <c r="DS59" s="50"/>
      <c r="DT59" s="50"/>
      <c r="DU59" s="59"/>
      <c r="DV59" s="60"/>
      <c r="DW59" s="17"/>
      <c r="DX59" s="17"/>
      <c r="DY59" s="58"/>
      <c r="DZ59" s="50"/>
      <c r="EA59" s="50"/>
      <c r="EB59" s="50"/>
      <c r="EC59" s="50"/>
      <c r="ED59" s="50"/>
      <c r="EE59" s="50"/>
      <c r="EF59" s="59"/>
      <c r="EG59" s="60"/>
      <c r="EH59" s="17"/>
      <c r="EI59" s="17"/>
      <c r="EJ59" s="58"/>
      <c r="EK59" s="50"/>
      <c r="EL59" s="50"/>
      <c r="EM59" s="50"/>
      <c r="EN59" s="50"/>
      <c r="EO59" s="50"/>
      <c r="EP59" s="50"/>
      <c r="EQ59" s="59"/>
      <c r="ER59" s="60"/>
      <c r="ES59" s="17"/>
      <c r="ET59" s="17"/>
      <c r="EU59" s="58"/>
      <c r="EV59" s="50"/>
      <c r="EW59" s="50"/>
      <c r="EX59" s="50"/>
      <c r="EY59" s="50"/>
      <c r="EZ59" s="50"/>
      <c r="FA59" s="50"/>
      <c r="FB59" s="59"/>
      <c r="FC59" s="60"/>
      <c r="FD59" s="17"/>
      <c r="FE59" s="17"/>
      <c r="FF59" s="58"/>
      <c r="FG59" s="50"/>
      <c r="FH59" s="50"/>
      <c r="FI59" s="50"/>
      <c r="FJ59" s="50"/>
      <c r="FK59" s="50"/>
      <c r="FL59" s="50"/>
      <c r="FM59" s="59"/>
      <c r="FN59" s="60"/>
      <c r="FO59" s="17"/>
      <c r="FP59" s="17"/>
      <c r="FQ59" s="58"/>
      <c r="FR59" s="50"/>
      <c r="FS59" s="50"/>
      <c r="FT59" s="50"/>
      <c r="FU59" s="50"/>
      <c r="FV59" s="50"/>
      <c r="FW59" s="50"/>
      <c r="FX59" s="59"/>
      <c r="FY59" s="60"/>
      <c r="FZ59" s="17"/>
      <c r="GA59" s="17"/>
      <c r="GB59" s="58"/>
      <c r="GC59" s="50"/>
      <c r="GD59" s="50"/>
      <c r="GE59" s="50"/>
      <c r="GF59" s="50"/>
      <c r="GG59" s="50"/>
      <c r="GH59" s="50"/>
      <c r="GI59" s="59"/>
      <c r="GJ59" s="60"/>
      <c r="GK59" s="17"/>
      <c r="GL59" s="17"/>
      <c r="GM59" s="58"/>
      <c r="GN59" s="50"/>
      <c r="GO59" s="50"/>
      <c r="GP59" s="50"/>
      <c r="GQ59" s="50"/>
      <c r="GR59" s="50"/>
      <c r="GS59" s="50"/>
      <c r="GT59" s="59"/>
      <c r="GU59" s="60"/>
      <c r="GV59" s="17"/>
      <c r="GW59" s="17"/>
      <c r="GX59" s="58"/>
      <c r="GY59" s="50"/>
      <c r="GZ59" s="50"/>
      <c r="HA59" s="50"/>
      <c r="HB59" s="50"/>
      <c r="HC59" s="50"/>
      <c r="HD59" s="50"/>
      <c r="HE59" s="59"/>
      <c r="HF59" s="60"/>
      <c r="HG59" s="17"/>
      <c r="HH59" s="17"/>
      <c r="HI59" s="58"/>
      <c r="HJ59" s="50"/>
      <c r="HK59" s="50"/>
      <c r="HL59" s="50"/>
      <c r="HM59" s="50"/>
      <c r="HN59" s="50"/>
      <c r="HO59" s="50"/>
      <c r="HP59" s="59"/>
      <c r="HQ59" s="60"/>
      <c r="HR59" s="17"/>
      <c r="HS59" s="17"/>
      <c r="HT59" s="58"/>
      <c r="HU59" s="50"/>
      <c r="HV59" s="50"/>
      <c r="HW59" s="50"/>
      <c r="HX59" s="50"/>
      <c r="HY59" s="50"/>
      <c r="HZ59" s="50"/>
      <c r="IA59" s="59"/>
      <c r="IB59" s="60"/>
      <c r="IC59" s="17"/>
      <c r="ID59" s="17"/>
    </row>
    <row r="60" spans="1:238" x14ac:dyDescent="0.3">
      <c r="A60" s="55"/>
      <c r="B60" s="56"/>
      <c r="C60" s="57"/>
      <c r="D60" s="57"/>
      <c r="E60" s="57"/>
      <c r="F60" s="312"/>
      <c r="G60" s="57"/>
      <c r="H60" s="53"/>
      <c r="I60" s="58"/>
      <c r="J60" s="50"/>
      <c r="K60" s="50"/>
      <c r="L60" s="50"/>
      <c r="M60" s="50"/>
      <c r="N60" s="50"/>
      <c r="O60" s="59"/>
      <c r="P60" s="60"/>
      <c r="Q60" s="17"/>
      <c r="R60" s="17"/>
      <c r="S60" s="58"/>
      <c r="T60" s="50"/>
      <c r="U60" s="50"/>
      <c r="V60" s="50"/>
      <c r="W60" s="50"/>
      <c r="X60" s="50"/>
      <c r="Y60" s="50"/>
      <c r="Z60" s="59"/>
      <c r="AA60" s="60"/>
      <c r="AB60" s="17"/>
      <c r="AC60" s="17"/>
      <c r="AD60" s="58"/>
      <c r="AE60" s="50"/>
      <c r="AF60" s="50"/>
      <c r="AG60" s="50"/>
      <c r="AH60" s="50"/>
      <c r="AI60" s="50"/>
      <c r="AJ60" s="50"/>
      <c r="AK60" s="59"/>
      <c r="AL60" s="60"/>
      <c r="AM60" s="17"/>
      <c r="AN60" s="17"/>
      <c r="AO60" s="58"/>
      <c r="AP60" s="50"/>
      <c r="AQ60" s="50"/>
      <c r="AR60" s="50"/>
      <c r="AS60" s="50"/>
      <c r="AT60" s="50"/>
      <c r="AU60" s="50"/>
      <c r="AV60" s="59"/>
      <c r="AW60" s="60"/>
      <c r="AX60" s="17"/>
      <c r="AY60" s="17"/>
      <c r="AZ60" s="58"/>
      <c r="BA60" s="50"/>
      <c r="BB60" s="50"/>
      <c r="BC60" s="50"/>
      <c r="BD60" s="50"/>
      <c r="BE60" s="50"/>
      <c r="BF60" s="50"/>
      <c r="BG60" s="59"/>
      <c r="BH60" s="60"/>
      <c r="BI60" s="17"/>
      <c r="BJ60" s="17"/>
      <c r="BK60" s="58"/>
      <c r="BL60" s="50"/>
      <c r="BM60" s="50"/>
      <c r="BN60" s="50"/>
      <c r="BO60" s="50"/>
      <c r="BP60" s="50"/>
      <c r="BQ60" s="50"/>
      <c r="BR60" s="59"/>
      <c r="BS60" s="60"/>
      <c r="BT60" s="17"/>
      <c r="BU60" s="17"/>
      <c r="BV60" s="58"/>
      <c r="BW60" s="50"/>
      <c r="BX60" s="50"/>
      <c r="BY60" s="50"/>
      <c r="BZ60" s="50"/>
      <c r="CA60" s="50"/>
      <c r="CB60" s="50"/>
      <c r="CC60" s="59"/>
      <c r="CD60" s="60"/>
      <c r="CE60" s="17"/>
      <c r="CF60" s="17"/>
      <c r="CG60" s="58"/>
      <c r="CH60" s="50"/>
      <c r="CI60" s="50"/>
      <c r="CJ60" s="50"/>
      <c r="CK60" s="50"/>
      <c r="CL60" s="50"/>
      <c r="CM60" s="50"/>
      <c r="CN60" s="59"/>
      <c r="CO60" s="60"/>
      <c r="CP60" s="17"/>
      <c r="CQ60" s="17"/>
      <c r="CR60" s="58"/>
      <c r="CS60" s="50"/>
      <c r="CT60" s="50"/>
      <c r="CU60" s="50"/>
      <c r="CV60" s="50"/>
      <c r="CW60" s="50"/>
      <c r="CX60" s="50"/>
      <c r="CY60" s="59"/>
      <c r="CZ60" s="60"/>
      <c r="DA60" s="17"/>
      <c r="DB60" s="17"/>
      <c r="DC60" s="58"/>
      <c r="DD60" s="50"/>
      <c r="DE60" s="50"/>
      <c r="DF60" s="50"/>
      <c r="DG60" s="50"/>
      <c r="DH60" s="50"/>
      <c r="DI60" s="50"/>
      <c r="DJ60" s="59"/>
      <c r="DK60" s="60"/>
      <c r="DL60" s="17"/>
      <c r="DM60" s="17"/>
      <c r="DN60" s="58"/>
      <c r="DO60" s="50"/>
      <c r="DP60" s="50"/>
      <c r="DQ60" s="50"/>
      <c r="DR60" s="50"/>
      <c r="DS60" s="50"/>
      <c r="DT60" s="50"/>
      <c r="DU60" s="59"/>
      <c r="DV60" s="60"/>
      <c r="DW60" s="17"/>
      <c r="DX60" s="17"/>
      <c r="DY60" s="58"/>
      <c r="DZ60" s="50"/>
      <c r="EA60" s="50"/>
      <c r="EB60" s="50"/>
      <c r="EC60" s="50"/>
      <c r="ED60" s="50"/>
      <c r="EE60" s="50"/>
      <c r="EF60" s="59"/>
      <c r="EG60" s="60"/>
      <c r="EH60" s="17"/>
      <c r="EI60" s="17"/>
      <c r="EJ60" s="58"/>
      <c r="EK60" s="50"/>
      <c r="EL60" s="50"/>
      <c r="EM60" s="50"/>
      <c r="EN60" s="50"/>
      <c r="EO60" s="50"/>
      <c r="EP60" s="50"/>
      <c r="EQ60" s="59"/>
      <c r="ER60" s="60"/>
      <c r="ES60" s="17"/>
      <c r="ET60" s="17"/>
      <c r="EU60" s="58"/>
      <c r="EV60" s="50"/>
      <c r="EW60" s="50"/>
      <c r="EX60" s="50"/>
      <c r="EY60" s="50"/>
      <c r="EZ60" s="50"/>
      <c r="FA60" s="50"/>
      <c r="FB60" s="59"/>
      <c r="FC60" s="60"/>
      <c r="FD60" s="17"/>
      <c r="FE60" s="17"/>
      <c r="FF60" s="58"/>
      <c r="FG60" s="50"/>
      <c r="FH60" s="50"/>
      <c r="FI60" s="50"/>
      <c r="FJ60" s="50"/>
      <c r="FK60" s="50"/>
      <c r="FL60" s="50"/>
      <c r="FM60" s="59"/>
      <c r="FN60" s="60"/>
      <c r="FO60" s="17"/>
      <c r="FP60" s="17"/>
      <c r="FQ60" s="58"/>
      <c r="FR60" s="50"/>
      <c r="FS60" s="50"/>
      <c r="FT60" s="50"/>
      <c r="FU60" s="50"/>
      <c r="FV60" s="50"/>
      <c r="FW60" s="50"/>
      <c r="FX60" s="59"/>
      <c r="FY60" s="60"/>
      <c r="FZ60" s="17"/>
      <c r="GA60" s="17"/>
      <c r="GB60" s="58"/>
      <c r="GC60" s="50"/>
      <c r="GD60" s="50"/>
      <c r="GE60" s="50"/>
      <c r="GF60" s="50"/>
      <c r="GG60" s="50"/>
      <c r="GH60" s="50"/>
      <c r="GI60" s="59"/>
      <c r="GJ60" s="60"/>
      <c r="GK60" s="17"/>
      <c r="GL60" s="17"/>
      <c r="GM60" s="58"/>
      <c r="GN60" s="50"/>
      <c r="GO60" s="50"/>
      <c r="GP60" s="50"/>
      <c r="GQ60" s="50"/>
      <c r="GR60" s="50"/>
      <c r="GS60" s="50"/>
      <c r="GT60" s="59"/>
      <c r="GU60" s="60"/>
      <c r="GV60" s="17"/>
      <c r="GW60" s="17"/>
      <c r="GX60" s="58"/>
      <c r="GY60" s="50"/>
      <c r="GZ60" s="50"/>
      <c r="HA60" s="50"/>
      <c r="HB60" s="50"/>
      <c r="HC60" s="50"/>
      <c r="HD60" s="50"/>
      <c r="HE60" s="59"/>
      <c r="HF60" s="60"/>
      <c r="HG60" s="17"/>
      <c r="HH60" s="17"/>
      <c r="HI60" s="58"/>
      <c r="HJ60" s="50"/>
      <c r="HK60" s="50"/>
      <c r="HL60" s="50"/>
      <c r="HM60" s="50"/>
      <c r="HN60" s="50"/>
      <c r="HO60" s="50"/>
      <c r="HP60" s="59"/>
      <c r="HQ60" s="60"/>
      <c r="HR60" s="17"/>
      <c r="HS60" s="17"/>
      <c r="HT60" s="58"/>
      <c r="HU60" s="50"/>
      <c r="HV60" s="50"/>
      <c r="HW60" s="50"/>
      <c r="HX60" s="50"/>
      <c r="HY60" s="50"/>
      <c r="HZ60" s="50"/>
      <c r="IA60" s="59"/>
      <c r="IB60" s="60"/>
      <c r="IC60" s="17"/>
      <c r="ID60" s="17"/>
    </row>
    <row r="61" spans="1:238" x14ac:dyDescent="0.3">
      <c r="A61" s="55"/>
      <c r="B61" s="56"/>
      <c r="C61" s="57"/>
      <c r="D61" s="57"/>
      <c r="E61" s="57"/>
      <c r="F61" s="312"/>
      <c r="G61" s="57"/>
      <c r="H61" s="53"/>
      <c r="I61" s="58"/>
      <c r="J61" s="50"/>
      <c r="K61" s="50"/>
      <c r="L61" s="50"/>
      <c r="M61" s="50"/>
      <c r="N61" s="50"/>
      <c r="O61" s="59"/>
      <c r="P61" s="60"/>
      <c r="Q61" s="17"/>
      <c r="R61" s="17"/>
      <c r="S61" s="58"/>
      <c r="T61" s="50"/>
      <c r="U61" s="50"/>
      <c r="V61" s="50"/>
      <c r="W61" s="50"/>
      <c r="X61" s="50"/>
      <c r="Y61" s="50"/>
      <c r="Z61" s="59"/>
      <c r="AA61" s="60"/>
      <c r="AB61" s="17"/>
      <c r="AC61" s="17"/>
      <c r="AD61" s="58"/>
      <c r="AE61" s="50"/>
      <c r="AF61" s="50"/>
      <c r="AG61" s="50"/>
      <c r="AH61" s="50"/>
      <c r="AI61" s="50"/>
      <c r="AJ61" s="50"/>
      <c r="AK61" s="59"/>
      <c r="AL61" s="60"/>
      <c r="AM61" s="17"/>
      <c r="AN61" s="17"/>
      <c r="AO61" s="58"/>
      <c r="AP61" s="50"/>
      <c r="AQ61" s="50"/>
      <c r="AR61" s="50"/>
      <c r="AS61" s="50"/>
      <c r="AT61" s="50"/>
      <c r="AU61" s="50"/>
      <c r="AV61" s="59"/>
      <c r="AW61" s="60"/>
      <c r="AX61" s="17"/>
      <c r="AY61" s="17"/>
      <c r="AZ61" s="58"/>
      <c r="BA61" s="50"/>
      <c r="BB61" s="50"/>
      <c r="BC61" s="50"/>
      <c r="BD61" s="50"/>
      <c r="BE61" s="50"/>
      <c r="BF61" s="50"/>
      <c r="BG61" s="59"/>
      <c r="BH61" s="60"/>
      <c r="BI61" s="17"/>
      <c r="BJ61" s="17"/>
      <c r="BK61" s="58"/>
      <c r="BL61" s="50"/>
      <c r="BM61" s="50"/>
      <c r="BN61" s="50"/>
      <c r="BO61" s="50"/>
      <c r="BP61" s="50"/>
      <c r="BQ61" s="50"/>
      <c r="BR61" s="59"/>
      <c r="BS61" s="60"/>
      <c r="BT61" s="17"/>
      <c r="BU61" s="17"/>
      <c r="BV61" s="58"/>
      <c r="BW61" s="50"/>
      <c r="BX61" s="50"/>
      <c r="BY61" s="50"/>
      <c r="BZ61" s="50"/>
      <c r="CA61" s="50"/>
      <c r="CB61" s="50"/>
      <c r="CC61" s="59"/>
      <c r="CD61" s="60"/>
      <c r="CE61" s="17"/>
      <c r="CF61" s="17"/>
      <c r="CG61" s="58"/>
      <c r="CH61" s="50"/>
      <c r="CI61" s="50"/>
      <c r="CJ61" s="50"/>
      <c r="CK61" s="50"/>
      <c r="CL61" s="50"/>
      <c r="CM61" s="50"/>
      <c r="CN61" s="59"/>
      <c r="CO61" s="60"/>
      <c r="CP61" s="17"/>
      <c r="CQ61" s="17"/>
      <c r="CR61" s="58"/>
      <c r="CS61" s="50"/>
      <c r="CT61" s="50"/>
      <c r="CU61" s="50"/>
      <c r="CV61" s="50"/>
      <c r="CW61" s="50"/>
      <c r="CX61" s="50"/>
      <c r="CY61" s="59"/>
      <c r="CZ61" s="60"/>
      <c r="DA61" s="17"/>
      <c r="DB61" s="17"/>
      <c r="DC61" s="58"/>
      <c r="DD61" s="50"/>
      <c r="DE61" s="50"/>
      <c r="DF61" s="50"/>
      <c r="DG61" s="50"/>
      <c r="DH61" s="50"/>
      <c r="DI61" s="50"/>
      <c r="DJ61" s="59"/>
      <c r="DK61" s="60"/>
      <c r="DL61" s="17"/>
      <c r="DM61" s="17"/>
      <c r="DN61" s="58"/>
      <c r="DO61" s="50"/>
      <c r="DP61" s="50"/>
      <c r="DQ61" s="50"/>
      <c r="DR61" s="50"/>
      <c r="DS61" s="50"/>
      <c r="DT61" s="50"/>
      <c r="DU61" s="59"/>
      <c r="DV61" s="60"/>
      <c r="DW61" s="17"/>
      <c r="DX61" s="17"/>
      <c r="DY61" s="58"/>
      <c r="DZ61" s="50"/>
      <c r="EA61" s="50"/>
      <c r="EB61" s="50"/>
      <c r="EC61" s="50"/>
      <c r="ED61" s="50"/>
      <c r="EE61" s="50"/>
      <c r="EF61" s="59"/>
      <c r="EG61" s="60"/>
      <c r="EH61" s="17"/>
      <c r="EI61" s="17"/>
      <c r="EJ61" s="58"/>
      <c r="EK61" s="50"/>
      <c r="EL61" s="50"/>
      <c r="EM61" s="50"/>
      <c r="EN61" s="50"/>
      <c r="EO61" s="50"/>
      <c r="EP61" s="50"/>
      <c r="EQ61" s="59"/>
      <c r="ER61" s="60"/>
      <c r="ES61" s="17"/>
      <c r="ET61" s="17"/>
      <c r="EU61" s="58"/>
      <c r="EV61" s="50"/>
      <c r="EW61" s="50"/>
      <c r="EX61" s="50"/>
      <c r="EY61" s="50"/>
      <c r="EZ61" s="50"/>
      <c r="FA61" s="50"/>
      <c r="FB61" s="59"/>
      <c r="FC61" s="60"/>
      <c r="FD61" s="17"/>
      <c r="FE61" s="17"/>
      <c r="FF61" s="58"/>
      <c r="FG61" s="50"/>
      <c r="FH61" s="50"/>
      <c r="FI61" s="50"/>
      <c r="FJ61" s="50"/>
      <c r="FK61" s="50"/>
      <c r="FL61" s="50"/>
      <c r="FM61" s="59"/>
      <c r="FN61" s="60"/>
      <c r="FO61" s="17"/>
      <c r="FP61" s="17"/>
      <c r="FQ61" s="58"/>
      <c r="FR61" s="50"/>
      <c r="FS61" s="50"/>
      <c r="FT61" s="50"/>
      <c r="FU61" s="50"/>
      <c r="FV61" s="50"/>
      <c r="FW61" s="50"/>
      <c r="FX61" s="59"/>
      <c r="FY61" s="60"/>
      <c r="FZ61" s="17"/>
      <c r="GA61" s="17"/>
      <c r="GB61" s="58"/>
      <c r="GC61" s="50"/>
      <c r="GD61" s="50"/>
      <c r="GE61" s="50"/>
      <c r="GF61" s="50"/>
      <c r="GG61" s="50"/>
      <c r="GH61" s="50"/>
      <c r="GI61" s="59"/>
      <c r="GJ61" s="60"/>
      <c r="GK61" s="17"/>
      <c r="GL61" s="17"/>
      <c r="GM61" s="58"/>
      <c r="GN61" s="50"/>
      <c r="GO61" s="50"/>
      <c r="GP61" s="50"/>
      <c r="GQ61" s="50"/>
      <c r="GR61" s="50"/>
      <c r="GS61" s="50"/>
      <c r="GT61" s="59"/>
      <c r="GU61" s="60"/>
      <c r="GV61" s="17"/>
      <c r="GW61" s="17"/>
      <c r="GX61" s="58"/>
      <c r="GY61" s="50"/>
      <c r="GZ61" s="50"/>
      <c r="HA61" s="50"/>
      <c r="HB61" s="50"/>
      <c r="HC61" s="50"/>
      <c r="HD61" s="50"/>
      <c r="HE61" s="59"/>
      <c r="HF61" s="60"/>
      <c r="HG61" s="17"/>
      <c r="HH61" s="17"/>
      <c r="HI61" s="58"/>
      <c r="HJ61" s="50"/>
      <c r="HK61" s="50"/>
      <c r="HL61" s="50"/>
      <c r="HM61" s="50"/>
      <c r="HN61" s="50"/>
      <c r="HO61" s="50"/>
      <c r="HP61" s="59"/>
      <c r="HQ61" s="60"/>
      <c r="HR61" s="17"/>
      <c r="HS61" s="17"/>
      <c r="HT61" s="58"/>
      <c r="HU61" s="50"/>
      <c r="HV61" s="50"/>
      <c r="HW61" s="50"/>
      <c r="HX61" s="50"/>
      <c r="HY61" s="50"/>
      <c r="HZ61" s="50"/>
      <c r="IA61" s="59"/>
      <c r="IB61" s="60"/>
      <c r="IC61" s="17"/>
      <c r="ID61" s="17"/>
    </row>
    <row r="62" spans="1:238" x14ac:dyDescent="0.3">
      <c r="A62" s="55"/>
      <c r="B62" s="56"/>
      <c r="C62" s="57"/>
      <c r="D62" s="57"/>
      <c r="E62" s="57"/>
      <c r="F62" s="312"/>
      <c r="G62" s="57"/>
      <c r="H62" s="53"/>
      <c r="I62" s="58"/>
      <c r="J62" s="50"/>
      <c r="K62" s="50"/>
      <c r="L62" s="50"/>
      <c r="M62" s="50"/>
      <c r="N62" s="50"/>
      <c r="O62" s="59"/>
      <c r="P62" s="60"/>
      <c r="Q62" s="17"/>
      <c r="R62" s="17"/>
      <c r="S62" s="58"/>
      <c r="T62" s="50"/>
      <c r="U62" s="50"/>
      <c r="V62" s="50"/>
      <c r="W62" s="50"/>
      <c r="X62" s="50"/>
      <c r="Y62" s="50"/>
      <c r="Z62" s="59"/>
      <c r="AA62" s="60"/>
      <c r="AB62" s="17"/>
      <c r="AC62" s="17"/>
      <c r="AD62" s="58"/>
      <c r="AE62" s="50"/>
      <c r="AF62" s="50"/>
      <c r="AG62" s="50"/>
      <c r="AH62" s="50"/>
      <c r="AI62" s="50"/>
      <c r="AJ62" s="50"/>
      <c r="AK62" s="59"/>
      <c r="AL62" s="60"/>
      <c r="AM62" s="17"/>
      <c r="AN62" s="17"/>
      <c r="AO62" s="58"/>
      <c r="AP62" s="50"/>
      <c r="AQ62" s="50"/>
      <c r="AR62" s="50"/>
      <c r="AS62" s="50"/>
      <c r="AT62" s="50"/>
      <c r="AU62" s="50"/>
      <c r="AV62" s="59"/>
      <c r="AW62" s="60"/>
      <c r="AX62" s="17"/>
      <c r="AY62" s="17"/>
      <c r="AZ62" s="58"/>
      <c r="BA62" s="50"/>
      <c r="BB62" s="50"/>
      <c r="BC62" s="50"/>
      <c r="BD62" s="50"/>
      <c r="BE62" s="50"/>
      <c r="BF62" s="50"/>
      <c r="BG62" s="59"/>
      <c r="BH62" s="60"/>
      <c r="BI62" s="17"/>
      <c r="BJ62" s="17"/>
      <c r="BK62" s="58"/>
      <c r="BL62" s="50"/>
      <c r="BM62" s="50"/>
      <c r="BN62" s="50"/>
      <c r="BO62" s="50"/>
      <c r="BP62" s="50"/>
      <c r="BQ62" s="50"/>
      <c r="BR62" s="59"/>
      <c r="BS62" s="60"/>
      <c r="BT62" s="17"/>
      <c r="BU62" s="17"/>
      <c r="BV62" s="58"/>
      <c r="BW62" s="50"/>
      <c r="BX62" s="50"/>
      <c r="BY62" s="50"/>
      <c r="BZ62" s="50"/>
      <c r="CA62" s="50"/>
      <c r="CB62" s="50"/>
      <c r="CC62" s="59"/>
      <c r="CD62" s="60"/>
      <c r="CE62" s="17"/>
      <c r="CF62" s="17"/>
      <c r="CG62" s="58"/>
      <c r="CH62" s="50"/>
      <c r="CI62" s="50"/>
      <c r="CJ62" s="50"/>
      <c r="CK62" s="50"/>
      <c r="CL62" s="50"/>
      <c r="CM62" s="50"/>
      <c r="CN62" s="59"/>
      <c r="CO62" s="60"/>
      <c r="CP62" s="17"/>
      <c r="CQ62" s="17"/>
      <c r="CR62" s="58"/>
      <c r="CS62" s="50"/>
      <c r="CT62" s="50"/>
      <c r="CU62" s="50"/>
      <c r="CV62" s="50"/>
      <c r="CW62" s="50"/>
      <c r="CX62" s="50"/>
      <c r="CY62" s="59"/>
      <c r="CZ62" s="60"/>
      <c r="DA62" s="17"/>
      <c r="DB62" s="17"/>
      <c r="DC62" s="58"/>
      <c r="DD62" s="50"/>
      <c r="DE62" s="50"/>
      <c r="DF62" s="50"/>
      <c r="DG62" s="50"/>
      <c r="DH62" s="50"/>
      <c r="DI62" s="50"/>
      <c r="DJ62" s="59"/>
      <c r="DK62" s="60"/>
      <c r="DL62" s="17"/>
      <c r="DM62" s="17"/>
      <c r="DN62" s="58"/>
      <c r="DO62" s="50"/>
      <c r="DP62" s="50"/>
      <c r="DQ62" s="50"/>
      <c r="DR62" s="50"/>
      <c r="DS62" s="50"/>
      <c r="DT62" s="50"/>
      <c r="DU62" s="59"/>
      <c r="DV62" s="60"/>
      <c r="DW62" s="17"/>
      <c r="DX62" s="17"/>
      <c r="DY62" s="58"/>
      <c r="DZ62" s="50"/>
      <c r="EA62" s="50"/>
      <c r="EB62" s="50"/>
      <c r="EC62" s="50"/>
      <c r="ED62" s="50"/>
      <c r="EE62" s="50"/>
      <c r="EF62" s="59"/>
      <c r="EG62" s="60"/>
      <c r="EH62" s="17"/>
      <c r="EI62" s="17"/>
      <c r="EJ62" s="58"/>
      <c r="EK62" s="50"/>
      <c r="EL62" s="50"/>
      <c r="EM62" s="50"/>
      <c r="EN62" s="50"/>
      <c r="EO62" s="50"/>
      <c r="EP62" s="50"/>
      <c r="EQ62" s="59"/>
      <c r="ER62" s="60"/>
      <c r="ES62" s="17"/>
      <c r="ET62" s="17"/>
      <c r="EU62" s="58"/>
      <c r="EV62" s="50"/>
      <c r="EW62" s="50"/>
      <c r="EX62" s="50"/>
      <c r="EY62" s="50"/>
      <c r="EZ62" s="50"/>
      <c r="FA62" s="50"/>
      <c r="FB62" s="59"/>
      <c r="FC62" s="60"/>
      <c r="FD62" s="17"/>
      <c r="FE62" s="17"/>
      <c r="FF62" s="58"/>
      <c r="FG62" s="50"/>
      <c r="FH62" s="50"/>
      <c r="FI62" s="50"/>
      <c r="FJ62" s="50"/>
      <c r="FK62" s="50"/>
      <c r="FL62" s="50"/>
      <c r="FM62" s="59"/>
      <c r="FN62" s="60"/>
      <c r="FO62" s="17"/>
      <c r="FP62" s="17"/>
      <c r="FQ62" s="58"/>
      <c r="FR62" s="50"/>
      <c r="FS62" s="50"/>
      <c r="FT62" s="50"/>
      <c r="FU62" s="50"/>
      <c r="FV62" s="50"/>
      <c r="FW62" s="50"/>
      <c r="FX62" s="59"/>
      <c r="FY62" s="60"/>
      <c r="FZ62" s="17"/>
      <c r="GA62" s="17"/>
      <c r="GB62" s="58"/>
      <c r="GC62" s="50"/>
      <c r="GD62" s="50"/>
      <c r="GE62" s="50"/>
      <c r="GF62" s="50"/>
      <c r="GG62" s="50"/>
      <c r="GH62" s="50"/>
      <c r="GI62" s="59"/>
      <c r="GJ62" s="60"/>
      <c r="GK62" s="17"/>
      <c r="GL62" s="17"/>
      <c r="GM62" s="58"/>
      <c r="GN62" s="50"/>
      <c r="GO62" s="50"/>
      <c r="GP62" s="50"/>
      <c r="GQ62" s="50"/>
      <c r="GR62" s="50"/>
      <c r="GS62" s="50"/>
      <c r="GT62" s="59"/>
      <c r="GU62" s="60"/>
      <c r="GV62" s="17"/>
      <c r="GW62" s="17"/>
      <c r="GX62" s="58"/>
      <c r="GY62" s="50"/>
      <c r="GZ62" s="50"/>
      <c r="HA62" s="50"/>
      <c r="HB62" s="50"/>
      <c r="HC62" s="50"/>
      <c r="HD62" s="50"/>
      <c r="HE62" s="59"/>
      <c r="HF62" s="60"/>
      <c r="HG62" s="17"/>
      <c r="HH62" s="17"/>
      <c r="HI62" s="58"/>
      <c r="HJ62" s="50"/>
      <c r="HK62" s="50"/>
      <c r="HL62" s="50"/>
      <c r="HM62" s="50"/>
      <c r="HN62" s="50"/>
      <c r="HO62" s="50"/>
      <c r="HP62" s="59"/>
      <c r="HQ62" s="60"/>
      <c r="HR62" s="17"/>
      <c r="HS62" s="17"/>
      <c r="HT62" s="58"/>
      <c r="HU62" s="50"/>
      <c r="HV62" s="50"/>
      <c r="HW62" s="50"/>
      <c r="HX62" s="50"/>
      <c r="HY62" s="50"/>
      <c r="HZ62" s="50"/>
      <c r="IA62" s="59"/>
      <c r="IB62" s="60"/>
      <c r="IC62" s="17"/>
      <c r="ID62" s="17"/>
    </row>
    <row r="63" spans="1:238" x14ac:dyDescent="0.3">
      <c r="A63" s="55"/>
      <c r="B63" s="56"/>
      <c r="C63" s="57"/>
      <c r="D63" s="57"/>
      <c r="E63" s="57"/>
      <c r="F63" s="312"/>
      <c r="G63" s="57"/>
      <c r="H63" s="53"/>
      <c r="I63" s="58"/>
      <c r="J63" s="50"/>
      <c r="K63" s="50"/>
      <c r="L63" s="50"/>
      <c r="M63" s="50"/>
      <c r="N63" s="50"/>
      <c r="O63" s="59"/>
      <c r="P63" s="60"/>
      <c r="Q63" s="17"/>
      <c r="R63" s="17"/>
      <c r="S63" s="58"/>
      <c r="T63" s="50"/>
      <c r="U63" s="50"/>
      <c r="V63" s="50"/>
      <c r="W63" s="50"/>
      <c r="X63" s="50"/>
      <c r="Y63" s="50"/>
      <c r="Z63" s="59"/>
      <c r="AA63" s="60"/>
      <c r="AB63" s="17"/>
      <c r="AC63" s="17"/>
      <c r="AD63" s="58"/>
      <c r="AE63" s="50"/>
      <c r="AF63" s="50"/>
      <c r="AG63" s="50"/>
      <c r="AH63" s="50"/>
      <c r="AI63" s="50"/>
      <c r="AJ63" s="50"/>
      <c r="AK63" s="59"/>
      <c r="AL63" s="60"/>
      <c r="AM63" s="17"/>
      <c r="AN63" s="17"/>
      <c r="AO63" s="58"/>
      <c r="AP63" s="50"/>
      <c r="AQ63" s="50"/>
      <c r="AR63" s="50"/>
      <c r="AS63" s="50"/>
      <c r="AT63" s="50"/>
      <c r="AU63" s="50"/>
      <c r="AV63" s="59"/>
      <c r="AW63" s="60"/>
      <c r="AX63" s="17"/>
      <c r="AY63" s="17"/>
      <c r="AZ63" s="58"/>
      <c r="BA63" s="50"/>
      <c r="BB63" s="50"/>
      <c r="BC63" s="50"/>
      <c r="BD63" s="50"/>
      <c r="BE63" s="50"/>
      <c r="BF63" s="50"/>
      <c r="BG63" s="59"/>
      <c r="BH63" s="60"/>
      <c r="BI63" s="17"/>
      <c r="BJ63" s="17"/>
      <c r="BK63" s="58"/>
      <c r="BL63" s="50"/>
      <c r="BM63" s="50"/>
      <c r="BN63" s="50"/>
      <c r="BO63" s="50"/>
      <c r="BP63" s="50"/>
      <c r="BQ63" s="50"/>
      <c r="BR63" s="59"/>
      <c r="BS63" s="60"/>
      <c r="BT63" s="17"/>
      <c r="BU63" s="17"/>
      <c r="BV63" s="58"/>
      <c r="BW63" s="50"/>
      <c r="BX63" s="50"/>
      <c r="BY63" s="50"/>
      <c r="BZ63" s="50"/>
      <c r="CA63" s="50"/>
      <c r="CB63" s="50"/>
      <c r="CC63" s="59"/>
      <c r="CD63" s="60"/>
      <c r="CE63" s="17"/>
      <c r="CF63" s="17"/>
      <c r="CG63" s="58"/>
      <c r="CH63" s="50"/>
      <c r="CI63" s="50"/>
      <c r="CJ63" s="50"/>
      <c r="CK63" s="50"/>
      <c r="CL63" s="50"/>
      <c r="CM63" s="50"/>
      <c r="CN63" s="59"/>
      <c r="CO63" s="60"/>
      <c r="CP63" s="17"/>
      <c r="CQ63" s="17"/>
      <c r="CR63" s="58"/>
      <c r="CS63" s="50"/>
      <c r="CT63" s="50"/>
      <c r="CU63" s="50"/>
      <c r="CV63" s="50"/>
      <c r="CW63" s="50"/>
      <c r="CX63" s="50"/>
      <c r="CY63" s="59"/>
      <c r="CZ63" s="60"/>
      <c r="DA63" s="17"/>
      <c r="DB63" s="17"/>
      <c r="DC63" s="58"/>
      <c r="DD63" s="50"/>
      <c r="DE63" s="50"/>
      <c r="DF63" s="50"/>
      <c r="DG63" s="50"/>
      <c r="DH63" s="50"/>
      <c r="DI63" s="50"/>
      <c r="DJ63" s="59"/>
      <c r="DK63" s="60"/>
      <c r="DL63" s="17"/>
      <c r="DM63" s="17"/>
      <c r="DN63" s="58"/>
      <c r="DO63" s="50"/>
      <c r="DP63" s="50"/>
      <c r="DQ63" s="50"/>
      <c r="DR63" s="50"/>
      <c r="DS63" s="50"/>
      <c r="DT63" s="50"/>
      <c r="DU63" s="59"/>
      <c r="DV63" s="60"/>
      <c r="DW63" s="17"/>
      <c r="DX63" s="17"/>
      <c r="DY63" s="58"/>
      <c r="DZ63" s="50"/>
      <c r="EA63" s="50"/>
      <c r="EB63" s="50"/>
      <c r="EC63" s="50"/>
      <c r="ED63" s="50"/>
      <c r="EE63" s="50"/>
      <c r="EF63" s="59"/>
      <c r="EG63" s="60"/>
      <c r="EH63" s="17"/>
      <c r="EI63" s="17"/>
      <c r="EJ63" s="58"/>
      <c r="EK63" s="50"/>
      <c r="EL63" s="50"/>
      <c r="EM63" s="50"/>
      <c r="EN63" s="50"/>
      <c r="EO63" s="50"/>
      <c r="EP63" s="50"/>
      <c r="EQ63" s="59"/>
      <c r="ER63" s="60"/>
      <c r="ES63" s="17"/>
      <c r="ET63" s="17"/>
      <c r="EU63" s="58"/>
      <c r="EV63" s="50"/>
      <c r="EW63" s="50"/>
      <c r="EX63" s="50"/>
      <c r="EY63" s="50"/>
      <c r="EZ63" s="50"/>
      <c r="FA63" s="50"/>
      <c r="FB63" s="59"/>
      <c r="FC63" s="60"/>
      <c r="FD63" s="17"/>
      <c r="FE63" s="17"/>
      <c r="FF63" s="58"/>
      <c r="FG63" s="50"/>
      <c r="FH63" s="50"/>
      <c r="FI63" s="50"/>
      <c r="FJ63" s="50"/>
      <c r="FK63" s="50"/>
      <c r="FL63" s="50"/>
      <c r="FM63" s="59"/>
      <c r="FN63" s="60"/>
      <c r="FO63" s="17"/>
      <c r="FP63" s="17"/>
      <c r="FQ63" s="58"/>
      <c r="FR63" s="50"/>
      <c r="FS63" s="50"/>
      <c r="FT63" s="50"/>
      <c r="FU63" s="50"/>
      <c r="FV63" s="50"/>
      <c r="FW63" s="50"/>
      <c r="FX63" s="59"/>
      <c r="FY63" s="60"/>
      <c r="FZ63" s="17"/>
      <c r="GA63" s="17"/>
      <c r="GB63" s="58"/>
      <c r="GC63" s="50"/>
      <c r="GD63" s="50"/>
      <c r="GE63" s="50"/>
      <c r="GF63" s="50"/>
      <c r="GG63" s="50"/>
      <c r="GH63" s="50"/>
      <c r="GI63" s="59"/>
      <c r="GJ63" s="60"/>
      <c r="GK63" s="17"/>
      <c r="GL63" s="17"/>
      <c r="GM63" s="58"/>
      <c r="GN63" s="50"/>
      <c r="GO63" s="50"/>
      <c r="GP63" s="50"/>
      <c r="GQ63" s="50"/>
      <c r="GR63" s="50"/>
      <c r="GS63" s="50"/>
      <c r="GT63" s="59"/>
      <c r="GU63" s="60"/>
      <c r="GV63" s="17"/>
      <c r="GW63" s="17"/>
      <c r="GX63" s="58"/>
      <c r="GY63" s="50"/>
      <c r="GZ63" s="50"/>
      <c r="HA63" s="50"/>
      <c r="HB63" s="50"/>
      <c r="HC63" s="50"/>
      <c r="HD63" s="50"/>
      <c r="HE63" s="59"/>
      <c r="HF63" s="60"/>
      <c r="HG63" s="17"/>
      <c r="HH63" s="17"/>
      <c r="HI63" s="58"/>
      <c r="HJ63" s="50"/>
      <c r="HK63" s="50"/>
      <c r="HL63" s="50"/>
      <c r="HM63" s="50"/>
      <c r="HN63" s="50"/>
      <c r="HO63" s="50"/>
      <c r="HP63" s="59"/>
      <c r="HQ63" s="60"/>
      <c r="HR63" s="17"/>
      <c r="HS63" s="17"/>
      <c r="HT63" s="58"/>
      <c r="HU63" s="50"/>
      <c r="HV63" s="50"/>
      <c r="HW63" s="50"/>
      <c r="HX63" s="50"/>
      <c r="HY63" s="50"/>
      <c r="HZ63" s="50"/>
      <c r="IA63" s="59"/>
      <c r="IB63" s="60"/>
      <c r="IC63" s="17"/>
      <c r="ID63" s="17"/>
    </row>
    <row r="64" spans="1:238" x14ac:dyDescent="0.3">
      <c r="A64" s="55"/>
      <c r="B64" s="62"/>
      <c r="C64" s="57"/>
      <c r="D64" s="57"/>
      <c r="E64" s="57"/>
      <c r="F64" s="312"/>
      <c r="G64" s="57"/>
      <c r="H64" s="53"/>
      <c r="I64" s="58"/>
      <c r="J64" s="50"/>
      <c r="K64" s="50"/>
      <c r="L64" s="50"/>
      <c r="M64" s="50"/>
      <c r="N64" s="50"/>
      <c r="O64" s="59"/>
      <c r="P64" s="60"/>
      <c r="Q64" s="17"/>
      <c r="R64" s="17"/>
      <c r="S64" s="58"/>
      <c r="T64" s="50"/>
      <c r="U64" s="50"/>
      <c r="V64" s="50"/>
      <c r="W64" s="50"/>
      <c r="X64" s="50"/>
      <c r="Y64" s="50"/>
      <c r="Z64" s="59"/>
      <c r="AA64" s="60"/>
      <c r="AB64" s="17"/>
      <c r="AC64" s="17"/>
      <c r="AD64" s="58"/>
      <c r="AE64" s="50"/>
      <c r="AF64" s="50"/>
      <c r="AG64" s="50"/>
      <c r="AH64" s="50"/>
      <c r="AI64" s="50"/>
      <c r="AJ64" s="50"/>
      <c r="AK64" s="59"/>
      <c r="AL64" s="60"/>
      <c r="AM64" s="17"/>
      <c r="AN64" s="17"/>
      <c r="AO64" s="58"/>
      <c r="AP64" s="50"/>
      <c r="AQ64" s="50"/>
      <c r="AR64" s="50"/>
      <c r="AS64" s="50"/>
      <c r="AT64" s="50"/>
      <c r="AU64" s="50"/>
      <c r="AV64" s="59"/>
      <c r="AW64" s="60"/>
      <c r="AX64" s="17"/>
      <c r="AY64" s="17"/>
      <c r="AZ64" s="58"/>
      <c r="BA64" s="50"/>
      <c r="BB64" s="50"/>
      <c r="BC64" s="50"/>
      <c r="BD64" s="50"/>
      <c r="BE64" s="50"/>
      <c r="BF64" s="50"/>
      <c r="BG64" s="59"/>
      <c r="BH64" s="60"/>
      <c r="BI64" s="17"/>
      <c r="BJ64" s="17"/>
      <c r="BK64" s="58"/>
      <c r="BL64" s="50"/>
      <c r="BM64" s="50"/>
      <c r="BN64" s="50"/>
      <c r="BO64" s="50"/>
      <c r="BP64" s="50"/>
      <c r="BQ64" s="50"/>
      <c r="BR64" s="59"/>
      <c r="BS64" s="60"/>
      <c r="BT64" s="17"/>
      <c r="BU64" s="17"/>
      <c r="BV64" s="58"/>
      <c r="BW64" s="50"/>
      <c r="BX64" s="50"/>
      <c r="BY64" s="50"/>
      <c r="BZ64" s="50"/>
      <c r="CA64" s="50"/>
      <c r="CB64" s="50"/>
      <c r="CC64" s="59"/>
      <c r="CD64" s="60"/>
      <c r="CE64" s="17"/>
      <c r="CF64" s="17"/>
      <c r="CG64" s="58"/>
      <c r="CH64" s="50"/>
      <c r="CI64" s="50"/>
      <c r="CJ64" s="50"/>
      <c r="CK64" s="50"/>
      <c r="CL64" s="50"/>
      <c r="CM64" s="50"/>
      <c r="CN64" s="59"/>
      <c r="CO64" s="60"/>
      <c r="CP64" s="17"/>
      <c r="CQ64" s="17"/>
      <c r="CR64" s="58"/>
      <c r="CS64" s="50"/>
      <c r="CT64" s="50"/>
      <c r="CU64" s="50"/>
      <c r="CV64" s="50"/>
      <c r="CW64" s="50"/>
      <c r="CX64" s="50"/>
      <c r="CY64" s="59"/>
      <c r="CZ64" s="60"/>
      <c r="DA64" s="17"/>
      <c r="DB64" s="17"/>
      <c r="DC64" s="58"/>
      <c r="DD64" s="50"/>
      <c r="DE64" s="50"/>
      <c r="DF64" s="50"/>
      <c r="DG64" s="50"/>
      <c r="DH64" s="50"/>
      <c r="DI64" s="50"/>
      <c r="DJ64" s="59"/>
      <c r="DK64" s="60"/>
      <c r="DL64" s="17"/>
      <c r="DM64" s="17"/>
      <c r="DN64" s="58"/>
      <c r="DO64" s="50"/>
      <c r="DP64" s="50"/>
      <c r="DQ64" s="50"/>
      <c r="DR64" s="50"/>
      <c r="DS64" s="50"/>
      <c r="DT64" s="50"/>
      <c r="DU64" s="59"/>
      <c r="DV64" s="60"/>
      <c r="DW64" s="17"/>
      <c r="DX64" s="17"/>
      <c r="DY64" s="58"/>
      <c r="DZ64" s="50"/>
      <c r="EA64" s="50"/>
      <c r="EB64" s="50"/>
      <c r="EC64" s="50"/>
      <c r="ED64" s="50"/>
      <c r="EE64" s="50"/>
      <c r="EF64" s="59"/>
      <c r="EG64" s="60"/>
      <c r="EH64" s="17"/>
      <c r="EI64" s="17"/>
      <c r="EJ64" s="58"/>
      <c r="EK64" s="50"/>
      <c r="EL64" s="50"/>
      <c r="EM64" s="50"/>
      <c r="EN64" s="50"/>
      <c r="EO64" s="50"/>
      <c r="EP64" s="50"/>
      <c r="EQ64" s="59"/>
      <c r="ER64" s="60"/>
      <c r="ES64" s="17"/>
      <c r="ET64" s="17"/>
      <c r="EU64" s="58"/>
      <c r="EV64" s="50"/>
      <c r="EW64" s="50"/>
      <c r="EX64" s="50"/>
      <c r="EY64" s="50"/>
      <c r="EZ64" s="50"/>
      <c r="FA64" s="50"/>
      <c r="FB64" s="59"/>
      <c r="FC64" s="60"/>
      <c r="FD64" s="17"/>
      <c r="FE64" s="17"/>
      <c r="FF64" s="58"/>
      <c r="FG64" s="50"/>
      <c r="FH64" s="50"/>
      <c r="FI64" s="50"/>
      <c r="FJ64" s="50"/>
      <c r="FK64" s="50"/>
      <c r="FL64" s="50"/>
      <c r="FM64" s="59"/>
      <c r="FN64" s="60"/>
      <c r="FO64" s="17"/>
      <c r="FP64" s="17"/>
      <c r="FQ64" s="58"/>
      <c r="FR64" s="50"/>
      <c r="FS64" s="50"/>
      <c r="FT64" s="50"/>
      <c r="FU64" s="50"/>
      <c r="FV64" s="50"/>
      <c r="FW64" s="50"/>
      <c r="FX64" s="59"/>
      <c r="FY64" s="60"/>
      <c r="FZ64" s="17"/>
      <c r="GA64" s="17"/>
      <c r="GB64" s="58"/>
      <c r="GC64" s="50"/>
      <c r="GD64" s="50"/>
      <c r="GE64" s="50"/>
      <c r="GF64" s="50"/>
      <c r="GG64" s="50"/>
      <c r="GH64" s="50"/>
      <c r="GI64" s="59"/>
      <c r="GJ64" s="60"/>
      <c r="GK64" s="17"/>
      <c r="GL64" s="17"/>
      <c r="GM64" s="58"/>
      <c r="GN64" s="50"/>
      <c r="GO64" s="50"/>
      <c r="GP64" s="50"/>
      <c r="GQ64" s="50"/>
      <c r="GR64" s="50"/>
      <c r="GS64" s="50"/>
      <c r="GT64" s="59"/>
      <c r="GU64" s="60"/>
      <c r="GV64" s="17"/>
      <c r="GW64" s="17"/>
      <c r="GX64" s="58"/>
      <c r="GY64" s="50"/>
      <c r="GZ64" s="50"/>
      <c r="HA64" s="50"/>
      <c r="HB64" s="50"/>
      <c r="HC64" s="50"/>
      <c r="HD64" s="50"/>
      <c r="HE64" s="59"/>
      <c r="HF64" s="60"/>
      <c r="HG64" s="17"/>
      <c r="HH64" s="17"/>
      <c r="HI64" s="58"/>
      <c r="HJ64" s="50"/>
      <c r="HK64" s="50"/>
      <c r="HL64" s="50"/>
      <c r="HM64" s="50"/>
      <c r="HN64" s="50"/>
      <c r="HO64" s="50"/>
      <c r="HP64" s="59"/>
      <c r="HQ64" s="60"/>
      <c r="HR64" s="17"/>
      <c r="HS64" s="17"/>
      <c r="HT64" s="58"/>
      <c r="HU64" s="50"/>
      <c r="HV64" s="50"/>
      <c r="HW64" s="50"/>
      <c r="HX64" s="50"/>
      <c r="HY64" s="50"/>
      <c r="HZ64" s="50"/>
      <c r="IA64" s="59"/>
      <c r="IB64" s="60"/>
      <c r="IC64" s="17"/>
      <c r="ID64" s="17"/>
    </row>
    <row r="65" spans="1:238" x14ac:dyDescent="0.3">
      <c r="A65" s="55"/>
      <c r="B65" s="62"/>
      <c r="C65" s="57"/>
      <c r="D65" s="57"/>
      <c r="E65" s="57"/>
      <c r="F65" s="312"/>
      <c r="G65" s="57"/>
      <c r="H65" s="53"/>
      <c r="I65" s="58"/>
      <c r="J65" s="50"/>
      <c r="K65" s="50"/>
      <c r="L65" s="50"/>
      <c r="M65" s="50"/>
      <c r="N65" s="50"/>
      <c r="O65" s="59"/>
      <c r="P65" s="60"/>
      <c r="Q65" s="17"/>
      <c r="R65" s="17"/>
      <c r="S65" s="58"/>
      <c r="T65" s="50"/>
      <c r="U65" s="50"/>
      <c r="V65" s="50"/>
      <c r="W65" s="50"/>
      <c r="X65" s="50"/>
      <c r="Y65" s="50"/>
      <c r="Z65" s="59"/>
      <c r="AA65" s="60"/>
      <c r="AB65" s="17"/>
      <c r="AC65" s="17"/>
      <c r="AD65" s="58"/>
      <c r="AE65" s="50"/>
      <c r="AF65" s="50"/>
      <c r="AG65" s="50"/>
      <c r="AH65" s="50"/>
      <c r="AI65" s="50"/>
      <c r="AJ65" s="50"/>
      <c r="AK65" s="59"/>
      <c r="AL65" s="60"/>
      <c r="AM65" s="17"/>
      <c r="AN65" s="17"/>
      <c r="AO65" s="58"/>
      <c r="AP65" s="50"/>
      <c r="AQ65" s="50"/>
      <c r="AR65" s="50"/>
      <c r="AS65" s="50"/>
      <c r="AT65" s="50"/>
      <c r="AU65" s="50"/>
      <c r="AV65" s="59"/>
      <c r="AW65" s="60"/>
      <c r="AX65" s="17"/>
      <c r="AY65" s="17"/>
      <c r="AZ65" s="58"/>
      <c r="BA65" s="50"/>
      <c r="BB65" s="50"/>
      <c r="BC65" s="50"/>
      <c r="BD65" s="50"/>
      <c r="BE65" s="50"/>
      <c r="BF65" s="50"/>
      <c r="BG65" s="59"/>
      <c r="BH65" s="60"/>
      <c r="BI65" s="17"/>
      <c r="BJ65" s="17"/>
      <c r="BK65" s="58"/>
      <c r="BL65" s="50"/>
      <c r="BM65" s="50"/>
      <c r="BN65" s="50"/>
      <c r="BO65" s="50"/>
      <c r="BP65" s="50"/>
      <c r="BQ65" s="50"/>
      <c r="BR65" s="59"/>
      <c r="BS65" s="60"/>
      <c r="BT65" s="17"/>
      <c r="BU65" s="17"/>
      <c r="BV65" s="58"/>
      <c r="BW65" s="50"/>
      <c r="BX65" s="50"/>
      <c r="BY65" s="50"/>
      <c r="BZ65" s="50"/>
      <c r="CA65" s="50"/>
      <c r="CB65" s="50"/>
      <c r="CC65" s="59"/>
      <c r="CD65" s="60"/>
      <c r="CE65" s="17"/>
      <c r="CF65" s="17"/>
      <c r="CG65" s="58"/>
      <c r="CH65" s="50"/>
      <c r="CI65" s="50"/>
      <c r="CJ65" s="50"/>
      <c r="CK65" s="50"/>
      <c r="CL65" s="50"/>
      <c r="CM65" s="50"/>
      <c r="CN65" s="59"/>
      <c r="CO65" s="60"/>
      <c r="CP65" s="17"/>
      <c r="CQ65" s="17"/>
      <c r="CR65" s="58"/>
      <c r="CS65" s="50"/>
      <c r="CT65" s="50"/>
      <c r="CU65" s="50"/>
      <c r="CV65" s="50"/>
      <c r="CW65" s="50"/>
      <c r="CX65" s="50"/>
      <c r="CY65" s="59"/>
      <c r="CZ65" s="60"/>
      <c r="DA65" s="17"/>
      <c r="DB65" s="17"/>
      <c r="DC65" s="58"/>
      <c r="DD65" s="50"/>
      <c r="DE65" s="50"/>
      <c r="DF65" s="50"/>
      <c r="DG65" s="50"/>
      <c r="DH65" s="50"/>
      <c r="DI65" s="50"/>
      <c r="DJ65" s="59"/>
      <c r="DK65" s="60"/>
      <c r="DL65" s="17"/>
      <c r="DM65" s="17"/>
      <c r="DN65" s="58"/>
      <c r="DO65" s="50"/>
      <c r="DP65" s="50"/>
      <c r="DQ65" s="50"/>
      <c r="DR65" s="50"/>
      <c r="DS65" s="50"/>
      <c r="DT65" s="50"/>
      <c r="DU65" s="59"/>
      <c r="DV65" s="60"/>
      <c r="DW65" s="17"/>
      <c r="DX65" s="17"/>
      <c r="DY65" s="58"/>
      <c r="DZ65" s="50"/>
      <c r="EA65" s="50"/>
      <c r="EB65" s="50"/>
      <c r="EC65" s="50"/>
      <c r="ED65" s="50"/>
      <c r="EE65" s="50"/>
      <c r="EF65" s="59"/>
      <c r="EG65" s="60"/>
      <c r="EH65" s="17"/>
      <c r="EI65" s="17"/>
      <c r="EJ65" s="58"/>
      <c r="EK65" s="50"/>
      <c r="EL65" s="50"/>
      <c r="EM65" s="50"/>
      <c r="EN65" s="50"/>
      <c r="EO65" s="50"/>
      <c r="EP65" s="50"/>
      <c r="EQ65" s="59"/>
      <c r="ER65" s="60"/>
      <c r="ES65" s="17"/>
      <c r="ET65" s="17"/>
      <c r="EU65" s="58"/>
      <c r="EV65" s="50"/>
      <c r="EW65" s="50"/>
      <c r="EX65" s="50"/>
      <c r="EY65" s="50"/>
      <c r="EZ65" s="50"/>
      <c r="FA65" s="50"/>
      <c r="FB65" s="59"/>
      <c r="FC65" s="60"/>
      <c r="FD65" s="17"/>
      <c r="FE65" s="17"/>
      <c r="FF65" s="58"/>
      <c r="FG65" s="50"/>
      <c r="FH65" s="50"/>
      <c r="FI65" s="50"/>
      <c r="FJ65" s="50"/>
      <c r="FK65" s="50"/>
      <c r="FL65" s="50"/>
      <c r="FM65" s="59"/>
      <c r="FN65" s="60"/>
      <c r="FO65" s="17"/>
      <c r="FP65" s="17"/>
      <c r="FQ65" s="58"/>
      <c r="FR65" s="50"/>
      <c r="FS65" s="50"/>
      <c r="FT65" s="50"/>
      <c r="FU65" s="50"/>
      <c r="FV65" s="50"/>
      <c r="FW65" s="50"/>
      <c r="FX65" s="59"/>
      <c r="FY65" s="60"/>
      <c r="FZ65" s="17"/>
      <c r="GA65" s="17"/>
      <c r="GB65" s="58"/>
      <c r="GC65" s="50"/>
      <c r="GD65" s="50"/>
      <c r="GE65" s="50"/>
      <c r="GF65" s="50"/>
      <c r="GG65" s="50"/>
      <c r="GH65" s="50"/>
      <c r="GI65" s="59"/>
      <c r="GJ65" s="60"/>
      <c r="GK65" s="17"/>
      <c r="GL65" s="17"/>
      <c r="GM65" s="58"/>
      <c r="GN65" s="50"/>
      <c r="GO65" s="50"/>
      <c r="GP65" s="50"/>
      <c r="GQ65" s="50"/>
      <c r="GR65" s="50"/>
      <c r="GS65" s="50"/>
      <c r="GT65" s="59"/>
      <c r="GU65" s="60"/>
      <c r="GV65" s="17"/>
      <c r="GW65" s="17"/>
      <c r="GX65" s="58"/>
      <c r="GY65" s="50"/>
      <c r="GZ65" s="50"/>
      <c r="HA65" s="50"/>
      <c r="HB65" s="50"/>
      <c r="HC65" s="50"/>
      <c r="HD65" s="50"/>
      <c r="HE65" s="59"/>
      <c r="HF65" s="60"/>
      <c r="HG65" s="17"/>
      <c r="HH65" s="17"/>
      <c r="HI65" s="58"/>
      <c r="HJ65" s="50"/>
      <c r="HK65" s="50"/>
      <c r="HL65" s="50"/>
      <c r="HM65" s="50"/>
      <c r="HN65" s="50"/>
      <c r="HO65" s="50"/>
      <c r="HP65" s="59"/>
      <c r="HQ65" s="60"/>
      <c r="HR65" s="17"/>
      <c r="HS65" s="17"/>
      <c r="HT65" s="58"/>
      <c r="HU65" s="50"/>
      <c r="HV65" s="50"/>
      <c r="HW65" s="50"/>
      <c r="HX65" s="50"/>
      <c r="HY65" s="50"/>
      <c r="HZ65" s="50"/>
      <c r="IA65" s="59"/>
      <c r="IB65" s="60"/>
      <c r="IC65" s="17"/>
      <c r="ID65" s="17"/>
    </row>
    <row r="66" spans="1:238" x14ac:dyDescent="0.3">
      <c r="A66" s="55"/>
      <c r="B66" s="56"/>
      <c r="C66" s="57"/>
      <c r="D66" s="57"/>
      <c r="E66" s="57"/>
      <c r="F66" s="312"/>
      <c r="G66" s="57"/>
      <c r="H66" s="53"/>
      <c r="I66" s="58"/>
      <c r="J66" s="50"/>
      <c r="K66" s="50"/>
      <c r="L66" s="50"/>
      <c r="M66" s="50"/>
      <c r="N66" s="50"/>
      <c r="O66" s="59"/>
      <c r="P66" s="60"/>
      <c r="Q66" s="17"/>
      <c r="R66" s="17"/>
      <c r="S66" s="58"/>
      <c r="T66" s="50"/>
      <c r="U66" s="50"/>
      <c r="V66" s="50"/>
      <c r="W66" s="50"/>
      <c r="X66" s="50"/>
      <c r="Y66" s="50"/>
      <c r="Z66" s="59"/>
      <c r="AA66" s="60"/>
      <c r="AB66" s="17"/>
      <c r="AC66" s="17"/>
      <c r="AD66" s="58"/>
      <c r="AE66" s="50"/>
      <c r="AF66" s="50"/>
      <c r="AG66" s="50"/>
      <c r="AH66" s="50"/>
      <c r="AI66" s="50"/>
      <c r="AJ66" s="50"/>
      <c r="AK66" s="59"/>
      <c r="AL66" s="60"/>
      <c r="AM66" s="17"/>
      <c r="AN66" s="17"/>
      <c r="AO66" s="58"/>
      <c r="AP66" s="50"/>
      <c r="AQ66" s="50"/>
      <c r="AR66" s="50"/>
      <c r="AS66" s="50"/>
      <c r="AT66" s="50"/>
      <c r="AU66" s="50"/>
      <c r="AV66" s="59"/>
      <c r="AW66" s="60"/>
      <c r="AX66" s="17"/>
      <c r="AY66" s="17"/>
      <c r="AZ66" s="58"/>
      <c r="BA66" s="50"/>
      <c r="BB66" s="50"/>
      <c r="BC66" s="50"/>
      <c r="BD66" s="50"/>
      <c r="BE66" s="50"/>
      <c r="BF66" s="50"/>
      <c r="BG66" s="59"/>
      <c r="BH66" s="60"/>
      <c r="BI66" s="17"/>
      <c r="BJ66" s="17"/>
      <c r="BK66" s="58"/>
      <c r="BL66" s="50"/>
      <c r="BM66" s="50"/>
      <c r="BN66" s="50"/>
      <c r="BO66" s="50"/>
      <c r="BP66" s="50"/>
      <c r="BQ66" s="50"/>
      <c r="BR66" s="59"/>
      <c r="BS66" s="60"/>
      <c r="BT66" s="17"/>
      <c r="BU66" s="17"/>
      <c r="BV66" s="58"/>
      <c r="BW66" s="50"/>
      <c r="BX66" s="50"/>
      <c r="BY66" s="50"/>
      <c r="BZ66" s="50"/>
      <c r="CA66" s="50"/>
      <c r="CB66" s="50"/>
      <c r="CC66" s="59"/>
      <c r="CD66" s="60"/>
      <c r="CE66" s="17"/>
      <c r="CF66" s="17"/>
      <c r="CG66" s="58"/>
      <c r="CH66" s="50"/>
      <c r="CI66" s="50"/>
      <c r="CJ66" s="50"/>
      <c r="CK66" s="50"/>
      <c r="CL66" s="50"/>
      <c r="CM66" s="50"/>
      <c r="CN66" s="59"/>
      <c r="CO66" s="60"/>
      <c r="CP66" s="17"/>
      <c r="CQ66" s="17"/>
      <c r="CR66" s="58"/>
      <c r="CS66" s="50"/>
      <c r="CT66" s="50"/>
      <c r="CU66" s="50"/>
      <c r="CV66" s="50"/>
      <c r="CW66" s="50"/>
      <c r="CX66" s="50"/>
      <c r="CY66" s="59"/>
      <c r="CZ66" s="60"/>
      <c r="DA66" s="17"/>
      <c r="DB66" s="17"/>
      <c r="DC66" s="58"/>
      <c r="DD66" s="50"/>
      <c r="DE66" s="50"/>
      <c r="DF66" s="50"/>
      <c r="DG66" s="50"/>
      <c r="DH66" s="50"/>
      <c r="DI66" s="50"/>
      <c r="DJ66" s="59"/>
      <c r="DK66" s="60"/>
      <c r="DL66" s="17"/>
      <c r="DM66" s="17"/>
      <c r="DN66" s="58"/>
      <c r="DO66" s="50"/>
      <c r="DP66" s="50"/>
      <c r="DQ66" s="50"/>
      <c r="DR66" s="50"/>
      <c r="DS66" s="50"/>
      <c r="DT66" s="50"/>
      <c r="DU66" s="59"/>
      <c r="DV66" s="60"/>
      <c r="DW66" s="17"/>
      <c r="DX66" s="17"/>
      <c r="DY66" s="58"/>
      <c r="DZ66" s="50"/>
      <c r="EA66" s="50"/>
      <c r="EB66" s="50"/>
      <c r="EC66" s="50"/>
      <c r="ED66" s="50"/>
      <c r="EE66" s="50"/>
      <c r="EF66" s="59"/>
      <c r="EG66" s="60"/>
      <c r="EH66" s="17"/>
      <c r="EI66" s="17"/>
      <c r="EJ66" s="58"/>
      <c r="EK66" s="50"/>
      <c r="EL66" s="50"/>
      <c r="EM66" s="50"/>
      <c r="EN66" s="50"/>
      <c r="EO66" s="50"/>
      <c r="EP66" s="50"/>
      <c r="EQ66" s="59"/>
      <c r="ER66" s="60"/>
      <c r="ES66" s="17"/>
      <c r="ET66" s="17"/>
      <c r="EU66" s="58"/>
      <c r="EV66" s="50"/>
      <c r="EW66" s="50"/>
      <c r="EX66" s="50"/>
      <c r="EY66" s="50"/>
      <c r="EZ66" s="50"/>
      <c r="FA66" s="50"/>
      <c r="FB66" s="59"/>
      <c r="FC66" s="60"/>
      <c r="FD66" s="17"/>
      <c r="FE66" s="17"/>
      <c r="FF66" s="58"/>
      <c r="FG66" s="50"/>
      <c r="FH66" s="50"/>
      <c r="FI66" s="50"/>
      <c r="FJ66" s="50"/>
      <c r="FK66" s="50"/>
      <c r="FL66" s="50"/>
      <c r="FM66" s="59"/>
      <c r="FN66" s="60"/>
      <c r="FO66" s="17"/>
      <c r="FP66" s="17"/>
      <c r="FQ66" s="58"/>
      <c r="FR66" s="50"/>
      <c r="FS66" s="50"/>
      <c r="FT66" s="50"/>
      <c r="FU66" s="50"/>
      <c r="FV66" s="50"/>
      <c r="FW66" s="50"/>
      <c r="FX66" s="59"/>
      <c r="FY66" s="60"/>
      <c r="FZ66" s="17"/>
      <c r="GA66" s="17"/>
      <c r="GB66" s="58"/>
      <c r="GC66" s="50"/>
      <c r="GD66" s="50"/>
      <c r="GE66" s="50"/>
      <c r="GF66" s="50"/>
      <c r="GG66" s="50"/>
      <c r="GH66" s="50"/>
      <c r="GI66" s="59"/>
      <c r="GJ66" s="60"/>
      <c r="GK66" s="17"/>
      <c r="GL66" s="17"/>
      <c r="GM66" s="58"/>
      <c r="GN66" s="50"/>
      <c r="GO66" s="50"/>
      <c r="GP66" s="50"/>
      <c r="GQ66" s="50"/>
      <c r="GR66" s="50"/>
      <c r="GS66" s="50"/>
      <c r="GT66" s="59"/>
      <c r="GU66" s="60"/>
      <c r="GV66" s="17"/>
      <c r="GW66" s="17"/>
      <c r="GX66" s="58"/>
      <c r="GY66" s="50"/>
      <c r="GZ66" s="50"/>
      <c r="HA66" s="50"/>
      <c r="HB66" s="50"/>
      <c r="HC66" s="50"/>
      <c r="HD66" s="50"/>
      <c r="HE66" s="59"/>
      <c r="HF66" s="60"/>
      <c r="HG66" s="17"/>
      <c r="HH66" s="17"/>
      <c r="HI66" s="58"/>
      <c r="HJ66" s="50"/>
      <c r="HK66" s="50"/>
      <c r="HL66" s="50"/>
      <c r="HM66" s="50"/>
      <c r="HN66" s="50"/>
      <c r="HO66" s="50"/>
      <c r="HP66" s="59"/>
      <c r="HQ66" s="60"/>
      <c r="HR66" s="17"/>
      <c r="HS66" s="17"/>
      <c r="HT66" s="58"/>
      <c r="HU66" s="50"/>
      <c r="HV66" s="50"/>
      <c r="HW66" s="50"/>
      <c r="HX66" s="50"/>
      <c r="HY66" s="50"/>
      <c r="HZ66" s="50"/>
      <c r="IA66" s="59"/>
      <c r="IB66" s="60"/>
      <c r="IC66" s="17"/>
      <c r="ID66" s="17"/>
    </row>
    <row r="67" spans="1:238" x14ac:dyDescent="0.3">
      <c r="A67" s="55"/>
      <c r="B67" s="56"/>
      <c r="C67" s="57"/>
      <c r="D67" s="57"/>
      <c r="E67" s="57"/>
      <c r="F67" s="312"/>
      <c r="G67" s="57"/>
      <c r="H67" s="53"/>
      <c r="I67" s="58"/>
      <c r="J67" s="50"/>
      <c r="K67" s="50"/>
      <c r="L67" s="50"/>
      <c r="M67" s="50"/>
      <c r="N67" s="50"/>
      <c r="O67" s="59"/>
      <c r="P67" s="60"/>
      <c r="Q67" s="17"/>
      <c r="R67" s="17"/>
      <c r="S67" s="58"/>
      <c r="T67" s="50"/>
      <c r="U67" s="50"/>
      <c r="V67" s="50"/>
      <c r="W67" s="50"/>
      <c r="X67" s="50"/>
      <c r="Y67" s="50"/>
      <c r="Z67" s="59"/>
      <c r="AA67" s="60"/>
      <c r="AB67" s="17"/>
      <c r="AC67" s="17"/>
      <c r="AD67" s="58"/>
      <c r="AE67" s="50"/>
      <c r="AF67" s="50"/>
      <c r="AG67" s="50"/>
      <c r="AH67" s="50"/>
      <c r="AI67" s="50"/>
      <c r="AJ67" s="50"/>
      <c r="AK67" s="59"/>
      <c r="AL67" s="60"/>
      <c r="AM67" s="17"/>
      <c r="AN67" s="17"/>
      <c r="AO67" s="58"/>
      <c r="AP67" s="50"/>
      <c r="AQ67" s="50"/>
      <c r="AR67" s="50"/>
      <c r="AS67" s="50"/>
      <c r="AT67" s="50"/>
      <c r="AU67" s="50"/>
      <c r="AV67" s="59"/>
      <c r="AW67" s="60"/>
      <c r="AX67" s="17"/>
      <c r="AY67" s="17"/>
      <c r="AZ67" s="58"/>
      <c r="BA67" s="50"/>
      <c r="BB67" s="50"/>
      <c r="BC67" s="50"/>
      <c r="BD67" s="50"/>
      <c r="BE67" s="50"/>
      <c r="BF67" s="50"/>
      <c r="BG67" s="59"/>
      <c r="BH67" s="60"/>
      <c r="BI67" s="17"/>
      <c r="BJ67" s="17"/>
      <c r="BK67" s="58"/>
      <c r="BL67" s="50"/>
      <c r="BM67" s="50"/>
      <c r="BN67" s="50"/>
      <c r="BO67" s="50"/>
      <c r="BP67" s="50"/>
      <c r="BQ67" s="50"/>
      <c r="BR67" s="59"/>
      <c r="BS67" s="60"/>
      <c r="BT67" s="17"/>
      <c r="BU67" s="17"/>
      <c r="BV67" s="58"/>
      <c r="BW67" s="50"/>
      <c r="BX67" s="50"/>
      <c r="BY67" s="50"/>
      <c r="BZ67" s="50"/>
      <c r="CA67" s="50"/>
      <c r="CB67" s="50"/>
      <c r="CC67" s="59"/>
      <c r="CD67" s="60"/>
      <c r="CE67" s="17"/>
      <c r="CF67" s="17"/>
      <c r="CG67" s="58"/>
      <c r="CH67" s="50"/>
      <c r="CI67" s="50"/>
      <c r="CJ67" s="50"/>
      <c r="CK67" s="50"/>
      <c r="CL67" s="50"/>
      <c r="CM67" s="50"/>
      <c r="CN67" s="59"/>
      <c r="CO67" s="60"/>
      <c r="CP67" s="17"/>
      <c r="CQ67" s="17"/>
      <c r="CR67" s="58"/>
      <c r="CS67" s="50"/>
      <c r="CT67" s="50"/>
      <c r="CU67" s="50"/>
      <c r="CV67" s="50"/>
      <c r="CW67" s="50"/>
      <c r="CX67" s="50"/>
      <c r="CY67" s="59"/>
      <c r="CZ67" s="60"/>
      <c r="DA67" s="17"/>
      <c r="DB67" s="17"/>
      <c r="DC67" s="58"/>
      <c r="DD67" s="50"/>
      <c r="DE67" s="50"/>
      <c r="DF67" s="50"/>
      <c r="DG67" s="50"/>
      <c r="DH67" s="50"/>
      <c r="DI67" s="50"/>
      <c r="DJ67" s="59"/>
      <c r="DK67" s="60"/>
      <c r="DL67" s="17"/>
      <c r="DM67" s="17"/>
      <c r="DN67" s="58"/>
      <c r="DO67" s="50"/>
      <c r="DP67" s="50"/>
      <c r="DQ67" s="50"/>
      <c r="DR67" s="50"/>
      <c r="DS67" s="50"/>
      <c r="DT67" s="50"/>
      <c r="DU67" s="59"/>
      <c r="DV67" s="60"/>
      <c r="DW67" s="17"/>
      <c r="DX67" s="17"/>
      <c r="DY67" s="58"/>
      <c r="DZ67" s="50"/>
      <c r="EA67" s="50"/>
      <c r="EB67" s="50"/>
      <c r="EC67" s="50"/>
      <c r="ED67" s="50"/>
      <c r="EE67" s="50"/>
      <c r="EF67" s="59"/>
      <c r="EG67" s="60"/>
      <c r="EH67" s="17"/>
      <c r="EI67" s="17"/>
      <c r="EJ67" s="58"/>
      <c r="EK67" s="50"/>
      <c r="EL67" s="50"/>
      <c r="EM67" s="50"/>
      <c r="EN67" s="50"/>
      <c r="EO67" s="50"/>
      <c r="EP67" s="50"/>
      <c r="EQ67" s="59"/>
      <c r="ER67" s="60"/>
      <c r="ES67" s="17"/>
      <c r="ET67" s="17"/>
      <c r="EU67" s="58"/>
      <c r="EV67" s="50"/>
      <c r="EW67" s="50"/>
      <c r="EX67" s="50"/>
      <c r="EY67" s="50"/>
      <c r="EZ67" s="50"/>
      <c r="FA67" s="50"/>
      <c r="FB67" s="59"/>
      <c r="FC67" s="60"/>
      <c r="FD67" s="17"/>
      <c r="FE67" s="17"/>
      <c r="FF67" s="58"/>
      <c r="FG67" s="50"/>
      <c r="FH67" s="50"/>
      <c r="FI67" s="50"/>
      <c r="FJ67" s="50"/>
      <c r="FK67" s="50"/>
      <c r="FL67" s="50"/>
      <c r="FM67" s="59"/>
      <c r="FN67" s="60"/>
      <c r="FO67" s="17"/>
      <c r="FP67" s="17"/>
      <c r="FQ67" s="58"/>
      <c r="FR67" s="50"/>
      <c r="FS67" s="50"/>
      <c r="FT67" s="50"/>
      <c r="FU67" s="50"/>
      <c r="FV67" s="50"/>
      <c r="FW67" s="50"/>
      <c r="FX67" s="59"/>
      <c r="FY67" s="60"/>
      <c r="FZ67" s="17"/>
      <c r="GA67" s="17"/>
      <c r="GB67" s="58"/>
      <c r="GC67" s="50"/>
      <c r="GD67" s="50"/>
      <c r="GE67" s="50"/>
      <c r="GF67" s="50"/>
      <c r="GG67" s="50"/>
      <c r="GH67" s="50"/>
      <c r="GI67" s="59"/>
      <c r="GJ67" s="60"/>
      <c r="GK67" s="17"/>
      <c r="GL67" s="17"/>
      <c r="GM67" s="58"/>
      <c r="GN67" s="50"/>
      <c r="GO67" s="50"/>
      <c r="GP67" s="50"/>
      <c r="GQ67" s="50"/>
      <c r="GR67" s="50"/>
      <c r="GS67" s="50"/>
      <c r="GT67" s="59"/>
      <c r="GU67" s="60"/>
      <c r="GV67" s="17"/>
      <c r="GW67" s="17"/>
      <c r="GX67" s="58"/>
      <c r="GY67" s="50"/>
      <c r="GZ67" s="50"/>
      <c r="HA67" s="50"/>
      <c r="HB67" s="50"/>
      <c r="HC67" s="50"/>
      <c r="HD67" s="50"/>
      <c r="HE67" s="59"/>
      <c r="HF67" s="60"/>
      <c r="HG67" s="17"/>
      <c r="HH67" s="17"/>
      <c r="HI67" s="58"/>
      <c r="HJ67" s="50"/>
      <c r="HK67" s="50"/>
      <c r="HL67" s="50"/>
      <c r="HM67" s="50"/>
      <c r="HN67" s="50"/>
      <c r="HO67" s="50"/>
      <c r="HP67" s="59"/>
      <c r="HQ67" s="60"/>
      <c r="HR67" s="17"/>
      <c r="HS67" s="17"/>
      <c r="HT67" s="58"/>
      <c r="HU67" s="50"/>
      <c r="HV67" s="50"/>
      <c r="HW67" s="50"/>
      <c r="HX67" s="50"/>
      <c r="HY67" s="50"/>
      <c r="HZ67" s="50"/>
      <c r="IA67" s="59"/>
      <c r="IB67" s="60"/>
      <c r="IC67" s="17"/>
      <c r="ID67" s="17"/>
    </row>
    <row r="68" spans="1:238" x14ac:dyDescent="0.3">
      <c r="A68" s="55"/>
      <c r="B68" s="56"/>
      <c r="C68" s="57"/>
      <c r="D68" s="57"/>
      <c r="E68" s="57"/>
      <c r="F68" s="312"/>
      <c r="G68" s="57"/>
      <c r="H68" s="53"/>
      <c r="I68" s="58"/>
      <c r="J68" s="50"/>
      <c r="K68" s="50"/>
      <c r="L68" s="50"/>
      <c r="M68" s="50"/>
      <c r="N68" s="50"/>
      <c r="O68" s="59"/>
      <c r="P68" s="60"/>
      <c r="Q68" s="17"/>
      <c r="R68" s="17"/>
      <c r="S68" s="58"/>
      <c r="T68" s="50"/>
      <c r="U68" s="50"/>
      <c r="V68" s="50"/>
      <c r="W68" s="50"/>
      <c r="X68" s="50"/>
      <c r="Y68" s="50"/>
      <c r="Z68" s="59"/>
      <c r="AA68" s="60"/>
      <c r="AB68" s="17"/>
      <c r="AC68" s="17"/>
      <c r="AD68" s="58"/>
      <c r="AE68" s="50"/>
      <c r="AF68" s="50"/>
      <c r="AG68" s="50"/>
      <c r="AH68" s="50"/>
      <c r="AI68" s="50"/>
      <c r="AJ68" s="50"/>
      <c r="AK68" s="59"/>
      <c r="AL68" s="60"/>
      <c r="AM68" s="17"/>
      <c r="AN68" s="17"/>
      <c r="AO68" s="58"/>
      <c r="AP68" s="50"/>
      <c r="AQ68" s="50"/>
      <c r="AR68" s="50"/>
      <c r="AS68" s="50"/>
      <c r="AT68" s="50"/>
      <c r="AU68" s="50"/>
      <c r="AV68" s="59"/>
      <c r="AW68" s="60"/>
      <c r="AX68" s="17"/>
      <c r="AY68" s="17"/>
      <c r="AZ68" s="58"/>
      <c r="BA68" s="50"/>
      <c r="BB68" s="50"/>
      <c r="BC68" s="50"/>
      <c r="BD68" s="50"/>
      <c r="BE68" s="50"/>
      <c r="BF68" s="50"/>
      <c r="BG68" s="59"/>
      <c r="BH68" s="60"/>
      <c r="BI68" s="17"/>
      <c r="BJ68" s="17"/>
      <c r="BK68" s="58"/>
      <c r="BL68" s="50"/>
      <c r="BM68" s="50"/>
      <c r="BN68" s="50"/>
      <c r="BO68" s="50"/>
      <c r="BP68" s="50"/>
      <c r="BQ68" s="50"/>
      <c r="BR68" s="59"/>
      <c r="BS68" s="60"/>
      <c r="BT68" s="17"/>
      <c r="BU68" s="17"/>
      <c r="BV68" s="58"/>
      <c r="BW68" s="50"/>
      <c r="BX68" s="50"/>
      <c r="BY68" s="50"/>
      <c r="BZ68" s="50"/>
      <c r="CA68" s="50"/>
      <c r="CB68" s="50"/>
      <c r="CC68" s="59"/>
      <c r="CD68" s="60"/>
      <c r="CE68" s="17"/>
      <c r="CF68" s="17"/>
      <c r="CG68" s="58"/>
      <c r="CH68" s="50"/>
      <c r="CI68" s="50"/>
      <c r="CJ68" s="50"/>
      <c r="CK68" s="50"/>
      <c r="CL68" s="50"/>
      <c r="CM68" s="50"/>
      <c r="CN68" s="59"/>
      <c r="CO68" s="60"/>
      <c r="CP68" s="17"/>
      <c r="CQ68" s="17"/>
      <c r="CR68" s="58"/>
      <c r="CS68" s="50"/>
      <c r="CT68" s="50"/>
      <c r="CU68" s="50"/>
      <c r="CV68" s="50"/>
      <c r="CW68" s="50"/>
      <c r="CX68" s="50"/>
      <c r="CY68" s="59"/>
      <c r="CZ68" s="60"/>
      <c r="DA68" s="17"/>
      <c r="DB68" s="17"/>
      <c r="DC68" s="58"/>
      <c r="DD68" s="50"/>
      <c r="DE68" s="50"/>
      <c r="DF68" s="50"/>
      <c r="DG68" s="50"/>
      <c r="DH68" s="50"/>
      <c r="DI68" s="50"/>
      <c r="DJ68" s="59"/>
      <c r="DK68" s="60"/>
      <c r="DL68" s="17"/>
      <c r="DM68" s="17"/>
      <c r="DN68" s="58"/>
      <c r="DO68" s="50"/>
      <c r="DP68" s="50"/>
      <c r="DQ68" s="50"/>
      <c r="DR68" s="50"/>
      <c r="DS68" s="50"/>
      <c r="DT68" s="50"/>
      <c r="DU68" s="59"/>
      <c r="DV68" s="60"/>
      <c r="DW68" s="17"/>
      <c r="DX68" s="17"/>
      <c r="DY68" s="58"/>
      <c r="DZ68" s="50"/>
      <c r="EA68" s="50"/>
      <c r="EB68" s="50"/>
      <c r="EC68" s="50"/>
      <c r="ED68" s="50"/>
      <c r="EE68" s="50"/>
      <c r="EF68" s="59"/>
      <c r="EG68" s="60"/>
      <c r="EH68" s="17"/>
      <c r="EI68" s="17"/>
      <c r="EJ68" s="58"/>
      <c r="EK68" s="50"/>
      <c r="EL68" s="50"/>
      <c r="EM68" s="50"/>
      <c r="EN68" s="50"/>
      <c r="EO68" s="50"/>
      <c r="EP68" s="50"/>
      <c r="EQ68" s="59"/>
      <c r="ER68" s="60"/>
      <c r="ES68" s="17"/>
      <c r="ET68" s="17"/>
      <c r="EU68" s="58"/>
      <c r="EV68" s="50"/>
      <c r="EW68" s="50"/>
      <c r="EX68" s="50"/>
      <c r="EY68" s="50"/>
      <c r="EZ68" s="50"/>
      <c r="FA68" s="50"/>
      <c r="FB68" s="59"/>
      <c r="FC68" s="60"/>
      <c r="FD68" s="17"/>
      <c r="FE68" s="17"/>
      <c r="FF68" s="58"/>
      <c r="FG68" s="50"/>
      <c r="FH68" s="50"/>
      <c r="FI68" s="50"/>
      <c r="FJ68" s="50"/>
      <c r="FK68" s="50"/>
      <c r="FL68" s="50"/>
      <c r="FM68" s="59"/>
      <c r="FN68" s="60"/>
      <c r="FO68" s="17"/>
      <c r="FP68" s="17"/>
      <c r="FQ68" s="58"/>
      <c r="FR68" s="50"/>
      <c r="FS68" s="50"/>
      <c r="FT68" s="50"/>
      <c r="FU68" s="50"/>
      <c r="FV68" s="50"/>
      <c r="FW68" s="50"/>
      <c r="FX68" s="59"/>
      <c r="FY68" s="60"/>
      <c r="FZ68" s="17"/>
      <c r="GA68" s="17"/>
      <c r="GB68" s="58"/>
      <c r="GC68" s="50"/>
      <c r="GD68" s="50"/>
      <c r="GE68" s="50"/>
      <c r="GF68" s="50"/>
      <c r="GG68" s="50"/>
      <c r="GH68" s="50"/>
      <c r="GI68" s="59"/>
      <c r="GJ68" s="60"/>
      <c r="GK68" s="17"/>
      <c r="GL68" s="17"/>
      <c r="GM68" s="58"/>
      <c r="GN68" s="50"/>
      <c r="GO68" s="50"/>
      <c r="GP68" s="50"/>
      <c r="GQ68" s="50"/>
      <c r="GR68" s="50"/>
      <c r="GS68" s="50"/>
      <c r="GT68" s="59"/>
      <c r="GU68" s="60"/>
      <c r="GV68" s="17"/>
      <c r="GW68" s="17"/>
      <c r="GX68" s="58"/>
      <c r="GY68" s="50"/>
      <c r="GZ68" s="50"/>
      <c r="HA68" s="50"/>
      <c r="HB68" s="50"/>
      <c r="HC68" s="50"/>
      <c r="HD68" s="50"/>
      <c r="HE68" s="59"/>
      <c r="HF68" s="60"/>
      <c r="HG68" s="17"/>
      <c r="HH68" s="17"/>
      <c r="HI68" s="58"/>
      <c r="HJ68" s="50"/>
      <c r="HK68" s="50"/>
      <c r="HL68" s="50"/>
      <c r="HM68" s="50"/>
      <c r="HN68" s="50"/>
      <c r="HO68" s="50"/>
      <c r="HP68" s="59"/>
      <c r="HQ68" s="60"/>
      <c r="HR68" s="17"/>
      <c r="HS68" s="17"/>
      <c r="HT68" s="58"/>
      <c r="HU68" s="50"/>
      <c r="HV68" s="50"/>
      <c r="HW68" s="50"/>
      <c r="HX68" s="50"/>
      <c r="HY68" s="50"/>
      <c r="HZ68" s="50"/>
      <c r="IA68" s="59"/>
      <c r="IB68" s="60"/>
      <c r="IC68" s="17"/>
      <c r="ID68" s="17"/>
    </row>
    <row r="69" spans="1:238" x14ac:dyDescent="0.3">
      <c r="A69" s="55"/>
      <c r="B69" s="62"/>
      <c r="C69" s="57"/>
      <c r="D69" s="57"/>
      <c r="E69" s="57"/>
      <c r="F69" s="312"/>
      <c r="G69" s="57"/>
      <c r="H69" s="53"/>
      <c r="I69" s="58"/>
      <c r="J69" s="50"/>
      <c r="K69" s="50"/>
      <c r="L69" s="50"/>
      <c r="M69" s="50"/>
      <c r="N69" s="50"/>
      <c r="O69" s="59"/>
      <c r="P69" s="60"/>
      <c r="Q69" s="17"/>
      <c r="R69" s="17"/>
      <c r="S69" s="58"/>
      <c r="T69" s="50"/>
      <c r="U69" s="50"/>
      <c r="V69" s="50"/>
      <c r="W69" s="50"/>
      <c r="X69" s="50"/>
      <c r="Y69" s="50"/>
      <c r="Z69" s="59"/>
      <c r="AA69" s="60"/>
      <c r="AB69" s="17"/>
      <c r="AC69" s="17"/>
      <c r="AD69" s="58"/>
      <c r="AE69" s="50"/>
      <c r="AF69" s="50"/>
      <c r="AG69" s="50"/>
      <c r="AH69" s="50"/>
      <c r="AI69" s="50"/>
      <c r="AJ69" s="50"/>
      <c r="AK69" s="59"/>
      <c r="AL69" s="60"/>
      <c r="AM69" s="17"/>
      <c r="AN69" s="17"/>
      <c r="AO69" s="58"/>
      <c r="AP69" s="50"/>
      <c r="AQ69" s="50"/>
      <c r="AR69" s="50"/>
      <c r="AS69" s="50"/>
      <c r="AT69" s="50"/>
      <c r="AU69" s="50"/>
      <c r="AV69" s="59"/>
      <c r="AW69" s="60"/>
      <c r="AX69" s="17"/>
      <c r="AY69" s="17"/>
      <c r="AZ69" s="58"/>
      <c r="BA69" s="50"/>
      <c r="BB69" s="50"/>
      <c r="BC69" s="50"/>
      <c r="BD69" s="50"/>
      <c r="BE69" s="50"/>
      <c r="BF69" s="50"/>
      <c r="BG69" s="59"/>
      <c r="BH69" s="60"/>
      <c r="BI69" s="17"/>
      <c r="BJ69" s="17"/>
      <c r="BK69" s="58"/>
      <c r="BL69" s="50"/>
      <c r="BM69" s="50"/>
      <c r="BN69" s="50"/>
      <c r="BO69" s="50"/>
      <c r="BP69" s="50"/>
      <c r="BQ69" s="50"/>
      <c r="BR69" s="59"/>
      <c r="BS69" s="60"/>
      <c r="BT69" s="17"/>
      <c r="BU69" s="17"/>
      <c r="BV69" s="58"/>
      <c r="BW69" s="50"/>
      <c r="BX69" s="50"/>
      <c r="BY69" s="50"/>
      <c r="BZ69" s="50"/>
      <c r="CA69" s="50"/>
      <c r="CB69" s="50"/>
      <c r="CC69" s="59"/>
      <c r="CD69" s="60"/>
      <c r="CE69" s="17"/>
      <c r="CF69" s="17"/>
      <c r="CG69" s="58"/>
      <c r="CH69" s="50"/>
      <c r="CI69" s="50"/>
      <c r="CJ69" s="50"/>
      <c r="CK69" s="50"/>
      <c r="CL69" s="50"/>
      <c r="CM69" s="50"/>
      <c r="CN69" s="59"/>
      <c r="CO69" s="60"/>
      <c r="CP69" s="17"/>
      <c r="CQ69" s="17"/>
      <c r="CR69" s="58"/>
      <c r="CS69" s="50"/>
      <c r="CT69" s="50"/>
      <c r="CU69" s="50"/>
      <c r="CV69" s="50"/>
      <c r="CW69" s="50"/>
      <c r="CX69" s="50"/>
      <c r="CY69" s="59"/>
      <c r="CZ69" s="60"/>
      <c r="DA69" s="17"/>
      <c r="DB69" s="17"/>
      <c r="DC69" s="58"/>
      <c r="DD69" s="50"/>
      <c r="DE69" s="50"/>
      <c r="DF69" s="50"/>
      <c r="DG69" s="50"/>
      <c r="DH69" s="50"/>
      <c r="DI69" s="50"/>
      <c r="DJ69" s="59"/>
      <c r="DK69" s="60"/>
      <c r="DL69" s="17"/>
      <c r="DM69" s="17"/>
      <c r="DN69" s="58"/>
      <c r="DO69" s="50"/>
      <c r="DP69" s="50"/>
      <c r="DQ69" s="50"/>
      <c r="DR69" s="50"/>
      <c r="DS69" s="50"/>
      <c r="DT69" s="50"/>
      <c r="DU69" s="59"/>
      <c r="DV69" s="60"/>
      <c r="DW69" s="17"/>
      <c r="DX69" s="17"/>
      <c r="DY69" s="58"/>
      <c r="DZ69" s="50"/>
      <c r="EA69" s="50"/>
      <c r="EB69" s="50"/>
      <c r="EC69" s="50"/>
      <c r="ED69" s="50"/>
      <c r="EE69" s="50"/>
      <c r="EF69" s="59"/>
      <c r="EG69" s="60"/>
      <c r="EH69" s="17"/>
      <c r="EI69" s="17"/>
      <c r="EJ69" s="58"/>
      <c r="EK69" s="50"/>
      <c r="EL69" s="50"/>
      <c r="EM69" s="50"/>
      <c r="EN69" s="50"/>
      <c r="EO69" s="50"/>
      <c r="EP69" s="50"/>
      <c r="EQ69" s="59"/>
      <c r="ER69" s="60"/>
      <c r="ES69" s="17"/>
      <c r="ET69" s="17"/>
      <c r="EU69" s="58"/>
      <c r="EV69" s="50"/>
      <c r="EW69" s="50"/>
      <c r="EX69" s="50"/>
      <c r="EY69" s="50"/>
      <c r="EZ69" s="50"/>
      <c r="FA69" s="50"/>
      <c r="FB69" s="59"/>
      <c r="FC69" s="60"/>
      <c r="FD69" s="17"/>
      <c r="FE69" s="17"/>
      <c r="FF69" s="58"/>
      <c r="FG69" s="50"/>
      <c r="FH69" s="50"/>
      <c r="FI69" s="50"/>
      <c r="FJ69" s="50"/>
      <c r="FK69" s="50"/>
      <c r="FL69" s="50"/>
      <c r="FM69" s="59"/>
      <c r="FN69" s="60"/>
      <c r="FO69" s="17"/>
      <c r="FP69" s="17"/>
      <c r="FQ69" s="58"/>
      <c r="FR69" s="50"/>
      <c r="FS69" s="50"/>
      <c r="FT69" s="50"/>
      <c r="FU69" s="50"/>
      <c r="FV69" s="50"/>
      <c r="FW69" s="50"/>
      <c r="FX69" s="59"/>
      <c r="FY69" s="60"/>
      <c r="FZ69" s="17"/>
      <c r="GA69" s="17"/>
      <c r="GB69" s="58"/>
      <c r="GC69" s="50"/>
      <c r="GD69" s="50"/>
      <c r="GE69" s="50"/>
      <c r="GF69" s="50"/>
      <c r="GG69" s="50"/>
      <c r="GH69" s="50"/>
      <c r="GI69" s="59"/>
      <c r="GJ69" s="60"/>
      <c r="GK69" s="17"/>
      <c r="GL69" s="17"/>
      <c r="GM69" s="58"/>
      <c r="GN69" s="50"/>
      <c r="GO69" s="50"/>
      <c r="GP69" s="50"/>
      <c r="GQ69" s="50"/>
      <c r="GR69" s="50"/>
      <c r="GS69" s="50"/>
      <c r="GT69" s="59"/>
      <c r="GU69" s="60"/>
      <c r="GV69" s="17"/>
      <c r="GW69" s="17"/>
      <c r="GX69" s="58"/>
      <c r="GY69" s="50"/>
      <c r="GZ69" s="50"/>
      <c r="HA69" s="50"/>
      <c r="HB69" s="50"/>
      <c r="HC69" s="50"/>
      <c r="HD69" s="50"/>
      <c r="HE69" s="59"/>
      <c r="HF69" s="60"/>
      <c r="HG69" s="17"/>
      <c r="HH69" s="17"/>
      <c r="HI69" s="58"/>
      <c r="HJ69" s="50"/>
      <c r="HK69" s="50"/>
      <c r="HL69" s="50"/>
      <c r="HM69" s="50"/>
      <c r="HN69" s="50"/>
      <c r="HO69" s="50"/>
      <c r="HP69" s="59"/>
      <c r="HQ69" s="60"/>
      <c r="HR69" s="17"/>
      <c r="HS69" s="17"/>
      <c r="HT69" s="58"/>
      <c r="HU69" s="50"/>
      <c r="HV69" s="50"/>
      <c r="HW69" s="50"/>
      <c r="HX69" s="50"/>
      <c r="HY69" s="50"/>
      <c r="HZ69" s="50"/>
      <c r="IA69" s="59"/>
      <c r="IB69" s="60"/>
      <c r="IC69" s="17"/>
      <c r="ID69" s="17"/>
    </row>
    <row r="70" spans="1:238" x14ac:dyDescent="0.3">
      <c r="A70" s="55"/>
      <c r="B70" s="62"/>
      <c r="C70" s="57"/>
      <c r="D70" s="57"/>
      <c r="E70" s="57"/>
      <c r="F70" s="312"/>
      <c r="G70" s="57"/>
      <c r="H70" s="53"/>
      <c r="I70" s="58"/>
      <c r="J70" s="50"/>
      <c r="K70" s="50"/>
      <c r="L70" s="50"/>
      <c r="M70" s="50"/>
      <c r="N70" s="50"/>
      <c r="O70" s="59"/>
      <c r="P70" s="60"/>
      <c r="Q70" s="17"/>
      <c r="R70" s="17"/>
      <c r="S70" s="58"/>
      <c r="T70" s="50"/>
      <c r="U70" s="50"/>
      <c r="V70" s="50"/>
      <c r="W70" s="50"/>
      <c r="X70" s="50"/>
      <c r="Y70" s="50"/>
      <c r="Z70" s="59"/>
      <c r="AA70" s="60"/>
      <c r="AB70" s="17"/>
      <c r="AC70" s="17"/>
      <c r="AD70" s="58"/>
      <c r="AE70" s="50"/>
      <c r="AF70" s="50"/>
      <c r="AG70" s="50"/>
      <c r="AH70" s="50"/>
      <c r="AI70" s="50"/>
      <c r="AJ70" s="50"/>
      <c r="AK70" s="59"/>
      <c r="AL70" s="60"/>
      <c r="AM70" s="17"/>
      <c r="AN70" s="17"/>
      <c r="AO70" s="58"/>
      <c r="AP70" s="50"/>
      <c r="AQ70" s="50"/>
      <c r="AR70" s="50"/>
      <c r="AS70" s="50"/>
      <c r="AT70" s="50"/>
      <c r="AU70" s="50"/>
      <c r="AV70" s="59"/>
      <c r="AW70" s="60"/>
      <c r="AX70" s="17"/>
      <c r="AY70" s="17"/>
      <c r="AZ70" s="58"/>
      <c r="BA70" s="50"/>
      <c r="BB70" s="50"/>
      <c r="BC70" s="50"/>
      <c r="BD70" s="50"/>
      <c r="BE70" s="50"/>
      <c r="BF70" s="50"/>
      <c r="BG70" s="59"/>
      <c r="BH70" s="60"/>
      <c r="BI70" s="17"/>
      <c r="BJ70" s="17"/>
      <c r="BK70" s="58"/>
      <c r="BL70" s="50"/>
      <c r="BM70" s="50"/>
      <c r="BN70" s="50"/>
      <c r="BO70" s="50"/>
      <c r="BP70" s="50"/>
      <c r="BQ70" s="50"/>
      <c r="BR70" s="59"/>
      <c r="BS70" s="60"/>
      <c r="BT70" s="17"/>
      <c r="BU70" s="17"/>
      <c r="BV70" s="58"/>
      <c r="BW70" s="50"/>
      <c r="BX70" s="50"/>
      <c r="BY70" s="50"/>
      <c r="BZ70" s="50"/>
      <c r="CA70" s="50"/>
      <c r="CB70" s="50"/>
      <c r="CC70" s="59"/>
      <c r="CD70" s="60"/>
      <c r="CE70" s="17"/>
      <c r="CF70" s="17"/>
      <c r="CG70" s="58"/>
      <c r="CH70" s="50"/>
      <c r="CI70" s="50"/>
      <c r="CJ70" s="50"/>
      <c r="CK70" s="50"/>
      <c r="CL70" s="50"/>
      <c r="CM70" s="50"/>
      <c r="CN70" s="59"/>
      <c r="CO70" s="60"/>
      <c r="CP70" s="17"/>
      <c r="CQ70" s="17"/>
      <c r="CR70" s="58"/>
      <c r="CS70" s="50"/>
      <c r="CT70" s="50"/>
      <c r="CU70" s="50"/>
      <c r="CV70" s="50"/>
      <c r="CW70" s="50"/>
      <c r="CX70" s="50"/>
      <c r="CY70" s="59"/>
      <c r="CZ70" s="60"/>
      <c r="DA70" s="17"/>
      <c r="DB70" s="17"/>
      <c r="DC70" s="58"/>
      <c r="DD70" s="50"/>
      <c r="DE70" s="50"/>
      <c r="DF70" s="50"/>
      <c r="DG70" s="50"/>
      <c r="DH70" s="50"/>
      <c r="DI70" s="50"/>
      <c r="DJ70" s="59"/>
      <c r="DK70" s="60"/>
      <c r="DL70" s="17"/>
      <c r="DM70" s="17"/>
      <c r="DN70" s="58"/>
      <c r="DO70" s="50"/>
      <c r="DP70" s="50"/>
      <c r="DQ70" s="50"/>
      <c r="DR70" s="50"/>
      <c r="DS70" s="50"/>
      <c r="DT70" s="50"/>
      <c r="DU70" s="59"/>
      <c r="DV70" s="60"/>
      <c r="DW70" s="17"/>
      <c r="DX70" s="17"/>
      <c r="DY70" s="58"/>
      <c r="DZ70" s="50"/>
      <c r="EA70" s="50"/>
      <c r="EB70" s="50"/>
      <c r="EC70" s="50"/>
      <c r="ED70" s="50"/>
      <c r="EE70" s="50"/>
      <c r="EF70" s="59"/>
      <c r="EG70" s="60"/>
      <c r="EH70" s="17"/>
      <c r="EI70" s="17"/>
      <c r="EJ70" s="58"/>
      <c r="EK70" s="50"/>
      <c r="EL70" s="50"/>
      <c r="EM70" s="50"/>
      <c r="EN70" s="50"/>
      <c r="EO70" s="50"/>
      <c r="EP70" s="50"/>
      <c r="EQ70" s="59"/>
      <c r="ER70" s="60"/>
      <c r="ES70" s="17"/>
      <c r="ET70" s="17"/>
      <c r="EU70" s="58"/>
      <c r="EV70" s="50"/>
      <c r="EW70" s="50"/>
      <c r="EX70" s="50"/>
      <c r="EY70" s="50"/>
      <c r="EZ70" s="50"/>
      <c r="FA70" s="50"/>
      <c r="FB70" s="59"/>
      <c r="FC70" s="60"/>
      <c r="FD70" s="17"/>
      <c r="FE70" s="17"/>
      <c r="FF70" s="58"/>
      <c r="FG70" s="50"/>
      <c r="FH70" s="50"/>
      <c r="FI70" s="50"/>
      <c r="FJ70" s="50"/>
      <c r="FK70" s="50"/>
      <c r="FL70" s="50"/>
      <c r="FM70" s="59"/>
      <c r="FN70" s="60"/>
      <c r="FO70" s="17"/>
      <c r="FP70" s="17"/>
      <c r="FQ70" s="58"/>
      <c r="FR70" s="50"/>
      <c r="FS70" s="50"/>
      <c r="FT70" s="50"/>
      <c r="FU70" s="50"/>
      <c r="FV70" s="50"/>
      <c r="FW70" s="50"/>
      <c r="FX70" s="59"/>
      <c r="FY70" s="60"/>
      <c r="FZ70" s="17"/>
      <c r="GA70" s="17"/>
      <c r="GB70" s="58"/>
      <c r="GC70" s="50"/>
      <c r="GD70" s="50"/>
      <c r="GE70" s="50"/>
      <c r="GF70" s="50"/>
      <c r="GG70" s="50"/>
      <c r="GH70" s="50"/>
      <c r="GI70" s="59"/>
      <c r="GJ70" s="60"/>
      <c r="GK70" s="17"/>
      <c r="GL70" s="17"/>
      <c r="GM70" s="58"/>
      <c r="GN70" s="50"/>
      <c r="GO70" s="50"/>
      <c r="GP70" s="50"/>
      <c r="GQ70" s="50"/>
      <c r="GR70" s="50"/>
      <c r="GS70" s="50"/>
      <c r="GT70" s="59"/>
      <c r="GU70" s="60"/>
      <c r="GV70" s="17"/>
      <c r="GW70" s="17"/>
      <c r="GX70" s="58"/>
      <c r="GY70" s="50"/>
      <c r="GZ70" s="50"/>
      <c r="HA70" s="50"/>
      <c r="HB70" s="50"/>
      <c r="HC70" s="50"/>
      <c r="HD70" s="50"/>
      <c r="HE70" s="59"/>
      <c r="HF70" s="60"/>
      <c r="HG70" s="17"/>
      <c r="HH70" s="17"/>
      <c r="HI70" s="58"/>
      <c r="HJ70" s="50"/>
      <c r="HK70" s="50"/>
      <c r="HL70" s="50"/>
      <c r="HM70" s="50"/>
      <c r="HN70" s="50"/>
      <c r="HO70" s="50"/>
      <c r="HP70" s="59"/>
      <c r="HQ70" s="60"/>
      <c r="HR70" s="17"/>
      <c r="HS70" s="17"/>
      <c r="HT70" s="58"/>
      <c r="HU70" s="50"/>
      <c r="HV70" s="50"/>
      <c r="HW70" s="50"/>
      <c r="HX70" s="50"/>
      <c r="HY70" s="50"/>
      <c r="HZ70" s="50"/>
      <c r="IA70" s="59"/>
      <c r="IB70" s="60"/>
      <c r="IC70" s="17"/>
      <c r="ID70" s="17"/>
    </row>
    <row r="71" spans="1:238" x14ac:dyDescent="0.3">
      <c r="A71" s="55"/>
      <c r="B71" s="56"/>
      <c r="C71" s="57"/>
      <c r="D71" s="57"/>
      <c r="E71" s="57"/>
      <c r="F71" s="312"/>
      <c r="G71" s="57"/>
      <c r="H71" s="53"/>
      <c r="I71" s="58"/>
      <c r="J71" s="50"/>
      <c r="K71" s="50"/>
      <c r="L71" s="50"/>
      <c r="M71" s="50"/>
      <c r="N71" s="50"/>
      <c r="O71" s="59"/>
      <c r="P71" s="60"/>
      <c r="Q71" s="17"/>
      <c r="R71" s="17"/>
      <c r="S71" s="58"/>
      <c r="T71" s="50"/>
      <c r="U71" s="50"/>
      <c r="V71" s="50"/>
      <c r="W71" s="50"/>
      <c r="X71" s="50"/>
      <c r="Y71" s="50"/>
      <c r="Z71" s="59"/>
      <c r="AA71" s="60"/>
      <c r="AB71" s="17"/>
      <c r="AC71" s="17"/>
      <c r="AD71" s="58"/>
      <c r="AE71" s="50"/>
      <c r="AF71" s="50"/>
      <c r="AG71" s="50"/>
      <c r="AH71" s="50"/>
      <c r="AI71" s="50"/>
      <c r="AJ71" s="50"/>
      <c r="AK71" s="59"/>
      <c r="AL71" s="60"/>
      <c r="AM71" s="17"/>
      <c r="AN71" s="17"/>
      <c r="AO71" s="58"/>
      <c r="AP71" s="50"/>
      <c r="AQ71" s="50"/>
      <c r="AR71" s="50"/>
      <c r="AS71" s="50"/>
      <c r="AT71" s="50"/>
      <c r="AU71" s="50"/>
      <c r="AV71" s="59"/>
      <c r="AW71" s="60"/>
      <c r="AX71" s="17"/>
      <c r="AY71" s="17"/>
      <c r="AZ71" s="58"/>
      <c r="BA71" s="50"/>
      <c r="BB71" s="50"/>
      <c r="BC71" s="50"/>
      <c r="BD71" s="50"/>
      <c r="BE71" s="50"/>
      <c r="BF71" s="50"/>
      <c r="BG71" s="59"/>
      <c r="BH71" s="60"/>
      <c r="BI71" s="17"/>
      <c r="BJ71" s="17"/>
      <c r="BK71" s="58"/>
      <c r="BL71" s="50"/>
      <c r="BM71" s="50"/>
      <c r="BN71" s="50"/>
      <c r="BO71" s="50"/>
      <c r="BP71" s="50"/>
      <c r="BQ71" s="50"/>
      <c r="BR71" s="59"/>
      <c r="BS71" s="60"/>
      <c r="BT71" s="17"/>
      <c r="BU71" s="17"/>
      <c r="BV71" s="58"/>
      <c r="BW71" s="50"/>
      <c r="BX71" s="50"/>
      <c r="BY71" s="50"/>
      <c r="BZ71" s="50"/>
      <c r="CA71" s="50"/>
      <c r="CB71" s="50"/>
      <c r="CC71" s="59"/>
      <c r="CD71" s="60"/>
      <c r="CE71" s="17"/>
      <c r="CF71" s="17"/>
      <c r="CG71" s="58"/>
      <c r="CH71" s="50"/>
      <c r="CI71" s="50"/>
      <c r="CJ71" s="50"/>
      <c r="CK71" s="50"/>
      <c r="CL71" s="50"/>
      <c r="CM71" s="50"/>
      <c r="CN71" s="59"/>
      <c r="CO71" s="60"/>
      <c r="CP71" s="17"/>
      <c r="CQ71" s="17"/>
      <c r="CR71" s="58"/>
      <c r="CS71" s="50"/>
      <c r="CT71" s="50"/>
      <c r="CU71" s="50"/>
      <c r="CV71" s="50"/>
      <c r="CW71" s="50"/>
      <c r="CX71" s="50"/>
      <c r="CY71" s="59"/>
      <c r="CZ71" s="60"/>
      <c r="DA71" s="17"/>
      <c r="DB71" s="17"/>
      <c r="DC71" s="58"/>
      <c r="DD71" s="50"/>
      <c r="DE71" s="50"/>
      <c r="DF71" s="50"/>
      <c r="DG71" s="50"/>
      <c r="DH71" s="50"/>
      <c r="DI71" s="50"/>
      <c r="DJ71" s="59"/>
      <c r="DK71" s="60"/>
      <c r="DL71" s="17"/>
      <c r="DM71" s="17"/>
      <c r="DN71" s="58"/>
      <c r="DO71" s="50"/>
      <c r="DP71" s="50"/>
      <c r="DQ71" s="50"/>
      <c r="DR71" s="50"/>
      <c r="DS71" s="50"/>
      <c r="DT71" s="50"/>
      <c r="DU71" s="59"/>
      <c r="DV71" s="60"/>
      <c r="DW71" s="17"/>
      <c r="DX71" s="17"/>
      <c r="DY71" s="58"/>
      <c r="DZ71" s="50"/>
      <c r="EA71" s="50"/>
      <c r="EB71" s="50"/>
      <c r="EC71" s="50"/>
      <c r="ED71" s="50"/>
      <c r="EE71" s="50"/>
      <c r="EF71" s="59"/>
      <c r="EG71" s="60"/>
      <c r="EH71" s="17"/>
      <c r="EI71" s="17"/>
      <c r="EJ71" s="58"/>
      <c r="EK71" s="50"/>
      <c r="EL71" s="50"/>
      <c r="EM71" s="50"/>
      <c r="EN71" s="50"/>
      <c r="EO71" s="50"/>
      <c r="EP71" s="50"/>
      <c r="EQ71" s="59"/>
      <c r="ER71" s="60"/>
      <c r="ES71" s="17"/>
      <c r="ET71" s="17"/>
      <c r="EU71" s="58"/>
      <c r="EV71" s="50"/>
      <c r="EW71" s="50"/>
      <c r="EX71" s="50"/>
      <c r="EY71" s="50"/>
      <c r="EZ71" s="50"/>
      <c r="FA71" s="50"/>
      <c r="FB71" s="59"/>
      <c r="FC71" s="60"/>
      <c r="FD71" s="17"/>
      <c r="FE71" s="17"/>
      <c r="FF71" s="58"/>
      <c r="FG71" s="50"/>
      <c r="FH71" s="50"/>
      <c r="FI71" s="50"/>
      <c r="FJ71" s="50"/>
      <c r="FK71" s="50"/>
      <c r="FL71" s="50"/>
      <c r="FM71" s="59"/>
      <c r="FN71" s="60"/>
      <c r="FO71" s="17"/>
      <c r="FP71" s="17"/>
      <c r="FQ71" s="58"/>
      <c r="FR71" s="50"/>
      <c r="FS71" s="50"/>
      <c r="FT71" s="50"/>
      <c r="FU71" s="50"/>
      <c r="FV71" s="50"/>
      <c r="FW71" s="50"/>
      <c r="FX71" s="59"/>
      <c r="FY71" s="60"/>
      <c r="FZ71" s="17"/>
      <c r="GA71" s="17"/>
      <c r="GB71" s="58"/>
      <c r="GC71" s="50"/>
      <c r="GD71" s="50"/>
      <c r="GE71" s="50"/>
      <c r="GF71" s="50"/>
      <c r="GG71" s="50"/>
      <c r="GH71" s="50"/>
      <c r="GI71" s="59"/>
      <c r="GJ71" s="60"/>
      <c r="GK71" s="17"/>
      <c r="GL71" s="17"/>
      <c r="GM71" s="58"/>
      <c r="GN71" s="50"/>
      <c r="GO71" s="50"/>
      <c r="GP71" s="50"/>
      <c r="GQ71" s="50"/>
      <c r="GR71" s="50"/>
      <c r="GS71" s="50"/>
      <c r="GT71" s="59"/>
      <c r="GU71" s="60"/>
      <c r="GV71" s="17"/>
      <c r="GW71" s="17"/>
      <c r="GX71" s="58"/>
      <c r="GY71" s="50"/>
      <c r="GZ71" s="50"/>
      <c r="HA71" s="50"/>
      <c r="HB71" s="50"/>
      <c r="HC71" s="50"/>
      <c r="HD71" s="50"/>
      <c r="HE71" s="59"/>
      <c r="HF71" s="60"/>
      <c r="HG71" s="17"/>
      <c r="HH71" s="17"/>
      <c r="HI71" s="58"/>
      <c r="HJ71" s="50"/>
      <c r="HK71" s="50"/>
      <c r="HL71" s="50"/>
      <c r="HM71" s="50"/>
      <c r="HN71" s="50"/>
      <c r="HO71" s="50"/>
      <c r="HP71" s="59"/>
      <c r="HQ71" s="60"/>
      <c r="HR71" s="17"/>
      <c r="HS71" s="17"/>
      <c r="HT71" s="58"/>
      <c r="HU71" s="50"/>
      <c r="HV71" s="50"/>
      <c r="HW71" s="50"/>
      <c r="HX71" s="50"/>
      <c r="HY71" s="50"/>
      <c r="HZ71" s="50"/>
      <c r="IA71" s="59"/>
      <c r="IB71" s="60"/>
      <c r="IC71" s="17"/>
      <c r="ID71" s="17"/>
    </row>
    <row r="72" spans="1:238" x14ac:dyDescent="0.3">
      <c r="A72" s="65"/>
      <c r="B72" s="66"/>
      <c r="C72" s="67"/>
      <c r="D72" s="67"/>
      <c r="E72" s="67"/>
      <c r="F72" s="313"/>
      <c r="G72" s="67"/>
      <c r="H72" s="68"/>
      <c r="I72" s="58"/>
      <c r="J72" s="50"/>
      <c r="K72" s="50"/>
      <c r="L72" s="50"/>
      <c r="M72" s="50"/>
      <c r="N72" s="50"/>
      <c r="O72" s="59"/>
      <c r="P72" s="60"/>
      <c r="Q72" s="17"/>
      <c r="R72" s="17"/>
      <c r="S72" s="58"/>
      <c r="T72" s="50"/>
      <c r="U72" s="50"/>
      <c r="V72" s="50"/>
      <c r="W72" s="50"/>
      <c r="X72" s="50"/>
      <c r="Y72" s="50"/>
      <c r="Z72" s="59"/>
      <c r="AA72" s="60"/>
      <c r="AB72" s="17"/>
      <c r="AC72" s="17"/>
      <c r="AD72" s="58"/>
      <c r="AE72" s="50"/>
      <c r="AF72" s="50"/>
      <c r="AG72" s="50"/>
      <c r="AH72" s="50"/>
      <c r="AI72" s="50"/>
      <c r="AJ72" s="50"/>
      <c r="AK72" s="59"/>
      <c r="AL72" s="60"/>
      <c r="AM72" s="17"/>
      <c r="AN72" s="17"/>
      <c r="AO72" s="58"/>
      <c r="AP72" s="50"/>
      <c r="AQ72" s="50"/>
      <c r="AR72" s="50"/>
      <c r="AS72" s="50"/>
      <c r="AT72" s="50"/>
      <c r="AU72" s="50"/>
      <c r="AV72" s="59"/>
      <c r="AW72" s="60"/>
      <c r="AX72" s="17"/>
      <c r="AY72" s="17"/>
      <c r="AZ72" s="58"/>
      <c r="BA72" s="50"/>
      <c r="BB72" s="50"/>
      <c r="BC72" s="50"/>
      <c r="BD72" s="50"/>
      <c r="BE72" s="50"/>
      <c r="BF72" s="50"/>
      <c r="BG72" s="59"/>
      <c r="BH72" s="60"/>
      <c r="BI72" s="17"/>
      <c r="BJ72" s="17"/>
      <c r="BK72" s="58"/>
      <c r="BL72" s="50"/>
      <c r="BM72" s="50"/>
      <c r="BN72" s="50"/>
      <c r="BO72" s="50"/>
      <c r="BP72" s="50"/>
      <c r="BQ72" s="50"/>
      <c r="BR72" s="59"/>
      <c r="BS72" s="60"/>
      <c r="BT72" s="17"/>
      <c r="BU72" s="17"/>
      <c r="BV72" s="58"/>
      <c r="BW72" s="50"/>
      <c r="BX72" s="50"/>
      <c r="BY72" s="50"/>
      <c r="BZ72" s="50"/>
      <c r="CA72" s="50"/>
      <c r="CB72" s="50"/>
      <c r="CC72" s="59"/>
      <c r="CD72" s="60"/>
      <c r="CE72" s="17"/>
      <c r="CF72" s="17"/>
      <c r="CG72" s="58"/>
      <c r="CH72" s="50"/>
      <c r="CI72" s="50"/>
      <c r="CJ72" s="50"/>
      <c r="CK72" s="50"/>
      <c r="CL72" s="50"/>
      <c r="CM72" s="50"/>
      <c r="CN72" s="59"/>
      <c r="CO72" s="60"/>
      <c r="CP72" s="17"/>
      <c r="CQ72" s="17"/>
      <c r="CR72" s="58"/>
      <c r="CS72" s="50"/>
      <c r="CT72" s="50"/>
      <c r="CU72" s="50"/>
      <c r="CV72" s="50"/>
      <c r="CW72" s="50"/>
      <c r="CX72" s="50"/>
      <c r="CY72" s="59"/>
      <c r="CZ72" s="60"/>
      <c r="DA72" s="17"/>
      <c r="DB72" s="17"/>
      <c r="DC72" s="58"/>
      <c r="DD72" s="50"/>
      <c r="DE72" s="50"/>
      <c r="DF72" s="50"/>
      <c r="DG72" s="50"/>
      <c r="DH72" s="50"/>
      <c r="DI72" s="50"/>
      <c r="DJ72" s="59"/>
      <c r="DK72" s="60"/>
      <c r="DL72" s="17"/>
      <c r="DM72" s="17"/>
      <c r="DN72" s="58"/>
      <c r="DO72" s="50"/>
      <c r="DP72" s="50"/>
      <c r="DQ72" s="50"/>
      <c r="DR72" s="50"/>
      <c r="DS72" s="50"/>
      <c r="DT72" s="50"/>
      <c r="DU72" s="59"/>
      <c r="DV72" s="60"/>
      <c r="DW72" s="17"/>
      <c r="DX72" s="17"/>
      <c r="DY72" s="58"/>
      <c r="DZ72" s="50"/>
      <c r="EA72" s="50"/>
      <c r="EB72" s="50"/>
      <c r="EC72" s="50"/>
      <c r="ED72" s="50"/>
      <c r="EE72" s="50"/>
      <c r="EF72" s="59"/>
      <c r="EG72" s="60"/>
      <c r="EH72" s="17"/>
      <c r="EI72" s="17"/>
      <c r="EJ72" s="58"/>
      <c r="EK72" s="50"/>
      <c r="EL72" s="50"/>
      <c r="EM72" s="50"/>
      <c r="EN72" s="50"/>
      <c r="EO72" s="50"/>
      <c r="EP72" s="50"/>
      <c r="EQ72" s="59"/>
      <c r="ER72" s="60"/>
      <c r="ES72" s="17"/>
      <c r="ET72" s="17"/>
      <c r="EU72" s="58"/>
      <c r="EV72" s="50"/>
      <c r="EW72" s="50"/>
      <c r="EX72" s="50"/>
      <c r="EY72" s="50"/>
      <c r="EZ72" s="50"/>
      <c r="FA72" s="50"/>
      <c r="FB72" s="59"/>
      <c r="FC72" s="60"/>
      <c r="FD72" s="17"/>
      <c r="FE72" s="17"/>
      <c r="FF72" s="58"/>
      <c r="FG72" s="50"/>
      <c r="FH72" s="50"/>
      <c r="FI72" s="50"/>
      <c r="FJ72" s="50"/>
      <c r="FK72" s="50"/>
      <c r="FL72" s="50"/>
      <c r="FM72" s="59"/>
      <c r="FN72" s="60"/>
      <c r="FO72" s="17"/>
      <c r="FP72" s="17"/>
      <c r="FQ72" s="58"/>
      <c r="FR72" s="50"/>
      <c r="FS72" s="50"/>
      <c r="FT72" s="50"/>
      <c r="FU72" s="50"/>
      <c r="FV72" s="50"/>
      <c r="FW72" s="50"/>
      <c r="FX72" s="59"/>
      <c r="FY72" s="60"/>
      <c r="FZ72" s="17"/>
      <c r="GA72" s="17"/>
      <c r="GB72" s="58"/>
      <c r="GC72" s="50"/>
      <c r="GD72" s="50"/>
      <c r="GE72" s="50"/>
      <c r="GF72" s="50"/>
      <c r="GG72" s="50"/>
      <c r="GH72" s="50"/>
      <c r="GI72" s="59"/>
      <c r="GJ72" s="60"/>
      <c r="GK72" s="17"/>
      <c r="GL72" s="17"/>
      <c r="GM72" s="58"/>
      <c r="GN72" s="50"/>
      <c r="GO72" s="50"/>
      <c r="GP72" s="50"/>
      <c r="GQ72" s="50"/>
      <c r="GR72" s="50"/>
      <c r="GS72" s="50"/>
      <c r="GT72" s="59"/>
      <c r="GU72" s="60"/>
      <c r="GV72" s="17"/>
      <c r="GW72" s="17"/>
      <c r="GX72" s="58"/>
      <c r="GY72" s="50"/>
      <c r="GZ72" s="50"/>
      <c r="HA72" s="50"/>
      <c r="HB72" s="50"/>
      <c r="HC72" s="50"/>
      <c r="HD72" s="50"/>
      <c r="HE72" s="59"/>
      <c r="HF72" s="60"/>
      <c r="HG72" s="17"/>
      <c r="HH72" s="17"/>
      <c r="HI72" s="58"/>
      <c r="HJ72" s="50"/>
      <c r="HK72" s="50"/>
      <c r="HL72" s="50"/>
      <c r="HM72" s="50"/>
      <c r="HN72" s="50"/>
      <c r="HO72" s="50"/>
      <c r="HP72" s="59"/>
      <c r="HQ72" s="60"/>
      <c r="HR72" s="17"/>
      <c r="HS72" s="17"/>
      <c r="HT72" s="58"/>
      <c r="HU72" s="50"/>
      <c r="HV72" s="50"/>
      <c r="HW72" s="50"/>
      <c r="HX72" s="50"/>
      <c r="HY72" s="50"/>
      <c r="HZ72" s="50"/>
      <c r="IA72" s="59"/>
      <c r="IB72" s="60"/>
      <c r="IC72" s="17"/>
      <c r="ID72" s="17"/>
    </row>
    <row r="73" spans="1:238" x14ac:dyDescent="0.3">
      <c r="A73" s="65"/>
      <c r="B73" s="66"/>
      <c r="C73" s="67"/>
      <c r="D73" s="67"/>
      <c r="E73" s="67"/>
      <c r="F73" s="313"/>
      <c r="G73" s="67"/>
      <c r="H73" s="68"/>
      <c r="I73" s="58"/>
      <c r="J73" s="50"/>
      <c r="K73" s="50"/>
      <c r="L73" s="50"/>
      <c r="M73" s="50"/>
      <c r="N73" s="50"/>
      <c r="O73" s="59"/>
      <c r="P73" s="60"/>
      <c r="Q73" s="17"/>
      <c r="R73" s="17"/>
      <c r="S73" s="58"/>
      <c r="T73" s="50"/>
      <c r="U73" s="50"/>
      <c r="V73" s="50"/>
      <c r="W73" s="50"/>
      <c r="X73" s="50"/>
      <c r="Y73" s="50"/>
      <c r="Z73" s="59"/>
      <c r="AA73" s="60"/>
      <c r="AB73" s="17"/>
      <c r="AC73" s="17"/>
      <c r="AD73" s="58"/>
      <c r="AE73" s="50"/>
      <c r="AF73" s="50"/>
      <c r="AG73" s="50"/>
      <c r="AH73" s="50"/>
      <c r="AI73" s="50"/>
      <c r="AJ73" s="50"/>
      <c r="AK73" s="59"/>
      <c r="AL73" s="60"/>
      <c r="AM73" s="17"/>
      <c r="AN73" s="17"/>
      <c r="AO73" s="58"/>
      <c r="AP73" s="50"/>
      <c r="AQ73" s="50"/>
      <c r="AR73" s="50"/>
      <c r="AS73" s="50"/>
      <c r="AT73" s="50"/>
      <c r="AU73" s="50"/>
      <c r="AV73" s="59"/>
      <c r="AW73" s="60"/>
      <c r="AX73" s="17"/>
      <c r="AY73" s="17"/>
      <c r="AZ73" s="58"/>
      <c r="BA73" s="50"/>
      <c r="BB73" s="50"/>
      <c r="BC73" s="50"/>
      <c r="BD73" s="50"/>
      <c r="BE73" s="50"/>
      <c r="BF73" s="50"/>
      <c r="BG73" s="59"/>
      <c r="BH73" s="60"/>
      <c r="BI73" s="17"/>
      <c r="BJ73" s="17"/>
      <c r="BK73" s="58"/>
      <c r="BL73" s="50"/>
      <c r="BM73" s="50"/>
      <c r="BN73" s="50"/>
      <c r="BO73" s="50"/>
      <c r="BP73" s="50"/>
      <c r="BQ73" s="50"/>
      <c r="BR73" s="59"/>
      <c r="BS73" s="60"/>
      <c r="BT73" s="17"/>
      <c r="BU73" s="17"/>
      <c r="BV73" s="58"/>
      <c r="BW73" s="50"/>
      <c r="BX73" s="50"/>
      <c r="BY73" s="50"/>
      <c r="BZ73" s="50"/>
      <c r="CA73" s="50"/>
      <c r="CB73" s="50"/>
      <c r="CC73" s="59"/>
      <c r="CD73" s="60"/>
      <c r="CE73" s="17"/>
      <c r="CF73" s="17"/>
      <c r="CG73" s="58"/>
      <c r="CH73" s="50"/>
      <c r="CI73" s="50"/>
      <c r="CJ73" s="50"/>
      <c r="CK73" s="50"/>
      <c r="CL73" s="50"/>
      <c r="CM73" s="50"/>
      <c r="CN73" s="59"/>
      <c r="CO73" s="60"/>
      <c r="CP73" s="17"/>
      <c r="CQ73" s="17"/>
      <c r="CR73" s="58"/>
      <c r="CS73" s="50"/>
      <c r="CT73" s="50"/>
      <c r="CU73" s="50"/>
      <c r="CV73" s="50"/>
      <c r="CW73" s="50"/>
      <c r="CX73" s="50"/>
      <c r="CY73" s="59"/>
      <c r="CZ73" s="60"/>
      <c r="DA73" s="17"/>
      <c r="DB73" s="17"/>
      <c r="DC73" s="58"/>
      <c r="DD73" s="50"/>
      <c r="DE73" s="50"/>
      <c r="DF73" s="50"/>
      <c r="DG73" s="50"/>
      <c r="DH73" s="50"/>
      <c r="DI73" s="50"/>
      <c r="DJ73" s="59"/>
      <c r="DK73" s="60"/>
      <c r="DL73" s="17"/>
      <c r="DM73" s="17"/>
      <c r="DN73" s="58"/>
      <c r="DO73" s="50"/>
      <c r="DP73" s="50"/>
      <c r="DQ73" s="50"/>
      <c r="DR73" s="50"/>
      <c r="DS73" s="50"/>
      <c r="DT73" s="50"/>
      <c r="DU73" s="59"/>
      <c r="DV73" s="60"/>
      <c r="DW73" s="17"/>
      <c r="DX73" s="17"/>
      <c r="DY73" s="58"/>
      <c r="DZ73" s="50"/>
      <c r="EA73" s="50"/>
      <c r="EB73" s="50"/>
      <c r="EC73" s="50"/>
      <c r="ED73" s="50"/>
      <c r="EE73" s="50"/>
      <c r="EF73" s="59"/>
      <c r="EG73" s="60"/>
      <c r="EH73" s="17"/>
      <c r="EI73" s="17"/>
      <c r="EJ73" s="58"/>
      <c r="EK73" s="50"/>
      <c r="EL73" s="50"/>
      <c r="EM73" s="50"/>
      <c r="EN73" s="50"/>
      <c r="EO73" s="50"/>
      <c r="EP73" s="50"/>
      <c r="EQ73" s="59"/>
      <c r="ER73" s="60"/>
      <c r="ES73" s="17"/>
      <c r="ET73" s="17"/>
      <c r="EU73" s="58"/>
      <c r="EV73" s="50"/>
      <c r="EW73" s="50"/>
      <c r="EX73" s="50"/>
      <c r="EY73" s="50"/>
      <c r="EZ73" s="50"/>
      <c r="FA73" s="50"/>
      <c r="FB73" s="59"/>
      <c r="FC73" s="60"/>
      <c r="FD73" s="17"/>
      <c r="FE73" s="17"/>
      <c r="FF73" s="58"/>
      <c r="FG73" s="50"/>
      <c r="FH73" s="50"/>
      <c r="FI73" s="50"/>
      <c r="FJ73" s="50"/>
      <c r="FK73" s="50"/>
      <c r="FL73" s="50"/>
      <c r="FM73" s="59"/>
      <c r="FN73" s="60"/>
      <c r="FO73" s="17"/>
      <c r="FP73" s="17"/>
      <c r="FQ73" s="58"/>
      <c r="FR73" s="50"/>
      <c r="FS73" s="50"/>
      <c r="FT73" s="50"/>
      <c r="FU73" s="50"/>
      <c r="FV73" s="50"/>
      <c r="FW73" s="50"/>
      <c r="FX73" s="59"/>
      <c r="FY73" s="60"/>
      <c r="FZ73" s="17"/>
      <c r="GA73" s="17"/>
      <c r="GB73" s="58"/>
      <c r="GC73" s="50"/>
      <c r="GD73" s="50"/>
      <c r="GE73" s="50"/>
      <c r="GF73" s="50"/>
      <c r="GG73" s="50"/>
      <c r="GH73" s="50"/>
      <c r="GI73" s="59"/>
      <c r="GJ73" s="60"/>
      <c r="GK73" s="17"/>
      <c r="GL73" s="17"/>
      <c r="GM73" s="58"/>
      <c r="GN73" s="50"/>
      <c r="GO73" s="50"/>
      <c r="GP73" s="50"/>
      <c r="GQ73" s="50"/>
      <c r="GR73" s="50"/>
      <c r="GS73" s="50"/>
      <c r="GT73" s="59"/>
      <c r="GU73" s="60"/>
      <c r="GV73" s="17"/>
      <c r="GW73" s="17"/>
      <c r="GX73" s="58"/>
      <c r="GY73" s="50"/>
      <c r="GZ73" s="50"/>
      <c r="HA73" s="50"/>
      <c r="HB73" s="50"/>
      <c r="HC73" s="50"/>
      <c r="HD73" s="50"/>
      <c r="HE73" s="59"/>
      <c r="HF73" s="60"/>
      <c r="HG73" s="17"/>
      <c r="HH73" s="17"/>
      <c r="HI73" s="58"/>
      <c r="HJ73" s="50"/>
      <c r="HK73" s="50"/>
      <c r="HL73" s="50"/>
      <c r="HM73" s="50"/>
      <c r="HN73" s="50"/>
      <c r="HO73" s="50"/>
      <c r="HP73" s="59"/>
      <c r="HQ73" s="60"/>
      <c r="HR73" s="17"/>
      <c r="HS73" s="17"/>
      <c r="HT73" s="58"/>
      <c r="HU73" s="50"/>
      <c r="HV73" s="50"/>
      <c r="HW73" s="50"/>
      <c r="HX73" s="50"/>
      <c r="HY73" s="50"/>
      <c r="HZ73" s="50"/>
      <c r="IA73" s="59"/>
      <c r="IB73" s="60"/>
      <c r="IC73" s="17"/>
      <c r="ID73" s="17"/>
    </row>
    <row r="74" spans="1:238" x14ac:dyDescent="0.3">
      <c r="A74" s="65"/>
      <c r="B74" s="66"/>
      <c r="C74" s="67"/>
      <c r="D74" s="67"/>
      <c r="E74" s="67"/>
      <c r="F74" s="313"/>
      <c r="G74" s="67"/>
      <c r="H74" s="68"/>
      <c r="I74" s="58"/>
      <c r="J74" s="50"/>
      <c r="K74" s="50"/>
      <c r="L74" s="50"/>
      <c r="M74" s="50"/>
      <c r="N74" s="50"/>
      <c r="O74" s="59"/>
      <c r="P74" s="60"/>
      <c r="Q74" s="17"/>
      <c r="R74" s="17"/>
      <c r="S74" s="58"/>
      <c r="T74" s="50"/>
      <c r="U74" s="50"/>
      <c r="V74" s="50"/>
      <c r="W74" s="50"/>
      <c r="X74" s="50"/>
      <c r="Y74" s="50"/>
      <c r="Z74" s="59"/>
      <c r="AA74" s="60"/>
      <c r="AB74" s="17"/>
      <c r="AC74" s="17"/>
      <c r="AD74" s="58"/>
      <c r="AE74" s="50"/>
      <c r="AF74" s="50"/>
      <c r="AG74" s="50"/>
      <c r="AH74" s="50"/>
      <c r="AI74" s="50"/>
      <c r="AJ74" s="50"/>
      <c r="AK74" s="59"/>
      <c r="AL74" s="60"/>
      <c r="AM74" s="17"/>
      <c r="AN74" s="17"/>
      <c r="AO74" s="58"/>
      <c r="AP74" s="50"/>
      <c r="AQ74" s="50"/>
      <c r="AR74" s="50"/>
      <c r="AS74" s="50"/>
      <c r="AT74" s="50"/>
      <c r="AU74" s="50"/>
      <c r="AV74" s="59"/>
      <c r="AW74" s="60"/>
      <c r="AX74" s="17"/>
      <c r="AY74" s="17"/>
      <c r="AZ74" s="58"/>
      <c r="BA74" s="50"/>
      <c r="BB74" s="50"/>
      <c r="BC74" s="50"/>
      <c r="BD74" s="50"/>
      <c r="BE74" s="50"/>
      <c r="BF74" s="50"/>
      <c r="BG74" s="59"/>
      <c r="BH74" s="60"/>
      <c r="BI74" s="17"/>
      <c r="BJ74" s="17"/>
      <c r="BK74" s="58"/>
      <c r="BL74" s="50"/>
      <c r="BM74" s="50"/>
      <c r="BN74" s="50"/>
      <c r="BO74" s="50"/>
      <c r="BP74" s="50"/>
      <c r="BQ74" s="50"/>
      <c r="BR74" s="59"/>
      <c r="BS74" s="60"/>
      <c r="BT74" s="17"/>
      <c r="BU74" s="17"/>
      <c r="BV74" s="58"/>
      <c r="BW74" s="50"/>
      <c r="BX74" s="50"/>
      <c r="BY74" s="50"/>
      <c r="BZ74" s="50"/>
      <c r="CA74" s="50"/>
      <c r="CB74" s="50"/>
      <c r="CC74" s="59"/>
      <c r="CD74" s="60"/>
      <c r="CE74" s="17"/>
      <c r="CF74" s="17"/>
      <c r="CG74" s="58"/>
      <c r="CH74" s="50"/>
      <c r="CI74" s="50"/>
      <c r="CJ74" s="50"/>
      <c r="CK74" s="50"/>
      <c r="CL74" s="50"/>
      <c r="CM74" s="50"/>
      <c r="CN74" s="59"/>
      <c r="CO74" s="60"/>
      <c r="CP74" s="17"/>
      <c r="CQ74" s="17"/>
      <c r="CR74" s="58"/>
      <c r="CS74" s="50"/>
      <c r="CT74" s="50"/>
      <c r="CU74" s="50"/>
      <c r="CV74" s="50"/>
      <c r="CW74" s="50"/>
      <c r="CX74" s="50"/>
      <c r="CY74" s="59"/>
      <c r="CZ74" s="60"/>
      <c r="DA74" s="17"/>
      <c r="DB74" s="17"/>
      <c r="DC74" s="58"/>
      <c r="DD74" s="50"/>
      <c r="DE74" s="50"/>
      <c r="DF74" s="50"/>
      <c r="DG74" s="50"/>
      <c r="DH74" s="50"/>
      <c r="DI74" s="50"/>
      <c r="DJ74" s="59"/>
      <c r="DK74" s="60"/>
      <c r="DL74" s="17"/>
      <c r="DM74" s="17"/>
      <c r="DN74" s="58"/>
      <c r="DO74" s="50"/>
      <c r="DP74" s="50"/>
      <c r="DQ74" s="50"/>
      <c r="DR74" s="50"/>
      <c r="DS74" s="50"/>
      <c r="DT74" s="50"/>
      <c r="DU74" s="59"/>
      <c r="DV74" s="60"/>
      <c r="DW74" s="17"/>
      <c r="DX74" s="17"/>
      <c r="DY74" s="58"/>
      <c r="DZ74" s="50"/>
      <c r="EA74" s="50"/>
      <c r="EB74" s="50"/>
      <c r="EC74" s="50"/>
      <c r="ED74" s="50"/>
      <c r="EE74" s="50"/>
      <c r="EF74" s="59"/>
      <c r="EG74" s="60"/>
      <c r="EH74" s="17"/>
      <c r="EI74" s="17"/>
      <c r="EJ74" s="58"/>
      <c r="EK74" s="50"/>
      <c r="EL74" s="50"/>
      <c r="EM74" s="50"/>
      <c r="EN74" s="50"/>
      <c r="EO74" s="50"/>
      <c r="EP74" s="50"/>
      <c r="EQ74" s="59"/>
      <c r="ER74" s="60"/>
      <c r="ES74" s="17"/>
      <c r="ET74" s="17"/>
      <c r="EU74" s="58"/>
      <c r="EV74" s="50"/>
      <c r="EW74" s="50"/>
      <c r="EX74" s="50"/>
      <c r="EY74" s="50"/>
      <c r="EZ74" s="50"/>
      <c r="FA74" s="50"/>
      <c r="FB74" s="59"/>
      <c r="FC74" s="60"/>
      <c r="FD74" s="17"/>
      <c r="FE74" s="17"/>
      <c r="FF74" s="58"/>
      <c r="FG74" s="50"/>
      <c r="FH74" s="50"/>
      <c r="FI74" s="50"/>
      <c r="FJ74" s="50"/>
      <c r="FK74" s="50"/>
      <c r="FL74" s="50"/>
      <c r="FM74" s="59"/>
      <c r="FN74" s="60"/>
      <c r="FO74" s="17"/>
      <c r="FP74" s="17"/>
      <c r="FQ74" s="58"/>
      <c r="FR74" s="50"/>
      <c r="FS74" s="50"/>
      <c r="FT74" s="50"/>
      <c r="FU74" s="50"/>
      <c r="FV74" s="50"/>
      <c r="FW74" s="50"/>
      <c r="FX74" s="59"/>
      <c r="FY74" s="60"/>
      <c r="FZ74" s="17"/>
      <c r="GA74" s="17"/>
      <c r="GB74" s="58"/>
      <c r="GC74" s="50"/>
      <c r="GD74" s="50"/>
      <c r="GE74" s="50"/>
      <c r="GF74" s="50"/>
      <c r="GG74" s="50"/>
      <c r="GH74" s="50"/>
      <c r="GI74" s="59"/>
      <c r="GJ74" s="60"/>
      <c r="GK74" s="17"/>
      <c r="GL74" s="17"/>
      <c r="GM74" s="58"/>
      <c r="GN74" s="50"/>
      <c r="GO74" s="50"/>
      <c r="GP74" s="50"/>
      <c r="GQ74" s="50"/>
      <c r="GR74" s="50"/>
      <c r="GS74" s="50"/>
      <c r="GT74" s="59"/>
      <c r="GU74" s="60"/>
      <c r="GV74" s="17"/>
      <c r="GW74" s="17"/>
      <c r="GX74" s="58"/>
      <c r="GY74" s="50"/>
      <c r="GZ74" s="50"/>
      <c r="HA74" s="50"/>
      <c r="HB74" s="50"/>
      <c r="HC74" s="50"/>
      <c r="HD74" s="50"/>
      <c r="HE74" s="59"/>
      <c r="HF74" s="60"/>
      <c r="HG74" s="17"/>
      <c r="HH74" s="17"/>
      <c r="HI74" s="58"/>
      <c r="HJ74" s="50"/>
      <c r="HK74" s="50"/>
      <c r="HL74" s="50"/>
      <c r="HM74" s="50"/>
      <c r="HN74" s="50"/>
      <c r="HO74" s="50"/>
      <c r="HP74" s="59"/>
      <c r="HQ74" s="60"/>
      <c r="HR74" s="17"/>
      <c r="HS74" s="17"/>
      <c r="HT74" s="58"/>
      <c r="HU74" s="50"/>
      <c r="HV74" s="50"/>
      <c r="HW74" s="50"/>
      <c r="HX74" s="50"/>
      <c r="HY74" s="50"/>
      <c r="HZ74" s="50"/>
      <c r="IA74" s="59"/>
      <c r="IB74" s="60"/>
      <c r="IC74" s="17"/>
      <c r="ID74" s="17"/>
    </row>
    <row r="75" spans="1:238" x14ac:dyDescent="0.3">
      <c r="A75" s="65"/>
      <c r="B75" s="69"/>
      <c r="C75" s="67"/>
      <c r="D75" s="67"/>
      <c r="E75" s="67"/>
      <c r="F75" s="313"/>
      <c r="G75" s="67"/>
      <c r="H75" s="68"/>
      <c r="I75" s="58"/>
      <c r="J75" s="50"/>
      <c r="K75" s="50"/>
      <c r="L75" s="50"/>
      <c r="M75" s="50"/>
      <c r="N75" s="50"/>
      <c r="O75" s="59"/>
      <c r="P75" s="60"/>
      <c r="Q75" s="17"/>
      <c r="R75" s="17"/>
      <c r="S75" s="58"/>
      <c r="T75" s="50"/>
      <c r="U75" s="50"/>
      <c r="V75" s="50"/>
      <c r="W75" s="50"/>
      <c r="X75" s="50"/>
      <c r="Y75" s="50"/>
      <c r="Z75" s="59"/>
      <c r="AA75" s="60"/>
      <c r="AB75" s="17"/>
      <c r="AC75" s="17"/>
      <c r="AD75" s="58"/>
      <c r="AE75" s="50"/>
      <c r="AF75" s="50"/>
      <c r="AG75" s="50"/>
      <c r="AH75" s="50"/>
      <c r="AI75" s="50"/>
      <c r="AJ75" s="50"/>
      <c r="AK75" s="59"/>
      <c r="AL75" s="60"/>
      <c r="AM75" s="17"/>
      <c r="AN75" s="17"/>
      <c r="AO75" s="58"/>
      <c r="AP75" s="50"/>
      <c r="AQ75" s="50"/>
      <c r="AR75" s="50"/>
      <c r="AS75" s="50"/>
      <c r="AT75" s="50"/>
      <c r="AU75" s="50"/>
      <c r="AV75" s="59"/>
      <c r="AW75" s="60"/>
      <c r="AX75" s="17"/>
      <c r="AY75" s="17"/>
      <c r="AZ75" s="58"/>
      <c r="BA75" s="50"/>
      <c r="BB75" s="50"/>
      <c r="BC75" s="50"/>
      <c r="BD75" s="50"/>
      <c r="BE75" s="50"/>
      <c r="BF75" s="50"/>
      <c r="BG75" s="59"/>
      <c r="BH75" s="60"/>
      <c r="BI75" s="17"/>
      <c r="BJ75" s="17"/>
      <c r="BK75" s="58"/>
      <c r="BL75" s="50"/>
      <c r="BM75" s="50"/>
      <c r="BN75" s="50"/>
      <c r="BO75" s="50"/>
      <c r="BP75" s="50"/>
      <c r="BQ75" s="50"/>
      <c r="BR75" s="59"/>
      <c r="BS75" s="60"/>
      <c r="BT75" s="17"/>
      <c r="BU75" s="17"/>
      <c r="BV75" s="58"/>
      <c r="BW75" s="50"/>
      <c r="BX75" s="50"/>
      <c r="BY75" s="50"/>
      <c r="BZ75" s="50"/>
      <c r="CA75" s="50"/>
      <c r="CB75" s="50"/>
      <c r="CC75" s="59"/>
      <c r="CD75" s="60"/>
      <c r="CE75" s="17"/>
      <c r="CF75" s="17"/>
      <c r="CG75" s="58"/>
      <c r="CH75" s="50"/>
      <c r="CI75" s="50"/>
      <c r="CJ75" s="50"/>
      <c r="CK75" s="50"/>
      <c r="CL75" s="50"/>
      <c r="CM75" s="50"/>
      <c r="CN75" s="59"/>
      <c r="CO75" s="60"/>
      <c r="CP75" s="17"/>
      <c r="CQ75" s="17"/>
      <c r="CR75" s="58"/>
      <c r="CS75" s="50"/>
      <c r="CT75" s="50"/>
      <c r="CU75" s="50"/>
      <c r="CV75" s="50"/>
      <c r="CW75" s="50"/>
      <c r="CX75" s="50"/>
      <c r="CY75" s="59"/>
      <c r="CZ75" s="60"/>
      <c r="DA75" s="17"/>
      <c r="DB75" s="17"/>
      <c r="DC75" s="58"/>
      <c r="DD75" s="50"/>
      <c r="DE75" s="50"/>
      <c r="DF75" s="50"/>
      <c r="DG75" s="50"/>
      <c r="DH75" s="50"/>
      <c r="DI75" s="50"/>
      <c r="DJ75" s="59"/>
      <c r="DK75" s="60"/>
      <c r="DL75" s="17"/>
      <c r="DM75" s="17"/>
      <c r="DN75" s="58"/>
      <c r="DO75" s="50"/>
      <c r="DP75" s="50"/>
      <c r="DQ75" s="50"/>
      <c r="DR75" s="50"/>
      <c r="DS75" s="50"/>
      <c r="DT75" s="50"/>
      <c r="DU75" s="59"/>
      <c r="DV75" s="60"/>
      <c r="DW75" s="17"/>
      <c r="DX75" s="17"/>
      <c r="DY75" s="58"/>
      <c r="DZ75" s="50"/>
      <c r="EA75" s="50"/>
      <c r="EB75" s="50"/>
      <c r="EC75" s="50"/>
      <c r="ED75" s="50"/>
      <c r="EE75" s="50"/>
      <c r="EF75" s="59"/>
      <c r="EG75" s="60"/>
      <c r="EH75" s="17"/>
      <c r="EI75" s="17"/>
      <c r="EJ75" s="58"/>
      <c r="EK75" s="50"/>
      <c r="EL75" s="50"/>
      <c r="EM75" s="50"/>
      <c r="EN75" s="50"/>
      <c r="EO75" s="50"/>
      <c r="EP75" s="50"/>
      <c r="EQ75" s="59"/>
      <c r="ER75" s="60"/>
      <c r="ES75" s="17"/>
      <c r="ET75" s="17"/>
      <c r="EU75" s="58"/>
      <c r="EV75" s="50"/>
      <c r="EW75" s="50"/>
      <c r="EX75" s="50"/>
      <c r="EY75" s="50"/>
      <c r="EZ75" s="50"/>
      <c r="FA75" s="50"/>
      <c r="FB75" s="59"/>
      <c r="FC75" s="60"/>
      <c r="FD75" s="17"/>
      <c r="FE75" s="17"/>
      <c r="FF75" s="58"/>
      <c r="FG75" s="50"/>
      <c r="FH75" s="50"/>
      <c r="FI75" s="50"/>
      <c r="FJ75" s="50"/>
      <c r="FK75" s="50"/>
      <c r="FL75" s="50"/>
      <c r="FM75" s="59"/>
      <c r="FN75" s="60"/>
      <c r="FO75" s="17"/>
      <c r="FP75" s="17"/>
      <c r="FQ75" s="58"/>
      <c r="FR75" s="50"/>
      <c r="FS75" s="50"/>
      <c r="FT75" s="50"/>
      <c r="FU75" s="50"/>
      <c r="FV75" s="50"/>
      <c r="FW75" s="50"/>
      <c r="FX75" s="59"/>
      <c r="FY75" s="60"/>
      <c r="FZ75" s="17"/>
      <c r="GA75" s="17"/>
      <c r="GB75" s="58"/>
      <c r="GC75" s="50"/>
      <c r="GD75" s="50"/>
      <c r="GE75" s="50"/>
      <c r="GF75" s="50"/>
      <c r="GG75" s="50"/>
      <c r="GH75" s="50"/>
      <c r="GI75" s="59"/>
      <c r="GJ75" s="60"/>
      <c r="GK75" s="17"/>
      <c r="GL75" s="17"/>
      <c r="GM75" s="58"/>
      <c r="GN75" s="50"/>
      <c r="GO75" s="50"/>
      <c r="GP75" s="50"/>
      <c r="GQ75" s="50"/>
      <c r="GR75" s="50"/>
      <c r="GS75" s="50"/>
      <c r="GT75" s="59"/>
      <c r="GU75" s="60"/>
      <c r="GV75" s="17"/>
      <c r="GW75" s="17"/>
      <c r="GX75" s="58"/>
      <c r="GY75" s="50"/>
      <c r="GZ75" s="50"/>
      <c r="HA75" s="50"/>
      <c r="HB75" s="50"/>
      <c r="HC75" s="50"/>
      <c r="HD75" s="50"/>
      <c r="HE75" s="59"/>
      <c r="HF75" s="60"/>
      <c r="HG75" s="17"/>
      <c r="HH75" s="17"/>
      <c r="HI75" s="58"/>
      <c r="HJ75" s="50"/>
      <c r="HK75" s="50"/>
      <c r="HL75" s="50"/>
      <c r="HM75" s="50"/>
      <c r="HN75" s="50"/>
      <c r="HO75" s="50"/>
      <c r="HP75" s="59"/>
      <c r="HQ75" s="60"/>
      <c r="HR75" s="17"/>
      <c r="HS75" s="17"/>
      <c r="HT75" s="58"/>
      <c r="HU75" s="50"/>
      <c r="HV75" s="50"/>
      <c r="HW75" s="50"/>
      <c r="HX75" s="50"/>
      <c r="HY75" s="50"/>
      <c r="HZ75" s="50"/>
      <c r="IA75" s="59"/>
      <c r="IB75" s="60"/>
      <c r="IC75" s="17"/>
      <c r="ID75" s="17"/>
    </row>
    <row r="76" spans="1:238" x14ac:dyDescent="0.3">
      <c r="A76" s="65"/>
      <c r="B76" s="69"/>
      <c r="C76" s="67"/>
      <c r="D76" s="67"/>
      <c r="E76" s="67"/>
      <c r="F76" s="313"/>
      <c r="G76" s="67"/>
      <c r="H76" s="68"/>
      <c r="I76" s="58"/>
      <c r="J76" s="50"/>
      <c r="K76" s="50"/>
      <c r="L76" s="50"/>
      <c r="M76" s="50"/>
      <c r="N76" s="50"/>
      <c r="O76" s="59"/>
      <c r="P76" s="60"/>
      <c r="Q76" s="17"/>
      <c r="R76" s="17"/>
      <c r="S76" s="58"/>
      <c r="T76" s="50"/>
      <c r="U76" s="50"/>
      <c r="V76" s="50"/>
      <c r="W76" s="50"/>
      <c r="X76" s="50"/>
      <c r="Y76" s="50"/>
      <c r="Z76" s="59"/>
      <c r="AA76" s="60"/>
      <c r="AB76" s="17"/>
      <c r="AC76" s="17"/>
      <c r="AD76" s="58"/>
      <c r="AE76" s="50"/>
      <c r="AF76" s="50"/>
      <c r="AG76" s="50"/>
      <c r="AH76" s="50"/>
      <c r="AI76" s="50"/>
      <c r="AJ76" s="50"/>
      <c r="AK76" s="59"/>
      <c r="AL76" s="60"/>
      <c r="AM76" s="17"/>
      <c r="AN76" s="17"/>
      <c r="AO76" s="58"/>
      <c r="AP76" s="50"/>
      <c r="AQ76" s="50"/>
      <c r="AR76" s="50"/>
      <c r="AS76" s="50"/>
      <c r="AT76" s="50"/>
      <c r="AU76" s="50"/>
      <c r="AV76" s="59"/>
      <c r="AW76" s="60"/>
      <c r="AX76" s="17"/>
      <c r="AY76" s="17"/>
      <c r="AZ76" s="58"/>
      <c r="BA76" s="50"/>
      <c r="BB76" s="50"/>
      <c r="BC76" s="50"/>
      <c r="BD76" s="50"/>
      <c r="BE76" s="50"/>
      <c r="BF76" s="50"/>
      <c r="BG76" s="59"/>
      <c r="BH76" s="60"/>
      <c r="BI76" s="17"/>
      <c r="BJ76" s="17"/>
      <c r="BK76" s="58"/>
      <c r="BL76" s="50"/>
      <c r="BM76" s="50"/>
      <c r="BN76" s="50"/>
      <c r="BO76" s="50"/>
      <c r="BP76" s="50"/>
      <c r="BQ76" s="50"/>
      <c r="BR76" s="59"/>
      <c r="BS76" s="60"/>
      <c r="BT76" s="17"/>
      <c r="BU76" s="17"/>
      <c r="BV76" s="58"/>
      <c r="BW76" s="50"/>
      <c r="BX76" s="50"/>
      <c r="BY76" s="50"/>
      <c r="BZ76" s="50"/>
      <c r="CA76" s="50"/>
      <c r="CB76" s="50"/>
      <c r="CC76" s="59"/>
      <c r="CD76" s="60"/>
      <c r="CE76" s="17"/>
      <c r="CF76" s="17"/>
      <c r="CG76" s="58"/>
      <c r="CH76" s="50"/>
      <c r="CI76" s="50"/>
      <c r="CJ76" s="50"/>
      <c r="CK76" s="50"/>
      <c r="CL76" s="50"/>
      <c r="CM76" s="50"/>
      <c r="CN76" s="59"/>
      <c r="CO76" s="60"/>
      <c r="CP76" s="17"/>
      <c r="CQ76" s="17"/>
      <c r="CR76" s="58"/>
      <c r="CS76" s="50"/>
      <c r="CT76" s="50"/>
      <c r="CU76" s="50"/>
      <c r="CV76" s="50"/>
      <c r="CW76" s="50"/>
      <c r="CX76" s="50"/>
      <c r="CY76" s="59"/>
      <c r="CZ76" s="60"/>
      <c r="DA76" s="17"/>
      <c r="DB76" s="17"/>
      <c r="DC76" s="58"/>
      <c r="DD76" s="50"/>
      <c r="DE76" s="50"/>
      <c r="DF76" s="50"/>
      <c r="DG76" s="50"/>
      <c r="DH76" s="50"/>
      <c r="DI76" s="50"/>
      <c r="DJ76" s="59"/>
      <c r="DK76" s="60"/>
      <c r="DL76" s="17"/>
      <c r="DM76" s="17"/>
      <c r="DN76" s="58"/>
      <c r="DO76" s="50"/>
      <c r="DP76" s="50"/>
      <c r="DQ76" s="50"/>
      <c r="DR76" s="50"/>
      <c r="DS76" s="50"/>
      <c r="DT76" s="50"/>
      <c r="DU76" s="59"/>
      <c r="DV76" s="60"/>
      <c r="DW76" s="17"/>
      <c r="DX76" s="17"/>
      <c r="DY76" s="58"/>
      <c r="DZ76" s="50"/>
      <c r="EA76" s="50"/>
      <c r="EB76" s="50"/>
      <c r="EC76" s="50"/>
      <c r="ED76" s="50"/>
      <c r="EE76" s="50"/>
      <c r="EF76" s="59"/>
      <c r="EG76" s="60"/>
      <c r="EH76" s="17"/>
      <c r="EI76" s="17"/>
      <c r="EJ76" s="58"/>
      <c r="EK76" s="50"/>
      <c r="EL76" s="50"/>
      <c r="EM76" s="50"/>
      <c r="EN76" s="50"/>
      <c r="EO76" s="50"/>
      <c r="EP76" s="50"/>
      <c r="EQ76" s="59"/>
      <c r="ER76" s="60"/>
      <c r="ES76" s="17"/>
      <c r="ET76" s="17"/>
      <c r="EU76" s="58"/>
      <c r="EV76" s="50"/>
      <c r="EW76" s="50"/>
      <c r="EX76" s="50"/>
      <c r="EY76" s="50"/>
      <c r="EZ76" s="50"/>
      <c r="FA76" s="50"/>
      <c r="FB76" s="59"/>
      <c r="FC76" s="60"/>
      <c r="FD76" s="17"/>
      <c r="FE76" s="17"/>
      <c r="FF76" s="58"/>
      <c r="FG76" s="50"/>
      <c r="FH76" s="50"/>
      <c r="FI76" s="50"/>
      <c r="FJ76" s="50"/>
      <c r="FK76" s="50"/>
      <c r="FL76" s="50"/>
      <c r="FM76" s="59"/>
      <c r="FN76" s="60"/>
      <c r="FO76" s="17"/>
      <c r="FP76" s="17"/>
      <c r="FQ76" s="58"/>
      <c r="FR76" s="50"/>
      <c r="FS76" s="50"/>
      <c r="FT76" s="50"/>
      <c r="FU76" s="50"/>
      <c r="FV76" s="50"/>
      <c r="FW76" s="50"/>
      <c r="FX76" s="59"/>
      <c r="FY76" s="60"/>
      <c r="FZ76" s="17"/>
      <c r="GA76" s="17"/>
      <c r="GB76" s="58"/>
      <c r="GC76" s="50"/>
      <c r="GD76" s="50"/>
      <c r="GE76" s="50"/>
      <c r="GF76" s="50"/>
      <c r="GG76" s="50"/>
      <c r="GH76" s="50"/>
      <c r="GI76" s="59"/>
      <c r="GJ76" s="60"/>
      <c r="GK76" s="17"/>
      <c r="GL76" s="17"/>
      <c r="GM76" s="58"/>
      <c r="GN76" s="50"/>
      <c r="GO76" s="50"/>
      <c r="GP76" s="50"/>
      <c r="GQ76" s="50"/>
      <c r="GR76" s="50"/>
      <c r="GS76" s="50"/>
      <c r="GT76" s="59"/>
      <c r="GU76" s="60"/>
      <c r="GV76" s="17"/>
      <c r="GW76" s="17"/>
      <c r="GX76" s="58"/>
      <c r="GY76" s="50"/>
      <c r="GZ76" s="50"/>
      <c r="HA76" s="50"/>
      <c r="HB76" s="50"/>
      <c r="HC76" s="50"/>
      <c r="HD76" s="50"/>
      <c r="HE76" s="59"/>
      <c r="HF76" s="60"/>
      <c r="HG76" s="17"/>
      <c r="HH76" s="17"/>
      <c r="HI76" s="58"/>
      <c r="HJ76" s="50"/>
      <c r="HK76" s="50"/>
      <c r="HL76" s="50"/>
      <c r="HM76" s="50"/>
      <c r="HN76" s="50"/>
      <c r="HO76" s="50"/>
      <c r="HP76" s="59"/>
      <c r="HQ76" s="60"/>
      <c r="HR76" s="17"/>
      <c r="HS76" s="17"/>
      <c r="HT76" s="58"/>
      <c r="HU76" s="50"/>
      <c r="HV76" s="50"/>
      <c r="HW76" s="50"/>
      <c r="HX76" s="50"/>
      <c r="HY76" s="50"/>
      <c r="HZ76" s="50"/>
      <c r="IA76" s="59"/>
      <c r="IB76" s="60"/>
      <c r="IC76" s="17"/>
      <c r="ID76" s="17"/>
    </row>
    <row r="77" spans="1:238" x14ac:dyDescent="0.3">
      <c r="A77" s="65"/>
      <c r="B77" s="66"/>
      <c r="C77" s="67"/>
      <c r="D77" s="67"/>
      <c r="E77" s="67"/>
      <c r="F77" s="313"/>
      <c r="G77" s="67"/>
      <c r="H77" s="68"/>
      <c r="I77" s="58"/>
      <c r="J77" s="50"/>
      <c r="K77" s="50"/>
      <c r="L77" s="50"/>
      <c r="M77" s="50"/>
      <c r="N77" s="50"/>
      <c r="O77" s="59"/>
      <c r="P77" s="60"/>
      <c r="Q77" s="17"/>
      <c r="R77" s="17"/>
      <c r="S77" s="58"/>
      <c r="T77" s="50"/>
      <c r="U77" s="50"/>
      <c r="V77" s="50"/>
      <c r="W77" s="50"/>
      <c r="X77" s="50"/>
      <c r="Y77" s="50"/>
      <c r="Z77" s="59"/>
      <c r="AA77" s="60"/>
      <c r="AB77" s="17"/>
      <c r="AC77" s="17"/>
      <c r="AD77" s="58"/>
      <c r="AE77" s="50"/>
      <c r="AF77" s="50"/>
      <c r="AG77" s="50"/>
      <c r="AH77" s="50"/>
      <c r="AI77" s="50"/>
      <c r="AJ77" s="50"/>
      <c r="AK77" s="59"/>
      <c r="AL77" s="60"/>
      <c r="AM77" s="17"/>
      <c r="AN77" s="17"/>
      <c r="AO77" s="58"/>
      <c r="AP77" s="50"/>
      <c r="AQ77" s="50"/>
      <c r="AR77" s="50"/>
      <c r="AS77" s="50"/>
      <c r="AT77" s="50"/>
      <c r="AU77" s="50"/>
      <c r="AV77" s="59"/>
      <c r="AW77" s="60"/>
      <c r="AX77" s="17"/>
      <c r="AY77" s="17"/>
      <c r="AZ77" s="58"/>
      <c r="BA77" s="50"/>
      <c r="BB77" s="50"/>
      <c r="BC77" s="50"/>
      <c r="BD77" s="50"/>
      <c r="BE77" s="50"/>
      <c r="BF77" s="50"/>
      <c r="BG77" s="59"/>
      <c r="BH77" s="60"/>
      <c r="BI77" s="17"/>
      <c r="BJ77" s="17"/>
      <c r="BK77" s="58"/>
      <c r="BL77" s="50"/>
      <c r="BM77" s="50"/>
      <c r="BN77" s="50"/>
      <c r="BO77" s="50"/>
      <c r="BP77" s="50"/>
      <c r="BQ77" s="50"/>
      <c r="BR77" s="59"/>
      <c r="BS77" s="60"/>
      <c r="BT77" s="17"/>
      <c r="BU77" s="17"/>
      <c r="BV77" s="58"/>
      <c r="BW77" s="50"/>
      <c r="BX77" s="50"/>
      <c r="BY77" s="50"/>
      <c r="BZ77" s="50"/>
      <c r="CA77" s="50"/>
      <c r="CB77" s="50"/>
      <c r="CC77" s="59"/>
      <c r="CD77" s="60"/>
      <c r="CE77" s="17"/>
      <c r="CF77" s="17"/>
      <c r="CG77" s="58"/>
      <c r="CH77" s="50"/>
      <c r="CI77" s="50"/>
      <c r="CJ77" s="50"/>
      <c r="CK77" s="50"/>
      <c r="CL77" s="50"/>
      <c r="CM77" s="50"/>
      <c r="CN77" s="59"/>
      <c r="CO77" s="60"/>
      <c r="CP77" s="17"/>
      <c r="CQ77" s="17"/>
      <c r="CR77" s="58"/>
      <c r="CS77" s="50"/>
      <c r="CT77" s="50"/>
      <c r="CU77" s="50"/>
      <c r="CV77" s="50"/>
      <c r="CW77" s="50"/>
      <c r="CX77" s="50"/>
      <c r="CY77" s="59"/>
      <c r="CZ77" s="60"/>
      <c r="DA77" s="17"/>
      <c r="DB77" s="17"/>
      <c r="DC77" s="58"/>
      <c r="DD77" s="50"/>
      <c r="DE77" s="50"/>
      <c r="DF77" s="50"/>
      <c r="DG77" s="50"/>
      <c r="DH77" s="50"/>
      <c r="DI77" s="50"/>
      <c r="DJ77" s="59"/>
      <c r="DK77" s="60"/>
      <c r="DL77" s="17"/>
      <c r="DM77" s="17"/>
      <c r="DN77" s="58"/>
      <c r="DO77" s="50"/>
      <c r="DP77" s="50"/>
      <c r="DQ77" s="50"/>
      <c r="DR77" s="50"/>
      <c r="DS77" s="50"/>
      <c r="DT77" s="50"/>
      <c r="DU77" s="59"/>
      <c r="DV77" s="60"/>
      <c r="DW77" s="17"/>
      <c r="DX77" s="17"/>
      <c r="DY77" s="58"/>
      <c r="DZ77" s="50"/>
      <c r="EA77" s="50"/>
      <c r="EB77" s="50"/>
      <c r="EC77" s="50"/>
      <c r="ED77" s="50"/>
      <c r="EE77" s="50"/>
      <c r="EF77" s="59"/>
      <c r="EG77" s="60"/>
      <c r="EH77" s="17"/>
      <c r="EI77" s="17"/>
      <c r="EJ77" s="58"/>
      <c r="EK77" s="50"/>
      <c r="EL77" s="50"/>
      <c r="EM77" s="50"/>
      <c r="EN77" s="50"/>
      <c r="EO77" s="50"/>
      <c r="EP77" s="50"/>
      <c r="EQ77" s="59"/>
      <c r="ER77" s="60"/>
      <c r="ES77" s="17"/>
      <c r="ET77" s="17"/>
      <c r="EU77" s="58"/>
      <c r="EV77" s="50"/>
      <c r="EW77" s="50"/>
      <c r="EX77" s="50"/>
      <c r="EY77" s="50"/>
      <c r="EZ77" s="50"/>
      <c r="FA77" s="50"/>
      <c r="FB77" s="59"/>
      <c r="FC77" s="60"/>
      <c r="FD77" s="17"/>
      <c r="FE77" s="17"/>
      <c r="FF77" s="58"/>
      <c r="FG77" s="50"/>
      <c r="FH77" s="50"/>
      <c r="FI77" s="50"/>
      <c r="FJ77" s="50"/>
      <c r="FK77" s="50"/>
      <c r="FL77" s="50"/>
      <c r="FM77" s="59"/>
      <c r="FN77" s="60"/>
      <c r="FO77" s="17"/>
      <c r="FP77" s="17"/>
      <c r="FQ77" s="58"/>
      <c r="FR77" s="50"/>
      <c r="FS77" s="50"/>
      <c r="FT77" s="50"/>
      <c r="FU77" s="50"/>
      <c r="FV77" s="50"/>
      <c r="FW77" s="50"/>
      <c r="FX77" s="59"/>
      <c r="FY77" s="60"/>
      <c r="FZ77" s="17"/>
      <c r="GA77" s="17"/>
      <c r="GB77" s="58"/>
      <c r="GC77" s="50"/>
      <c r="GD77" s="50"/>
      <c r="GE77" s="50"/>
      <c r="GF77" s="50"/>
      <c r="GG77" s="50"/>
      <c r="GH77" s="50"/>
      <c r="GI77" s="59"/>
      <c r="GJ77" s="60"/>
      <c r="GK77" s="17"/>
      <c r="GL77" s="17"/>
      <c r="GM77" s="58"/>
      <c r="GN77" s="50"/>
      <c r="GO77" s="50"/>
      <c r="GP77" s="50"/>
      <c r="GQ77" s="50"/>
      <c r="GR77" s="50"/>
      <c r="GS77" s="50"/>
      <c r="GT77" s="59"/>
      <c r="GU77" s="60"/>
      <c r="GV77" s="17"/>
      <c r="GW77" s="17"/>
      <c r="GX77" s="58"/>
      <c r="GY77" s="50"/>
      <c r="GZ77" s="50"/>
      <c r="HA77" s="50"/>
      <c r="HB77" s="50"/>
      <c r="HC77" s="50"/>
      <c r="HD77" s="50"/>
      <c r="HE77" s="59"/>
      <c r="HF77" s="60"/>
      <c r="HG77" s="17"/>
      <c r="HH77" s="17"/>
      <c r="HI77" s="58"/>
      <c r="HJ77" s="50"/>
      <c r="HK77" s="50"/>
      <c r="HL77" s="50"/>
      <c r="HM77" s="50"/>
      <c r="HN77" s="50"/>
      <c r="HO77" s="50"/>
      <c r="HP77" s="59"/>
      <c r="HQ77" s="60"/>
      <c r="HR77" s="17"/>
      <c r="HS77" s="17"/>
      <c r="HT77" s="58"/>
      <c r="HU77" s="50"/>
      <c r="HV77" s="50"/>
      <c r="HW77" s="50"/>
      <c r="HX77" s="50"/>
      <c r="HY77" s="50"/>
      <c r="HZ77" s="50"/>
      <c r="IA77" s="59"/>
      <c r="IB77" s="60"/>
      <c r="IC77" s="17"/>
      <c r="ID77" s="17"/>
    </row>
    <row r="78" spans="1:238" x14ac:dyDescent="0.3">
      <c r="A78" s="65"/>
      <c r="B78" s="66"/>
      <c r="C78" s="67"/>
      <c r="D78" s="67"/>
      <c r="E78" s="67"/>
      <c r="F78" s="313"/>
      <c r="G78" s="67"/>
      <c r="H78" s="68"/>
      <c r="I78" s="58"/>
      <c r="J78" s="50"/>
      <c r="K78" s="50"/>
      <c r="L78" s="50"/>
      <c r="M78" s="50"/>
      <c r="N78" s="50"/>
      <c r="O78" s="59"/>
      <c r="P78" s="60"/>
      <c r="Q78" s="17"/>
      <c r="R78" s="17"/>
      <c r="S78" s="58"/>
      <c r="T78" s="50"/>
      <c r="U78" s="50"/>
      <c r="V78" s="50"/>
      <c r="W78" s="50"/>
      <c r="X78" s="50"/>
      <c r="Y78" s="50"/>
      <c r="Z78" s="59"/>
      <c r="AA78" s="60"/>
      <c r="AB78" s="17"/>
      <c r="AC78" s="17"/>
      <c r="AD78" s="58"/>
      <c r="AE78" s="50"/>
      <c r="AF78" s="50"/>
      <c r="AG78" s="50"/>
      <c r="AH78" s="50"/>
      <c r="AI78" s="50"/>
      <c r="AJ78" s="50"/>
      <c r="AK78" s="59"/>
      <c r="AL78" s="60"/>
      <c r="AM78" s="17"/>
      <c r="AN78" s="17"/>
      <c r="AO78" s="58"/>
      <c r="AP78" s="50"/>
      <c r="AQ78" s="50"/>
      <c r="AR78" s="50"/>
      <c r="AS78" s="50"/>
      <c r="AT78" s="50"/>
      <c r="AU78" s="50"/>
      <c r="AV78" s="59"/>
      <c r="AW78" s="60"/>
      <c r="AX78" s="17"/>
      <c r="AY78" s="17"/>
      <c r="AZ78" s="58"/>
      <c r="BA78" s="50"/>
      <c r="BB78" s="50"/>
      <c r="BC78" s="50"/>
      <c r="BD78" s="50"/>
      <c r="BE78" s="50"/>
      <c r="BF78" s="50"/>
      <c r="BG78" s="59"/>
      <c r="BH78" s="60"/>
      <c r="BI78" s="17"/>
      <c r="BJ78" s="17"/>
      <c r="BK78" s="58"/>
      <c r="BL78" s="50"/>
      <c r="BM78" s="50"/>
      <c r="BN78" s="50"/>
      <c r="BO78" s="50"/>
      <c r="BP78" s="50"/>
      <c r="BQ78" s="50"/>
      <c r="BR78" s="59"/>
      <c r="BS78" s="60"/>
      <c r="BT78" s="17"/>
      <c r="BU78" s="17"/>
      <c r="BV78" s="58"/>
      <c r="BW78" s="50"/>
      <c r="BX78" s="50"/>
      <c r="BY78" s="50"/>
      <c r="BZ78" s="50"/>
      <c r="CA78" s="50"/>
      <c r="CB78" s="50"/>
      <c r="CC78" s="59"/>
      <c r="CD78" s="60"/>
      <c r="CE78" s="17"/>
      <c r="CF78" s="17"/>
      <c r="CG78" s="58"/>
      <c r="CH78" s="50"/>
      <c r="CI78" s="50"/>
      <c r="CJ78" s="50"/>
      <c r="CK78" s="50"/>
      <c r="CL78" s="50"/>
      <c r="CM78" s="50"/>
      <c r="CN78" s="59"/>
      <c r="CO78" s="60"/>
      <c r="CP78" s="17"/>
      <c r="CQ78" s="17"/>
      <c r="CR78" s="58"/>
      <c r="CS78" s="50"/>
      <c r="CT78" s="50"/>
      <c r="CU78" s="50"/>
      <c r="CV78" s="50"/>
      <c r="CW78" s="50"/>
      <c r="CX78" s="50"/>
      <c r="CY78" s="59"/>
      <c r="CZ78" s="60"/>
      <c r="DA78" s="17"/>
      <c r="DB78" s="17"/>
      <c r="DC78" s="58"/>
      <c r="DD78" s="50"/>
      <c r="DE78" s="50"/>
      <c r="DF78" s="50"/>
      <c r="DG78" s="50"/>
      <c r="DH78" s="50"/>
      <c r="DI78" s="50"/>
      <c r="DJ78" s="59"/>
      <c r="DK78" s="60"/>
      <c r="DL78" s="17"/>
      <c r="DM78" s="17"/>
      <c r="DN78" s="58"/>
      <c r="DO78" s="50"/>
      <c r="DP78" s="50"/>
      <c r="DQ78" s="50"/>
      <c r="DR78" s="50"/>
      <c r="DS78" s="50"/>
      <c r="DT78" s="50"/>
      <c r="DU78" s="59"/>
      <c r="DV78" s="60"/>
      <c r="DW78" s="17"/>
      <c r="DX78" s="17"/>
      <c r="DY78" s="58"/>
      <c r="DZ78" s="50"/>
      <c r="EA78" s="50"/>
      <c r="EB78" s="50"/>
      <c r="EC78" s="50"/>
      <c r="ED78" s="50"/>
      <c r="EE78" s="50"/>
      <c r="EF78" s="59"/>
      <c r="EG78" s="60"/>
      <c r="EH78" s="17"/>
      <c r="EI78" s="17"/>
      <c r="EJ78" s="58"/>
      <c r="EK78" s="50"/>
      <c r="EL78" s="50"/>
      <c r="EM78" s="50"/>
      <c r="EN78" s="50"/>
      <c r="EO78" s="50"/>
      <c r="EP78" s="50"/>
      <c r="EQ78" s="59"/>
      <c r="ER78" s="60"/>
      <c r="ES78" s="17"/>
      <c r="ET78" s="17"/>
      <c r="EU78" s="58"/>
      <c r="EV78" s="50"/>
      <c r="EW78" s="50"/>
      <c r="EX78" s="50"/>
      <c r="EY78" s="50"/>
      <c r="EZ78" s="50"/>
      <c r="FA78" s="50"/>
      <c r="FB78" s="59"/>
      <c r="FC78" s="60"/>
      <c r="FD78" s="17"/>
      <c r="FE78" s="17"/>
      <c r="FF78" s="58"/>
      <c r="FG78" s="50"/>
      <c r="FH78" s="50"/>
      <c r="FI78" s="50"/>
      <c r="FJ78" s="50"/>
      <c r="FK78" s="50"/>
      <c r="FL78" s="50"/>
      <c r="FM78" s="59"/>
      <c r="FN78" s="60"/>
      <c r="FO78" s="17"/>
      <c r="FP78" s="17"/>
      <c r="FQ78" s="58"/>
      <c r="FR78" s="50"/>
      <c r="FS78" s="50"/>
      <c r="FT78" s="50"/>
      <c r="FU78" s="50"/>
      <c r="FV78" s="50"/>
      <c r="FW78" s="50"/>
      <c r="FX78" s="59"/>
      <c r="FY78" s="60"/>
      <c r="FZ78" s="17"/>
      <c r="GA78" s="17"/>
      <c r="GB78" s="58"/>
      <c r="GC78" s="50"/>
      <c r="GD78" s="50"/>
      <c r="GE78" s="50"/>
      <c r="GF78" s="50"/>
      <c r="GG78" s="50"/>
      <c r="GH78" s="50"/>
      <c r="GI78" s="59"/>
      <c r="GJ78" s="60"/>
      <c r="GK78" s="17"/>
      <c r="GL78" s="17"/>
      <c r="GM78" s="58"/>
      <c r="GN78" s="50"/>
      <c r="GO78" s="50"/>
      <c r="GP78" s="50"/>
      <c r="GQ78" s="50"/>
      <c r="GR78" s="50"/>
      <c r="GS78" s="50"/>
      <c r="GT78" s="59"/>
      <c r="GU78" s="60"/>
      <c r="GV78" s="17"/>
      <c r="GW78" s="17"/>
      <c r="GX78" s="58"/>
      <c r="GY78" s="50"/>
      <c r="GZ78" s="50"/>
      <c r="HA78" s="50"/>
      <c r="HB78" s="50"/>
      <c r="HC78" s="50"/>
      <c r="HD78" s="50"/>
      <c r="HE78" s="59"/>
      <c r="HF78" s="60"/>
      <c r="HG78" s="17"/>
      <c r="HH78" s="17"/>
      <c r="HI78" s="58"/>
      <c r="HJ78" s="50"/>
      <c r="HK78" s="50"/>
      <c r="HL78" s="50"/>
      <c r="HM78" s="50"/>
      <c r="HN78" s="50"/>
      <c r="HO78" s="50"/>
      <c r="HP78" s="59"/>
      <c r="HQ78" s="60"/>
      <c r="HR78" s="17"/>
      <c r="HS78" s="17"/>
      <c r="HT78" s="58"/>
      <c r="HU78" s="50"/>
      <c r="HV78" s="50"/>
      <c r="HW78" s="50"/>
      <c r="HX78" s="50"/>
      <c r="HY78" s="50"/>
      <c r="HZ78" s="50"/>
      <c r="IA78" s="59"/>
      <c r="IB78" s="60"/>
      <c r="IC78" s="17"/>
      <c r="ID78" s="17"/>
    </row>
    <row r="79" spans="1:238" x14ac:dyDescent="0.3">
      <c r="A79" s="65"/>
      <c r="B79" s="66"/>
      <c r="C79" s="67"/>
      <c r="D79" s="67"/>
      <c r="E79" s="67"/>
      <c r="F79" s="313"/>
      <c r="G79" s="67"/>
      <c r="H79" s="68"/>
      <c r="I79" s="58"/>
      <c r="J79" s="50"/>
      <c r="K79" s="50"/>
      <c r="L79" s="50"/>
      <c r="M79" s="50"/>
      <c r="N79" s="50"/>
      <c r="O79" s="59"/>
      <c r="P79" s="60"/>
      <c r="Q79" s="17"/>
      <c r="R79" s="17"/>
      <c r="S79" s="58"/>
      <c r="T79" s="50"/>
      <c r="U79" s="50"/>
      <c r="V79" s="50"/>
      <c r="W79" s="50"/>
      <c r="X79" s="50"/>
      <c r="Y79" s="50"/>
      <c r="Z79" s="59"/>
      <c r="AA79" s="60"/>
      <c r="AB79" s="17"/>
      <c r="AC79" s="17"/>
      <c r="AD79" s="58"/>
      <c r="AE79" s="50"/>
      <c r="AF79" s="50"/>
      <c r="AG79" s="50"/>
      <c r="AH79" s="50"/>
      <c r="AI79" s="50"/>
      <c r="AJ79" s="50"/>
      <c r="AK79" s="59"/>
      <c r="AL79" s="60"/>
      <c r="AM79" s="17"/>
      <c r="AN79" s="17"/>
      <c r="AO79" s="58"/>
      <c r="AP79" s="50"/>
      <c r="AQ79" s="50"/>
      <c r="AR79" s="50"/>
      <c r="AS79" s="50"/>
      <c r="AT79" s="50"/>
      <c r="AU79" s="50"/>
      <c r="AV79" s="59"/>
      <c r="AW79" s="60"/>
      <c r="AX79" s="17"/>
      <c r="AY79" s="17"/>
      <c r="AZ79" s="58"/>
      <c r="BA79" s="50"/>
      <c r="BB79" s="50"/>
      <c r="BC79" s="50"/>
      <c r="BD79" s="50"/>
      <c r="BE79" s="50"/>
      <c r="BF79" s="50"/>
      <c r="BG79" s="59"/>
      <c r="BH79" s="60"/>
      <c r="BI79" s="17"/>
      <c r="BJ79" s="17"/>
      <c r="BK79" s="58"/>
      <c r="BL79" s="50"/>
      <c r="BM79" s="50"/>
      <c r="BN79" s="50"/>
      <c r="BO79" s="50"/>
      <c r="BP79" s="50"/>
      <c r="BQ79" s="50"/>
      <c r="BR79" s="59"/>
      <c r="BS79" s="60"/>
      <c r="BT79" s="17"/>
      <c r="BU79" s="17"/>
      <c r="BV79" s="58"/>
      <c r="BW79" s="50"/>
      <c r="BX79" s="50"/>
      <c r="BY79" s="50"/>
      <c r="BZ79" s="50"/>
      <c r="CA79" s="50"/>
      <c r="CB79" s="50"/>
      <c r="CC79" s="59"/>
      <c r="CD79" s="60"/>
      <c r="CE79" s="17"/>
      <c r="CF79" s="17"/>
      <c r="CG79" s="58"/>
      <c r="CH79" s="50"/>
      <c r="CI79" s="50"/>
      <c r="CJ79" s="50"/>
      <c r="CK79" s="50"/>
      <c r="CL79" s="50"/>
      <c r="CM79" s="50"/>
      <c r="CN79" s="59"/>
      <c r="CO79" s="60"/>
      <c r="CP79" s="17"/>
      <c r="CQ79" s="17"/>
      <c r="CR79" s="58"/>
      <c r="CS79" s="50"/>
      <c r="CT79" s="50"/>
      <c r="CU79" s="50"/>
      <c r="CV79" s="50"/>
      <c r="CW79" s="50"/>
      <c r="CX79" s="50"/>
      <c r="CY79" s="59"/>
      <c r="CZ79" s="60"/>
      <c r="DA79" s="17"/>
      <c r="DB79" s="17"/>
      <c r="DC79" s="58"/>
      <c r="DD79" s="50"/>
      <c r="DE79" s="50"/>
      <c r="DF79" s="50"/>
      <c r="DG79" s="50"/>
      <c r="DH79" s="50"/>
      <c r="DI79" s="50"/>
      <c r="DJ79" s="59"/>
      <c r="DK79" s="60"/>
      <c r="DL79" s="17"/>
      <c r="DM79" s="17"/>
      <c r="DN79" s="58"/>
      <c r="DO79" s="50"/>
      <c r="DP79" s="50"/>
      <c r="DQ79" s="50"/>
      <c r="DR79" s="50"/>
      <c r="DS79" s="50"/>
      <c r="DT79" s="50"/>
      <c r="DU79" s="59"/>
      <c r="DV79" s="60"/>
      <c r="DW79" s="17"/>
      <c r="DX79" s="17"/>
      <c r="DY79" s="58"/>
      <c r="DZ79" s="50"/>
      <c r="EA79" s="50"/>
      <c r="EB79" s="50"/>
      <c r="EC79" s="50"/>
      <c r="ED79" s="50"/>
      <c r="EE79" s="50"/>
      <c r="EF79" s="59"/>
      <c r="EG79" s="60"/>
      <c r="EH79" s="17"/>
      <c r="EI79" s="17"/>
      <c r="EJ79" s="58"/>
      <c r="EK79" s="50"/>
      <c r="EL79" s="50"/>
      <c r="EM79" s="50"/>
      <c r="EN79" s="50"/>
      <c r="EO79" s="50"/>
      <c r="EP79" s="50"/>
      <c r="EQ79" s="59"/>
      <c r="ER79" s="60"/>
      <c r="ES79" s="17"/>
      <c r="ET79" s="17"/>
      <c r="EU79" s="58"/>
      <c r="EV79" s="50"/>
      <c r="EW79" s="50"/>
      <c r="EX79" s="50"/>
      <c r="EY79" s="50"/>
      <c r="EZ79" s="50"/>
      <c r="FA79" s="50"/>
      <c r="FB79" s="59"/>
      <c r="FC79" s="60"/>
      <c r="FD79" s="17"/>
      <c r="FE79" s="17"/>
      <c r="FF79" s="58"/>
      <c r="FG79" s="50"/>
      <c r="FH79" s="50"/>
      <c r="FI79" s="50"/>
      <c r="FJ79" s="50"/>
      <c r="FK79" s="50"/>
      <c r="FL79" s="50"/>
      <c r="FM79" s="59"/>
      <c r="FN79" s="60"/>
      <c r="FO79" s="17"/>
      <c r="FP79" s="17"/>
      <c r="FQ79" s="58"/>
      <c r="FR79" s="50"/>
      <c r="FS79" s="50"/>
      <c r="FT79" s="50"/>
      <c r="FU79" s="50"/>
      <c r="FV79" s="50"/>
      <c r="FW79" s="50"/>
      <c r="FX79" s="59"/>
      <c r="FY79" s="60"/>
      <c r="FZ79" s="17"/>
      <c r="GA79" s="17"/>
      <c r="GB79" s="58"/>
      <c r="GC79" s="50"/>
      <c r="GD79" s="50"/>
      <c r="GE79" s="50"/>
      <c r="GF79" s="50"/>
      <c r="GG79" s="50"/>
      <c r="GH79" s="50"/>
      <c r="GI79" s="59"/>
      <c r="GJ79" s="60"/>
      <c r="GK79" s="17"/>
      <c r="GL79" s="17"/>
      <c r="GM79" s="58"/>
      <c r="GN79" s="50"/>
      <c r="GO79" s="50"/>
      <c r="GP79" s="50"/>
      <c r="GQ79" s="50"/>
      <c r="GR79" s="50"/>
      <c r="GS79" s="50"/>
      <c r="GT79" s="59"/>
      <c r="GU79" s="60"/>
      <c r="GV79" s="17"/>
      <c r="GW79" s="17"/>
      <c r="GX79" s="58"/>
      <c r="GY79" s="50"/>
      <c r="GZ79" s="50"/>
      <c r="HA79" s="50"/>
      <c r="HB79" s="50"/>
      <c r="HC79" s="50"/>
      <c r="HD79" s="50"/>
      <c r="HE79" s="59"/>
      <c r="HF79" s="60"/>
      <c r="HG79" s="17"/>
      <c r="HH79" s="17"/>
      <c r="HI79" s="58"/>
      <c r="HJ79" s="50"/>
      <c r="HK79" s="50"/>
      <c r="HL79" s="50"/>
      <c r="HM79" s="50"/>
      <c r="HN79" s="50"/>
      <c r="HO79" s="50"/>
      <c r="HP79" s="59"/>
      <c r="HQ79" s="60"/>
      <c r="HR79" s="17"/>
      <c r="HS79" s="17"/>
      <c r="HT79" s="58"/>
      <c r="HU79" s="50"/>
      <c r="HV79" s="50"/>
      <c r="HW79" s="50"/>
      <c r="HX79" s="50"/>
      <c r="HY79" s="50"/>
      <c r="HZ79" s="50"/>
      <c r="IA79" s="59"/>
      <c r="IB79" s="60"/>
      <c r="IC79" s="17"/>
      <c r="ID79" s="17"/>
    </row>
    <row r="80" spans="1:238" x14ac:dyDescent="0.3">
      <c r="A80" s="65"/>
      <c r="B80" s="69"/>
      <c r="C80" s="67"/>
      <c r="D80" s="67"/>
      <c r="E80" s="67"/>
      <c r="F80" s="313"/>
      <c r="G80" s="67"/>
      <c r="H80" s="68"/>
      <c r="I80" s="58"/>
      <c r="J80" s="50"/>
      <c r="K80" s="50"/>
      <c r="L80" s="50"/>
      <c r="M80" s="50"/>
      <c r="N80" s="50"/>
      <c r="O80" s="59"/>
      <c r="P80" s="60"/>
      <c r="Q80" s="17"/>
      <c r="R80" s="17"/>
      <c r="S80" s="58"/>
      <c r="T80" s="50"/>
      <c r="U80" s="50"/>
      <c r="V80" s="50"/>
      <c r="W80" s="50"/>
      <c r="X80" s="50"/>
      <c r="Y80" s="50"/>
      <c r="Z80" s="59"/>
      <c r="AA80" s="60"/>
      <c r="AB80" s="17"/>
      <c r="AC80" s="17"/>
      <c r="AD80" s="58"/>
      <c r="AE80" s="50"/>
      <c r="AF80" s="50"/>
      <c r="AG80" s="50"/>
      <c r="AH80" s="50"/>
      <c r="AI80" s="50"/>
      <c r="AJ80" s="50"/>
      <c r="AK80" s="59"/>
      <c r="AL80" s="60"/>
      <c r="AM80" s="17"/>
      <c r="AN80" s="17"/>
      <c r="AO80" s="58"/>
      <c r="AP80" s="50"/>
      <c r="AQ80" s="50"/>
      <c r="AR80" s="50"/>
      <c r="AS80" s="50"/>
      <c r="AT80" s="50"/>
      <c r="AU80" s="50"/>
      <c r="AV80" s="59"/>
      <c r="AW80" s="60"/>
      <c r="AX80" s="17"/>
      <c r="AY80" s="17"/>
      <c r="AZ80" s="58"/>
      <c r="BA80" s="50"/>
      <c r="BB80" s="50"/>
      <c r="BC80" s="50"/>
      <c r="BD80" s="50"/>
      <c r="BE80" s="50"/>
      <c r="BF80" s="50"/>
      <c r="BG80" s="59"/>
      <c r="BH80" s="60"/>
      <c r="BI80" s="17"/>
      <c r="BJ80" s="17"/>
      <c r="BK80" s="58"/>
      <c r="BL80" s="50"/>
      <c r="BM80" s="50"/>
      <c r="BN80" s="50"/>
      <c r="BO80" s="50"/>
      <c r="BP80" s="50"/>
      <c r="BQ80" s="50"/>
      <c r="BR80" s="59"/>
      <c r="BS80" s="60"/>
      <c r="BT80" s="17"/>
      <c r="BU80" s="17"/>
      <c r="BV80" s="58"/>
      <c r="BW80" s="50"/>
      <c r="BX80" s="50"/>
      <c r="BY80" s="50"/>
      <c r="BZ80" s="50"/>
      <c r="CA80" s="50"/>
      <c r="CB80" s="50"/>
      <c r="CC80" s="59"/>
      <c r="CD80" s="60"/>
      <c r="CE80" s="17"/>
      <c r="CF80" s="17"/>
      <c r="CG80" s="58"/>
      <c r="CH80" s="50"/>
      <c r="CI80" s="50"/>
      <c r="CJ80" s="50"/>
      <c r="CK80" s="50"/>
      <c r="CL80" s="50"/>
      <c r="CM80" s="50"/>
      <c r="CN80" s="59"/>
      <c r="CO80" s="60"/>
      <c r="CP80" s="17"/>
      <c r="CQ80" s="17"/>
      <c r="CR80" s="58"/>
      <c r="CS80" s="50"/>
      <c r="CT80" s="50"/>
      <c r="CU80" s="50"/>
      <c r="CV80" s="50"/>
      <c r="CW80" s="50"/>
      <c r="CX80" s="50"/>
      <c r="CY80" s="59"/>
      <c r="CZ80" s="60"/>
      <c r="DA80" s="17"/>
      <c r="DB80" s="17"/>
      <c r="DC80" s="58"/>
      <c r="DD80" s="50"/>
      <c r="DE80" s="50"/>
      <c r="DF80" s="50"/>
      <c r="DG80" s="50"/>
      <c r="DH80" s="50"/>
      <c r="DI80" s="50"/>
      <c r="DJ80" s="59"/>
      <c r="DK80" s="60"/>
      <c r="DL80" s="17"/>
      <c r="DM80" s="17"/>
      <c r="DN80" s="58"/>
      <c r="DO80" s="50"/>
      <c r="DP80" s="50"/>
      <c r="DQ80" s="50"/>
      <c r="DR80" s="50"/>
      <c r="DS80" s="50"/>
      <c r="DT80" s="50"/>
      <c r="DU80" s="59"/>
      <c r="DV80" s="60"/>
      <c r="DW80" s="17"/>
      <c r="DX80" s="17"/>
      <c r="DY80" s="58"/>
      <c r="DZ80" s="50"/>
      <c r="EA80" s="50"/>
      <c r="EB80" s="50"/>
      <c r="EC80" s="50"/>
      <c r="ED80" s="50"/>
      <c r="EE80" s="50"/>
      <c r="EF80" s="59"/>
      <c r="EG80" s="60"/>
      <c r="EH80" s="17"/>
      <c r="EI80" s="17"/>
      <c r="EJ80" s="58"/>
      <c r="EK80" s="50"/>
      <c r="EL80" s="50"/>
      <c r="EM80" s="50"/>
      <c r="EN80" s="50"/>
      <c r="EO80" s="50"/>
      <c r="EP80" s="50"/>
      <c r="EQ80" s="59"/>
      <c r="ER80" s="60"/>
      <c r="ES80" s="17"/>
      <c r="ET80" s="17"/>
      <c r="EU80" s="58"/>
      <c r="EV80" s="50"/>
      <c r="EW80" s="50"/>
      <c r="EX80" s="50"/>
      <c r="EY80" s="50"/>
      <c r="EZ80" s="50"/>
      <c r="FA80" s="50"/>
      <c r="FB80" s="59"/>
      <c r="FC80" s="60"/>
      <c r="FD80" s="17"/>
      <c r="FE80" s="17"/>
      <c r="FF80" s="58"/>
      <c r="FG80" s="50"/>
      <c r="FH80" s="50"/>
      <c r="FI80" s="50"/>
      <c r="FJ80" s="50"/>
      <c r="FK80" s="50"/>
      <c r="FL80" s="50"/>
      <c r="FM80" s="59"/>
      <c r="FN80" s="60"/>
      <c r="FO80" s="17"/>
      <c r="FP80" s="17"/>
      <c r="FQ80" s="58"/>
      <c r="FR80" s="50"/>
      <c r="FS80" s="50"/>
      <c r="FT80" s="50"/>
      <c r="FU80" s="50"/>
      <c r="FV80" s="50"/>
      <c r="FW80" s="50"/>
      <c r="FX80" s="59"/>
      <c r="FY80" s="60"/>
      <c r="FZ80" s="17"/>
      <c r="GA80" s="17"/>
      <c r="GB80" s="58"/>
      <c r="GC80" s="50"/>
      <c r="GD80" s="50"/>
      <c r="GE80" s="50"/>
      <c r="GF80" s="50"/>
      <c r="GG80" s="50"/>
      <c r="GH80" s="50"/>
      <c r="GI80" s="59"/>
      <c r="GJ80" s="60"/>
      <c r="GK80" s="17"/>
      <c r="GL80" s="17"/>
      <c r="GM80" s="58"/>
      <c r="GN80" s="50"/>
      <c r="GO80" s="50"/>
      <c r="GP80" s="50"/>
      <c r="GQ80" s="50"/>
      <c r="GR80" s="50"/>
      <c r="GS80" s="50"/>
      <c r="GT80" s="59"/>
      <c r="GU80" s="60"/>
      <c r="GV80" s="17"/>
      <c r="GW80" s="17"/>
      <c r="GX80" s="58"/>
      <c r="GY80" s="50"/>
      <c r="GZ80" s="50"/>
      <c r="HA80" s="50"/>
      <c r="HB80" s="50"/>
      <c r="HC80" s="50"/>
      <c r="HD80" s="50"/>
      <c r="HE80" s="59"/>
      <c r="HF80" s="60"/>
      <c r="HG80" s="17"/>
      <c r="HH80" s="17"/>
      <c r="HI80" s="58"/>
      <c r="HJ80" s="50"/>
      <c r="HK80" s="50"/>
      <c r="HL80" s="50"/>
      <c r="HM80" s="50"/>
      <c r="HN80" s="50"/>
      <c r="HO80" s="50"/>
      <c r="HP80" s="59"/>
      <c r="HQ80" s="60"/>
      <c r="HR80" s="17"/>
      <c r="HS80" s="17"/>
      <c r="HT80" s="58"/>
      <c r="HU80" s="50"/>
      <c r="HV80" s="50"/>
      <c r="HW80" s="50"/>
      <c r="HX80" s="50"/>
      <c r="HY80" s="50"/>
      <c r="HZ80" s="50"/>
      <c r="IA80" s="59"/>
      <c r="IB80" s="60"/>
      <c r="IC80" s="17"/>
      <c r="ID80" s="17"/>
    </row>
    <row r="81" spans="1:238" x14ac:dyDescent="0.3">
      <c r="A81" s="65"/>
      <c r="B81" s="69"/>
      <c r="C81" s="67"/>
      <c r="D81" s="67"/>
      <c r="E81" s="67"/>
      <c r="F81" s="313"/>
      <c r="G81" s="67"/>
      <c r="H81" s="68"/>
      <c r="I81" s="58"/>
      <c r="J81" s="50"/>
      <c r="K81" s="50"/>
      <c r="L81" s="50"/>
      <c r="M81" s="50"/>
      <c r="N81" s="50"/>
      <c r="O81" s="59"/>
      <c r="P81" s="60"/>
      <c r="Q81" s="17"/>
      <c r="R81" s="17"/>
      <c r="S81" s="58"/>
      <c r="T81" s="50"/>
      <c r="U81" s="50"/>
      <c r="V81" s="50"/>
      <c r="W81" s="50"/>
      <c r="X81" s="50"/>
      <c r="Y81" s="50"/>
      <c r="Z81" s="59"/>
      <c r="AA81" s="60"/>
      <c r="AB81" s="17"/>
      <c r="AC81" s="17"/>
      <c r="AD81" s="58"/>
      <c r="AE81" s="50"/>
      <c r="AF81" s="50"/>
      <c r="AG81" s="50"/>
      <c r="AH81" s="50"/>
      <c r="AI81" s="50"/>
      <c r="AJ81" s="50"/>
      <c r="AK81" s="59"/>
      <c r="AL81" s="60"/>
      <c r="AM81" s="17"/>
      <c r="AN81" s="17"/>
      <c r="AO81" s="58"/>
      <c r="AP81" s="50"/>
      <c r="AQ81" s="50"/>
      <c r="AR81" s="50"/>
      <c r="AS81" s="50"/>
      <c r="AT81" s="50"/>
      <c r="AU81" s="50"/>
      <c r="AV81" s="59"/>
      <c r="AW81" s="60"/>
      <c r="AX81" s="17"/>
      <c r="AY81" s="17"/>
      <c r="AZ81" s="58"/>
      <c r="BA81" s="50"/>
      <c r="BB81" s="50"/>
      <c r="BC81" s="50"/>
      <c r="BD81" s="50"/>
      <c r="BE81" s="50"/>
      <c r="BF81" s="50"/>
      <c r="BG81" s="59"/>
      <c r="BH81" s="60"/>
      <c r="BI81" s="17"/>
      <c r="BJ81" s="17"/>
      <c r="BK81" s="58"/>
      <c r="BL81" s="50"/>
      <c r="BM81" s="50"/>
      <c r="BN81" s="50"/>
      <c r="BO81" s="50"/>
      <c r="BP81" s="50"/>
      <c r="BQ81" s="50"/>
      <c r="BR81" s="59"/>
      <c r="BS81" s="60"/>
      <c r="BT81" s="17"/>
      <c r="BU81" s="17"/>
      <c r="BV81" s="58"/>
      <c r="BW81" s="50"/>
      <c r="BX81" s="50"/>
      <c r="BY81" s="50"/>
      <c r="BZ81" s="50"/>
      <c r="CA81" s="50"/>
      <c r="CB81" s="50"/>
      <c r="CC81" s="59"/>
      <c r="CD81" s="60"/>
      <c r="CE81" s="17"/>
      <c r="CF81" s="17"/>
      <c r="CG81" s="58"/>
      <c r="CH81" s="50"/>
      <c r="CI81" s="50"/>
      <c r="CJ81" s="50"/>
      <c r="CK81" s="50"/>
      <c r="CL81" s="50"/>
      <c r="CM81" s="50"/>
      <c r="CN81" s="59"/>
      <c r="CO81" s="60"/>
      <c r="CP81" s="17"/>
      <c r="CQ81" s="17"/>
      <c r="CR81" s="58"/>
      <c r="CS81" s="50"/>
      <c r="CT81" s="50"/>
      <c r="CU81" s="50"/>
      <c r="CV81" s="50"/>
      <c r="CW81" s="50"/>
      <c r="CX81" s="50"/>
      <c r="CY81" s="59"/>
      <c r="CZ81" s="60"/>
      <c r="DA81" s="17"/>
      <c r="DB81" s="17"/>
      <c r="DC81" s="58"/>
      <c r="DD81" s="50"/>
      <c r="DE81" s="50"/>
      <c r="DF81" s="50"/>
      <c r="DG81" s="50"/>
      <c r="DH81" s="50"/>
      <c r="DI81" s="50"/>
      <c r="DJ81" s="59"/>
      <c r="DK81" s="60"/>
      <c r="DL81" s="17"/>
      <c r="DM81" s="17"/>
      <c r="DN81" s="58"/>
      <c r="DO81" s="50"/>
      <c r="DP81" s="50"/>
      <c r="DQ81" s="50"/>
      <c r="DR81" s="50"/>
      <c r="DS81" s="50"/>
      <c r="DT81" s="50"/>
      <c r="DU81" s="59"/>
      <c r="DV81" s="60"/>
      <c r="DW81" s="17"/>
      <c r="DX81" s="17"/>
      <c r="DY81" s="58"/>
      <c r="DZ81" s="50"/>
      <c r="EA81" s="50"/>
      <c r="EB81" s="50"/>
      <c r="EC81" s="50"/>
      <c r="ED81" s="50"/>
      <c r="EE81" s="50"/>
      <c r="EF81" s="59"/>
      <c r="EG81" s="60"/>
      <c r="EH81" s="17"/>
      <c r="EI81" s="17"/>
      <c r="EJ81" s="58"/>
      <c r="EK81" s="50"/>
      <c r="EL81" s="50"/>
      <c r="EM81" s="50"/>
      <c r="EN81" s="50"/>
      <c r="EO81" s="50"/>
      <c r="EP81" s="50"/>
      <c r="EQ81" s="59"/>
      <c r="ER81" s="60"/>
      <c r="ES81" s="17"/>
      <c r="ET81" s="17"/>
      <c r="EU81" s="58"/>
      <c r="EV81" s="50"/>
      <c r="EW81" s="50"/>
      <c r="EX81" s="50"/>
      <c r="EY81" s="50"/>
      <c r="EZ81" s="50"/>
      <c r="FA81" s="50"/>
      <c r="FB81" s="59"/>
      <c r="FC81" s="60"/>
      <c r="FD81" s="17"/>
      <c r="FE81" s="17"/>
      <c r="FF81" s="58"/>
      <c r="FG81" s="50"/>
      <c r="FH81" s="50"/>
      <c r="FI81" s="50"/>
      <c r="FJ81" s="50"/>
      <c r="FK81" s="50"/>
      <c r="FL81" s="50"/>
      <c r="FM81" s="59"/>
      <c r="FN81" s="60"/>
      <c r="FO81" s="17"/>
      <c r="FP81" s="17"/>
      <c r="FQ81" s="58"/>
      <c r="FR81" s="50"/>
      <c r="FS81" s="50"/>
      <c r="FT81" s="50"/>
      <c r="FU81" s="50"/>
      <c r="FV81" s="50"/>
      <c r="FW81" s="50"/>
      <c r="FX81" s="59"/>
      <c r="FY81" s="60"/>
      <c r="FZ81" s="17"/>
      <c r="GA81" s="17"/>
      <c r="GB81" s="58"/>
      <c r="GC81" s="50"/>
      <c r="GD81" s="50"/>
      <c r="GE81" s="50"/>
      <c r="GF81" s="50"/>
      <c r="GG81" s="50"/>
      <c r="GH81" s="50"/>
      <c r="GI81" s="59"/>
      <c r="GJ81" s="60"/>
      <c r="GK81" s="17"/>
      <c r="GL81" s="17"/>
      <c r="GM81" s="58"/>
      <c r="GN81" s="50"/>
      <c r="GO81" s="50"/>
      <c r="GP81" s="50"/>
      <c r="GQ81" s="50"/>
      <c r="GR81" s="50"/>
      <c r="GS81" s="50"/>
      <c r="GT81" s="59"/>
      <c r="GU81" s="60"/>
      <c r="GV81" s="17"/>
      <c r="GW81" s="17"/>
      <c r="GX81" s="58"/>
      <c r="GY81" s="50"/>
      <c r="GZ81" s="50"/>
      <c r="HA81" s="50"/>
      <c r="HB81" s="50"/>
      <c r="HC81" s="50"/>
      <c r="HD81" s="50"/>
      <c r="HE81" s="59"/>
      <c r="HF81" s="60"/>
      <c r="HG81" s="17"/>
      <c r="HH81" s="17"/>
      <c r="HI81" s="58"/>
      <c r="HJ81" s="50"/>
      <c r="HK81" s="50"/>
      <c r="HL81" s="50"/>
      <c r="HM81" s="50"/>
      <c r="HN81" s="50"/>
      <c r="HO81" s="50"/>
      <c r="HP81" s="59"/>
      <c r="HQ81" s="60"/>
      <c r="HR81" s="17"/>
      <c r="HS81" s="17"/>
      <c r="HT81" s="58"/>
      <c r="HU81" s="50"/>
      <c r="HV81" s="50"/>
      <c r="HW81" s="50"/>
      <c r="HX81" s="50"/>
      <c r="HY81" s="50"/>
      <c r="HZ81" s="50"/>
      <c r="IA81" s="59"/>
      <c r="IB81" s="60"/>
      <c r="IC81" s="17"/>
      <c r="ID81" s="17"/>
    </row>
    <row r="82" spans="1:238" x14ac:dyDescent="0.3">
      <c r="A82" s="65"/>
      <c r="B82" s="66"/>
      <c r="C82" s="67"/>
      <c r="D82" s="67"/>
      <c r="E82" s="67"/>
      <c r="F82" s="313"/>
      <c r="G82" s="67"/>
      <c r="H82" s="68"/>
      <c r="I82" s="58"/>
      <c r="J82" s="50"/>
      <c r="K82" s="50"/>
      <c r="L82" s="50"/>
      <c r="M82" s="50"/>
      <c r="N82" s="50"/>
      <c r="O82" s="59"/>
      <c r="P82" s="60"/>
      <c r="Q82" s="17"/>
      <c r="R82" s="17"/>
      <c r="S82" s="58"/>
      <c r="T82" s="50"/>
      <c r="U82" s="50"/>
      <c r="V82" s="50"/>
      <c r="W82" s="50"/>
      <c r="X82" s="50"/>
      <c r="Y82" s="50"/>
      <c r="Z82" s="59"/>
      <c r="AA82" s="60"/>
      <c r="AB82" s="17"/>
      <c r="AC82" s="17"/>
      <c r="AD82" s="58"/>
      <c r="AE82" s="50"/>
      <c r="AF82" s="50"/>
      <c r="AG82" s="50"/>
      <c r="AH82" s="50"/>
      <c r="AI82" s="50"/>
      <c r="AJ82" s="50"/>
      <c r="AK82" s="59"/>
      <c r="AL82" s="60"/>
      <c r="AM82" s="17"/>
      <c r="AN82" s="17"/>
      <c r="AO82" s="58"/>
      <c r="AP82" s="50"/>
      <c r="AQ82" s="50"/>
      <c r="AR82" s="50"/>
      <c r="AS82" s="50"/>
      <c r="AT82" s="50"/>
      <c r="AU82" s="50"/>
      <c r="AV82" s="59"/>
      <c r="AW82" s="60"/>
      <c r="AX82" s="17"/>
      <c r="AY82" s="17"/>
      <c r="AZ82" s="58"/>
      <c r="BA82" s="50"/>
      <c r="BB82" s="50"/>
      <c r="BC82" s="50"/>
      <c r="BD82" s="50"/>
      <c r="BE82" s="50"/>
      <c r="BF82" s="50"/>
      <c r="BG82" s="59"/>
      <c r="BH82" s="60"/>
      <c r="BI82" s="17"/>
      <c r="BJ82" s="17"/>
      <c r="BK82" s="58"/>
      <c r="BL82" s="50"/>
      <c r="BM82" s="50"/>
      <c r="BN82" s="50"/>
      <c r="BO82" s="50"/>
      <c r="BP82" s="50"/>
      <c r="BQ82" s="50"/>
      <c r="BR82" s="59"/>
      <c r="BS82" s="60"/>
      <c r="BT82" s="17"/>
      <c r="BU82" s="17"/>
      <c r="BV82" s="58"/>
      <c r="BW82" s="50"/>
      <c r="BX82" s="50"/>
      <c r="BY82" s="50"/>
      <c r="BZ82" s="50"/>
      <c r="CA82" s="50"/>
      <c r="CB82" s="50"/>
      <c r="CC82" s="59"/>
      <c r="CD82" s="60"/>
      <c r="CE82" s="17"/>
      <c r="CF82" s="17"/>
      <c r="CG82" s="58"/>
      <c r="CH82" s="50"/>
      <c r="CI82" s="50"/>
      <c r="CJ82" s="50"/>
      <c r="CK82" s="50"/>
      <c r="CL82" s="50"/>
      <c r="CM82" s="50"/>
      <c r="CN82" s="59"/>
      <c r="CO82" s="60"/>
      <c r="CP82" s="17"/>
      <c r="CQ82" s="17"/>
      <c r="CR82" s="58"/>
      <c r="CS82" s="50"/>
      <c r="CT82" s="50"/>
      <c r="CU82" s="50"/>
      <c r="CV82" s="50"/>
      <c r="CW82" s="50"/>
      <c r="CX82" s="50"/>
      <c r="CY82" s="59"/>
      <c r="CZ82" s="60"/>
      <c r="DA82" s="17"/>
      <c r="DB82" s="17"/>
      <c r="DC82" s="58"/>
      <c r="DD82" s="50"/>
      <c r="DE82" s="50"/>
      <c r="DF82" s="50"/>
      <c r="DG82" s="50"/>
      <c r="DH82" s="50"/>
      <c r="DI82" s="50"/>
      <c r="DJ82" s="59"/>
      <c r="DK82" s="60"/>
      <c r="DL82" s="17"/>
      <c r="DM82" s="17"/>
      <c r="DN82" s="58"/>
      <c r="DO82" s="50"/>
      <c r="DP82" s="50"/>
      <c r="DQ82" s="50"/>
      <c r="DR82" s="50"/>
      <c r="DS82" s="50"/>
      <c r="DT82" s="50"/>
      <c r="DU82" s="59"/>
      <c r="DV82" s="60"/>
      <c r="DW82" s="17"/>
      <c r="DX82" s="17"/>
      <c r="DY82" s="58"/>
      <c r="DZ82" s="50"/>
      <c r="EA82" s="50"/>
      <c r="EB82" s="50"/>
      <c r="EC82" s="50"/>
      <c r="ED82" s="50"/>
      <c r="EE82" s="50"/>
      <c r="EF82" s="59"/>
      <c r="EG82" s="60"/>
      <c r="EH82" s="17"/>
      <c r="EI82" s="17"/>
      <c r="EJ82" s="58"/>
      <c r="EK82" s="50"/>
      <c r="EL82" s="50"/>
      <c r="EM82" s="50"/>
      <c r="EN82" s="50"/>
      <c r="EO82" s="50"/>
      <c r="EP82" s="50"/>
      <c r="EQ82" s="59"/>
      <c r="ER82" s="60"/>
      <c r="ES82" s="17"/>
      <c r="ET82" s="17"/>
      <c r="EU82" s="58"/>
      <c r="EV82" s="50"/>
      <c r="EW82" s="50"/>
      <c r="EX82" s="50"/>
      <c r="EY82" s="50"/>
      <c r="EZ82" s="50"/>
      <c r="FA82" s="50"/>
      <c r="FB82" s="59"/>
      <c r="FC82" s="60"/>
      <c r="FD82" s="17"/>
      <c r="FE82" s="17"/>
      <c r="FF82" s="58"/>
      <c r="FG82" s="50"/>
      <c r="FH82" s="50"/>
      <c r="FI82" s="50"/>
      <c r="FJ82" s="50"/>
      <c r="FK82" s="50"/>
      <c r="FL82" s="50"/>
      <c r="FM82" s="59"/>
      <c r="FN82" s="60"/>
      <c r="FO82" s="17"/>
      <c r="FP82" s="17"/>
      <c r="FQ82" s="58"/>
      <c r="FR82" s="50"/>
      <c r="FS82" s="50"/>
      <c r="FT82" s="50"/>
      <c r="FU82" s="50"/>
      <c r="FV82" s="50"/>
      <c r="FW82" s="50"/>
      <c r="FX82" s="59"/>
      <c r="FY82" s="60"/>
      <c r="FZ82" s="17"/>
      <c r="GA82" s="17"/>
      <c r="GB82" s="58"/>
      <c r="GC82" s="50"/>
      <c r="GD82" s="50"/>
      <c r="GE82" s="50"/>
      <c r="GF82" s="50"/>
      <c r="GG82" s="50"/>
      <c r="GH82" s="50"/>
      <c r="GI82" s="59"/>
      <c r="GJ82" s="60"/>
      <c r="GK82" s="17"/>
      <c r="GL82" s="17"/>
      <c r="GM82" s="58"/>
      <c r="GN82" s="50"/>
      <c r="GO82" s="50"/>
      <c r="GP82" s="50"/>
      <c r="GQ82" s="50"/>
      <c r="GR82" s="50"/>
      <c r="GS82" s="50"/>
      <c r="GT82" s="59"/>
      <c r="GU82" s="60"/>
      <c r="GV82" s="17"/>
      <c r="GW82" s="17"/>
      <c r="GX82" s="58"/>
      <c r="GY82" s="50"/>
      <c r="GZ82" s="50"/>
      <c r="HA82" s="50"/>
      <c r="HB82" s="50"/>
      <c r="HC82" s="50"/>
      <c r="HD82" s="50"/>
      <c r="HE82" s="59"/>
      <c r="HF82" s="60"/>
      <c r="HG82" s="17"/>
      <c r="HH82" s="17"/>
      <c r="HI82" s="58"/>
      <c r="HJ82" s="50"/>
      <c r="HK82" s="50"/>
      <c r="HL82" s="50"/>
      <c r="HM82" s="50"/>
      <c r="HN82" s="50"/>
      <c r="HO82" s="50"/>
      <c r="HP82" s="59"/>
      <c r="HQ82" s="60"/>
      <c r="HR82" s="17"/>
      <c r="HS82" s="17"/>
      <c r="HT82" s="58"/>
      <c r="HU82" s="50"/>
      <c r="HV82" s="50"/>
      <c r="HW82" s="50"/>
      <c r="HX82" s="50"/>
      <c r="HY82" s="50"/>
      <c r="HZ82" s="50"/>
      <c r="IA82" s="59"/>
      <c r="IB82" s="60"/>
      <c r="IC82" s="17"/>
      <c r="ID82" s="17"/>
    </row>
    <row r="83" spans="1:238" x14ac:dyDescent="0.3">
      <c r="A83" s="65"/>
      <c r="B83" s="66"/>
      <c r="C83" s="67"/>
      <c r="D83" s="67"/>
      <c r="E83" s="67"/>
      <c r="F83" s="313"/>
      <c r="G83" s="67"/>
      <c r="H83" s="68"/>
      <c r="I83" s="58"/>
      <c r="J83" s="50"/>
      <c r="K83" s="50"/>
      <c r="L83" s="50"/>
      <c r="M83" s="50"/>
      <c r="N83" s="50"/>
      <c r="O83" s="59"/>
      <c r="P83" s="60"/>
      <c r="Q83" s="17"/>
      <c r="R83" s="17"/>
      <c r="S83" s="58"/>
      <c r="T83" s="50"/>
      <c r="U83" s="50"/>
      <c r="V83" s="50"/>
      <c r="W83" s="50"/>
      <c r="X83" s="50"/>
      <c r="Y83" s="50"/>
      <c r="Z83" s="59"/>
      <c r="AA83" s="60"/>
      <c r="AB83" s="17"/>
      <c r="AC83" s="17"/>
      <c r="AD83" s="58"/>
      <c r="AE83" s="50"/>
      <c r="AF83" s="50"/>
      <c r="AG83" s="50"/>
      <c r="AH83" s="50"/>
      <c r="AI83" s="50"/>
      <c r="AJ83" s="50"/>
      <c r="AK83" s="59"/>
      <c r="AL83" s="60"/>
      <c r="AM83" s="17"/>
      <c r="AN83" s="17"/>
      <c r="AO83" s="58"/>
      <c r="AP83" s="50"/>
      <c r="AQ83" s="50"/>
      <c r="AR83" s="50"/>
      <c r="AS83" s="50"/>
      <c r="AT83" s="50"/>
      <c r="AU83" s="50"/>
      <c r="AV83" s="59"/>
      <c r="AW83" s="60"/>
      <c r="AX83" s="17"/>
      <c r="AY83" s="17"/>
      <c r="AZ83" s="58"/>
      <c r="BA83" s="50"/>
      <c r="BB83" s="50"/>
      <c r="BC83" s="50"/>
      <c r="BD83" s="50"/>
      <c r="BE83" s="50"/>
      <c r="BF83" s="50"/>
      <c r="BG83" s="59"/>
      <c r="BH83" s="60"/>
      <c r="BI83" s="17"/>
      <c r="BJ83" s="17"/>
      <c r="BK83" s="58"/>
      <c r="BL83" s="50"/>
      <c r="BM83" s="50"/>
      <c r="BN83" s="50"/>
      <c r="BO83" s="50"/>
      <c r="BP83" s="50"/>
      <c r="BQ83" s="50"/>
      <c r="BR83" s="59"/>
      <c r="BS83" s="60"/>
      <c r="BT83" s="17"/>
      <c r="BU83" s="17"/>
      <c r="BV83" s="58"/>
      <c r="BW83" s="50"/>
      <c r="BX83" s="50"/>
      <c r="BY83" s="50"/>
      <c r="BZ83" s="50"/>
      <c r="CA83" s="50"/>
      <c r="CB83" s="50"/>
      <c r="CC83" s="59"/>
      <c r="CD83" s="60"/>
      <c r="CE83" s="17"/>
      <c r="CF83" s="17"/>
      <c r="CG83" s="58"/>
      <c r="CH83" s="50"/>
      <c r="CI83" s="50"/>
      <c r="CJ83" s="50"/>
      <c r="CK83" s="50"/>
      <c r="CL83" s="50"/>
      <c r="CM83" s="50"/>
      <c r="CN83" s="59"/>
      <c r="CO83" s="60"/>
      <c r="CP83" s="17"/>
      <c r="CQ83" s="17"/>
      <c r="CR83" s="58"/>
      <c r="CS83" s="50"/>
      <c r="CT83" s="50"/>
      <c r="CU83" s="50"/>
      <c r="CV83" s="50"/>
      <c r="CW83" s="50"/>
      <c r="CX83" s="50"/>
      <c r="CY83" s="59"/>
      <c r="CZ83" s="60"/>
      <c r="DA83" s="17"/>
      <c r="DB83" s="17"/>
      <c r="DC83" s="58"/>
      <c r="DD83" s="50"/>
      <c r="DE83" s="50"/>
      <c r="DF83" s="50"/>
      <c r="DG83" s="50"/>
      <c r="DH83" s="50"/>
      <c r="DI83" s="50"/>
      <c r="DJ83" s="59"/>
      <c r="DK83" s="60"/>
      <c r="DL83" s="17"/>
      <c r="DM83" s="17"/>
      <c r="DN83" s="58"/>
      <c r="DO83" s="50"/>
      <c r="DP83" s="50"/>
      <c r="DQ83" s="50"/>
      <c r="DR83" s="50"/>
      <c r="DS83" s="50"/>
      <c r="DT83" s="50"/>
      <c r="DU83" s="59"/>
      <c r="DV83" s="60"/>
      <c r="DW83" s="17"/>
      <c r="DX83" s="17"/>
      <c r="DY83" s="58"/>
      <c r="DZ83" s="50"/>
      <c r="EA83" s="50"/>
      <c r="EB83" s="50"/>
      <c r="EC83" s="50"/>
      <c r="ED83" s="50"/>
      <c r="EE83" s="50"/>
      <c r="EF83" s="59"/>
      <c r="EG83" s="60"/>
      <c r="EH83" s="17"/>
      <c r="EI83" s="17"/>
      <c r="EJ83" s="58"/>
      <c r="EK83" s="50"/>
      <c r="EL83" s="50"/>
      <c r="EM83" s="50"/>
      <c r="EN83" s="50"/>
      <c r="EO83" s="50"/>
      <c r="EP83" s="50"/>
      <c r="EQ83" s="59"/>
      <c r="ER83" s="60"/>
      <c r="ES83" s="17"/>
      <c r="ET83" s="17"/>
      <c r="EU83" s="58"/>
      <c r="EV83" s="50"/>
      <c r="EW83" s="50"/>
      <c r="EX83" s="50"/>
      <c r="EY83" s="50"/>
      <c r="EZ83" s="50"/>
      <c r="FA83" s="50"/>
      <c r="FB83" s="59"/>
      <c r="FC83" s="60"/>
      <c r="FD83" s="17"/>
      <c r="FE83" s="17"/>
      <c r="FF83" s="58"/>
      <c r="FG83" s="50"/>
      <c r="FH83" s="50"/>
      <c r="FI83" s="50"/>
      <c r="FJ83" s="50"/>
      <c r="FK83" s="50"/>
      <c r="FL83" s="50"/>
      <c r="FM83" s="59"/>
      <c r="FN83" s="60"/>
      <c r="FO83" s="17"/>
      <c r="FP83" s="17"/>
      <c r="FQ83" s="58"/>
      <c r="FR83" s="50"/>
      <c r="FS83" s="50"/>
      <c r="FT83" s="50"/>
      <c r="FU83" s="50"/>
      <c r="FV83" s="50"/>
      <c r="FW83" s="50"/>
      <c r="FX83" s="59"/>
      <c r="FY83" s="60"/>
      <c r="FZ83" s="17"/>
      <c r="GA83" s="17"/>
      <c r="GB83" s="58"/>
      <c r="GC83" s="50"/>
      <c r="GD83" s="50"/>
      <c r="GE83" s="50"/>
      <c r="GF83" s="50"/>
      <c r="GG83" s="50"/>
      <c r="GH83" s="50"/>
      <c r="GI83" s="59"/>
      <c r="GJ83" s="60"/>
      <c r="GK83" s="17"/>
      <c r="GL83" s="17"/>
      <c r="GM83" s="58"/>
      <c r="GN83" s="50"/>
      <c r="GO83" s="50"/>
      <c r="GP83" s="50"/>
      <c r="GQ83" s="50"/>
      <c r="GR83" s="50"/>
      <c r="GS83" s="50"/>
      <c r="GT83" s="59"/>
      <c r="GU83" s="60"/>
      <c r="GV83" s="17"/>
      <c r="GW83" s="17"/>
      <c r="GX83" s="58"/>
      <c r="GY83" s="50"/>
      <c r="GZ83" s="50"/>
      <c r="HA83" s="50"/>
      <c r="HB83" s="50"/>
      <c r="HC83" s="50"/>
      <c r="HD83" s="50"/>
      <c r="HE83" s="59"/>
      <c r="HF83" s="60"/>
      <c r="HG83" s="17"/>
      <c r="HH83" s="17"/>
      <c r="HI83" s="58"/>
      <c r="HJ83" s="50"/>
      <c r="HK83" s="50"/>
      <c r="HL83" s="50"/>
      <c r="HM83" s="50"/>
      <c r="HN83" s="50"/>
      <c r="HO83" s="50"/>
      <c r="HP83" s="59"/>
      <c r="HQ83" s="60"/>
      <c r="HR83" s="17"/>
      <c r="HS83" s="17"/>
      <c r="HT83" s="58"/>
      <c r="HU83" s="50"/>
      <c r="HV83" s="50"/>
      <c r="HW83" s="50"/>
      <c r="HX83" s="50"/>
      <c r="HY83" s="50"/>
      <c r="HZ83" s="50"/>
      <c r="IA83" s="59"/>
      <c r="IB83" s="60"/>
      <c r="IC83" s="17"/>
      <c r="ID83" s="17"/>
    </row>
    <row r="84" spans="1:238" x14ac:dyDescent="0.3">
      <c r="A84" s="65"/>
      <c r="B84" s="66"/>
      <c r="C84" s="67"/>
      <c r="D84" s="67"/>
      <c r="E84" s="67"/>
      <c r="F84" s="313"/>
      <c r="G84" s="67"/>
      <c r="H84" s="68"/>
      <c r="I84" s="58"/>
      <c r="J84" s="50"/>
      <c r="K84" s="50"/>
      <c r="L84" s="50"/>
      <c r="M84" s="50"/>
      <c r="N84" s="50"/>
      <c r="O84" s="59"/>
      <c r="P84" s="60"/>
      <c r="Q84" s="17"/>
      <c r="R84" s="17"/>
      <c r="S84" s="58"/>
      <c r="T84" s="50"/>
      <c r="U84" s="50"/>
      <c r="V84" s="50"/>
      <c r="W84" s="50"/>
      <c r="X84" s="50"/>
      <c r="Y84" s="50"/>
      <c r="Z84" s="59"/>
      <c r="AA84" s="60"/>
      <c r="AB84" s="17"/>
      <c r="AC84" s="17"/>
      <c r="AD84" s="58"/>
      <c r="AE84" s="50"/>
      <c r="AF84" s="50"/>
      <c r="AG84" s="50"/>
      <c r="AH84" s="50"/>
      <c r="AI84" s="50"/>
      <c r="AJ84" s="50"/>
      <c r="AK84" s="59"/>
      <c r="AL84" s="60"/>
      <c r="AM84" s="17"/>
      <c r="AN84" s="17"/>
      <c r="AO84" s="58"/>
      <c r="AP84" s="50"/>
      <c r="AQ84" s="50"/>
      <c r="AR84" s="50"/>
      <c r="AS84" s="50"/>
      <c r="AT84" s="50"/>
      <c r="AU84" s="50"/>
      <c r="AV84" s="59"/>
      <c r="AW84" s="60"/>
      <c r="AX84" s="17"/>
      <c r="AY84" s="17"/>
      <c r="AZ84" s="58"/>
      <c r="BA84" s="50"/>
      <c r="BB84" s="50"/>
      <c r="BC84" s="50"/>
      <c r="BD84" s="50"/>
      <c r="BE84" s="50"/>
      <c r="BF84" s="50"/>
      <c r="BG84" s="59"/>
      <c r="BH84" s="60"/>
      <c r="BI84" s="17"/>
      <c r="BJ84" s="17"/>
      <c r="BK84" s="58"/>
      <c r="BL84" s="50"/>
      <c r="BM84" s="50"/>
      <c r="BN84" s="50"/>
      <c r="BO84" s="50"/>
      <c r="BP84" s="50"/>
      <c r="BQ84" s="50"/>
      <c r="BR84" s="59"/>
      <c r="BS84" s="60"/>
      <c r="BT84" s="17"/>
      <c r="BU84" s="17"/>
      <c r="BV84" s="58"/>
      <c r="BW84" s="50"/>
      <c r="BX84" s="50"/>
      <c r="BY84" s="50"/>
      <c r="BZ84" s="50"/>
      <c r="CA84" s="50"/>
      <c r="CB84" s="50"/>
      <c r="CC84" s="59"/>
      <c r="CD84" s="60"/>
      <c r="CE84" s="17"/>
      <c r="CF84" s="17"/>
      <c r="CG84" s="58"/>
      <c r="CH84" s="50"/>
      <c r="CI84" s="50"/>
      <c r="CJ84" s="50"/>
      <c r="CK84" s="50"/>
      <c r="CL84" s="50"/>
      <c r="CM84" s="50"/>
      <c r="CN84" s="59"/>
      <c r="CO84" s="60"/>
      <c r="CP84" s="17"/>
      <c r="CQ84" s="17"/>
      <c r="CR84" s="58"/>
      <c r="CS84" s="50"/>
      <c r="CT84" s="50"/>
      <c r="CU84" s="50"/>
      <c r="CV84" s="50"/>
      <c r="CW84" s="50"/>
      <c r="CX84" s="50"/>
      <c r="CY84" s="59"/>
      <c r="CZ84" s="60"/>
      <c r="DA84" s="17"/>
      <c r="DB84" s="17"/>
      <c r="DC84" s="58"/>
      <c r="DD84" s="50"/>
      <c r="DE84" s="50"/>
      <c r="DF84" s="50"/>
      <c r="DG84" s="50"/>
      <c r="DH84" s="50"/>
      <c r="DI84" s="50"/>
      <c r="DJ84" s="59"/>
      <c r="DK84" s="60"/>
      <c r="DL84" s="17"/>
      <c r="DM84" s="17"/>
      <c r="DN84" s="58"/>
      <c r="DO84" s="50"/>
      <c r="DP84" s="50"/>
      <c r="DQ84" s="50"/>
      <c r="DR84" s="50"/>
      <c r="DS84" s="50"/>
      <c r="DT84" s="50"/>
      <c r="DU84" s="59"/>
      <c r="DV84" s="60"/>
      <c r="DW84" s="17"/>
      <c r="DX84" s="17"/>
      <c r="DY84" s="58"/>
      <c r="DZ84" s="50"/>
      <c r="EA84" s="50"/>
      <c r="EB84" s="50"/>
      <c r="EC84" s="50"/>
      <c r="ED84" s="50"/>
      <c r="EE84" s="50"/>
      <c r="EF84" s="59"/>
      <c r="EG84" s="60"/>
      <c r="EH84" s="17"/>
      <c r="EI84" s="17"/>
      <c r="EJ84" s="58"/>
      <c r="EK84" s="50"/>
      <c r="EL84" s="50"/>
      <c r="EM84" s="50"/>
      <c r="EN84" s="50"/>
      <c r="EO84" s="50"/>
      <c r="EP84" s="50"/>
      <c r="EQ84" s="59"/>
      <c r="ER84" s="60"/>
      <c r="ES84" s="17"/>
      <c r="ET84" s="17"/>
      <c r="EU84" s="58"/>
      <c r="EV84" s="50"/>
      <c r="EW84" s="50"/>
      <c r="EX84" s="50"/>
      <c r="EY84" s="50"/>
      <c r="EZ84" s="50"/>
      <c r="FA84" s="50"/>
      <c r="FB84" s="59"/>
      <c r="FC84" s="60"/>
      <c r="FD84" s="17"/>
      <c r="FE84" s="17"/>
      <c r="FF84" s="58"/>
      <c r="FG84" s="50"/>
      <c r="FH84" s="50"/>
      <c r="FI84" s="50"/>
      <c r="FJ84" s="50"/>
      <c r="FK84" s="50"/>
      <c r="FL84" s="50"/>
      <c r="FM84" s="59"/>
      <c r="FN84" s="60"/>
      <c r="FO84" s="17"/>
      <c r="FP84" s="17"/>
      <c r="FQ84" s="58"/>
      <c r="FR84" s="50"/>
      <c r="FS84" s="50"/>
      <c r="FT84" s="50"/>
      <c r="FU84" s="50"/>
      <c r="FV84" s="50"/>
      <c r="FW84" s="50"/>
      <c r="FX84" s="59"/>
      <c r="FY84" s="60"/>
      <c r="FZ84" s="17"/>
      <c r="GA84" s="17"/>
      <c r="GB84" s="58"/>
      <c r="GC84" s="50"/>
      <c r="GD84" s="50"/>
      <c r="GE84" s="50"/>
      <c r="GF84" s="50"/>
      <c r="GG84" s="50"/>
      <c r="GH84" s="50"/>
      <c r="GI84" s="59"/>
      <c r="GJ84" s="60"/>
      <c r="GK84" s="17"/>
      <c r="GL84" s="17"/>
      <c r="GM84" s="58"/>
      <c r="GN84" s="50"/>
      <c r="GO84" s="50"/>
      <c r="GP84" s="50"/>
      <c r="GQ84" s="50"/>
      <c r="GR84" s="50"/>
      <c r="GS84" s="50"/>
      <c r="GT84" s="59"/>
      <c r="GU84" s="60"/>
      <c r="GV84" s="17"/>
      <c r="GW84" s="17"/>
      <c r="GX84" s="58"/>
      <c r="GY84" s="50"/>
      <c r="GZ84" s="50"/>
      <c r="HA84" s="50"/>
      <c r="HB84" s="50"/>
      <c r="HC84" s="50"/>
      <c r="HD84" s="50"/>
      <c r="HE84" s="59"/>
      <c r="HF84" s="60"/>
      <c r="HG84" s="17"/>
      <c r="HH84" s="17"/>
      <c r="HI84" s="58"/>
      <c r="HJ84" s="50"/>
      <c r="HK84" s="50"/>
      <c r="HL84" s="50"/>
      <c r="HM84" s="50"/>
      <c r="HN84" s="50"/>
      <c r="HO84" s="50"/>
      <c r="HP84" s="59"/>
      <c r="HQ84" s="60"/>
      <c r="HR84" s="17"/>
      <c r="HS84" s="17"/>
      <c r="HT84" s="58"/>
      <c r="HU84" s="50"/>
      <c r="HV84" s="50"/>
      <c r="HW84" s="50"/>
      <c r="HX84" s="50"/>
      <c r="HY84" s="50"/>
      <c r="HZ84" s="50"/>
      <c r="IA84" s="59"/>
      <c r="IB84" s="60"/>
      <c r="IC84" s="17"/>
      <c r="ID84" s="17"/>
    </row>
    <row r="85" spans="1:238" x14ac:dyDescent="0.3">
      <c r="A85" s="65"/>
      <c r="B85" s="69"/>
      <c r="C85" s="67"/>
      <c r="D85" s="67"/>
      <c r="E85" s="67"/>
      <c r="F85" s="313"/>
      <c r="G85" s="67"/>
      <c r="H85" s="68"/>
      <c r="I85" s="58"/>
      <c r="J85" s="50"/>
      <c r="K85" s="50"/>
      <c r="L85" s="50"/>
      <c r="M85" s="50"/>
      <c r="N85" s="50"/>
      <c r="O85" s="59"/>
      <c r="P85" s="60"/>
      <c r="Q85" s="17"/>
      <c r="R85" s="17"/>
      <c r="S85" s="58"/>
      <c r="T85" s="50"/>
      <c r="U85" s="50"/>
      <c r="V85" s="50"/>
      <c r="W85" s="50"/>
      <c r="X85" s="50"/>
      <c r="Y85" s="50"/>
      <c r="Z85" s="59"/>
      <c r="AA85" s="60"/>
      <c r="AB85" s="17"/>
      <c r="AC85" s="17"/>
      <c r="AD85" s="58"/>
      <c r="AE85" s="50"/>
      <c r="AF85" s="50"/>
      <c r="AG85" s="50"/>
      <c r="AH85" s="50"/>
      <c r="AI85" s="50"/>
      <c r="AJ85" s="50"/>
      <c r="AK85" s="59"/>
      <c r="AL85" s="60"/>
      <c r="AM85" s="17"/>
      <c r="AN85" s="17"/>
      <c r="AO85" s="58"/>
      <c r="AP85" s="50"/>
      <c r="AQ85" s="50"/>
      <c r="AR85" s="50"/>
      <c r="AS85" s="50"/>
      <c r="AT85" s="50"/>
      <c r="AU85" s="50"/>
      <c r="AV85" s="59"/>
      <c r="AW85" s="60"/>
      <c r="AX85" s="17"/>
      <c r="AY85" s="17"/>
      <c r="AZ85" s="58"/>
      <c r="BA85" s="50"/>
      <c r="BB85" s="50"/>
      <c r="BC85" s="50"/>
      <c r="BD85" s="50"/>
      <c r="BE85" s="50"/>
      <c r="BF85" s="50"/>
      <c r="BG85" s="59"/>
      <c r="BH85" s="60"/>
      <c r="BI85" s="17"/>
      <c r="BJ85" s="17"/>
      <c r="BK85" s="58"/>
      <c r="BL85" s="50"/>
      <c r="BM85" s="50"/>
      <c r="BN85" s="50"/>
      <c r="BO85" s="50"/>
      <c r="BP85" s="50"/>
      <c r="BQ85" s="50"/>
      <c r="BR85" s="59"/>
      <c r="BS85" s="60"/>
      <c r="BT85" s="17"/>
      <c r="BU85" s="17"/>
      <c r="BV85" s="58"/>
      <c r="BW85" s="50"/>
      <c r="BX85" s="50"/>
      <c r="BY85" s="50"/>
      <c r="BZ85" s="50"/>
      <c r="CA85" s="50"/>
      <c r="CB85" s="50"/>
      <c r="CC85" s="59"/>
      <c r="CD85" s="60"/>
      <c r="CE85" s="17"/>
      <c r="CF85" s="17"/>
      <c r="CG85" s="58"/>
      <c r="CH85" s="50"/>
      <c r="CI85" s="50"/>
      <c r="CJ85" s="50"/>
      <c r="CK85" s="50"/>
      <c r="CL85" s="50"/>
      <c r="CM85" s="50"/>
      <c r="CN85" s="59"/>
      <c r="CO85" s="60"/>
      <c r="CP85" s="17"/>
      <c r="CQ85" s="17"/>
      <c r="CR85" s="58"/>
      <c r="CS85" s="50"/>
      <c r="CT85" s="50"/>
      <c r="CU85" s="50"/>
      <c r="CV85" s="50"/>
      <c r="CW85" s="50"/>
      <c r="CX85" s="50"/>
      <c r="CY85" s="59"/>
      <c r="CZ85" s="60"/>
      <c r="DA85" s="17"/>
      <c r="DB85" s="17"/>
      <c r="DC85" s="58"/>
      <c r="DD85" s="50"/>
      <c r="DE85" s="50"/>
      <c r="DF85" s="50"/>
      <c r="DG85" s="50"/>
      <c r="DH85" s="50"/>
      <c r="DI85" s="50"/>
      <c r="DJ85" s="59"/>
      <c r="DK85" s="60"/>
      <c r="DL85" s="17"/>
      <c r="DM85" s="17"/>
      <c r="DN85" s="58"/>
      <c r="DO85" s="50"/>
      <c r="DP85" s="50"/>
      <c r="DQ85" s="50"/>
      <c r="DR85" s="50"/>
      <c r="DS85" s="50"/>
      <c r="DT85" s="50"/>
      <c r="DU85" s="59"/>
      <c r="DV85" s="60"/>
      <c r="DW85" s="17"/>
      <c r="DX85" s="17"/>
      <c r="DY85" s="58"/>
      <c r="DZ85" s="50"/>
      <c r="EA85" s="50"/>
      <c r="EB85" s="50"/>
      <c r="EC85" s="50"/>
      <c r="ED85" s="50"/>
      <c r="EE85" s="50"/>
      <c r="EF85" s="59"/>
      <c r="EG85" s="60"/>
      <c r="EH85" s="17"/>
      <c r="EI85" s="17"/>
      <c r="EJ85" s="58"/>
      <c r="EK85" s="50"/>
      <c r="EL85" s="50"/>
      <c r="EM85" s="50"/>
      <c r="EN85" s="50"/>
      <c r="EO85" s="50"/>
      <c r="EP85" s="50"/>
      <c r="EQ85" s="59"/>
      <c r="ER85" s="60"/>
      <c r="ES85" s="17"/>
      <c r="ET85" s="17"/>
      <c r="EU85" s="58"/>
      <c r="EV85" s="50"/>
      <c r="EW85" s="50"/>
      <c r="EX85" s="50"/>
      <c r="EY85" s="50"/>
      <c r="EZ85" s="50"/>
      <c r="FA85" s="50"/>
      <c r="FB85" s="59"/>
      <c r="FC85" s="60"/>
      <c r="FD85" s="17"/>
      <c r="FE85" s="17"/>
      <c r="FF85" s="58"/>
      <c r="FG85" s="50"/>
      <c r="FH85" s="50"/>
      <c r="FI85" s="50"/>
      <c r="FJ85" s="50"/>
      <c r="FK85" s="50"/>
      <c r="FL85" s="50"/>
      <c r="FM85" s="59"/>
      <c r="FN85" s="60"/>
      <c r="FO85" s="17"/>
      <c r="FP85" s="17"/>
      <c r="FQ85" s="58"/>
      <c r="FR85" s="50"/>
      <c r="FS85" s="50"/>
      <c r="FT85" s="50"/>
      <c r="FU85" s="50"/>
      <c r="FV85" s="50"/>
      <c r="FW85" s="50"/>
      <c r="FX85" s="59"/>
      <c r="FY85" s="60"/>
      <c r="FZ85" s="17"/>
      <c r="GA85" s="17"/>
      <c r="GB85" s="58"/>
      <c r="GC85" s="50"/>
      <c r="GD85" s="50"/>
      <c r="GE85" s="50"/>
      <c r="GF85" s="50"/>
      <c r="GG85" s="50"/>
      <c r="GH85" s="50"/>
      <c r="GI85" s="59"/>
      <c r="GJ85" s="60"/>
      <c r="GK85" s="17"/>
      <c r="GL85" s="17"/>
      <c r="GM85" s="58"/>
      <c r="GN85" s="50"/>
      <c r="GO85" s="50"/>
      <c r="GP85" s="50"/>
      <c r="GQ85" s="50"/>
      <c r="GR85" s="50"/>
      <c r="GS85" s="50"/>
      <c r="GT85" s="59"/>
      <c r="GU85" s="60"/>
      <c r="GV85" s="17"/>
      <c r="GW85" s="17"/>
      <c r="GX85" s="58"/>
      <c r="GY85" s="50"/>
      <c r="GZ85" s="50"/>
      <c r="HA85" s="50"/>
      <c r="HB85" s="50"/>
      <c r="HC85" s="50"/>
      <c r="HD85" s="50"/>
      <c r="HE85" s="59"/>
      <c r="HF85" s="60"/>
      <c r="HG85" s="17"/>
      <c r="HH85" s="17"/>
      <c r="HI85" s="58"/>
      <c r="HJ85" s="50"/>
      <c r="HK85" s="50"/>
      <c r="HL85" s="50"/>
      <c r="HM85" s="50"/>
      <c r="HN85" s="50"/>
      <c r="HO85" s="50"/>
      <c r="HP85" s="59"/>
      <c r="HQ85" s="60"/>
      <c r="HR85" s="17"/>
      <c r="HS85" s="17"/>
      <c r="HT85" s="58"/>
      <c r="HU85" s="50"/>
      <c r="HV85" s="50"/>
      <c r="HW85" s="50"/>
      <c r="HX85" s="50"/>
      <c r="HY85" s="50"/>
      <c r="HZ85" s="50"/>
      <c r="IA85" s="59"/>
      <c r="IB85" s="60"/>
      <c r="IC85" s="17"/>
      <c r="ID85" s="17"/>
    </row>
    <row r="86" spans="1:238" x14ac:dyDescent="0.3">
      <c r="A86" s="65"/>
      <c r="B86" s="66"/>
      <c r="C86" s="67"/>
      <c r="D86" s="67"/>
      <c r="E86" s="67"/>
      <c r="F86" s="313"/>
      <c r="G86" s="67"/>
      <c r="H86" s="68"/>
      <c r="I86" s="58"/>
      <c r="J86" s="50"/>
      <c r="K86" s="50"/>
      <c r="L86" s="50"/>
      <c r="M86" s="50"/>
      <c r="N86" s="50"/>
      <c r="O86" s="59"/>
      <c r="P86" s="60"/>
      <c r="Q86" s="17"/>
      <c r="R86" s="17"/>
      <c r="S86" s="58"/>
      <c r="T86" s="50"/>
      <c r="U86" s="50"/>
      <c r="V86" s="50"/>
      <c r="W86" s="50"/>
      <c r="X86" s="50"/>
      <c r="Y86" s="50"/>
      <c r="Z86" s="59"/>
      <c r="AA86" s="60"/>
      <c r="AB86" s="17"/>
      <c r="AC86" s="17"/>
      <c r="AD86" s="58"/>
      <c r="AE86" s="50"/>
      <c r="AF86" s="50"/>
      <c r="AG86" s="50"/>
      <c r="AH86" s="50"/>
      <c r="AI86" s="50"/>
      <c r="AJ86" s="50"/>
      <c r="AK86" s="59"/>
      <c r="AL86" s="60"/>
      <c r="AM86" s="17"/>
      <c r="AN86" s="17"/>
      <c r="AO86" s="58"/>
      <c r="AP86" s="50"/>
      <c r="AQ86" s="50"/>
      <c r="AR86" s="50"/>
      <c r="AS86" s="50"/>
      <c r="AT86" s="50"/>
      <c r="AU86" s="50"/>
      <c r="AV86" s="59"/>
      <c r="AW86" s="60"/>
      <c r="AX86" s="17"/>
      <c r="AY86" s="17"/>
      <c r="AZ86" s="58"/>
      <c r="BA86" s="50"/>
      <c r="BB86" s="50"/>
      <c r="BC86" s="50"/>
      <c r="BD86" s="50"/>
      <c r="BE86" s="50"/>
      <c r="BF86" s="50"/>
      <c r="BG86" s="59"/>
      <c r="BH86" s="60"/>
      <c r="BI86" s="17"/>
      <c r="BJ86" s="17"/>
      <c r="BK86" s="58"/>
      <c r="BL86" s="50"/>
      <c r="BM86" s="50"/>
      <c r="BN86" s="50"/>
      <c r="BO86" s="50"/>
      <c r="BP86" s="50"/>
      <c r="BQ86" s="50"/>
      <c r="BR86" s="59"/>
      <c r="BS86" s="60"/>
      <c r="BT86" s="17"/>
      <c r="BU86" s="17"/>
      <c r="BV86" s="58"/>
      <c r="BW86" s="50"/>
      <c r="BX86" s="50"/>
      <c r="BY86" s="50"/>
      <c r="BZ86" s="50"/>
      <c r="CA86" s="50"/>
      <c r="CB86" s="50"/>
      <c r="CC86" s="59"/>
      <c r="CD86" s="60"/>
      <c r="CE86" s="17"/>
      <c r="CF86" s="17"/>
      <c r="CG86" s="58"/>
      <c r="CH86" s="50"/>
      <c r="CI86" s="50"/>
      <c r="CJ86" s="50"/>
      <c r="CK86" s="50"/>
      <c r="CL86" s="50"/>
      <c r="CM86" s="50"/>
      <c r="CN86" s="59"/>
      <c r="CO86" s="60"/>
      <c r="CP86" s="17"/>
      <c r="CQ86" s="17"/>
      <c r="CR86" s="58"/>
      <c r="CS86" s="50"/>
      <c r="CT86" s="50"/>
      <c r="CU86" s="50"/>
      <c r="CV86" s="50"/>
      <c r="CW86" s="50"/>
      <c r="CX86" s="50"/>
      <c r="CY86" s="59"/>
      <c r="CZ86" s="60"/>
      <c r="DA86" s="17"/>
      <c r="DB86" s="17"/>
      <c r="DC86" s="58"/>
      <c r="DD86" s="50"/>
      <c r="DE86" s="50"/>
      <c r="DF86" s="50"/>
      <c r="DG86" s="50"/>
      <c r="DH86" s="50"/>
      <c r="DI86" s="50"/>
      <c r="DJ86" s="59"/>
      <c r="DK86" s="60"/>
      <c r="DL86" s="17"/>
      <c r="DM86" s="17"/>
      <c r="DN86" s="58"/>
      <c r="DO86" s="50"/>
      <c r="DP86" s="50"/>
      <c r="DQ86" s="50"/>
      <c r="DR86" s="50"/>
      <c r="DS86" s="50"/>
      <c r="DT86" s="50"/>
      <c r="DU86" s="59"/>
      <c r="DV86" s="60"/>
      <c r="DW86" s="17"/>
      <c r="DX86" s="17"/>
      <c r="DY86" s="58"/>
      <c r="DZ86" s="50"/>
      <c r="EA86" s="50"/>
      <c r="EB86" s="50"/>
      <c r="EC86" s="50"/>
      <c r="ED86" s="50"/>
      <c r="EE86" s="50"/>
      <c r="EF86" s="59"/>
      <c r="EG86" s="60"/>
      <c r="EH86" s="17"/>
      <c r="EI86" s="17"/>
      <c r="EJ86" s="58"/>
      <c r="EK86" s="50"/>
      <c r="EL86" s="50"/>
      <c r="EM86" s="50"/>
      <c r="EN86" s="50"/>
      <c r="EO86" s="50"/>
      <c r="EP86" s="50"/>
      <c r="EQ86" s="59"/>
      <c r="ER86" s="60"/>
      <c r="ES86" s="17"/>
      <c r="ET86" s="17"/>
      <c r="EU86" s="58"/>
      <c r="EV86" s="50"/>
      <c r="EW86" s="50"/>
      <c r="EX86" s="50"/>
      <c r="EY86" s="50"/>
      <c r="EZ86" s="50"/>
      <c r="FA86" s="50"/>
      <c r="FB86" s="59"/>
      <c r="FC86" s="60"/>
      <c r="FD86" s="17"/>
      <c r="FE86" s="17"/>
      <c r="FF86" s="58"/>
      <c r="FG86" s="50"/>
      <c r="FH86" s="50"/>
      <c r="FI86" s="50"/>
      <c r="FJ86" s="50"/>
      <c r="FK86" s="50"/>
      <c r="FL86" s="50"/>
      <c r="FM86" s="59"/>
      <c r="FN86" s="60"/>
      <c r="FO86" s="17"/>
      <c r="FP86" s="17"/>
      <c r="FQ86" s="58"/>
      <c r="FR86" s="50"/>
      <c r="FS86" s="50"/>
      <c r="FT86" s="50"/>
      <c r="FU86" s="50"/>
      <c r="FV86" s="50"/>
      <c r="FW86" s="50"/>
      <c r="FX86" s="59"/>
      <c r="FY86" s="60"/>
      <c r="FZ86" s="17"/>
      <c r="GA86" s="17"/>
      <c r="GB86" s="58"/>
      <c r="GC86" s="50"/>
      <c r="GD86" s="50"/>
      <c r="GE86" s="50"/>
      <c r="GF86" s="50"/>
      <c r="GG86" s="50"/>
      <c r="GH86" s="50"/>
      <c r="GI86" s="59"/>
      <c r="GJ86" s="60"/>
      <c r="GK86" s="17"/>
      <c r="GL86" s="17"/>
      <c r="GM86" s="58"/>
      <c r="GN86" s="50"/>
      <c r="GO86" s="50"/>
      <c r="GP86" s="50"/>
      <c r="GQ86" s="50"/>
      <c r="GR86" s="50"/>
      <c r="GS86" s="50"/>
      <c r="GT86" s="59"/>
      <c r="GU86" s="60"/>
      <c r="GV86" s="17"/>
      <c r="GW86" s="17"/>
      <c r="GX86" s="58"/>
      <c r="GY86" s="50"/>
      <c r="GZ86" s="50"/>
      <c r="HA86" s="50"/>
      <c r="HB86" s="50"/>
      <c r="HC86" s="50"/>
      <c r="HD86" s="50"/>
      <c r="HE86" s="59"/>
      <c r="HF86" s="60"/>
      <c r="HG86" s="17"/>
      <c r="HH86" s="17"/>
      <c r="HI86" s="58"/>
      <c r="HJ86" s="50"/>
      <c r="HK86" s="50"/>
      <c r="HL86" s="50"/>
      <c r="HM86" s="50"/>
      <c r="HN86" s="50"/>
      <c r="HO86" s="50"/>
      <c r="HP86" s="59"/>
      <c r="HQ86" s="60"/>
      <c r="HR86" s="17"/>
      <c r="HS86" s="17"/>
      <c r="HT86" s="58"/>
      <c r="HU86" s="50"/>
      <c r="HV86" s="50"/>
      <c r="HW86" s="50"/>
      <c r="HX86" s="50"/>
      <c r="HY86" s="50"/>
      <c r="HZ86" s="50"/>
      <c r="IA86" s="59"/>
      <c r="IB86" s="60"/>
      <c r="IC86" s="17"/>
      <c r="ID86" s="17"/>
    </row>
    <row r="87" spans="1:238" x14ac:dyDescent="0.3">
      <c r="A87" s="65"/>
      <c r="B87" s="66"/>
      <c r="C87" s="67"/>
      <c r="D87" s="67"/>
      <c r="E87" s="67"/>
      <c r="F87" s="313"/>
      <c r="G87" s="67"/>
      <c r="H87" s="68"/>
      <c r="I87" s="58"/>
      <c r="J87" s="50"/>
      <c r="K87" s="50"/>
      <c r="L87" s="50"/>
      <c r="M87" s="50"/>
      <c r="N87" s="50"/>
      <c r="O87" s="59"/>
      <c r="P87" s="60"/>
      <c r="Q87" s="17"/>
      <c r="R87" s="17"/>
      <c r="S87" s="58"/>
      <c r="T87" s="50"/>
      <c r="U87" s="50"/>
      <c r="V87" s="50"/>
      <c r="W87" s="50"/>
      <c r="X87" s="50"/>
      <c r="Y87" s="50"/>
      <c r="Z87" s="59"/>
      <c r="AA87" s="60"/>
      <c r="AB87" s="17"/>
      <c r="AC87" s="17"/>
      <c r="AD87" s="58"/>
      <c r="AE87" s="50"/>
      <c r="AF87" s="50"/>
      <c r="AG87" s="50"/>
      <c r="AH87" s="50"/>
      <c r="AI87" s="50"/>
      <c r="AJ87" s="50"/>
      <c r="AK87" s="59"/>
      <c r="AL87" s="60"/>
      <c r="AM87" s="17"/>
      <c r="AN87" s="17"/>
      <c r="AO87" s="58"/>
      <c r="AP87" s="50"/>
      <c r="AQ87" s="50"/>
      <c r="AR87" s="50"/>
      <c r="AS87" s="50"/>
      <c r="AT87" s="50"/>
      <c r="AU87" s="50"/>
      <c r="AV87" s="59"/>
      <c r="AW87" s="60"/>
      <c r="AX87" s="17"/>
      <c r="AY87" s="17"/>
      <c r="AZ87" s="58"/>
      <c r="BA87" s="50"/>
      <c r="BB87" s="50"/>
      <c r="BC87" s="50"/>
      <c r="BD87" s="50"/>
      <c r="BE87" s="50"/>
      <c r="BF87" s="50"/>
      <c r="BG87" s="59"/>
      <c r="BH87" s="60"/>
      <c r="BI87" s="17"/>
      <c r="BJ87" s="17"/>
      <c r="BK87" s="58"/>
      <c r="BL87" s="50"/>
      <c r="BM87" s="50"/>
      <c r="BN87" s="50"/>
      <c r="BO87" s="50"/>
      <c r="BP87" s="50"/>
      <c r="BQ87" s="50"/>
      <c r="BR87" s="59"/>
      <c r="BS87" s="60"/>
      <c r="BT87" s="17"/>
      <c r="BU87" s="17"/>
      <c r="BV87" s="58"/>
      <c r="BW87" s="50"/>
      <c r="BX87" s="50"/>
      <c r="BY87" s="50"/>
      <c r="BZ87" s="50"/>
      <c r="CA87" s="50"/>
      <c r="CB87" s="50"/>
      <c r="CC87" s="59"/>
      <c r="CD87" s="60"/>
      <c r="CE87" s="17"/>
      <c r="CF87" s="17"/>
      <c r="CG87" s="58"/>
      <c r="CH87" s="50"/>
      <c r="CI87" s="50"/>
      <c r="CJ87" s="50"/>
      <c r="CK87" s="50"/>
      <c r="CL87" s="50"/>
      <c r="CM87" s="50"/>
      <c r="CN87" s="59"/>
      <c r="CO87" s="60"/>
      <c r="CP87" s="17"/>
      <c r="CQ87" s="17"/>
      <c r="CR87" s="58"/>
      <c r="CS87" s="50"/>
      <c r="CT87" s="50"/>
      <c r="CU87" s="50"/>
      <c r="CV87" s="50"/>
      <c r="CW87" s="50"/>
      <c r="CX87" s="50"/>
      <c r="CY87" s="59"/>
      <c r="CZ87" s="60"/>
      <c r="DA87" s="17"/>
      <c r="DB87" s="17"/>
      <c r="DC87" s="58"/>
      <c r="DD87" s="50"/>
      <c r="DE87" s="50"/>
      <c r="DF87" s="50"/>
      <c r="DG87" s="50"/>
      <c r="DH87" s="50"/>
      <c r="DI87" s="50"/>
      <c r="DJ87" s="59"/>
      <c r="DK87" s="60"/>
      <c r="DL87" s="17"/>
      <c r="DM87" s="17"/>
      <c r="DN87" s="58"/>
      <c r="DO87" s="50"/>
      <c r="DP87" s="50"/>
      <c r="DQ87" s="50"/>
      <c r="DR87" s="50"/>
      <c r="DS87" s="50"/>
      <c r="DT87" s="50"/>
      <c r="DU87" s="59"/>
      <c r="DV87" s="60"/>
      <c r="DW87" s="17"/>
      <c r="DX87" s="17"/>
      <c r="DY87" s="58"/>
      <c r="DZ87" s="50"/>
      <c r="EA87" s="50"/>
      <c r="EB87" s="50"/>
      <c r="EC87" s="50"/>
      <c r="ED87" s="50"/>
      <c r="EE87" s="50"/>
      <c r="EF87" s="59"/>
      <c r="EG87" s="60"/>
      <c r="EH87" s="17"/>
      <c r="EI87" s="17"/>
      <c r="EJ87" s="58"/>
      <c r="EK87" s="50"/>
      <c r="EL87" s="50"/>
      <c r="EM87" s="50"/>
      <c r="EN87" s="50"/>
      <c r="EO87" s="50"/>
      <c r="EP87" s="50"/>
      <c r="EQ87" s="59"/>
      <c r="ER87" s="60"/>
      <c r="ES87" s="17"/>
      <c r="ET87" s="17"/>
      <c r="EU87" s="58"/>
      <c r="EV87" s="50"/>
      <c r="EW87" s="50"/>
      <c r="EX87" s="50"/>
      <c r="EY87" s="50"/>
      <c r="EZ87" s="50"/>
      <c r="FA87" s="50"/>
      <c r="FB87" s="59"/>
      <c r="FC87" s="60"/>
      <c r="FD87" s="17"/>
      <c r="FE87" s="17"/>
      <c r="FF87" s="58"/>
      <c r="FG87" s="50"/>
      <c r="FH87" s="50"/>
      <c r="FI87" s="50"/>
      <c r="FJ87" s="50"/>
      <c r="FK87" s="50"/>
      <c r="FL87" s="50"/>
      <c r="FM87" s="59"/>
      <c r="FN87" s="60"/>
      <c r="FO87" s="17"/>
      <c r="FP87" s="17"/>
      <c r="FQ87" s="58"/>
      <c r="FR87" s="50"/>
      <c r="FS87" s="50"/>
      <c r="FT87" s="50"/>
      <c r="FU87" s="50"/>
      <c r="FV87" s="50"/>
      <c r="FW87" s="50"/>
      <c r="FX87" s="59"/>
      <c r="FY87" s="60"/>
      <c r="FZ87" s="17"/>
      <c r="GA87" s="17"/>
      <c r="GB87" s="58"/>
      <c r="GC87" s="50"/>
      <c r="GD87" s="50"/>
      <c r="GE87" s="50"/>
      <c r="GF87" s="50"/>
      <c r="GG87" s="50"/>
      <c r="GH87" s="50"/>
      <c r="GI87" s="59"/>
      <c r="GJ87" s="60"/>
      <c r="GK87" s="17"/>
      <c r="GL87" s="17"/>
      <c r="GM87" s="58"/>
      <c r="GN87" s="50"/>
      <c r="GO87" s="50"/>
      <c r="GP87" s="50"/>
      <c r="GQ87" s="50"/>
      <c r="GR87" s="50"/>
      <c r="GS87" s="50"/>
      <c r="GT87" s="59"/>
      <c r="GU87" s="60"/>
      <c r="GV87" s="17"/>
      <c r="GW87" s="17"/>
      <c r="GX87" s="58"/>
      <c r="GY87" s="50"/>
      <c r="GZ87" s="50"/>
      <c r="HA87" s="50"/>
      <c r="HB87" s="50"/>
      <c r="HC87" s="50"/>
      <c r="HD87" s="50"/>
      <c r="HE87" s="59"/>
      <c r="HF87" s="60"/>
      <c r="HG87" s="17"/>
      <c r="HH87" s="17"/>
      <c r="HI87" s="58"/>
      <c r="HJ87" s="50"/>
      <c r="HK87" s="50"/>
      <c r="HL87" s="50"/>
      <c r="HM87" s="50"/>
      <c r="HN87" s="50"/>
      <c r="HO87" s="50"/>
      <c r="HP87" s="59"/>
      <c r="HQ87" s="60"/>
      <c r="HR87" s="17"/>
      <c r="HS87" s="17"/>
      <c r="HT87" s="58"/>
      <c r="HU87" s="50"/>
      <c r="HV87" s="50"/>
      <c r="HW87" s="50"/>
      <c r="HX87" s="50"/>
      <c r="HY87" s="50"/>
      <c r="HZ87" s="50"/>
      <c r="IA87" s="59"/>
      <c r="IB87" s="60"/>
      <c r="IC87" s="17"/>
      <c r="ID87" s="17"/>
    </row>
    <row r="88" spans="1:238" x14ac:dyDescent="0.3">
      <c r="A88" s="65"/>
      <c r="B88" s="66"/>
      <c r="C88" s="67"/>
      <c r="D88" s="67"/>
      <c r="E88" s="67"/>
      <c r="F88" s="313"/>
      <c r="G88" s="67"/>
      <c r="H88" s="68"/>
      <c r="I88" s="58"/>
      <c r="J88" s="50"/>
      <c r="K88" s="50"/>
      <c r="L88" s="50"/>
      <c r="M88" s="50"/>
      <c r="N88" s="50"/>
      <c r="O88" s="59"/>
      <c r="P88" s="60"/>
      <c r="Q88" s="17"/>
      <c r="R88" s="17"/>
      <c r="S88" s="58"/>
      <c r="T88" s="50"/>
      <c r="U88" s="50"/>
      <c r="V88" s="50"/>
      <c r="W88" s="50"/>
      <c r="X88" s="50"/>
      <c r="Y88" s="50"/>
      <c r="Z88" s="59"/>
      <c r="AA88" s="60"/>
      <c r="AB88" s="17"/>
      <c r="AC88" s="17"/>
      <c r="AD88" s="58"/>
      <c r="AE88" s="50"/>
      <c r="AF88" s="50"/>
      <c r="AG88" s="50"/>
      <c r="AH88" s="50"/>
      <c r="AI88" s="50"/>
      <c r="AJ88" s="50"/>
      <c r="AK88" s="59"/>
      <c r="AL88" s="60"/>
      <c r="AM88" s="17"/>
      <c r="AN88" s="17"/>
      <c r="AO88" s="58"/>
      <c r="AP88" s="50"/>
      <c r="AQ88" s="50"/>
      <c r="AR88" s="50"/>
      <c r="AS88" s="50"/>
      <c r="AT88" s="50"/>
      <c r="AU88" s="50"/>
      <c r="AV88" s="59"/>
      <c r="AW88" s="60"/>
      <c r="AX88" s="17"/>
      <c r="AY88" s="17"/>
      <c r="AZ88" s="58"/>
      <c r="BA88" s="50"/>
      <c r="BB88" s="50"/>
      <c r="BC88" s="50"/>
      <c r="BD88" s="50"/>
      <c r="BE88" s="50"/>
      <c r="BF88" s="50"/>
      <c r="BG88" s="59"/>
      <c r="BH88" s="60"/>
      <c r="BI88" s="17"/>
      <c r="BJ88" s="17"/>
      <c r="BK88" s="58"/>
      <c r="BL88" s="50"/>
      <c r="BM88" s="50"/>
      <c r="BN88" s="50"/>
      <c r="BO88" s="50"/>
      <c r="BP88" s="50"/>
      <c r="BQ88" s="50"/>
      <c r="BR88" s="59"/>
      <c r="BS88" s="60"/>
      <c r="BT88" s="17"/>
      <c r="BU88" s="17"/>
      <c r="BV88" s="58"/>
      <c r="BW88" s="50"/>
      <c r="BX88" s="50"/>
      <c r="BY88" s="50"/>
      <c r="BZ88" s="50"/>
      <c r="CA88" s="50"/>
      <c r="CB88" s="50"/>
      <c r="CC88" s="59"/>
      <c r="CD88" s="60"/>
      <c r="CE88" s="17"/>
      <c r="CF88" s="17"/>
      <c r="CG88" s="58"/>
      <c r="CH88" s="50"/>
      <c r="CI88" s="50"/>
      <c r="CJ88" s="50"/>
      <c r="CK88" s="50"/>
      <c r="CL88" s="50"/>
      <c r="CM88" s="50"/>
      <c r="CN88" s="59"/>
      <c r="CO88" s="60"/>
      <c r="CP88" s="17"/>
      <c r="CQ88" s="17"/>
      <c r="CR88" s="58"/>
      <c r="CS88" s="50"/>
      <c r="CT88" s="50"/>
      <c r="CU88" s="50"/>
      <c r="CV88" s="50"/>
      <c r="CW88" s="50"/>
      <c r="CX88" s="50"/>
      <c r="CY88" s="59"/>
      <c r="CZ88" s="60"/>
      <c r="DA88" s="17"/>
      <c r="DB88" s="17"/>
      <c r="DC88" s="58"/>
      <c r="DD88" s="50"/>
      <c r="DE88" s="50"/>
      <c r="DF88" s="50"/>
      <c r="DG88" s="50"/>
      <c r="DH88" s="50"/>
      <c r="DI88" s="50"/>
      <c r="DJ88" s="59"/>
      <c r="DK88" s="60"/>
      <c r="DL88" s="17"/>
      <c r="DM88" s="17"/>
      <c r="DN88" s="58"/>
      <c r="DO88" s="50"/>
      <c r="DP88" s="50"/>
      <c r="DQ88" s="50"/>
      <c r="DR88" s="50"/>
      <c r="DS88" s="50"/>
      <c r="DT88" s="50"/>
      <c r="DU88" s="59"/>
      <c r="DV88" s="60"/>
      <c r="DW88" s="17"/>
      <c r="DX88" s="17"/>
      <c r="DY88" s="58"/>
      <c r="DZ88" s="50"/>
      <c r="EA88" s="50"/>
      <c r="EB88" s="50"/>
      <c r="EC88" s="50"/>
      <c r="ED88" s="50"/>
      <c r="EE88" s="50"/>
      <c r="EF88" s="59"/>
      <c r="EG88" s="60"/>
      <c r="EH88" s="17"/>
      <c r="EI88" s="17"/>
      <c r="EJ88" s="58"/>
      <c r="EK88" s="50"/>
      <c r="EL88" s="50"/>
      <c r="EM88" s="50"/>
      <c r="EN88" s="50"/>
      <c r="EO88" s="50"/>
      <c r="EP88" s="50"/>
      <c r="EQ88" s="59"/>
      <c r="ER88" s="60"/>
      <c r="ES88" s="17"/>
      <c r="ET88" s="17"/>
      <c r="EU88" s="58"/>
      <c r="EV88" s="50"/>
      <c r="EW88" s="50"/>
      <c r="EX88" s="50"/>
      <c r="EY88" s="50"/>
      <c r="EZ88" s="50"/>
      <c r="FA88" s="50"/>
      <c r="FB88" s="59"/>
      <c r="FC88" s="60"/>
      <c r="FD88" s="17"/>
      <c r="FE88" s="17"/>
      <c r="FF88" s="58"/>
      <c r="FG88" s="50"/>
      <c r="FH88" s="50"/>
      <c r="FI88" s="50"/>
      <c r="FJ88" s="50"/>
      <c r="FK88" s="50"/>
      <c r="FL88" s="50"/>
      <c r="FM88" s="59"/>
      <c r="FN88" s="60"/>
      <c r="FO88" s="17"/>
      <c r="FP88" s="17"/>
      <c r="FQ88" s="58"/>
      <c r="FR88" s="50"/>
      <c r="FS88" s="50"/>
      <c r="FT88" s="50"/>
      <c r="FU88" s="50"/>
      <c r="FV88" s="50"/>
      <c r="FW88" s="50"/>
      <c r="FX88" s="59"/>
      <c r="FY88" s="60"/>
      <c r="FZ88" s="17"/>
      <c r="GA88" s="17"/>
      <c r="GB88" s="58"/>
      <c r="GC88" s="50"/>
      <c r="GD88" s="50"/>
      <c r="GE88" s="50"/>
      <c r="GF88" s="50"/>
      <c r="GG88" s="50"/>
      <c r="GH88" s="50"/>
      <c r="GI88" s="59"/>
      <c r="GJ88" s="60"/>
      <c r="GK88" s="17"/>
      <c r="GL88" s="17"/>
      <c r="GM88" s="58"/>
      <c r="GN88" s="50"/>
      <c r="GO88" s="50"/>
      <c r="GP88" s="50"/>
      <c r="GQ88" s="50"/>
      <c r="GR88" s="50"/>
      <c r="GS88" s="50"/>
      <c r="GT88" s="59"/>
      <c r="GU88" s="60"/>
      <c r="GV88" s="17"/>
      <c r="GW88" s="17"/>
      <c r="GX88" s="58"/>
      <c r="GY88" s="50"/>
      <c r="GZ88" s="50"/>
      <c r="HA88" s="50"/>
      <c r="HB88" s="50"/>
      <c r="HC88" s="50"/>
      <c r="HD88" s="50"/>
      <c r="HE88" s="59"/>
      <c r="HF88" s="60"/>
      <c r="HG88" s="17"/>
      <c r="HH88" s="17"/>
      <c r="HI88" s="58"/>
      <c r="HJ88" s="50"/>
      <c r="HK88" s="50"/>
      <c r="HL88" s="50"/>
      <c r="HM88" s="50"/>
      <c r="HN88" s="50"/>
      <c r="HO88" s="50"/>
      <c r="HP88" s="59"/>
      <c r="HQ88" s="60"/>
      <c r="HR88" s="17"/>
      <c r="HS88" s="17"/>
      <c r="HT88" s="58"/>
      <c r="HU88" s="50"/>
      <c r="HV88" s="50"/>
      <c r="HW88" s="50"/>
      <c r="HX88" s="50"/>
      <c r="HY88" s="50"/>
      <c r="HZ88" s="50"/>
      <c r="IA88" s="59"/>
      <c r="IB88" s="60"/>
      <c r="IC88" s="17"/>
      <c r="ID88" s="17"/>
    </row>
    <row r="89" spans="1:238" x14ac:dyDescent="0.3">
      <c r="A89" s="65"/>
      <c r="B89" s="66"/>
      <c r="C89" s="67"/>
      <c r="D89" s="67"/>
      <c r="E89" s="67"/>
      <c r="F89" s="313"/>
      <c r="G89" s="67"/>
      <c r="H89" s="68"/>
      <c r="I89" s="58"/>
      <c r="J89" s="50"/>
      <c r="K89" s="50"/>
      <c r="L89" s="50"/>
      <c r="M89" s="50"/>
      <c r="N89" s="50"/>
      <c r="O89" s="59"/>
      <c r="P89" s="60"/>
      <c r="Q89" s="17"/>
      <c r="R89" s="17"/>
      <c r="S89" s="58"/>
      <c r="T89" s="50"/>
      <c r="U89" s="50"/>
      <c r="V89" s="50"/>
      <c r="W89" s="50"/>
      <c r="X89" s="50"/>
      <c r="Y89" s="50"/>
      <c r="Z89" s="59"/>
      <c r="AA89" s="60"/>
      <c r="AB89" s="17"/>
      <c r="AC89" s="17"/>
      <c r="AD89" s="58"/>
      <c r="AE89" s="50"/>
      <c r="AF89" s="50"/>
      <c r="AG89" s="50"/>
      <c r="AH89" s="50"/>
      <c r="AI89" s="50"/>
      <c r="AJ89" s="50"/>
      <c r="AK89" s="59"/>
      <c r="AL89" s="60"/>
      <c r="AM89" s="17"/>
      <c r="AN89" s="17"/>
      <c r="AO89" s="58"/>
      <c r="AP89" s="50"/>
      <c r="AQ89" s="50"/>
      <c r="AR89" s="50"/>
      <c r="AS89" s="50"/>
      <c r="AT89" s="50"/>
      <c r="AU89" s="50"/>
      <c r="AV89" s="59"/>
      <c r="AW89" s="60"/>
      <c r="AX89" s="17"/>
      <c r="AY89" s="17"/>
      <c r="AZ89" s="58"/>
      <c r="BA89" s="50"/>
      <c r="BB89" s="50"/>
      <c r="BC89" s="50"/>
      <c r="BD89" s="50"/>
      <c r="BE89" s="50"/>
      <c r="BF89" s="50"/>
      <c r="BG89" s="59"/>
      <c r="BH89" s="60"/>
      <c r="BI89" s="17"/>
      <c r="BJ89" s="17"/>
      <c r="BK89" s="58"/>
      <c r="BL89" s="50"/>
      <c r="BM89" s="50"/>
      <c r="BN89" s="50"/>
      <c r="BO89" s="50"/>
      <c r="BP89" s="50"/>
      <c r="BQ89" s="50"/>
      <c r="BR89" s="59"/>
      <c r="BS89" s="60"/>
      <c r="BT89" s="17"/>
      <c r="BU89" s="17"/>
      <c r="BV89" s="58"/>
      <c r="BW89" s="50"/>
      <c r="BX89" s="50"/>
      <c r="BY89" s="50"/>
      <c r="BZ89" s="50"/>
      <c r="CA89" s="50"/>
      <c r="CB89" s="50"/>
      <c r="CC89" s="59"/>
      <c r="CD89" s="60"/>
      <c r="CE89" s="17"/>
      <c r="CF89" s="17"/>
      <c r="CG89" s="58"/>
      <c r="CH89" s="50"/>
      <c r="CI89" s="50"/>
      <c r="CJ89" s="50"/>
      <c r="CK89" s="50"/>
      <c r="CL89" s="50"/>
      <c r="CM89" s="50"/>
      <c r="CN89" s="59"/>
      <c r="CO89" s="60"/>
      <c r="CP89" s="17"/>
      <c r="CQ89" s="17"/>
      <c r="CR89" s="58"/>
      <c r="CS89" s="50"/>
      <c r="CT89" s="50"/>
      <c r="CU89" s="50"/>
      <c r="CV89" s="50"/>
      <c r="CW89" s="50"/>
      <c r="CX89" s="50"/>
      <c r="CY89" s="59"/>
      <c r="CZ89" s="60"/>
      <c r="DA89" s="17"/>
      <c r="DB89" s="17"/>
      <c r="DC89" s="58"/>
      <c r="DD89" s="50"/>
      <c r="DE89" s="50"/>
      <c r="DF89" s="50"/>
      <c r="DG89" s="50"/>
      <c r="DH89" s="50"/>
      <c r="DI89" s="50"/>
      <c r="DJ89" s="59"/>
      <c r="DK89" s="60"/>
      <c r="DL89" s="17"/>
      <c r="DM89" s="17"/>
      <c r="DN89" s="58"/>
      <c r="DO89" s="50"/>
      <c r="DP89" s="50"/>
      <c r="DQ89" s="50"/>
      <c r="DR89" s="50"/>
      <c r="DS89" s="50"/>
      <c r="DT89" s="50"/>
      <c r="DU89" s="59"/>
      <c r="DV89" s="60"/>
      <c r="DW89" s="17"/>
      <c r="DX89" s="17"/>
      <c r="DY89" s="58"/>
      <c r="DZ89" s="50"/>
      <c r="EA89" s="50"/>
      <c r="EB89" s="50"/>
      <c r="EC89" s="50"/>
      <c r="ED89" s="50"/>
      <c r="EE89" s="50"/>
      <c r="EF89" s="59"/>
      <c r="EG89" s="60"/>
      <c r="EH89" s="17"/>
      <c r="EI89" s="17"/>
      <c r="EJ89" s="58"/>
      <c r="EK89" s="50"/>
      <c r="EL89" s="50"/>
      <c r="EM89" s="50"/>
      <c r="EN89" s="50"/>
      <c r="EO89" s="50"/>
      <c r="EP89" s="50"/>
      <c r="EQ89" s="59"/>
      <c r="ER89" s="60"/>
      <c r="ES89" s="17"/>
      <c r="ET89" s="17"/>
      <c r="EU89" s="58"/>
      <c r="EV89" s="50"/>
      <c r="EW89" s="50"/>
      <c r="EX89" s="50"/>
      <c r="EY89" s="50"/>
      <c r="EZ89" s="50"/>
      <c r="FA89" s="50"/>
      <c r="FB89" s="59"/>
      <c r="FC89" s="60"/>
      <c r="FD89" s="17"/>
      <c r="FE89" s="17"/>
      <c r="FF89" s="58"/>
      <c r="FG89" s="50"/>
      <c r="FH89" s="50"/>
      <c r="FI89" s="50"/>
      <c r="FJ89" s="50"/>
      <c r="FK89" s="50"/>
      <c r="FL89" s="50"/>
      <c r="FM89" s="59"/>
      <c r="FN89" s="60"/>
      <c r="FO89" s="17"/>
      <c r="FP89" s="17"/>
      <c r="FQ89" s="58"/>
      <c r="FR89" s="50"/>
      <c r="FS89" s="50"/>
      <c r="FT89" s="50"/>
      <c r="FU89" s="50"/>
      <c r="FV89" s="50"/>
      <c r="FW89" s="50"/>
      <c r="FX89" s="59"/>
      <c r="FY89" s="60"/>
      <c r="FZ89" s="17"/>
      <c r="GA89" s="17"/>
      <c r="GB89" s="58"/>
      <c r="GC89" s="50"/>
      <c r="GD89" s="50"/>
      <c r="GE89" s="50"/>
      <c r="GF89" s="50"/>
      <c r="GG89" s="50"/>
      <c r="GH89" s="50"/>
      <c r="GI89" s="59"/>
      <c r="GJ89" s="60"/>
      <c r="GK89" s="17"/>
      <c r="GL89" s="17"/>
      <c r="GM89" s="58"/>
      <c r="GN89" s="50"/>
      <c r="GO89" s="50"/>
      <c r="GP89" s="50"/>
      <c r="GQ89" s="50"/>
      <c r="GR89" s="50"/>
      <c r="GS89" s="50"/>
      <c r="GT89" s="59"/>
      <c r="GU89" s="60"/>
      <c r="GV89" s="17"/>
      <c r="GW89" s="17"/>
      <c r="GX89" s="58"/>
      <c r="GY89" s="50"/>
      <c r="GZ89" s="50"/>
      <c r="HA89" s="50"/>
      <c r="HB89" s="50"/>
      <c r="HC89" s="50"/>
      <c r="HD89" s="50"/>
      <c r="HE89" s="59"/>
      <c r="HF89" s="60"/>
      <c r="HG89" s="17"/>
      <c r="HH89" s="17"/>
      <c r="HI89" s="58"/>
      <c r="HJ89" s="50"/>
      <c r="HK89" s="50"/>
      <c r="HL89" s="50"/>
      <c r="HM89" s="50"/>
      <c r="HN89" s="50"/>
      <c r="HO89" s="50"/>
      <c r="HP89" s="59"/>
      <c r="HQ89" s="60"/>
      <c r="HR89" s="17"/>
      <c r="HS89" s="17"/>
      <c r="HT89" s="58"/>
      <c r="HU89" s="50"/>
      <c r="HV89" s="50"/>
      <c r="HW89" s="50"/>
      <c r="HX89" s="50"/>
      <c r="HY89" s="50"/>
      <c r="HZ89" s="50"/>
      <c r="IA89" s="59"/>
      <c r="IB89" s="60"/>
      <c r="IC89" s="17"/>
      <c r="ID89" s="17"/>
    </row>
    <row r="90" spans="1:238" x14ac:dyDescent="0.3">
      <c r="A90" s="65"/>
      <c r="B90" s="66"/>
      <c r="C90" s="67"/>
      <c r="D90" s="67"/>
      <c r="E90" s="67"/>
      <c r="F90" s="313"/>
      <c r="G90" s="67"/>
      <c r="H90" s="68"/>
      <c r="I90" s="58"/>
      <c r="J90" s="50"/>
      <c r="K90" s="50"/>
      <c r="L90" s="50"/>
      <c r="M90" s="50"/>
      <c r="N90" s="50"/>
      <c r="O90" s="59"/>
      <c r="P90" s="60"/>
      <c r="Q90" s="17"/>
      <c r="R90" s="17"/>
      <c r="S90" s="58"/>
      <c r="T90" s="50"/>
      <c r="U90" s="50"/>
      <c r="V90" s="50"/>
      <c r="W90" s="50"/>
      <c r="X90" s="50"/>
      <c r="Y90" s="50"/>
      <c r="Z90" s="59"/>
      <c r="AA90" s="60"/>
      <c r="AB90" s="17"/>
      <c r="AC90" s="17"/>
      <c r="AD90" s="58"/>
      <c r="AE90" s="50"/>
      <c r="AF90" s="50"/>
      <c r="AG90" s="50"/>
      <c r="AH90" s="50"/>
      <c r="AI90" s="50"/>
      <c r="AJ90" s="50"/>
      <c r="AK90" s="59"/>
      <c r="AL90" s="60"/>
      <c r="AM90" s="17"/>
      <c r="AN90" s="17"/>
      <c r="AO90" s="58"/>
      <c r="AP90" s="50"/>
      <c r="AQ90" s="50"/>
      <c r="AR90" s="50"/>
      <c r="AS90" s="50"/>
      <c r="AT90" s="50"/>
      <c r="AU90" s="50"/>
      <c r="AV90" s="59"/>
      <c r="AW90" s="60"/>
      <c r="AX90" s="17"/>
      <c r="AY90" s="17"/>
      <c r="AZ90" s="58"/>
      <c r="BA90" s="50"/>
      <c r="BB90" s="50"/>
      <c r="BC90" s="50"/>
      <c r="BD90" s="50"/>
      <c r="BE90" s="50"/>
      <c r="BF90" s="50"/>
      <c r="BG90" s="59"/>
      <c r="BH90" s="60"/>
      <c r="BI90" s="17"/>
      <c r="BJ90" s="17"/>
      <c r="BK90" s="58"/>
      <c r="BL90" s="50"/>
      <c r="BM90" s="50"/>
      <c r="BN90" s="50"/>
      <c r="BO90" s="50"/>
      <c r="BP90" s="50"/>
      <c r="BQ90" s="50"/>
      <c r="BR90" s="59"/>
      <c r="BS90" s="60"/>
      <c r="BT90" s="17"/>
      <c r="BU90" s="17"/>
      <c r="BV90" s="58"/>
      <c r="BW90" s="50"/>
      <c r="BX90" s="50"/>
      <c r="BY90" s="50"/>
      <c r="BZ90" s="50"/>
      <c r="CA90" s="50"/>
      <c r="CB90" s="50"/>
      <c r="CC90" s="59"/>
      <c r="CD90" s="60"/>
      <c r="CE90" s="17"/>
      <c r="CF90" s="17"/>
      <c r="CG90" s="58"/>
      <c r="CH90" s="50"/>
      <c r="CI90" s="50"/>
      <c r="CJ90" s="50"/>
      <c r="CK90" s="50"/>
      <c r="CL90" s="50"/>
      <c r="CM90" s="50"/>
      <c r="CN90" s="59"/>
      <c r="CO90" s="60"/>
      <c r="CP90" s="17"/>
      <c r="CQ90" s="17"/>
      <c r="CR90" s="58"/>
      <c r="CS90" s="50"/>
      <c r="CT90" s="50"/>
      <c r="CU90" s="50"/>
      <c r="CV90" s="50"/>
      <c r="CW90" s="50"/>
      <c r="CX90" s="50"/>
      <c r="CY90" s="59"/>
      <c r="CZ90" s="60"/>
      <c r="DA90" s="17"/>
      <c r="DB90" s="17"/>
      <c r="DC90" s="58"/>
      <c r="DD90" s="50"/>
      <c r="DE90" s="50"/>
      <c r="DF90" s="50"/>
      <c r="DG90" s="50"/>
      <c r="DH90" s="50"/>
      <c r="DI90" s="50"/>
      <c r="DJ90" s="59"/>
      <c r="DK90" s="60"/>
      <c r="DL90" s="17"/>
      <c r="DM90" s="17"/>
      <c r="DN90" s="58"/>
      <c r="DO90" s="50"/>
      <c r="DP90" s="50"/>
      <c r="DQ90" s="50"/>
      <c r="DR90" s="50"/>
      <c r="DS90" s="50"/>
      <c r="DT90" s="50"/>
      <c r="DU90" s="59"/>
      <c r="DV90" s="60"/>
      <c r="DW90" s="17"/>
      <c r="DX90" s="17"/>
      <c r="DY90" s="58"/>
      <c r="DZ90" s="50"/>
      <c r="EA90" s="50"/>
      <c r="EB90" s="50"/>
      <c r="EC90" s="50"/>
      <c r="ED90" s="50"/>
      <c r="EE90" s="50"/>
      <c r="EF90" s="59"/>
      <c r="EG90" s="60"/>
      <c r="EH90" s="17"/>
      <c r="EI90" s="17"/>
      <c r="EJ90" s="58"/>
      <c r="EK90" s="50"/>
      <c r="EL90" s="50"/>
      <c r="EM90" s="50"/>
      <c r="EN90" s="50"/>
      <c r="EO90" s="50"/>
      <c r="EP90" s="50"/>
      <c r="EQ90" s="59"/>
      <c r="ER90" s="60"/>
      <c r="ES90" s="17"/>
      <c r="ET90" s="17"/>
      <c r="EU90" s="58"/>
      <c r="EV90" s="50"/>
      <c r="EW90" s="50"/>
      <c r="EX90" s="50"/>
      <c r="EY90" s="50"/>
      <c r="EZ90" s="50"/>
      <c r="FA90" s="50"/>
      <c r="FB90" s="59"/>
      <c r="FC90" s="60"/>
      <c r="FD90" s="17"/>
      <c r="FE90" s="17"/>
      <c r="FF90" s="58"/>
      <c r="FG90" s="50"/>
      <c r="FH90" s="50"/>
      <c r="FI90" s="50"/>
      <c r="FJ90" s="50"/>
      <c r="FK90" s="50"/>
      <c r="FL90" s="50"/>
      <c r="FM90" s="59"/>
      <c r="FN90" s="60"/>
      <c r="FO90" s="17"/>
      <c r="FP90" s="17"/>
      <c r="FQ90" s="58"/>
      <c r="FR90" s="50"/>
      <c r="FS90" s="50"/>
      <c r="FT90" s="50"/>
      <c r="FU90" s="50"/>
      <c r="FV90" s="50"/>
      <c r="FW90" s="50"/>
      <c r="FX90" s="59"/>
      <c r="FY90" s="60"/>
      <c r="FZ90" s="17"/>
      <c r="GA90" s="17"/>
      <c r="GB90" s="58"/>
      <c r="GC90" s="50"/>
      <c r="GD90" s="50"/>
      <c r="GE90" s="50"/>
      <c r="GF90" s="50"/>
      <c r="GG90" s="50"/>
      <c r="GH90" s="50"/>
      <c r="GI90" s="59"/>
      <c r="GJ90" s="60"/>
      <c r="GK90" s="17"/>
      <c r="GL90" s="17"/>
      <c r="GM90" s="58"/>
      <c r="GN90" s="50"/>
      <c r="GO90" s="50"/>
      <c r="GP90" s="50"/>
      <c r="GQ90" s="50"/>
      <c r="GR90" s="50"/>
      <c r="GS90" s="50"/>
      <c r="GT90" s="59"/>
      <c r="GU90" s="60"/>
      <c r="GV90" s="17"/>
      <c r="GW90" s="17"/>
      <c r="GX90" s="58"/>
      <c r="GY90" s="50"/>
      <c r="GZ90" s="50"/>
      <c r="HA90" s="50"/>
      <c r="HB90" s="50"/>
      <c r="HC90" s="50"/>
      <c r="HD90" s="50"/>
      <c r="HE90" s="59"/>
      <c r="HF90" s="60"/>
      <c r="HG90" s="17"/>
      <c r="HH90" s="17"/>
      <c r="HI90" s="58"/>
      <c r="HJ90" s="50"/>
      <c r="HK90" s="50"/>
      <c r="HL90" s="50"/>
      <c r="HM90" s="50"/>
      <c r="HN90" s="50"/>
      <c r="HO90" s="50"/>
      <c r="HP90" s="59"/>
      <c r="HQ90" s="60"/>
      <c r="HR90" s="17"/>
      <c r="HS90" s="17"/>
      <c r="HT90" s="58"/>
      <c r="HU90" s="50"/>
      <c r="HV90" s="50"/>
      <c r="HW90" s="50"/>
      <c r="HX90" s="50"/>
      <c r="HY90" s="50"/>
      <c r="HZ90" s="50"/>
      <c r="IA90" s="59"/>
      <c r="IB90" s="60"/>
      <c r="IC90" s="17"/>
      <c r="ID90" s="17"/>
    </row>
    <row r="91" spans="1:238" x14ac:dyDescent="0.3">
      <c r="A91" s="65"/>
      <c r="B91" s="66"/>
      <c r="C91" s="67"/>
      <c r="D91" s="67"/>
      <c r="E91" s="67"/>
      <c r="F91" s="313"/>
      <c r="G91" s="67"/>
      <c r="H91" s="68"/>
      <c r="I91" s="58"/>
      <c r="J91" s="50"/>
      <c r="K91" s="50"/>
      <c r="L91" s="50"/>
      <c r="M91" s="50"/>
      <c r="N91" s="50"/>
      <c r="O91" s="59"/>
      <c r="P91" s="60"/>
      <c r="Q91" s="17"/>
      <c r="R91" s="17"/>
      <c r="S91" s="58"/>
      <c r="T91" s="50"/>
      <c r="U91" s="50"/>
      <c r="V91" s="50"/>
      <c r="W91" s="50"/>
      <c r="X91" s="50"/>
      <c r="Y91" s="50"/>
      <c r="Z91" s="59"/>
      <c r="AA91" s="60"/>
      <c r="AB91" s="17"/>
      <c r="AC91" s="17"/>
      <c r="AD91" s="58"/>
      <c r="AE91" s="50"/>
      <c r="AF91" s="50"/>
      <c r="AG91" s="50"/>
      <c r="AH91" s="50"/>
      <c r="AI91" s="50"/>
      <c r="AJ91" s="50"/>
      <c r="AK91" s="59"/>
      <c r="AL91" s="60"/>
      <c r="AM91" s="17"/>
      <c r="AN91" s="17"/>
      <c r="AO91" s="58"/>
      <c r="AP91" s="50"/>
      <c r="AQ91" s="50"/>
      <c r="AR91" s="50"/>
      <c r="AS91" s="50"/>
      <c r="AT91" s="50"/>
      <c r="AU91" s="50"/>
      <c r="AV91" s="59"/>
      <c r="AW91" s="60"/>
      <c r="AX91" s="17"/>
      <c r="AY91" s="17"/>
      <c r="AZ91" s="58"/>
      <c r="BA91" s="50"/>
      <c r="BB91" s="50"/>
      <c r="BC91" s="50"/>
      <c r="BD91" s="50"/>
      <c r="BE91" s="50"/>
      <c r="BF91" s="50"/>
      <c r="BG91" s="59"/>
      <c r="BH91" s="60"/>
      <c r="BI91" s="17"/>
      <c r="BJ91" s="17"/>
      <c r="BK91" s="58"/>
      <c r="BL91" s="50"/>
      <c r="BM91" s="50"/>
      <c r="BN91" s="50"/>
      <c r="BO91" s="50"/>
      <c r="BP91" s="50"/>
      <c r="BQ91" s="50"/>
      <c r="BR91" s="59"/>
      <c r="BS91" s="60"/>
      <c r="BT91" s="17"/>
      <c r="BU91" s="17"/>
      <c r="BV91" s="58"/>
      <c r="BW91" s="50"/>
      <c r="BX91" s="50"/>
      <c r="BY91" s="50"/>
      <c r="BZ91" s="50"/>
      <c r="CA91" s="50"/>
      <c r="CB91" s="50"/>
      <c r="CC91" s="59"/>
      <c r="CD91" s="60"/>
      <c r="CE91" s="17"/>
      <c r="CF91" s="17"/>
      <c r="CG91" s="58"/>
      <c r="CH91" s="50"/>
      <c r="CI91" s="50"/>
      <c r="CJ91" s="50"/>
      <c r="CK91" s="50"/>
      <c r="CL91" s="50"/>
      <c r="CM91" s="50"/>
      <c r="CN91" s="59"/>
      <c r="CO91" s="60"/>
      <c r="CP91" s="17"/>
      <c r="CQ91" s="17"/>
      <c r="CR91" s="58"/>
      <c r="CS91" s="50"/>
      <c r="CT91" s="50"/>
      <c r="CU91" s="50"/>
      <c r="CV91" s="50"/>
      <c r="CW91" s="50"/>
      <c r="CX91" s="50"/>
      <c r="CY91" s="59"/>
      <c r="CZ91" s="60"/>
      <c r="DA91" s="17"/>
      <c r="DB91" s="17"/>
      <c r="DC91" s="58"/>
      <c r="DD91" s="50"/>
      <c r="DE91" s="50"/>
      <c r="DF91" s="50"/>
      <c r="DG91" s="50"/>
      <c r="DH91" s="50"/>
      <c r="DI91" s="50"/>
      <c r="DJ91" s="59"/>
      <c r="DK91" s="60"/>
      <c r="DL91" s="17"/>
      <c r="DM91" s="17"/>
      <c r="DN91" s="58"/>
      <c r="DO91" s="50"/>
      <c r="DP91" s="50"/>
      <c r="DQ91" s="50"/>
      <c r="DR91" s="50"/>
      <c r="DS91" s="50"/>
      <c r="DT91" s="50"/>
      <c r="DU91" s="59"/>
      <c r="DV91" s="60"/>
      <c r="DW91" s="17"/>
      <c r="DX91" s="17"/>
      <c r="DY91" s="58"/>
      <c r="DZ91" s="50"/>
      <c r="EA91" s="50"/>
      <c r="EB91" s="50"/>
      <c r="EC91" s="50"/>
      <c r="ED91" s="50"/>
      <c r="EE91" s="50"/>
      <c r="EF91" s="59"/>
      <c r="EG91" s="60"/>
      <c r="EH91" s="17"/>
      <c r="EI91" s="17"/>
      <c r="EJ91" s="58"/>
      <c r="EK91" s="50"/>
      <c r="EL91" s="50"/>
      <c r="EM91" s="50"/>
      <c r="EN91" s="50"/>
      <c r="EO91" s="50"/>
      <c r="EP91" s="50"/>
      <c r="EQ91" s="59"/>
      <c r="ER91" s="60"/>
      <c r="ES91" s="17"/>
      <c r="ET91" s="17"/>
      <c r="EU91" s="58"/>
      <c r="EV91" s="50"/>
      <c r="EW91" s="50"/>
      <c r="EX91" s="50"/>
      <c r="EY91" s="50"/>
      <c r="EZ91" s="50"/>
      <c r="FA91" s="50"/>
      <c r="FB91" s="59"/>
      <c r="FC91" s="60"/>
      <c r="FD91" s="17"/>
      <c r="FE91" s="17"/>
      <c r="FF91" s="58"/>
      <c r="FG91" s="50"/>
      <c r="FH91" s="50"/>
      <c r="FI91" s="50"/>
      <c r="FJ91" s="50"/>
      <c r="FK91" s="50"/>
      <c r="FL91" s="50"/>
      <c r="FM91" s="59"/>
      <c r="FN91" s="60"/>
      <c r="FO91" s="17"/>
      <c r="FP91" s="17"/>
      <c r="FQ91" s="58"/>
      <c r="FR91" s="50"/>
      <c r="FS91" s="50"/>
      <c r="FT91" s="50"/>
      <c r="FU91" s="50"/>
      <c r="FV91" s="50"/>
      <c r="FW91" s="50"/>
      <c r="FX91" s="59"/>
      <c r="FY91" s="60"/>
      <c r="FZ91" s="17"/>
      <c r="GA91" s="17"/>
      <c r="GB91" s="58"/>
      <c r="GC91" s="50"/>
      <c r="GD91" s="50"/>
      <c r="GE91" s="50"/>
      <c r="GF91" s="50"/>
      <c r="GG91" s="50"/>
      <c r="GH91" s="50"/>
      <c r="GI91" s="59"/>
      <c r="GJ91" s="60"/>
      <c r="GK91" s="17"/>
      <c r="GL91" s="17"/>
      <c r="GM91" s="58"/>
      <c r="GN91" s="50"/>
      <c r="GO91" s="50"/>
      <c r="GP91" s="50"/>
      <c r="GQ91" s="50"/>
      <c r="GR91" s="50"/>
      <c r="GS91" s="50"/>
      <c r="GT91" s="59"/>
      <c r="GU91" s="60"/>
      <c r="GV91" s="17"/>
      <c r="GW91" s="17"/>
      <c r="GX91" s="58"/>
      <c r="GY91" s="50"/>
      <c r="GZ91" s="50"/>
      <c r="HA91" s="50"/>
      <c r="HB91" s="50"/>
      <c r="HC91" s="50"/>
      <c r="HD91" s="50"/>
      <c r="HE91" s="59"/>
      <c r="HF91" s="60"/>
      <c r="HG91" s="17"/>
      <c r="HH91" s="17"/>
      <c r="HI91" s="58"/>
      <c r="HJ91" s="50"/>
      <c r="HK91" s="50"/>
      <c r="HL91" s="50"/>
      <c r="HM91" s="50"/>
      <c r="HN91" s="50"/>
      <c r="HO91" s="50"/>
      <c r="HP91" s="59"/>
      <c r="HQ91" s="60"/>
      <c r="HR91" s="17"/>
      <c r="HS91" s="17"/>
      <c r="HT91" s="58"/>
      <c r="HU91" s="50"/>
      <c r="HV91" s="50"/>
      <c r="HW91" s="50"/>
      <c r="HX91" s="50"/>
      <c r="HY91" s="50"/>
      <c r="HZ91" s="50"/>
      <c r="IA91" s="59"/>
      <c r="IB91" s="60"/>
      <c r="IC91" s="17"/>
      <c r="ID91" s="17"/>
    </row>
    <row r="92" spans="1:238" x14ac:dyDescent="0.3">
      <c r="A92" s="65"/>
      <c r="B92" s="69"/>
      <c r="C92" s="67"/>
      <c r="D92" s="67"/>
      <c r="E92" s="67"/>
      <c r="F92" s="313"/>
      <c r="G92" s="67"/>
      <c r="H92" s="68"/>
      <c r="I92" s="58"/>
      <c r="J92" s="50"/>
      <c r="K92" s="50"/>
      <c r="L92" s="50"/>
      <c r="M92" s="50"/>
      <c r="N92" s="50"/>
      <c r="O92" s="59"/>
      <c r="P92" s="60"/>
      <c r="Q92" s="17"/>
      <c r="R92" s="17"/>
      <c r="S92" s="58"/>
      <c r="T92" s="50"/>
      <c r="U92" s="50"/>
      <c r="V92" s="50"/>
      <c r="W92" s="50"/>
      <c r="X92" s="50"/>
      <c r="Y92" s="50"/>
      <c r="Z92" s="59"/>
      <c r="AA92" s="60"/>
      <c r="AB92" s="17"/>
      <c r="AC92" s="17"/>
      <c r="AD92" s="58"/>
      <c r="AE92" s="50"/>
      <c r="AF92" s="50"/>
      <c r="AG92" s="50"/>
      <c r="AH92" s="50"/>
      <c r="AI92" s="50"/>
      <c r="AJ92" s="50"/>
      <c r="AK92" s="59"/>
      <c r="AL92" s="60"/>
      <c r="AM92" s="17"/>
      <c r="AN92" s="17"/>
      <c r="AO92" s="58"/>
      <c r="AP92" s="50"/>
      <c r="AQ92" s="50"/>
      <c r="AR92" s="50"/>
      <c r="AS92" s="50"/>
      <c r="AT92" s="50"/>
      <c r="AU92" s="50"/>
      <c r="AV92" s="59"/>
      <c r="AW92" s="60"/>
      <c r="AX92" s="17"/>
      <c r="AY92" s="17"/>
      <c r="AZ92" s="58"/>
      <c r="BA92" s="50"/>
      <c r="BB92" s="50"/>
      <c r="BC92" s="50"/>
      <c r="BD92" s="50"/>
      <c r="BE92" s="50"/>
      <c r="BF92" s="50"/>
      <c r="BG92" s="59"/>
      <c r="BH92" s="60"/>
      <c r="BI92" s="17"/>
      <c r="BJ92" s="17"/>
      <c r="BK92" s="58"/>
      <c r="BL92" s="50"/>
      <c r="BM92" s="50"/>
      <c r="BN92" s="50"/>
      <c r="BO92" s="50"/>
      <c r="BP92" s="50"/>
      <c r="BQ92" s="50"/>
      <c r="BR92" s="59"/>
      <c r="BS92" s="60"/>
      <c r="BT92" s="17"/>
      <c r="BU92" s="17"/>
      <c r="BV92" s="58"/>
      <c r="BW92" s="50"/>
      <c r="BX92" s="50"/>
      <c r="BY92" s="50"/>
      <c r="BZ92" s="50"/>
      <c r="CA92" s="50"/>
      <c r="CB92" s="50"/>
      <c r="CC92" s="59"/>
      <c r="CD92" s="60"/>
      <c r="CE92" s="17"/>
      <c r="CF92" s="17"/>
      <c r="CG92" s="58"/>
      <c r="CH92" s="50"/>
      <c r="CI92" s="50"/>
      <c r="CJ92" s="50"/>
      <c r="CK92" s="50"/>
      <c r="CL92" s="50"/>
      <c r="CM92" s="50"/>
      <c r="CN92" s="59"/>
      <c r="CO92" s="60"/>
      <c r="CP92" s="17"/>
      <c r="CQ92" s="17"/>
      <c r="CR92" s="58"/>
      <c r="CS92" s="50"/>
      <c r="CT92" s="50"/>
      <c r="CU92" s="50"/>
      <c r="CV92" s="50"/>
      <c r="CW92" s="50"/>
      <c r="CX92" s="50"/>
      <c r="CY92" s="59"/>
      <c r="CZ92" s="60"/>
      <c r="DA92" s="17"/>
      <c r="DB92" s="17"/>
      <c r="DC92" s="58"/>
      <c r="DD92" s="50"/>
      <c r="DE92" s="50"/>
      <c r="DF92" s="50"/>
      <c r="DG92" s="50"/>
      <c r="DH92" s="50"/>
      <c r="DI92" s="50"/>
      <c r="DJ92" s="59"/>
      <c r="DK92" s="60"/>
      <c r="DL92" s="17"/>
      <c r="DM92" s="17"/>
      <c r="DN92" s="58"/>
      <c r="DO92" s="50"/>
      <c r="DP92" s="50"/>
      <c r="DQ92" s="50"/>
      <c r="DR92" s="50"/>
      <c r="DS92" s="50"/>
      <c r="DT92" s="50"/>
      <c r="DU92" s="59"/>
      <c r="DV92" s="60"/>
      <c r="DW92" s="17"/>
      <c r="DX92" s="17"/>
      <c r="DY92" s="58"/>
      <c r="DZ92" s="50"/>
      <c r="EA92" s="50"/>
      <c r="EB92" s="50"/>
      <c r="EC92" s="50"/>
      <c r="ED92" s="50"/>
      <c r="EE92" s="50"/>
      <c r="EF92" s="59"/>
      <c r="EG92" s="60"/>
      <c r="EH92" s="17"/>
      <c r="EI92" s="17"/>
      <c r="EJ92" s="58"/>
      <c r="EK92" s="50"/>
      <c r="EL92" s="50"/>
      <c r="EM92" s="50"/>
      <c r="EN92" s="50"/>
      <c r="EO92" s="50"/>
      <c r="EP92" s="50"/>
      <c r="EQ92" s="59"/>
      <c r="ER92" s="60"/>
      <c r="ES92" s="17"/>
      <c r="ET92" s="17"/>
      <c r="EU92" s="58"/>
      <c r="EV92" s="50"/>
      <c r="EW92" s="50"/>
      <c r="EX92" s="50"/>
      <c r="EY92" s="50"/>
      <c r="EZ92" s="50"/>
      <c r="FA92" s="50"/>
      <c r="FB92" s="59"/>
      <c r="FC92" s="60"/>
      <c r="FD92" s="17"/>
      <c r="FE92" s="17"/>
      <c r="FF92" s="58"/>
      <c r="FG92" s="50"/>
      <c r="FH92" s="50"/>
      <c r="FI92" s="50"/>
      <c r="FJ92" s="50"/>
      <c r="FK92" s="50"/>
      <c r="FL92" s="50"/>
      <c r="FM92" s="59"/>
      <c r="FN92" s="60"/>
      <c r="FO92" s="17"/>
      <c r="FP92" s="17"/>
      <c r="FQ92" s="58"/>
      <c r="FR92" s="50"/>
      <c r="FS92" s="50"/>
      <c r="FT92" s="50"/>
      <c r="FU92" s="50"/>
      <c r="FV92" s="50"/>
      <c r="FW92" s="50"/>
      <c r="FX92" s="59"/>
      <c r="FY92" s="60"/>
      <c r="FZ92" s="17"/>
      <c r="GA92" s="17"/>
      <c r="GB92" s="58"/>
      <c r="GC92" s="50"/>
      <c r="GD92" s="50"/>
      <c r="GE92" s="50"/>
      <c r="GF92" s="50"/>
      <c r="GG92" s="50"/>
      <c r="GH92" s="50"/>
      <c r="GI92" s="59"/>
      <c r="GJ92" s="60"/>
      <c r="GK92" s="17"/>
      <c r="GL92" s="17"/>
      <c r="GM92" s="58"/>
      <c r="GN92" s="50"/>
      <c r="GO92" s="50"/>
      <c r="GP92" s="50"/>
      <c r="GQ92" s="50"/>
      <c r="GR92" s="50"/>
      <c r="GS92" s="50"/>
      <c r="GT92" s="59"/>
      <c r="GU92" s="60"/>
      <c r="GV92" s="17"/>
      <c r="GW92" s="17"/>
      <c r="GX92" s="58"/>
      <c r="GY92" s="50"/>
      <c r="GZ92" s="50"/>
      <c r="HA92" s="50"/>
      <c r="HB92" s="50"/>
      <c r="HC92" s="50"/>
      <c r="HD92" s="50"/>
      <c r="HE92" s="59"/>
      <c r="HF92" s="60"/>
      <c r="HG92" s="17"/>
      <c r="HH92" s="17"/>
      <c r="HI92" s="58"/>
      <c r="HJ92" s="50"/>
      <c r="HK92" s="50"/>
      <c r="HL92" s="50"/>
      <c r="HM92" s="50"/>
      <c r="HN92" s="50"/>
      <c r="HO92" s="50"/>
      <c r="HP92" s="59"/>
      <c r="HQ92" s="60"/>
      <c r="HR92" s="17"/>
      <c r="HS92" s="17"/>
      <c r="HT92" s="58"/>
      <c r="HU92" s="50"/>
      <c r="HV92" s="50"/>
      <c r="HW92" s="50"/>
      <c r="HX92" s="50"/>
      <c r="HY92" s="50"/>
      <c r="HZ92" s="50"/>
      <c r="IA92" s="59"/>
      <c r="IB92" s="60"/>
      <c r="IC92" s="17"/>
      <c r="ID92" s="17"/>
    </row>
    <row r="93" spans="1:238" x14ac:dyDescent="0.3">
      <c r="A93" s="65"/>
      <c r="B93" s="66"/>
      <c r="C93" s="67"/>
      <c r="D93" s="67"/>
      <c r="E93" s="67"/>
      <c r="F93" s="313"/>
      <c r="G93" s="67"/>
      <c r="H93" s="68"/>
      <c r="I93" s="58"/>
      <c r="J93" s="50"/>
      <c r="K93" s="50"/>
      <c r="L93" s="50"/>
      <c r="M93" s="50"/>
      <c r="N93" s="50"/>
      <c r="O93" s="59"/>
      <c r="P93" s="60"/>
      <c r="Q93" s="17"/>
      <c r="R93" s="17"/>
      <c r="S93" s="58"/>
      <c r="T93" s="50"/>
      <c r="U93" s="50"/>
      <c r="V93" s="50"/>
      <c r="W93" s="50"/>
      <c r="X93" s="50"/>
      <c r="Y93" s="50"/>
      <c r="Z93" s="59"/>
      <c r="AA93" s="60"/>
      <c r="AB93" s="17"/>
      <c r="AC93" s="17"/>
      <c r="AD93" s="58"/>
      <c r="AE93" s="50"/>
      <c r="AF93" s="50"/>
      <c r="AG93" s="50"/>
      <c r="AH93" s="50"/>
      <c r="AI93" s="50"/>
      <c r="AJ93" s="50"/>
      <c r="AK93" s="59"/>
      <c r="AL93" s="60"/>
      <c r="AM93" s="17"/>
      <c r="AN93" s="17"/>
      <c r="AO93" s="58"/>
      <c r="AP93" s="50"/>
      <c r="AQ93" s="50"/>
      <c r="AR93" s="50"/>
      <c r="AS93" s="50"/>
      <c r="AT93" s="50"/>
      <c r="AU93" s="50"/>
      <c r="AV93" s="59"/>
      <c r="AW93" s="60"/>
      <c r="AX93" s="17"/>
      <c r="AY93" s="17"/>
      <c r="AZ93" s="58"/>
      <c r="BA93" s="50"/>
      <c r="BB93" s="50"/>
      <c r="BC93" s="50"/>
      <c r="BD93" s="50"/>
      <c r="BE93" s="50"/>
      <c r="BF93" s="50"/>
      <c r="BG93" s="59"/>
      <c r="BH93" s="60"/>
      <c r="BI93" s="17"/>
      <c r="BJ93" s="17"/>
      <c r="BK93" s="58"/>
      <c r="BL93" s="50"/>
      <c r="BM93" s="50"/>
      <c r="BN93" s="50"/>
      <c r="BO93" s="50"/>
      <c r="BP93" s="50"/>
      <c r="BQ93" s="50"/>
      <c r="BR93" s="59"/>
      <c r="BS93" s="60"/>
      <c r="BT93" s="17"/>
      <c r="BU93" s="17"/>
      <c r="BV93" s="58"/>
      <c r="BW93" s="50"/>
      <c r="BX93" s="50"/>
      <c r="BY93" s="50"/>
      <c r="BZ93" s="50"/>
      <c r="CA93" s="50"/>
      <c r="CB93" s="50"/>
      <c r="CC93" s="59"/>
      <c r="CD93" s="60"/>
      <c r="CE93" s="17"/>
      <c r="CF93" s="17"/>
      <c r="CG93" s="58"/>
      <c r="CH93" s="50"/>
      <c r="CI93" s="50"/>
      <c r="CJ93" s="50"/>
      <c r="CK93" s="50"/>
      <c r="CL93" s="50"/>
      <c r="CM93" s="50"/>
      <c r="CN93" s="59"/>
      <c r="CO93" s="60"/>
      <c r="CP93" s="17"/>
      <c r="CQ93" s="17"/>
      <c r="CR93" s="58"/>
      <c r="CS93" s="50"/>
      <c r="CT93" s="50"/>
      <c r="CU93" s="50"/>
      <c r="CV93" s="50"/>
      <c r="CW93" s="50"/>
      <c r="CX93" s="50"/>
      <c r="CY93" s="59"/>
      <c r="CZ93" s="60"/>
      <c r="DA93" s="17"/>
      <c r="DB93" s="17"/>
      <c r="DC93" s="58"/>
      <c r="DD93" s="50"/>
      <c r="DE93" s="50"/>
      <c r="DF93" s="50"/>
      <c r="DG93" s="50"/>
      <c r="DH93" s="50"/>
      <c r="DI93" s="50"/>
      <c r="DJ93" s="59"/>
      <c r="DK93" s="60"/>
      <c r="DL93" s="17"/>
      <c r="DM93" s="17"/>
      <c r="DN93" s="58"/>
      <c r="DO93" s="50"/>
      <c r="DP93" s="50"/>
      <c r="DQ93" s="50"/>
      <c r="DR93" s="50"/>
      <c r="DS93" s="50"/>
      <c r="DT93" s="50"/>
      <c r="DU93" s="59"/>
      <c r="DV93" s="60"/>
      <c r="DW93" s="17"/>
      <c r="DX93" s="17"/>
      <c r="DY93" s="58"/>
      <c r="DZ93" s="50"/>
      <c r="EA93" s="50"/>
      <c r="EB93" s="50"/>
      <c r="EC93" s="50"/>
      <c r="ED93" s="50"/>
      <c r="EE93" s="50"/>
      <c r="EF93" s="59"/>
      <c r="EG93" s="60"/>
      <c r="EH93" s="17"/>
      <c r="EI93" s="17"/>
      <c r="EJ93" s="58"/>
      <c r="EK93" s="50"/>
      <c r="EL93" s="50"/>
      <c r="EM93" s="50"/>
      <c r="EN93" s="50"/>
      <c r="EO93" s="50"/>
      <c r="EP93" s="50"/>
      <c r="EQ93" s="59"/>
      <c r="ER93" s="60"/>
      <c r="ES93" s="17"/>
      <c r="ET93" s="17"/>
      <c r="EU93" s="58"/>
      <c r="EV93" s="50"/>
      <c r="EW93" s="50"/>
      <c r="EX93" s="50"/>
      <c r="EY93" s="50"/>
      <c r="EZ93" s="50"/>
      <c r="FA93" s="50"/>
      <c r="FB93" s="59"/>
      <c r="FC93" s="60"/>
      <c r="FD93" s="17"/>
      <c r="FE93" s="17"/>
      <c r="FF93" s="58"/>
      <c r="FG93" s="50"/>
      <c r="FH93" s="50"/>
      <c r="FI93" s="50"/>
      <c r="FJ93" s="50"/>
      <c r="FK93" s="50"/>
      <c r="FL93" s="50"/>
      <c r="FM93" s="59"/>
      <c r="FN93" s="60"/>
      <c r="FO93" s="17"/>
      <c r="FP93" s="17"/>
      <c r="FQ93" s="58"/>
      <c r="FR93" s="50"/>
      <c r="FS93" s="50"/>
      <c r="FT93" s="50"/>
      <c r="FU93" s="50"/>
      <c r="FV93" s="50"/>
      <c r="FW93" s="50"/>
      <c r="FX93" s="59"/>
      <c r="FY93" s="60"/>
      <c r="FZ93" s="17"/>
      <c r="GA93" s="17"/>
      <c r="GB93" s="58"/>
      <c r="GC93" s="50"/>
      <c r="GD93" s="50"/>
      <c r="GE93" s="50"/>
      <c r="GF93" s="50"/>
      <c r="GG93" s="50"/>
      <c r="GH93" s="50"/>
      <c r="GI93" s="59"/>
      <c r="GJ93" s="60"/>
      <c r="GK93" s="17"/>
      <c r="GL93" s="17"/>
      <c r="GM93" s="58"/>
      <c r="GN93" s="50"/>
      <c r="GO93" s="50"/>
      <c r="GP93" s="50"/>
      <c r="GQ93" s="50"/>
      <c r="GR93" s="50"/>
      <c r="GS93" s="50"/>
      <c r="GT93" s="59"/>
      <c r="GU93" s="60"/>
      <c r="GV93" s="17"/>
      <c r="GW93" s="17"/>
      <c r="GX93" s="58"/>
      <c r="GY93" s="50"/>
      <c r="GZ93" s="50"/>
      <c r="HA93" s="50"/>
      <c r="HB93" s="50"/>
      <c r="HC93" s="50"/>
      <c r="HD93" s="50"/>
      <c r="HE93" s="59"/>
      <c r="HF93" s="60"/>
      <c r="HG93" s="17"/>
      <c r="HH93" s="17"/>
      <c r="HI93" s="58"/>
      <c r="HJ93" s="50"/>
      <c r="HK93" s="50"/>
      <c r="HL93" s="50"/>
      <c r="HM93" s="50"/>
      <c r="HN93" s="50"/>
      <c r="HO93" s="50"/>
      <c r="HP93" s="59"/>
      <c r="HQ93" s="60"/>
      <c r="HR93" s="17"/>
      <c r="HS93" s="17"/>
      <c r="HT93" s="58"/>
      <c r="HU93" s="50"/>
      <c r="HV93" s="50"/>
      <c r="HW93" s="50"/>
      <c r="HX93" s="50"/>
      <c r="HY93" s="50"/>
      <c r="HZ93" s="50"/>
      <c r="IA93" s="59"/>
      <c r="IB93" s="60"/>
      <c r="IC93" s="17"/>
      <c r="ID93" s="17"/>
    </row>
    <row r="94" spans="1:238" x14ac:dyDescent="0.3">
      <c r="A94" s="65"/>
      <c r="B94" s="66"/>
      <c r="C94" s="67"/>
      <c r="D94" s="67"/>
      <c r="E94" s="67"/>
      <c r="F94" s="313"/>
      <c r="G94" s="67"/>
      <c r="H94" s="68"/>
      <c r="I94" s="58"/>
      <c r="J94" s="50"/>
      <c r="K94" s="50"/>
      <c r="L94" s="50"/>
      <c r="M94" s="50"/>
      <c r="N94" s="50"/>
      <c r="O94" s="59"/>
      <c r="P94" s="60"/>
      <c r="Q94" s="17"/>
      <c r="R94" s="17"/>
      <c r="S94" s="58"/>
      <c r="T94" s="50"/>
      <c r="U94" s="50"/>
      <c r="V94" s="50"/>
      <c r="W94" s="50"/>
      <c r="X94" s="50"/>
      <c r="Y94" s="50"/>
      <c r="Z94" s="59"/>
      <c r="AA94" s="60"/>
      <c r="AB94" s="17"/>
      <c r="AC94" s="17"/>
      <c r="AD94" s="58"/>
      <c r="AE94" s="50"/>
      <c r="AF94" s="50"/>
      <c r="AG94" s="50"/>
      <c r="AH94" s="50"/>
      <c r="AI94" s="50"/>
      <c r="AJ94" s="50"/>
      <c r="AK94" s="59"/>
      <c r="AL94" s="60"/>
      <c r="AM94" s="17"/>
      <c r="AN94" s="17"/>
      <c r="AO94" s="58"/>
      <c r="AP94" s="50"/>
      <c r="AQ94" s="50"/>
      <c r="AR94" s="50"/>
      <c r="AS94" s="50"/>
      <c r="AT94" s="50"/>
      <c r="AU94" s="50"/>
      <c r="AV94" s="59"/>
      <c r="AW94" s="60"/>
      <c r="AX94" s="17"/>
      <c r="AY94" s="17"/>
      <c r="AZ94" s="58"/>
      <c r="BA94" s="50"/>
      <c r="BB94" s="50"/>
      <c r="BC94" s="50"/>
      <c r="BD94" s="50"/>
      <c r="BE94" s="50"/>
      <c r="BF94" s="50"/>
      <c r="BG94" s="59"/>
      <c r="BH94" s="60"/>
      <c r="BI94" s="17"/>
      <c r="BJ94" s="17"/>
      <c r="BK94" s="58"/>
      <c r="BL94" s="50"/>
      <c r="BM94" s="50"/>
      <c r="BN94" s="50"/>
      <c r="BO94" s="50"/>
      <c r="BP94" s="50"/>
      <c r="BQ94" s="50"/>
      <c r="BR94" s="59"/>
      <c r="BS94" s="60"/>
      <c r="BT94" s="17"/>
      <c r="BU94" s="17"/>
      <c r="BV94" s="58"/>
      <c r="BW94" s="50"/>
      <c r="BX94" s="50"/>
      <c r="BY94" s="50"/>
      <c r="BZ94" s="50"/>
      <c r="CA94" s="50"/>
      <c r="CB94" s="50"/>
      <c r="CC94" s="59"/>
      <c r="CD94" s="60"/>
      <c r="CE94" s="17"/>
      <c r="CF94" s="17"/>
      <c r="CG94" s="58"/>
      <c r="CH94" s="50"/>
      <c r="CI94" s="50"/>
      <c r="CJ94" s="50"/>
      <c r="CK94" s="50"/>
      <c r="CL94" s="50"/>
      <c r="CM94" s="50"/>
      <c r="CN94" s="59"/>
      <c r="CO94" s="60"/>
      <c r="CP94" s="17"/>
      <c r="CQ94" s="17"/>
      <c r="CR94" s="58"/>
      <c r="CS94" s="50"/>
      <c r="CT94" s="50"/>
      <c r="CU94" s="50"/>
      <c r="CV94" s="50"/>
      <c r="CW94" s="50"/>
      <c r="CX94" s="50"/>
      <c r="CY94" s="59"/>
      <c r="CZ94" s="60"/>
      <c r="DA94" s="17"/>
      <c r="DB94" s="17"/>
      <c r="DC94" s="58"/>
      <c r="DD94" s="50"/>
      <c r="DE94" s="50"/>
      <c r="DF94" s="50"/>
      <c r="DG94" s="50"/>
      <c r="DH94" s="50"/>
      <c r="DI94" s="50"/>
      <c r="DJ94" s="59"/>
      <c r="DK94" s="60"/>
      <c r="DL94" s="17"/>
      <c r="DM94" s="17"/>
      <c r="DN94" s="58"/>
      <c r="DO94" s="50"/>
      <c r="DP94" s="50"/>
      <c r="DQ94" s="50"/>
      <c r="DR94" s="50"/>
      <c r="DS94" s="50"/>
      <c r="DT94" s="50"/>
      <c r="DU94" s="59"/>
      <c r="DV94" s="60"/>
      <c r="DW94" s="17"/>
      <c r="DX94" s="17"/>
      <c r="DY94" s="58"/>
      <c r="DZ94" s="50"/>
      <c r="EA94" s="50"/>
      <c r="EB94" s="50"/>
      <c r="EC94" s="50"/>
      <c r="ED94" s="50"/>
      <c r="EE94" s="50"/>
      <c r="EF94" s="59"/>
      <c r="EG94" s="60"/>
      <c r="EH94" s="17"/>
      <c r="EI94" s="17"/>
      <c r="EJ94" s="58"/>
      <c r="EK94" s="50"/>
      <c r="EL94" s="50"/>
      <c r="EM94" s="50"/>
      <c r="EN94" s="50"/>
      <c r="EO94" s="50"/>
      <c r="EP94" s="50"/>
      <c r="EQ94" s="59"/>
      <c r="ER94" s="60"/>
      <c r="ES94" s="17"/>
      <c r="ET94" s="17"/>
      <c r="EU94" s="58"/>
      <c r="EV94" s="50"/>
      <c r="EW94" s="50"/>
      <c r="EX94" s="50"/>
      <c r="EY94" s="50"/>
      <c r="EZ94" s="50"/>
      <c r="FA94" s="50"/>
      <c r="FB94" s="59"/>
      <c r="FC94" s="60"/>
      <c r="FD94" s="17"/>
      <c r="FE94" s="17"/>
      <c r="FF94" s="58"/>
      <c r="FG94" s="50"/>
      <c r="FH94" s="50"/>
      <c r="FI94" s="50"/>
      <c r="FJ94" s="50"/>
      <c r="FK94" s="50"/>
      <c r="FL94" s="50"/>
      <c r="FM94" s="59"/>
      <c r="FN94" s="60"/>
      <c r="FO94" s="17"/>
      <c r="FP94" s="17"/>
      <c r="FQ94" s="58"/>
      <c r="FR94" s="50"/>
      <c r="FS94" s="50"/>
      <c r="FT94" s="50"/>
      <c r="FU94" s="50"/>
      <c r="FV94" s="50"/>
      <c r="FW94" s="50"/>
      <c r="FX94" s="59"/>
      <c r="FY94" s="60"/>
      <c r="FZ94" s="17"/>
      <c r="GA94" s="17"/>
      <c r="GB94" s="58"/>
      <c r="GC94" s="50"/>
      <c r="GD94" s="50"/>
      <c r="GE94" s="50"/>
      <c r="GF94" s="50"/>
      <c r="GG94" s="50"/>
      <c r="GH94" s="50"/>
      <c r="GI94" s="59"/>
      <c r="GJ94" s="60"/>
      <c r="GK94" s="17"/>
      <c r="GL94" s="17"/>
      <c r="GM94" s="58"/>
      <c r="GN94" s="50"/>
      <c r="GO94" s="50"/>
      <c r="GP94" s="50"/>
      <c r="GQ94" s="50"/>
      <c r="GR94" s="50"/>
      <c r="GS94" s="50"/>
      <c r="GT94" s="59"/>
      <c r="GU94" s="60"/>
      <c r="GV94" s="17"/>
      <c r="GW94" s="17"/>
      <c r="GX94" s="58"/>
      <c r="GY94" s="50"/>
      <c r="GZ94" s="50"/>
      <c r="HA94" s="50"/>
      <c r="HB94" s="50"/>
      <c r="HC94" s="50"/>
      <c r="HD94" s="50"/>
      <c r="HE94" s="59"/>
      <c r="HF94" s="60"/>
      <c r="HG94" s="17"/>
      <c r="HH94" s="17"/>
      <c r="HI94" s="58"/>
      <c r="HJ94" s="50"/>
      <c r="HK94" s="50"/>
      <c r="HL94" s="50"/>
      <c r="HM94" s="50"/>
      <c r="HN94" s="50"/>
      <c r="HO94" s="50"/>
      <c r="HP94" s="59"/>
      <c r="HQ94" s="60"/>
      <c r="HR94" s="17"/>
      <c r="HS94" s="17"/>
      <c r="HT94" s="58"/>
      <c r="HU94" s="50"/>
      <c r="HV94" s="50"/>
      <c r="HW94" s="50"/>
      <c r="HX94" s="50"/>
      <c r="HY94" s="50"/>
      <c r="HZ94" s="50"/>
      <c r="IA94" s="59"/>
      <c r="IB94" s="60"/>
      <c r="IC94" s="17"/>
      <c r="ID94" s="17"/>
    </row>
    <row r="95" spans="1:238" x14ac:dyDescent="0.3">
      <c r="A95" s="65"/>
      <c r="B95" s="66"/>
      <c r="C95" s="67"/>
      <c r="D95" s="67"/>
      <c r="E95" s="67"/>
      <c r="F95" s="313"/>
      <c r="G95" s="67"/>
      <c r="H95" s="68"/>
      <c r="I95" s="58"/>
      <c r="J95" s="50"/>
      <c r="K95" s="50"/>
      <c r="L95" s="50"/>
      <c r="M95" s="50"/>
      <c r="N95" s="50"/>
      <c r="O95" s="59"/>
      <c r="P95" s="60"/>
      <c r="Q95" s="17"/>
      <c r="R95" s="17"/>
      <c r="S95" s="58"/>
      <c r="T95" s="50"/>
      <c r="U95" s="50"/>
      <c r="V95" s="50"/>
      <c r="W95" s="50"/>
      <c r="X95" s="50"/>
      <c r="Y95" s="50"/>
      <c r="Z95" s="59"/>
      <c r="AA95" s="60"/>
      <c r="AB95" s="17"/>
      <c r="AC95" s="17"/>
      <c r="AD95" s="58"/>
      <c r="AE95" s="50"/>
      <c r="AF95" s="50"/>
      <c r="AG95" s="50"/>
      <c r="AH95" s="50"/>
      <c r="AI95" s="50"/>
      <c r="AJ95" s="50"/>
      <c r="AK95" s="59"/>
      <c r="AL95" s="60"/>
      <c r="AM95" s="17"/>
      <c r="AN95" s="17"/>
      <c r="AO95" s="58"/>
      <c r="AP95" s="50"/>
      <c r="AQ95" s="50"/>
      <c r="AR95" s="50"/>
      <c r="AS95" s="50"/>
      <c r="AT95" s="50"/>
      <c r="AU95" s="50"/>
      <c r="AV95" s="59"/>
      <c r="AW95" s="60"/>
      <c r="AX95" s="17"/>
      <c r="AY95" s="17"/>
      <c r="AZ95" s="58"/>
      <c r="BA95" s="50"/>
      <c r="BB95" s="50"/>
      <c r="BC95" s="50"/>
      <c r="BD95" s="50"/>
      <c r="BE95" s="50"/>
      <c r="BF95" s="50"/>
      <c r="BG95" s="59"/>
      <c r="BH95" s="60"/>
      <c r="BI95" s="17"/>
      <c r="BJ95" s="17"/>
      <c r="BK95" s="58"/>
      <c r="BL95" s="50"/>
      <c r="BM95" s="50"/>
      <c r="BN95" s="50"/>
      <c r="BO95" s="50"/>
      <c r="BP95" s="50"/>
      <c r="BQ95" s="50"/>
      <c r="BR95" s="59"/>
      <c r="BS95" s="60"/>
      <c r="BT95" s="17"/>
      <c r="BU95" s="17"/>
      <c r="BV95" s="58"/>
      <c r="BW95" s="50"/>
      <c r="BX95" s="50"/>
      <c r="BY95" s="50"/>
      <c r="BZ95" s="50"/>
      <c r="CA95" s="50"/>
      <c r="CB95" s="50"/>
      <c r="CC95" s="59"/>
      <c r="CD95" s="60"/>
      <c r="CE95" s="17"/>
      <c r="CF95" s="17"/>
      <c r="CG95" s="58"/>
      <c r="CH95" s="50"/>
      <c r="CI95" s="50"/>
      <c r="CJ95" s="50"/>
      <c r="CK95" s="50"/>
      <c r="CL95" s="50"/>
      <c r="CM95" s="50"/>
      <c r="CN95" s="59"/>
      <c r="CO95" s="60"/>
      <c r="CP95" s="17"/>
      <c r="CQ95" s="17"/>
      <c r="CR95" s="58"/>
      <c r="CS95" s="50"/>
      <c r="CT95" s="50"/>
      <c r="CU95" s="50"/>
      <c r="CV95" s="50"/>
      <c r="CW95" s="50"/>
      <c r="CX95" s="50"/>
      <c r="CY95" s="59"/>
      <c r="CZ95" s="60"/>
      <c r="DA95" s="17"/>
      <c r="DB95" s="17"/>
      <c r="DC95" s="58"/>
      <c r="DD95" s="50"/>
      <c r="DE95" s="50"/>
      <c r="DF95" s="50"/>
      <c r="DG95" s="50"/>
      <c r="DH95" s="50"/>
      <c r="DI95" s="50"/>
      <c r="DJ95" s="59"/>
      <c r="DK95" s="60"/>
      <c r="DL95" s="17"/>
      <c r="DM95" s="17"/>
      <c r="DN95" s="58"/>
      <c r="DO95" s="50"/>
      <c r="DP95" s="50"/>
      <c r="DQ95" s="50"/>
      <c r="DR95" s="50"/>
      <c r="DS95" s="50"/>
      <c r="DT95" s="50"/>
      <c r="DU95" s="59"/>
      <c r="DV95" s="60"/>
      <c r="DW95" s="17"/>
      <c r="DX95" s="17"/>
      <c r="DY95" s="58"/>
      <c r="DZ95" s="50"/>
      <c r="EA95" s="50"/>
      <c r="EB95" s="50"/>
      <c r="EC95" s="50"/>
      <c r="ED95" s="50"/>
      <c r="EE95" s="50"/>
      <c r="EF95" s="59"/>
      <c r="EG95" s="60"/>
      <c r="EH95" s="17"/>
      <c r="EI95" s="17"/>
      <c r="EJ95" s="58"/>
      <c r="EK95" s="50"/>
      <c r="EL95" s="50"/>
      <c r="EM95" s="50"/>
      <c r="EN95" s="50"/>
      <c r="EO95" s="50"/>
      <c r="EP95" s="50"/>
      <c r="EQ95" s="59"/>
      <c r="ER95" s="60"/>
      <c r="ES95" s="17"/>
      <c r="ET95" s="17"/>
      <c r="EU95" s="58"/>
      <c r="EV95" s="50"/>
      <c r="EW95" s="50"/>
      <c r="EX95" s="50"/>
      <c r="EY95" s="50"/>
      <c r="EZ95" s="50"/>
      <c r="FA95" s="50"/>
      <c r="FB95" s="59"/>
      <c r="FC95" s="60"/>
      <c r="FD95" s="17"/>
      <c r="FE95" s="17"/>
      <c r="FF95" s="58"/>
      <c r="FG95" s="50"/>
      <c r="FH95" s="50"/>
      <c r="FI95" s="50"/>
      <c r="FJ95" s="50"/>
      <c r="FK95" s="50"/>
      <c r="FL95" s="50"/>
      <c r="FM95" s="59"/>
      <c r="FN95" s="60"/>
      <c r="FO95" s="17"/>
      <c r="FP95" s="17"/>
      <c r="FQ95" s="58"/>
      <c r="FR95" s="50"/>
      <c r="FS95" s="50"/>
      <c r="FT95" s="50"/>
      <c r="FU95" s="50"/>
      <c r="FV95" s="50"/>
      <c r="FW95" s="50"/>
      <c r="FX95" s="59"/>
      <c r="FY95" s="60"/>
      <c r="FZ95" s="17"/>
      <c r="GA95" s="17"/>
      <c r="GB95" s="58"/>
      <c r="GC95" s="50"/>
      <c r="GD95" s="50"/>
      <c r="GE95" s="50"/>
      <c r="GF95" s="50"/>
      <c r="GG95" s="50"/>
      <c r="GH95" s="50"/>
      <c r="GI95" s="59"/>
      <c r="GJ95" s="60"/>
      <c r="GK95" s="17"/>
      <c r="GL95" s="17"/>
      <c r="GM95" s="58"/>
      <c r="GN95" s="50"/>
      <c r="GO95" s="50"/>
      <c r="GP95" s="50"/>
      <c r="GQ95" s="50"/>
      <c r="GR95" s="50"/>
      <c r="GS95" s="50"/>
      <c r="GT95" s="59"/>
      <c r="GU95" s="60"/>
      <c r="GV95" s="17"/>
      <c r="GW95" s="17"/>
      <c r="GX95" s="58"/>
      <c r="GY95" s="50"/>
      <c r="GZ95" s="50"/>
      <c r="HA95" s="50"/>
      <c r="HB95" s="50"/>
      <c r="HC95" s="50"/>
      <c r="HD95" s="50"/>
      <c r="HE95" s="59"/>
      <c r="HF95" s="60"/>
      <c r="HG95" s="17"/>
      <c r="HH95" s="17"/>
      <c r="HI95" s="58"/>
      <c r="HJ95" s="50"/>
      <c r="HK95" s="50"/>
      <c r="HL95" s="50"/>
      <c r="HM95" s="50"/>
      <c r="HN95" s="50"/>
      <c r="HO95" s="50"/>
      <c r="HP95" s="59"/>
      <c r="HQ95" s="60"/>
      <c r="HR95" s="17"/>
      <c r="HS95" s="17"/>
      <c r="HT95" s="58"/>
      <c r="HU95" s="50"/>
      <c r="HV95" s="50"/>
      <c r="HW95" s="50"/>
      <c r="HX95" s="50"/>
      <c r="HY95" s="50"/>
      <c r="HZ95" s="50"/>
      <c r="IA95" s="59"/>
      <c r="IB95" s="60"/>
      <c r="IC95" s="17"/>
      <c r="ID95" s="17"/>
    </row>
    <row r="96" spans="1:238" x14ac:dyDescent="0.3">
      <c r="A96" s="65"/>
      <c r="B96" s="66"/>
      <c r="C96" s="67"/>
      <c r="D96" s="67"/>
      <c r="E96" s="67"/>
      <c r="F96" s="313"/>
      <c r="G96" s="67"/>
      <c r="H96" s="68"/>
      <c r="I96" s="58"/>
      <c r="J96" s="50"/>
      <c r="K96" s="50"/>
      <c r="L96" s="50"/>
      <c r="M96" s="50"/>
      <c r="N96" s="50"/>
      <c r="O96" s="59"/>
      <c r="P96" s="60"/>
      <c r="Q96" s="17"/>
      <c r="R96" s="17"/>
      <c r="S96" s="58"/>
      <c r="T96" s="50"/>
      <c r="U96" s="50"/>
      <c r="V96" s="50"/>
      <c r="W96" s="50"/>
      <c r="X96" s="50"/>
      <c r="Y96" s="50"/>
      <c r="Z96" s="59"/>
      <c r="AA96" s="60"/>
      <c r="AB96" s="17"/>
      <c r="AC96" s="17"/>
      <c r="AD96" s="58"/>
      <c r="AE96" s="50"/>
      <c r="AF96" s="50"/>
      <c r="AG96" s="50"/>
      <c r="AH96" s="50"/>
      <c r="AI96" s="50"/>
      <c r="AJ96" s="50"/>
      <c r="AK96" s="59"/>
      <c r="AL96" s="60"/>
      <c r="AM96" s="17"/>
      <c r="AN96" s="17"/>
      <c r="AO96" s="58"/>
      <c r="AP96" s="50"/>
      <c r="AQ96" s="50"/>
      <c r="AR96" s="50"/>
      <c r="AS96" s="50"/>
      <c r="AT96" s="50"/>
      <c r="AU96" s="50"/>
      <c r="AV96" s="59"/>
      <c r="AW96" s="60"/>
      <c r="AX96" s="17"/>
      <c r="AY96" s="17"/>
      <c r="AZ96" s="58"/>
      <c r="BA96" s="50"/>
      <c r="BB96" s="50"/>
      <c r="BC96" s="50"/>
      <c r="BD96" s="50"/>
      <c r="BE96" s="50"/>
      <c r="BF96" s="50"/>
      <c r="BG96" s="59"/>
      <c r="BH96" s="60"/>
      <c r="BI96" s="17"/>
      <c r="BJ96" s="17"/>
      <c r="BK96" s="58"/>
      <c r="BL96" s="50"/>
      <c r="BM96" s="50"/>
      <c r="BN96" s="50"/>
      <c r="BO96" s="50"/>
      <c r="BP96" s="50"/>
      <c r="BQ96" s="50"/>
      <c r="BR96" s="59"/>
      <c r="BS96" s="60"/>
      <c r="BT96" s="17"/>
      <c r="BU96" s="17"/>
      <c r="BV96" s="58"/>
      <c r="BW96" s="50"/>
      <c r="BX96" s="50"/>
      <c r="BY96" s="50"/>
      <c r="BZ96" s="50"/>
      <c r="CA96" s="50"/>
      <c r="CB96" s="50"/>
      <c r="CC96" s="59"/>
      <c r="CD96" s="60"/>
      <c r="CE96" s="17"/>
      <c r="CF96" s="17"/>
      <c r="CG96" s="58"/>
      <c r="CH96" s="50"/>
      <c r="CI96" s="50"/>
      <c r="CJ96" s="50"/>
      <c r="CK96" s="50"/>
      <c r="CL96" s="50"/>
      <c r="CM96" s="50"/>
      <c r="CN96" s="59"/>
      <c r="CO96" s="60"/>
      <c r="CP96" s="17"/>
      <c r="CQ96" s="17"/>
      <c r="CR96" s="58"/>
      <c r="CS96" s="50"/>
      <c r="CT96" s="50"/>
      <c r="CU96" s="50"/>
      <c r="CV96" s="50"/>
      <c r="CW96" s="50"/>
      <c r="CX96" s="50"/>
      <c r="CY96" s="59"/>
      <c r="CZ96" s="60"/>
      <c r="DA96" s="17"/>
      <c r="DB96" s="17"/>
      <c r="DC96" s="58"/>
      <c r="DD96" s="50"/>
      <c r="DE96" s="50"/>
      <c r="DF96" s="50"/>
      <c r="DG96" s="50"/>
      <c r="DH96" s="50"/>
      <c r="DI96" s="50"/>
      <c r="DJ96" s="59"/>
      <c r="DK96" s="60"/>
      <c r="DL96" s="17"/>
      <c r="DM96" s="17"/>
      <c r="DN96" s="58"/>
      <c r="DO96" s="50"/>
      <c r="DP96" s="50"/>
      <c r="DQ96" s="50"/>
      <c r="DR96" s="50"/>
      <c r="DS96" s="50"/>
      <c r="DT96" s="50"/>
      <c r="DU96" s="59"/>
      <c r="DV96" s="60"/>
      <c r="DW96" s="17"/>
      <c r="DX96" s="17"/>
      <c r="DY96" s="58"/>
      <c r="DZ96" s="50"/>
      <c r="EA96" s="50"/>
      <c r="EB96" s="50"/>
      <c r="EC96" s="50"/>
      <c r="ED96" s="50"/>
      <c r="EE96" s="50"/>
      <c r="EF96" s="59"/>
      <c r="EG96" s="60"/>
      <c r="EH96" s="17"/>
      <c r="EI96" s="17"/>
      <c r="EJ96" s="58"/>
      <c r="EK96" s="50"/>
      <c r="EL96" s="50"/>
      <c r="EM96" s="50"/>
      <c r="EN96" s="50"/>
      <c r="EO96" s="50"/>
      <c r="EP96" s="50"/>
      <c r="EQ96" s="59"/>
      <c r="ER96" s="60"/>
      <c r="ES96" s="17"/>
      <c r="ET96" s="17"/>
      <c r="EU96" s="58"/>
      <c r="EV96" s="50"/>
      <c r="EW96" s="50"/>
      <c r="EX96" s="50"/>
      <c r="EY96" s="50"/>
      <c r="EZ96" s="50"/>
      <c r="FA96" s="50"/>
      <c r="FB96" s="59"/>
      <c r="FC96" s="60"/>
      <c r="FD96" s="17"/>
      <c r="FE96" s="17"/>
      <c r="FF96" s="58"/>
      <c r="FG96" s="50"/>
      <c r="FH96" s="50"/>
      <c r="FI96" s="50"/>
      <c r="FJ96" s="50"/>
      <c r="FK96" s="50"/>
      <c r="FL96" s="50"/>
      <c r="FM96" s="59"/>
      <c r="FN96" s="60"/>
      <c r="FO96" s="17"/>
      <c r="FP96" s="17"/>
      <c r="FQ96" s="58"/>
      <c r="FR96" s="50"/>
      <c r="FS96" s="50"/>
      <c r="FT96" s="50"/>
      <c r="FU96" s="50"/>
      <c r="FV96" s="50"/>
      <c r="FW96" s="50"/>
      <c r="FX96" s="59"/>
      <c r="FY96" s="60"/>
      <c r="FZ96" s="17"/>
      <c r="GA96" s="17"/>
      <c r="GB96" s="58"/>
      <c r="GC96" s="50"/>
      <c r="GD96" s="50"/>
      <c r="GE96" s="50"/>
      <c r="GF96" s="50"/>
      <c r="GG96" s="50"/>
      <c r="GH96" s="50"/>
      <c r="GI96" s="59"/>
      <c r="GJ96" s="60"/>
      <c r="GK96" s="17"/>
      <c r="GL96" s="17"/>
      <c r="GM96" s="58"/>
      <c r="GN96" s="50"/>
      <c r="GO96" s="50"/>
      <c r="GP96" s="50"/>
      <c r="GQ96" s="50"/>
      <c r="GR96" s="50"/>
      <c r="GS96" s="50"/>
      <c r="GT96" s="59"/>
      <c r="GU96" s="60"/>
      <c r="GV96" s="17"/>
      <c r="GW96" s="17"/>
      <c r="GX96" s="58"/>
      <c r="GY96" s="50"/>
      <c r="GZ96" s="50"/>
      <c r="HA96" s="50"/>
      <c r="HB96" s="50"/>
      <c r="HC96" s="50"/>
      <c r="HD96" s="50"/>
      <c r="HE96" s="59"/>
      <c r="HF96" s="60"/>
      <c r="HG96" s="17"/>
      <c r="HH96" s="17"/>
      <c r="HI96" s="58"/>
      <c r="HJ96" s="50"/>
      <c r="HK96" s="50"/>
      <c r="HL96" s="50"/>
      <c r="HM96" s="50"/>
      <c r="HN96" s="50"/>
      <c r="HO96" s="50"/>
      <c r="HP96" s="59"/>
      <c r="HQ96" s="60"/>
      <c r="HR96" s="17"/>
      <c r="HS96" s="17"/>
      <c r="HT96" s="58"/>
      <c r="HU96" s="50"/>
      <c r="HV96" s="50"/>
      <c r="HW96" s="50"/>
      <c r="HX96" s="50"/>
      <c r="HY96" s="50"/>
      <c r="HZ96" s="50"/>
      <c r="IA96" s="59"/>
      <c r="IB96" s="60"/>
      <c r="IC96" s="17"/>
      <c r="ID96" s="17"/>
    </row>
    <row r="97" spans="1:238" x14ac:dyDescent="0.3">
      <c r="A97" s="65"/>
      <c r="B97" s="66"/>
      <c r="C97" s="67"/>
      <c r="D97" s="67"/>
      <c r="E97" s="67"/>
      <c r="F97" s="313"/>
      <c r="G97" s="67"/>
      <c r="H97" s="68"/>
      <c r="I97" s="58"/>
      <c r="J97" s="50"/>
      <c r="K97" s="50"/>
      <c r="L97" s="50"/>
      <c r="M97" s="50"/>
      <c r="N97" s="50"/>
      <c r="O97" s="59"/>
      <c r="P97" s="60"/>
      <c r="Q97" s="17"/>
      <c r="R97" s="17"/>
      <c r="S97" s="58"/>
      <c r="T97" s="50"/>
      <c r="U97" s="50"/>
      <c r="V97" s="50"/>
      <c r="W97" s="50"/>
      <c r="X97" s="50"/>
      <c r="Y97" s="50"/>
      <c r="Z97" s="59"/>
      <c r="AA97" s="60"/>
      <c r="AB97" s="17"/>
      <c r="AC97" s="17"/>
      <c r="AD97" s="58"/>
      <c r="AE97" s="50"/>
      <c r="AF97" s="50"/>
      <c r="AG97" s="50"/>
      <c r="AH97" s="50"/>
      <c r="AI97" s="50"/>
      <c r="AJ97" s="50"/>
      <c r="AK97" s="59"/>
      <c r="AL97" s="60"/>
      <c r="AM97" s="17"/>
      <c r="AN97" s="17"/>
      <c r="AO97" s="58"/>
      <c r="AP97" s="50"/>
      <c r="AQ97" s="50"/>
      <c r="AR97" s="50"/>
      <c r="AS97" s="50"/>
      <c r="AT97" s="50"/>
      <c r="AU97" s="50"/>
      <c r="AV97" s="59"/>
      <c r="AW97" s="60"/>
      <c r="AX97" s="17"/>
      <c r="AY97" s="17"/>
      <c r="AZ97" s="58"/>
      <c r="BA97" s="50"/>
      <c r="BB97" s="50"/>
      <c r="BC97" s="50"/>
      <c r="BD97" s="50"/>
      <c r="BE97" s="50"/>
      <c r="BF97" s="50"/>
      <c r="BG97" s="59"/>
      <c r="BH97" s="60"/>
      <c r="BI97" s="17"/>
      <c r="BJ97" s="17"/>
      <c r="BK97" s="58"/>
      <c r="BL97" s="50"/>
      <c r="BM97" s="50"/>
      <c r="BN97" s="50"/>
      <c r="BO97" s="50"/>
      <c r="BP97" s="50"/>
      <c r="BQ97" s="50"/>
      <c r="BR97" s="59"/>
      <c r="BS97" s="60"/>
      <c r="BT97" s="17"/>
      <c r="BU97" s="17"/>
      <c r="BV97" s="58"/>
      <c r="BW97" s="50"/>
      <c r="BX97" s="50"/>
      <c r="BY97" s="50"/>
      <c r="BZ97" s="50"/>
      <c r="CA97" s="50"/>
      <c r="CB97" s="50"/>
      <c r="CC97" s="59"/>
      <c r="CD97" s="60"/>
      <c r="CE97" s="17"/>
      <c r="CF97" s="17"/>
      <c r="CG97" s="58"/>
      <c r="CH97" s="50"/>
      <c r="CI97" s="50"/>
      <c r="CJ97" s="50"/>
      <c r="CK97" s="50"/>
      <c r="CL97" s="50"/>
      <c r="CM97" s="50"/>
      <c r="CN97" s="59"/>
      <c r="CO97" s="60"/>
      <c r="CP97" s="17"/>
      <c r="CQ97" s="17"/>
      <c r="CR97" s="58"/>
      <c r="CS97" s="50"/>
      <c r="CT97" s="50"/>
      <c r="CU97" s="50"/>
      <c r="CV97" s="50"/>
      <c r="CW97" s="50"/>
      <c r="CX97" s="50"/>
      <c r="CY97" s="59"/>
      <c r="CZ97" s="60"/>
      <c r="DA97" s="17"/>
      <c r="DB97" s="17"/>
      <c r="DC97" s="58"/>
      <c r="DD97" s="50"/>
      <c r="DE97" s="50"/>
      <c r="DF97" s="50"/>
      <c r="DG97" s="50"/>
      <c r="DH97" s="50"/>
      <c r="DI97" s="50"/>
      <c r="DJ97" s="59"/>
      <c r="DK97" s="60"/>
      <c r="DL97" s="17"/>
      <c r="DM97" s="17"/>
      <c r="DN97" s="58"/>
      <c r="DO97" s="50"/>
      <c r="DP97" s="50"/>
      <c r="DQ97" s="50"/>
      <c r="DR97" s="50"/>
      <c r="DS97" s="50"/>
      <c r="DT97" s="50"/>
      <c r="DU97" s="59"/>
      <c r="DV97" s="60"/>
      <c r="DW97" s="17"/>
      <c r="DX97" s="17"/>
      <c r="DY97" s="58"/>
      <c r="DZ97" s="50"/>
      <c r="EA97" s="50"/>
      <c r="EB97" s="50"/>
      <c r="EC97" s="50"/>
      <c r="ED97" s="50"/>
      <c r="EE97" s="50"/>
      <c r="EF97" s="59"/>
      <c r="EG97" s="60"/>
      <c r="EH97" s="17"/>
      <c r="EI97" s="17"/>
      <c r="EJ97" s="58"/>
      <c r="EK97" s="50"/>
      <c r="EL97" s="50"/>
      <c r="EM97" s="50"/>
      <c r="EN97" s="50"/>
      <c r="EO97" s="50"/>
      <c r="EP97" s="50"/>
      <c r="EQ97" s="59"/>
      <c r="ER97" s="60"/>
      <c r="ES97" s="17"/>
      <c r="ET97" s="17"/>
      <c r="EU97" s="58"/>
      <c r="EV97" s="50"/>
      <c r="EW97" s="50"/>
      <c r="EX97" s="50"/>
      <c r="EY97" s="50"/>
      <c r="EZ97" s="50"/>
      <c r="FA97" s="50"/>
      <c r="FB97" s="59"/>
      <c r="FC97" s="60"/>
      <c r="FD97" s="17"/>
      <c r="FE97" s="17"/>
      <c r="FF97" s="58"/>
      <c r="FG97" s="50"/>
      <c r="FH97" s="50"/>
      <c r="FI97" s="50"/>
      <c r="FJ97" s="50"/>
      <c r="FK97" s="50"/>
      <c r="FL97" s="50"/>
      <c r="FM97" s="59"/>
      <c r="FN97" s="60"/>
      <c r="FO97" s="17"/>
      <c r="FP97" s="17"/>
      <c r="FQ97" s="58"/>
      <c r="FR97" s="50"/>
      <c r="FS97" s="50"/>
      <c r="FT97" s="50"/>
      <c r="FU97" s="50"/>
      <c r="FV97" s="50"/>
      <c r="FW97" s="50"/>
      <c r="FX97" s="59"/>
      <c r="FY97" s="60"/>
      <c r="FZ97" s="17"/>
      <c r="GA97" s="17"/>
      <c r="GB97" s="58"/>
      <c r="GC97" s="50"/>
      <c r="GD97" s="50"/>
      <c r="GE97" s="50"/>
      <c r="GF97" s="50"/>
      <c r="GG97" s="50"/>
      <c r="GH97" s="50"/>
      <c r="GI97" s="59"/>
      <c r="GJ97" s="60"/>
      <c r="GK97" s="17"/>
      <c r="GL97" s="17"/>
      <c r="GM97" s="58"/>
      <c r="GN97" s="50"/>
      <c r="GO97" s="50"/>
      <c r="GP97" s="50"/>
      <c r="GQ97" s="50"/>
      <c r="GR97" s="50"/>
      <c r="GS97" s="50"/>
      <c r="GT97" s="59"/>
      <c r="GU97" s="60"/>
      <c r="GV97" s="17"/>
      <c r="GW97" s="17"/>
      <c r="GX97" s="58"/>
      <c r="GY97" s="50"/>
      <c r="GZ97" s="50"/>
      <c r="HA97" s="50"/>
      <c r="HB97" s="50"/>
      <c r="HC97" s="50"/>
      <c r="HD97" s="50"/>
      <c r="HE97" s="59"/>
      <c r="HF97" s="60"/>
      <c r="HG97" s="17"/>
      <c r="HH97" s="17"/>
      <c r="HI97" s="58"/>
      <c r="HJ97" s="50"/>
      <c r="HK97" s="50"/>
      <c r="HL97" s="50"/>
      <c r="HM97" s="50"/>
      <c r="HN97" s="50"/>
      <c r="HO97" s="50"/>
      <c r="HP97" s="59"/>
      <c r="HQ97" s="60"/>
      <c r="HR97" s="17"/>
      <c r="HS97" s="17"/>
      <c r="HT97" s="58"/>
      <c r="HU97" s="50"/>
      <c r="HV97" s="50"/>
      <c r="HW97" s="50"/>
      <c r="HX97" s="50"/>
      <c r="HY97" s="50"/>
      <c r="HZ97" s="50"/>
      <c r="IA97" s="59"/>
      <c r="IB97" s="60"/>
      <c r="IC97" s="17"/>
      <c r="ID97" s="17"/>
    </row>
    <row r="98" spans="1:238" x14ac:dyDescent="0.3">
      <c r="A98" s="65"/>
      <c r="B98" s="66"/>
      <c r="C98" s="67"/>
      <c r="D98" s="67"/>
      <c r="E98" s="67"/>
      <c r="F98" s="313"/>
      <c r="G98" s="67"/>
      <c r="H98" s="68"/>
      <c r="I98" s="58"/>
      <c r="J98" s="50"/>
      <c r="K98" s="50"/>
      <c r="L98" s="50"/>
      <c r="M98" s="50"/>
      <c r="N98" s="50"/>
      <c r="O98" s="59"/>
      <c r="P98" s="60"/>
      <c r="Q98" s="17"/>
      <c r="R98" s="17"/>
      <c r="S98" s="58"/>
      <c r="T98" s="50"/>
      <c r="U98" s="50"/>
      <c r="V98" s="50"/>
      <c r="W98" s="50"/>
      <c r="X98" s="50"/>
      <c r="Y98" s="50"/>
      <c r="Z98" s="59"/>
      <c r="AA98" s="60"/>
      <c r="AB98" s="17"/>
      <c r="AC98" s="17"/>
      <c r="AD98" s="58"/>
      <c r="AE98" s="50"/>
      <c r="AF98" s="50"/>
      <c r="AG98" s="50"/>
      <c r="AH98" s="50"/>
      <c r="AI98" s="50"/>
      <c r="AJ98" s="50"/>
      <c r="AK98" s="59"/>
      <c r="AL98" s="60"/>
      <c r="AM98" s="17"/>
      <c r="AN98" s="17"/>
      <c r="AO98" s="58"/>
      <c r="AP98" s="50"/>
      <c r="AQ98" s="50"/>
      <c r="AR98" s="50"/>
      <c r="AS98" s="50"/>
      <c r="AT98" s="50"/>
      <c r="AU98" s="50"/>
      <c r="AV98" s="59"/>
      <c r="AW98" s="60"/>
      <c r="AX98" s="17"/>
      <c r="AY98" s="17"/>
      <c r="AZ98" s="58"/>
      <c r="BA98" s="50"/>
      <c r="BB98" s="50"/>
      <c r="BC98" s="50"/>
      <c r="BD98" s="50"/>
      <c r="BE98" s="50"/>
      <c r="BF98" s="50"/>
      <c r="BG98" s="59"/>
      <c r="BH98" s="60"/>
      <c r="BI98" s="17"/>
      <c r="BJ98" s="17"/>
      <c r="BK98" s="58"/>
      <c r="BL98" s="50"/>
      <c r="BM98" s="50"/>
      <c r="BN98" s="50"/>
      <c r="BO98" s="50"/>
      <c r="BP98" s="50"/>
      <c r="BQ98" s="50"/>
      <c r="BR98" s="59"/>
      <c r="BS98" s="60"/>
      <c r="BT98" s="17"/>
      <c r="BU98" s="17"/>
      <c r="BV98" s="58"/>
      <c r="BW98" s="50"/>
      <c r="BX98" s="50"/>
      <c r="BY98" s="50"/>
      <c r="BZ98" s="50"/>
      <c r="CA98" s="50"/>
      <c r="CB98" s="50"/>
      <c r="CC98" s="59"/>
      <c r="CD98" s="60"/>
      <c r="CE98" s="17"/>
      <c r="CF98" s="17"/>
      <c r="CG98" s="58"/>
      <c r="CH98" s="50"/>
      <c r="CI98" s="50"/>
      <c r="CJ98" s="50"/>
      <c r="CK98" s="50"/>
      <c r="CL98" s="50"/>
      <c r="CM98" s="50"/>
      <c r="CN98" s="59"/>
      <c r="CO98" s="60"/>
      <c r="CP98" s="17"/>
      <c r="CQ98" s="17"/>
      <c r="CR98" s="58"/>
      <c r="CS98" s="50"/>
      <c r="CT98" s="50"/>
      <c r="CU98" s="50"/>
      <c r="CV98" s="50"/>
      <c r="CW98" s="50"/>
      <c r="CX98" s="50"/>
      <c r="CY98" s="59"/>
      <c r="CZ98" s="60"/>
      <c r="DA98" s="17"/>
      <c r="DB98" s="17"/>
      <c r="DC98" s="58"/>
      <c r="DD98" s="50"/>
      <c r="DE98" s="50"/>
      <c r="DF98" s="50"/>
      <c r="DG98" s="50"/>
      <c r="DH98" s="50"/>
      <c r="DI98" s="50"/>
      <c r="DJ98" s="59"/>
      <c r="DK98" s="60"/>
      <c r="DL98" s="17"/>
      <c r="DM98" s="17"/>
      <c r="DN98" s="58"/>
      <c r="DO98" s="50"/>
      <c r="DP98" s="50"/>
      <c r="DQ98" s="50"/>
      <c r="DR98" s="50"/>
      <c r="DS98" s="50"/>
      <c r="DT98" s="50"/>
      <c r="DU98" s="59"/>
      <c r="DV98" s="60"/>
      <c r="DW98" s="17"/>
      <c r="DX98" s="17"/>
      <c r="DY98" s="58"/>
      <c r="DZ98" s="50"/>
      <c r="EA98" s="50"/>
      <c r="EB98" s="50"/>
      <c r="EC98" s="50"/>
      <c r="ED98" s="50"/>
      <c r="EE98" s="50"/>
      <c r="EF98" s="59"/>
      <c r="EG98" s="60"/>
      <c r="EH98" s="17"/>
      <c r="EI98" s="17"/>
      <c r="EJ98" s="58"/>
      <c r="EK98" s="50"/>
      <c r="EL98" s="50"/>
      <c r="EM98" s="50"/>
      <c r="EN98" s="50"/>
      <c r="EO98" s="50"/>
      <c r="EP98" s="50"/>
      <c r="EQ98" s="59"/>
      <c r="ER98" s="60"/>
      <c r="ES98" s="17"/>
      <c r="ET98" s="17"/>
      <c r="EU98" s="58"/>
      <c r="EV98" s="50"/>
      <c r="EW98" s="50"/>
      <c r="EX98" s="50"/>
      <c r="EY98" s="50"/>
      <c r="EZ98" s="50"/>
      <c r="FA98" s="50"/>
      <c r="FB98" s="59"/>
      <c r="FC98" s="60"/>
      <c r="FD98" s="17"/>
      <c r="FE98" s="17"/>
      <c r="FF98" s="58"/>
      <c r="FG98" s="50"/>
      <c r="FH98" s="50"/>
      <c r="FI98" s="50"/>
      <c r="FJ98" s="50"/>
      <c r="FK98" s="50"/>
      <c r="FL98" s="50"/>
      <c r="FM98" s="59"/>
      <c r="FN98" s="60"/>
      <c r="FO98" s="17"/>
      <c r="FP98" s="17"/>
      <c r="FQ98" s="58"/>
      <c r="FR98" s="50"/>
      <c r="FS98" s="50"/>
      <c r="FT98" s="50"/>
      <c r="FU98" s="50"/>
      <c r="FV98" s="50"/>
      <c r="FW98" s="50"/>
      <c r="FX98" s="59"/>
      <c r="FY98" s="60"/>
      <c r="FZ98" s="17"/>
      <c r="GA98" s="17"/>
      <c r="GB98" s="58"/>
      <c r="GC98" s="50"/>
      <c r="GD98" s="50"/>
      <c r="GE98" s="50"/>
      <c r="GF98" s="50"/>
      <c r="GG98" s="50"/>
      <c r="GH98" s="50"/>
      <c r="GI98" s="59"/>
      <c r="GJ98" s="60"/>
      <c r="GK98" s="17"/>
      <c r="GL98" s="17"/>
      <c r="GM98" s="58"/>
      <c r="GN98" s="50"/>
      <c r="GO98" s="50"/>
      <c r="GP98" s="50"/>
      <c r="GQ98" s="50"/>
      <c r="GR98" s="50"/>
      <c r="GS98" s="50"/>
      <c r="GT98" s="59"/>
      <c r="GU98" s="60"/>
      <c r="GV98" s="17"/>
      <c r="GW98" s="17"/>
      <c r="GX98" s="58"/>
      <c r="GY98" s="50"/>
      <c r="GZ98" s="50"/>
      <c r="HA98" s="50"/>
      <c r="HB98" s="50"/>
      <c r="HC98" s="50"/>
      <c r="HD98" s="50"/>
      <c r="HE98" s="59"/>
      <c r="HF98" s="60"/>
      <c r="HG98" s="17"/>
      <c r="HH98" s="17"/>
      <c r="HI98" s="58"/>
      <c r="HJ98" s="50"/>
      <c r="HK98" s="50"/>
      <c r="HL98" s="50"/>
      <c r="HM98" s="50"/>
      <c r="HN98" s="50"/>
      <c r="HO98" s="50"/>
      <c r="HP98" s="59"/>
      <c r="HQ98" s="60"/>
      <c r="HR98" s="17"/>
      <c r="HS98" s="17"/>
      <c r="HT98" s="58"/>
      <c r="HU98" s="50"/>
      <c r="HV98" s="50"/>
      <c r="HW98" s="50"/>
      <c r="HX98" s="50"/>
      <c r="HY98" s="50"/>
      <c r="HZ98" s="50"/>
      <c r="IA98" s="59"/>
      <c r="IB98" s="60"/>
      <c r="IC98" s="17"/>
      <c r="ID98" s="17"/>
    </row>
    <row r="99" spans="1:238" x14ac:dyDescent="0.3">
      <c r="A99" s="65"/>
      <c r="B99" s="66"/>
      <c r="C99" s="67"/>
      <c r="D99" s="67"/>
      <c r="E99" s="67"/>
      <c r="F99" s="313"/>
      <c r="G99" s="67"/>
      <c r="H99" s="68"/>
      <c r="I99" s="58"/>
      <c r="J99" s="50"/>
      <c r="K99" s="50"/>
      <c r="L99" s="50"/>
      <c r="M99" s="50"/>
      <c r="N99" s="50"/>
      <c r="O99" s="59"/>
      <c r="P99" s="60"/>
      <c r="Q99" s="17"/>
      <c r="R99" s="17"/>
      <c r="S99" s="58"/>
      <c r="T99" s="50"/>
      <c r="U99" s="50"/>
      <c r="V99" s="50"/>
      <c r="W99" s="50"/>
      <c r="X99" s="50"/>
      <c r="Y99" s="50"/>
      <c r="Z99" s="59"/>
      <c r="AA99" s="60"/>
      <c r="AB99" s="17"/>
      <c r="AC99" s="17"/>
      <c r="AD99" s="58"/>
      <c r="AE99" s="50"/>
      <c r="AF99" s="50"/>
      <c r="AG99" s="50"/>
      <c r="AH99" s="50"/>
      <c r="AI99" s="50"/>
      <c r="AJ99" s="50"/>
      <c r="AK99" s="59"/>
      <c r="AL99" s="60"/>
      <c r="AM99" s="17"/>
      <c r="AN99" s="17"/>
      <c r="AO99" s="58"/>
      <c r="AP99" s="50"/>
      <c r="AQ99" s="50"/>
      <c r="AR99" s="50"/>
      <c r="AS99" s="50"/>
      <c r="AT99" s="50"/>
      <c r="AU99" s="50"/>
      <c r="AV99" s="59"/>
      <c r="AW99" s="60"/>
      <c r="AX99" s="17"/>
      <c r="AY99" s="17"/>
      <c r="AZ99" s="58"/>
      <c r="BA99" s="50"/>
      <c r="BB99" s="50"/>
      <c r="BC99" s="50"/>
      <c r="BD99" s="50"/>
      <c r="BE99" s="50"/>
      <c r="BF99" s="50"/>
      <c r="BG99" s="59"/>
      <c r="BH99" s="60"/>
      <c r="BI99" s="17"/>
      <c r="BJ99" s="17"/>
      <c r="BK99" s="58"/>
      <c r="BL99" s="50"/>
      <c r="BM99" s="50"/>
      <c r="BN99" s="50"/>
      <c r="BO99" s="50"/>
      <c r="BP99" s="50"/>
      <c r="BQ99" s="50"/>
      <c r="BR99" s="59"/>
      <c r="BS99" s="60"/>
      <c r="BT99" s="17"/>
      <c r="BU99" s="17"/>
      <c r="BV99" s="58"/>
      <c r="BW99" s="50"/>
      <c r="BX99" s="50"/>
      <c r="BY99" s="50"/>
      <c r="BZ99" s="50"/>
      <c r="CA99" s="50"/>
      <c r="CB99" s="50"/>
      <c r="CC99" s="59"/>
      <c r="CD99" s="60"/>
      <c r="CE99" s="17"/>
      <c r="CF99" s="17"/>
      <c r="CG99" s="58"/>
      <c r="CH99" s="50"/>
      <c r="CI99" s="50"/>
      <c r="CJ99" s="50"/>
      <c r="CK99" s="50"/>
      <c r="CL99" s="50"/>
      <c r="CM99" s="50"/>
      <c r="CN99" s="59"/>
      <c r="CO99" s="60"/>
      <c r="CP99" s="17"/>
      <c r="CQ99" s="17"/>
      <c r="CR99" s="58"/>
      <c r="CS99" s="50"/>
      <c r="CT99" s="50"/>
      <c r="CU99" s="50"/>
      <c r="CV99" s="50"/>
      <c r="CW99" s="50"/>
      <c r="CX99" s="50"/>
      <c r="CY99" s="59"/>
      <c r="CZ99" s="60"/>
      <c r="DA99" s="17"/>
      <c r="DB99" s="17"/>
      <c r="DC99" s="58"/>
      <c r="DD99" s="50"/>
      <c r="DE99" s="50"/>
      <c r="DF99" s="50"/>
      <c r="DG99" s="50"/>
      <c r="DH99" s="50"/>
      <c r="DI99" s="50"/>
      <c r="DJ99" s="59"/>
      <c r="DK99" s="60"/>
      <c r="DL99" s="17"/>
      <c r="DM99" s="17"/>
      <c r="DN99" s="58"/>
      <c r="DO99" s="50"/>
      <c r="DP99" s="50"/>
      <c r="DQ99" s="50"/>
      <c r="DR99" s="50"/>
      <c r="DS99" s="50"/>
      <c r="DT99" s="50"/>
      <c r="DU99" s="59"/>
      <c r="DV99" s="60"/>
      <c r="DW99" s="17"/>
      <c r="DX99" s="17"/>
      <c r="DY99" s="58"/>
      <c r="DZ99" s="50"/>
      <c r="EA99" s="50"/>
      <c r="EB99" s="50"/>
      <c r="EC99" s="50"/>
      <c r="ED99" s="50"/>
      <c r="EE99" s="50"/>
      <c r="EF99" s="59"/>
      <c r="EG99" s="60"/>
      <c r="EH99" s="17"/>
      <c r="EI99" s="17"/>
      <c r="EJ99" s="58"/>
      <c r="EK99" s="50"/>
      <c r="EL99" s="50"/>
      <c r="EM99" s="50"/>
      <c r="EN99" s="50"/>
      <c r="EO99" s="50"/>
      <c r="EP99" s="50"/>
      <c r="EQ99" s="59"/>
      <c r="ER99" s="60"/>
      <c r="ES99" s="17"/>
      <c r="ET99" s="17"/>
      <c r="EU99" s="58"/>
      <c r="EV99" s="50"/>
      <c r="EW99" s="50"/>
      <c r="EX99" s="50"/>
      <c r="EY99" s="50"/>
      <c r="EZ99" s="50"/>
      <c r="FA99" s="50"/>
      <c r="FB99" s="59"/>
      <c r="FC99" s="60"/>
      <c r="FD99" s="17"/>
      <c r="FE99" s="17"/>
      <c r="FF99" s="58"/>
      <c r="FG99" s="50"/>
      <c r="FH99" s="50"/>
      <c r="FI99" s="50"/>
      <c r="FJ99" s="50"/>
      <c r="FK99" s="50"/>
      <c r="FL99" s="50"/>
      <c r="FM99" s="59"/>
      <c r="FN99" s="60"/>
      <c r="FO99" s="17"/>
      <c r="FP99" s="17"/>
      <c r="FQ99" s="58"/>
      <c r="FR99" s="50"/>
      <c r="FS99" s="50"/>
      <c r="FT99" s="50"/>
      <c r="FU99" s="50"/>
      <c r="FV99" s="50"/>
      <c r="FW99" s="50"/>
      <c r="FX99" s="59"/>
      <c r="FY99" s="60"/>
      <c r="FZ99" s="17"/>
      <c r="GA99" s="17"/>
      <c r="GB99" s="58"/>
      <c r="GC99" s="50"/>
      <c r="GD99" s="50"/>
      <c r="GE99" s="50"/>
      <c r="GF99" s="50"/>
      <c r="GG99" s="50"/>
      <c r="GH99" s="50"/>
      <c r="GI99" s="59"/>
      <c r="GJ99" s="60"/>
      <c r="GK99" s="17"/>
      <c r="GL99" s="17"/>
      <c r="GM99" s="58"/>
      <c r="GN99" s="50"/>
      <c r="GO99" s="50"/>
      <c r="GP99" s="50"/>
      <c r="GQ99" s="50"/>
      <c r="GR99" s="50"/>
      <c r="GS99" s="50"/>
      <c r="GT99" s="59"/>
      <c r="GU99" s="60"/>
      <c r="GV99" s="17"/>
      <c r="GW99" s="17"/>
      <c r="GX99" s="58"/>
      <c r="GY99" s="50"/>
      <c r="GZ99" s="50"/>
      <c r="HA99" s="50"/>
      <c r="HB99" s="50"/>
      <c r="HC99" s="50"/>
      <c r="HD99" s="50"/>
      <c r="HE99" s="59"/>
      <c r="HF99" s="60"/>
      <c r="HG99" s="17"/>
      <c r="HH99" s="17"/>
      <c r="HI99" s="58"/>
      <c r="HJ99" s="50"/>
      <c r="HK99" s="50"/>
      <c r="HL99" s="50"/>
      <c r="HM99" s="50"/>
      <c r="HN99" s="50"/>
      <c r="HO99" s="50"/>
      <c r="HP99" s="59"/>
      <c r="HQ99" s="60"/>
      <c r="HR99" s="17"/>
      <c r="HS99" s="17"/>
      <c r="HT99" s="58"/>
      <c r="HU99" s="50"/>
      <c r="HV99" s="50"/>
      <c r="HW99" s="50"/>
      <c r="HX99" s="50"/>
      <c r="HY99" s="50"/>
      <c r="HZ99" s="50"/>
      <c r="IA99" s="59"/>
      <c r="IB99" s="60"/>
      <c r="IC99" s="17"/>
      <c r="ID99" s="17"/>
    </row>
    <row r="100" spans="1:238" x14ac:dyDescent="0.3">
      <c r="A100" s="65"/>
      <c r="B100" s="66"/>
      <c r="C100" s="67"/>
      <c r="D100" s="67"/>
      <c r="E100" s="67"/>
      <c r="F100" s="313"/>
      <c r="G100" s="67"/>
      <c r="H100" s="68"/>
      <c r="O100" s="59"/>
      <c r="P100" s="60"/>
      <c r="Q100" s="17"/>
      <c r="R100" s="17"/>
      <c r="S100" s="58"/>
      <c r="T100" s="50"/>
      <c r="U100" s="50"/>
      <c r="V100" s="50"/>
      <c r="W100" s="50"/>
      <c r="X100" s="50"/>
      <c r="Y100" s="50"/>
      <c r="Z100" s="59"/>
      <c r="AA100" s="60"/>
      <c r="AB100" s="17"/>
      <c r="AC100" s="17"/>
      <c r="AD100" s="58"/>
      <c r="AE100" s="50"/>
      <c r="AF100" s="50"/>
      <c r="AG100" s="50"/>
      <c r="AH100" s="50"/>
      <c r="AI100" s="50"/>
      <c r="AJ100" s="50"/>
      <c r="AK100" s="59"/>
      <c r="AL100" s="60"/>
      <c r="AM100" s="17"/>
      <c r="AN100" s="17"/>
      <c r="AO100" s="58"/>
      <c r="AP100" s="50"/>
      <c r="AQ100" s="50"/>
      <c r="AR100" s="50"/>
      <c r="AS100" s="50"/>
      <c r="AT100" s="50"/>
      <c r="AU100" s="50"/>
      <c r="AV100" s="59"/>
      <c r="AW100" s="60"/>
      <c r="AX100" s="17"/>
      <c r="AY100" s="17"/>
      <c r="AZ100" s="58"/>
      <c r="BA100" s="50"/>
      <c r="BB100" s="50"/>
      <c r="BC100" s="50"/>
      <c r="BD100" s="50"/>
      <c r="BE100" s="50"/>
      <c r="BF100" s="50"/>
      <c r="BG100" s="59"/>
      <c r="BH100" s="60"/>
      <c r="BI100" s="17"/>
      <c r="BJ100" s="17"/>
      <c r="BK100" s="58"/>
      <c r="BL100" s="50"/>
      <c r="BM100" s="50"/>
      <c r="BN100" s="50"/>
      <c r="BO100" s="50"/>
      <c r="BP100" s="50"/>
      <c r="BQ100" s="50"/>
      <c r="BR100" s="59"/>
      <c r="BS100" s="60"/>
      <c r="BT100" s="17"/>
      <c r="BU100" s="17"/>
      <c r="BV100" s="58"/>
      <c r="BW100" s="50"/>
      <c r="BX100" s="50"/>
      <c r="BY100" s="50"/>
      <c r="BZ100" s="50"/>
      <c r="CA100" s="50"/>
      <c r="CB100" s="50"/>
      <c r="CC100" s="59"/>
      <c r="CD100" s="60"/>
      <c r="CE100" s="17"/>
      <c r="CF100" s="17"/>
      <c r="CG100" s="58"/>
      <c r="CH100" s="50"/>
      <c r="CI100" s="50"/>
      <c r="CJ100" s="50"/>
      <c r="CK100" s="50"/>
      <c r="CL100" s="50"/>
      <c r="CM100" s="50"/>
      <c r="CN100" s="59"/>
      <c r="CO100" s="60"/>
      <c r="CP100" s="17"/>
      <c r="CQ100" s="17"/>
      <c r="CR100" s="58"/>
      <c r="CS100" s="50"/>
      <c r="CT100" s="50"/>
      <c r="CU100" s="50"/>
      <c r="CV100" s="50"/>
      <c r="CW100" s="50"/>
      <c r="CX100" s="50"/>
      <c r="CY100" s="59"/>
      <c r="CZ100" s="60"/>
      <c r="DA100" s="17"/>
      <c r="DB100" s="17"/>
      <c r="DC100" s="58"/>
      <c r="DD100" s="50"/>
      <c r="DE100" s="50"/>
      <c r="DF100" s="50"/>
      <c r="DG100" s="50"/>
      <c r="DH100" s="50"/>
      <c r="DI100" s="50"/>
      <c r="DJ100" s="59"/>
      <c r="DK100" s="60"/>
      <c r="DL100" s="17"/>
      <c r="DM100" s="17"/>
      <c r="DN100" s="58"/>
      <c r="DO100" s="50"/>
      <c r="DP100" s="50"/>
      <c r="DQ100" s="50"/>
      <c r="DR100" s="50"/>
      <c r="DS100" s="50"/>
      <c r="DT100" s="50"/>
      <c r="DU100" s="59"/>
      <c r="DV100" s="60"/>
      <c r="DW100" s="17"/>
      <c r="DX100" s="17"/>
      <c r="DY100" s="58"/>
      <c r="DZ100" s="50"/>
      <c r="EA100" s="50"/>
      <c r="EB100" s="50"/>
      <c r="EC100" s="50"/>
      <c r="ED100" s="50"/>
      <c r="EE100" s="50"/>
      <c r="EF100" s="59"/>
      <c r="EG100" s="60"/>
      <c r="EH100" s="17"/>
      <c r="EI100" s="17"/>
      <c r="EJ100" s="58"/>
      <c r="EK100" s="50"/>
      <c r="EL100" s="50"/>
      <c r="EM100" s="50"/>
      <c r="EN100" s="50"/>
      <c r="EO100" s="50"/>
      <c r="EP100" s="50"/>
      <c r="EQ100" s="59"/>
      <c r="ER100" s="60"/>
      <c r="ES100" s="17"/>
      <c r="ET100" s="17"/>
      <c r="EU100" s="58"/>
      <c r="EV100" s="50"/>
      <c r="EW100" s="50"/>
      <c r="EX100" s="50"/>
      <c r="EY100" s="50"/>
      <c r="EZ100" s="50"/>
      <c r="FA100" s="50"/>
      <c r="FB100" s="59"/>
      <c r="FC100" s="60"/>
      <c r="FD100" s="17"/>
      <c r="FE100" s="17"/>
      <c r="FF100" s="58"/>
      <c r="FG100" s="50"/>
      <c r="FH100" s="50"/>
      <c r="FI100" s="50"/>
      <c r="FJ100" s="50"/>
      <c r="FK100" s="50"/>
      <c r="FL100" s="50"/>
      <c r="FM100" s="59"/>
      <c r="FN100" s="60"/>
      <c r="FO100" s="17"/>
      <c r="FP100" s="17"/>
      <c r="FQ100" s="58"/>
      <c r="FR100" s="50"/>
      <c r="FS100" s="50"/>
      <c r="FT100" s="50"/>
      <c r="FU100" s="50"/>
      <c r="FV100" s="50"/>
      <c r="FW100" s="50"/>
      <c r="FX100" s="59"/>
      <c r="FY100" s="60"/>
      <c r="FZ100" s="17"/>
      <c r="GA100" s="17"/>
      <c r="GB100" s="58"/>
      <c r="GC100" s="50"/>
      <c r="GD100" s="50"/>
      <c r="GE100" s="50"/>
      <c r="GF100" s="50"/>
      <c r="GG100" s="50"/>
      <c r="GH100" s="50"/>
      <c r="GI100" s="59"/>
      <c r="GJ100" s="60"/>
      <c r="GK100" s="17"/>
      <c r="GL100" s="17"/>
      <c r="GM100" s="58"/>
      <c r="GN100" s="50"/>
      <c r="GO100" s="50"/>
      <c r="GP100" s="50"/>
      <c r="GQ100" s="50"/>
      <c r="GR100" s="50"/>
      <c r="GS100" s="50"/>
      <c r="GT100" s="59"/>
      <c r="GU100" s="60"/>
      <c r="GV100" s="17"/>
      <c r="GW100" s="17"/>
      <c r="GX100" s="58"/>
      <c r="GY100" s="50"/>
      <c r="GZ100" s="50"/>
      <c r="HA100" s="50"/>
      <c r="HB100" s="50"/>
      <c r="HC100" s="50"/>
      <c r="HD100" s="50"/>
      <c r="HE100" s="59"/>
      <c r="HF100" s="60"/>
      <c r="HG100" s="17"/>
      <c r="HH100" s="17"/>
      <c r="HI100" s="58"/>
      <c r="HJ100" s="50"/>
      <c r="HK100" s="50"/>
      <c r="HL100" s="50"/>
      <c r="HM100" s="50"/>
      <c r="HN100" s="50"/>
      <c r="HO100" s="50"/>
      <c r="HP100" s="59"/>
      <c r="HQ100" s="60"/>
      <c r="HR100" s="17"/>
      <c r="HS100" s="17"/>
      <c r="HT100" s="58"/>
      <c r="HU100" s="50"/>
      <c r="HV100" s="50"/>
      <c r="HW100" s="50"/>
      <c r="HX100" s="50"/>
      <c r="HY100" s="50"/>
      <c r="HZ100" s="50"/>
      <c r="IA100" s="59"/>
      <c r="IB100" s="60"/>
      <c r="IC100" s="17"/>
      <c r="ID100" s="17"/>
    </row>
    <row r="101" spans="1:238" x14ac:dyDescent="0.3">
      <c r="A101" s="65"/>
      <c r="B101" s="66"/>
      <c r="C101" s="67"/>
      <c r="D101" s="67"/>
      <c r="E101" s="67"/>
      <c r="F101" s="313"/>
      <c r="G101" s="67"/>
      <c r="H101" s="68"/>
      <c r="O101" s="59"/>
      <c r="P101" s="60"/>
      <c r="Q101" s="17"/>
      <c r="R101" s="17"/>
      <c r="S101" s="58"/>
      <c r="T101" s="50"/>
      <c r="U101" s="50"/>
      <c r="V101" s="50"/>
      <c r="W101" s="50"/>
      <c r="X101" s="50"/>
      <c r="Y101" s="50"/>
      <c r="Z101" s="59"/>
      <c r="AA101" s="60"/>
      <c r="AB101" s="17"/>
      <c r="AC101" s="17"/>
      <c r="AD101" s="58"/>
      <c r="AE101" s="50"/>
      <c r="AF101" s="50"/>
      <c r="AG101" s="50"/>
      <c r="AH101" s="50"/>
      <c r="AI101" s="50"/>
      <c r="AJ101" s="50"/>
      <c r="AK101" s="59"/>
      <c r="AL101" s="60"/>
      <c r="AM101" s="17"/>
      <c r="AN101" s="17"/>
      <c r="AO101" s="58"/>
      <c r="AP101" s="50"/>
      <c r="AQ101" s="50"/>
      <c r="AR101" s="50"/>
      <c r="AS101" s="50"/>
      <c r="AT101" s="50"/>
      <c r="AU101" s="50"/>
      <c r="AV101" s="59"/>
      <c r="AW101" s="60"/>
      <c r="AX101" s="17"/>
      <c r="AY101" s="17"/>
      <c r="AZ101" s="58"/>
      <c r="BA101" s="50"/>
      <c r="BB101" s="50"/>
      <c r="BC101" s="50"/>
      <c r="BD101" s="50"/>
      <c r="BE101" s="50"/>
      <c r="BF101" s="50"/>
      <c r="BG101" s="59"/>
      <c r="BH101" s="60"/>
      <c r="BI101" s="17"/>
      <c r="BJ101" s="17"/>
      <c r="BK101" s="58"/>
      <c r="BL101" s="50"/>
      <c r="BM101" s="50"/>
      <c r="BN101" s="50"/>
      <c r="BO101" s="50"/>
      <c r="BP101" s="50"/>
      <c r="BQ101" s="50"/>
      <c r="BR101" s="59"/>
      <c r="BS101" s="60"/>
      <c r="BT101" s="17"/>
      <c r="BU101" s="17"/>
      <c r="BV101" s="58"/>
      <c r="BW101" s="50"/>
      <c r="BX101" s="50"/>
      <c r="BY101" s="50"/>
      <c r="BZ101" s="50"/>
      <c r="CA101" s="50"/>
      <c r="CB101" s="50"/>
      <c r="CC101" s="59"/>
      <c r="CD101" s="60"/>
      <c r="CE101" s="17"/>
      <c r="CF101" s="17"/>
      <c r="CG101" s="58"/>
      <c r="CH101" s="50"/>
      <c r="CI101" s="50"/>
      <c r="CJ101" s="50"/>
      <c r="CK101" s="50"/>
      <c r="CL101" s="50"/>
      <c r="CM101" s="50"/>
      <c r="CN101" s="59"/>
      <c r="CO101" s="60"/>
      <c r="CP101" s="17"/>
      <c r="CQ101" s="17"/>
      <c r="CR101" s="58"/>
      <c r="CS101" s="50"/>
      <c r="CT101" s="50"/>
      <c r="CU101" s="50"/>
      <c r="CV101" s="50"/>
      <c r="CW101" s="50"/>
      <c r="CX101" s="50"/>
      <c r="CY101" s="59"/>
      <c r="CZ101" s="60"/>
      <c r="DA101" s="17"/>
      <c r="DB101" s="17"/>
      <c r="DC101" s="58"/>
      <c r="DD101" s="50"/>
      <c r="DE101" s="50"/>
      <c r="DF101" s="50"/>
      <c r="DG101" s="50"/>
      <c r="DH101" s="50"/>
      <c r="DI101" s="50"/>
      <c r="DJ101" s="59"/>
      <c r="DK101" s="60"/>
      <c r="DL101" s="17"/>
      <c r="DM101" s="17"/>
      <c r="DN101" s="58"/>
      <c r="DO101" s="50"/>
      <c r="DP101" s="50"/>
      <c r="DQ101" s="50"/>
      <c r="DR101" s="50"/>
      <c r="DS101" s="50"/>
      <c r="DT101" s="50"/>
      <c r="DU101" s="59"/>
      <c r="DV101" s="60"/>
      <c r="DW101" s="17"/>
      <c r="DX101" s="17"/>
      <c r="DY101" s="58"/>
      <c r="DZ101" s="50"/>
      <c r="EA101" s="50"/>
      <c r="EB101" s="50"/>
      <c r="EC101" s="50"/>
      <c r="ED101" s="50"/>
      <c r="EE101" s="50"/>
      <c r="EF101" s="59"/>
      <c r="EG101" s="60"/>
      <c r="EH101" s="17"/>
      <c r="EI101" s="17"/>
      <c r="EJ101" s="58"/>
      <c r="EK101" s="50"/>
      <c r="EL101" s="50"/>
      <c r="EM101" s="50"/>
      <c r="EN101" s="50"/>
      <c r="EO101" s="50"/>
      <c r="EP101" s="50"/>
      <c r="EQ101" s="59"/>
      <c r="ER101" s="60"/>
      <c r="ES101" s="17"/>
      <c r="ET101" s="17"/>
      <c r="EU101" s="58"/>
      <c r="EV101" s="50"/>
      <c r="EW101" s="50"/>
      <c r="EX101" s="50"/>
      <c r="EY101" s="50"/>
      <c r="EZ101" s="50"/>
      <c r="FA101" s="50"/>
      <c r="FB101" s="59"/>
      <c r="FC101" s="60"/>
      <c r="FD101" s="17"/>
      <c r="FE101" s="17"/>
      <c r="FF101" s="58"/>
      <c r="FG101" s="50"/>
      <c r="FH101" s="50"/>
      <c r="FI101" s="50"/>
      <c r="FJ101" s="50"/>
      <c r="FK101" s="50"/>
      <c r="FL101" s="50"/>
      <c r="FM101" s="59"/>
      <c r="FN101" s="60"/>
      <c r="FO101" s="17"/>
      <c r="FP101" s="17"/>
      <c r="FQ101" s="58"/>
      <c r="FR101" s="50"/>
      <c r="FS101" s="50"/>
      <c r="FT101" s="50"/>
      <c r="FU101" s="50"/>
      <c r="FV101" s="50"/>
      <c r="FW101" s="50"/>
      <c r="FX101" s="59"/>
      <c r="FY101" s="60"/>
      <c r="FZ101" s="17"/>
      <c r="GA101" s="17"/>
      <c r="GB101" s="58"/>
      <c r="GC101" s="50"/>
      <c r="GD101" s="50"/>
      <c r="GE101" s="50"/>
      <c r="GF101" s="50"/>
      <c r="GG101" s="50"/>
      <c r="GH101" s="50"/>
      <c r="GI101" s="59"/>
      <c r="GJ101" s="60"/>
      <c r="GK101" s="17"/>
      <c r="GL101" s="17"/>
      <c r="GM101" s="58"/>
      <c r="GN101" s="50"/>
      <c r="GO101" s="50"/>
      <c r="GP101" s="50"/>
      <c r="GQ101" s="50"/>
      <c r="GR101" s="50"/>
      <c r="GS101" s="50"/>
      <c r="GT101" s="59"/>
      <c r="GU101" s="60"/>
      <c r="GV101" s="17"/>
      <c r="GW101" s="17"/>
      <c r="GX101" s="58"/>
      <c r="GY101" s="50"/>
      <c r="GZ101" s="50"/>
      <c r="HA101" s="50"/>
      <c r="HB101" s="50"/>
      <c r="HC101" s="50"/>
      <c r="HD101" s="50"/>
      <c r="HE101" s="59"/>
      <c r="HF101" s="60"/>
      <c r="HG101" s="17"/>
      <c r="HH101" s="17"/>
      <c r="HI101" s="58"/>
      <c r="HJ101" s="50"/>
      <c r="HK101" s="50"/>
      <c r="HL101" s="50"/>
      <c r="HM101" s="50"/>
      <c r="HN101" s="50"/>
      <c r="HO101" s="50"/>
      <c r="HP101" s="59"/>
      <c r="HQ101" s="60"/>
      <c r="HR101" s="17"/>
      <c r="HS101" s="17"/>
      <c r="HT101" s="58"/>
      <c r="HU101" s="50"/>
      <c r="HV101" s="50"/>
      <c r="HW101" s="50"/>
      <c r="HX101" s="50"/>
      <c r="HY101" s="50"/>
      <c r="HZ101" s="50"/>
      <c r="IA101" s="59"/>
      <c r="IB101" s="60"/>
      <c r="IC101" s="17"/>
      <c r="ID101" s="17"/>
    </row>
    <row r="102" spans="1:238" x14ac:dyDescent="0.3">
      <c r="A102" s="65"/>
      <c r="B102" s="66"/>
      <c r="C102" s="67"/>
      <c r="D102" s="67"/>
      <c r="E102" s="67"/>
      <c r="F102" s="313"/>
      <c r="G102" s="67"/>
      <c r="H102" s="68"/>
      <c r="O102" s="59"/>
      <c r="P102" s="60"/>
      <c r="Q102" s="17"/>
      <c r="R102" s="17"/>
      <c r="S102" s="58"/>
      <c r="T102" s="50"/>
      <c r="U102" s="50"/>
      <c r="V102" s="50"/>
      <c r="W102" s="50"/>
      <c r="X102" s="50"/>
      <c r="Y102" s="50"/>
      <c r="Z102" s="59"/>
      <c r="AA102" s="60"/>
      <c r="AB102" s="17"/>
      <c r="AC102" s="17"/>
      <c r="AD102" s="58"/>
      <c r="AE102" s="50"/>
      <c r="AF102" s="50"/>
      <c r="AG102" s="50"/>
      <c r="AH102" s="50"/>
      <c r="AI102" s="50"/>
      <c r="AJ102" s="50"/>
      <c r="AK102" s="59"/>
      <c r="AL102" s="60"/>
      <c r="AM102" s="17"/>
      <c r="AN102" s="17"/>
      <c r="AO102" s="58"/>
      <c r="AP102" s="50"/>
      <c r="AQ102" s="50"/>
      <c r="AR102" s="50"/>
      <c r="AS102" s="50"/>
      <c r="AT102" s="50"/>
      <c r="AU102" s="50"/>
      <c r="AV102" s="59"/>
      <c r="AW102" s="60"/>
      <c r="AX102" s="17"/>
      <c r="AY102" s="17"/>
      <c r="AZ102" s="58"/>
      <c r="BA102" s="50"/>
      <c r="BB102" s="50"/>
      <c r="BC102" s="50"/>
      <c r="BD102" s="50"/>
      <c r="BE102" s="50"/>
      <c r="BF102" s="50"/>
      <c r="BG102" s="59"/>
      <c r="BH102" s="60"/>
      <c r="BI102" s="17"/>
      <c r="BJ102" s="17"/>
      <c r="BK102" s="58"/>
      <c r="BL102" s="50"/>
      <c r="BM102" s="50"/>
      <c r="BN102" s="50"/>
      <c r="BO102" s="50"/>
      <c r="BP102" s="50"/>
      <c r="BQ102" s="50"/>
      <c r="BR102" s="59"/>
      <c r="BS102" s="60"/>
      <c r="BT102" s="17"/>
      <c r="BU102" s="17"/>
      <c r="BV102" s="58"/>
      <c r="BW102" s="50"/>
      <c r="BX102" s="50"/>
      <c r="BY102" s="50"/>
      <c r="BZ102" s="50"/>
      <c r="CA102" s="50"/>
      <c r="CB102" s="50"/>
      <c r="CC102" s="59"/>
      <c r="CD102" s="60"/>
      <c r="CE102" s="17"/>
      <c r="CF102" s="17"/>
      <c r="CG102" s="58"/>
      <c r="CH102" s="50"/>
      <c r="CI102" s="50"/>
      <c r="CJ102" s="50"/>
      <c r="CK102" s="50"/>
      <c r="CL102" s="50"/>
      <c r="CM102" s="50"/>
      <c r="CN102" s="59"/>
      <c r="CO102" s="60"/>
      <c r="CP102" s="17"/>
      <c r="CQ102" s="17"/>
      <c r="CR102" s="58"/>
      <c r="CS102" s="50"/>
      <c r="CT102" s="50"/>
      <c r="CU102" s="50"/>
      <c r="CV102" s="50"/>
      <c r="CW102" s="50"/>
      <c r="CX102" s="50"/>
      <c r="CY102" s="59"/>
      <c r="CZ102" s="60"/>
      <c r="DA102" s="17"/>
      <c r="DB102" s="17"/>
      <c r="DC102" s="58"/>
      <c r="DD102" s="50"/>
      <c r="DE102" s="50"/>
      <c r="DF102" s="50"/>
      <c r="DG102" s="50"/>
      <c r="DH102" s="50"/>
      <c r="DI102" s="50"/>
      <c r="DJ102" s="59"/>
      <c r="DK102" s="60"/>
      <c r="DL102" s="17"/>
      <c r="DM102" s="17"/>
      <c r="DN102" s="58"/>
      <c r="DO102" s="50"/>
      <c r="DP102" s="50"/>
      <c r="DQ102" s="50"/>
      <c r="DR102" s="50"/>
      <c r="DS102" s="50"/>
      <c r="DT102" s="50"/>
      <c r="DU102" s="59"/>
      <c r="DV102" s="60"/>
      <c r="DW102" s="17"/>
      <c r="DX102" s="17"/>
      <c r="DY102" s="58"/>
      <c r="DZ102" s="50"/>
      <c r="EA102" s="50"/>
      <c r="EB102" s="50"/>
      <c r="EC102" s="50"/>
      <c r="ED102" s="50"/>
      <c r="EE102" s="50"/>
      <c r="EF102" s="59"/>
      <c r="EG102" s="60"/>
      <c r="EH102" s="17"/>
      <c r="EI102" s="17"/>
      <c r="EJ102" s="58"/>
      <c r="EK102" s="50"/>
      <c r="EL102" s="50"/>
      <c r="EM102" s="50"/>
      <c r="EN102" s="50"/>
      <c r="EO102" s="50"/>
      <c r="EP102" s="50"/>
      <c r="EQ102" s="59"/>
      <c r="ER102" s="60"/>
      <c r="ES102" s="17"/>
      <c r="ET102" s="17"/>
      <c r="EU102" s="58"/>
      <c r="EV102" s="50"/>
      <c r="EW102" s="50"/>
      <c r="EX102" s="50"/>
      <c r="EY102" s="50"/>
      <c r="EZ102" s="50"/>
      <c r="FA102" s="50"/>
      <c r="FB102" s="59"/>
      <c r="FC102" s="60"/>
      <c r="FD102" s="17"/>
      <c r="FE102" s="17"/>
      <c r="FF102" s="58"/>
      <c r="FG102" s="50"/>
      <c r="FH102" s="50"/>
      <c r="FI102" s="50"/>
      <c r="FJ102" s="50"/>
      <c r="FK102" s="50"/>
      <c r="FL102" s="50"/>
      <c r="FM102" s="59"/>
      <c r="FN102" s="60"/>
      <c r="FO102" s="17"/>
      <c r="FP102" s="17"/>
      <c r="FQ102" s="58"/>
      <c r="FR102" s="50"/>
      <c r="FS102" s="50"/>
      <c r="FT102" s="50"/>
      <c r="FU102" s="50"/>
      <c r="FV102" s="50"/>
      <c r="FW102" s="50"/>
      <c r="FX102" s="59"/>
      <c r="FY102" s="60"/>
      <c r="FZ102" s="17"/>
      <c r="GA102" s="17"/>
      <c r="GB102" s="58"/>
      <c r="GC102" s="50"/>
      <c r="GD102" s="50"/>
      <c r="GE102" s="50"/>
      <c r="GF102" s="50"/>
      <c r="GG102" s="50"/>
      <c r="GH102" s="50"/>
      <c r="GI102" s="59"/>
      <c r="GJ102" s="60"/>
      <c r="GK102" s="17"/>
      <c r="GL102" s="17"/>
      <c r="GM102" s="58"/>
      <c r="GN102" s="50"/>
      <c r="GO102" s="50"/>
      <c r="GP102" s="50"/>
      <c r="GQ102" s="50"/>
      <c r="GR102" s="50"/>
      <c r="GS102" s="50"/>
      <c r="GT102" s="59"/>
      <c r="GU102" s="60"/>
      <c r="GV102" s="17"/>
      <c r="GW102" s="17"/>
      <c r="GX102" s="58"/>
      <c r="GY102" s="50"/>
      <c r="GZ102" s="50"/>
      <c r="HA102" s="50"/>
      <c r="HB102" s="50"/>
      <c r="HC102" s="50"/>
      <c r="HD102" s="50"/>
      <c r="HE102" s="59"/>
      <c r="HF102" s="60"/>
      <c r="HG102" s="17"/>
      <c r="HH102" s="17"/>
      <c r="HI102" s="58"/>
      <c r="HJ102" s="50"/>
      <c r="HK102" s="50"/>
      <c r="HL102" s="50"/>
      <c r="HM102" s="50"/>
      <c r="HN102" s="50"/>
      <c r="HO102" s="50"/>
      <c r="HP102" s="59"/>
      <c r="HQ102" s="60"/>
      <c r="HR102" s="17"/>
      <c r="HS102" s="17"/>
      <c r="HT102" s="58"/>
      <c r="HU102" s="50"/>
      <c r="HV102" s="50"/>
      <c r="HW102" s="50"/>
      <c r="HX102" s="50"/>
      <c r="HY102" s="50"/>
      <c r="HZ102" s="50"/>
      <c r="IA102" s="59"/>
      <c r="IB102" s="60"/>
      <c r="IC102" s="17"/>
      <c r="ID102" s="17"/>
    </row>
    <row r="103" spans="1:238" x14ac:dyDescent="0.3">
      <c r="A103" s="65"/>
      <c r="B103" s="66"/>
      <c r="C103" s="67"/>
      <c r="D103" s="67"/>
      <c r="E103" s="67"/>
      <c r="F103" s="313"/>
      <c r="G103" s="67"/>
      <c r="H103" s="68"/>
      <c r="O103" s="59"/>
      <c r="P103" s="60"/>
      <c r="Q103" s="17"/>
      <c r="R103" s="17"/>
      <c r="S103" s="58"/>
      <c r="T103" s="50"/>
      <c r="U103" s="50"/>
      <c r="V103" s="50"/>
      <c r="W103" s="50"/>
      <c r="X103" s="50"/>
      <c r="Y103" s="50"/>
      <c r="Z103" s="59"/>
      <c r="AA103" s="60"/>
      <c r="AB103" s="17"/>
      <c r="AC103" s="17"/>
      <c r="AD103" s="58"/>
      <c r="AE103" s="50"/>
      <c r="AF103" s="50"/>
      <c r="AG103" s="50"/>
      <c r="AH103" s="50"/>
      <c r="AI103" s="50"/>
      <c r="AJ103" s="50"/>
      <c r="AK103" s="59"/>
      <c r="AL103" s="60"/>
      <c r="AM103" s="17"/>
      <c r="AN103" s="17"/>
      <c r="AO103" s="58"/>
      <c r="AP103" s="50"/>
      <c r="AQ103" s="50"/>
      <c r="AR103" s="50"/>
      <c r="AS103" s="50"/>
      <c r="AT103" s="50"/>
      <c r="AU103" s="50"/>
      <c r="AV103" s="59"/>
      <c r="AW103" s="60"/>
      <c r="AX103" s="17"/>
      <c r="AY103" s="17"/>
      <c r="AZ103" s="58"/>
      <c r="BA103" s="50"/>
      <c r="BB103" s="50"/>
      <c r="BC103" s="50"/>
      <c r="BD103" s="50"/>
      <c r="BE103" s="50"/>
      <c r="BF103" s="50"/>
      <c r="BG103" s="59"/>
      <c r="BH103" s="60"/>
      <c r="BI103" s="17"/>
      <c r="BJ103" s="17"/>
      <c r="BK103" s="58"/>
      <c r="BL103" s="50"/>
      <c r="BM103" s="50"/>
      <c r="BN103" s="50"/>
      <c r="BO103" s="50"/>
      <c r="BP103" s="50"/>
      <c r="BQ103" s="50"/>
      <c r="BR103" s="59"/>
      <c r="BS103" s="60"/>
      <c r="BT103" s="17"/>
      <c r="BU103" s="17"/>
      <c r="BV103" s="58"/>
      <c r="BW103" s="50"/>
      <c r="BX103" s="50"/>
      <c r="BY103" s="50"/>
      <c r="BZ103" s="50"/>
      <c r="CA103" s="50"/>
      <c r="CB103" s="50"/>
      <c r="CC103" s="59"/>
      <c r="CD103" s="60"/>
      <c r="CE103" s="17"/>
      <c r="CF103" s="17"/>
      <c r="CG103" s="58"/>
      <c r="CH103" s="50"/>
      <c r="CI103" s="50"/>
      <c r="CJ103" s="50"/>
      <c r="CK103" s="50"/>
      <c r="CL103" s="50"/>
      <c r="CM103" s="50"/>
      <c r="CN103" s="59"/>
      <c r="CO103" s="60"/>
      <c r="CP103" s="17"/>
      <c r="CQ103" s="17"/>
      <c r="CR103" s="58"/>
      <c r="CS103" s="50"/>
      <c r="CT103" s="50"/>
      <c r="CU103" s="50"/>
      <c r="CV103" s="50"/>
      <c r="CW103" s="50"/>
      <c r="CX103" s="50"/>
      <c r="CY103" s="59"/>
      <c r="CZ103" s="60"/>
      <c r="DA103" s="17"/>
      <c r="DB103" s="17"/>
      <c r="DC103" s="58"/>
      <c r="DD103" s="50"/>
      <c r="DE103" s="50"/>
      <c r="DF103" s="50"/>
      <c r="DG103" s="50"/>
      <c r="DH103" s="50"/>
      <c r="DI103" s="50"/>
      <c r="DJ103" s="59"/>
      <c r="DK103" s="60"/>
      <c r="DL103" s="17"/>
      <c r="DM103" s="17"/>
      <c r="DN103" s="58"/>
      <c r="DO103" s="50"/>
      <c r="DP103" s="50"/>
      <c r="DQ103" s="50"/>
      <c r="DR103" s="50"/>
      <c r="DS103" s="50"/>
      <c r="DT103" s="50"/>
      <c r="DU103" s="59"/>
      <c r="DV103" s="60"/>
      <c r="DW103" s="17"/>
      <c r="DX103" s="17"/>
      <c r="DY103" s="58"/>
      <c r="DZ103" s="50"/>
      <c r="EA103" s="50"/>
      <c r="EB103" s="50"/>
      <c r="EC103" s="50"/>
      <c r="ED103" s="50"/>
      <c r="EE103" s="50"/>
      <c r="EF103" s="59"/>
      <c r="EG103" s="60"/>
      <c r="EH103" s="17"/>
      <c r="EI103" s="17"/>
      <c r="EJ103" s="58"/>
      <c r="EK103" s="50"/>
      <c r="EL103" s="50"/>
      <c r="EM103" s="50"/>
      <c r="EN103" s="50"/>
      <c r="EO103" s="50"/>
      <c r="EP103" s="50"/>
      <c r="EQ103" s="59"/>
      <c r="ER103" s="60"/>
      <c r="ES103" s="17"/>
      <c r="ET103" s="17"/>
      <c r="EU103" s="58"/>
      <c r="EV103" s="50"/>
      <c r="EW103" s="50"/>
      <c r="EX103" s="50"/>
      <c r="EY103" s="50"/>
      <c r="EZ103" s="50"/>
      <c r="FA103" s="50"/>
      <c r="FB103" s="59"/>
      <c r="FC103" s="60"/>
      <c r="FD103" s="17"/>
      <c r="FE103" s="17"/>
      <c r="FF103" s="58"/>
      <c r="FG103" s="50"/>
      <c r="FH103" s="50"/>
      <c r="FI103" s="50"/>
      <c r="FJ103" s="50"/>
      <c r="FK103" s="50"/>
      <c r="FL103" s="50"/>
      <c r="FM103" s="59"/>
      <c r="FN103" s="60"/>
      <c r="FO103" s="17"/>
      <c r="FP103" s="17"/>
      <c r="FQ103" s="58"/>
      <c r="FR103" s="50"/>
      <c r="FS103" s="50"/>
      <c r="FT103" s="50"/>
      <c r="FU103" s="50"/>
      <c r="FV103" s="50"/>
      <c r="FW103" s="50"/>
      <c r="FX103" s="59"/>
      <c r="FY103" s="60"/>
      <c r="FZ103" s="17"/>
      <c r="GA103" s="17"/>
      <c r="GB103" s="58"/>
      <c r="GC103" s="50"/>
      <c r="GD103" s="50"/>
      <c r="GE103" s="50"/>
      <c r="GF103" s="50"/>
      <c r="GG103" s="50"/>
      <c r="GH103" s="50"/>
      <c r="GI103" s="59"/>
      <c r="GJ103" s="60"/>
      <c r="GK103" s="17"/>
      <c r="GL103" s="17"/>
      <c r="GM103" s="58"/>
      <c r="GN103" s="50"/>
      <c r="GO103" s="50"/>
      <c r="GP103" s="50"/>
      <c r="GQ103" s="50"/>
      <c r="GR103" s="50"/>
      <c r="GS103" s="50"/>
      <c r="GT103" s="59"/>
      <c r="GU103" s="60"/>
      <c r="GV103" s="17"/>
      <c r="GW103" s="17"/>
      <c r="GX103" s="58"/>
      <c r="GY103" s="50"/>
      <c r="GZ103" s="50"/>
      <c r="HA103" s="50"/>
      <c r="HB103" s="50"/>
      <c r="HC103" s="50"/>
      <c r="HD103" s="50"/>
      <c r="HE103" s="59"/>
      <c r="HF103" s="60"/>
      <c r="HG103" s="17"/>
      <c r="HH103" s="17"/>
      <c r="HI103" s="58"/>
      <c r="HJ103" s="50"/>
      <c r="HK103" s="50"/>
      <c r="HL103" s="50"/>
      <c r="HM103" s="50"/>
      <c r="HN103" s="50"/>
      <c r="HO103" s="50"/>
      <c r="HP103" s="59"/>
      <c r="HQ103" s="60"/>
      <c r="HR103" s="17"/>
      <c r="HS103" s="17"/>
      <c r="HT103" s="58"/>
      <c r="HU103" s="50"/>
      <c r="HV103" s="50"/>
      <c r="HW103" s="50"/>
      <c r="HX103" s="50"/>
      <c r="HY103" s="50"/>
      <c r="HZ103" s="50"/>
      <c r="IA103" s="59"/>
      <c r="IB103" s="60"/>
      <c r="IC103" s="17"/>
      <c r="ID103" s="17"/>
    </row>
    <row r="104" spans="1:238" x14ac:dyDescent="0.3">
      <c r="A104" s="65"/>
      <c r="B104" s="66"/>
      <c r="C104" s="67"/>
      <c r="D104" s="67"/>
      <c r="E104" s="67"/>
      <c r="F104" s="313"/>
      <c r="G104" s="67"/>
      <c r="H104" s="68"/>
      <c r="I104" s="58"/>
      <c r="J104" s="50"/>
      <c r="K104" s="50"/>
      <c r="L104" s="50"/>
      <c r="M104" s="50"/>
      <c r="N104" s="50"/>
    </row>
    <row r="105" spans="1:238" x14ac:dyDescent="0.3">
      <c r="A105" s="65"/>
      <c r="B105" s="66"/>
      <c r="C105" s="67"/>
      <c r="D105" s="67"/>
      <c r="E105" s="67"/>
      <c r="F105" s="313"/>
      <c r="G105" s="67"/>
      <c r="H105" s="68"/>
      <c r="I105" s="58"/>
      <c r="J105" s="50"/>
      <c r="K105" s="50"/>
      <c r="L105" s="50"/>
      <c r="M105" s="50"/>
      <c r="N105" s="50"/>
    </row>
    <row r="106" spans="1:238" x14ac:dyDescent="0.3">
      <c r="A106" s="65"/>
      <c r="B106" s="66"/>
      <c r="C106" s="67"/>
      <c r="D106" s="67"/>
      <c r="E106" s="67"/>
      <c r="F106" s="313"/>
      <c r="G106" s="67"/>
      <c r="H106" s="68"/>
      <c r="I106" s="58"/>
      <c r="J106" s="50"/>
      <c r="K106" s="50"/>
      <c r="L106" s="50"/>
      <c r="M106" s="50"/>
      <c r="N106" s="50"/>
    </row>
    <row r="107" spans="1:238" x14ac:dyDescent="0.3">
      <c r="A107" s="65"/>
      <c r="B107" s="66"/>
      <c r="C107" s="67"/>
      <c r="D107" s="67"/>
      <c r="E107" s="67"/>
      <c r="F107" s="313"/>
      <c r="G107" s="67"/>
      <c r="H107" s="68"/>
      <c r="I107" s="58"/>
      <c r="J107" s="50"/>
      <c r="K107" s="50"/>
      <c r="L107" s="50"/>
      <c r="M107" s="50"/>
      <c r="N107" s="50"/>
    </row>
    <row r="108" spans="1:238" x14ac:dyDescent="0.3">
      <c r="A108" s="65"/>
      <c r="B108" s="66"/>
      <c r="C108" s="67"/>
      <c r="D108" s="67"/>
      <c r="E108" s="67"/>
      <c r="F108" s="313"/>
      <c r="G108" s="67"/>
      <c r="H108" s="68"/>
      <c r="I108" s="58"/>
      <c r="J108" s="50"/>
      <c r="K108" s="50"/>
      <c r="L108" s="50"/>
      <c r="M108" s="50"/>
      <c r="N108" s="50"/>
      <c r="O108" s="59"/>
      <c r="P108" s="60"/>
      <c r="Q108" s="17"/>
      <c r="R108" s="17"/>
      <c r="S108" s="58"/>
      <c r="T108" s="50"/>
      <c r="U108" s="50"/>
      <c r="V108" s="50"/>
      <c r="W108" s="50"/>
      <c r="X108" s="50"/>
      <c r="Y108" s="50"/>
      <c r="Z108" s="59"/>
      <c r="AA108" s="60"/>
      <c r="AB108" s="17"/>
      <c r="AC108" s="17"/>
      <c r="AD108" s="58"/>
      <c r="AE108" s="50"/>
      <c r="AF108" s="50"/>
      <c r="AG108" s="50"/>
      <c r="AH108" s="50"/>
      <c r="AI108" s="50"/>
      <c r="AJ108" s="50"/>
      <c r="AK108" s="59"/>
      <c r="AL108" s="60"/>
      <c r="AM108" s="17"/>
      <c r="AN108" s="17"/>
      <c r="AO108" s="58"/>
      <c r="AP108" s="50"/>
      <c r="AQ108" s="50"/>
      <c r="AR108" s="50"/>
      <c r="AS108" s="50"/>
      <c r="AT108" s="50"/>
      <c r="AU108" s="50"/>
      <c r="AV108" s="59"/>
      <c r="AW108" s="60"/>
      <c r="AX108" s="17"/>
      <c r="AY108" s="17"/>
      <c r="AZ108" s="58"/>
      <c r="BA108" s="50"/>
      <c r="BB108" s="50"/>
      <c r="BC108" s="50"/>
      <c r="BD108" s="50"/>
      <c r="BE108" s="50"/>
      <c r="BF108" s="50"/>
      <c r="BG108" s="59"/>
      <c r="BH108" s="60"/>
      <c r="BI108" s="17"/>
      <c r="BJ108" s="17"/>
      <c r="BK108" s="58"/>
      <c r="BL108" s="50"/>
      <c r="BM108" s="50"/>
      <c r="BN108" s="50"/>
      <c r="BO108" s="50"/>
      <c r="BP108" s="50"/>
      <c r="BQ108" s="50"/>
      <c r="BR108" s="59"/>
      <c r="BS108" s="60"/>
      <c r="BT108" s="17"/>
      <c r="BU108" s="17"/>
      <c r="BV108" s="58"/>
      <c r="BW108" s="50"/>
      <c r="BX108" s="50"/>
      <c r="BY108" s="50"/>
      <c r="BZ108" s="50"/>
      <c r="CA108" s="50"/>
      <c r="CB108" s="50"/>
      <c r="CC108" s="59"/>
      <c r="CD108" s="60"/>
      <c r="CE108" s="17"/>
      <c r="CF108" s="17"/>
      <c r="CG108" s="58"/>
      <c r="CH108" s="50"/>
      <c r="CI108" s="50"/>
      <c r="CJ108" s="50"/>
      <c r="CK108" s="50"/>
      <c r="CL108" s="50"/>
      <c r="CM108" s="50"/>
      <c r="CN108" s="59"/>
      <c r="CO108" s="60"/>
      <c r="CP108" s="17"/>
      <c r="CQ108" s="17"/>
      <c r="CR108" s="58"/>
      <c r="CS108" s="50"/>
      <c r="CT108" s="50"/>
      <c r="CU108" s="50"/>
      <c r="CV108" s="50"/>
      <c r="CW108" s="50"/>
      <c r="CX108" s="50"/>
      <c r="CY108" s="59"/>
      <c r="CZ108" s="60"/>
      <c r="DA108" s="17"/>
      <c r="DB108" s="17"/>
      <c r="DC108" s="58"/>
      <c r="DD108" s="50"/>
      <c r="DE108" s="50"/>
      <c r="DF108" s="50"/>
      <c r="DG108" s="50"/>
      <c r="DH108" s="50"/>
      <c r="DI108" s="50"/>
      <c r="DJ108" s="59"/>
      <c r="DK108" s="60"/>
      <c r="DL108" s="17"/>
      <c r="DM108" s="17"/>
      <c r="DN108" s="58"/>
      <c r="DO108" s="50"/>
      <c r="DP108" s="50"/>
      <c r="DQ108" s="50"/>
      <c r="DR108" s="50"/>
      <c r="DS108" s="50"/>
      <c r="DT108" s="50"/>
      <c r="DU108" s="59"/>
      <c r="DV108" s="60"/>
      <c r="DW108" s="17"/>
      <c r="DX108" s="17"/>
      <c r="DY108" s="58"/>
      <c r="DZ108" s="50"/>
      <c r="EA108" s="50"/>
      <c r="EB108" s="50"/>
      <c r="EC108" s="50"/>
      <c r="ED108" s="50"/>
      <c r="EE108" s="50"/>
      <c r="EF108" s="59"/>
      <c r="EG108" s="60"/>
      <c r="EH108" s="17"/>
      <c r="EI108" s="17"/>
      <c r="EJ108" s="58"/>
      <c r="EK108" s="50"/>
      <c r="EL108" s="50"/>
      <c r="EM108" s="50"/>
      <c r="EN108" s="50"/>
      <c r="EO108" s="50"/>
      <c r="EP108" s="50"/>
      <c r="EQ108" s="59"/>
      <c r="ER108" s="60"/>
      <c r="ES108" s="17"/>
      <c r="ET108" s="17"/>
      <c r="EU108" s="58"/>
      <c r="EV108" s="50"/>
      <c r="EW108" s="50"/>
      <c r="EX108" s="50"/>
      <c r="EY108" s="50"/>
      <c r="EZ108" s="50"/>
      <c r="FA108" s="50"/>
      <c r="FB108" s="59"/>
      <c r="FC108" s="60"/>
      <c r="FD108" s="17"/>
      <c r="FE108" s="17"/>
      <c r="FF108" s="58"/>
      <c r="FG108" s="50"/>
      <c r="FH108" s="50"/>
      <c r="FI108" s="50"/>
      <c r="FJ108" s="50"/>
      <c r="FK108" s="50"/>
      <c r="FL108" s="50"/>
      <c r="FM108" s="59"/>
      <c r="FN108" s="60"/>
      <c r="FO108" s="17"/>
      <c r="FP108" s="17"/>
      <c r="FQ108" s="58"/>
      <c r="FR108" s="50"/>
      <c r="FS108" s="50"/>
      <c r="FT108" s="50"/>
      <c r="FU108" s="50"/>
      <c r="FV108" s="50"/>
      <c r="FW108" s="50"/>
      <c r="FX108" s="59"/>
      <c r="FY108" s="60"/>
      <c r="FZ108" s="17"/>
      <c r="GA108" s="17"/>
      <c r="GB108" s="58"/>
      <c r="GC108" s="50"/>
      <c r="GD108" s="50"/>
      <c r="GE108" s="50"/>
      <c r="GF108" s="50"/>
      <c r="GG108" s="50"/>
      <c r="GH108" s="50"/>
      <c r="GI108" s="59"/>
      <c r="GJ108" s="60"/>
      <c r="GK108" s="17"/>
      <c r="GL108" s="17"/>
      <c r="GM108" s="58"/>
      <c r="GN108" s="50"/>
      <c r="GO108" s="50"/>
      <c r="GP108" s="50"/>
      <c r="GQ108" s="50"/>
      <c r="GR108" s="50"/>
      <c r="GS108" s="50"/>
      <c r="GT108" s="59"/>
      <c r="GU108" s="60"/>
      <c r="GV108" s="17"/>
      <c r="GW108" s="17"/>
      <c r="GX108" s="58"/>
      <c r="GY108" s="50"/>
      <c r="GZ108" s="50"/>
      <c r="HA108" s="50"/>
      <c r="HB108" s="50"/>
      <c r="HC108" s="50"/>
      <c r="HD108" s="50"/>
      <c r="HE108" s="59"/>
      <c r="HF108" s="60"/>
      <c r="HG108" s="17"/>
      <c r="HH108" s="17"/>
      <c r="HI108" s="58"/>
      <c r="HJ108" s="50"/>
      <c r="HK108" s="50"/>
      <c r="HL108" s="50"/>
      <c r="HM108" s="50"/>
      <c r="HN108" s="50"/>
      <c r="HO108" s="50"/>
      <c r="HP108" s="59"/>
      <c r="HQ108" s="60"/>
      <c r="HR108" s="17"/>
      <c r="HS108" s="17"/>
      <c r="HT108" s="58"/>
      <c r="HU108" s="50"/>
      <c r="HV108" s="50"/>
      <c r="HW108" s="50"/>
      <c r="HX108" s="50"/>
      <c r="HY108" s="50"/>
      <c r="HZ108" s="50"/>
      <c r="IA108" s="59"/>
      <c r="IB108" s="60"/>
      <c r="IC108" s="17"/>
      <c r="ID108" s="17"/>
    </row>
    <row r="109" spans="1:238" x14ac:dyDescent="0.3">
      <c r="A109" s="65"/>
      <c r="B109" s="66"/>
      <c r="C109" s="67"/>
      <c r="D109" s="67"/>
      <c r="E109" s="67"/>
      <c r="F109" s="313"/>
      <c r="G109" s="67"/>
      <c r="H109" s="68"/>
      <c r="I109" s="58"/>
      <c r="J109" s="50"/>
      <c r="K109" s="50"/>
      <c r="L109" s="50"/>
      <c r="M109" s="50"/>
      <c r="N109" s="50"/>
      <c r="O109" s="59"/>
      <c r="P109" s="60"/>
      <c r="Q109" s="17"/>
      <c r="R109" s="17"/>
      <c r="S109" s="58"/>
      <c r="T109" s="50"/>
      <c r="U109" s="50"/>
      <c r="V109" s="50"/>
      <c r="W109" s="50"/>
      <c r="X109" s="50"/>
      <c r="Y109" s="50"/>
      <c r="Z109" s="59"/>
      <c r="AA109" s="60"/>
      <c r="AB109" s="17"/>
      <c r="AC109" s="17"/>
      <c r="AD109" s="58"/>
      <c r="AE109" s="50"/>
      <c r="AF109" s="50"/>
      <c r="AG109" s="50"/>
      <c r="AH109" s="50"/>
      <c r="AI109" s="50"/>
      <c r="AJ109" s="50"/>
      <c r="AK109" s="59"/>
      <c r="AL109" s="60"/>
      <c r="AM109" s="17"/>
      <c r="AN109" s="17"/>
      <c r="AO109" s="58"/>
      <c r="AP109" s="50"/>
      <c r="AQ109" s="50"/>
      <c r="AR109" s="50"/>
      <c r="AS109" s="50"/>
      <c r="AT109" s="50"/>
      <c r="AU109" s="50"/>
      <c r="AV109" s="59"/>
      <c r="AW109" s="60"/>
      <c r="AX109" s="17"/>
      <c r="AY109" s="17"/>
      <c r="AZ109" s="58"/>
      <c r="BA109" s="50"/>
      <c r="BB109" s="50"/>
      <c r="BC109" s="50"/>
      <c r="BD109" s="50"/>
      <c r="BE109" s="50"/>
      <c r="BF109" s="50"/>
      <c r="BG109" s="59"/>
      <c r="BH109" s="60"/>
      <c r="BI109" s="17"/>
      <c r="BJ109" s="17"/>
      <c r="BK109" s="58"/>
      <c r="BL109" s="50"/>
      <c r="BM109" s="50"/>
      <c r="BN109" s="50"/>
      <c r="BO109" s="50"/>
      <c r="BP109" s="50"/>
      <c r="BQ109" s="50"/>
      <c r="BR109" s="59"/>
      <c r="BS109" s="60"/>
      <c r="BT109" s="17"/>
      <c r="BU109" s="17"/>
      <c r="BV109" s="58"/>
      <c r="BW109" s="50"/>
      <c r="BX109" s="50"/>
      <c r="BY109" s="50"/>
      <c r="BZ109" s="50"/>
      <c r="CA109" s="50"/>
      <c r="CB109" s="50"/>
      <c r="CC109" s="59"/>
      <c r="CD109" s="60"/>
      <c r="CE109" s="17"/>
      <c r="CF109" s="17"/>
      <c r="CG109" s="58"/>
      <c r="CH109" s="50"/>
      <c r="CI109" s="50"/>
      <c r="CJ109" s="50"/>
      <c r="CK109" s="50"/>
      <c r="CL109" s="50"/>
      <c r="CM109" s="50"/>
      <c r="CN109" s="59"/>
      <c r="CO109" s="60"/>
      <c r="CP109" s="17"/>
      <c r="CQ109" s="17"/>
      <c r="CR109" s="58"/>
      <c r="CS109" s="50"/>
      <c r="CT109" s="50"/>
      <c r="CU109" s="50"/>
      <c r="CV109" s="50"/>
      <c r="CW109" s="50"/>
      <c r="CX109" s="50"/>
      <c r="CY109" s="59"/>
      <c r="CZ109" s="60"/>
      <c r="DA109" s="17"/>
      <c r="DB109" s="17"/>
      <c r="DC109" s="58"/>
      <c r="DD109" s="50"/>
      <c r="DE109" s="50"/>
      <c r="DF109" s="50"/>
      <c r="DG109" s="50"/>
      <c r="DH109" s="50"/>
      <c r="DI109" s="50"/>
      <c r="DJ109" s="59"/>
      <c r="DK109" s="60"/>
      <c r="DL109" s="17"/>
      <c r="DM109" s="17"/>
      <c r="DN109" s="58"/>
      <c r="DO109" s="50"/>
      <c r="DP109" s="50"/>
      <c r="DQ109" s="50"/>
      <c r="DR109" s="50"/>
      <c r="DS109" s="50"/>
      <c r="DT109" s="50"/>
      <c r="DU109" s="59"/>
      <c r="DV109" s="60"/>
      <c r="DW109" s="17"/>
      <c r="DX109" s="17"/>
      <c r="DY109" s="58"/>
      <c r="DZ109" s="50"/>
      <c r="EA109" s="50"/>
      <c r="EB109" s="50"/>
      <c r="EC109" s="50"/>
      <c r="ED109" s="50"/>
      <c r="EE109" s="50"/>
      <c r="EF109" s="59"/>
      <c r="EG109" s="60"/>
      <c r="EH109" s="17"/>
      <c r="EI109" s="17"/>
      <c r="EJ109" s="58"/>
      <c r="EK109" s="50"/>
      <c r="EL109" s="50"/>
      <c r="EM109" s="50"/>
      <c r="EN109" s="50"/>
      <c r="EO109" s="50"/>
      <c r="EP109" s="50"/>
      <c r="EQ109" s="59"/>
      <c r="ER109" s="60"/>
      <c r="ES109" s="17"/>
      <c r="ET109" s="17"/>
      <c r="EU109" s="58"/>
      <c r="EV109" s="50"/>
      <c r="EW109" s="50"/>
      <c r="EX109" s="50"/>
      <c r="EY109" s="50"/>
      <c r="EZ109" s="50"/>
      <c r="FA109" s="50"/>
      <c r="FB109" s="59"/>
      <c r="FC109" s="60"/>
      <c r="FD109" s="17"/>
      <c r="FE109" s="17"/>
      <c r="FF109" s="58"/>
      <c r="FG109" s="50"/>
      <c r="FH109" s="50"/>
      <c r="FI109" s="50"/>
      <c r="FJ109" s="50"/>
      <c r="FK109" s="50"/>
      <c r="FL109" s="50"/>
      <c r="FM109" s="59"/>
      <c r="FN109" s="60"/>
      <c r="FO109" s="17"/>
      <c r="FP109" s="17"/>
      <c r="FQ109" s="58"/>
      <c r="FR109" s="50"/>
      <c r="FS109" s="50"/>
      <c r="FT109" s="50"/>
      <c r="FU109" s="50"/>
      <c r="FV109" s="50"/>
      <c r="FW109" s="50"/>
      <c r="FX109" s="59"/>
      <c r="FY109" s="60"/>
      <c r="FZ109" s="17"/>
      <c r="GA109" s="17"/>
      <c r="GB109" s="58"/>
      <c r="GC109" s="50"/>
      <c r="GD109" s="50"/>
      <c r="GE109" s="50"/>
      <c r="GF109" s="50"/>
      <c r="GG109" s="50"/>
      <c r="GH109" s="50"/>
      <c r="GI109" s="59"/>
      <c r="GJ109" s="60"/>
      <c r="GK109" s="17"/>
      <c r="GL109" s="17"/>
      <c r="GM109" s="58"/>
      <c r="GN109" s="50"/>
      <c r="GO109" s="50"/>
      <c r="GP109" s="50"/>
      <c r="GQ109" s="50"/>
      <c r="GR109" s="50"/>
      <c r="GS109" s="50"/>
      <c r="GT109" s="59"/>
      <c r="GU109" s="60"/>
      <c r="GV109" s="17"/>
      <c r="GW109" s="17"/>
      <c r="GX109" s="58"/>
      <c r="GY109" s="50"/>
      <c r="GZ109" s="50"/>
      <c r="HA109" s="50"/>
      <c r="HB109" s="50"/>
      <c r="HC109" s="50"/>
      <c r="HD109" s="50"/>
      <c r="HE109" s="59"/>
      <c r="HF109" s="60"/>
      <c r="HG109" s="17"/>
      <c r="HH109" s="17"/>
      <c r="HI109" s="58"/>
      <c r="HJ109" s="50"/>
      <c r="HK109" s="50"/>
      <c r="HL109" s="50"/>
      <c r="HM109" s="50"/>
      <c r="HN109" s="50"/>
      <c r="HO109" s="50"/>
      <c r="HP109" s="59"/>
      <c r="HQ109" s="60"/>
      <c r="HR109" s="17"/>
      <c r="HS109" s="17"/>
      <c r="HT109" s="58"/>
      <c r="HU109" s="50"/>
      <c r="HV109" s="50"/>
      <c r="HW109" s="50"/>
      <c r="HX109" s="50"/>
      <c r="HY109" s="50"/>
      <c r="HZ109" s="50"/>
      <c r="IA109" s="59"/>
      <c r="IB109" s="60"/>
      <c r="IC109" s="17"/>
      <c r="ID109" s="17"/>
    </row>
    <row r="110" spans="1:238" x14ac:dyDescent="0.3">
      <c r="A110" s="65"/>
      <c r="B110" s="66"/>
      <c r="C110" s="67"/>
      <c r="D110" s="67"/>
      <c r="E110" s="67"/>
      <c r="F110" s="313"/>
      <c r="G110" s="67"/>
      <c r="H110" s="68"/>
      <c r="I110" s="58"/>
      <c r="J110" s="50"/>
      <c r="K110" s="50"/>
      <c r="L110" s="50"/>
      <c r="M110" s="50"/>
      <c r="N110" s="50"/>
      <c r="O110" s="59"/>
      <c r="P110" s="60"/>
      <c r="Q110" s="17"/>
      <c r="R110" s="17"/>
      <c r="S110" s="58"/>
      <c r="T110" s="50"/>
      <c r="U110" s="50"/>
      <c r="V110" s="50"/>
      <c r="W110" s="50"/>
      <c r="X110" s="50"/>
      <c r="Y110" s="50"/>
      <c r="Z110" s="59"/>
      <c r="AA110" s="60"/>
      <c r="AB110" s="17"/>
      <c r="AC110" s="17"/>
      <c r="AD110" s="58"/>
      <c r="AE110" s="50"/>
      <c r="AF110" s="50"/>
      <c r="AG110" s="50"/>
      <c r="AH110" s="50"/>
      <c r="AI110" s="50"/>
      <c r="AJ110" s="50"/>
      <c r="AK110" s="59"/>
      <c r="AL110" s="60"/>
      <c r="AM110" s="17"/>
      <c r="AN110" s="17"/>
      <c r="AO110" s="58"/>
      <c r="AP110" s="50"/>
      <c r="AQ110" s="50"/>
      <c r="AR110" s="50"/>
      <c r="AS110" s="50"/>
      <c r="AT110" s="50"/>
      <c r="AU110" s="50"/>
      <c r="AV110" s="59"/>
      <c r="AW110" s="60"/>
      <c r="AX110" s="17"/>
      <c r="AY110" s="17"/>
      <c r="AZ110" s="58"/>
      <c r="BA110" s="50"/>
      <c r="BB110" s="50"/>
      <c r="BC110" s="50"/>
      <c r="BD110" s="50"/>
      <c r="BE110" s="50"/>
      <c r="BF110" s="50"/>
      <c r="BG110" s="59"/>
      <c r="BH110" s="60"/>
      <c r="BI110" s="17"/>
      <c r="BJ110" s="17"/>
      <c r="BK110" s="58"/>
      <c r="BL110" s="50"/>
      <c r="BM110" s="50"/>
      <c r="BN110" s="50"/>
      <c r="BO110" s="50"/>
      <c r="BP110" s="50"/>
      <c r="BQ110" s="50"/>
      <c r="BR110" s="59"/>
      <c r="BS110" s="60"/>
      <c r="BT110" s="17"/>
      <c r="BU110" s="17"/>
      <c r="BV110" s="58"/>
      <c r="BW110" s="50"/>
      <c r="BX110" s="50"/>
      <c r="BY110" s="50"/>
      <c r="BZ110" s="50"/>
      <c r="CA110" s="50"/>
      <c r="CB110" s="50"/>
      <c r="CC110" s="59"/>
      <c r="CD110" s="60"/>
      <c r="CE110" s="17"/>
      <c r="CF110" s="17"/>
      <c r="CG110" s="58"/>
      <c r="CH110" s="50"/>
      <c r="CI110" s="50"/>
      <c r="CJ110" s="50"/>
      <c r="CK110" s="50"/>
      <c r="CL110" s="50"/>
      <c r="CM110" s="50"/>
      <c r="CN110" s="59"/>
      <c r="CO110" s="60"/>
      <c r="CP110" s="17"/>
      <c r="CQ110" s="17"/>
      <c r="CR110" s="58"/>
      <c r="CS110" s="50"/>
      <c r="CT110" s="50"/>
      <c r="CU110" s="50"/>
      <c r="CV110" s="50"/>
      <c r="CW110" s="50"/>
      <c r="CX110" s="50"/>
      <c r="CY110" s="59"/>
      <c r="CZ110" s="60"/>
      <c r="DA110" s="17"/>
      <c r="DB110" s="17"/>
      <c r="DC110" s="58"/>
      <c r="DD110" s="50"/>
      <c r="DE110" s="50"/>
      <c r="DF110" s="50"/>
      <c r="DG110" s="50"/>
      <c r="DH110" s="50"/>
      <c r="DI110" s="50"/>
      <c r="DJ110" s="59"/>
      <c r="DK110" s="60"/>
      <c r="DL110" s="17"/>
      <c r="DM110" s="17"/>
      <c r="DN110" s="58"/>
      <c r="DO110" s="50"/>
      <c r="DP110" s="50"/>
      <c r="DQ110" s="50"/>
      <c r="DR110" s="50"/>
      <c r="DS110" s="50"/>
      <c r="DT110" s="50"/>
      <c r="DU110" s="59"/>
      <c r="DV110" s="60"/>
      <c r="DW110" s="17"/>
      <c r="DX110" s="17"/>
      <c r="DY110" s="58"/>
      <c r="DZ110" s="50"/>
      <c r="EA110" s="50"/>
      <c r="EB110" s="50"/>
      <c r="EC110" s="50"/>
      <c r="ED110" s="50"/>
      <c r="EE110" s="50"/>
      <c r="EF110" s="59"/>
      <c r="EG110" s="60"/>
      <c r="EH110" s="17"/>
      <c r="EI110" s="17"/>
      <c r="EJ110" s="58"/>
      <c r="EK110" s="50"/>
      <c r="EL110" s="50"/>
      <c r="EM110" s="50"/>
      <c r="EN110" s="50"/>
      <c r="EO110" s="50"/>
      <c r="EP110" s="50"/>
      <c r="EQ110" s="59"/>
      <c r="ER110" s="60"/>
      <c r="ES110" s="17"/>
      <c r="ET110" s="17"/>
      <c r="EU110" s="58"/>
      <c r="EV110" s="50"/>
      <c r="EW110" s="50"/>
      <c r="EX110" s="50"/>
      <c r="EY110" s="50"/>
      <c r="EZ110" s="50"/>
      <c r="FA110" s="50"/>
      <c r="FB110" s="59"/>
      <c r="FC110" s="60"/>
      <c r="FD110" s="17"/>
      <c r="FE110" s="17"/>
      <c r="FF110" s="58"/>
      <c r="FG110" s="50"/>
      <c r="FH110" s="50"/>
      <c r="FI110" s="50"/>
      <c r="FJ110" s="50"/>
      <c r="FK110" s="50"/>
      <c r="FL110" s="50"/>
      <c r="FM110" s="59"/>
      <c r="FN110" s="60"/>
      <c r="FO110" s="17"/>
      <c r="FP110" s="17"/>
      <c r="FQ110" s="58"/>
      <c r="FR110" s="50"/>
      <c r="FS110" s="50"/>
      <c r="FT110" s="50"/>
      <c r="FU110" s="50"/>
      <c r="FV110" s="50"/>
      <c r="FW110" s="50"/>
      <c r="FX110" s="59"/>
      <c r="FY110" s="60"/>
      <c r="FZ110" s="17"/>
      <c r="GA110" s="17"/>
      <c r="GB110" s="58"/>
      <c r="GC110" s="50"/>
      <c r="GD110" s="50"/>
      <c r="GE110" s="50"/>
      <c r="GF110" s="50"/>
      <c r="GG110" s="50"/>
      <c r="GH110" s="50"/>
      <c r="GI110" s="59"/>
      <c r="GJ110" s="60"/>
      <c r="GK110" s="17"/>
      <c r="GL110" s="17"/>
      <c r="GM110" s="58"/>
      <c r="GN110" s="50"/>
      <c r="GO110" s="50"/>
      <c r="GP110" s="50"/>
      <c r="GQ110" s="50"/>
      <c r="GR110" s="50"/>
      <c r="GS110" s="50"/>
      <c r="GT110" s="59"/>
      <c r="GU110" s="60"/>
      <c r="GV110" s="17"/>
      <c r="GW110" s="17"/>
      <c r="GX110" s="58"/>
      <c r="GY110" s="50"/>
      <c r="GZ110" s="50"/>
      <c r="HA110" s="50"/>
      <c r="HB110" s="50"/>
      <c r="HC110" s="50"/>
      <c r="HD110" s="50"/>
      <c r="HE110" s="59"/>
      <c r="HF110" s="60"/>
      <c r="HG110" s="17"/>
      <c r="HH110" s="17"/>
      <c r="HI110" s="58"/>
      <c r="HJ110" s="50"/>
      <c r="HK110" s="50"/>
      <c r="HL110" s="50"/>
      <c r="HM110" s="50"/>
      <c r="HN110" s="50"/>
      <c r="HO110" s="50"/>
      <c r="HP110" s="59"/>
      <c r="HQ110" s="60"/>
      <c r="HR110" s="17"/>
      <c r="HS110" s="17"/>
      <c r="HT110" s="58"/>
      <c r="HU110" s="50"/>
      <c r="HV110" s="50"/>
      <c r="HW110" s="50"/>
      <c r="HX110" s="50"/>
      <c r="HY110" s="50"/>
      <c r="HZ110" s="50"/>
      <c r="IA110" s="59"/>
      <c r="IB110" s="60"/>
      <c r="IC110" s="17"/>
      <c r="ID110" s="17"/>
    </row>
    <row r="111" spans="1:238" x14ac:dyDescent="0.3">
      <c r="A111" s="65"/>
      <c r="B111" s="66"/>
      <c r="C111" s="67"/>
      <c r="D111" s="67"/>
      <c r="E111" s="67"/>
      <c r="F111" s="313"/>
      <c r="G111" s="67"/>
      <c r="H111" s="68"/>
      <c r="I111" s="58"/>
      <c r="J111" s="50"/>
      <c r="K111" s="50"/>
      <c r="L111" s="50"/>
      <c r="M111" s="50"/>
      <c r="N111" s="50"/>
      <c r="O111" s="59"/>
      <c r="P111" s="60"/>
      <c r="Q111" s="17"/>
      <c r="R111" s="17"/>
      <c r="S111" s="58"/>
      <c r="T111" s="50"/>
      <c r="U111" s="50"/>
      <c r="V111" s="50"/>
      <c r="W111" s="50"/>
      <c r="X111" s="50"/>
      <c r="Y111" s="50"/>
      <c r="Z111" s="59"/>
      <c r="AA111" s="60"/>
      <c r="AB111" s="17"/>
      <c r="AC111" s="17"/>
      <c r="AD111" s="58"/>
      <c r="AE111" s="50"/>
      <c r="AF111" s="50"/>
      <c r="AG111" s="50"/>
      <c r="AH111" s="50"/>
      <c r="AI111" s="50"/>
      <c r="AJ111" s="50"/>
      <c r="AK111" s="59"/>
      <c r="AL111" s="60"/>
      <c r="AM111" s="17"/>
      <c r="AN111" s="17"/>
      <c r="AO111" s="58"/>
      <c r="AP111" s="50"/>
      <c r="AQ111" s="50"/>
      <c r="AR111" s="50"/>
      <c r="AS111" s="50"/>
      <c r="AT111" s="50"/>
      <c r="AU111" s="50"/>
      <c r="AV111" s="59"/>
      <c r="AW111" s="60"/>
      <c r="AX111" s="17"/>
      <c r="AY111" s="17"/>
      <c r="AZ111" s="58"/>
      <c r="BA111" s="50"/>
      <c r="BB111" s="50"/>
      <c r="BC111" s="50"/>
      <c r="BD111" s="50"/>
      <c r="BE111" s="50"/>
      <c r="BF111" s="50"/>
      <c r="BG111" s="59"/>
      <c r="BH111" s="60"/>
      <c r="BI111" s="17"/>
      <c r="BJ111" s="17"/>
      <c r="BK111" s="58"/>
      <c r="BL111" s="50"/>
      <c r="BM111" s="50"/>
      <c r="BN111" s="50"/>
      <c r="BO111" s="50"/>
      <c r="BP111" s="50"/>
      <c r="BQ111" s="50"/>
      <c r="BR111" s="59"/>
      <c r="BS111" s="60"/>
      <c r="BT111" s="17"/>
      <c r="BU111" s="17"/>
      <c r="BV111" s="58"/>
      <c r="BW111" s="50"/>
      <c r="BX111" s="50"/>
      <c r="BY111" s="50"/>
      <c r="BZ111" s="50"/>
      <c r="CA111" s="50"/>
      <c r="CB111" s="50"/>
      <c r="CC111" s="59"/>
      <c r="CD111" s="60"/>
      <c r="CE111" s="17"/>
      <c r="CF111" s="17"/>
      <c r="CG111" s="58"/>
      <c r="CH111" s="50"/>
      <c r="CI111" s="50"/>
      <c r="CJ111" s="50"/>
      <c r="CK111" s="50"/>
      <c r="CL111" s="50"/>
      <c r="CM111" s="50"/>
      <c r="CN111" s="59"/>
      <c r="CO111" s="60"/>
      <c r="CP111" s="17"/>
      <c r="CQ111" s="17"/>
      <c r="CR111" s="58"/>
      <c r="CS111" s="50"/>
      <c r="CT111" s="50"/>
      <c r="CU111" s="50"/>
      <c r="CV111" s="50"/>
      <c r="CW111" s="50"/>
      <c r="CX111" s="50"/>
      <c r="CY111" s="59"/>
      <c r="CZ111" s="60"/>
      <c r="DA111" s="17"/>
      <c r="DB111" s="17"/>
      <c r="DC111" s="58"/>
      <c r="DD111" s="50"/>
      <c r="DE111" s="50"/>
      <c r="DF111" s="50"/>
      <c r="DG111" s="50"/>
      <c r="DH111" s="50"/>
      <c r="DI111" s="50"/>
      <c r="DJ111" s="59"/>
      <c r="DK111" s="60"/>
      <c r="DL111" s="17"/>
      <c r="DM111" s="17"/>
      <c r="DN111" s="58"/>
      <c r="DO111" s="50"/>
      <c r="DP111" s="50"/>
      <c r="DQ111" s="50"/>
      <c r="DR111" s="50"/>
      <c r="DS111" s="50"/>
      <c r="DT111" s="50"/>
      <c r="DU111" s="59"/>
      <c r="DV111" s="60"/>
      <c r="DW111" s="17"/>
      <c r="DX111" s="17"/>
      <c r="DY111" s="58"/>
      <c r="DZ111" s="50"/>
      <c r="EA111" s="50"/>
      <c r="EB111" s="50"/>
      <c r="EC111" s="50"/>
      <c r="ED111" s="50"/>
      <c r="EE111" s="50"/>
      <c r="EF111" s="59"/>
      <c r="EG111" s="60"/>
      <c r="EH111" s="17"/>
      <c r="EI111" s="17"/>
      <c r="EJ111" s="58"/>
      <c r="EK111" s="50"/>
      <c r="EL111" s="50"/>
      <c r="EM111" s="50"/>
      <c r="EN111" s="50"/>
      <c r="EO111" s="50"/>
      <c r="EP111" s="50"/>
      <c r="EQ111" s="59"/>
      <c r="ER111" s="60"/>
      <c r="ES111" s="17"/>
      <c r="ET111" s="17"/>
      <c r="EU111" s="58"/>
      <c r="EV111" s="50"/>
      <c r="EW111" s="50"/>
      <c r="EX111" s="50"/>
      <c r="EY111" s="50"/>
      <c r="EZ111" s="50"/>
      <c r="FA111" s="50"/>
      <c r="FB111" s="59"/>
      <c r="FC111" s="60"/>
      <c r="FD111" s="17"/>
      <c r="FE111" s="17"/>
      <c r="FF111" s="58"/>
      <c r="FG111" s="50"/>
      <c r="FH111" s="50"/>
      <c r="FI111" s="50"/>
      <c r="FJ111" s="50"/>
      <c r="FK111" s="50"/>
      <c r="FL111" s="50"/>
      <c r="FM111" s="59"/>
      <c r="FN111" s="60"/>
      <c r="FO111" s="17"/>
      <c r="FP111" s="17"/>
      <c r="FQ111" s="58"/>
      <c r="FR111" s="50"/>
      <c r="FS111" s="50"/>
      <c r="FT111" s="50"/>
      <c r="FU111" s="50"/>
      <c r="FV111" s="50"/>
      <c r="FW111" s="50"/>
      <c r="FX111" s="59"/>
      <c r="FY111" s="60"/>
      <c r="FZ111" s="17"/>
      <c r="GA111" s="17"/>
      <c r="GB111" s="58"/>
      <c r="GC111" s="50"/>
      <c r="GD111" s="50"/>
      <c r="GE111" s="50"/>
      <c r="GF111" s="50"/>
      <c r="GG111" s="50"/>
      <c r="GH111" s="50"/>
      <c r="GI111" s="59"/>
      <c r="GJ111" s="60"/>
      <c r="GK111" s="17"/>
      <c r="GL111" s="17"/>
      <c r="GM111" s="58"/>
      <c r="GN111" s="50"/>
      <c r="GO111" s="50"/>
      <c r="GP111" s="50"/>
      <c r="GQ111" s="50"/>
      <c r="GR111" s="50"/>
      <c r="GS111" s="50"/>
      <c r="GT111" s="59"/>
      <c r="GU111" s="60"/>
      <c r="GV111" s="17"/>
      <c r="GW111" s="17"/>
      <c r="GX111" s="58"/>
      <c r="GY111" s="50"/>
      <c r="GZ111" s="50"/>
      <c r="HA111" s="50"/>
      <c r="HB111" s="50"/>
      <c r="HC111" s="50"/>
      <c r="HD111" s="50"/>
      <c r="HE111" s="59"/>
      <c r="HF111" s="60"/>
      <c r="HG111" s="17"/>
      <c r="HH111" s="17"/>
      <c r="HI111" s="58"/>
      <c r="HJ111" s="50"/>
      <c r="HK111" s="50"/>
      <c r="HL111" s="50"/>
      <c r="HM111" s="50"/>
      <c r="HN111" s="50"/>
      <c r="HO111" s="50"/>
      <c r="HP111" s="59"/>
      <c r="HQ111" s="60"/>
      <c r="HR111" s="17"/>
      <c r="HS111" s="17"/>
      <c r="HT111" s="58"/>
      <c r="HU111" s="50"/>
      <c r="HV111" s="50"/>
      <c r="HW111" s="50"/>
      <c r="HX111" s="50"/>
      <c r="HY111" s="50"/>
      <c r="HZ111" s="50"/>
      <c r="IA111" s="59"/>
      <c r="IB111" s="60"/>
      <c r="IC111" s="17"/>
      <c r="ID111" s="17"/>
    </row>
    <row r="112" spans="1:238" x14ac:dyDescent="0.3">
      <c r="A112" s="65"/>
      <c r="B112" s="70"/>
      <c r="C112" s="71"/>
      <c r="D112" s="71"/>
      <c r="E112" s="71"/>
      <c r="F112" s="314"/>
      <c r="G112" s="71"/>
      <c r="H112" s="68"/>
      <c r="I112" s="58"/>
      <c r="J112" s="50"/>
      <c r="K112" s="50"/>
      <c r="L112" s="50"/>
      <c r="M112" s="50"/>
      <c r="N112" s="50"/>
      <c r="O112" s="59"/>
      <c r="P112" s="60"/>
      <c r="Q112" s="17"/>
      <c r="R112" s="17"/>
      <c r="S112" s="58"/>
      <c r="T112" s="50"/>
      <c r="U112" s="50"/>
      <c r="V112" s="50"/>
      <c r="W112" s="50"/>
      <c r="X112" s="50"/>
      <c r="Y112" s="50"/>
      <c r="Z112" s="59"/>
      <c r="AA112" s="60"/>
      <c r="AB112" s="17"/>
      <c r="AC112" s="17"/>
      <c r="AD112" s="58"/>
      <c r="AE112" s="50"/>
      <c r="AF112" s="50"/>
      <c r="AG112" s="50"/>
      <c r="AH112" s="50"/>
      <c r="AI112" s="50"/>
      <c r="AJ112" s="50"/>
      <c r="AK112" s="59"/>
      <c r="AL112" s="60"/>
      <c r="AM112" s="17"/>
      <c r="AN112" s="17"/>
      <c r="AO112" s="58"/>
      <c r="AP112" s="50"/>
      <c r="AQ112" s="50"/>
      <c r="AR112" s="50"/>
      <c r="AS112" s="50"/>
      <c r="AT112" s="50"/>
      <c r="AU112" s="50"/>
      <c r="AV112" s="59"/>
      <c r="AW112" s="60"/>
      <c r="AX112" s="17"/>
      <c r="AY112" s="17"/>
      <c r="AZ112" s="58"/>
      <c r="BA112" s="50"/>
      <c r="BB112" s="50"/>
      <c r="BC112" s="50"/>
      <c r="BD112" s="50"/>
      <c r="BE112" s="50"/>
      <c r="BF112" s="50"/>
      <c r="BG112" s="59"/>
      <c r="BH112" s="60"/>
      <c r="BI112" s="17"/>
      <c r="BJ112" s="17"/>
      <c r="BK112" s="58"/>
      <c r="BL112" s="50"/>
      <c r="BM112" s="50"/>
      <c r="BN112" s="50"/>
      <c r="BO112" s="50"/>
      <c r="BP112" s="50"/>
      <c r="BQ112" s="50"/>
      <c r="BR112" s="59"/>
      <c r="BS112" s="60"/>
      <c r="BT112" s="17"/>
      <c r="BU112" s="17"/>
      <c r="BV112" s="58"/>
      <c r="BW112" s="50"/>
      <c r="BX112" s="50"/>
      <c r="BY112" s="50"/>
      <c r="BZ112" s="50"/>
      <c r="CA112" s="50"/>
      <c r="CB112" s="50"/>
      <c r="CC112" s="59"/>
      <c r="CD112" s="60"/>
      <c r="CE112" s="17"/>
      <c r="CF112" s="17"/>
      <c r="CG112" s="58"/>
      <c r="CH112" s="50"/>
      <c r="CI112" s="50"/>
      <c r="CJ112" s="50"/>
      <c r="CK112" s="50"/>
      <c r="CL112" s="50"/>
      <c r="CM112" s="50"/>
      <c r="CN112" s="59"/>
      <c r="CO112" s="60"/>
      <c r="CP112" s="17"/>
      <c r="CQ112" s="17"/>
      <c r="CR112" s="58"/>
      <c r="CS112" s="50"/>
      <c r="CT112" s="50"/>
      <c r="CU112" s="50"/>
      <c r="CV112" s="50"/>
      <c r="CW112" s="50"/>
      <c r="CX112" s="50"/>
      <c r="CY112" s="59"/>
      <c r="CZ112" s="60"/>
      <c r="DA112" s="17"/>
      <c r="DB112" s="17"/>
      <c r="DC112" s="58"/>
      <c r="DD112" s="50"/>
      <c r="DE112" s="50"/>
      <c r="DF112" s="50"/>
      <c r="DG112" s="50"/>
      <c r="DH112" s="50"/>
      <c r="DI112" s="50"/>
      <c r="DJ112" s="59"/>
      <c r="DK112" s="60"/>
      <c r="DL112" s="17"/>
      <c r="DM112" s="17"/>
      <c r="DN112" s="58"/>
      <c r="DO112" s="50"/>
      <c r="DP112" s="50"/>
      <c r="DQ112" s="50"/>
      <c r="DR112" s="50"/>
      <c r="DS112" s="50"/>
      <c r="DT112" s="50"/>
      <c r="DU112" s="59"/>
      <c r="DV112" s="60"/>
      <c r="DW112" s="17"/>
      <c r="DX112" s="17"/>
      <c r="DY112" s="58"/>
      <c r="DZ112" s="50"/>
      <c r="EA112" s="50"/>
      <c r="EB112" s="50"/>
      <c r="EC112" s="50"/>
      <c r="ED112" s="50"/>
      <c r="EE112" s="50"/>
      <c r="EF112" s="59"/>
      <c r="EG112" s="60"/>
      <c r="EH112" s="17"/>
      <c r="EI112" s="17"/>
      <c r="EJ112" s="58"/>
      <c r="EK112" s="50"/>
      <c r="EL112" s="50"/>
      <c r="EM112" s="50"/>
      <c r="EN112" s="50"/>
      <c r="EO112" s="50"/>
      <c r="EP112" s="50"/>
      <c r="EQ112" s="59"/>
      <c r="ER112" s="60"/>
      <c r="ES112" s="17"/>
      <c r="ET112" s="17"/>
      <c r="EU112" s="58"/>
      <c r="EV112" s="50"/>
      <c r="EW112" s="50"/>
      <c r="EX112" s="50"/>
      <c r="EY112" s="50"/>
      <c r="EZ112" s="50"/>
      <c r="FA112" s="50"/>
      <c r="FB112" s="59"/>
      <c r="FC112" s="60"/>
      <c r="FD112" s="17"/>
      <c r="FE112" s="17"/>
      <c r="FF112" s="58"/>
      <c r="FG112" s="50"/>
      <c r="FH112" s="50"/>
      <c r="FI112" s="50"/>
      <c r="FJ112" s="50"/>
      <c r="FK112" s="50"/>
      <c r="FL112" s="50"/>
      <c r="FM112" s="59"/>
      <c r="FN112" s="60"/>
      <c r="FO112" s="17"/>
      <c r="FP112" s="17"/>
      <c r="FQ112" s="58"/>
      <c r="FR112" s="50"/>
      <c r="FS112" s="50"/>
      <c r="FT112" s="50"/>
      <c r="FU112" s="50"/>
      <c r="FV112" s="50"/>
      <c r="FW112" s="50"/>
      <c r="FX112" s="59"/>
      <c r="FY112" s="60"/>
      <c r="FZ112" s="17"/>
      <c r="GA112" s="17"/>
      <c r="GB112" s="58"/>
      <c r="GC112" s="50"/>
      <c r="GD112" s="50"/>
      <c r="GE112" s="50"/>
      <c r="GF112" s="50"/>
      <c r="GG112" s="50"/>
      <c r="GH112" s="50"/>
      <c r="GI112" s="59"/>
      <c r="GJ112" s="60"/>
      <c r="GK112" s="17"/>
      <c r="GL112" s="17"/>
      <c r="GM112" s="58"/>
      <c r="GN112" s="50"/>
      <c r="GO112" s="50"/>
      <c r="GP112" s="50"/>
      <c r="GQ112" s="50"/>
      <c r="GR112" s="50"/>
      <c r="GS112" s="50"/>
      <c r="GT112" s="59"/>
      <c r="GU112" s="60"/>
      <c r="GV112" s="17"/>
      <c r="GW112" s="17"/>
      <c r="GX112" s="58"/>
      <c r="GY112" s="50"/>
      <c r="GZ112" s="50"/>
      <c r="HA112" s="50"/>
      <c r="HB112" s="50"/>
      <c r="HC112" s="50"/>
      <c r="HD112" s="50"/>
      <c r="HE112" s="59"/>
      <c r="HF112" s="60"/>
      <c r="HG112" s="17"/>
      <c r="HH112" s="17"/>
      <c r="HI112" s="58"/>
      <c r="HJ112" s="50"/>
      <c r="HK112" s="50"/>
      <c r="HL112" s="50"/>
      <c r="HM112" s="50"/>
      <c r="HN112" s="50"/>
      <c r="HO112" s="50"/>
      <c r="HP112" s="59"/>
      <c r="HQ112" s="60"/>
      <c r="HR112" s="17"/>
      <c r="HS112" s="17"/>
      <c r="HT112" s="58"/>
      <c r="HU112" s="50"/>
      <c r="HV112" s="50"/>
      <c r="HW112" s="50"/>
      <c r="HX112" s="50"/>
      <c r="HY112" s="50"/>
      <c r="HZ112" s="50"/>
      <c r="IA112" s="59"/>
      <c r="IB112" s="60"/>
      <c r="IC112" s="17"/>
      <c r="ID112" s="17"/>
    </row>
    <row r="113" spans="1:238" x14ac:dyDescent="0.3">
      <c r="A113" s="73"/>
      <c r="B113" s="74"/>
      <c r="C113" s="75"/>
      <c r="D113" s="75"/>
      <c r="E113" s="75"/>
      <c r="F113" s="315"/>
      <c r="G113" s="75"/>
      <c r="H113" s="76"/>
      <c r="O113" s="59"/>
      <c r="P113" s="60"/>
      <c r="Q113" s="17"/>
      <c r="R113" s="17"/>
      <c r="S113" s="58"/>
      <c r="T113" s="50"/>
      <c r="U113" s="50"/>
      <c r="V113" s="50"/>
      <c r="W113" s="50"/>
      <c r="X113" s="50"/>
      <c r="Y113" s="50"/>
      <c r="Z113" s="59"/>
      <c r="AA113" s="60"/>
      <c r="AB113" s="17"/>
      <c r="AC113" s="17"/>
      <c r="AD113" s="58"/>
      <c r="AE113" s="50"/>
      <c r="AF113" s="50"/>
      <c r="AG113" s="50"/>
      <c r="AH113" s="50"/>
      <c r="AI113" s="50"/>
      <c r="AJ113" s="50"/>
      <c r="AK113" s="59"/>
      <c r="AL113" s="60"/>
      <c r="AM113" s="17"/>
      <c r="AN113" s="17"/>
      <c r="AO113" s="58"/>
      <c r="AP113" s="50"/>
      <c r="AQ113" s="50"/>
      <c r="AR113" s="50"/>
      <c r="AS113" s="50"/>
      <c r="AT113" s="50"/>
      <c r="AU113" s="50"/>
      <c r="AV113" s="59"/>
      <c r="AW113" s="60"/>
      <c r="AX113" s="17"/>
      <c r="AY113" s="17"/>
      <c r="AZ113" s="58"/>
      <c r="BA113" s="50"/>
      <c r="BB113" s="50"/>
      <c r="BC113" s="50"/>
      <c r="BD113" s="50"/>
      <c r="BE113" s="50"/>
      <c r="BF113" s="50"/>
      <c r="BG113" s="59"/>
      <c r="BH113" s="60"/>
      <c r="BI113" s="17"/>
      <c r="BJ113" s="17"/>
      <c r="BK113" s="58"/>
      <c r="BL113" s="50"/>
      <c r="BM113" s="50"/>
      <c r="BN113" s="50"/>
      <c r="BO113" s="50"/>
      <c r="BP113" s="50"/>
      <c r="BQ113" s="50"/>
      <c r="BR113" s="59"/>
      <c r="BS113" s="60"/>
      <c r="BT113" s="17"/>
      <c r="BU113" s="17"/>
      <c r="BV113" s="58"/>
      <c r="BW113" s="50"/>
      <c r="BX113" s="50"/>
      <c r="BY113" s="50"/>
      <c r="BZ113" s="50"/>
      <c r="CA113" s="50"/>
      <c r="CB113" s="50"/>
      <c r="CC113" s="59"/>
      <c r="CD113" s="60"/>
      <c r="CE113" s="17"/>
      <c r="CF113" s="17"/>
      <c r="CG113" s="58"/>
      <c r="CH113" s="50"/>
      <c r="CI113" s="50"/>
      <c r="CJ113" s="50"/>
      <c r="CK113" s="50"/>
      <c r="CL113" s="50"/>
      <c r="CM113" s="50"/>
      <c r="CN113" s="59"/>
      <c r="CO113" s="60"/>
      <c r="CP113" s="17"/>
      <c r="CQ113" s="17"/>
      <c r="CR113" s="58"/>
      <c r="CS113" s="50"/>
      <c r="CT113" s="50"/>
      <c r="CU113" s="50"/>
      <c r="CV113" s="50"/>
      <c r="CW113" s="50"/>
      <c r="CX113" s="50"/>
      <c r="CY113" s="59"/>
      <c r="CZ113" s="60"/>
      <c r="DA113" s="17"/>
      <c r="DB113" s="17"/>
      <c r="DC113" s="58"/>
      <c r="DD113" s="50"/>
      <c r="DE113" s="50"/>
      <c r="DF113" s="50"/>
      <c r="DG113" s="50"/>
      <c r="DH113" s="50"/>
      <c r="DI113" s="50"/>
      <c r="DJ113" s="59"/>
      <c r="DK113" s="60"/>
      <c r="DL113" s="17"/>
      <c r="DM113" s="17"/>
      <c r="DN113" s="58"/>
      <c r="DO113" s="50"/>
      <c r="DP113" s="50"/>
      <c r="DQ113" s="50"/>
      <c r="DR113" s="50"/>
      <c r="DS113" s="50"/>
      <c r="DT113" s="50"/>
      <c r="DU113" s="59"/>
      <c r="DV113" s="60"/>
      <c r="DW113" s="17"/>
      <c r="DX113" s="17"/>
      <c r="DY113" s="58"/>
      <c r="DZ113" s="50"/>
      <c r="EA113" s="50"/>
      <c r="EB113" s="50"/>
      <c r="EC113" s="50"/>
      <c r="ED113" s="50"/>
      <c r="EE113" s="50"/>
      <c r="EF113" s="59"/>
      <c r="EG113" s="60"/>
      <c r="EH113" s="17"/>
      <c r="EI113" s="17"/>
      <c r="EJ113" s="58"/>
      <c r="EK113" s="50"/>
      <c r="EL113" s="50"/>
      <c r="EM113" s="50"/>
      <c r="EN113" s="50"/>
      <c r="EO113" s="50"/>
      <c r="EP113" s="50"/>
      <c r="EQ113" s="59"/>
      <c r="ER113" s="60"/>
      <c r="ES113" s="17"/>
      <c r="ET113" s="17"/>
      <c r="EU113" s="58"/>
      <c r="EV113" s="50"/>
      <c r="EW113" s="50"/>
      <c r="EX113" s="50"/>
      <c r="EY113" s="50"/>
      <c r="EZ113" s="50"/>
      <c r="FA113" s="50"/>
      <c r="FB113" s="59"/>
      <c r="FC113" s="60"/>
      <c r="FD113" s="17"/>
      <c r="FE113" s="17"/>
      <c r="FF113" s="58"/>
      <c r="FG113" s="50"/>
      <c r="FH113" s="50"/>
      <c r="FI113" s="50"/>
      <c r="FJ113" s="50"/>
      <c r="FK113" s="50"/>
      <c r="FL113" s="50"/>
      <c r="FM113" s="59"/>
      <c r="FN113" s="60"/>
      <c r="FO113" s="17"/>
      <c r="FP113" s="17"/>
      <c r="FQ113" s="58"/>
      <c r="FR113" s="50"/>
      <c r="FS113" s="50"/>
      <c r="FT113" s="50"/>
      <c r="FU113" s="50"/>
      <c r="FV113" s="50"/>
      <c r="FW113" s="50"/>
      <c r="FX113" s="59"/>
      <c r="FY113" s="60"/>
      <c r="FZ113" s="17"/>
      <c r="GA113" s="17"/>
      <c r="GB113" s="58"/>
      <c r="GC113" s="50"/>
      <c r="GD113" s="50"/>
      <c r="GE113" s="50"/>
      <c r="GF113" s="50"/>
      <c r="GG113" s="50"/>
      <c r="GH113" s="50"/>
      <c r="GI113" s="59"/>
      <c r="GJ113" s="60"/>
      <c r="GK113" s="17"/>
      <c r="GL113" s="17"/>
      <c r="GM113" s="58"/>
      <c r="GN113" s="50"/>
      <c r="GO113" s="50"/>
      <c r="GP113" s="50"/>
      <c r="GQ113" s="50"/>
      <c r="GR113" s="50"/>
      <c r="GS113" s="50"/>
      <c r="GT113" s="59"/>
      <c r="GU113" s="60"/>
      <c r="GV113" s="17"/>
      <c r="GW113" s="17"/>
      <c r="GX113" s="58"/>
      <c r="GY113" s="50"/>
      <c r="GZ113" s="50"/>
      <c r="HA113" s="50"/>
      <c r="HB113" s="50"/>
      <c r="HC113" s="50"/>
      <c r="HD113" s="50"/>
      <c r="HE113" s="59"/>
      <c r="HF113" s="60"/>
      <c r="HG113" s="17"/>
      <c r="HH113" s="17"/>
      <c r="HI113" s="58"/>
      <c r="HJ113" s="50"/>
      <c r="HK113" s="50"/>
      <c r="HL113" s="50"/>
      <c r="HM113" s="50"/>
      <c r="HN113" s="50"/>
      <c r="HO113" s="50"/>
      <c r="HP113" s="59"/>
      <c r="HQ113" s="60"/>
      <c r="HR113" s="17"/>
      <c r="HS113" s="17"/>
      <c r="HT113" s="58"/>
      <c r="HU113" s="50"/>
      <c r="HV113" s="50"/>
      <c r="HW113" s="50"/>
      <c r="HX113" s="50"/>
      <c r="HY113" s="50"/>
      <c r="HZ113" s="50"/>
      <c r="IA113" s="59"/>
      <c r="IB113" s="60"/>
      <c r="IC113" s="17"/>
      <c r="ID113" s="17"/>
    </row>
    <row r="114" spans="1:238" x14ac:dyDescent="0.3">
      <c r="B114" s="17"/>
      <c r="C114" s="60"/>
      <c r="D114" s="60"/>
      <c r="E114" s="60"/>
      <c r="F114" s="316"/>
      <c r="G114" s="60"/>
      <c r="H114" s="17"/>
      <c r="O114" s="59"/>
      <c r="P114" s="60"/>
      <c r="Q114" s="17"/>
      <c r="R114" s="17"/>
      <c r="S114" s="58"/>
      <c r="T114" s="50"/>
      <c r="U114" s="50"/>
      <c r="V114" s="50"/>
      <c r="W114" s="50"/>
      <c r="X114" s="50"/>
      <c r="Y114" s="50"/>
      <c r="Z114" s="59"/>
      <c r="AA114" s="60"/>
      <c r="AB114" s="17"/>
      <c r="AC114" s="17"/>
      <c r="AD114" s="58"/>
      <c r="AE114" s="50"/>
      <c r="AF114" s="50"/>
      <c r="AG114" s="50"/>
      <c r="AH114" s="50"/>
      <c r="AI114" s="50"/>
      <c r="AJ114" s="50"/>
      <c r="AK114" s="59"/>
      <c r="AL114" s="60"/>
      <c r="AM114" s="17"/>
      <c r="AN114" s="17"/>
      <c r="AO114" s="58"/>
      <c r="AP114" s="50"/>
      <c r="AQ114" s="50"/>
      <c r="AR114" s="50"/>
      <c r="AS114" s="50"/>
      <c r="AT114" s="50"/>
      <c r="AU114" s="50"/>
      <c r="AV114" s="59"/>
      <c r="AW114" s="60"/>
      <c r="AX114" s="17"/>
      <c r="AY114" s="17"/>
      <c r="AZ114" s="58"/>
      <c r="BA114" s="50"/>
      <c r="BB114" s="50"/>
      <c r="BC114" s="50"/>
      <c r="BD114" s="50"/>
      <c r="BE114" s="50"/>
      <c r="BF114" s="50"/>
      <c r="BG114" s="59"/>
      <c r="BH114" s="60"/>
      <c r="BI114" s="17"/>
      <c r="BJ114" s="17"/>
      <c r="BK114" s="58"/>
      <c r="BL114" s="50"/>
      <c r="BM114" s="50"/>
      <c r="BN114" s="50"/>
      <c r="BO114" s="50"/>
      <c r="BP114" s="50"/>
      <c r="BQ114" s="50"/>
      <c r="BR114" s="59"/>
      <c r="BS114" s="60"/>
      <c r="BT114" s="17"/>
      <c r="BU114" s="17"/>
      <c r="BV114" s="58"/>
      <c r="BW114" s="50"/>
      <c r="BX114" s="50"/>
      <c r="BY114" s="50"/>
      <c r="BZ114" s="50"/>
      <c r="CA114" s="50"/>
      <c r="CB114" s="50"/>
      <c r="CC114" s="59"/>
      <c r="CD114" s="60"/>
      <c r="CE114" s="17"/>
      <c r="CF114" s="17"/>
      <c r="CG114" s="58"/>
      <c r="CH114" s="50"/>
      <c r="CI114" s="50"/>
      <c r="CJ114" s="50"/>
      <c r="CK114" s="50"/>
      <c r="CL114" s="50"/>
      <c r="CM114" s="50"/>
      <c r="CN114" s="59"/>
      <c r="CO114" s="60"/>
      <c r="CP114" s="17"/>
      <c r="CQ114" s="17"/>
      <c r="CR114" s="58"/>
      <c r="CS114" s="50"/>
      <c r="CT114" s="50"/>
      <c r="CU114" s="50"/>
      <c r="CV114" s="50"/>
      <c r="CW114" s="50"/>
      <c r="CX114" s="50"/>
      <c r="CY114" s="59"/>
      <c r="CZ114" s="60"/>
      <c r="DA114" s="17"/>
      <c r="DB114" s="17"/>
      <c r="DC114" s="58"/>
      <c r="DD114" s="50"/>
      <c r="DE114" s="50"/>
      <c r="DF114" s="50"/>
      <c r="DG114" s="50"/>
      <c r="DH114" s="50"/>
      <c r="DI114" s="50"/>
      <c r="DJ114" s="59"/>
      <c r="DK114" s="60"/>
      <c r="DL114" s="17"/>
      <c r="DM114" s="17"/>
      <c r="DN114" s="58"/>
      <c r="DO114" s="50"/>
      <c r="DP114" s="50"/>
      <c r="DQ114" s="50"/>
      <c r="DR114" s="50"/>
      <c r="DS114" s="50"/>
      <c r="DT114" s="50"/>
      <c r="DU114" s="59"/>
      <c r="DV114" s="60"/>
      <c r="DW114" s="17"/>
      <c r="DX114" s="17"/>
      <c r="DY114" s="58"/>
      <c r="DZ114" s="50"/>
      <c r="EA114" s="50"/>
      <c r="EB114" s="50"/>
      <c r="EC114" s="50"/>
      <c r="ED114" s="50"/>
      <c r="EE114" s="50"/>
      <c r="EF114" s="59"/>
      <c r="EG114" s="60"/>
      <c r="EH114" s="17"/>
      <c r="EI114" s="17"/>
      <c r="EJ114" s="58"/>
      <c r="EK114" s="50"/>
      <c r="EL114" s="50"/>
      <c r="EM114" s="50"/>
      <c r="EN114" s="50"/>
      <c r="EO114" s="50"/>
      <c r="EP114" s="50"/>
      <c r="EQ114" s="59"/>
      <c r="ER114" s="60"/>
      <c r="ES114" s="17"/>
      <c r="ET114" s="17"/>
      <c r="EU114" s="58"/>
      <c r="EV114" s="50"/>
      <c r="EW114" s="50"/>
      <c r="EX114" s="50"/>
      <c r="EY114" s="50"/>
      <c r="EZ114" s="50"/>
      <c r="FA114" s="50"/>
      <c r="FB114" s="59"/>
      <c r="FC114" s="60"/>
      <c r="FD114" s="17"/>
      <c r="FE114" s="17"/>
      <c r="FF114" s="58"/>
      <c r="FG114" s="50"/>
      <c r="FH114" s="50"/>
      <c r="FI114" s="50"/>
      <c r="FJ114" s="50"/>
      <c r="FK114" s="50"/>
      <c r="FL114" s="50"/>
      <c r="FM114" s="59"/>
      <c r="FN114" s="60"/>
      <c r="FO114" s="17"/>
      <c r="FP114" s="17"/>
      <c r="FQ114" s="58"/>
      <c r="FR114" s="50"/>
      <c r="FS114" s="50"/>
      <c r="FT114" s="50"/>
      <c r="FU114" s="50"/>
      <c r="FV114" s="50"/>
      <c r="FW114" s="50"/>
      <c r="FX114" s="59"/>
      <c r="FY114" s="60"/>
      <c r="FZ114" s="17"/>
      <c r="GA114" s="17"/>
      <c r="GB114" s="58"/>
      <c r="GC114" s="50"/>
      <c r="GD114" s="50"/>
      <c r="GE114" s="50"/>
      <c r="GF114" s="50"/>
      <c r="GG114" s="50"/>
      <c r="GH114" s="50"/>
      <c r="GI114" s="59"/>
      <c r="GJ114" s="60"/>
      <c r="GK114" s="17"/>
      <c r="GL114" s="17"/>
      <c r="GM114" s="58"/>
      <c r="GN114" s="50"/>
      <c r="GO114" s="50"/>
      <c r="GP114" s="50"/>
      <c r="GQ114" s="50"/>
      <c r="GR114" s="50"/>
      <c r="GS114" s="50"/>
      <c r="GT114" s="59"/>
      <c r="GU114" s="60"/>
      <c r="GV114" s="17"/>
      <c r="GW114" s="17"/>
      <c r="GX114" s="58"/>
      <c r="GY114" s="50"/>
      <c r="GZ114" s="50"/>
      <c r="HA114" s="50"/>
      <c r="HB114" s="50"/>
      <c r="HC114" s="50"/>
      <c r="HD114" s="50"/>
      <c r="HE114" s="59"/>
      <c r="HF114" s="60"/>
      <c r="HG114" s="17"/>
      <c r="HH114" s="17"/>
      <c r="HI114" s="58"/>
      <c r="HJ114" s="50"/>
      <c r="HK114" s="50"/>
      <c r="HL114" s="50"/>
      <c r="HM114" s="50"/>
      <c r="HN114" s="50"/>
      <c r="HO114" s="50"/>
      <c r="HP114" s="59"/>
      <c r="HQ114" s="60"/>
      <c r="HR114" s="17"/>
      <c r="HS114" s="17"/>
      <c r="HT114" s="58"/>
      <c r="HU114" s="50"/>
      <c r="HV114" s="50"/>
      <c r="HW114" s="50"/>
      <c r="HX114" s="50"/>
      <c r="HY114" s="50"/>
      <c r="HZ114" s="50"/>
      <c r="IA114" s="59"/>
      <c r="IB114" s="60"/>
      <c r="IC114" s="17"/>
      <c r="ID114" s="17"/>
    </row>
    <row r="115" spans="1:238" x14ac:dyDescent="0.3">
      <c r="O115" s="59"/>
      <c r="P115" s="60"/>
      <c r="Q115" s="17"/>
      <c r="R115" s="17"/>
      <c r="S115" s="58"/>
      <c r="T115" s="50"/>
      <c r="U115" s="50"/>
      <c r="V115" s="50"/>
      <c r="W115" s="50"/>
      <c r="X115" s="50"/>
      <c r="Y115" s="50"/>
      <c r="Z115" s="59"/>
      <c r="AA115" s="60"/>
      <c r="AB115" s="17"/>
      <c r="AC115" s="17"/>
      <c r="AD115" s="58"/>
      <c r="AE115" s="50"/>
      <c r="AF115" s="50"/>
      <c r="AG115" s="50"/>
      <c r="AH115" s="50"/>
      <c r="AI115" s="50"/>
      <c r="AJ115" s="50"/>
      <c r="AK115" s="59"/>
      <c r="AL115" s="60"/>
      <c r="AM115" s="17"/>
      <c r="AN115" s="17"/>
      <c r="AO115" s="58"/>
      <c r="AP115" s="50"/>
      <c r="AQ115" s="50"/>
      <c r="AR115" s="50"/>
      <c r="AS115" s="50"/>
      <c r="AT115" s="50"/>
      <c r="AU115" s="50"/>
      <c r="AV115" s="59"/>
      <c r="AW115" s="60"/>
      <c r="AX115" s="17"/>
      <c r="AY115" s="17"/>
      <c r="AZ115" s="58"/>
      <c r="BA115" s="50"/>
      <c r="BB115" s="50"/>
      <c r="BC115" s="50"/>
      <c r="BD115" s="50"/>
      <c r="BE115" s="50"/>
      <c r="BF115" s="50"/>
      <c r="BG115" s="59"/>
      <c r="BH115" s="60"/>
      <c r="BI115" s="17"/>
      <c r="BJ115" s="17"/>
      <c r="BK115" s="58"/>
      <c r="BL115" s="50"/>
      <c r="BM115" s="50"/>
      <c r="BN115" s="50"/>
      <c r="BO115" s="50"/>
      <c r="BP115" s="50"/>
      <c r="BQ115" s="50"/>
      <c r="BR115" s="59"/>
      <c r="BS115" s="60"/>
      <c r="BT115" s="17"/>
      <c r="BU115" s="17"/>
      <c r="BV115" s="58"/>
      <c r="BW115" s="50"/>
      <c r="BX115" s="50"/>
      <c r="BY115" s="50"/>
      <c r="BZ115" s="50"/>
      <c r="CA115" s="50"/>
      <c r="CB115" s="50"/>
      <c r="CC115" s="59"/>
      <c r="CD115" s="60"/>
      <c r="CE115" s="17"/>
      <c r="CF115" s="17"/>
      <c r="CG115" s="58"/>
      <c r="CH115" s="50"/>
      <c r="CI115" s="50"/>
      <c r="CJ115" s="50"/>
      <c r="CK115" s="50"/>
      <c r="CL115" s="50"/>
      <c r="CM115" s="50"/>
      <c r="CN115" s="59"/>
      <c r="CO115" s="60"/>
      <c r="CP115" s="17"/>
      <c r="CQ115" s="17"/>
      <c r="CR115" s="58"/>
      <c r="CS115" s="50"/>
      <c r="CT115" s="50"/>
      <c r="CU115" s="50"/>
      <c r="CV115" s="50"/>
      <c r="CW115" s="50"/>
      <c r="CX115" s="50"/>
      <c r="CY115" s="59"/>
      <c r="CZ115" s="60"/>
      <c r="DA115" s="17"/>
      <c r="DB115" s="17"/>
      <c r="DC115" s="58"/>
      <c r="DD115" s="50"/>
      <c r="DE115" s="50"/>
      <c r="DF115" s="50"/>
      <c r="DG115" s="50"/>
      <c r="DH115" s="50"/>
      <c r="DI115" s="50"/>
      <c r="DJ115" s="59"/>
      <c r="DK115" s="60"/>
      <c r="DL115" s="17"/>
      <c r="DM115" s="17"/>
      <c r="DN115" s="58"/>
      <c r="DO115" s="50"/>
      <c r="DP115" s="50"/>
      <c r="DQ115" s="50"/>
      <c r="DR115" s="50"/>
      <c r="DS115" s="50"/>
      <c r="DT115" s="50"/>
      <c r="DU115" s="59"/>
      <c r="DV115" s="60"/>
      <c r="DW115" s="17"/>
      <c r="DX115" s="17"/>
      <c r="DY115" s="58"/>
      <c r="DZ115" s="50"/>
      <c r="EA115" s="50"/>
      <c r="EB115" s="50"/>
      <c r="EC115" s="50"/>
      <c r="ED115" s="50"/>
      <c r="EE115" s="50"/>
      <c r="EF115" s="59"/>
      <c r="EG115" s="60"/>
      <c r="EH115" s="17"/>
      <c r="EI115" s="17"/>
      <c r="EJ115" s="58"/>
      <c r="EK115" s="50"/>
      <c r="EL115" s="50"/>
      <c r="EM115" s="50"/>
      <c r="EN115" s="50"/>
      <c r="EO115" s="50"/>
      <c r="EP115" s="50"/>
      <c r="EQ115" s="59"/>
      <c r="ER115" s="60"/>
      <c r="ES115" s="17"/>
      <c r="ET115" s="17"/>
      <c r="EU115" s="58"/>
      <c r="EV115" s="50"/>
      <c r="EW115" s="50"/>
      <c r="EX115" s="50"/>
      <c r="EY115" s="50"/>
      <c r="EZ115" s="50"/>
      <c r="FA115" s="50"/>
      <c r="FB115" s="59"/>
      <c r="FC115" s="60"/>
      <c r="FD115" s="17"/>
      <c r="FE115" s="17"/>
      <c r="FF115" s="58"/>
      <c r="FG115" s="50"/>
      <c r="FH115" s="50"/>
      <c r="FI115" s="50"/>
      <c r="FJ115" s="50"/>
      <c r="FK115" s="50"/>
      <c r="FL115" s="50"/>
      <c r="FM115" s="59"/>
      <c r="FN115" s="60"/>
      <c r="FO115" s="17"/>
      <c r="FP115" s="17"/>
      <c r="FQ115" s="58"/>
      <c r="FR115" s="50"/>
      <c r="FS115" s="50"/>
      <c r="FT115" s="50"/>
      <c r="FU115" s="50"/>
      <c r="FV115" s="50"/>
      <c r="FW115" s="50"/>
      <c r="FX115" s="59"/>
      <c r="FY115" s="60"/>
      <c r="FZ115" s="17"/>
      <c r="GA115" s="17"/>
      <c r="GB115" s="58"/>
      <c r="GC115" s="50"/>
      <c r="GD115" s="50"/>
      <c r="GE115" s="50"/>
      <c r="GF115" s="50"/>
      <c r="GG115" s="50"/>
      <c r="GH115" s="50"/>
      <c r="GI115" s="59"/>
      <c r="GJ115" s="60"/>
      <c r="GK115" s="17"/>
      <c r="GL115" s="17"/>
      <c r="GM115" s="58"/>
      <c r="GN115" s="50"/>
      <c r="GO115" s="50"/>
      <c r="GP115" s="50"/>
      <c r="GQ115" s="50"/>
      <c r="GR115" s="50"/>
      <c r="GS115" s="50"/>
      <c r="GT115" s="59"/>
      <c r="GU115" s="60"/>
      <c r="GV115" s="17"/>
      <c r="GW115" s="17"/>
      <c r="GX115" s="58"/>
      <c r="GY115" s="50"/>
      <c r="GZ115" s="50"/>
      <c r="HA115" s="50"/>
      <c r="HB115" s="50"/>
      <c r="HC115" s="50"/>
      <c r="HD115" s="50"/>
      <c r="HE115" s="59"/>
      <c r="HF115" s="60"/>
      <c r="HG115" s="17"/>
      <c r="HH115" s="17"/>
      <c r="HI115" s="58"/>
      <c r="HJ115" s="50"/>
      <c r="HK115" s="50"/>
      <c r="HL115" s="50"/>
      <c r="HM115" s="50"/>
      <c r="HN115" s="50"/>
      <c r="HO115" s="50"/>
      <c r="HP115" s="59"/>
      <c r="HQ115" s="60"/>
      <c r="HR115" s="17"/>
      <c r="HS115" s="17"/>
      <c r="HT115" s="58"/>
      <c r="HU115" s="50"/>
      <c r="HV115" s="50"/>
      <c r="HW115" s="50"/>
      <c r="HX115" s="50"/>
      <c r="HY115" s="50"/>
      <c r="HZ115" s="50"/>
      <c r="IA115" s="59"/>
      <c r="IB115" s="60"/>
      <c r="IC115" s="17"/>
      <c r="ID115" s="17"/>
    </row>
    <row r="116" spans="1:238" x14ac:dyDescent="0.3">
      <c r="O116" s="59"/>
      <c r="P116" s="60"/>
      <c r="Q116" s="17"/>
      <c r="R116" s="17"/>
      <c r="S116" s="58"/>
      <c r="T116" s="50"/>
      <c r="U116" s="50"/>
      <c r="V116" s="50"/>
      <c r="W116" s="50"/>
      <c r="X116" s="50"/>
      <c r="Y116" s="50"/>
      <c r="Z116" s="59"/>
      <c r="AA116" s="60"/>
      <c r="AB116" s="17"/>
      <c r="AC116" s="17"/>
      <c r="AD116" s="58"/>
      <c r="AE116" s="50"/>
      <c r="AF116" s="50"/>
      <c r="AG116" s="50"/>
      <c r="AH116" s="50"/>
      <c r="AI116" s="50"/>
      <c r="AJ116" s="50"/>
      <c r="AK116" s="59"/>
      <c r="AL116" s="60"/>
      <c r="AM116" s="17"/>
      <c r="AN116" s="17"/>
      <c r="AO116" s="58"/>
      <c r="AP116" s="50"/>
      <c r="AQ116" s="50"/>
      <c r="AR116" s="50"/>
      <c r="AS116" s="50"/>
      <c r="AT116" s="50"/>
      <c r="AU116" s="50"/>
      <c r="AV116" s="59"/>
      <c r="AW116" s="60"/>
      <c r="AX116" s="17"/>
      <c r="AY116" s="17"/>
      <c r="AZ116" s="58"/>
      <c r="BA116" s="50"/>
      <c r="BB116" s="50"/>
      <c r="BC116" s="50"/>
      <c r="BD116" s="50"/>
      <c r="BE116" s="50"/>
      <c r="BF116" s="50"/>
      <c r="BG116" s="59"/>
      <c r="BH116" s="60"/>
      <c r="BI116" s="17"/>
      <c r="BJ116" s="17"/>
      <c r="BK116" s="58"/>
      <c r="BL116" s="50"/>
      <c r="BM116" s="50"/>
      <c r="BN116" s="50"/>
      <c r="BO116" s="50"/>
      <c r="BP116" s="50"/>
      <c r="BQ116" s="50"/>
      <c r="BR116" s="59"/>
      <c r="BS116" s="60"/>
      <c r="BT116" s="17"/>
      <c r="BU116" s="17"/>
      <c r="BV116" s="58"/>
      <c r="BW116" s="50"/>
      <c r="BX116" s="50"/>
      <c r="BY116" s="50"/>
      <c r="BZ116" s="50"/>
      <c r="CA116" s="50"/>
      <c r="CB116" s="50"/>
      <c r="CC116" s="59"/>
      <c r="CD116" s="60"/>
      <c r="CE116" s="17"/>
      <c r="CF116" s="17"/>
      <c r="CG116" s="58"/>
      <c r="CH116" s="50"/>
      <c r="CI116" s="50"/>
      <c r="CJ116" s="50"/>
      <c r="CK116" s="50"/>
      <c r="CL116" s="50"/>
      <c r="CM116" s="50"/>
      <c r="CN116" s="59"/>
      <c r="CO116" s="60"/>
      <c r="CP116" s="17"/>
      <c r="CQ116" s="17"/>
      <c r="CR116" s="58"/>
      <c r="CS116" s="50"/>
      <c r="CT116" s="50"/>
      <c r="CU116" s="50"/>
      <c r="CV116" s="50"/>
      <c r="CW116" s="50"/>
      <c r="CX116" s="50"/>
      <c r="CY116" s="59"/>
      <c r="CZ116" s="60"/>
      <c r="DA116" s="17"/>
      <c r="DB116" s="17"/>
      <c r="DC116" s="58"/>
      <c r="DD116" s="50"/>
      <c r="DE116" s="50"/>
      <c r="DF116" s="50"/>
      <c r="DG116" s="50"/>
      <c r="DH116" s="50"/>
      <c r="DI116" s="50"/>
      <c r="DJ116" s="59"/>
      <c r="DK116" s="60"/>
      <c r="DL116" s="17"/>
      <c r="DM116" s="17"/>
      <c r="DN116" s="58"/>
      <c r="DO116" s="50"/>
      <c r="DP116" s="50"/>
      <c r="DQ116" s="50"/>
      <c r="DR116" s="50"/>
      <c r="DS116" s="50"/>
      <c r="DT116" s="50"/>
      <c r="DU116" s="59"/>
      <c r="DV116" s="60"/>
      <c r="DW116" s="17"/>
      <c r="DX116" s="17"/>
      <c r="DY116" s="58"/>
      <c r="DZ116" s="50"/>
      <c r="EA116" s="50"/>
      <c r="EB116" s="50"/>
      <c r="EC116" s="50"/>
      <c r="ED116" s="50"/>
      <c r="EE116" s="50"/>
      <c r="EF116" s="59"/>
      <c r="EG116" s="60"/>
      <c r="EH116" s="17"/>
      <c r="EI116" s="17"/>
      <c r="EJ116" s="58"/>
      <c r="EK116" s="50"/>
      <c r="EL116" s="50"/>
      <c r="EM116" s="50"/>
      <c r="EN116" s="50"/>
      <c r="EO116" s="50"/>
      <c r="EP116" s="50"/>
      <c r="EQ116" s="59"/>
      <c r="ER116" s="60"/>
      <c r="ES116" s="17"/>
      <c r="ET116" s="17"/>
      <c r="EU116" s="58"/>
      <c r="EV116" s="50"/>
      <c r="EW116" s="50"/>
      <c r="EX116" s="50"/>
      <c r="EY116" s="50"/>
      <c r="EZ116" s="50"/>
      <c r="FA116" s="50"/>
      <c r="FB116" s="59"/>
      <c r="FC116" s="60"/>
      <c r="FD116" s="17"/>
      <c r="FE116" s="17"/>
      <c r="FF116" s="58"/>
      <c r="FG116" s="50"/>
      <c r="FH116" s="50"/>
      <c r="FI116" s="50"/>
      <c r="FJ116" s="50"/>
      <c r="FK116" s="50"/>
      <c r="FL116" s="50"/>
      <c r="FM116" s="59"/>
      <c r="FN116" s="60"/>
      <c r="FO116" s="17"/>
      <c r="FP116" s="17"/>
      <c r="FQ116" s="58"/>
      <c r="FR116" s="50"/>
      <c r="FS116" s="50"/>
      <c r="FT116" s="50"/>
      <c r="FU116" s="50"/>
      <c r="FV116" s="50"/>
      <c r="FW116" s="50"/>
      <c r="FX116" s="59"/>
      <c r="FY116" s="60"/>
      <c r="FZ116" s="17"/>
      <c r="GA116" s="17"/>
      <c r="GB116" s="58"/>
      <c r="GC116" s="50"/>
      <c r="GD116" s="50"/>
      <c r="GE116" s="50"/>
      <c r="GF116" s="50"/>
      <c r="GG116" s="50"/>
      <c r="GH116" s="50"/>
      <c r="GI116" s="59"/>
      <c r="GJ116" s="60"/>
      <c r="GK116" s="17"/>
      <c r="GL116" s="17"/>
      <c r="GM116" s="58"/>
      <c r="GN116" s="50"/>
      <c r="GO116" s="50"/>
      <c r="GP116" s="50"/>
      <c r="GQ116" s="50"/>
      <c r="GR116" s="50"/>
      <c r="GS116" s="50"/>
      <c r="GT116" s="59"/>
      <c r="GU116" s="60"/>
      <c r="GV116" s="17"/>
      <c r="GW116" s="17"/>
      <c r="GX116" s="58"/>
      <c r="GY116" s="50"/>
      <c r="GZ116" s="50"/>
      <c r="HA116" s="50"/>
      <c r="HB116" s="50"/>
      <c r="HC116" s="50"/>
      <c r="HD116" s="50"/>
      <c r="HE116" s="59"/>
      <c r="HF116" s="60"/>
      <c r="HG116" s="17"/>
      <c r="HH116" s="17"/>
      <c r="HI116" s="58"/>
      <c r="HJ116" s="50"/>
      <c r="HK116" s="50"/>
      <c r="HL116" s="50"/>
      <c r="HM116" s="50"/>
      <c r="HN116" s="50"/>
      <c r="HO116" s="50"/>
      <c r="HP116" s="59"/>
      <c r="HQ116" s="60"/>
      <c r="HR116" s="17"/>
      <c r="HS116" s="17"/>
      <c r="HT116" s="58"/>
      <c r="HU116" s="50"/>
      <c r="HV116" s="50"/>
      <c r="HW116" s="50"/>
      <c r="HX116" s="50"/>
      <c r="HY116" s="50"/>
      <c r="HZ116" s="50"/>
      <c r="IA116" s="59"/>
      <c r="IB116" s="60"/>
      <c r="IC116" s="17"/>
      <c r="ID116" s="17"/>
    </row>
    <row r="123" spans="1:238" s="77" customFormat="1" x14ac:dyDescent="0.3">
      <c r="B123" s="32"/>
      <c r="C123" s="78"/>
      <c r="D123" s="78"/>
      <c r="E123" s="78"/>
      <c r="F123" s="317"/>
      <c r="G123" s="78"/>
      <c r="H123" s="79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</row>
    <row r="124" spans="1:238" s="77" customFormat="1" x14ac:dyDescent="0.3">
      <c r="B124" s="32"/>
      <c r="C124" s="78"/>
      <c r="D124" s="78"/>
      <c r="E124" s="78"/>
      <c r="F124" s="317"/>
      <c r="G124" s="78"/>
      <c r="H124" s="79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</row>
    <row r="125" spans="1:238" s="77" customFormat="1" x14ac:dyDescent="0.3">
      <c r="B125" s="32"/>
      <c r="C125" s="78"/>
      <c r="D125" s="78"/>
      <c r="E125" s="78"/>
      <c r="F125" s="317"/>
      <c r="G125" s="78"/>
      <c r="H125" s="79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</row>
    <row r="126" spans="1:238" s="77" customFormat="1" x14ac:dyDescent="0.3">
      <c r="B126" s="32"/>
      <c r="C126" s="78"/>
      <c r="D126" s="78"/>
      <c r="E126" s="78"/>
      <c r="F126" s="317"/>
      <c r="G126" s="78"/>
      <c r="H126" s="79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</row>
    <row r="127" spans="1:238" s="77" customFormat="1" x14ac:dyDescent="0.3">
      <c r="B127" s="32"/>
      <c r="C127" s="78"/>
      <c r="D127" s="78"/>
      <c r="E127" s="78"/>
      <c r="F127" s="317"/>
      <c r="G127" s="78"/>
      <c r="H127" s="79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</row>
    <row r="128" spans="1:238" s="77" customFormat="1" x14ac:dyDescent="0.3">
      <c r="B128" s="32"/>
      <c r="C128" s="78"/>
      <c r="D128" s="78"/>
      <c r="E128" s="78"/>
      <c r="F128" s="317"/>
      <c r="G128" s="78"/>
      <c r="H128" s="79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  <c r="DN128" s="32"/>
      <c r="DO128" s="32"/>
      <c r="DP128" s="32"/>
      <c r="DQ128" s="32"/>
      <c r="DR128" s="32"/>
      <c r="DS128" s="32"/>
      <c r="DT128" s="32"/>
      <c r="DU128" s="32"/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32"/>
      <c r="EZ128" s="32"/>
      <c r="FA128" s="32"/>
      <c r="FB128" s="32"/>
      <c r="FC128" s="32"/>
      <c r="FD128" s="32"/>
      <c r="FE128" s="32"/>
      <c r="FF128" s="32"/>
      <c r="FG128" s="32"/>
      <c r="FH128" s="32"/>
      <c r="FI128" s="32"/>
      <c r="FJ128" s="32"/>
      <c r="FK128" s="32"/>
      <c r="FL128" s="32"/>
      <c r="FM128" s="32"/>
      <c r="FN128" s="32"/>
      <c r="FO128" s="32"/>
      <c r="FP128" s="32"/>
      <c r="FQ128" s="32"/>
      <c r="FR128" s="32"/>
      <c r="FS128" s="32"/>
      <c r="FT128" s="32"/>
      <c r="FU128" s="32"/>
      <c r="FV128" s="32"/>
      <c r="FW128" s="32"/>
      <c r="FX128" s="32"/>
      <c r="FY128" s="32"/>
      <c r="FZ128" s="32"/>
      <c r="GA128" s="32"/>
      <c r="GB128" s="32"/>
      <c r="GC128" s="32"/>
      <c r="GD128" s="32"/>
      <c r="GE128" s="32"/>
      <c r="GF128" s="32"/>
      <c r="GG128" s="32"/>
      <c r="GH128" s="32"/>
      <c r="GI128" s="32"/>
      <c r="GJ128" s="32"/>
      <c r="GK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</row>
    <row r="129" spans="1:238" s="77" customFormat="1" x14ac:dyDescent="0.3">
      <c r="B129" s="32"/>
      <c r="C129" s="78"/>
      <c r="D129" s="78"/>
      <c r="E129" s="78"/>
      <c r="F129" s="317"/>
      <c r="G129" s="78"/>
      <c r="H129" s="79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32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32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32"/>
      <c r="GI129" s="32"/>
      <c r="GJ129" s="32"/>
      <c r="GK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</row>
    <row r="130" spans="1:238" s="77" customFormat="1" x14ac:dyDescent="0.3">
      <c r="B130" s="32"/>
      <c r="C130" s="78"/>
      <c r="D130" s="78"/>
      <c r="E130" s="78"/>
      <c r="F130" s="317"/>
      <c r="G130" s="78"/>
      <c r="H130" s="79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  <c r="DC130" s="32"/>
      <c r="DD130" s="32"/>
      <c r="DE130" s="32"/>
      <c r="DF130" s="32"/>
      <c r="DG130" s="32"/>
      <c r="DH130" s="32"/>
      <c r="DI130" s="32"/>
      <c r="DJ130" s="32"/>
      <c r="DK130" s="32"/>
      <c r="DL130" s="32"/>
      <c r="DM130" s="32"/>
      <c r="DN130" s="32"/>
      <c r="DO130" s="32"/>
      <c r="DP130" s="32"/>
      <c r="DQ130" s="32"/>
      <c r="DR130" s="32"/>
      <c r="DS130" s="32"/>
      <c r="DT130" s="32"/>
      <c r="DU130" s="32"/>
      <c r="DV130" s="32"/>
      <c r="DW130" s="32"/>
      <c r="DX130" s="32"/>
      <c r="DY130" s="32"/>
      <c r="DZ130" s="32"/>
      <c r="EA130" s="32"/>
      <c r="EB130" s="32"/>
      <c r="EC130" s="32"/>
      <c r="ED130" s="32"/>
      <c r="EE130" s="32"/>
      <c r="EF130" s="32"/>
      <c r="EG130" s="32"/>
      <c r="EH130" s="32"/>
      <c r="EI130" s="32"/>
      <c r="EJ130" s="32"/>
      <c r="EK130" s="32"/>
      <c r="EL130" s="32"/>
      <c r="EM130" s="32"/>
      <c r="EN130" s="32"/>
      <c r="EO130" s="32"/>
      <c r="EP130" s="32"/>
      <c r="EQ130" s="32"/>
      <c r="ER130" s="32"/>
      <c r="ES130" s="32"/>
      <c r="ET130" s="32"/>
      <c r="EU130" s="32"/>
      <c r="EV130" s="32"/>
      <c r="EW130" s="32"/>
      <c r="EX130" s="32"/>
      <c r="EY130" s="32"/>
      <c r="EZ130" s="32"/>
      <c r="FA130" s="32"/>
      <c r="FB130" s="32"/>
      <c r="FC130" s="32"/>
      <c r="FD130" s="32"/>
      <c r="FE130" s="32"/>
      <c r="FF130" s="32"/>
      <c r="FG130" s="32"/>
      <c r="FH130" s="32"/>
      <c r="FI130" s="32"/>
      <c r="FJ130" s="32"/>
      <c r="FK130" s="32"/>
      <c r="FL130" s="32"/>
      <c r="FM130" s="32"/>
      <c r="FN130" s="32"/>
      <c r="FO130" s="32"/>
      <c r="FP130" s="32"/>
      <c r="FQ130" s="32"/>
      <c r="FR130" s="32"/>
      <c r="FS130" s="32"/>
      <c r="FT130" s="32"/>
      <c r="FU130" s="32"/>
      <c r="FV130" s="32"/>
      <c r="FW130" s="32"/>
      <c r="FX130" s="32"/>
      <c r="FY130" s="32"/>
      <c r="FZ130" s="32"/>
      <c r="GA130" s="32"/>
      <c r="GB130" s="32"/>
      <c r="GC130" s="32"/>
      <c r="GD130" s="32"/>
      <c r="GE130" s="32"/>
      <c r="GF130" s="32"/>
      <c r="GG130" s="32"/>
      <c r="GH130" s="32"/>
      <c r="GI130" s="32"/>
      <c r="GJ130" s="32"/>
      <c r="GK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</row>
    <row r="131" spans="1:238" s="77" customFormat="1" x14ac:dyDescent="0.3">
      <c r="B131" s="32"/>
      <c r="C131" s="78"/>
      <c r="D131" s="78"/>
      <c r="E131" s="78"/>
      <c r="F131" s="317"/>
      <c r="G131" s="78"/>
      <c r="H131" s="79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  <c r="DN131" s="32"/>
      <c r="DO131" s="32"/>
      <c r="DP131" s="32"/>
      <c r="DQ131" s="32"/>
      <c r="DR131" s="32"/>
      <c r="DS131" s="32"/>
      <c r="DT131" s="32"/>
      <c r="DU131" s="32"/>
      <c r="DV131" s="32"/>
      <c r="DW131" s="32"/>
      <c r="DX131" s="32"/>
      <c r="DY131" s="32"/>
      <c r="DZ131" s="32"/>
      <c r="EA131" s="32"/>
      <c r="EB131" s="32"/>
      <c r="EC131" s="32"/>
      <c r="ED131" s="32"/>
      <c r="EE131" s="32"/>
      <c r="EF131" s="32"/>
      <c r="EG131" s="32"/>
      <c r="EH131" s="32"/>
      <c r="EI131" s="32"/>
      <c r="EJ131" s="32"/>
      <c r="EK131" s="32"/>
      <c r="EL131" s="32"/>
      <c r="EM131" s="32"/>
      <c r="EN131" s="32"/>
      <c r="EO131" s="32"/>
      <c r="EP131" s="32"/>
      <c r="EQ131" s="32"/>
      <c r="ER131" s="32"/>
      <c r="ES131" s="32"/>
      <c r="ET131" s="32"/>
      <c r="EU131" s="32"/>
      <c r="EV131" s="32"/>
      <c r="EW131" s="32"/>
      <c r="EX131" s="32"/>
      <c r="EY131" s="32"/>
      <c r="EZ131" s="32"/>
      <c r="FA131" s="32"/>
      <c r="FB131" s="32"/>
      <c r="FC131" s="32"/>
      <c r="FD131" s="32"/>
      <c r="FE131" s="32"/>
      <c r="FF131" s="32"/>
      <c r="FG131" s="32"/>
      <c r="FH131" s="32"/>
      <c r="FI131" s="32"/>
      <c r="FJ131" s="32"/>
      <c r="FK131" s="32"/>
      <c r="FL131" s="32"/>
      <c r="FM131" s="32"/>
      <c r="FN131" s="32"/>
      <c r="FO131" s="32"/>
      <c r="FP131" s="32"/>
      <c r="FQ131" s="32"/>
      <c r="FR131" s="32"/>
      <c r="FS131" s="32"/>
      <c r="FT131" s="32"/>
      <c r="FU131" s="32"/>
      <c r="FV131" s="32"/>
      <c r="FW131" s="32"/>
      <c r="FX131" s="32"/>
      <c r="FY131" s="32"/>
      <c r="FZ131" s="32"/>
      <c r="GA131" s="32"/>
      <c r="GB131" s="32"/>
      <c r="GC131" s="32"/>
      <c r="GD131" s="32"/>
      <c r="GE131" s="32"/>
      <c r="GF131" s="32"/>
      <c r="GG131" s="32"/>
      <c r="GH131" s="32"/>
      <c r="GI131" s="32"/>
      <c r="GJ131" s="32"/>
      <c r="GK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</row>
    <row r="132" spans="1:238" s="77" customFormat="1" x14ac:dyDescent="0.3">
      <c r="B132" s="32"/>
      <c r="C132" s="78"/>
      <c r="D132" s="78"/>
      <c r="E132" s="78"/>
      <c r="F132" s="317"/>
      <c r="G132" s="78"/>
      <c r="H132" s="79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  <c r="DC132" s="32"/>
      <c r="DD132" s="32"/>
      <c r="DE132" s="32"/>
      <c r="DF132" s="32"/>
      <c r="DG132" s="32"/>
      <c r="DH132" s="32"/>
      <c r="DI132" s="32"/>
      <c r="DJ132" s="32"/>
      <c r="DK132" s="32"/>
      <c r="DL132" s="32"/>
      <c r="DM132" s="32"/>
      <c r="DN132" s="32"/>
      <c r="DO132" s="32"/>
      <c r="DP132" s="32"/>
      <c r="DQ132" s="32"/>
      <c r="DR132" s="32"/>
      <c r="DS132" s="32"/>
      <c r="DT132" s="32"/>
      <c r="DU132" s="32"/>
      <c r="DV132" s="32"/>
      <c r="DW132" s="32"/>
      <c r="DX132" s="32"/>
      <c r="DY132" s="32"/>
      <c r="DZ132" s="32"/>
      <c r="EA132" s="32"/>
      <c r="EB132" s="32"/>
      <c r="EC132" s="32"/>
      <c r="ED132" s="32"/>
      <c r="EE132" s="32"/>
      <c r="EF132" s="32"/>
      <c r="EG132" s="32"/>
      <c r="EH132" s="32"/>
      <c r="EI132" s="32"/>
      <c r="EJ132" s="32"/>
      <c r="EK132" s="32"/>
      <c r="EL132" s="32"/>
      <c r="EM132" s="32"/>
      <c r="EN132" s="32"/>
      <c r="EO132" s="32"/>
      <c r="EP132" s="32"/>
      <c r="EQ132" s="32"/>
      <c r="ER132" s="32"/>
      <c r="ES132" s="32"/>
      <c r="ET132" s="32"/>
      <c r="EU132" s="32"/>
      <c r="EV132" s="32"/>
      <c r="EW132" s="32"/>
      <c r="EX132" s="32"/>
      <c r="EY132" s="32"/>
      <c r="EZ132" s="32"/>
      <c r="FA132" s="32"/>
      <c r="FB132" s="32"/>
      <c r="FC132" s="32"/>
      <c r="FD132" s="32"/>
      <c r="FE132" s="32"/>
      <c r="FF132" s="32"/>
      <c r="FG132" s="32"/>
      <c r="FH132" s="32"/>
      <c r="FI132" s="32"/>
      <c r="FJ132" s="32"/>
      <c r="FK132" s="32"/>
      <c r="FL132" s="32"/>
      <c r="FM132" s="32"/>
      <c r="FN132" s="32"/>
      <c r="FO132" s="32"/>
      <c r="FP132" s="32"/>
      <c r="FQ132" s="32"/>
      <c r="FR132" s="32"/>
      <c r="FS132" s="32"/>
      <c r="FT132" s="32"/>
      <c r="FU132" s="32"/>
      <c r="FV132" s="32"/>
      <c r="FW132" s="32"/>
      <c r="FX132" s="32"/>
      <c r="FY132" s="32"/>
      <c r="FZ132" s="32"/>
      <c r="GA132" s="32"/>
      <c r="GB132" s="32"/>
      <c r="GC132" s="32"/>
      <c r="GD132" s="32"/>
      <c r="GE132" s="32"/>
      <c r="GF132" s="32"/>
      <c r="GG132" s="32"/>
      <c r="GH132" s="32"/>
      <c r="GI132" s="32"/>
      <c r="GJ132" s="32"/>
      <c r="GK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</row>
    <row r="133" spans="1:238" s="77" customFormat="1" x14ac:dyDescent="0.3">
      <c r="B133" s="32"/>
      <c r="C133" s="78"/>
      <c r="D133" s="78"/>
      <c r="E133" s="78"/>
      <c r="F133" s="317"/>
      <c r="G133" s="78"/>
      <c r="H133" s="79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  <c r="DM133" s="32"/>
      <c r="DN133" s="32"/>
      <c r="DO133" s="32"/>
      <c r="DP133" s="32"/>
      <c r="DQ133" s="32"/>
      <c r="DR133" s="32"/>
      <c r="DS133" s="32"/>
      <c r="DT133" s="32"/>
      <c r="DU133" s="32"/>
      <c r="DV133" s="32"/>
      <c r="DW133" s="32"/>
      <c r="DX133" s="32"/>
      <c r="DY133" s="32"/>
      <c r="DZ133" s="32"/>
      <c r="EA133" s="32"/>
      <c r="EB133" s="32"/>
      <c r="EC133" s="32"/>
      <c r="ED133" s="32"/>
      <c r="EE133" s="32"/>
      <c r="EF133" s="32"/>
      <c r="EG133" s="32"/>
      <c r="EH133" s="32"/>
      <c r="EI133" s="32"/>
      <c r="EJ133" s="32"/>
      <c r="EK133" s="32"/>
      <c r="EL133" s="32"/>
      <c r="EM133" s="32"/>
      <c r="EN133" s="32"/>
      <c r="EO133" s="32"/>
      <c r="EP133" s="32"/>
      <c r="EQ133" s="32"/>
      <c r="ER133" s="32"/>
      <c r="ES133" s="32"/>
      <c r="ET133" s="32"/>
      <c r="EU133" s="32"/>
      <c r="EV133" s="32"/>
      <c r="EW133" s="32"/>
      <c r="EX133" s="32"/>
      <c r="EY133" s="32"/>
      <c r="EZ133" s="32"/>
      <c r="FA133" s="32"/>
      <c r="FB133" s="32"/>
      <c r="FC133" s="32"/>
      <c r="FD133" s="32"/>
      <c r="FE133" s="32"/>
      <c r="FF133" s="32"/>
      <c r="FG133" s="32"/>
      <c r="FH133" s="32"/>
      <c r="FI133" s="32"/>
      <c r="FJ133" s="32"/>
      <c r="FK133" s="32"/>
      <c r="FL133" s="32"/>
      <c r="FM133" s="32"/>
      <c r="FN133" s="32"/>
      <c r="FO133" s="32"/>
      <c r="FP133" s="32"/>
      <c r="FQ133" s="32"/>
      <c r="FR133" s="32"/>
      <c r="FS133" s="32"/>
      <c r="FT133" s="32"/>
      <c r="FU133" s="32"/>
      <c r="FV133" s="32"/>
      <c r="FW133" s="32"/>
      <c r="FX133" s="32"/>
      <c r="FY133" s="32"/>
      <c r="FZ133" s="32"/>
      <c r="GA133" s="32"/>
      <c r="GB133" s="32"/>
      <c r="GC133" s="32"/>
      <c r="GD133" s="32"/>
      <c r="GE133" s="32"/>
      <c r="GF133" s="32"/>
      <c r="GG133" s="32"/>
      <c r="GH133" s="32"/>
      <c r="GI133" s="32"/>
      <c r="GJ133" s="32"/>
      <c r="GK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</row>
    <row r="134" spans="1:238" s="77" customFormat="1" x14ac:dyDescent="0.3">
      <c r="B134" s="32"/>
      <c r="C134" s="78"/>
      <c r="D134" s="78"/>
      <c r="E134" s="78"/>
      <c r="F134" s="317"/>
      <c r="G134" s="78"/>
      <c r="H134" s="79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  <c r="DC134" s="32"/>
      <c r="DD134" s="32"/>
      <c r="DE134" s="32"/>
      <c r="DF134" s="32"/>
      <c r="DG134" s="32"/>
      <c r="DH134" s="32"/>
      <c r="DI134" s="32"/>
      <c r="DJ134" s="32"/>
      <c r="DK134" s="32"/>
      <c r="DL134" s="32"/>
      <c r="DM134" s="32"/>
      <c r="DN134" s="32"/>
      <c r="DO134" s="32"/>
      <c r="DP134" s="32"/>
      <c r="DQ134" s="32"/>
      <c r="DR134" s="32"/>
      <c r="DS134" s="32"/>
      <c r="DT134" s="32"/>
      <c r="DU134" s="32"/>
      <c r="DV134" s="32"/>
      <c r="DW134" s="32"/>
      <c r="DX134" s="32"/>
      <c r="DY134" s="32"/>
      <c r="DZ134" s="32"/>
      <c r="EA134" s="32"/>
      <c r="EB134" s="32"/>
      <c r="EC134" s="32"/>
      <c r="ED134" s="32"/>
      <c r="EE134" s="32"/>
      <c r="EF134" s="32"/>
      <c r="EG134" s="32"/>
      <c r="EH134" s="32"/>
      <c r="EI134" s="32"/>
      <c r="EJ134" s="32"/>
      <c r="EK134" s="32"/>
      <c r="EL134" s="32"/>
      <c r="EM134" s="32"/>
      <c r="EN134" s="32"/>
      <c r="EO134" s="32"/>
      <c r="EP134" s="32"/>
      <c r="EQ134" s="32"/>
      <c r="ER134" s="32"/>
      <c r="ES134" s="32"/>
      <c r="ET134" s="32"/>
      <c r="EU134" s="32"/>
      <c r="EV134" s="32"/>
      <c r="EW134" s="32"/>
      <c r="EX134" s="32"/>
      <c r="EY134" s="32"/>
      <c r="EZ134" s="32"/>
      <c r="FA134" s="32"/>
      <c r="FB134" s="32"/>
      <c r="FC134" s="32"/>
      <c r="FD134" s="32"/>
      <c r="FE134" s="32"/>
      <c r="FF134" s="32"/>
      <c r="FG134" s="32"/>
      <c r="FH134" s="32"/>
      <c r="FI134" s="32"/>
      <c r="FJ134" s="32"/>
      <c r="FK134" s="32"/>
      <c r="FL134" s="32"/>
      <c r="FM134" s="32"/>
      <c r="FN134" s="32"/>
      <c r="FO134" s="32"/>
      <c r="FP134" s="32"/>
      <c r="FQ134" s="32"/>
      <c r="FR134" s="32"/>
      <c r="FS134" s="32"/>
      <c r="FT134" s="32"/>
      <c r="FU134" s="32"/>
      <c r="FV134" s="32"/>
      <c r="FW134" s="32"/>
      <c r="FX134" s="32"/>
      <c r="FY134" s="32"/>
      <c r="FZ134" s="32"/>
      <c r="GA134" s="32"/>
      <c r="GB134" s="32"/>
      <c r="GC134" s="32"/>
      <c r="GD134" s="32"/>
      <c r="GE134" s="32"/>
      <c r="GF134" s="32"/>
      <c r="GG134" s="32"/>
      <c r="GH134" s="32"/>
      <c r="GI134" s="32"/>
      <c r="GJ134" s="32"/>
      <c r="GK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</row>
    <row r="135" spans="1:238" s="77" customFormat="1" x14ac:dyDescent="0.3">
      <c r="B135" s="32"/>
      <c r="C135" s="78"/>
      <c r="D135" s="78"/>
      <c r="E135" s="78"/>
      <c r="F135" s="317"/>
      <c r="G135" s="78"/>
      <c r="H135" s="79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  <c r="DC135" s="32"/>
      <c r="DD135" s="32"/>
      <c r="DE135" s="32"/>
      <c r="DF135" s="32"/>
      <c r="DG135" s="32"/>
      <c r="DH135" s="32"/>
      <c r="DI135" s="32"/>
      <c r="DJ135" s="32"/>
      <c r="DK135" s="32"/>
      <c r="DL135" s="32"/>
      <c r="DM135" s="32"/>
      <c r="DN135" s="32"/>
      <c r="DO135" s="32"/>
      <c r="DP135" s="32"/>
      <c r="DQ135" s="32"/>
      <c r="DR135" s="32"/>
      <c r="DS135" s="32"/>
      <c r="DT135" s="32"/>
      <c r="DU135" s="32"/>
      <c r="DV135" s="32"/>
      <c r="DW135" s="32"/>
      <c r="DX135" s="32"/>
      <c r="DY135" s="32"/>
      <c r="DZ135" s="32"/>
      <c r="EA135" s="32"/>
      <c r="EB135" s="32"/>
      <c r="EC135" s="32"/>
      <c r="ED135" s="32"/>
      <c r="EE135" s="32"/>
      <c r="EF135" s="32"/>
      <c r="EG135" s="32"/>
      <c r="EH135" s="32"/>
      <c r="EI135" s="32"/>
      <c r="EJ135" s="32"/>
      <c r="EK135" s="32"/>
      <c r="EL135" s="32"/>
      <c r="EM135" s="32"/>
      <c r="EN135" s="32"/>
      <c r="EO135" s="32"/>
      <c r="EP135" s="32"/>
      <c r="EQ135" s="32"/>
      <c r="ER135" s="32"/>
      <c r="ES135" s="32"/>
      <c r="ET135" s="32"/>
      <c r="EU135" s="32"/>
      <c r="EV135" s="32"/>
      <c r="EW135" s="32"/>
      <c r="EX135" s="32"/>
      <c r="EY135" s="32"/>
      <c r="EZ135" s="32"/>
      <c r="FA135" s="32"/>
      <c r="FB135" s="32"/>
      <c r="FC135" s="32"/>
      <c r="FD135" s="32"/>
      <c r="FE135" s="32"/>
      <c r="FF135" s="32"/>
      <c r="FG135" s="32"/>
      <c r="FH135" s="32"/>
      <c r="FI135" s="32"/>
      <c r="FJ135" s="32"/>
      <c r="FK135" s="32"/>
      <c r="FL135" s="32"/>
      <c r="FM135" s="32"/>
      <c r="FN135" s="32"/>
      <c r="FO135" s="32"/>
      <c r="FP135" s="32"/>
      <c r="FQ135" s="32"/>
      <c r="FR135" s="32"/>
      <c r="FS135" s="32"/>
      <c r="FT135" s="32"/>
      <c r="FU135" s="32"/>
      <c r="FV135" s="32"/>
      <c r="FW135" s="32"/>
      <c r="FX135" s="32"/>
      <c r="FY135" s="32"/>
      <c r="FZ135" s="32"/>
      <c r="GA135" s="32"/>
      <c r="GB135" s="32"/>
      <c r="GC135" s="32"/>
      <c r="GD135" s="32"/>
      <c r="GE135" s="32"/>
      <c r="GF135" s="32"/>
      <c r="GG135" s="32"/>
      <c r="GH135" s="32"/>
      <c r="GI135" s="32"/>
      <c r="GJ135" s="32"/>
      <c r="GK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</row>
    <row r="136" spans="1:238" s="77" customFormat="1" x14ac:dyDescent="0.3">
      <c r="B136" s="32"/>
      <c r="C136" s="78"/>
      <c r="D136" s="78"/>
      <c r="E136" s="78"/>
      <c r="F136" s="317"/>
      <c r="G136" s="78"/>
      <c r="H136" s="79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  <c r="DC136" s="32"/>
      <c r="DD136" s="32"/>
      <c r="DE136" s="32"/>
      <c r="DF136" s="32"/>
      <c r="DG136" s="32"/>
      <c r="DH136" s="32"/>
      <c r="DI136" s="32"/>
      <c r="DJ136" s="32"/>
      <c r="DK136" s="32"/>
      <c r="DL136" s="32"/>
      <c r="DM136" s="32"/>
      <c r="DN136" s="32"/>
      <c r="DO136" s="32"/>
      <c r="DP136" s="32"/>
      <c r="DQ136" s="32"/>
      <c r="DR136" s="32"/>
      <c r="DS136" s="32"/>
      <c r="DT136" s="32"/>
      <c r="DU136" s="32"/>
      <c r="DV136" s="32"/>
      <c r="DW136" s="32"/>
      <c r="DX136" s="32"/>
      <c r="DY136" s="32"/>
      <c r="DZ136" s="32"/>
      <c r="EA136" s="32"/>
      <c r="EB136" s="32"/>
      <c r="EC136" s="32"/>
      <c r="ED136" s="32"/>
      <c r="EE136" s="32"/>
      <c r="EF136" s="32"/>
      <c r="EG136" s="32"/>
      <c r="EH136" s="32"/>
      <c r="EI136" s="32"/>
      <c r="EJ136" s="32"/>
      <c r="EK136" s="32"/>
      <c r="EL136" s="32"/>
      <c r="EM136" s="32"/>
      <c r="EN136" s="32"/>
      <c r="EO136" s="32"/>
      <c r="EP136" s="32"/>
      <c r="EQ136" s="32"/>
      <c r="ER136" s="32"/>
      <c r="ES136" s="32"/>
      <c r="ET136" s="32"/>
      <c r="EU136" s="32"/>
      <c r="EV136" s="32"/>
      <c r="EW136" s="32"/>
      <c r="EX136" s="32"/>
      <c r="EY136" s="32"/>
      <c r="EZ136" s="32"/>
      <c r="FA136" s="32"/>
      <c r="FB136" s="32"/>
      <c r="FC136" s="32"/>
      <c r="FD136" s="32"/>
      <c r="FE136" s="32"/>
      <c r="FF136" s="32"/>
      <c r="FG136" s="32"/>
      <c r="FH136" s="32"/>
      <c r="FI136" s="32"/>
      <c r="FJ136" s="32"/>
      <c r="FK136" s="32"/>
      <c r="FL136" s="32"/>
      <c r="FM136" s="32"/>
      <c r="FN136" s="32"/>
      <c r="FO136" s="32"/>
      <c r="FP136" s="32"/>
      <c r="FQ136" s="32"/>
      <c r="FR136" s="32"/>
      <c r="FS136" s="32"/>
      <c r="FT136" s="32"/>
      <c r="FU136" s="32"/>
      <c r="FV136" s="32"/>
      <c r="FW136" s="32"/>
      <c r="FX136" s="32"/>
      <c r="FY136" s="32"/>
      <c r="FZ136" s="32"/>
      <c r="GA136" s="32"/>
      <c r="GB136" s="32"/>
      <c r="GC136" s="32"/>
      <c r="GD136" s="32"/>
      <c r="GE136" s="32"/>
      <c r="GF136" s="32"/>
      <c r="GG136" s="32"/>
      <c r="GH136" s="32"/>
      <c r="GI136" s="32"/>
      <c r="GJ136" s="32"/>
      <c r="GK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</row>
    <row r="137" spans="1:238" s="77" customFormat="1" x14ac:dyDescent="0.3">
      <c r="B137" s="32"/>
      <c r="C137" s="78"/>
      <c r="D137" s="78"/>
      <c r="E137" s="78"/>
      <c r="F137" s="317"/>
      <c r="G137" s="78"/>
      <c r="H137" s="79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  <c r="DC137" s="32"/>
      <c r="DD137" s="32"/>
      <c r="DE137" s="32"/>
      <c r="DF137" s="32"/>
      <c r="DG137" s="32"/>
      <c r="DH137" s="32"/>
      <c r="DI137" s="32"/>
      <c r="DJ137" s="32"/>
      <c r="DK137" s="32"/>
      <c r="DL137" s="32"/>
      <c r="DM137" s="32"/>
      <c r="DN137" s="32"/>
      <c r="DO137" s="32"/>
      <c r="DP137" s="32"/>
      <c r="DQ137" s="32"/>
      <c r="DR137" s="32"/>
      <c r="DS137" s="32"/>
      <c r="DT137" s="32"/>
      <c r="DU137" s="32"/>
      <c r="DV137" s="32"/>
      <c r="DW137" s="32"/>
      <c r="DX137" s="32"/>
      <c r="DY137" s="32"/>
      <c r="DZ137" s="32"/>
      <c r="EA137" s="32"/>
      <c r="EB137" s="32"/>
      <c r="EC137" s="32"/>
      <c r="ED137" s="32"/>
      <c r="EE137" s="32"/>
      <c r="EF137" s="32"/>
      <c r="EG137" s="32"/>
      <c r="EH137" s="32"/>
      <c r="EI137" s="32"/>
      <c r="EJ137" s="32"/>
      <c r="EK137" s="32"/>
      <c r="EL137" s="32"/>
      <c r="EM137" s="32"/>
      <c r="EN137" s="32"/>
      <c r="EO137" s="32"/>
      <c r="EP137" s="32"/>
      <c r="EQ137" s="32"/>
      <c r="ER137" s="32"/>
      <c r="ES137" s="32"/>
      <c r="ET137" s="32"/>
      <c r="EU137" s="32"/>
      <c r="EV137" s="32"/>
      <c r="EW137" s="32"/>
      <c r="EX137" s="32"/>
      <c r="EY137" s="32"/>
      <c r="EZ137" s="32"/>
      <c r="FA137" s="32"/>
      <c r="FB137" s="32"/>
      <c r="FC137" s="32"/>
      <c r="FD137" s="32"/>
      <c r="FE137" s="32"/>
      <c r="FF137" s="32"/>
      <c r="FG137" s="32"/>
      <c r="FH137" s="32"/>
      <c r="FI137" s="32"/>
      <c r="FJ137" s="32"/>
      <c r="FK137" s="32"/>
      <c r="FL137" s="32"/>
      <c r="FM137" s="32"/>
      <c r="FN137" s="32"/>
      <c r="FO137" s="32"/>
      <c r="FP137" s="32"/>
      <c r="FQ137" s="32"/>
      <c r="FR137" s="32"/>
      <c r="FS137" s="32"/>
      <c r="FT137" s="32"/>
      <c r="FU137" s="32"/>
      <c r="FV137" s="32"/>
      <c r="FW137" s="32"/>
      <c r="FX137" s="32"/>
      <c r="FY137" s="32"/>
      <c r="FZ137" s="32"/>
      <c r="GA137" s="32"/>
      <c r="GB137" s="32"/>
      <c r="GC137" s="32"/>
      <c r="GD137" s="32"/>
      <c r="GE137" s="32"/>
      <c r="GF137" s="32"/>
      <c r="GG137" s="32"/>
      <c r="GH137" s="32"/>
      <c r="GI137" s="32"/>
      <c r="GJ137" s="32"/>
      <c r="GK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</row>
    <row r="138" spans="1:238" s="77" customFormat="1" x14ac:dyDescent="0.3">
      <c r="B138" s="32"/>
      <c r="C138" s="78"/>
      <c r="D138" s="78"/>
      <c r="E138" s="78"/>
      <c r="F138" s="317"/>
      <c r="G138" s="78"/>
      <c r="H138" s="79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  <c r="DC138" s="32"/>
      <c r="DD138" s="32"/>
      <c r="DE138" s="32"/>
      <c r="DF138" s="32"/>
      <c r="DG138" s="32"/>
      <c r="DH138" s="32"/>
      <c r="DI138" s="32"/>
      <c r="DJ138" s="32"/>
      <c r="DK138" s="32"/>
      <c r="DL138" s="32"/>
      <c r="DM138" s="32"/>
      <c r="DN138" s="32"/>
      <c r="DO138" s="32"/>
      <c r="DP138" s="32"/>
      <c r="DQ138" s="32"/>
      <c r="DR138" s="32"/>
      <c r="DS138" s="32"/>
      <c r="DT138" s="32"/>
      <c r="DU138" s="32"/>
      <c r="DV138" s="32"/>
      <c r="DW138" s="32"/>
      <c r="DX138" s="32"/>
      <c r="DY138" s="32"/>
      <c r="DZ138" s="32"/>
      <c r="EA138" s="32"/>
      <c r="EB138" s="32"/>
      <c r="EC138" s="32"/>
      <c r="ED138" s="32"/>
      <c r="EE138" s="32"/>
      <c r="EF138" s="32"/>
      <c r="EG138" s="32"/>
      <c r="EH138" s="32"/>
      <c r="EI138" s="32"/>
      <c r="EJ138" s="32"/>
      <c r="EK138" s="32"/>
      <c r="EL138" s="32"/>
      <c r="EM138" s="32"/>
      <c r="EN138" s="32"/>
      <c r="EO138" s="32"/>
      <c r="EP138" s="32"/>
      <c r="EQ138" s="32"/>
      <c r="ER138" s="32"/>
      <c r="ES138" s="32"/>
      <c r="ET138" s="32"/>
      <c r="EU138" s="32"/>
      <c r="EV138" s="32"/>
      <c r="EW138" s="32"/>
      <c r="EX138" s="32"/>
      <c r="EY138" s="32"/>
      <c r="EZ138" s="32"/>
      <c r="FA138" s="32"/>
      <c r="FB138" s="32"/>
      <c r="FC138" s="32"/>
      <c r="FD138" s="32"/>
      <c r="FE138" s="32"/>
      <c r="FF138" s="32"/>
      <c r="FG138" s="32"/>
      <c r="FH138" s="32"/>
      <c r="FI138" s="32"/>
      <c r="FJ138" s="32"/>
      <c r="FK138" s="32"/>
      <c r="FL138" s="32"/>
      <c r="FM138" s="32"/>
      <c r="FN138" s="32"/>
      <c r="FO138" s="32"/>
      <c r="FP138" s="32"/>
      <c r="FQ138" s="32"/>
      <c r="FR138" s="32"/>
      <c r="FS138" s="32"/>
      <c r="FT138" s="32"/>
      <c r="FU138" s="32"/>
      <c r="FV138" s="32"/>
      <c r="FW138" s="32"/>
      <c r="FX138" s="32"/>
      <c r="FY138" s="32"/>
      <c r="FZ138" s="32"/>
      <c r="GA138" s="32"/>
      <c r="GB138" s="32"/>
      <c r="GC138" s="32"/>
      <c r="GD138" s="32"/>
      <c r="GE138" s="32"/>
      <c r="GF138" s="32"/>
      <c r="GG138" s="32"/>
      <c r="GH138" s="32"/>
      <c r="GI138" s="32"/>
      <c r="GJ138" s="32"/>
      <c r="GK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</row>
    <row r="139" spans="1:238" s="78" customFormat="1" x14ac:dyDescent="0.3">
      <c r="A139" s="77"/>
      <c r="B139" s="32"/>
      <c r="F139" s="317"/>
      <c r="H139" s="79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  <c r="CZ139" s="32"/>
      <c r="DA139" s="32"/>
      <c r="DB139" s="32"/>
      <c r="DC139" s="32"/>
      <c r="DD139" s="32"/>
      <c r="DE139" s="32"/>
      <c r="DF139" s="32"/>
      <c r="DG139" s="32"/>
      <c r="DH139" s="32"/>
      <c r="DI139" s="32"/>
      <c r="DJ139" s="32"/>
      <c r="DK139" s="32"/>
      <c r="DL139" s="32"/>
      <c r="DM139" s="32"/>
      <c r="DN139" s="32"/>
      <c r="DO139" s="32"/>
      <c r="DP139" s="32"/>
      <c r="DQ139" s="32"/>
      <c r="DR139" s="32"/>
      <c r="DS139" s="32"/>
      <c r="DT139" s="32"/>
      <c r="DU139" s="32"/>
      <c r="DV139" s="32"/>
      <c r="DW139" s="32"/>
      <c r="DX139" s="32"/>
      <c r="DY139" s="32"/>
      <c r="DZ139" s="32"/>
      <c r="EA139" s="32"/>
      <c r="EB139" s="32"/>
      <c r="EC139" s="32"/>
      <c r="ED139" s="32"/>
      <c r="EE139" s="32"/>
      <c r="EF139" s="32"/>
      <c r="EG139" s="32"/>
      <c r="EH139" s="32"/>
      <c r="EI139" s="32"/>
      <c r="EJ139" s="32"/>
      <c r="EK139" s="32"/>
      <c r="EL139" s="32"/>
      <c r="EM139" s="32"/>
      <c r="EN139" s="32"/>
      <c r="EO139" s="32"/>
      <c r="EP139" s="32"/>
      <c r="EQ139" s="32"/>
      <c r="ER139" s="32"/>
      <c r="ES139" s="32"/>
      <c r="ET139" s="32"/>
      <c r="EU139" s="32"/>
      <c r="EV139" s="32"/>
      <c r="EW139" s="32"/>
      <c r="EX139" s="32"/>
      <c r="EY139" s="32"/>
      <c r="EZ139" s="32"/>
      <c r="FA139" s="32"/>
      <c r="FB139" s="32"/>
      <c r="FC139" s="32"/>
      <c r="FD139" s="32"/>
      <c r="FE139" s="32"/>
      <c r="FF139" s="32"/>
      <c r="FG139" s="32"/>
      <c r="FH139" s="32"/>
      <c r="FI139" s="32"/>
      <c r="FJ139" s="32"/>
      <c r="FK139" s="32"/>
      <c r="FL139" s="32"/>
      <c r="FM139" s="32"/>
      <c r="FN139" s="32"/>
      <c r="FO139" s="32"/>
      <c r="FP139" s="32"/>
      <c r="FQ139" s="32"/>
      <c r="FR139" s="32"/>
      <c r="FS139" s="32"/>
      <c r="FT139" s="32"/>
      <c r="FU139" s="32"/>
      <c r="FV139" s="32"/>
      <c r="FW139" s="32"/>
      <c r="FX139" s="32"/>
      <c r="FY139" s="32"/>
      <c r="FZ139" s="32"/>
      <c r="GA139" s="32"/>
      <c r="GB139" s="32"/>
      <c r="GC139" s="32"/>
      <c r="GD139" s="32"/>
      <c r="GE139" s="32"/>
      <c r="GF139" s="32"/>
      <c r="GG139" s="32"/>
      <c r="GH139" s="32"/>
      <c r="GI139" s="32"/>
      <c r="GJ139" s="32"/>
      <c r="GK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</row>
    <row r="140" spans="1:238" s="78" customFormat="1" x14ac:dyDescent="0.3">
      <c r="A140" s="77"/>
      <c r="B140" s="32"/>
      <c r="F140" s="317"/>
      <c r="H140" s="79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  <c r="CZ140" s="32"/>
      <c r="DA140" s="32"/>
      <c r="DB140" s="32"/>
      <c r="DC140" s="32"/>
      <c r="DD140" s="32"/>
      <c r="DE140" s="32"/>
      <c r="DF140" s="32"/>
      <c r="DG140" s="32"/>
      <c r="DH140" s="32"/>
      <c r="DI140" s="32"/>
      <c r="DJ140" s="32"/>
      <c r="DK140" s="32"/>
      <c r="DL140" s="32"/>
      <c r="DM140" s="32"/>
      <c r="DN140" s="32"/>
      <c r="DO140" s="32"/>
      <c r="DP140" s="32"/>
      <c r="DQ140" s="32"/>
      <c r="DR140" s="32"/>
      <c r="DS140" s="32"/>
      <c r="DT140" s="32"/>
      <c r="DU140" s="32"/>
      <c r="DV140" s="32"/>
      <c r="DW140" s="32"/>
      <c r="DX140" s="32"/>
      <c r="DY140" s="32"/>
      <c r="DZ140" s="32"/>
      <c r="EA140" s="32"/>
      <c r="EB140" s="32"/>
      <c r="EC140" s="32"/>
      <c r="ED140" s="32"/>
      <c r="EE140" s="32"/>
      <c r="EF140" s="32"/>
      <c r="EG140" s="32"/>
      <c r="EH140" s="32"/>
      <c r="EI140" s="32"/>
      <c r="EJ140" s="32"/>
      <c r="EK140" s="32"/>
      <c r="EL140" s="32"/>
      <c r="EM140" s="32"/>
      <c r="EN140" s="32"/>
      <c r="EO140" s="32"/>
      <c r="EP140" s="32"/>
      <c r="EQ140" s="32"/>
      <c r="ER140" s="32"/>
      <c r="ES140" s="32"/>
      <c r="ET140" s="32"/>
      <c r="EU140" s="32"/>
      <c r="EV140" s="32"/>
      <c r="EW140" s="32"/>
      <c r="EX140" s="32"/>
      <c r="EY140" s="32"/>
      <c r="EZ140" s="32"/>
      <c r="FA140" s="32"/>
      <c r="FB140" s="32"/>
      <c r="FC140" s="32"/>
      <c r="FD140" s="32"/>
      <c r="FE140" s="32"/>
      <c r="FF140" s="32"/>
      <c r="FG140" s="32"/>
      <c r="FH140" s="32"/>
      <c r="FI140" s="32"/>
      <c r="FJ140" s="32"/>
      <c r="FK140" s="32"/>
      <c r="FL140" s="32"/>
      <c r="FM140" s="32"/>
      <c r="FN140" s="32"/>
      <c r="FO140" s="32"/>
      <c r="FP140" s="32"/>
      <c r="FQ140" s="32"/>
      <c r="FR140" s="32"/>
      <c r="FS140" s="32"/>
      <c r="FT140" s="32"/>
      <c r="FU140" s="32"/>
      <c r="FV140" s="32"/>
      <c r="FW140" s="32"/>
      <c r="FX140" s="32"/>
      <c r="FY140" s="32"/>
      <c r="FZ140" s="32"/>
      <c r="GA140" s="32"/>
      <c r="GB140" s="32"/>
      <c r="GC140" s="32"/>
      <c r="GD140" s="32"/>
      <c r="GE140" s="32"/>
      <c r="GF140" s="32"/>
      <c r="GG140" s="32"/>
      <c r="GH140" s="32"/>
      <c r="GI140" s="32"/>
      <c r="GJ140" s="32"/>
      <c r="GK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</row>
    <row r="141" spans="1:238" s="78" customFormat="1" x14ac:dyDescent="0.3">
      <c r="A141" s="77"/>
      <c r="B141" s="32"/>
      <c r="F141" s="317"/>
      <c r="H141" s="79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  <c r="DC141" s="32"/>
      <c r="DD141" s="32"/>
      <c r="DE141" s="32"/>
      <c r="DF141" s="32"/>
      <c r="DG141" s="32"/>
      <c r="DH141" s="32"/>
      <c r="DI141" s="32"/>
      <c r="DJ141" s="32"/>
      <c r="DK141" s="32"/>
      <c r="DL141" s="32"/>
      <c r="DM141" s="32"/>
      <c r="DN141" s="32"/>
      <c r="DO141" s="32"/>
      <c r="DP141" s="32"/>
      <c r="DQ141" s="32"/>
      <c r="DR141" s="32"/>
      <c r="DS141" s="32"/>
      <c r="DT141" s="32"/>
      <c r="DU141" s="32"/>
      <c r="DV141" s="32"/>
      <c r="DW141" s="32"/>
      <c r="DX141" s="32"/>
      <c r="DY141" s="32"/>
      <c r="DZ141" s="32"/>
      <c r="EA141" s="32"/>
      <c r="EB141" s="32"/>
      <c r="EC141" s="32"/>
      <c r="ED141" s="32"/>
      <c r="EE141" s="32"/>
      <c r="EF141" s="32"/>
      <c r="EG141" s="32"/>
      <c r="EH141" s="32"/>
      <c r="EI141" s="32"/>
      <c r="EJ141" s="32"/>
      <c r="EK141" s="32"/>
      <c r="EL141" s="32"/>
      <c r="EM141" s="32"/>
      <c r="EN141" s="32"/>
      <c r="EO141" s="32"/>
      <c r="EP141" s="32"/>
      <c r="EQ141" s="32"/>
      <c r="ER141" s="32"/>
      <c r="ES141" s="32"/>
      <c r="ET141" s="32"/>
      <c r="EU141" s="32"/>
      <c r="EV141" s="32"/>
      <c r="EW141" s="32"/>
      <c r="EX141" s="32"/>
      <c r="EY141" s="32"/>
      <c r="EZ141" s="32"/>
      <c r="FA141" s="32"/>
      <c r="FB141" s="32"/>
      <c r="FC141" s="32"/>
      <c r="FD141" s="32"/>
      <c r="FE141" s="32"/>
      <c r="FF141" s="32"/>
      <c r="FG141" s="32"/>
      <c r="FH141" s="32"/>
      <c r="FI141" s="32"/>
      <c r="FJ141" s="32"/>
      <c r="FK141" s="32"/>
      <c r="FL141" s="32"/>
      <c r="FM141" s="32"/>
      <c r="FN141" s="32"/>
      <c r="FO141" s="32"/>
      <c r="FP141" s="32"/>
      <c r="FQ141" s="32"/>
      <c r="FR141" s="32"/>
      <c r="FS141" s="32"/>
      <c r="FT141" s="32"/>
      <c r="FU141" s="32"/>
      <c r="FV141" s="32"/>
      <c r="FW141" s="32"/>
      <c r="FX141" s="32"/>
      <c r="FY141" s="32"/>
      <c r="FZ141" s="32"/>
      <c r="GA141" s="32"/>
      <c r="GB141" s="32"/>
      <c r="GC141" s="32"/>
      <c r="GD141" s="32"/>
      <c r="GE141" s="32"/>
      <c r="GF141" s="32"/>
      <c r="GG141" s="32"/>
      <c r="GH141" s="32"/>
      <c r="GI141" s="32"/>
      <c r="GJ141" s="32"/>
      <c r="GK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</row>
    <row r="142" spans="1:238" s="78" customFormat="1" x14ac:dyDescent="0.3">
      <c r="A142" s="77"/>
      <c r="B142" s="32"/>
      <c r="F142" s="317"/>
      <c r="H142" s="79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32"/>
      <c r="CW142" s="32"/>
      <c r="CX142" s="32"/>
      <c r="CY142" s="32"/>
      <c r="CZ142" s="32"/>
      <c r="DA142" s="32"/>
      <c r="DB142" s="32"/>
      <c r="DC142" s="32"/>
      <c r="DD142" s="32"/>
      <c r="DE142" s="32"/>
      <c r="DF142" s="32"/>
      <c r="DG142" s="32"/>
      <c r="DH142" s="32"/>
      <c r="DI142" s="32"/>
      <c r="DJ142" s="32"/>
      <c r="DK142" s="32"/>
      <c r="DL142" s="32"/>
      <c r="DM142" s="32"/>
      <c r="DN142" s="32"/>
      <c r="DO142" s="32"/>
      <c r="DP142" s="32"/>
      <c r="DQ142" s="32"/>
      <c r="DR142" s="32"/>
      <c r="DS142" s="32"/>
      <c r="DT142" s="32"/>
      <c r="DU142" s="32"/>
      <c r="DV142" s="32"/>
      <c r="DW142" s="32"/>
      <c r="DX142" s="32"/>
      <c r="DY142" s="32"/>
      <c r="DZ142" s="32"/>
      <c r="EA142" s="32"/>
      <c r="EB142" s="32"/>
      <c r="EC142" s="32"/>
      <c r="ED142" s="32"/>
      <c r="EE142" s="32"/>
      <c r="EF142" s="32"/>
      <c r="EG142" s="32"/>
      <c r="EH142" s="32"/>
      <c r="EI142" s="32"/>
      <c r="EJ142" s="32"/>
      <c r="EK142" s="32"/>
      <c r="EL142" s="32"/>
      <c r="EM142" s="32"/>
      <c r="EN142" s="32"/>
      <c r="EO142" s="32"/>
      <c r="EP142" s="32"/>
      <c r="EQ142" s="32"/>
      <c r="ER142" s="32"/>
      <c r="ES142" s="32"/>
      <c r="ET142" s="32"/>
      <c r="EU142" s="32"/>
      <c r="EV142" s="32"/>
      <c r="EW142" s="32"/>
      <c r="EX142" s="32"/>
      <c r="EY142" s="32"/>
      <c r="EZ142" s="32"/>
      <c r="FA142" s="32"/>
      <c r="FB142" s="32"/>
      <c r="FC142" s="32"/>
      <c r="FD142" s="32"/>
      <c r="FE142" s="32"/>
      <c r="FF142" s="32"/>
      <c r="FG142" s="32"/>
      <c r="FH142" s="32"/>
      <c r="FI142" s="32"/>
      <c r="FJ142" s="32"/>
      <c r="FK142" s="32"/>
      <c r="FL142" s="32"/>
      <c r="FM142" s="32"/>
      <c r="FN142" s="32"/>
      <c r="FO142" s="32"/>
      <c r="FP142" s="32"/>
      <c r="FQ142" s="32"/>
      <c r="FR142" s="32"/>
      <c r="FS142" s="32"/>
      <c r="FT142" s="32"/>
      <c r="FU142" s="32"/>
      <c r="FV142" s="32"/>
      <c r="FW142" s="32"/>
      <c r="FX142" s="32"/>
      <c r="FY142" s="32"/>
      <c r="FZ142" s="32"/>
      <c r="GA142" s="32"/>
      <c r="GB142" s="32"/>
      <c r="GC142" s="32"/>
      <c r="GD142" s="32"/>
      <c r="GE142" s="32"/>
      <c r="GF142" s="32"/>
      <c r="GG142" s="32"/>
      <c r="GH142" s="32"/>
      <c r="GI142" s="32"/>
      <c r="GJ142" s="32"/>
      <c r="GK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</row>
    <row r="143" spans="1:238" s="78" customFormat="1" x14ac:dyDescent="0.3">
      <c r="A143" s="77"/>
      <c r="B143" s="32"/>
      <c r="F143" s="317"/>
      <c r="H143" s="79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  <c r="DC143" s="32"/>
      <c r="DD143" s="32"/>
      <c r="DE143" s="32"/>
      <c r="DF143" s="32"/>
      <c r="DG143" s="32"/>
      <c r="DH143" s="32"/>
      <c r="DI143" s="32"/>
      <c r="DJ143" s="32"/>
      <c r="DK143" s="32"/>
      <c r="DL143" s="32"/>
      <c r="DM143" s="32"/>
      <c r="DN143" s="32"/>
      <c r="DO143" s="32"/>
      <c r="DP143" s="32"/>
      <c r="DQ143" s="32"/>
      <c r="DR143" s="32"/>
      <c r="DS143" s="32"/>
      <c r="DT143" s="32"/>
      <c r="DU143" s="32"/>
      <c r="DV143" s="32"/>
      <c r="DW143" s="32"/>
      <c r="DX143" s="32"/>
      <c r="DY143" s="32"/>
      <c r="DZ143" s="32"/>
      <c r="EA143" s="32"/>
      <c r="EB143" s="32"/>
      <c r="EC143" s="32"/>
      <c r="ED143" s="32"/>
      <c r="EE143" s="32"/>
      <c r="EF143" s="32"/>
      <c r="EG143" s="32"/>
      <c r="EH143" s="32"/>
      <c r="EI143" s="32"/>
      <c r="EJ143" s="32"/>
      <c r="EK143" s="32"/>
      <c r="EL143" s="32"/>
      <c r="EM143" s="32"/>
      <c r="EN143" s="32"/>
      <c r="EO143" s="32"/>
      <c r="EP143" s="32"/>
      <c r="EQ143" s="32"/>
      <c r="ER143" s="32"/>
      <c r="ES143" s="32"/>
      <c r="ET143" s="32"/>
      <c r="EU143" s="32"/>
      <c r="EV143" s="32"/>
      <c r="EW143" s="32"/>
      <c r="EX143" s="32"/>
      <c r="EY143" s="32"/>
      <c r="EZ143" s="32"/>
      <c r="FA143" s="32"/>
      <c r="FB143" s="32"/>
      <c r="FC143" s="32"/>
      <c r="FD143" s="32"/>
      <c r="FE143" s="32"/>
      <c r="FF143" s="32"/>
      <c r="FG143" s="32"/>
      <c r="FH143" s="32"/>
      <c r="FI143" s="32"/>
      <c r="FJ143" s="32"/>
      <c r="FK143" s="32"/>
      <c r="FL143" s="32"/>
      <c r="FM143" s="32"/>
      <c r="FN143" s="32"/>
      <c r="FO143" s="32"/>
      <c r="FP143" s="32"/>
      <c r="FQ143" s="32"/>
      <c r="FR143" s="32"/>
      <c r="FS143" s="32"/>
      <c r="FT143" s="32"/>
      <c r="FU143" s="32"/>
      <c r="FV143" s="32"/>
      <c r="FW143" s="32"/>
      <c r="FX143" s="32"/>
      <c r="FY143" s="32"/>
      <c r="FZ143" s="32"/>
      <c r="GA143" s="32"/>
      <c r="GB143" s="32"/>
      <c r="GC143" s="32"/>
      <c r="GD143" s="32"/>
      <c r="GE143" s="32"/>
      <c r="GF143" s="32"/>
      <c r="GG143" s="32"/>
      <c r="GH143" s="32"/>
      <c r="GI143" s="32"/>
      <c r="GJ143" s="32"/>
      <c r="GK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</row>
    <row r="144" spans="1:238" s="78" customFormat="1" x14ac:dyDescent="0.3">
      <c r="A144" s="77"/>
      <c r="B144" s="32"/>
      <c r="F144" s="317"/>
      <c r="H144" s="79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  <c r="CA144" s="32"/>
      <c r="CB144" s="32"/>
      <c r="CC144" s="32"/>
      <c r="CD144" s="32"/>
      <c r="CE144" s="32"/>
      <c r="CF144" s="32"/>
      <c r="CG144" s="32"/>
      <c r="CH144" s="32"/>
      <c r="CI144" s="32"/>
      <c r="CJ144" s="32"/>
      <c r="CK144" s="32"/>
      <c r="CL144" s="32"/>
      <c r="CM144" s="32"/>
      <c r="CN144" s="32"/>
      <c r="CO144" s="32"/>
      <c r="CP144" s="32"/>
      <c r="CQ144" s="32"/>
      <c r="CR144" s="32"/>
      <c r="CS144" s="32"/>
      <c r="CT144" s="32"/>
      <c r="CU144" s="32"/>
      <c r="CV144" s="32"/>
      <c r="CW144" s="32"/>
      <c r="CX144" s="32"/>
      <c r="CY144" s="32"/>
      <c r="CZ144" s="32"/>
      <c r="DA144" s="32"/>
      <c r="DB144" s="32"/>
      <c r="DC144" s="32"/>
      <c r="DD144" s="32"/>
      <c r="DE144" s="32"/>
      <c r="DF144" s="32"/>
      <c r="DG144" s="32"/>
      <c r="DH144" s="32"/>
      <c r="DI144" s="32"/>
      <c r="DJ144" s="32"/>
      <c r="DK144" s="32"/>
      <c r="DL144" s="32"/>
      <c r="DM144" s="32"/>
      <c r="DN144" s="32"/>
      <c r="DO144" s="32"/>
      <c r="DP144" s="32"/>
      <c r="DQ144" s="32"/>
      <c r="DR144" s="32"/>
      <c r="DS144" s="32"/>
      <c r="DT144" s="32"/>
      <c r="DU144" s="32"/>
      <c r="DV144" s="32"/>
      <c r="DW144" s="32"/>
      <c r="DX144" s="32"/>
      <c r="DY144" s="32"/>
      <c r="DZ144" s="32"/>
      <c r="EA144" s="32"/>
      <c r="EB144" s="32"/>
      <c r="EC144" s="32"/>
      <c r="ED144" s="32"/>
      <c r="EE144" s="32"/>
      <c r="EF144" s="32"/>
      <c r="EG144" s="32"/>
      <c r="EH144" s="32"/>
      <c r="EI144" s="32"/>
      <c r="EJ144" s="32"/>
      <c r="EK144" s="32"/>
      <c r="EL144" s="32"/>
      <c r="EM144" s="32"/>
      <c r="EN144" s="32"/>
      <c r="EO144" s="32"/>
      <c r="EP144" s="32"/>
      <c r="EQ144" s="32"/>
      <c r="ER144" s="32"/>
      <c r="ES144" s="32"/>
      <c r="ET144" s="32"/>
      <c r="EU144" s="32"/>
      <c r="EV144" s="32"/>
      <c r="EW144" s="32"/>
      <c r="EX144" s="32"/>
      <c r="EY144" s="32"/>
      <c r="EZ144" s="32"/>
      <c r="FA144" s="32"/>
      <c r="FB144" s="32"/>
      <c r="FC144" s="32"/>
      <c r="FD144" s="32"/>
      <c r="FE144" s="32"/>
      <c r="FF144" s="32"/>
      <c r="FG144" s="32"/>
      <c r="FH144" s="32"/>
      <c r="FI144" s="32"/>
      <c r="FJ144" s="32"/>
      <c r="FK144" s="32"/>
      <c r="FL144" s="32"/>
      <c r="FM144" s="32"/>
      <c r="FN144" s="32"/>
      <c r="FO144" s="32"/>
      <c r="FP144" s="32"/>
      <c r="FQ144" s="32"/>
      <c r="FR144" s="32"/>
      <c r="FS144" s="32"/>
      <c r="FT144" s="32"/>
      <c r="FU144" s="32"/>
      <c r="FV144" s="32"/>
      <c r="FW144" s="32"/>
      <c r="FX144" s="32"/>
      <c r="FY144" s="32"/>
      <c r="FZ144" s="32"/>
      <c r="GA144" s="32"/>
      <c r="GB144" s="32"/>
      <c r="GC144" s="32"/>
      <c r="GD144" s="32"/>
      <c r="GE144" s="32"/>
      <c r="GF144" s="32"/>
      <c r="GG144" s="32"/>
      <c r="GH144" s="32"/>
      <c r="GI144" s="32"/>
      <c r="GJ144" s="32"/>
      <c r="GK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</row>
    <row r="145" spans="1:238" s="78" customFormat="1" x14ac:dyDescent="0.3">
      <c r="A145" s="77"/>
      <c r="B145" s="32"/>
      <c r="F145" s="317"/>
      <c r="H145" s="79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  <c r="DC145" s="32"/>
      <c r="DD145" s="32"/>
      <c r="DE145" s="32"/>
      <c r="DF145" s="32"/>
      <c r="DG145" s="32"/>
      <c r="DH145" s="32"/>
      <c r="DI145" s="32"/>
      <c r="DJ145" s="32"/>
      <c r="DK145" s="32"/>
      <c r="DL145" s="32"/>
      <c r="DM145" s="32"/>
      <c r="DN145" s="32"/>
      <c r="DO145" s="32"/>
      <c r="DP145" s="32"/>
      <c r="DQ145" s="32"/>
      <c r="DR145" s="32"/>
      <c r="DS145" s="32"/>
      <c r="DT145" s="32"/>
      <c r="DU145" s="32"/>
      <c r="DV145" s="32"/>
      <c r="DW145" s="32"/>
      <c r="DX145" s="32"/>
      <c r="DY145" s="32"/>
      <c r="DZ145" s="32"/>
      <c r="EA145" s="32"/>
      <c r="EB145" s="32"/>
      <c r="EC145" s="32"/>
      <c r="ED145" s="32"/>
      <c r="EE145" s="32"/>
      <c r="EF145" s="32"/>
      <c r="EG145" s="32"/>
      <c r="EH145" s="32"/>
      <c r="EI145" s="32"/>
      <c r="EJ145" s="32"/>
      <c r="EK145" s="32"/>
      <c r="EL145" s="32"/>
      <c r="EM145" s="32"/>
      <c r="EN145" s="32"/>
      <c r="EO145" s="32"/>
      <c r="EP145" s="32"/>
      <c r="EQ145" s="32"/>
      <c r="ER145" s="32"/>
      <c r="ES145" s="32"/>
      <c r="ET145" s="32"/>
      <c r="EU145" s="32"/>
      <c r="EV145" s="32"/>
      <c r="EW145" s="32"/>
      <c r="EX145" s="32"/>
      <c r="EY145" s="32"/>
      <c r="EZ145" s="32"/>
      <c r="FA145" s="32"/>
      <c r="FB145" s="32"/>
      <c r="FC145" s="32"/>
      <c r="FD145" s="32"/>
      <c r="FE145" s="32"/>
      <c r="FF145" s="32"/>
      <c r="FG145" s="32"/>
      <c r="FH145" s="32"/>
      <c r="FI145" s="32"/>
      <c r="FJ145" s="32"/>
      <c r="FK145" s="32"/>
      <c r="FL145" s="32"/>
      <c r="FM145" s="32"/>
      <c r="FN145" s="32"/>
      <c r="FO145" s="32"/>
      <c r="FP145" s="32"/>
      <c r="FQ145" s="32"/>
      <c r="FR145" s="32"/>
      <c r="FS145" s="32"/>
      <c r="FT145" s="32"/>
      <c r="FU145" s="32"/>
      <c r="FV145" s="32"/>
      <c r="FW145" s="32"/>
      <c r="FX145" s="32"/>
      <c r="FY145" s="32"/>
      <c r="FZ145" s="32"/>
      <c r="GA145" s="32"/>
      <c r="GB145" s="32"/>
      <c r="GC145" s="32"/>
      <c r="GD145" s="32"/>
      <c r="GE145" s="32"/>
      <c r="GF145" s="32"/>
      <c r="GG145" s="32"/>
      <c r="GH145" s="32"/>
      <c r="GI145" s="32"/>
      <c r="GJ145" s="32"/>
      <c r="GK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</row>
    <row r="146" spans="1:238" s="78" customFormat="1" x14ac:dyDescent="0.3">
      <c r="A146" s="77"/>
      <c r="B146" s="80"/>
      <c r="F146" s="317"/>
      <c r="H146" s="79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32"/>
      <c r="CA146" s="32"/>
      <c r="CB146" s="32"/>
      <c r="CC146" s="32"/>
      <c r="CD146" s="32"/>
      <c r="CE146" s="32"/>
      <c r="CF146" s="32"/>
      <c r="CG146" s="32"/>
      <c r="CH146" s="32"/>
      <c r="CI146" s="32"/>
      <c r="CJ146" s="32"/>
      <c r="CK146" s="32"/>
      <c r="CL146" s="32"/>
      <c r="CM146" s="32"/>
      <c r="CN146" s="32"/>
      <c r="CO146" s="32"/>
      <c r="CP146" s="32"/>
      <c r="CQ146" s="32"/>
      <c r="CR146" s="32"/>
      <c r="CS146" s="32"/>
      <c r="CT146" s="32"/>
      <c r="CU146" s="32"/>
      <c r="CV146" s="32"/>
      <c r="CW146" s="32"/>
      <c r="CX146" s="32"/>
      <c r="CY146" s="32"/>
      <c r="CZ146" s="32"/>
      <c r="DA146" s="32"/>
      <c r="DB146" s="32"/>
      <c r="DC146" s="32"/>
      <c r="DD146" s="32"/>
      <c r="DE146" s="32"/>
      <c r="DF146" s="32"/>
      <c r="DG146" s="32"/>
      <c r="DH146" s="32"/>
      <c r="DI146" s="32"/>
      <c r="DJ146" s="32"/>
      <c r="DK146" s="32"/>
      <c r="DL146" s="32"/>
      <c r="DM146" s="32"/>
      <c r="DN146" s="32"/>
      <c r="DO146" s="32"/>
      <c r="DP146" s="32"/>
      <c r="DQ146" s="32"/>
      <c r="DR146" s="32"/>
      <c r="DS146" s="32"/>
      <c r="DT146" s="32"/>
      <c r="DU146" s="32"/>
      <c r="DV146" s="32"/>
      <c r="DW146" s="32"/>
      <c r="DX146" s="32"/>
      <c r="DY146" s="32"/>
      <c r="DZ146" s="32"/>
      <c r="EA146" s="32"/>
      <c r="EB146" s="32"/>
      <c r="EC146" s="32"/>
      <c r="ED146" s="32"/>
      <c r="EE146" s="32"/>
      <c r="EF146" s="32"/>
      <c r="EG146" s="32"/>
      <c r="EH146" s="32"/>
      <c r="EI146" s="32"/>
      <c r="EJ146" s="32"/>
      <c r="EK146" s="32"/>
      <c r="EL146" s="32"/>
      <c r="EM146" s="32"/>
      <c r="EN146" s="32"/>
      <c r="EO146" s="32"/>
      <c r="EP146" s="32"/>
      <c r="EQ146" s="32"/>
      <c r="ER146" s="32"/>
      <c r="ES146" s="32"/>
      <c r="ET146" s="32"/>
      <c r="EU146" s="32"/>
      <c r="EV146" s="32"/>
      <c r="EW146" s="32"/>
      <c r="EX146" s="32"/>
      <c r="EY146" s="32"/>
      <c r="EZ146" s="32"/>
      <c r="FA146" s="32"/>
      <c r="FB146" s="32"/>
      <c r="FC146" s="32"/>
      <c r="FD146" s="32"/>
      <c r="FE146" s="32"/>
      <c r="FF146" s="32"/>
      <c r="FG146" s="32"/>
      <c r="FH146" s="32"/>
      <c r="FI146" s="32"/>
      <c r="FJ146" s="32"/>
      <c r="FK146" s="32"/>
      <c r="FL146" s="32"/>
      <c r="FM146" s="32"/>
      <c r="FN146" s="32"/>
      <c r="FO146" s="32"/>
      <c r="FP146" s="32"/>
      <c r="FQ146" s="32"/>
      <c r="FR146" s="32"/>
      <c r="FS146" s="32"/>
      <c r="FT146" s="32"/>
      <c r="FU146" s="32"/>
      <c r="FV146" s="32"/>
      <c r="FW146" s="32"/>
      <c r="FX146" s="32"/>
      <c r="FY146" s="32"/>
      <c r="FZ146" s="32"/>
      <c r="GA146" s="32"/>
      <c r="GB146" s="32"/>
      <c r="GC146" s="32"/>
      <c r="GD146" s="32"/>
      <c r="GE146" s="32"/>
      <c r="GF146" s="32"/>
      <c r="GG146" s="32"/>
      <c r="GH146" s="32"/>
      <c r="GI146" s="32"/>
      <c r="GJ146" s="32"/>
      <c r="GK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</row>
  </sheetData>
  <mergeCells count="9">
    <mergeCell ref="B55:E55"/>
    <mergeCell ref="B56:E56"/>
    <mergeCell ref="B57:E57"/>
    <mergeCell ref="B52:E52"/>
    <mergeCell ref="A1:O1"/>
    <mergeCell ref="A2:O2"/>
    <mergeCell ref="B53:E53"/>
    <mergeCell ref="B54:E54"/>
    <mergeCell ref="A3:O3"/>
  </mergeCells>
  <pageMargins left="0.25" right="0.25" top="0.75" bottom="0.75" header="0.3" footer="0.3"/>
  <pageSetup paperSize="5" scale="80" orientation="landscape" useFirstPageNumber="1" r:id="rId1"/>
  <headerFooter alignWithMargins="0">
    <oddFooter>&amp;L&amp;"Arial,Bold"&amp;A
&amp;R&amp;"Arial,Bold"Page 2 of &amp;N</oddFooter>
  </headerFooter>
  <ignoredErrors>
    <ignoredError sqref="D6:D9 D11:D14 D16:D21 D23:D26 D28:D31 D33:D38 D48 D39 D43:D46" evalError="1"/>
    <ignoredError sqref="D10 D15 D22 D27 D32 D40 D49 D47" evalError="1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8C9CC-2D31-4A9F-9738-2854C55E48A3}">
  <dimension ref="A1:AB201"/>
  <sheetViews>
    <sheetView zoomScale="90" zoomScaleNormal="90" zoomScaleSheetLayoutView="100" workbookViewId="0">
      <pane xSplit="3" ySplit="7" topLeftCell="K8" activePane="bottomRight" state="frozen"/>
      <selection pane="topRight" sqref="A1:G1"/>
      <selection pane="bottomLeft" sqref="A1:G1"/>
      <selection pane="bottomRight" activeCell="Z10" sqref="Z10"/>
    </sheetView>
  </sheetViews>
  <sheetFormatPr defaultColWidth="9.140625" defaultRowHeight="13.5" x14ac:dyDescent="0.3"/>
  <cols>
    <col min="1" max="1" width="6.5703125" style="120" customWidth="1"/>
    <col min="2" max="2" width="35.7109375" style="121" customWidth="1"/>
    <col min="3" max="3" width="20.7109375" style="127" customWidth="1"/>
    <col min="4" max="4" width="12.7109375" style="127" customWidth="1"/>
    <col min="5" max="5" width="12.7109375" style="569" customWidth="1"/>
    <col min="6" max="12" width="10.28515625" style="122" customWidth="1"/>
    <col min="13" max="13" width="11.28515625" style="122" customWidth="1"/>
    <col min="14" max="14" width="10.28515625" style="122" customWidth="1"/>
    <col min="15" max="16" width="10.7109375" style="122" customWidth="1"/>
    <col min="17" max="17" width="10.28515625" style="122" customWidth="1"/>
    <col min="18" max="18" width="13.7109375" style="122" customWidth="1"/>
    <col min="19" max="19" width="15.7109375" style="330" customWidth="1"/>
    <col min="20" max="20" width="4.28515625" style="121" customWidth="1"/>
    <col min="21" max="21" width="10.7109375" style="121" customWidth="1"/>
    <col min="22" max="22" width="4.140625" style="121" customWidth="1"/>
    <col min="23" max="24" width="10.7109375" style="121" customWidth="1"/>
    <col min="25" max="25" width="4.140625" style="121" customWidth="1"/>
    <col min="26" max="27" width="9.140625" style="121"/>
    <col min="28" max="28" width="9.140625" style="725"/>
    <col min="29" max="16384" width="9.140625" style="121"/>
  </cols>
  <sheetData>
    <row r="1" spans="1:28" ht="18.75" x14ac:dyDescent="0.3">
      <c r="A1" s="1299" t="s">
        <v>943</v>
      </c>
      <c r="B1" s="1299"/>
      <c r="C1" s="1299"/>
      <c r="D1" s="1299"/>
      <c r="E1" s="1299"/>
      <c r="F1" s="1299"/>
      <c r="G1" s="1299"/>
      <c r="H1" s="1299"/>
      <c r="I1" s="1299"/>
      <c r="J1" s="1299"/>
      <c r="K1" s="1299"/>
      <c r="L1" s="1299"/>
      <c r="M1" s="1299"/>
      <c r="N1" s="1299"/>
      <c r="O1" s="1299"/>
      <c r="P1" s="1299"/>
      <c r="Q1" s="1299"/>
      <c r="R1" s="1299"/>
      <c r="S1" s="1299"/>
    </row>
    <row r="2" spans="1:28" ht="18.75" x14ac:dyDescent="0.3">
      <c r="A2" s="1299" t="s">
        <v>944</v>
      </c>
      <c r="B2" s="1299"/>
      <c r="C2" s="1299"/>
      <c r="D2" s="1299"/>
      <c r="E2" s="1299"/>
      <c r="F2" s="1299"/>
      <c r="G2" s="1299"/>
      <c r="H2" s="1299"/>
      <c r="I2" s="1299"/>
      <c r="J2" s="1299"/>
      <c r="K2" s="1299"/>
      <c r="L2" s="1299"/>
      <c r="M2" s="1299"/>
      <c r="N2" s="1299"/>
      <c r="O2" s="1299"/>
      <c r="P2" s="1299"/>
      <c r="Q2" s="1299"/>
      <c r="R2" s="1299"/>
      <c r="S2" s="1299"/>
    </row>
    <row r="3" spans="1:28" ht="20.100000000000001" customHeight="1" x14ac:dyDescent="0.3">
      <c r="A3" s="1328"/>
      <c r="B3" s="1328"/>
      <c r="C3" s="1328"/>
      <c r="D3" s="1328"/>
      <c r="E3" s="1328"/>
      <c r="F3" s="1328"/>
      <c r="G3" s="1328"/>
      <c r="H3" s="1328"/>
      <c r="I3" s="1328"/>
      <c r="J3" s="1328"/>
      <c r="K3" s="1328"/>
      <c r="L3" s="1328"/>
      <c r="M3" s="1328"/>
      <c r="N3" s="1328"/>
      <c r="O3" s="1328"/>
      <c r="P3" s="1328"/>
      <c r="Q3" s="1328"/>
      <c r="R3" s="1328"/>
      <c r="S3" s="1328"/>
      <c r="U3" s="1304" t="s">
        <v>128</v>
      </c>
    </row>
    <row r="4" spans="1:28" ht="19.899999999999999" customHeight="1" x14ac:dyDescent="0.3">
      <c r="B4" s="120"/>
      <c r="C4" s="120"/>
      <c r="D4" s="120"/>
      <c r="E4" s="120"/>
      <c r="F4" s="1306" t="s">
        <v>125</v>
      </c>
      <c r="G4" s="1334"/>
      <c r="H4" s="1334"/>
      <c r="I4" s="1334"/>
      <c r="J4" s="1334"/>
      <c r="K4" s="1334"/>
      <c r="L4" s="1334"/>
      <c r="M4" s="1334"/>
      <c r="N4" s="1334"/>
      <c r="O4" s="1334"/>
      <c r="P4" s="1334"/>
      <c r="Q4" s="1335"/>
      <c r="R4" s="1336"/>
      <c r="S4" s="1337"/>
      <c r="U4" s="1304"/>
      <c r="W4" s="120"/>
      <c r="X4" s="120"/>
    </row>
    <row r="5" spans="1:28" s="124" customFormat="1" ht="42.75" customHeight="1" x14ac:dyDescent="0.25">
      <c r="A5" s="1288" t="s">
        <v>129</v>
      </c>
      <c r="B5" s="1288" t="s">
        <v>130</v>
      </c>
      <c r="C5" s="1288" t="s">
        <v>131</v>
      </c>
      <c r="D5" s="1288" t="s">
        <v>132</v>
      </c>
      <c r="E5" s="1288" t="s">
        <v>133</v>
      </c>
      <c r="F5" s="131">
        <v>1</v>
      </c>
      <c r="G5" s="131">
        <v>2</v>
      </c>
      <c r="H5" s="131">
        <v>3</v>
      </c>
      <c r="I5" s="131">
        <v>4</v>
      </c>
      <c r="J5" s="131">
        <v>5</v>
      </c>
      <c r="K5" s="131">
        <v>6</v>
      </c>
      <c r="L5" s="131">
        <v>7</v>
      </c>
      <c r="M5" s="131">
        <v>8</v>
      </c>
      <c r="N5" s="131">
        <v>9</v>
      </c>
      <c r="O5" s="131">
        <v>10</v>
      </c>
      <c r="P5" s="131">
        <v>11</v>
      </c>
      <c r="Q5" s="131">
        <v>12</v>
      </c>
      <c r="R5" s="1332" t="s">
        <v>945</v>
      </c>
      <c r="S5" s="1329" t="s">
        <v>946</v>
      </c>
      <c r="U5" s="1304"/>
      <c r="W5" s="1288" t="s">
        <v>134</v>
      </c>
      <c r="X5" s="1288" t="s">
        <v>135</v>
      </c>
      <c r="Z5" s="1288" t="s">
        <v>136</v>
      </c>
      <c r="AA5" s="1288" t="s">
        <v>137</v>
      </c>
      <c r="AB5" s="1325" t="s">
        <v>138</v>
      </c>
    </row>
    <row r="6" spans="1:28" ht="14.25" x14ac:dyDescent="0.3">
      <c r="A6" s="1289"/>
      <c r="B6" s="1289"/>
      <c r="C6" s="1289"/>
      <c r="D6" s="1289"/>
      <c r="E6" s="1289"/>
      <c r="F6" s="443">
        <v>45689</v>
      </c>
      <c r="G6" s="443">
        <v>45717</v>
      </c>
      <c r="H6" s="443">
        <v>45748</v>
      </c>
      <c r="I6" s="443">
        <v>45778</v>
      </c>
      <c r="J6" s="443">
        <v>45809</v>
      </c>
      <c r="K6" s="443">
        <v>45839</v>
      </c>
      <c r="L6" s="443">
        <v>45870</v>
      </c>
      <c r="M6" s="443">
        <v>45901</v>
      </c>
      <c r="N6" s="443">
        <v>45931</v>
      </c>
      <c r="O6" s="443">
        <v>45962</v>
      </c>
      <c r="P6" s="443">
        <v>45992</v>
      </c>
      <c r="Q6" s="443">
        <v>46023</v>
      </c>
      <c r="R6" s="1333"/>
      <c r="S6" s="1330"/>
      <c r="U6" s="1305"/>
      <c r="W6" s="1289"/>
      <c r="X6" s="1289"/>
      <c r="Z6" s="1289"/>
      <c r="AA6" s="1289"/>
      <c r="AB6" s="1326"/>
    </row>
    <row r="7" spans="1:28" ht="14.25" customHeight="1" x14ac:dyDescent="0.3">
      <c r="A7" s="1290"/>
      <c r="B7" s="1290"/>
      <c r="C7" s="1290"/>
      <c r="D7" s="1290"/>
      <c r="E7" s="1290"/>
      <c r="F7" s="451">
        <f>SUM('9.1 Infra Base Year 1 Staff'!F7,'9.2 Infra Base Year 2 Staff'!F7,'9.3 Infra Base Year 3 Staff'!F7,'9.4 Infra Base Year 4 Staff'!F7,'9.5 Infra Base Year 5 Staff'!F7,'9.6 Infra Base Year 6 Staff'!F7)/6</f>
        <v>153.33333333333334</v>
      </c>
      <c r="G7" s="451">
        <f>SUM('9.1 Infra Base Year 1 Staff'!G7,'9.2 Infra Base Year 2 Staff'!G7,'9.3 Infra Base Year 3 Staff'!G7,'9.4 Infra Base Year 4 Staff'!G7,'9.5 Infra Base Year 5 Staff'!G7,'9.6 Infra Base Year 6 Staff'!G7)/6</f>
        <v>176</v>
      </c>
      <c r="H7" s="451">
        <f>SUM('9.1 Infra Base Year 1 Staff'!H7,'9.2 Infra Base Year 2 Staff'!H7,'9.3 Infra Base Year 3 Staff'!H7,'9.4 Infra Base Year 4 Staff'!H7,'9.5 Infra Base Year 5 Staff'!H7,'9.6 Infra Base Year 6 Staff'!H7)/6</f>
        <v>172</v>
      </c>
      <c r="I7" s="451">
        <f>SUM('9.1 Infra Base Year 1 Staff'!I7,'9.2 Infra Base Year 2 Staff'!I7,'9.3 Infra Base Year 3 Staff'!I7,'9.4 Infra Base Year 4 Staff'!I7,'9.5 Infra Base Year 5 Staff'!I7,'9.6 Infra Base Year 6 Staff'!I7)/6</f>
        <v>169.33333333333334</v>
      </c>
      <c r="J7" s="451">
        <f>SUM('9.1 Infra Base Year 1 Staff'!J7,'9.2 Infra Base Year 2 Staff'!J7,'9.3 Infra Base Year 3 Staff'!J7,'9.4 Infra Base Year 4 Staff'!J7,'9.5 Infra Base Year 5 Staff'!J7,'9.6 Infra Base Year 6 Staff'!J7)/6</f>
        <v>165.33333333333334</v>
      </c>
      <c r="K7" s="451">
        <f>SUM('9.1 Infra Base Year 1 Staff'!K7,'9.2 Infra Base Year 2 Staff'!K7,'9.3 Infra Base Year 3 Staff'!K7,'9.4 Infra Base Year 4 Staff'!K7,'9.5 Infra Base Year 5 Staff'!K7,'9.6 Infra Base Year 6 Staff'!K7)/6</f>
        <v>170.66666666666666</v>
      </c>
      <c r="L7" s="451">
        <f>SUM('9.1 Infra Base Year 1 Staff'!L7,'9.2 Infra Base Year 2 Staff'!L7,'9.3 Infra Base Year 3 Staff'!L7,'9.4 Infra Base Year 4 Staff'!L7,'9.5 Infra Base Year 5 Staff'!L7,'9.6 Infra Base Year 6 Staff'!L7)/6</f>
        <v>176</v>
      </c>
      <c r="M7" s="451">
        <f>SUM('9.1 Infra Base Year 1 Staff'!M7,'9.2 Infra Base Year 2 Staff'!M7,'9.3 Infra Base Year 3 Staff'!M7,'9.4 Infra Base Year 4 Staff'!M7,'9.5 Infra Base Year 5 Staff'!M7,'9.6 Infra Base Year 6 Staff'!M7)/6</f>
        <v>162.66666666666666</v>
      </c>
      <c r="N7" s="451">
        <f>SUM('9.1 Infra Base Year 1 Staff'!N7,'9.2 Infra Base Year 2 Staff'!N7,'9.3 Infra Base Year 3 Staff'!N7,'9.4 Infra Base Year 4 Staff'!N7,'9.5 Infra Base Year 5 Staff'!N7,'9.6 Infra Base Year 6 Staff'!N7)/6</f>
        <v>170.66666666666666</v>
      </c>
      <c r="O7" s="451">
        <f>SUM('9.1 Infra Base Year 1 Staff'!O7,'9.2 Infra Base Year 2 Staff'!O7,'9.3 Infra Base Year 3 Staff'!O7,'9.4 Infra Base Year 4 Staff'!O7,'9.5 Infra Base Year 5 Staff'!O7,'9.6 Infra Base Year 6 Staff'!O7)/6</f>
        <v>146.66666666666666</v>
      </c>
      <c r="P7" s="451">
        <f>SUM('9.1 Infra Base Year 1 Staff'!P7,'9.2 Infra Base Year 2 Staff'!P7,'9.3 Infra Base Year 3 Staff'!P7,'9.4 Infra Base Year 4 Staff'!P7,'9.5 Infra Base Year 5 Staff'!P7,'9.6 Infra Base Year 6 Staff'!P7)/6</f>
        <v>168</v>
      </c>
      <c r="Q7" s="451">
        <f>SUM('9.1 Infra Base Year 1 Staff'!Q7,'9.2 Infra Base Year 2 Staff'!Q7,'9.3 Infra Base Year 3 Staff'!Q7,'9.4 Infra Base Year 4 Staff'!Q7,'9.5 Infra Base Year 5 Staff'!Q7,'9.6 Infra Base Year 6 Staff'!Q7)/6</f>
        <v>162.66666666666666</v>
      </c>
      <c r="R7" s="452">
        <f>SUM(F7:Q7)</f>
        <v>1993.3333333333337</v>
      </c>
      <c r="S7" s="1331"/>
      <c r="U7" s="451">
        <f>AVERAGE(F7:Q7)</f>
        <v>166.11111111111114</v>
      </c>
      <c r="W7" s="1290"/>
      <c r="X7" s="1290"/>
      <c r="Z7" s="1290"/>
      <c r="AA7" s="1290"/>
      <c r="AB7" s="1327"/>
    </row>
    <row r="8" spans="1:28" s="124" customFormat="1" ht="13.5" customHeight="1" x14ac:dyDescent="0.25">
      <c r="A8" s="233">
        <v>1</v>
      </c>
      <c r="B8" s="234" t="s">
        <v>139</v>
      </c>
      <c r="C8" s="235"/>
      <c r="D8" s="235"/>
      <c r="E8" s="521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318"/>
      <c r="W8" s="235"/>
      <c r="X8" s="235"/>
      <c r="Z8" s="235"/>
      <c r="AA8" s="235"/>
      <c r="AB8" s="726"/>
    </row>
    <row r="9" spans="1:28" ht="14.25" x14ac:dyDescent="0.3">
      <c r="A9" s="275">
        <v>1.1000000000000001</v>
      </c>
      <c r="B9" s="276" t="s">
        <v>139</v>
      </c>
      <c r="C9" s="146"/>
      <c r="D9" s="169"/>
      <c r="E9" s="522"/>
      <c r="F9" s="280">
        <f>SUM('9.1 Infra Base Year 1 Staff'!F9,'9.2 Infra Base Year 2 Staff'!F9,'9.3 Infra Base Year 3 Staff'!F9,'9.4 Infra Base Year 4 Staff'!F9,'9.5 Infra Base Year 5 Staff'!F9,'9.6 Infra Base Year 6 Staff'!F9)/6</f>
        <v>0</v>
      </c>
      <c r="G9" s="280">
        <f>SUM('9.1 Infra Base Year 1 Staff'!G9,'9.2 Infra Base Year 2 Staff'!G9,'9.3 Infra Base Year 3 Staff'!G9,'9.4 Infra Base Year 4 Staff'!G9,'9.5 Infra Base Year 5 Staff'!G9,'9.6 Infra Base Year 6 Staff'!G9)/6</f>
        <v>0</v>
      </c>
      <c r="H9" s="280">
        <f>SUM('9.1 Infra Base Year 1 Staff'!H9,'9.2 Infra Base Year 2 Staff'!H9,'9.3 Infra Base Year 3 Staff'!H9,'9.4 Infra Base Year 4 Staff'!H9,'9.5 Infra Base Year 5 Staff'!H9,'9.6 Infra Base Year 6 Staff'!H9)/6</f>
        <v>0</v>
      </c>
      <c r="I9" s="280">
        <f>SUM('9.1 Infra Base Year 1 Staff'!I9,'9.2 Infra Base Year 2 Staff'!I9,'9.3 Infra Base Year 3 Staff'!I9,'9.4 Infra Base Year 4 Staff'!I9,'9.5 Infra Base Year 5 Staff'!I9,'9.6 Infra Base Year 6 Staff'!I9)/6</f>
        <v>0</v>
      </c>
      <c r="J9" s="280">
        <f>SUM('9.1 Infra Base Year 1 Staff'!J9,'9.2 Infra Base Year 2 Staff'!J9,'9.3 Infra Base Year 3 Staff'!J9,'9.4 Infra Base Year 4 Staff'!J9,'9.5 Infra Base Year 5 Staff'!J9,'9.6 Infra Base Year 6 Staff'!J9)/6</f>
        <v>0</v>
      </c>
      <c r="K9" s="280">
        <f>SUM('9.1 Infra Base Year 1 Staff'!K9,'9.2 Infra Base Year 2 Staff'!K9,'9.3 Infra Base Year 3 Staff'!K9,'9.4 Infra Base Year 4 Staff'!K9,'9.5 Infra Base Year 5 Staff'!K9,'9.6 Infra Base Year 6 Staff'!K9)/6</f>
        <v>0</v>
      </c>
      <c r="L9" s="280">
        <f>SUM('9.1 Infra Base Year 1 Staff'!L9,'9.2 Infra Base Year 2 Staff'!L9,'9.3 Infra Base Year 3 Staff'!L9,'9.4 Infra Base Year 4 Staff'!L9,'9.5 Infra Base Year 5 Staff'!L9,'9.6 Infra Base Year 6 Staff'!L9)/6</f>
        <v>0</v>
      </c>
      <c r="M9" s="280">
        <f>SUM('9.1 Infra Base Year 1 Staff'!M9,'9.2 Infra Base Year 2 Staff'!M9,'9.3 Infra Base Year 3 Staff'!M9,'9.4 Infra Base Year 4 Staff'!M9,'9.5 Infra Base Year 5 Staff'!M9,'9.6 Infra Base Year 6 Staff'!M9)/6</f>
        <v>0</v>
      </c>
      <c r="N9" s="280">
        <f>SUM('9.1 Infra Base Year 1 Staff'!N9,'9.2 Infra Base Year 2 Staff'!N9,'9.3 Infra Base Year 3 Staff'!N9,'9.4 Infra Base Year 4 Staff'!N9,'9.5 Infra Base Year 5 Staff'!N9,'9.6 Infra Base Year 6 Staff'!N9)/6</f>
        <v>0</v>
      </c>
      <c r="O9" s="280">
        <f>SUM('9.1 Infra Base Year 1 Staff'!O9,'9.2 Infra Base Year 2 Staff'!O9,'9.3 Infra Base Year 3 Staff'!O9,'9.4 Infra Base Year 4 Staff'!O9,'9.5 Infra Base Year 5 Staff'!O9,'9.6 Infra Base Year 6 Staff'!O9)/6</f>
        <v>0</v>
      </c>
      <c r="P9" s="280">
        <f>SUM('9.1 Infra Base Year 1 Staff'!P9,'9.2 Infra Base Year 2 Staff'!P9,'9.3 Infra Base Year 3 Staff'!P9,'9.4 Infra Base Year 4 Staff'!P9,'9.5 Infra Base Year 5 Staff'!P9,'9.6 Infra Base Year 6 Staff'!P9)/6</f>
        <v>0</v>
      </c>
      <c r="Q9" s="280">
        <f>SUM('9.1 Infra Base Year 1 Staff'!Q9,'9.2 Infra Base Year 2 Staff'!Q9,'9.3 Infra Base Year 3 Staff'!Q9,'9.4 Infra Base Year 4 Staff'!Q9,'9.5 Infra Base Year 5 Staff'!Q9,'9.6 Infra Base Year 6 Staff'!Q9)/6</f>
        <v>0</v>
      </c>
      <c r="R9" s="280">
        <f>SUM(F9:Q9)</f>
        <v>0</v>
      </c>
      <c r="S9" s="319">
        <f>D9*R9</f>
        <v>0</v>
      </c>
      <c r="W9" s="147">
        <f>X9/$U$7</f>
        <v>0</v>
      </c>
      <c r="X9" s="147">
        <f>R9/12</f>
        <v>0</v>
      </c>
      <c r="Z9" s="147">
        <f>IF($E9="Y",$R9,0)</f>
        <v>0</v>
      </c>
      <c r="AA9" s="147">
        <f>IF($E9="N",$R9,0)</f>
        <v>0</v>
      </c>
      <c r="AB9" s="727" t="e">
        <f>Z9/(Z9+AA9)</f>
        <v>#DIV/0!</v>
      </c>
    </row>
    <row r="10" spans="1:28" ht="14.25" x14ac:dyDescent="0.3">
      <c r="A10" s="275"/>
      <c r="B10" s="276"/>
      <c r="C10" s="146"/>
      <c r="D10" s="169"/>
      <c r="E10" s="522"/>
      <c r="F10" s="280">
        <f>SUM('9.1 Infra Base Year 1 Staff'!F10,'9.2 Infra Base Year 2 Staff'!F10,'9.3 Infra Base Year 3 Staff'!F10,'9.4 Infra Base Year 4 Staff'!F10,'9.5 Infra Base Year 5 Staff'!F10,'9.6 Infra Base Year 6 Staff'!F10)/6</f>
        <v>0</v>
      </c>
      <c r="G10" s="280">
        <f>SUM('9.1 Infra Base Year 1 Staff'!G10,'9.2 Infra Base Year 2 Staff'!G10,'9.3 Infra Base Year 3 Staff'!G10,'9.4 Infra Base Year 4 Staff'!G10,'9.5 Infra Base Year 5 Staff'!G10,'9.6 Infra Base Year 6 Staff'!G10)/6</f>
        <v>0</v>
      </c>
      <c r="H10" s="280">
        <f>SUM('9.1 Infra Base Year 1 Staff'!H10,'9.2 Infra Base Year 2 Staff'!H10,'9.3 Infra Base Year 3 Staff'!H10,'9.4 Infra Base Year 4 Staff'!H10,'9.5 Infra Base Year 5 Staff'!H10,'9.6 Infra Base Year 6 Staff'!H10)/6</f>
        <v>0</v>
      </c>
      <c r="I10" s="280">
        <f>SUM('9.1 Infra Base Year 1 Staff'!I10,'9.2 Infra Base Year 2 Staff'!I10,'9.3 Infra Base Year 3 Staff'!I10,'9.4 Infra Base Year 4 Staff'!I10,'9.5 Infra Base Year 5 Staff'!I10,'9.6 Infra Base Year 6 Staff'!I10)/6</f>
        <v>0</v>
      </c>
      <c r="J10" s="280">
        <f>SUM('9.1 Infra Base Year 1 Staff'!J10,'9.2 Infra Base Year 2 Staff'!J10,'9.3 Infra Base Year 3 Staff'!J10,'9.4 Infra Base Year 4 Staff'!J10,'9.5 Infra Base Year 5 Staff'!J10,'9.6 Infra Base Year 6 Staff'!J10)/6</f>
        <v>0</v>
      </c>
      <c r="K10" s="280">
        <f>SUM('9.1 Infra Base Year 1 Staff'!K10,'9.2 Infra Base Year 2 Staff'!K10,'9.3 Infra Base Year 3 Staff'!K10,'9.4 Infra Base Year 4 Staff'!K10,'9.5 Infra Base Year 5 Staff'!K10,'9.6 Infra Base Year 6 Staff'!K10)/6</f>
        <v>0</v>
      </c>
      <c r="L10" s="280">
        <f>SUM('9.1 Infra Base Year 1 Staff'!L10,'9.2 Infra Base Year 2 Staff'!L10,'9.3 Infra Base Year 3 Staff'!L10,'9.4 Infra Base Year 4 Staff'!L10,'9.5 Infra Base Year 5 Staff'!L10,'9.6 Infra Base Year 6 Staff'!L10)/6</f>
        <v>0</v>
      </c>
      <c r="M10" s="280">
        <f>SUM('9.1 Infra Base Year 1 Staff'!M10,'9.2 Infra Base Year 2 Staff'!M10,'9.3 Infra Base Year 3 Staff'!M10,'9.4 Infra Base Year 4 Staff'!M10,'9.5 Infra Base Year 5 Staff'!M10,'9.6 Infra Base Year 6 Staff'!M10)/6</f>
        <v>0</v>
      </c>
      <c r="N10" s="280">
        <f>SUM('9.1 Infra Base Year 1 Staff'!N10,'9.2 Infra Base Year 2 Staff'!N10,'9.3 Infra Base Year 3 Staff'!N10,'9.4 Infra Base Year 4 Staff'!N10,'9.5 Infra Base Year 5 Staff'!N10,'9.6 Infra Base Year 6 Staff'!N10)/6</f>
        <v>0</v>
      </c>
      <c r="O10" s="280">
        <f>SUM('9.1 Infra Base Year 1 Staff'!O10,'9.2 Infra Base Year 2 Staff'!O10,'9.3 Infra Base Year 3 Staff'!O10,'9.4 Infra Base Year 4 Staff'!O10,'9.5 Infra Base Year 5 Staff'!O10,'9.6 Infra Base Year 6 Staff'!O10)/6</f>
        <v>0</v>
      </c>
      <c r="P10" s="280">
        <f>SUM('9.1 Infra Base Year 1 Staff'!P10,'9.2 Infra Base Year 2 Staff'!P10,'9.3 Infra Base Year 3 Staff'!P10,'9.4 Infra Base Year 4 Staff'!P10,'9.5 Infra Base Year 5 Staff'!P10,'9.6 Infra Base Year 6 Staff'!P10)/6</f>
        <v>0</v>
      </c>
      <c r="Q10" s="280">
        <f>SUM('9.1 Infra Base Year 1 Staff'!Q10,'9.2 Infra Base Year 2 Staff'!Q10,'9.3 Infra Base Year 3 Staff'!Q10,'9.4 Infra Base Year 4 Staff'!Q10,'9.5 Infra Base Year 5 Staff'!Q10,'9.6 Infra Base Year 6 Staff'!Q10)/6</f>
        <v>0</v>
      </c>
      <c r="R10" s="280">
        <f>SUM(F10:Q10)</f>
        <v>0</v>
      </c>
      <c r="S10" s="319">
        <f>D10*R10</f>
        <v>0</v>
      </c>
      <c r="W10" s="147">
        <f>X10/$U$7</f>
        <v>0</v>
      </c>
      <c r="X10" s="147">
        <f>R10/12</f>
        <v>0</v>
      </c>
      <c r="Z10" s="147">
        <f t="shared" ref="Z10:Z13" si="0">IF($E10="Y",$R10,0)</f>
        <v>0</v>
      </c>
      <c r="AA10" s="147">
        <f t="shared" ref="AA10:AA13" si="1">IF($E10="N",$R10,0)</f>
        <v>0</v>
      </c>
      <c r="AB10" s="727" t="e">
        <f t="shared" ref="AB10:AB13" si="2">Z10/(Z10+AA10)</f>
        <v>#DIV/0!</v>
      </c>
    </row>
    <row r="11" spans="1:28" ht="14.25" x14ac:dyDescent="0.3">
      <c r="A11" s="275"/>
      <c r="B11" s="276"/>
      <c r="C11" s="146"/>
      <c r="D11" s="169"/>
      <c r="E11" s="522"/>
      <c r="F11" s="280">
        <f>SUM('9.1 Infra Base Year 1 Staff'!F11,'9.2 Infra Base Year 2 Staff'!F11,'9.3 Infra Base Year 3 Staff'!F11,'9.4 Infra Base Year 4 Staff'!F11,'9.5 Infra Base Year 5 Staff'!F11,'9.6 Infra Base Year 6 Staff'!F11)/6</f>
        <v>0</v>
      </c>
      <c r="G11" s="280">
        <f>SUM('9.1 Infra Base Year 1 Staff'!G11,'9.2 Infra Base Year 2 Staff'!G11,'9.3 Infra Base Year 3 Staff'!G11,'9.4 Infra Base Year 4 Staff'!G11,'9.5 Infra Base Year 5 Staff'!G11,'9.6 Infra Base Year 6 Staff'!G11)/6</f>
        <v>0</v>
      </c>
      <c r="H11" s="280">
        <f>SUM('9.1 Infra Base Year 1 Staff'!H11,'9.2 Infra Base Year 2 Staff'!H11,'9.3 Infra Base Year 3 Staff'!H11,'9.4 Infra Base Year 4 Staff'!H11,'9.5 Infra Base Year 5 Staff'!H11,'9.6 Infra Base Year 6 Staff'!H11)/6</f>
        <v>0</v>
      </c>
      <c r="I11" s="280">
        <f>SUM('9.1 Infra Base Year 1 Staff'!I11,'9.2 Infra Base Year 2 Staff'!I11,'9.3 Infra Base Year 3 Staff'!I11,'9.4 Infra Base Year 4 Staff'!I11,'9.5 Infra Base Year 5 Staff'!I11,'9.6 Infra Base Year 6 Staff'!I11)/6</f>
        <v>0</v>
      </c>
      <c r="J11" s="280">
        <f>SUM('9.1 Infra Base Year 1 Staff'!J11,'9.2 Infra Base Year 2 Staff'!J11,'9.3 Infra Base Year 3 Staff'!J11,'9.4 Infra Base Year 4 Staff'!J11,'9.5 Infra Base Year 5 Staff'!J11,'9.6 Infra Base Year 6 Staff'!J11)/6</f>
        <v>0</v>
      </c>
      <c r="K11" s="280">
        <f>SUM('9.1 Infra Base Year 1 Staff'!K11,'9.2 Infra Base Year 2 Staff'!K11,'9.3 Infra Base Year 3 Staff'!K11,'9.4 Infra Base Year 4 Staff'!K11,'9.5 Infra Base Year 5 Staff'!K11,'9.6 Infra Base Year 6 Staff'!K11)/6</f>
        <v>0</v>
      </c>
      <c r="L11" s="280">
        <f>SUM('9.1 Infra Base Year 1 Staff'!L11,'9.2 Infra Base Year 2 Staff'!L11,'9.3 Infra Base Year 3 Staff'!L11,'9.4 Infra Base Year 4 Staff'!L11,'9.5 Infra Base Year 5 Staff'!L11,'9.6 Infra Base Year 6 Staff'!L11)/6</f>
        <v>0</v>
      </c>
      <c r="M11" s="280">
        <f>SUM('9.1 Infra Base Year 1 Staff'!M11,'9.2 Infra Base Year 2 Staff'!M11,'9.3 Infra Base Year 3 Staff'!M11,'9.4 Infra Base Year 4 Staff'!M11,'9.5 Infra Base Year 5 Staff'!M11,'9.6 Infra Base Year 6 Staff'!M11)/6</f>
        <v>0</v>
      </c>
      <c r="N11" s="280">
        <f>SUM('9.1 Infra Base Year 1 Staff'!N11,'9.2 Infra Base Year 2 Staff'!N11,'9.3 Infra Base Year 3 Staff'!N11,'9.4 Infra Base Year 4 Staff'!N11,'9.5 Infra Base Year 5 Staff'!N11,'9.6 Infra Base Year 6 Staff'!N11)/6</f>
        <v>0</v>
      </c>
      <c r="O11" s="280">
        <f>SUM('9.1 Infra Base Year 1 Staff'!O11,'9.2 Infra Base Year 2 Staff'!O11,'9.3 Infra Base Year 3 Staff'!O11,'9.4 Infra Base Year 4 Staff'!O11,'9.5 Infra Base Year 5 Staff'!O11,'9.6 Infra Base Year 6 Staff'!O11)/6</f>
        <v>0</v>
      </c>
      <c r="P11" s="280">
        <f>SUM('9.1 Infra Base Year 1 Staff'!P11,'9.2 Infra Base Year 2 Staff'!P11,'9.3 Infra Base Year 3 Staff'!P11,'9.4 Infra Base Year 4 Staff'!P11,'9.5 Infra Base Year 5 Staff'!P11,'9.6 Infra Base Year 6 Staff'!P11)/6</f>
        <v>0</v>
      </c>
      <c r="Q11" s="280">
        <f>SUM('9.1 Infra Base Year 1 Staff'!Q11,'9.2 Infra Base Year 2 Staff'!Q11,'9.3 Infra Base Year 3 Staff'!Q11,'9.4 Infra Base Year 4 Staff'!Q11,'9.5 Infra Base Year 5 Staff'!Q11,'9.6 Infra Base Year 6 Staff'!Q11)/6</f>
        <v>0</v>
      </c>
      <c r="R11" s="280">
        <f>SUM(F11:Q11)</f>
        <v>0</v>
      </c>
      <c r="S11" s="319">
        <f>D11*R11</f>
        <v>0</v>
      </c>
      <c r="W11" s="147">
        <f>X11/$U$7</f>
        <v>0</v>
      </c>
      <c r="X11" s="147">
        <f>R11/12</f>
        <v>0</v>
      </c>
      <c r="Z11" s="147">
        <f t="shared" si="0"/>
        <v>0</v>
      </c>
      <c r="AA11" s="147">
        <f t="shared" si="1"/>
        <v>0</v>
      </c>
      <c r="AB11" s="727" t="e">
        <f t="shared" si="2"/>
        <v>#DIV/0!</v>
      </c>
    </row>
    <row r="12" spans="1:28" ht="14.25" x14ac:dyDescent="0.3">
      <c r="A12" s="275"/>
      <c r="B12" s="276"/>
      <c r="C12" s="146"/>
      <c r="D12" s="169"/>
      <c r="E12" s="522"/>
      <c r="F12" s="280">
        <f>SUM('9.1 Infra Base Year 1 Staff'!F12,'9.2 Infra Base Year 2 Staff'!F12,'9.3 Infra Base Year 3 Staff'!F12,'9.4 Infra Base Year 4 Staff'!F12,'9.5 Infra Base Year 5 Staff'!F12,'9.6 Infra Base Year 6 Staff'!F12)/6</f>
        <v>0</v>
      </c>
      <c r="G12" s="280">
        <f>SUM('9.1 Infra Base Year 1 Staff'!G12,'9.2 Infra Base Year 2 Staff'!G12,'9.3 Infra Base Year 3 Staff'!G12,'9.4 Infra Base Year 4 Staff'!G12,'9.5 Infra Base Year 5 Staff'!G12,'9.6 Infra Base Year 6 Staff'!G12)/6</f>
        <v>0</v>
      </c>
      <c r="H12" s="280">
        <f>SUM('9.1 Infra Base Year 1 Staff'!H12,'9.2 Infra Base Year 2 Staff'!H12,'9.3 Infra Base Year 3 Staff'!H12,'9.4 Infra Base Year 4 Staff'!H12,'9.5 Infra Base Year 5 Staff'!H12,'9.6 Infra Base Year 6 Staff'!H12)/6</f>
        <v>0</v>
      </c>
      <c r="I12" s="280">
        <f>SUM('9.1 Infra Base Year 1 Staff'!I12,'9.2 Infra Base Year 2 Staff'!I12,'9.3 Infra Base Year 3 Staff'!I12,'9.4 Infra Base Year 4 Staff'!I12,'9.5 Infra Base Year 5 Staff'!I12,'9.6 Infra Base Year 6 Staff'!I12)/6</f>
        <v>0</v>
      </c>
      <c r="J12" s="280">
        <f>SUM('9.1 Infra Base Year 1 Staff'!J12,'9.2 Infra Base Year 2 Staff'!J12,'9.3 Infra Base Year 3 Staff'!J12,'9.4 Infra Base Year 4 Staff'!J12,'9.5 Infra Base Year 5 Staff'!J12,'9.6 Infra Base Year 6 Staff'!J12)/6</f>
        <v>0</v>
      </c>
      <c r="K12" s="280">
        <f>SUM('9.1 Infra Base Year 1 Staff'!K12,'9.2 Infra Base Year 2 Staff'!K12,'9.3 Infra Base Year 3 Staff'!K12,'9.4 Infra Base Year 4 Staff'!K12,'9.5 Infra Base Year 5 Staff'!K12,'9.6 Infra Base Year 6 Staff'!K12)/6</f>
        <v>0</v>
      </c>
      <c r="L12" s="280">
        <f>SUM('9.1 Infra Base Year 1 Staff'!L12,'9.2 Infra Base Year 2 Staff'!L12,'9.3 Infra Base Year 3 Staff'!L12,'9.4 Infra Base Year 4 Staff'!L12,'9.5 Infra Base Year 5 Staff'!L12,'9.6 Infra Base Year 6 Staff'!L12)/6</f>
        <v>0</v>
      </c>
      <c r="M12" s="280">
        <f>SUM('9.1 Infra Base Year 1 Staff'!M12,'9.2 Infra Base Year 2 Staff'!M12,'9.3 Infra Base Year 3 Staff'!M12,'9.4 Infra Base Year 4 Staff'!M12,'9.5 Infra Base Year 5 Staff'!M12,'9.6 Infra Base Year 6 Staff'!M12)/6</f>
        <v>0</v>
      </c>
      <c r="N12" s="280">
        <f>SUM('9.1 Infra Base Year 1 Staff'!N12,'9.2 Infra Base Year 2 Staff'!N12,'9.3 Infra Base Year 3 Staff'!N12,'9.4 Infra Base Year 4 Staff'!N12,'9.5 Infra Base Year 5 Staff'!N12,'9.6 Infra Base Year 6 Staff'!N12)/6</f>
        <v>0</v>
      </c>
      <c r="O12" s="280">
        <f>SUM('9.1 Infra Base Year 1 Staff'!O12,'9.2 Infra Base Year 2 Staff'!O12,'9.3 Infra Base Year 3 Staff'!O12,'9.4 Infra Base Year 4 Staff'!O12,'9.5 Infra Base Year 5 Staff'!O12,'9.6 Infra Base Year 6 Staff'!O12)/6</f>
        <v>0</v>
      </c>
      <c r="P12" s="280">
        <f>SUM('9.1 Infra Base Year 1 Staff'!P12,'9.2 Infra Base Year 2 Staff'!P12,'9.3 Infra Base Year 3 Staff'!P12,'9.4 Infra Base Year 4 Staff'!P12,'9.5 Infra Base Year 5 Staff'!P12,'9.6 Infra Base Year 6 Staff'!P12)/6</f>
        <v>0</v>
      </c>
      <c r="Q12" s="280">
        <f>SUM('9.1 Infra Base Year 1 Staff'!Q12,'9.2 Infra Base Year 2 Staff'!Q12,'9.3 Infra Base Year 3 Staff'!Q12,'9.4 Infra Base Year 4 Staff'!Q12,'9.5 Infra Base Year 5 Staff'!Q12,'9.6 Infra Base Year 6 Staff'!Q12)/6</f>
        <v>0</v>
      </c>
      <c r="R12" s="280">
        <f>SUM(F12:Q12)</f>
        <v>0</v>
      </c>
      <c r="S12" s="319">
        <f>D12*R12</f>
        <v>0</v>
      </c>
      <c r="W12" s="147">
        <f>X12/$U$7</f>
        <v>0</v>
      </c>
      <c r="X12" s="147">
        <f>R12/12</f>
        <v>0</v>
      </c>
      <c r="Z12" s="147">
        <f t="shared" si="0"/>
        <v>0</v>
      </c>
      <c r="AA12" s="147">
        <f t="shared" si="1"/>
        <v>0</v>
      </c>
      <c r="AB12" s="727" t="e">
        <f t="shared" si="2"/>
        <v>#DIV/0!</v>
      </c>
    </row>
    <row r="13" spans="1:28" ht="14.25" x14ac:dyDescent="0.3">
      <c r="A13" s="275"/>
      <c r="B13" s="276"/>
      <c r="C13" s="146"/>
      <c r="D13" s="169"/>
      <c r="E13" s="522"/>
      <c r="F13" s="280">
        <f>SUM('9.1 Infra Base Year 1 Staff'!F13,'9.2 Infra Base Year 2 Staff'!F13,'9.3 Infra Base Year 3 Staff'!F13,'9.4 Infra Base Year 4 Staff'!F13,'9.5 Infra Base Year 5 Staff'!F13,'9.6 Infra Base Year 6 Staff'!F13)/6</f>
        <v>0</v>
      </c>
      <c r="G13" s="280">
        <f>SUM('9.1 Infra Base Year 1 Staff'!G13,'9.2 Infra Base Year 2 Staff'!G13,'9.3 Infra Base Year 3 Staff'!G13,'9.4 Infra Base Year 4 Staff'!G13,'9.5 Infra Base Year 5 Staff'!G13,'9.6 Infra Base Year 6 Staff'!G13)/6</f>
        <v>0</v>
      </c>
      <c r="H13" s="280">
        <f>SUM('9.1 Infra Base Year 1 Staff'!H13,'9.2 Infra Base Year 2 Staff'!H13,'9.3 Infra Base Year 3 Staff'!H13,'9.4 Infra Base Year 4 Staff'!H13,'9.5 Infra Base Year 5 Staff'!H13,'9.6 Infra Base Year 6 Staff'!H13)/6</f>
        <v>0</v>
      </c>
      <c r="I13" s="280">
        <f>SUM('9.1 Infra Base Year 1 Staff'!I13,'9.2 Infra Base Year 2 Staff'!I13,'9.3 Infra Base Year 3 Staff'!I13,'9.4 Infra Base Year 4 Staff'!I13,'9.5 Infra Base Year 5 Staff'!I13,'9.6 Infra Base Year 6 Staff'!I13)/6</f>
        <v>0</v>
      </c>
      <c r="J13" s="280">
        <f>SUM('9.1 Infra Base Year 1 Staff'!J13,'9.2 Infra Base Year 2 Staff'!J13,'9.3 Infra Base Year 3 Staff'!J13,'9.4 Infra Base Year 4 Staff'!J13,'9.5 Infra Base Year 5 Staff'!J13,'9.6 Infra Base Year 6 Staff'!J13)/6</f>
        <v>0</v>
      </c>
      <c r="K13" s="280">
        <f>SUM('9.1 Infra Base Year 1 Staff'!K13,'9.2 Infra Base Year 2 Staff'!K13,'9.3 Infra Base Year 3 Staff'!K13,'9.4 Infra Base Year 4 Staff'!K13,'9.5 Infra Base Year 5 Staff'!K13,'9.6 Infra Base Year 6 Staff'!K13)/6</f>
        <v>0</v>
      </c>
      <c r="L13" s="280">
        <f>SUM('9.1 Infra Base Year 1 Staff'!L13,'9.2 Infra Base Year 2 Staff'!L13,'9.3 Infra Base Year 3 Staff'!L13,'9.4 Infra Base Year 4 Staff'!L13,'9.5 Infra Base Year 5 Staff'!L13,'9.6 Infra Base Year 6 Staff'!L13)/6</f>
        <v>0</v>
      </c>
      <c r="M13" s="280">
        <f>SUM('9.1 Infra Base Year 1 Staff'!M13,'9.2 Infra Base Year 2 Staff'!M13,'9.3 Infra Base Year 3 Staff'!M13,'9.4 Infra Base Year 4 Staff'!M13,'9.5 Infra Base Year 5 Staff'!M13,'9.6 Infra Base Year 6 Staff'!M13)/6</f>
        <v>0</v>
      </c>
      <c r="N13" s="280">
        <f>SUM('9.1 Infra Base Year 1 Staff'!N13,'9.2 Infra Base Year 2 Staff'!N13,'9.3 Infra Base Year 3 Staff'!N13,'9.4 Infra Base Year 4 Staff'!N13,'9.5 Infra Base Year 5 Staff'!N13,'9.6 Infra Base Year 6 Staff'!N13)/6</f>
        <v>0</v>
      </c>
      <c r="O13" s="280">
        <f>SUM('9.1 Infra Base Year 1 Staff'!O13,'9.2 Infra Base Year 2 Staff'!O13,'9.3 Infra Base Year 3 Staff'!O13,'9.4 Infra Base Year 4 Staff'!O13,'9.5 Infra Base Year 5 Staff'!O13,'9.6 Infra Base Year 6 Staff'!O13)/6</f>
        <v>0</v>
      </c>
      <c r="P13" s="280">
        <f>SUM('9.1 Infra Base Year 1 Staff'!P13,'9.2 Infra Base Year 2 Staff'!P13,'9.3 Infra Base Year 3 Staff'!P13,'9.4 Infra Base Year 4 Staff'!P13,'9.5 Infra Base Year 5 Staff'!P13,'9.6 Infra Base Year 6 Staff'!P13)/6</f>
        <v>0</v>
      </c>
      <c r="Q13" s="280">
        <f>SUM('9.1 Infra Base Year 1 Staff'!Q13,'9.2 Infra Base Year 2 Staff'!Q13,'9.3 Infra Base Year 3 Staff'!Q13,'9.4 Infra Base Year 4 Staff'!Q13,'9.5 Infra Base Year 5 Staff'!Q13,'9.6 Infra Base Year 6 Staff'!Q13)/6</f>
        <v>0</v>
      </c>
      <c r="R13" s="280">
        <f>SUM(F13:Q13)</f>
        <v>0</v>
      </c>
      <c r="S13" s="319">
        <f>D13*R13</f>
        <v>0</v>
      </c>
      <c r="W13" s="147">
        <f>X13/$U$7</f>
        <v>0</v>
      </c>
      <c r="X13" s="147">
        <f>R13/12</f>
        <v>0</v>
      </c>
      <c r="Z13" s="147">
        <f t="shared" si="0"/>
        <v>0</v>
      </c>
      <c r="AA13" s="147">
        <f t="shared" si="1"/>
        <v>0</v>
      </c>
      <c r="AB13" s="727" t="e">
        <f t="shared" si="2"/>
        <v>#DIV/0!</v>
      </c>
    </row>
    <row r="14" spans="1:28" s="125" customFormat="1" ht="14.25" thickBot="1" x14ac:dyDescent="0.3">
      <c r="A14" s="224"/>
      <c r="B14" s="225" t="s">
        <v>140</v>
      </c>
      <c r="C14" s="226"/>
      <c r="D14" s="228"/>
      <c r="E14" s="523"/>
      <c r="F14" s="229">
        <f>SUM(F9:F13)</f>
        <v>0</v>
      </c>
      <c r="G14" s="229">
        <f t="shared" ref="G14:Q14" si="3">SUM(G9:G13)</f>
        <v>0</v>
      </c>
      <c r="H14" s="229">
        <f t="shared" si="3"/>
        <v>0</v>
      </c>
      <c r="I14" s="229">
        <f t="shared" si="3"/>
        <v>0</v>
      </c>
      <c r="J14" s="229">
        <f t="shared" si="3"/>
        <v>0</v>
      </c>
      <c r="K14" s="229">
        <f t="shared" si="3"/>
        <v>0</v>
      </c>
      <c r="L14" s="229">
        <f t="shared" si="3"/>
        <v>0</v>
      </c>
      <c r="M14" s="229">
        <f t="shared" si="3"/>
        <v>0</v>
      </c>
      <c r="N14" s="229">
        <f t="shared" si="3"/>
        <v>0</v>
      </c>
      <c r="O14" s="229">
        <f t="shared" si="3"/>
        <v>0</v>
      </c>
      <c r="P14" s="229">
        <f t="shared" si="3"/>
        <v>0</v>
      </c>
      <c r="Q14" s="229">
        <f t="shared" si="3"/>
        <v>0</v>
      </c>
      <c r="R14" s="229">
        <f>SUM(R9:R13)</f>
        <v>0</v>
      </c>
      <c r="S14" s="320">
        <f>SUM(S9:S13)</f>
        <v>0</v>
      </c>
      <c r="W14" s="227">
        <f>SUM(W9:W13)</f>
        <v>0</v>
      </c>
      <c r="X14" s="227">
        <f>SUM(X9:X13)</f>
        <v>0</v>
      </c>
      <c r="Z14" s="227">
        <f>SUM(Z9:Z13)</f>
        <v>0</v>
      </c>
      <c r="AA14" s="227">
        <f>SUM(AA9:AA13)</f>
        <v>0</v>
      </c>
      <c r="AB14" s="728" t="e">
        <f>Z14/(Z14+AA14)</f>
        <v>#DIV/0!</v>
      </c>
    </row>
    <row r="15" spans="1:28" ht="12.75" customHeight="1" x14ac:dyDescent="0.3">
      <c r="A15" s="277">
        <v>1.2</v>
      </c>
      <c r="B15" s="278" t="s">
        <v>141</v>
      </c>
      <c r="C15" s="221"/>
      <c r="D15" s="222"/>
      <c r="E15" s="524"/>
      <c r="F15" s="280">
        <f>SUM('9.1 Infra Base Year 1 Staff'!F15,'9.2 Infra Base Year 2 Staff'!F15,'9.3 Infra Base Year 3 Staff'!F15,'9.4 Infra Base Year 4 Staff'!F15,'9.5 Infra Base Year 5 Staff'!F15,'9.6 Infra Base Year 6 Staff'!F15)/6</f>
        <v>0</v>
      </c>
      <c r="G15" s="280">
        <f>SUM('9.1 Infra Base Year 1 Staff'!G15,'9.2 Infra Base Year 2 Staff'!G15,'9.3 Infra Base Year 3 Staff'!G15,'9.4 Infra Base Year 4 Staff'!G15,'9.5 Infra Base Year 5 Staff'!G15,'9.6 Infra Base Year 6 Staff'!G15)/6</f>
        <v>0</v>
      </c>
      <c r="H15" s="280">
        <f>SUM('9.1 Infra Base Year 1 Staff'!H15,'9.2 Infra Base Year 2 Staff'!H15,'9.3 Infra Base Year 3 Staff'!H15,'9.4 Infra Base Year 4 Staff'!H15,'9.5 Infra Base Year 5 Staff'!H15,'9.6 Infra Base Year 6 Staff'!H15)/6</f>
        <v>0</v>
      </c>
      <c r="I15" s="280">
        <f>SUM('9.1 Infra Base Year 1 Staff'!I15,'9.2 Infra Base Year 2 Staff'!I15,'9.3 Infra Base Year 3 Staff'!I15,'9.4 Infra Base Year 4 Staff'!I15,'9.5 Infra Base Year 5 Staff'!I15,'9.6 Infra Base Year 6 Staff'!I15)/6</f>
        <v>0</v>
      </c>
      <c r="J15" s="280">
        <f>SUM('9.1 Infra Base Year 1 Staff'!J15,'9.2 Infra Base Year 2 Staff'!J15,'9.3 Infra Base Year 3 Staff'!J15,'9.4 Infra Base Year 4 Staff'!J15,'9.5 Infra Base Year 5 Staff'!J15,'9.6 Infra Base Year 6 Staff'!J15)/6</f>
        <v>0</v>
      </c>
      <c r="K15" s="280">
        <f>SUM('9.1 Infra Base Year 1 Staff'!K15,'9.2 Infra Base Year 2 Staff'!K15,'9.3 Infra Base Year 3 Staff'!K15,'9.4 Infra Base Year 4 Staff'!K15,'9.5 Infra Base Year 5 Staff'!K15,'9.6 Infra Base Year 6 Staff'!K15)/6</f>
        <v>0</v>
      </c>
      <c r="L15" s="280">
        <f>SUM('9.1 Infra Base Year 1 Staff'!L15,'9.2 Infra Base Year 2 Staff'!L15,'9.3 Infra Base Year 3 Staff'!L15,'9.4 Infra Base Year 4 Staff'!L15,'9.5 Infra Base Year 5 Staff'!L15,'9.6 Infra Base Year 6 Staff'!L15)/6</f>
        <v>0</v>
      </c>
      <c r="M15" s="280">
        <f>SUM('9.1 Infra Base Year 1 Staff'!M15,'9.2 Infra Base Year 2 Staff'!M15,'9.3 Infra Base Year 3 Staff'!M15,'9.4 Infra Base Year 4 Staff'!M15,'9.5 Infra Base Year 5 Staff'!M15,'9.6 Infra Base Year 6 Staff'!M15)/6</f>
        <v>0</v>
      </c>
      <c r="N15" s="280">
        <f>SUM('9.1 Infra Base Year 1 Staff'!N15,'9.2 Infra Base Year 2 Staff'!N15,'9.3 Infra Base Year 3 Staff'!N15,'9.4 Infra Base Year 4 Staff'!N15,'9.5 Infra Base Year 5 Staff'!N15,'9.6 Infra Base Year 6 Staff'!N15)/6</f>
        <v>0</v>
      </c>
      <c r="O15" s="280">
        <f>SUM('9.1 Infra Base Year 1 Staff'!O15,'9.2 Infra Base Year 2 Staff'!O15,'9.3 Infra Base Year 3 Staff'!O15,'9.4 Infra Base Year 4 Staff'!O15,'9.5 Infra Base Year 5 Staff'!O15,'9.6 Infra Base Year 6 Staff'!O15)/6</f>
        <v>0</v>
      </c>
      <c r="P15" s="280">
        <f>SUM('9.1 Infra Base Year 1 Staff'!P15,'9.2 Infra Base Year 2 Staff'!P15,'9.3 Infra Base Year 3 Staff'!P15,'9.4 Infra Base Year 4 Staff'!P15,'9.5 Infra Base Year 5 Staff'!P15,'9.6 Infra Base Year 6 Staff'!P15)/6</f>
        <v>0</v>
      </c>
      <c r="Q15" s="280">
        <f>SUM('9.1 Infra Base Year 1 Staff'!Q15,'9.2 Infra Base Year 2 Staff'!Q15,'9.3 Infra Base Year 3 Staff'!Q15,'9.4 Infra Base Year 4 Staff'!Q15,'9.5 Infra Base Year 5 Staff'!Q15,'9.6 Infra Base Year 6 Staff'!Q15)/6</f>
        <v>0</v>
      </c>
      <c r="R15" s="281">
        <f>SUM(F15:Q15)</f>
        <v>0</v>
      </c>
      <c r="S15" s="321">
        <f>D15*R15</f>
        <v>0</v>
      </c>
      <c r="W15" s="147">
        <f>X15/$U$7</f>
        <v>0</v>
      </c>
      <c r="X15" s="147">
        <f>R15/12</f>
        <v>0</v>
      </c>
      <c r="Z15" s="147">
        <f>IF($E15="Y",$R15,0)</f>
        <v>0</v>
      </c>
      <c r="AA15" s="147">
        <f>IF($E15="N",$R15,0)</f>
        <v>0</v>
      </c>
      <c r="AB15" s="727" t="e">
        <f>Z15/(Z15+AA15)</f>
        <v>#DIV/0!</v>
      </c>
    </row>
    <row r="16" spans="1:28" ht="12.75" customHeight="1" x14ac:dyDescent="0.3">
      <c r="A16" s="275"/>
      <c r="B16" s="279"/>
      <c r="C16" s="221"/>
      <c r="D16" s="169"/>
      <c r="E16" s="522"/>
      <c r="F16" s="280">
        <f>SUM('9.1 Infra Base Year 1 Staff'!F16,'9.2 Infra Base Year 2 Staff'!F16,'9.3 Infra Base Year 3 Staff'!F16,'9.4 Infra Base Year 4 Staff'!F16,'9.5 Infra Base Year 5 Staff'!F16,'9.6 Infra Base Year 6 Staff'!F16)/6</f>
        <v>0</v>
      </c>
      <c r="G16" s="280">
        <f>SUM('9.1 Infra Base Year 1 Staff'!G16,'9.2 Infra Base Year 2 Staff'!G16,'9.3 Infra Base Year 3 Staff'!G16,'9.4 Infra Base Year 4 Staff'!G16,'9.5 Infra Base Year 5 Staff'!G16,'9.6 Infra Base Year 6 Staff'!G16)/6</f>
        <v>0</v>
      </c>
      <c r="H16" s="280">
        <f>SUM('9.1 Infra Base Year 1 Staff'!H16,'9.2 Infra Base Year 2 Staff'!H16,'9.3 Infra Base Year 3 Staff'!H16,'9.4 Infra Base Year 4 Staff'!H16,'9.5 Infra Base Year 5 Staff'!H16,'9.6 Infra Base Year 6 Staff'!H16)/6</f>
        <v>0</v>
      </c>
      <c r="I16" s="280">
        <f>SUM('9.1 Infra Base Year 1 Staff'!I16,'9.2 Infra Base Year 2 Staff'!I16,'9.3 Infra Base Year 3 Staff'!I16,'9.4 Infra Base Year 4 Staff'!I16,'9.5 Infra Base Year 5 Staff'!I16,'9.6 Infra Base Year 6 Staff'!I16)/6</f>
        <v>0</v>
      </c>
      <c r="J16" s="280">
        <f>SUM('9.1 Infra Base Year 1 Staff'!J16,'9.2 Infra Base Year 2 Staff'!J16,'9.3 Infra Base Year 3 Staff'!J16,'9.4 Infra Base Year 4 Staff'!J16,'9.5 Infra Base Year 5 Staff'!J16,'9.6 Infra Base Year 6 Staff'!J16)/6</f>
        <v>0</v>
      </c>
      <c r="K16" s="280">
        <f>SUM('9.1 Infra Base Year 1 Staff'!K16,'9.2 Infra Base Year 2 Staff'!K16,'9.3 Infra Base Year 3 Staff'!K16,'9.4 Infra Base Year 4 Staff'!K16,'9.5 Infra Base Year 5 Staff'!K16,'9.6 Infra Base Year 6 Staff'!K16)/6</f>
        <v>0</v>
      </c>
      <c r="L16" s="280">
        <f>SUM('9.1 Infra Base Year 1 Staff'!L16,'9.2 Infra Base Year 2 Staff'!L16,'9.3 Infra Base Year 3 Staff'!L16,'9.4 Infra Base Year 4 Staff'!L16,'9.5 Infra Base Year 5 Staff'!L16,'9.6 Infra Base Year 6 Staff'!L16)/6</f>
        <v>0</v>
      </c>
      <c r="M16" s="280">
        <f>SUM('9.1 Infra Base Year 1 Staff'!M16,'9.2 Infra Base Year 2 Staff'!M16,'9.3 Infra Base Year 3 Staff'!M16,'9.4 Infra Base Year 4 Staff'!M16,'9.5 Infra Base Year 5 Staff'!M16,'9.6 Infra Base Year 6 Staff'!M16)/6</f>
        <v>0</v>
      </c>
      <c r="N16" s="280">
        <f>SUM('9.1 Infra Base Year 1 Staff'!N16,'9.2 Infra Base Year 2 Staff'!N16,'9.3 Infra Base Year 3 Staff'!N16,'9.4 Infra Base Year 4 Staff'!N16,'9.5 Infra Base Year 5 Staff'!N16,'9.6 Infra Base Year 6 Staff'!N16)/6</f>
        <v>0</v>
      </c>
      <c r="O16" s="280">
        <f>SUM('9.1 Infra Base Year 1 Staff'!O16,'9.2 Infra Base Year 2 Staff'!O16,'9.3 Infra Base Year 3 Staff'!O16,'9.4 Infra Base Year 4 Staff'!O16,'9.5 Infra Base Year 5 Staff'!O16,'9.6 Infra Base Year 6 Staff'!O16)/6</f>
        <v>0</v>
      </c>
      <c r="P16" s="280">
        <f>SUM('9.1 Infra Base Year 1 Staff'!P16,'9.2 Infra Base Year 2 Staff'!P16,'9.3 Infra Base Year 3 Staff'!P16,'9.4 Infra Base Year 4 Staff'!P16,'9.5 Infra Base Year 5 Staff'!P16,'9.6 Infra Base Year 6 Staff'!P16)/6</f>
        <v>0</v>
      </c>
      <c r="Q16" s="280">
        <f>SUM('9.1 Infra Base Year 1 Staff'!Q16,'9.2 Infra Base Year 2 Staff'!Q16,'9.3 Infra Base Year 3 Staff'!Q16,'9.4 Infra Base Year 4 Staff'!Q16,'9.5 Infra Base Year 5 Staff'!Q16,'9.6 Infra Base Year 6 Staff'!Q16)/6</f>
        <v>0</v>
      </c>
      <c r="R16" s="281">
        <f>SUM(F16:Q16)</f>
        <v>0</v>
      </c>
      <c r="S16" s="321">
        <f>D16*R16</f>
        <v>0</v>
      </c>
      <c r="W16" s="147">
        <f>X16/$U$7</f>
        <v>0</v>
      </c>
      <c r="X16" s="147">
        <f>R16/12</f>
        <v>0</v>
      </c>
      <c r="Z16" s="147">
        <f t="shared" ref="Z16:Z19" si="4">IF($E16="Y",$R16,0)</f>
        <v>0</v>
      </c>
      <c r="AA16" s="147">
        <f t="shared" ref="AA16:AA19" si="5">IF($E16="N",$R16,0)</f>
        <v>0</v>
      </c>
      <c r="AB16" s="727" t="e">
        <f t="shared" ref="AB16:AB19" si="6">Z16/(Z16+AA16)</f>
        <v>#DIV/0!</v>
      </c>
    </row>
    <row r="17" spans="1:28" ht="12.75" customHeight="1" x14ac:dyDescent="0.3">
      <c r="A17" s="275"/>
      <c r="B17" s="279"/>
      <c r="C17" s="221"/>
      <c r="D17" s="169"/>
      <c r="E17" s="522"/>
      <c r="F17" s="280">
        <f>SUM('9.1 Infra Base Year 1 Staff'!F17,'9.2 Infra Base Year 2 Staff'!F17,'9.3 Infra Base Year 3 Staff'!F17,'9.4 Infra Base Year 4 Staff'!F17,'9.5 Infra Base Year 5 Staff'!F17,'9.6 Infra Base Year 6 Staff'!F17)/6</f>
        <v>0</v>
      </c>
      <c r="G17" s="280">
        <f>SUM('9.1 Infra Base Year 1 Staff'!G17,'9.2 Infra Base Year 2 Staff'!G17,'9.3 Infra Base Year 3 Staff'!G17,'9.4 Infra Base Year 4 Staff'!G17,'9.5 Infra Base Year 5 Staff'!G17,'9.6 Infra Base Year 6 Staff'!G17)/6</f>
        <v>0</v>
      </c>
      <c r="H17" s="280">
        <f>SUM('9.1 Infra Base Year 1 Staff'!H17,'9.2 Infra Base Year 2 Staff'!H17,'9.3 Infra Base Year 3 Staff'!H17,'9.4 Infra Base Year 4 Staff'!H17,'9.5 Infra Base Year 5 Staff'!H17,'9.6 Infra Base Year 6 Staff'!H17)/6</f>
        <v>0</v>
      </c>
      <c r="I17" s="280">
        <f>SUM('9.1 Infra Base Year 1 Staff'!I17,'9.2 Infra Base Year 2 Staff'!I17,'9.3 Infra Base Year 3 Staff'!I17,'9.4 Infra Base Year 4 Staff'!I17,'9.5 Infra Base Year 5 Staff'!I17,'9.6 Infra Base Year 6 Staff'!I17)/6</f>
        <v>0</v>
      </c>
      <c r="J17" s="280">
        <f>SUM('9.1 Infra Base Year 1 Staff'!J17,'9.2 Infra Base Year 2 Staff'!J17,'9.3 Infra Base Year 3 Staff'!J17,'9.4 Infra Base Year 4 Staff'!J17,'9.5 Infra Base Year 5 Staff'!J17,'9.6 Infra Base Year 6 Staff'!J17)/6</f>
        <v>0</v>
      </c>
      <c r="K17" s="280">
        <f>SUM('9.1 Infra Base Year 1 Staff'!K17,'9.2 Infra Base Year 2 Staff'!K17,'9.3 Infra Base Year 3 Staff'!K17,'9.4 Infra Base Year 4 Staff'!K17,'9.5 Infra Base Year 5 Staff'!K17,'9.6 Infra Base Year 6 Staff'!K17)/6</f>
        <v>0</v>
      </c>
      <c r="L17" s="280">
        <f>SUM('9.1 Infra Base Year 1 Staff'!L17,'9.2 Infra Base Year 2 Staff'!L17,'9.3 Infra Base Year 3 Staff'!L17,'9.4 Infra Base Year 4 Staff'!L17,'9.5 Infra Base Year 5 Staff'!L17,'9.6 Infra Base Year 6 Staff'!L17)/6</f>
        <v>0</v>
      </c>
      <c r="M17" s="280">
        <f>SUM('9.1 Infra Base Year 1 Staff'!M17,'9.2 Infra Base Year 2 Staff'!M17,'9.3 Infra Base Year 3 Staff'!M17,'9.4 Infra Base Year 4 Staff'!M17,'9.5 Infra Base Year 5 Staff'!M17,'9.6 Infra Base Year 6 Staff'!M17)/6</f>
        <v>0</v>
      </c>
      <c r="N17" s="280">
        <f>SUM('9.1 Infra Base Year 1 Staff'!N17,'9.2 Infra Base Year 2 Staff'!N17,'9.3 Infra Base Year 3 Staff'!N17,'9.4 Infra Base Year 4 Staff'!N17,'9.5 Infra Base Year 5 Staff'!N17,'9.6 Infra Base Year 6 Staff'!N17)/6</f>
        <v>0</v>
      </c>
      <c r="O17" s="280">
        <f>SUM('9.1 Infra Base Year 1 Staff'!O17,'9.2 Infra Base Year 2 Staff'!O17,'9.3 Infra Base Year 3 Staff'!O17,'9.4 Infra Base Year 4 Staff'!O17,'9.5 Infra Base Year 5 Staff'!O17,'9.6 Infra Base Year 6 Staff'!O17)/6</f>
        <v>0</v>
      </c>
      <c r="P17" s="280">
        <f>SUM('9.1 Infra Base Year 1 Staff'!P17,'9.2 Infra Base Year 2 Staff'!P17,'9.3 Infra Base Year 3 Staff'!P17,'9.4 Infra Base Year 4 Staff'!P17,'9.5 Infra Base Year 5 Staff'!P17,'9.6 Infra Base Year 6 Staff'!P17)/6</f>
        <v>0</v>
      </c>
      <c r="Q17" s="280">
        <f>SUM('9.1 Infra Base Year 1 Staff'!Q17,'9.2 Infra Base Year 2 Staff'!Q17,'9.3 Infra Base Year 3 Staff'!Q17,'9.4 Infra Base Year 4 Staff'!Q17,'9.5 Infra Base Year 5 Staff'!Q17,'9.6 Infra Base Year 6 Staff'!Q17)/6</f>
        <v>0</v>
      </c>
      <c r="R17" s="281">
        <f>SUM(F17:Q17)</f>
        <v>0</v>
      </c>
      <c r="S17" s="321">
        <f>D17*R17</f>
        <v>0</v>
      </c>
      <c r="W17" s="147">
        <f>X17/$U$7</f>
        <v>0</v>
      </c>
      <c r="X17" s="147">
        <f>R17/12</f>
        <v>0</v>
      </c>
      <c r="Z17" s="147">
        <f t="shared" si="4"/>
        <v>0</v>
      </c>
      <c r="AA17" s="147">
        <f t="shared" si="5"/>
        <v>0</v>
      </c>
      <c r="AB17" s="727" t="e">
        <f t="shared" si="6"/>
        <v>#DIV/0!</v>
      </c>
    </row>
    <row r="18" spans="1:28" ht="12.75" customHeight="1" x14ac:dyDescent="0.3">
      <c r="A18" s="275"/>
      <c r="B18" s="279"/>
      <c r="C18" s="221"/>
      <c r="D18" s="169"/>
      <c r="E18" s="522"/>
      <c r="F18" s="280">
        <f>SUM('9.1 Infra Base Year 1 Staff'!F18,'9.2 Infra Base Year 2 Staff'!F18,'9.3 Infra Base Year 3 Staff'!F18,'9.4 Infra Base Year 4 Staff'!F18,'9.5 Infra Base Year 5 Staff'!F18,'9.6 Infra Base Year 6 Staff'!F18)/6</f>
        <v>0</v>
      </c>
      <c r="G18" s="280">
        <f>SUM('9.1 Infra Base Year 1 Staff'!G18,'9.2 Infra Base Year 2 Staff'!G18,'9.3 Infra Base Year 3 Staff'!G18,'9.4 Infra Base Year 4 Staff'!G18,'9.5 Infra Base Year 5 Staff'!G18,'9.6 Infra Base Year 6 Staff'!G18)/6</f>
        <v>0</v>
      </c>
      <c r="H18" s="280">
        <f>SUM('9.1 Infra Base Year 1 Staff'!H18,'9.2 Infra Base Year 2 Staff'!H18,'9.3 Infra Base Year 3 Staff'!H18,'9.4 Infra Base Year 4 Staff'!H18,'9.5 Infra Base Year 5 Staff'!H18,'9.6 Infra Base Year 6 Staff'!H18)/6</f>
        <v>0</v>
      </c>
      <c r="I18" s="280">
        <f>SUM('9.1 Infra Base Year 1 Staff'!I18,'9.2 Infra Base Year 2 Staff'!I18,'9.3 Infra Base Year 3 Staff'!I18,'9.4 Infra Base Year 4 Staff'!I18,'9.5 Infra Base Year 5 Staff'!I18,'9.6 Infra Base Year 6 Staff'!I18)/6</f>
        <v>0</v>
      </c>
      <c r="J18" s="280">
        <f>SUM('9.1 Infra Base Year 1 Staff'!J18,'9.2 Infra Base Year 2 Staff'!J18,'9.3 Infra Base Year 3 Staff'!J18,'9.4 Infra Base Year 4 Staff'!J18,'9.5 Infra Base Year 5 Staff'!J18,'9.6 Infra Base Year 6 Staff'!J18)/6</f>
        <v>0</v>
      </c>
      <c r="K18" s="280">
        <f>SUM('9.1 Infra Base Year 1 Staff'!K18,'9.2 Infra Base Year 2 Staff'!K18,'9.3 Infra Base Year 3 Staff'!K18,'9.4 Infra Base Year 4 Staff'!K18,'9.5 Infra Base Year 5 Staff'!K18,'9.6 Infra Base Year 6 Staff'!K18)/6</f>
        <v>0</v>
      </c>
      <c r="L18" s="280">
        <f>SUM('9.1 Infra Base Year 1 Staff'!L18,'9.2 Infra Base Year 2 Staff'!L18,'9.3 Infra Base Year 3 Staff'!L18,'9.4 Infra Base Year 4 Staff'!L18,'9.5 Infra Base Year 5 Staff'!L18,'9.6 Infra Base Year 6 Staff'!L18)/6</f>
        <v>0</v>
      </c>
      <c r="M18" s="280">
        <f>SUM('9.1 Infra Base Year 1 Staff'!M18,'9.2 Infra Base Year 2 Staff'!M18,'9.3 Infra Base Year 3 Staff'!M18,'9.4 Infra Base Year 4 Staff'!M18,'9.5 Infra Base Year 5 Staff'!M18,'9.6 Infra Base Year 6 Staff'!M18)/6</f>
        <v>0</v>
      </c>
      <c r="N18" s="280">
        <f>SUM('9.1 Infra Base Year 1 Staff'!N18,'9.2 Infra Base Year 2 Staff'!N18,'9.3 Infra Base Year 3 Staff'!N18,'9.4 Infra Base Year 4 Staff'!N18,'9.5 Infra Base Year 5 Staff'!N18,'9.6 Infra Base Year 6 Staff'!N18)/6</f>
        <v>0</v>
      </c>
      <c r="O18" s="280">
        <f>SUM('9.1 Infra Base Year 1 Staff'!O18,'9.2 Infra Base Year 2 Staff'!O18,'9.3 Infra Base Year 3 Staff'!O18,'9.4 Infra Base Year 4 Staff'!O18,'9.5 Infra Base Year 5 Staff'!O18,'9.6 Infra Base Year 6 Staff'!O18)/6</f>
        <v>0</v>
      </c>
      <c r="P18" s="280">
        <f>SUM('9.1 Infra Base Year 1 Staff'!P18,'9.2 Infra Base Year 2 Staff'!P18,'9.3 Infra Base Year 3 Staff'!P18,'9.4 Infra Base Year 4 Staff'!P18,'9.5 Infra Base Year 5 Staff'!P18,'9.6 Infra Base Year 6 Staff'!P18)/6</f>
        <v>0</v>
      </c>
      <c r="Q18" s="280">
        <f>SUM('9.1 Infra Base Year 1 Staff'!Q18,'9.2 Infra Base Year 2 Staff'!Q18,'9.3 Infra Base Year 3 Staff'!Q18,'9.4 Infra Base Year 4 Staff'!Q18,'9.5 Infra Base Year 5 Staff'!Q18,'9.6 Infra Base Year 6 Staff'!Q18)/6</f>
        <v>0</v>
      </c>
      <c r="R18" s="281">
        <f>SUM(F18:Q18)</f>
        <v>0</v>
      </c>
      <c r="S18" s="321">
        <f>D18*R18</f>
        <v>0</v>
      </c>
      <c r="W18" s="147">
        <f>X18/$U$7</f>
        <v>0</v>
      </c>
      <c r="X18" s="147">
        <f>R18/12</f>
        <v>0</v>
      </c>
      <c r="Z18" s="147">
        <f t="shared" si="4"/>
        <v>0</v>
      </c>
      <c r="AA18" s="147">
        <f t="shared" si="5"/>
        <v>0</v>
      </c>
      <c r="AB18" s="727" t="e">
        <f t="shared" si="6"/>
        <v>#DIV/0!</v>
      </c>
    </row>
    <row r="19" spans="1:28" ht="12.75" customHeight="1" x14ac:dyDescent="0.3">
      <c r="A19" s="275"/>
      <c r="B19" s="279"/>
      <c r="C19" s="221"/>
      <c r="D19" s="169"/>
      <c r="E19" s="522"/>
      <c r="F19" s="280">
        <f>SUM('9.1 Infra Base Year 1 Staff'!F19,'9.2 Infra Base Year 2 Staff'!F19,'9.3 Infra Base Year 3 Staff'!F19,'9.4 Infra Base Year 4 Staff'!F19,'9.5 Infra Base Year 5 Staff'!F19,'9.6 Infra Base Year 6 Staff'!F19)/6</f>
        <v>0</v>
      </c>
      <c r="G19" s="280">
        <f>SUM('9.1 Infra Base Year 1 Staff'!G19,'9.2 Infra Base Year 2 Staff'!G19,'9.3 Infra Base Year 3 Staff'!G19,'9.4 Infra Base Year 4 Staff'!G19,'9.5 Infra Base Year 5 Staff'!G19,'9.6 Infra Base Year 6 Staff'!G19)/6</f>
        <v>0</v>
      </c>
      <c r="H19" s="280">
        <f>SUM('9.1 Infra Base Year 1 Staff'!H19,'9.2 Infra Base Year 2 Staff'!H19,'9.3 Infra Base Year 3 Staff'!H19,'9.4 Infra Base Year 4 Staff'!H19,'9.5 Infra Base Year 5 Staff'!H19,'9.6 Infra Base Year 6 Staff'!H19)/6</f>
        <v>0</v>
      </c>
      <c r="I19" s="280">
        <f>SUM('9.1 Infra Base Year 1 Staff'!I19,'9.2 Infra Base Year 2 Staff'!I19,'9.3 Infra Base Year 3 Staff'!I19,'9.4 Infra Base Year 4 Staff'!I19,'9.5 Infra Base Year 5 Staff'!I19,'9.6 Infra Base Year 6 Staff'!I19)/6</f>
        <v>0</v>
      </c>
      <c r="J19" s="280">
        <f>SUM('9.1 Infra Base Year 1 Staff'!J19,'9.2 Infra Base Year 2 Staff'!J19,'9.3 Infra Base Year 3 Staff'!J19,'9.4 Infra Base Year 4 Staff'!J19,'9.5 Infra Base Year 5 Staff'!J19,'9.6 Infra Base Year 6 Staff'!J19)/6</f>
        <v>0</v>
      </c>
      <c r="K19" s="280">
        <f>SUM('9.1 Infra Base Year 1 Staff'!K19,'9.2 Infra Base Year 2 Staff'!K19,'9.3 Infra Base Year 3 Staff'!K19,'9.4 Infra Base Year 4 Staff'!K19,'9.5 Infra Base Year 5 Staff'!K19,'9.6 Infra Base Year 6 Staff'!K19)/6</f>
        <v>0</v>
      </c>
      <c r="L19" s="280">
        <f>SUM('9.1 Infra Base Year 1 Staff'!L19,'9.2 Infra Base Year 2 Staff'!L19,'9.3 Infra Base Year 3 Staff'!L19,'9.4 Infra Base Year 4 Staff'!L19,'9.5 Infra Base Year 5 Staff'!L19,'9.6 Infra Base Year 6 Staff'!L19)/6</f>
        <v>0</v>
      </c>
      <c r="M19" s="280">
        <f>SUM('9.1 Infra Base Year 1 Staff'!M19,'9.2 Infra Base Year 2 Staff'!M19,'9.3 Infra Base Year 3 Staff'!M19,'9.4 Infra Base Year 4 Staff'!M19,'9.5 Infra Base Year 5 Staff'!M19,'9.6 Infra Base Year 6 Staff'!M19)/6</f>
        <v>0</v>
      </c>
      <c r="N19" s="280">
        <f>SUM('9.1 Infra Base Year 1 Staff'!N19,'9.2 Infra Base Year 2 Staff'!N19,'9.3 Infra Base Year 3 Staff'!N19,'9.4 Infra Base Year 4 Staff'!N19,'9.5 Infra Base Year 5 Staff'!N19,'9.6 Infra Base Year 6 Staff'!N19)/6</f>
        <v>0</v>
      </c>
      <c r="O19" s="280">
        <f>SUM('9.1 Infra Base Year 1 Staff'!O19,'9.2 Infra Base Year 2 Staff'!O19,'9.3 Infra Base Year 3 Staff'!O19,'9.4 Infra Base Year 4 Staff'!O19,'9.5 Infra Base Year 5 Staff'!O19,'9.6 Infra Base Year 6 Staff'!O19)/6</f>
        <v>0</v>
      </c>
      <c r="P19" s="280">
        <f>SUM('9.1 Infra Base Year 1 Staff'!P19,'9.2 Infra Base Year 2 Staff'!P19,'9.3 Infra Base Year 3 Staff'!P19,'9.4 Infra Base Year 4 Staff'!P19,'9.5 Infra Base Year 5 Staff'!P19,'9.6 Infra Base Year 6 Staff'!P19)/6</f>
        <v>0</v>
      </c>
      <c r="Q19" s="280">
        <f>SUM('9.1 Infra Base Year 1 Staff'!Q19,'9.2 Infra Base Year 2 Staff'!Q19,'9.3 Infra Base Year 3 Staff'!Q19,'9.4 Infra Base Year 4 Staff'!Q19,'9.5 Infra Base Year 5 Staff'!Q19,'9.6 Infra Base Year 6 Staff'!Q19)/6</f>
        <v>0</v>
      </c>
      <c r="R19" s="281">
        <f>SUM(F19:Q19)</f>
        <v>0</v>
      </c>
      <c r="S19" s="321">
        <f>D19*R19</f>
        <v>0</v>
      </c>
      <c r="W19" s="147">
        <f>X19/$U$7</f>
        <v>0</v>
      </c>
      <c r="X19" s="147">
        <f>R19/12</f>
        <v>0</v>
      </c>
      <c r="Z19" s="147">
        <f t="shared" si="4"/>
        <v>0</v>
      </c>
      <c r="AA19" s="147">
        <f t="shared" si="5"/>
        <v>0</v>
      </c>
      <c r="AB19" s="727" t="e">
        <f t="shared" si="6"/>
        <v>#DIV/0!</v>
      </c>
    </row>
    <row r="20" spans="1:28" ht="12.75" customHeight="1" thickBot="1" x14ac:dyDescent="0.35">
      <c r="A20" s="224"/>
      <c r="B20" s="225" t="s">
        <v>142</v>
      </c>
      <c r="C20" s="230"/>
      <c r="D20" s="232"/>
      <c r="E20" s="525"/>
      <c r="F20" s="229">
        <f>SUM(F15:F19)</f>
        <v>0</v>
      </c>
      <c r="G20" s="229">
        <f t="shared" ref="G20:S20" si="7">SUM(G15:G19)</f>
        <v>0</v>
      </c>
      <c r="H20" s="229">
        <f t="shared" si="7"/>
        <v>0</v>
      </c>
      <c r="I20" s="229">
        <f t="shared" si="7"/>
        <v>0</v>
      </c>
      <c r="J20" s="229">
        <f t="shared" si="7"/>
        <v>0</v>
      </c>
      <c r="K20" s="229">
        <f t="shared" si="7"/>
        <v>0</v>
      </c>
      <c r="L20" s="229">
        <f t="shared" si="7"/>
        <v>0</v>
      </c>
      <c r="M20" s="229">
        <f t="shared" si="7"/>
        <v>0</v>
      </c>
      <c r="N20" s="229">
        <f t="shared" si="7"/>
        <v>0</v>
      </c>
      <c r="O20" s="229">
        <f t="shared" si="7"/>
        <v>0</v>
      </c>
      <c r="P20" s="229">
        <f t="shared" si="7"/>
        <v>0</v>
      </c>
      <c r="Q20" s="229">
        <f t="shared" si="7"/>
        <v>0</v>
      </c>
      <c r="R20" s="229">
        <f t="shared" si="7"/>
        <v>0</v>
      </c>
      <c r="S20" s="320">
        <f t="shared" si="7"/>
        <v>0</v>
      </c>
      <c r="W20" s="231">
        <f>SUM(W15:W19)</f>
        <v>0</v>
      </c>
      <c r="X20" s="231">
        <f>SUM(X15:X19)</f>
        <v>0</v>
      </c>
      <c r="Z20" s="227">
        <f>SUM(Z15:Z19)</f>
        <v>0</v>
      </c>
      <c r="AA20" s="227">
        <f>SUM(AA15:AA19)</f>
        <v>0</v>
      </c>
      <c r="AB20" s="728" t="e">
        <f>Z20/(Z20+AA20)</f>
        <v>#DIV/0!</v>
      </c>
    </row>
    <row r="21" spans="1:28" ht="14.25" x14ac:dyDescent="0.3">
      <c r="A21" s="277">
        <v>1.3</v>
      </c>
      <c r="B21" s="278" t="s">
        <v>143</v>
      </c>
      <c r="C21" s="221"/>
      <c r="D21" s="222"/>
      <c r="E21" s="524"/>
      <c r="F21" s="280">
        <f>SUM('9.1 Infra Base Year 1 Staff'!F21,'9.2 Infra Base Year 2 Staff'!F21,'9.3 Infra Base Year 3 Staff'!F21,'9.4 Infra Base Year 4 Staff'!F21,'9.5 Infra Base Year 5 Staff'!F21,'9.6 Infra Base Year 6 Staff'!F21)/6</f>
        <v>0</v>
      </c>
      <c r="G21" s="280">
        <f>SUM('9.1 Infra Base Year 1 Staff'!G21,'9.2 Infra Base Year 2 Staff'!G21,'9.3 Infra Base Year 3 Staff'!G21,'9.4 Infra Base Year 4 Staff'!G21,'9.5 Infra Base Year 5 Staff'!G21,'9.6 Infra Base Year 6 Staff'!G21)/6</f>
        <v>0</v>
      </c>
      <c r="H21" s="280">
        <f>SUM('9.1 Infra Base Year 1 Staff'!H21,'9.2 Infra Base Year 2 Staff'!H21,'9.3 Infra Base Year 3 Staff'!H21,'9.4 Infra Base Year 4 Staff'!H21,'9.5 Infra Base Year 5 Staff'!H21,'9.6 Infra Base Year 6 Staff'!H21)/6</f>
        <v>0</v>
      </c>
      <c r="I21" s="280">
        <f>SUM('9.1 Infra Base Year 1 Staff'!I21,'9.2 Infra Base Year 2 Staff'!I21,'9.3 Infra Base Year 3 Staff'!I21,'9.4 Infra Base Year 4 Staff'!I21,'9.5 Infra Base Year 5 Staff'!I21,'9.6 Infra Base Year 6 Staff'!I21)/6</f>
        <v>0</v>
      </c>
      <c r="J21" s="280">
        <f>SUM('9.1 Infra Base Year 1 Staff'!J21,'9.2 Infra Base Year 2 Staff'!J21,'9.3 Infra Base Year 3 Staff'!J21,'9.4 Infra Base Year 4 Staff'!J21,'9.5 Infra Base Year 5 Staff'!J21,'9.6 Infra Base Year 6 Staff'!J21)/6</f>
        <v>0</v>
      </c>
      <c r="K21" s="280">
        <f>SUM('9.1 Infra Base Year 1 Staff'!K21,'9.2 Infra Base Year 2 Staff'!K21,'9.3 Infra Base Year 3 Staff'!K21,'9.4 Infra Base Year 4 Staff'!K21,'9.5 Infra Base Year 5 Staff'!K21,'9.6 Infra Base Year 6 Staff'!K21)/6</f>
        <v>0</v>
      </c>
      <c r="L21" s="280">
        <f>SUM('9.1 Infra Base Year 1 Staff'!L21,'9.2 Infra Base Year 2 Staff'!L21,'9.3 Infra Base Year 3 Staff'!L21,'9.4 Infra Base Year 4 Staff'!L21,'9.5 Infra Base Year 5 Staff'!L21,'9.6 Infra Base Year 6 Staff'!L21)/6</f>
        <v>0</v>
      </c>
      <c r="M21" s="280">
        <f>SUM('9.1 Infra Base Year 1 Staff'!M21,'9.2 Infra Base Year 2 Staff'!M21,'9.3 Infra Base Year 3 Staff'!M21,'9.4 Infra Base Year 4 Staff'!M21,'9.5 Infra Base Year 5 Staff'!M21,'9.6 Infra Base Year 6 Staff'!M21)/6</f>
        <v>0</v>
      </c>
      <c r="N21" s="280">
        <f>SUM('9.1 Infra Base Year 1 Staff'!N21,'9.2 Infra Base Year 2 Staff'!N21,'9.3 Infra Base Year 3 Staff'!N21,'9.4 Infra Base Year 4 Staff'!N21,'9.5 Infra Base Year 5 Staff'!N21,'9.6 Infra Base Year 6 Staff'!N21)/6</f>
        <v>0</v>
      </c>
      <c r="O21" s="280">
        <f>SUM('9.1 Infra Base Year 1 Staff'!O21,'9.2 Infra Base Year 2 Staff'!O21,'9.3 Infra Base Year 3 Staff'!O21,'9.4 Infra Base Year 4 Staff'!O21,'9.5 Infra Base Year 5 Staff'!O21,'9.6 Infra Base Year 6 Staff'!O21)/6</f>
        <v>0</v>
      </c>
      <c r="P21" s="280">
        <f>SUM('9.1 Infra Base Year 1 Staff'!P21,'9.2 Infra Base Year 2 Staff'!P21,'9.3 Infra Base Year 3 Staff'!P21,'9.4 Infra Base Year 4 Staff'!P21,'9.5 Infra Base Year 5 Staff'!P21,'9.6 Infra Base Year 6 Staff'!P21)/6</f>
        <v>0</v>
      </c>
      <c r="Q21" s="280">
        <f>SUM('9.1 Infra Base Year 1 Staff'!Q21,'9.2 Infra Base Year 2 Staff'!Q21,'9.3 Infra Base Year 3 Staff'!Q21,'9.4 Infra Base Year 4 Staff'!Q21,'9.5 Infra Base Year 5 Staff'!Q21,'9.6 Infra Base Year 6 Staff'!Q21)/6</f>
        <v>0</v>
      </c>
      <c r="R21" s="281">
        <f>SUM(F21:Q21)</f>
        <v>0</v>
      </c>
      <c r="S21" s="321">
        <f>D21*R21</f>
        <v>0</v>
      </c>
      <c r="W21" s="147">
        <f>X21/$U$7</f>
        <v>0</v>
      </c>
      <c r="X21" s="147">
        <f>R21/12</f>
        <v>0</v>
      </c>
      <c r="Z21" s="147">
        <f>IF($E21="Y",$R21,0)</f>
        <v>0</v>
      </c>
      <c r="AA21" s="147">
        <f>IF($E21="N",$R21,0)</f>
        <v>0</v>
      </c>
      <c r="AB21" s="727" t="e">
        <f>Z21/(Z21+AA21)</f>
        <v>#DIV/0!</v>
      </c>
    </row>
    <row r="22" spans="1:28" ht="14.25" x14ac:dyDescent="0.3">
      <c r="A22" s="275"/>
      <c r="B22" s="279"/>
      <c r="C22" s="221"/>
      <c r="D22" s="169"/>
      <c r="E22" s="522"/>
      <c r="F22" s="280">
        <f>SUM('9.1 Infra Base Year 1 Staff'!F22,'9.2 Infra Base Year 2 Staff'!F22,'9.3 Infra Base Year 3 Staff'!F22,'9.4 Infra Base Year 4 Staff'!F22,'9.5 Infra Base Year 5 Staff'!F22,'9.6 Infra Base Year 6 Staff'!F22)/6</f>
        <v>0</v>
      </c>
      <c r="G22" s="280">
        <f>SUM('9.1 Infra Base Year 1 Staff'!G22,'9.2 Infra Base Year 2 Staff'!G22,'9.3 Infra Base Year 3 Staff'!G22,'9.4 Infra Base Year 4 Staff'!G22,'9.5 Infra Base Year 5 Staff'!G22,'9.6 Infra Base Year 6 Staff'!G22)/6</f>
        <v>0</v>
      </c>
      <c r="H22" s="280">
        <f>SUM('9.1 Infra Base Year 1 Staff'!H22,'9.2 Infra Base Year 2 Staff'!H22,'9.3 Infra Base Year 3 Staff'!H22,'9.4 Infra Base Year 4 Staff'!H22,'9.5 Infra Base Year 5 Staff'!H22,'9.6 Infra Base Year 6 Staff'!H22)/6</f>
        <v>0</v>
      </c>
      <c r="I22" s="280">
        <f>SUM('9.1 Infra Base Year 1 Staff'!I22,'9.2 Infra Base Year 2 Staff'!I22,'9.3 Infra Base Year 3 Staff'!I22,'9.4 Infra Base Year 4 Staff'!I22,'9.5 Infra Base Year 5 Staff'!I22,'9.6 Infra Base Year 6 Staff'!I22)/6</f>
        <v>0</v>
      </c>
      <c r="J22" s="280">
        <f>SUM('9.1 Infra Base Year 1 Staff'!J22,'9.2 Infra Base Year 2 Staff'!J22,'9.3 Infra Base Year 3 Staff'!J22,'9.4 Infra Base Year 4 Staff'!J22,'9.5 Infra Base Year 5 Staff'!J22,'9.6 Infra Base Year 6 Staff'!J22)/6</f>
        <v>0</v>
      </c>
      <c r="K22" s="280">
        <f>SUM('9.1 Infra Base Year 1 Staff'!K22,'9.2 Infra Base Year 2 Staff'!K22,'9.3 Infra Base Year 3 Staff'!K22,'9.4 Infra Base Year 4 Staff'!K22,'9.5 Infra Base Year 5 Staff'!K22,'9.6 Infra Base Year 6 Staff'!K22)/6</f>
        <v>0</v>
      </c>
      <c r="L22" s="280">
        <f>SUM('9.1 Infra Base Year 1 Staff'!L22,'9.2 Infra Base Year 2 Staff'!L22,'9.3 Infra Base Year 3 Staff'!L22,'9.4 Infra Base Year 4 Staff'!L22,'9.5 Infra Base Year 5 Staff'!L22,'9.6 Infra Base Year 6 Staff'!L22)/6</f>
        <v>0</v>
      </c>
      <c r="M22" s="280">
        <f>SUM('9.1 Infra Base Year 1 Staff'!M22,'9.2 Infra Base Year 2 Staff'!M22,'9.3 Infra Base Year 3 Staff'!M22,'9.4 Infra Base Year 4 Staff'!M22,'9.5 Infra Base Year 5 Staff'!M22,'9.6 Infra Base Year 6 Staff'!M22)/6</f>
        <v>0</v>
      </c>
      <c r="N22" s="280">
        <f>SUM('9.1 Infra Base Year 1 Staff'!N22,'9.2 Infra Base Year 2 Staff'!N22,'9.3 Infra Base Year 3 Staff'!N22,'9.4 Infra Base Year 4 Staff'!N22,'9.5 Infra Base Year 5 Staff'!N22,'9.6 Infra Base Year 6 Staff'!N22)/6</f>
        <v>0</v>
      </c>
      <c r="O22" s="280">
        <f>SUM('9.1 Infra Base Year 1 Staff'!O22,'9.2 Infra Base Year 2 Staff'!O22,'9.3 Infra Base Year 3 Staff'!O22,'9.4 Infra Base Year 4 Staff'!O22,'9.5 Infra Base Year 5 Staff'!O22,'9.6 Infra Base Year 6 Staff'!O22)/6</f>
        <v>0</v>
      </c>
      <c r="P22" s="280">
        <f>SUM('9.1 Infra Base Year 1 Staff'!P22,'9.2 Infra Base Year 2 Staff'!P22,'9.3 Infra Base Year 3 Staff'!P22,'9.4 Infra Base Year 4 Staff'!P22,'9.5 Infra Base Year 5 Staff'!P22,'9.6 Infra Base Year 6 Staff'!P22)/6</f>
        <v>0</v>
      </c>
      <c r="Q22" s="280">
        <f>SUM('9.1 Infra Base Year 1 Staff'!Q22,'9.2 Infra Base Year 2 Staff'!Q22,'9.3 Infra Base Year 3 Staff'!Q22,'9.4 Infra Base Year 4 Staff'!Q22,'9.5 Infra Base Year 5 Staff'!Q22,'9.6 Infra Base Year 6 Staff'!Q22)/6</f>
        <v>0</v>
      </c>
      <c r="R22" s="281">
        <f>SUM(F22:Q22)</f>
        <v>0</v>
      </c>
      <c r="S22" s="321">
        <f>D22*R22</f>
        <v>0</v>
      </c>
      <c r="W22" s="147">
        <f>X22/$U$7</f>
        <v>0</v>
      </c>
      <c r="X22" s="147">
        <f>R22/12</f>
        <v>0</v>
      </c>
      <c r="Z22" s="147">
        <f t="shared" ref="Z22:Z25" si="8">IF($E22="Y",$R22,0)</f>
        <v>0</v>
      </c>
      <c r="AA22" s="147">
        <f t="shared" ref="AA22:AA25" si="9">IF($E22="N",$R22,0)</f>
        <v>0</v>
      </c>
      <c r="AB22" s="727" t="e">
        <f t="shared" ref="AB22:AB25" si="10">Z22/(Z22+AA22)</f>
        <v>#DIV/0!</v>
      </c>
    </row>
    <row r="23" spans="1:28" ht="14.25" x14ac:dyDescent="0.3">
      <c r="A23" s="275"/>
      <c r="B23" s="279"/>
      <c r="C23" s="221"/>
      <c r="D23" s="169"/>
      <c r="E23" s="522"/>
      <c r="F23" s="280">
        <f>SUM('9.1 Infra Base Year 1 Staff'!F23,'9.2 Infra Base Year 2 Staff'!F23,'9.3 Infra Base Year 3 Staff'!F23,'9.4 Infra Base Year 4 Staff'!F23,'9.5 Infra Base Year 5 Staff'!F23,'9.6 Infra Base Year 6 Staff'!F23)/6</f>
        <v>0</v>
      </c>
      <c r="G23" s="280">
        <f>SUM('9.1 Infra Base Year 1 Staff'!G23,'9.2 Infra Base Year 2 Staff'!G23,'9.3 Infra Base Year 3 Staff'!G23,'9.4 Infra Base Year 4 Staff'!G23,'9.5 Infra Base Year 5 Staff'!G23,'9.6 Infra Base Year 6 Staff'!G23)/6</f>
        <v>0</v>
      </c>
      <c r="H23" s="280">
        <f>SUM('9.1 Infra Base Year 1 Staff'!H23,'9.2 Infra Base Year 2 Staff'!H23,'9.3 Infra Base Year 3 Staff'!H23,'9.4 Infra Base Year 4 Staff'!H23,'9.5 Infra Base Year 5 Staff'!H23,'9.6 Infra Base Year 6 Staff'!H23)/6</f>
        <v>0</v>
      </c>
      <c r="I23" s="280">
        <f>SUM('9.1 Infra Base Year 1 Staff'!I23,'9.2 Infra Base Year 2 Staff'!I23,'9.3 Infra Base Year 3 Staff'!I23,'9.4 Infra Base Year 4 Staff'!I23,'9.5 Infra Base Year 5 Staff'!I23,'9.6 Infra Base Year 6 Staff'!I23)/6</f>
        <v>0</v>
      </c>
      <c r="J23" s="280">
        <f>SUM('9.1 Infra Base Year 1 Staff'!J23,'9.2 Infra Base Year 2 Staff'!J23,'9.3 Infra Base Year 3 Staff'!J23,'9.4 Infra Base Year 4 Staff'!J23,'9.5 Infra Base Year 5 Staff'!J23,'9.6 Infra Base Year 6 Staff'!J23)/6</f>
        <v>0</v>
      </c>
      <c r="K23" s="280">
        <f>SUM('9.1 Infra Base Year 1 Staff'!K23,'9.2 Infra Base Year 2 Staff'!K23,'9.3 Infra Base Year 3 Staff'!K23,'9.4 Infra Base Year 4 Staff'!K23,'9.5 Infra Base Year 5 Staff'!K23,'9.6 Infra Base Year 6 Staff'!K23)/6</f>
        <v>0</v>
      </c>
      <c r="L23" s="280">
        <f>SUM('9.1 Infra Base Year 1 Staff'!L23,'9.2 Infra Base Year 2 Staff'!L23,'9.3 Infra Base Year 3 Staff'!L23,'9.4 Infra Base Year 4 Staff'!L23,'9.5 Infra Base Year 5 Staff'!L23,'9.6 Infra Base Year 6 Staff'!L23)/6</f>
        <v>0</v>
      </c>
      <c r="M23" s="280">
        <f>SUM('9.1 Infra Base Year 1 Staff'!M23,'9.2 Infra Base Year 2 Staff'!M23,'9.3 Infra Base Year 3 Staff'!M23,'9.4 Infra Base Year 4 Staff'!M23,'9.5 Infra Base Year 5 Staff'!M23,'9.6 Infra Base Year 6 Staff'!M23)/6</f>
        <v>0</v>
      </c>
      <c r="N23" s="280">
        <f>SUM('9.1 Infra Base Year 1 Staff'!N23,'9.2 Infra Base Year 2 Staff'!N23,'9.3 Infra Base Year 3 Staff'!N23,'9.4 Infra Base Year 4 Staff'!N23,'9.5 Infra Base Year 5 Staff'!N23,'9.6 Infra Base Year 6 Staff'!N23)/6</f>
        <v>0</v>
      </c>
      <c r="O23" s="280">
        <f>SUM('9.1 Infra Base Year 1 Staff'!O23,'9.2 Infra Base Year 2 Staff'!O23,'9.3 Infra Base Year 3 Staff'!O23,'9.4 Infra Base Year 4 Staff'!O23,'9.5 Infra Base Year 5 Staff'!O23,'9.6 Infra Base Year 6 Staff'!O23)/6</f>
        <v>0</v>
      </c>
      <c r="P23" s="280">
        <f>SUM('9.1 Infra Base Year 1 Staff'!P23,'9.2 Infra Base Year 2 Staff'!P23,'9.3 Infra Base Year 3 Staff'!P23,'9.4 Infra Base Year 4 Staff'!P23,'9.5 Infra Base Year 5 Staff'!P23,'9.6 Infra Base Year 6 Staff'!P23)/6</f>
        <v>0</v>
      </c>
      <c r="Q23" s="280">
        <f>SUM('9.1 Infra Base Year 1 Staff'!Q23,'9.2 Infra Base Year 2 Staff'!Q23,'9.3 Infra Base Year 3 Staff'!Q23,'9.4 Infra Base Year 4 Staff'!Q23,'9.5 Infra Base Year 5 Staff'!Q23,'9.6 Infra Base Year 6 Staff'!Q23)/6</f>
        <v>0</v>
      </c>
      <c r="R23" s="281">
        <f>SUM(F23:Q23)</f>
        <v>0</v>
      </c>
      <c r="S23" s="321">
        <f>D23*R23</f>
        <v>0</v>
      </c>
      <c r="W23" s="147">
        <f>X23/$U$7</f>
        <v>0</v>
      </c>
      <c r="X23" s="147">
        <f>R23/12</f>
        <v>0</v>
      </c>
      <c r="Z23" s="147">
        <f t="shared" si="8"/>
        <v>0</v>
      </c>
      <c r="AA23" s="147">
        <f t="shared" si="9"/>
        <v>0</v>
      </c>
      <c r="AB23" s="727" t="e">
        <f t="shared" si="10"/>
        <v>#DIV/0!</v>
      </c>
    </row>
    <row r="24" spans="1:28" ht="14.25" x14ac:dyDescent="0.3">
      <c r="A24" s="275"/>
      <c r="B24" s="279"/>
      <c r="C24" s="221"/>
      <c r="D24" s="169"/>
      <c r="E24" s="522"/>
      <c r="F24" s="280">
        <f>SUM('9.1 Infra Base Year 1 Staff'!F24,'9.2 Infra Base Year 2 Staff'!F24,'9.3 Infra Base Year 3 Staff'!F24,'9.4 Infra Base Year 4 Staff'!F24,'9.5 Infra Base Year 5 Staff'!F24,'9.6 Infra Base Year 6 Staff'!F24)/6</f>
        <v>0</v>
      </c>
      <c r="G24" s="280">
        <f>SUM('9.1 Infra Base Year 1 Staff'!G24,'9.2 Infra Base Year 2 Staff'!G24,'9.3 Infra Base Year 3 Staff'!G24,'9.4 Infra Base Year 4 Staff'!G24,'9.5 Infra Base Year 5 Staff'!G24,'9.6 Infra Base Year 6 Staff'!G24)/6</f>
        <v>0</v>
      </c>
      <c r="H24" s="280">
        <f>SUM('9.1 Infra Base Year 1 Staff'!H24,'9.2 Infra Base Year 2 Staff'!H24,'9.3 Infra Base Year 3 Staff'!H24,'9.4 Infra Base Year 4 Staff'!H24,'9.5 Infra Base Year 5 Staff'!H24,'9.6 Infra Base Year 6 Staff'!H24)/6</f>
        <v>0</v>
      </c>
      <c r="I24" s="280">
        <f>SUM('9.1 Infra Base Year 1 Staff'!I24,'9.2 Infra Base Year 2 Staff'!I24,'9.3 Infra Base Year 3 Staff'!I24,'9.4 Infra Base Year 4 Staff'!I24,'9.5 Infra Base Year 5 Staff'!I24,'9.6 Infra Base Year 6 Staff'!I24)/6</f>
        <v>0</v>
      </c>
      <c r="J24" s="280">
        <f>SUM('9.1 Infra Base Year 1 Staff'!J24,'9.2 Infra Base Year 2 Staff'!J24,'9.3 Infra Base Year 3 Staff'!J24,'9.4 Infra Base Year 4 Staff'!J24,'9.5 Infra Base Year 5 Staff'!J24,'9.6 Infra Base Year 6 Staff'!J24)/6</f>
        <v>0</v>
      </c>
      <c r="K24" s="280">
        <f>SUM('9.1 Infra Base Year 1 Staff'!K24,'9.2 Infra Base Year 2 Staff'!K24,'9.3 Infra Base Year 3 Staff'!K24,'9.4 Infra Base Year 4 Staff'!K24,'9.5 Infra Base Year 5 Staff'!K24,'9.6 Infra Base Year 6 Staff'!K24)/6</f>
        <v>0</v>
      </c>
      <c r="L24" s="280">
        <f>SUM('9.1 Infra Base Year 1 Staff'!L24,'9.2 Infra Base Year 2 Staff'!L24,'9.3 Infra Base Year 3 Staff'!L24,'9.4 Infra Base Year 4 Staff'!L24,'9.5 Infra Base Year 5 Staff'!L24,'9.6 Infra Base Year 6 Staff'!L24)/6</f>
        <v>0</v>
      </c>
      <c r="M24" s="280">
        <f>SUM('9.1 Infra Base Year 1 Staff'!M24,'9.2 Infra Base Year 2 Staff'!M24,'9.3 Infra Base Year 3 Staff'!M24,'9.4 Infra Base Year 4 Staff'!M24,'9.5 Infra Base Year 5 Staff'!M24,'9.6 Infra Base Year 6 Staff'!M24)/6</f>
        <v>0</v>
      </c>
      <c r="N24" s="280">
        <f>SUM('9.1 Infra Base Year 1 Staff'!N24,'9.2 Infra Base Year 2 Staff'!N24,'9.3 Infra Base Year 3 Staff'!N24,'9.4 Infra Base Year 4 Staff'!N24,'9.5 Infra Base Year 5 Staff'!N24,'9.6 Infra Base Year 6 Staff'!N24)/6</f>
        <v>0</v>
      </c>
      <c r="O24" s="280">
        <f>SUM('9.1 Infra Base Year 1 Staff'!O24,'9.2 Infra Base Year 2 Staff'!O24,'9.3 Infra Base Year 3 Staff'!O24,'9.4 Infra Base Year 4 Staff'!O24,'9.5 Infra Base Year 5 Staff'!O24,'9.6 Infra Base Year 6 Staff'!O24)/6</f>
        <v>0</v>
      </c>
      <c r="P24" s="280">
        <f>SUM('9.1 Infra Base Year 1 Staff'!P24,'9.2 Infra Base Year 2 Staff'!P24,'9.3 Infra Base Year 3 Staff'!P24,'9.4 Infra Base Year 4 Staff'!P24,'9.5 Infra Base Year 5 Staff'!P24,'9.6 Infra Base Year 6 Staff'!P24)/6</f>
        <v>0</v>
      </c>
      <c r="Q24" s="280">
        <f>SUM('9.1 Infra Base Year 1 Staff'!Q24,'9.2 Infra Base Year 2 Staff'!Q24,'9.3 Infra Base Year 3 Staff'!Q24,'9.4 Infra Base Year 4 Staff'!Q24,'9.5 Infra Base Year 5 Staff'!Q24,'9.6 Infra Base Year 6 Staff'!Q24)/6</f>
        <v>0</v>
      </c>
      <c r="R24" s="281">
        <f>SUM(F24:Q24)</f>
        <v>0</v>
      </c>
      <c r="S24" s="321">
        <f>D24*R24</f>
        <v>0</v>
      </c>
      <c r="W24" s="147">
        <f>X24/$U$7</f>
        <v>0</v>
      </c>
      <c r="X24" s="147">
        <f>R24/12</f>
        <v>0</v>
      </c>
      <c r="Z24" s="147">
        <f t="shared" si="8"/>
        <v>0</v>
      </c>
      <c r="AA24" s="147">
        <f t="shared" si="9"/>
        <v>0</v>
      </c>
      <c r="AB24" s="727" t="e">
        <f t="shared" si="10"/>
        <v>#DIV/0!</v>
      </c>
    </row>
    <row r="25" spans="1:28" ht="14.25" x14ac:dyDescent="0.3">
      <c r="A25" s="275"/>
      <c r="B25" s="279"/>
      <c r="C25" s="221"/>
      <c r="D25" s="169"/>
      <c r="E25" s="522"/>
      <c r="F25" s="280">
        <f>SUM('9.1 Infra Base Year 1 Staff'!F25,'9.2 Infra Base Year 2 Staff'!F25,'9.3 Infra Base Year 3 Staff'!F25,'9.4 Infra Base Year 4 Staff'!F25,'9.5 Infra Base Year 5 Staff'!F25,'9.6 Infra Base Year 6 Staff'!F25)/6</f>
        <v>0</v>
      </c>
      <c r="G25" s="280">
        <f>SUM('9.1 Infra Base Year 1 Staff'!G25,'9.2 Infra Base Year 2 Staff'!G25,'9.3 Infra Base Year 3 Staff'!G25,'9.4 Infra Base Year 4 Staff'!G25,'9.5 Infra Base Year 5 Staff'!G25,'9.6 Infra Base Year 6 Staff'!G25)/6</f>
        <v>0</v>
      </c>
      <c r="H25" s="280">
        <f>SUM('9.1 Infra Base Year 1 Staff'!H25,'9.2 Infra Base Year 2 Staff'!H25,'9.3 Infra Base Year 3 Staff'!H25,'9.4 Infra Base Year 4 Staff'!H25,'9.5 Infra Base Year 5 Staff'!H25,'9.6 Infra Base Year 6 Staff'!H25)/6</f>
        <v>0</v>
      </c>
      <c r="I25" s="280">
        <f>SUM('9.1 Infra Base Year 1 Staff'!I25,'9.2 Infra Base Year 2 Staff'!I25,'9.3 Infra Base Year 3 Staff'!I25,'9.4 Infra Base Year 4 Staff'!I25,'9.5 Infra Base Year 5 Staff'!I25,'9.6 Infra Base Year 6 Staff'!I25)/6</f>
        <v>0</v>
      </c>
      <c r="J25" s="280">
        <f>SUM('9.1 Infra Base Year 1 Staff'!J25,'9.2 Infra Base Year 2 Staff'!J25,'9.3 Infra Base Year 3 Staff'!J25,'9.4 Infra Base Year 4 Staff'!J25,'9.5 Infra Base Year 5 Staff'!J25,'9.6 Infra Base Year 6 Staff'!J25)/6</f>
        <v>0</v>
      </c>
      <c r="K25" s="280">
        <f>SUM('9.1 Infra Base Year 1 Staff'!K25,'9.2 Infra Base Year 2 Staff'!K25,'9.3 Infra Base Year 3 Staff'!K25,'9.4 Infra Base Year 4 Staff'!K25,'9.5 Infra Base Year 5 Staff'!K25,'9.6 Infra Base Year 6 Staff'!K25)/6</f>
        <v>0</v>
      </c>
      <c r="L25" s="280">
        <f>SUM('9.1 Infra Base Year 1 Staff'!L25,'9.2 Infra Base Year 2 Staff'!L25,'9.3 Infra Base Year 3 Staff'!L25,'9.4 Infra Base Year 4 Staff'!L25,'9.5 Infra Base Year 5 Staff'!L25,'9.6 Infra Base Year 6 Staff'!L25)/6</f>
        <v>0</v>
      </c>
      <c r="M25" s="280">
        <f>SUM('9.1 Infra Base Year 1 Staff'!M25,'9.2 Infra Base Year 2 Staff'!M25,'9.3 Infra Base Year 3 Staff'!M25,'9.4 Infra Base Year 4 Staff'!M25,'9.5 Infra Base Year 5 Staff'!M25,'9.6 Infra Base Year 6 Staff'!M25)/6</f>
        <v>0</v>
      </c>
      <c r="N25" s="280">
        <f>SUM('9.1 Infra Base Year 1 Staff'!N25,'9.2 Infra Base Year 2 Staff'!N25,'9.3 Infra Base Year 3 Staff'!N25,'9.4 Infra Base Year 4 Staff'!N25,'9.5 Infra Base Year 5 Staff'!N25,'9.6 Infra Base Year 6 Staff'!N25)/6</f>
        <v>0</v>
      </c>
      <c r="O25" s="280">
        <f>SUM('9.1 Infra Base Year 1 Staff'!O25,'9.2 Infra Base Year 2 Staff'!O25,'9.3 Infra Base Year 3 Staff'!O25,'9.4 Infra Base Year 4 Staff'!O25,'9.5 Infra Base Year 5 Staff'!O25,'9.6 Infra Base Year 6 Staff'!O25)/6</f>
        <v>0</v>
      </c>
      <c r="P25" s="280">
        <f>SUM('9.1 Infra Base Year 1 Staff'!P25,'9.2 Infra Base Year 2 Staff'!P25,'9.3 Infra Base Year 3 Staff'!P25,'9.4 Infra Base Year 4 Staff'!P25,'9.5 Infra Base Year 5 Staff'!P25,'9.6 Infra Base Year 6 Staff'!P25)/6</f>
        <v>0</v>
      </c>
      <c r="Q25" s="280">
        <f>SUM('9.1 Infra Base Year 1 Staff'!Q25,'9.2 Infra Base Year 2 Staff'!Q25,'9.3 Infra Base Year 3 Staff'!Q25,'9.4 Infra Base Year 4 Staff'!Q25,'9.5 Infra Base Year 5 Staff'!Q25,'9.6 Infra Base Year 6 Staff'!Q25)/6</f>
        <v>0</v>
      </c>
      <c r="R25" s="281">
        <f>SUM(F25:Q25)</f>
        <v>0</v>
      </c>
      <c r="S25" s="321">
        <f>D25*R25</f>
        <v>0</v>
      </c>
      <c r="W25" s="147">
        <f>X25/$U$7</f>
        <v>0</v>
      </c>
      <c r="X25" s="147">
        <f>R25/12</f>
        <v>0</v>
      </c>
      <c r="Z25" s="147">
        <f t="shared" si="8"/>
        <v>0</v>
      </c>
      <c r="AA25" s="147">
        <f t="shared" si="9"/>
        <v>0</v>
      </c>
      <c r="AB25" s="727" t="e">
        <f t="shared" si="10"/>
        <v>#DIV/0!</v>
      </c>
    </row>
    <row r="26" spans="1:28" ht="15" thickBot="1" x14ac:dyDescent="0.35">
      <c r="A26" s="224"/>
      <c r="B26" s="225" t="s">
        <v>144</v>
      </c>
      <c r="C26" s="230"/>
      <c r="D26" s="232"/>
      <c r="E26" s="525"/>
      <c r="F26" s="229">
        <f>SUM(F21:F25)</f>
        <v>0</v>
      </c>
      <c r="G26" s="229">
        <f t="shared" ref="G26:Q26" si="11">SUM(G21:G25)</f>
        <v>0</v>
      </c>
      <c r="H26" s="229">
        <f t="shared" si="11"/>
        <v>0</v>
      </c>
      <c r="I26" s="229">
        <f t="shared" si="11"/>
        <v>0</v>
      </c>
      <c r="J26" s="229">
        <f t="shared" si="11"/>
        <v>0</v>
      </c>
      <c r="K26" s="229">
        <f t="shared" si="11"/>
        <v>0</v>
      </c>
      <c r="L26" s="229">
        <f t="shared" si="11"/>
        <v>0</v>
      </c>
      <c r="M26" s="229">
        <f t="shared" si="11"/>
        <v>0</v>
      </c>
      <c r="N26" s="229">
        <f t="shared" si="11"/>
        <v>0</v>
      </c>
      <c r="O26" s="229">
        <f t="shared" si="11"/>
        <v>0</v>
      </c>
      <c r="P26" s="229">
        <f t="shared" si="11"/>
        <v>0</v>
      </c>
      <c r="Q26" s="229">
        <f t="shared" si="11"/>
        <v>0</v>
      </c>
      <c r="R26" s="229">
        <f>SUM(R21:R25)</f>
        <v>0</v>
      </c>
      <c r="S26" s="320">
        <f>SUM(S21:S25)</f>
        <v>0</v>
      </c>
      <c r="W26" s="231">
        <f>SUM(W21:W25)</f>
        <v>0</v>
      </c>
      <c r="X26" s="231">
        <f>SUM(X21:X25)</f>
        <v>0</v>
      </c>
      <c r="Z26" s="227">
        <f>SUM(Z21:Z25)</f>
        <v>0</v>
      </c>
      <c r="AA26" s="227">
        <f>SUM(AA21:AA25)</f>
        <v>0</v>
      </c>
      <c r="AB26" s="728" t="e">
        <f>Z26/(Z26+AA26)</f>
        <v>#DIV/0!</v>
      </c>
    </row>
    <row r="27" spans="1:28" ht="14.25" x14ac:dyDescent="0.3">
      <c r="A27" s="277">
        <v>1.4</v>
      </c>
      <c r="B27" s="278" t="s">
        <v>145</v>
      </c>
      <c r="C27" s="221"/>
      <c r="D27" s="222"/>
      <c r="E27" s="524"/>
      <c r="F27" s="280">
        <f>SUM('9.1 Infra Base Year 1 Staff'!F27,'9.2 Infra Base Year 2 Staff'!F27,'9.3 Infra Base Year 3 Staff'!F27,'9.4 Infra Base Year 4 Staff'!F27,'9.5 Infra Base Year 5 Staff'!F27,'9.6 Infra Base Year 6 Staff'!F27)/6</f>
        <v>0</v>
      </c>
      <c r="G27" s="280">
        <f>SUM('9.1 Infra Base Year 1 Staff'!G27,'9.2 Infra Base Year 2 Staff'!G27,'9.3 Infra Base Year 3 Staff'!G27,'9.4 Infra Base Year 4 Staff'!G27,'9.5 Infra Base Year 5 Staff'!G27,'9.6 Infra Base Year 6 Staff'!G27)/6</f>
        <v>0</v>
      </c>
      <c r="H27" s="280">
        <f>SUM('9.1 Infra Base Year 1 Staff'!H27,'9.2 Infra Base Year 2 Staff'!H27,'9.3 Infra Base Year 3 Staff'!H27,'9.4 Infra Base Year 4 Staff'!H27,'9.5 Infra Base Year 5 Staff'!H27,'9.6 Infra Base Year 6 Staff'!H27)/6</f>
        <v>0</v>
      </c>
      <c r="I27" s="280">
        <f>SUM('9.1 Infra Base Year 1 Staff'!I27,'9.2 Infra Base Year 2 Staff'!I27,'9.3 Infra Base Year 3 Staff'!I27,'9.4 Infra Base Year 4 Staff'!I27,'9.5 Infra Base Year 5 Staff'!I27,'9.6 Infra Base Year 6 Staff'!I27)/6</f>
        <v>0</v>
      </c>
      <c r="J27" s="280">
        <f>SUM('9.1 Infra Base Year 1 Staff'!J27,'9.2 Infra Base Year 2 Staff'!J27,'9.3 Infra Base Year 3 Staff'!J27,'9.4 Infra Base Year 4 Staff'!J27,'9.5 Infra Base Year 5 Staff'!J27,'9.6 Infra Base Year 6 Staff'!J27)/6</f>
        <v>0</v>
      </c>
      <c r="K27" s="280">
        <f>SUM('9.1 Infra Base Year 1 Staff'!K27,'9.2 Infra Base Year 2 Staff'!K27,'9.3 Infra Base Year 3 Staff'!K27,'9.4 Infra Base Year 4 Staff'!K27,'9.5 Infra Base Year 5 Staff'!K27,'9.6 Infra Base Year 6 Staff'!K27)/6</f>
        <v>0</v>
      </c>
      <c r="L27" s="280">
        <f>SUM('9.1 Infra Base Year 1 Staff'!L27,'9.2 Infra Base Year 2 Staff'!L27,'9.3 Infra Base Year 3 Staff'!L27,'9.4 Infra Base Year 4 Staff'!L27,'9.5 Infra Base Year 5 Staff'!L27,'9.6 Infra Base Year 6 Staff'!L27)/6</f>
        <v>0</v>
      </c>
      <c r="M27" s="280">
        <f>SUM('9.1 Infra Base Year 1 Staff'!M27,'9.2 Infra Base Year 2 Staff'!M27,'9.3 Infra Base Year 3 Staff'!M27,'9.4 Infra Base Year 4 Staff'!M27,'9.5 Infra Base Year 5 Staff'!M27,'9.6 Infra Base Year 6 Staff'!M27)/6</f>
        <v>0</v>
      </c>
      <c r="N27" s="280">
        <f>SUM('9.1 Infra Base Year 1 Staff'!N27,'9.2 Infra Base Year 2 Staff'!N27,'9.3 Infra Base Year 3 Staff'!N27,'9.4 Infra Base Year 4 Staff'!N27,'9.5 Infra Base Year 5 Staff'!N27,'9.6 Infra Base Year 6 Staff'!N27)/6</f>
        <v>0</v>
      </c>
      <c r="O27" s="280">
        <f>SUM('9.1 Infra Base Year 1 Staff'!O27,'9.2 Infra Base Year 2 Staff'!O27,'9.3 Infra Base Year 3 Staff'!O27,'9.4 Infra Base Year 4 Staff'!O27,'9.5 Infra Base Year 5 Staff'!O27,'9.6 Infra Base Year 6 Staff'!O27)/6</f>
        <v>0</v>
      </c>
      <c r="P27" s="280">
        <f>SUM('9.1 Infra Base Year 1 Staff'!P27,'9.2 Infra Base Year 2 Staff'!P27,'9.3 Infra Base Year 3 Staff'!P27,'9.4 Infra Base Year 4 Staff'!P27,'9.5 Infra Base Year 5 Staff'!P27,'9.6 Infra Base Year 6 Staff'!P27)/6</f>
        <v>0</v>
      </c>
      <c r="Q27" s="280">
        <f>SUM('9.1 Infra Base Year 1 Staff'!Q27,'9.2 Infra Base Year 2 Staff'!Q27,'9.3 Infra Base Year 3 Staff'!Q27,'9.4 Infra Base Year 4 Staff'!Q27,'9.5 Infra Base Year 5 Staff'!Q27,'9.6 Infra Base Year 6 Staff'!Q27)/6</f>
        <v>0</v>
      </c>
      <c r="R27" s="281">
        <f>SUM(F27:Q27)</f>
        <v>0</v>
      </c>
      <c r="S27" s="321">
        <f>D27*R27</f>
        <v>0</v>
      </c>
      <c r="W27" s="147">
        <f>X27/$U$7</f>
        <v>0</v>
      </c>
      <c r="X27" s="147">
        <f>R27/12</f>
        <v>0</v>
      </c>
      <c r="Z27" s="147">
        <f>IF($E27="Y",$R27,0)</f>
        <v>0</v>
      </c>
      <c r="AA27" s="147">
        <f>IF($E27="N",$R27,0)</f>
        <v>0</v>
      </c>
      <c r="AB27" s="727" t="e">
        <f>Z27/(Z27+AA27)</f>
        <v>#DIV/0!</v>
      </c>
    </row>
    <row r="28" spans="1:28" ht="14.25" x14ac:dyDescent="0.3">
      <c r="A28" s="275"/>
      <c r="B28" s="279"/>
      <c r="C28" s="221"/>
      <c r="D28" s="169"/>
      <c r="E28" s="522"/>
      <c r="F28" s="280">
        <f>SUM('9.1 Infra Base Year 1 Staff'!F28,'9.2 Infra Base Year 2 Staff'!F28,'9.3 Infra Base Year 3 Staff'!F28,'9.4 Infra Base Year 4 Staff'!F28,'9.5 Infra Base Year 5 Staff'!F28,'9.6 Infra Base Year 6 Staff'!F28)/6</f>
        <v>0</v>
      </c>
      <c r="G28" s="280">
        <f>SUM('9.1 Infra Base Year 1 Staff'!G28,'9.2 Infra Base Year 2 Staff'!G28,'9.3 Infra Base Year 3 Staff'!G28,'9.4 Infra Base Year 4 Staff'!G28,'9.5 Infra Base Year 5 Staff'!G28,'9.6 Infra Base Year 6 Staff'!G28)/6</f>
        <v>0</v>
      </c>
      <c r="H28" s="280">
        <f>SUM('9.1 Infra Base Year 1 Staff'!H28,'9.2 Infra Base Year 2 Staff'!H28,'9.3 Infra Base Year 3 Staff'!H28,'9.4 Infra Base Year 4 Staff'!H28,'9.5 Infra Base Year 5 Staff'!H28,'9.6 Infra Base Year 6 Staff'!H28)/6</f>
        <v>0</v>
      </c>
      <c r="I28" s="280">
        <f>SUM('9.1 Infra Base Year 1 Staff'!I28,'9.2 Infra Base Year 2 Staff'!I28,'9.3 Infra Base Year 3 Staff'!I28,'9.4 Infra Base Year 4 Staff'!I28,'9.5 Infra Base Year 5 Staff'!I28,'9.6 Infra Base Year 6 Staff'!I28)/6</f>
        <v>0</v>
      </c>
      <c r="J28" s="280">
        <f>SUM('9.1 Infra Base Year 1 Staff'!J28,'9.2 Infra Base Year 2 Staff'!J28,'9.3 Infra Base Year 3 Staff'!J28,'9.4 Infra Base Year 4 Staff'!J28,'9.5 Infra Base Year 5 Staff'!J28,'9.6 Infra Base Year 6 Staff'!J28)/6</f>
        <v>0</v>
      </c>
      <c r="K28" s="280">
        <f>SUM('9.1 Infra Base Year 1 Staff'!K28,'9.2 Infra Base Year 2 Staff'!K28,'9.3 Infra Base Year 3 Staff'!K28,'9.4 Infra Base Year 4 Staff'!K28,'9.5 Infra Base Year 5 Staff'!K28,'9.6 Infra Base Year 6 Staff'!K28)/6</f>
        <v>0</v>
      </c>
      <c r="L28" s="280">
        <f>SUM('9.1 Infra Base Year 1 Staff'!L28,'9.2 Infra Base Year 2 Staff'!L28,'9.3 Infra Base Year 3 Staff'!L28,'9.4 Infra Base Year 4 Staff'!L28,'9.5 Infra Base Year 5 Staff'!L28,'9.6 Infra Base Year 6 Staff'!L28)/6</f>
        <v>0</v>
      </c>
      <c r="M28" s="280">
        <f>SUM('9.1 Infra Base Year 1 Staff'!M28,'9.2 Infra Base Year 2 Staff'!M28,'9.3 Infra Base Year 3 Staff'!M28,'9.4 Infra Base Year 4 Staff'!M28,'9.5 Infra Base Year 5 Staff'!M28,'9.6 Infra Base Year 6 Staff'!M28)/6</f>
        <v>0</v>
      </c>
      <c r="N28" s="280">
        <f>SUM('9.1 Infra Base Year 1 Staff'!N28,'9.2 Infra Base Year 2 Staff'!N28,'9.3 Infra Base Year 3 Staff'!N28,'9.4 Infra Base Year 4 Staff'!N28,'9.5 Infra Base Year 5 Staff'!N28,'9.6 Infra Base Year 6 Staff'!N28)/6</f>
        <v>0</v>
      </c>
      <c r="O28" s="280">
        <f>SUM('9.1 Infra Base Year 1 Staff'!O28,'9.2 Infra Base Year 2 Staff'!O28,'9.3 Infra Base Year 3 Staff'!O28,'9.4 Infra Base Year 4 Staff'!O28,'9.5 Infra Base Year 5 Staff'!O28,'9.6 Infra Base Year 6 Staff'!O28)/6</f>
        <v>0</v>
      </c>
      <c r="P28" s="280">
        <f>SUM('9.1 Infra Base Year 1 Staff'!P28,'9.2 Infra Base Year 2 Staff'!P28,'9.3 Infra Base Year 3 Staff'!P28,'9.4 Infra Base Year 4 Staff'!P28,'9.5 Infra Base Year 5 Staff'!P28,'9.6 Infra Base Year 6 Staff'!P28)/6</f>
        <v>0</v>
      </c>
      <c r="Q28" s="280">
        <f>SUM('9.1 Infra Base Year 1 Staff'!Q28,'9.2 Infra Base Year 2 Staff'!Q28,'9.3 Infra Base Year 3 Staff'!Q28,'9.4 Infra Base Year 4 Staff'!Q28,'9.5 Infra Base Year 5 Staff'!Q28,'9.6 Infra Base Year 6 Staff'!Q28)/6</f>
        <v>0</v>
      </c>
      <c r="R28" s="281">
        <f>SUM(F28:Q28)</f>
        <v>0</v>
      </c>
      <c r="S28" s="321">
        <f>D28*R28</f>
        <v>0</v>
      </c>
      <c r="W28" s="147">
        <f>X28/$U$7</f>
        <v>0</v>
      </c>
      <c r="X28" s="147">
        <f>R28/12</f>
        <v>0</v>
      </c>
      <c r="Z28" s="147">
        <f t="shared" ref="Z28:Z31" si="12">IF($E28="Y",$R28,0)</f>
        <v>0</v>
      </c>
      <c r="AA28" s="147">
        <f t="shared" ref="AA28:AA31" si="13">IF($E28="N",$R28,0)</f>
        <v>0</v>
      </c>
      <c r="AB28" s="727" t="e">
        <f t="shared" ref="AB28:AB31" si="14">Z28/(Z28+AA28)</f>
        <v>#DIV/0!</v>
      </c>
    </row>
    <row r="29" spans="1:28" ht="14.25" x14ac:dyDescent="0.3">
      <c r="A29" s="275"/>
      <c r="B29" s="279"/>
      <c r="C29" s="221"/>
      <c r="D29" s="169"/>
      <c r="E29" s="522"/>
      <c r="F29" s="280">
        <f>SUM('9.1 Infra Base Year 1 Staff'!F29,'9.2 Infra Base Year 2 Staff'!F29,'9.3 Infra Base Year 3 Staff'!F29,'9.4 Infra Base Year 4 Staff'!F29,'9.5 Infra Base Year 5 Staff'!F29,'9.6 Infra Base Year 6 Staff'!F29)/6</f>
        <v>0</v>
      </c>
      <c r="G29" s="280">
        <f>SUM('9.1 Infra Base Year 1 Staff'!G29,'9.2 Infra Base Year 2 Staff'!G29,'9.3 Infra Base Year 3 Staff'!G29,'9.4 Infra Base Year 4 Staff'!G29,'9.5 Infra Base Year 5 Staff'!G29,'9.6 Infra Base Year 6 Staff'!G29)/6</f>
        <v>0</v>
      </c>
      <c r="H29" s="280">
        <f>SUM('9.1 Infra Base Year 1 Staff'!H29,'9.2 Infra Base Year 2 Staff'!H29,'9.3 Infra Base Year 3 Staff'!H29,'9.4 Infra Base Year 4 Staff'!H29,'9.5 Infra Base Year 5 Staff'!H29,'9.6 Infra Base Year 6 Staff'!H29)/6</f>
        <v>0</v>
      </c>
      <c r="I29" s="280">
        <f>SUM('9.1 Infra Base Year 1 Staff'!I29,'9.2 Infra Base Year 2 Staff'!I29,'9.3 Infra Base Year 3 Staff'!I29,'9.4 Infra Base Year 4 Staff'!I29,'9.5 Infra Base Year 5 Staff'!I29,'9.6 Infra Base Year 6 Staff'!I29)/6</f>
        <v>0</v>
      </c>
      <c r="J29" s="280">
        <f>SUM('9.1 Infra Base Year 1 Staff'!J29,'9.2 Infra Base Year 2 Staff'!J29,'9.3 Infra Base Year 3 Staff'!J29,'9.4 Infra Base Year 4 Staff'!J29,'9.5 Infra Base Year 5 Staff'!J29,'9.6 Infra Base Year 6 Staff'!J29)/6</f>
        <v>0</v>
      </c>
      <c r="K29" s="280">
        <f>SUM('9.1 Infra Base Year 1 Staff'!K29,'9.2 Infra Base Year 2 Staff'!K29,'9.3 Infra Base Year 3 Staff'!K29,'9.4 Infra Base Year 4 Staff'!K29,'9.5 Infra Base Year 5 Staff'!K29,'9.6 Infra Base Year 6 Staff'!K29)/6</f>
        <v>0</v>
      </c>
      <c r="L29" s="280">
        <f>SUM('9.1 Infra Base Year 1 Staff'!L29,'9.2 Infra Base Year 2 Staff'!L29,'9.3 Infra Base Year 3 Staff'!L29,'9.4 Infra Base Year 4 Staff'!L29,'9.5 Infra Base Year 5 Staff'!L29,'9.6 Infra Base Year 6 Staff'!L29)/6</f>
        <v>0</v>
      </c>
      <c r="M29" s="280">
        <f>SUM('9.1 Infra Base Year 1 Staff'!M29,'9.2 Infra Base Year 2 Staff'!M29,'9.3 Infra Base Year 3 Staff'!M29,'9.4 Infra Base Year 4 Staff'!M29,'9.5 Infra Base Year 5 Staff'!M29,'9.6 Infra Base Year 6 Staff'!M29)/6</f>
        <v>0</v>
      </c>
      <c r="N29" s="280">
        <f>SUM('9.1 Infra Base Year 1 Staff'!N29,'9.2 Infra Base Year 2 Staff'!N29,'9.3 Infra Base Year 3 Staff'!N29,'9.4 Infra Base Year 4 Staff'!N29,'9.5 Infra Base Year 5 Staff'!N29,'9.6 Infra Base Year 6 Staff'!N29)/6</f>
        <v>0</v>
      </c>
      <c r="O29" s="280">
        <f>SUM('9.1 Infra Base Year 1 Staff'!O29,'9.2 Infra Base Year 2 Staff'!O29,'9.3 Infra Base Year 3 Staff'!O29,'9.4 Infra Base Year 4 Staff'!O29,'9.5 Infra Base Year 5 Staff'!O29,'9.6 Infra Base Year 6 Staff'!O29)/6</f>
        <v>0</v>
      </c>
      <c r="P29" s="280">
        <f>SUM('9.1 Infra Base Year 1 Staff'!P29,'9.2 Infra Base Year 2 Staff'!P29,'9.3 Infra Base Year 3 Staff'!P29,'9.4 Infra Base Year 4 Staff'!P29,'9.5 Infra Base Year 5 Staff'!P29,'9.6 Infra Base Year 6 Staff'!P29)/6</f>
        <v>0</v>
      </c>
      <c r="Q29" s="280">
        <f>SUM('9.1 Infra Base Year 1 Staff'!Q29,'9.2 Infra Base Year 2 Staff'!Q29,'9.3 Infra Base Year 3 Staff'!Q29,'9.4 Infra Base Year 4 Staff'!Q29,'9.5 Infra Base Year 5 Staff'!Q29,'9.6 Infra Base Year 6 Staff'!Q29)/6</f>
        <v>0</v>
      </c>
      <c r="R29" s="281">
        <f>SUM(F29:Q29)</f>
        <v>0</v>
      </c>
      <c r="S29" s="321">
        <f>D29*R29</f>
        <v>0</v>
      </c>
      <c r="W29" s="147">
        <f>X29/$U$7</f>
        <v>0</v>
      </c>
      <c r="X29" s="147">
        <f>R29/12</f>
        <v>0</v>
      </c>
      <c r="Z29" s="147">
        <f t="shared" si="12"/>
        <v>0</v>
      </c>
      <c r="AA29" s="147">
        <f t="shared" si="13"/>
        <v>0</v>
      </c>
      <c r="AB29" s="727" t="e">
        <f t="shared" si="14"/>
        <v>#DIV/0!</v>
      </c>
    </row>
    <row r="30" spans="1:28" ht="14.25" x14ac:dyDescent="0.3">
      <c r="A30" s="275"/>
      <c r="B30" s="279"/>
      <c r="C30" s="221"/>
      <c r="D30" s="169"/>
      <c r="E30" s="522"/>
      <c r="F30" s="280">
        <f>SUM('9.1 Infra Base Year 1 Staff'!F30,'9.2 Infra Base Year 2 Staff'!F30,'9.3 Infra Base Year 3 Staff'!F30,'9.4 Infra Base Year 4 Staff'!F30,'9.5 Infra Base Year 5 Staff'!F30,'9.6 Infra Base Year 6 Staff'!F30)/6</f>
        <v>0</v>
      </c>
      <c r="G30" s="280">
        <f>SUM('9.1 Infra Base Year 1 Staff'!G30,'9.2 Infra Base Year 2 Staff'!G30,'9.3 Infra Base Year 3 Staff'!G30,'9.4 Infra Base Year 4 Staff'!G30,'9.5 Infra Base Year 5 Staff'!G30,'9.6 Infra Base Year 6 Staff'!G30)/6</f>
        <v>0</v>
      </c>
      <c r="H30" s="280">
        <f>SUM('9.1 Infra Base Year 1 Staff'!H30,'9.2 Infra Base Year 2 Staff'!H30,'9.3 Infra Base Year 3 Staff'!H30,'9.4 Infra Base Year 4 Staff'!H30,'9.5 Infra Base Year 5 Staff'!H30,'9.6 Infra Base Year 6 Staff'!H30)/6</f>
        <v>0</v>
      </c>
      <c r="I30" s="280">
        <f>SUM('9.1 Infra Base Year 1 Staff'!I30,'9.2 Infra Base Year 2 Staff'!I30,'9.3 Infra Base Year 3 Staff'!I30,'9.4 Infra Base Year 4 Staff'!I30,'9.5 Infra Base Year 5 Staff'!I30,'9.6 Infra Base Year 6 Staff'!I30)/6</f>
        <v>0</v>
      </c>
      <c r="J30" s="280">
        <f>SUM('9.1 Infra Base Year 1 Staff'!J30,'9.2 Infra Base Year 2 Staff'!J30,'9.3 Infra Base Year 3 Staff'!J30,'9.4 Infra Base Year 4 Staff'!J30,'9.5 Infra Base Year 5 Staff'!J30,'9.6 Infra Base Year 6 Staff'!J30)/6</f>
        <v>0</v>
      </c>
      <c r="K30" s="280">
        <f>SUM('9.1 Infra Base Year 1 Staff'!K30,'9.2 Infra Base Year 2 Staff'!K30,'9.3 Infra Base Year 3 Staff'!K30,'9.4 Infra Base Year 4 Staff'!K30,'9.5 Infra Base Year 5 Staff'!K30,'9.6 Infra Base Year 6 Staff'!K30)/6</f>
        <v>0</v>
      </c>
      <c r="L30" s="280">
        <f>SUM('9.1 Infra Base Year 1 Staff'!L30,'9.2 Infra Base Year 2 Staff'!L30,'9.3 Infra Base Year 3 Staff'!L30,'9.4 Infra Base Year 4 Staff'!L30,'9.5 Infra Base Year 5 Staff'!L30,'9.6 Infra Base Year 6 Staff'!L30)/6</f>
        <v>0</v>
      </c>
      <c r="M30" s="280">
        <f>SUM('9.1 Infra Base Year 1 Staff'!M30,'9.2 Infra Base Year 2 Staff'!M30,'9.3 Infra Base Year 3 Staff'!M30,'9.4 Infra Base Year 4 Staff'!M30,'9.5 Infra Base Year 5 Staff'!M30,'9.6 Infra Base Year 6 Staff'!M30)/6</f>
        <v>0</v>
      </c>
      <c r="N30" s="280">
        <f>SUM('9.1 Infra Base Year 1 Staff'!N30,'9.2 Infra Base Year 2 Staff'!N30,'9.3 Infra Base Year 3 Staff'!N30,'9.4 Infra Base Year 4 Staff'!N30,'9.5 Infra Base Year 5 Staff'!N30,'9.6 Infra Base Year 6 Staff'!N30)/6</f>
        <v>0</v>
      </c>
      <c r="O30" s="280">
        <f>SUM('9.1 Infra Base Year 1 Staff'!O30,'9.2 Infra Base Year 2 Staff'!O30,'9.3 Infra Base Year 3 Staff'!O30,'9.4 Infra Base Year 4 Staff'!O30,'9.5 Infra Base Year 5 Staff'!O30,'9.6 Infra Base Year 6 Staff'!O30)/6</f>
        <v>0</v>
      </c>
      <c r="P30" s="280">
        <f>SUM('9.1 Infra Base Year 1 Staff'!P30,'9.2 Infra Base Year 2 Staff'!P30,'9.3 Infra Base Year 3 Staff'!P30,'9.4 Infra Base Year 4 Staff'!P30,'9.5 Infra Base Year 5 Staff'!P30,'9.6 Infra Base Year 6 Staff'!P30)/6</f>
        <v>0</v>
      </c>
      <c r="Q30" s="280">
        <f>SUM('9.1 Infra Base Year 1 Staff'!Q30,'9.2 Infra Base Year 2 Staff'!Q30,'9.3 Infra Base Year 3 Staff'!Q30,'9.4 Infra Base Year 4 Staff'!Q30,'9.5 Infra Base Year 5 Staff'!Q30,'9.6 Infra Base Year 6 Staff'!Q30)/6</f>
        <v>0</v>
      </c>
      <c r="R30" s="281">
        <f>SUM(F30:Q30)</f>
        <v>0</v>
      </c>
      <c r="S30" s="321">
        <f>D30*R30</f>
        <v>0</v>
      </c>
      <c r="W30" s="147">
        <f>X30/$U$7</f>
        <v>0</v>
      </c>
      <c r="X30" s="147">
        <f>R30/12</f>
        <v>0</v>
      </c>
      <c r="Z30" s="147">
        <f t="shared" si="12"/>
        <v>0</v>
      </c>
      <c r="AA30" s="147">
        <f t="shared" si="13"/>
        <v>0</v>
      </c>
      <c r="AB30" s="727" t="e">
        <f t="shared" si="14"/>
        <v>#DIV/0!</v>
      </c>
    </row>
    <row r="31" spans="1:28" ht="14.25" x14ac:dyDescent="0.3">
      <c r="A31" s="275"/>
      <c r="B31" s="279"/>
      <c r="C31" s="221"/>
      <c r="D31" s="169"/>
      <c r="E31" s="522"/>
      <c r="F31" s="280">
        <f>SUM('9.1 Infra Base Year 1 Staff'!F31,'9.2 Infra Base Year 2 Staff'!F31,'9.3 Infra Base Year 3 Staff'!F31,'9.4 Infra Base Year 4 Staff'!F31,'9.5 Infra Base Year 5 Staff'!F31,'9.6 Infra Base Year 6 Staff'!F31)/6</f>
        <v>0</v>
      </c>
      <c r="G31" s="280">
        <f>SUM('9.1 Infra Base Year 1 Staff'!G31,'9.2 Infra Base Year 2 Staff'!G31,'9.3 Infra Base Year 3 Staff'!G31,'9.4 Infra Base Year 4 Staff'!G31,'9.5 Infra Base Year 5 Staff'!G31,'9.6 Infra Base Year 6 Staff'!G31)/6</f>
        <v>0</v>
      </c>
      <c r="H31" s="280">
        <f>SUM('9.1 Infra Base Year 1 Staff'!H31,'9.2 Infra Base Year 2 Staff'!H31,'9.3 Infra Base Year 3 Staff'!H31,'9.4 Infra Base Year 4 Staff'!H31,'9.5 Infra Base Year 5 Staff'!H31,'9.6 Infra Base Year 6 Staff'!H31)/6</f>
        <v>0</v>
      </c>
      <c r="I31" s="280">
        <f>SUM('9.1 Infra Base Year 1 Staff'!I31,'9.2 Infra Base Year 2 Staff'!I31,'9.3 Infra Base Year 3 Staff'!I31,'9.4 Infra Base Year 4 Staff'!I31,'9.5 Infra Base Year 5 Staff'!I31,'9.6 Infra Base Year 6 Staff'!I31)/6</f>
        <v>0</v>
      </c>
      <c r="J31" s="280">
        <f>SUM('9.1 Infra Base Year 1 Staff'!J31,'9.2 Infra Base Year 2 Staff'!J31,'9.3 Infra Base Year 3 Staff'!J31,'9.4 Infra Base Year 4 Staff'!J31,'9.5 Infra Base Year 5 Staff'!J31,'9.6 Infra Base Year 6 Staff'!J31)/6</f>
        <v>0</v>
      </c>
      <c r="K31" s="280">
        <f>SUM('9.1 Infra Base Year 1 Staff'!K31,'9.2 Infra Base Year 2 Staff'!K31,'9.3 Infra Base Year 3 Staff'!K31,'9.4 Infra Base Year 4 Staff'!K31,'9.5 Infra Base Year 5 Staff'!K31,'9.6 Infra Base Year 6 Staff'!K31)/6</f>
        <v>0</v>
      </c>
      <c r="L31" s="280">
        <f>SUM('9.1 Infra Base Year 1 Staff'!L31,'9.2 Infra Base Year 2 Staff'!L31,'9.3 Infra Base Year 3 Staff'!L31,'9.4 Infra Base Year 4 Staff'!L31,'9.5 Infra Base Year 5 Staff'!L31,'9.6 Infra Base Year 6 Staff'!L31)/6</f>
        <v>0</v>
      </c>
      <c r="M31" s="280">
        <f>SUM('9.1 Infra Base Year 1 Staff'!M31,'9.2 Infra Base Year 2 Staff'!M31,'9.3 Infra Base Year 3 Staff'!M31,'9.4 Infra Base Year 4 Staff'!M31,'9.5 Infra Base Year 5 Staff'!M31,'9.6 Infra Base Year 6 Staff'!M31)/6</f>
        <v>0</v>
      </c>
      <c r="N31" s="280">
        <f>SUM('9.1 Infra Base Year 1 Staff'!N31,'9.2 Infra Base Year 2 Staff'!N31,'9.3 Infra Base Year 3 Staff'!N31,'9.4 Infra Base Year 4 Staff'!N31,'9.5 Infra Base Year 5 Staff'!N31,'9.6 Infra Base Year 6 Staff'!N31)/6</f>
        <v>0</v>
      </c>
      <c r="O31" s="280">
        <f>SUM('9.1 Infra Base Year 1 Staff'!O31,'9.2 Infra Base Year 2 Staff'!O31,'9.3 Infra Base Year 3 Staff'!O31,'9.4 Infra Base Year 4 Staff'!O31,'9.5 Infra Base Year 5 Staff'!O31,'9.6 Infra Base Year 6 Staff'!O31)/6</f>
        <v>0</v>
      </c>
      <c r="P31" s="280">
        <f>SUM('9.1 Infra Base Year 1 Staff'!P31,'9.2 Infra Base Year 2 Staff'!P31,'9.3 Infra Base Year 3 Staff'!P31,'9.4 Infra Base Year 4 Staff'!P31,'9.5 Infra Base Year 5 Staff'!P31,'9.6 Infra Base Year 6 Staff'!P31)/6</f>
        <v>0</v>
      </c>
      <c r="Q31" s="280">
        <f>SUM('9.1 Infra Base Year 1 Staff'!Q31,'9.2 Infra Base Year 2 Staff'!Q31,'9.3 Infra Base Year 3 Staff'!Q31,'9.4 Infra Base Year 4 Staff'!Q31,'9.5 Infra Base Year 5 Staff'!Q31,'9.6 Infra Base Year 6 Staff'!Q31)/6</f>
        <v>0</v>
      </c>
      <c r="R31" s="281">
        <f>SUM(F31:Q31)</f>
        <v>0</v>
      </c>
      <c r="S31" s="321">
        <f>D31*R31</f>
        <v>0</v>
      </c>
      <c r="W31" s="147">
        <f>X31/$U$7</f>
        <v>0</v>
      </c>
      <c r="X31" s="147">
        <f>R31/12</f>
        <v>0</v>
      </c>
      <c r="Z31" s="147">
        <f t="shared" si="12"/>
        <v>0</v>
      </c>
      <c r="AA31" s="147">
        <f t="shared" si="13"/>
        <v>0</v>
      </c>
      <c r="AB31" s="727" t="e">
        <f t="shared" si="14"/>
        <v>#DIV/0!</v>
      </c>
    </row>
    <row r="32" spans="1:28" ht="15" thickBot="1" x14ac:dyDescent="0.35">
      <c r="A32" s="247"/>
      <c r="B32" s="248" t="s">
        <v>146</v>
      </c>
      <c r="C32" s="249"/>
      <c r="D32" s="251"/>
      <c r="E32" s="526"/>
      <c r="F32" s="252">
        <f>SUM(F27:F31)</f>
        <v>0</v>
      </c>
      <c r="G32" s="252">
        <f t="shared" ref="G32:Q32" si="15">SUM(G27:G31)</f>
        <v>0</v>
      </c>
      <c r="H32" s="252">
        <f t="shared" si="15"/>
        <v>0</v>
      </c>
      <c r="I32" s="252">
        <f t="shared" si="15"/>
        <v>0</v>
      </c>
      <c r="J32" s="252">
        <f t="shared" si="15"/>
        <v>0</v>
      </c>
      <c r="K32" s="252">
        <f t="shared" si="15"/>
        <v>0</v>
      </c>
      <c r="L32" s="252">
        <f t="shared" si="15"/>
        <v>0</v>
      </c>
      <c r="M32" s="252">
        <f t="shared" si="15"/>
        <v>0</v>
      </c>
      <c r="N32" s="252">
        <f t="shared" si="15"/>
        <v>0</v>
      </c>
      <c r="O32" s="252">
        <f t="shared" si="15"/>
        <v>0</v>
      </c>
      <c r="P32" s="252">
        <f t="shared" si="15"/>
        <v>0</v>
      </c>
      <c r="Q32" s="252">
        <f t="shared" si="15"/>
        <v>0</v>
      </c>
      <c r="R32" s="252">
        <f>SUM(R27:R31)</f>
        <v>0</v>
      </c>
      <c r="S32" s="322">
        <f>SUM(S27:S31)</f>
        <v>0</v>
      </c>
      <c r="W32" s="250">
        <f>SUM(W27:W31)</f>
        <v>0</v>
      </c>
      <c r="X32" s="250">
        <f>SUM(X27:X31)</f>
        <v>0</v>
      </c>
      <c r="Z32" s="227">
        <f>SUM(Z27:Z31)</f>
        <v>0</v>
      </c>
      <c r="AA32" s="227">
        <f>SUM(AA27:AA31)</f>
        <v>0</v>
      </c>
      <c r="AB32" s="728" t="e">
        <f>Z32/(Z32+AA32)</f>
        <v>#DIV/0!</v>
      </c>
    </row>
    <row r="33" spans="1:28" s="125" customFormat="1" ht="14.25" thickBot="1" x14ac:dyDescent="0.3">
      <c r="A33" s="253"/>
      <c r="B33" s="254" t="s">
        <v>140</v>
      </c>
      <c r="C33" s="255"/>
      <c r="D33" s="256"/>
      <c r="E33" s="527"/>
      <c r="F33" s="256">
        <f>SUM(F14,F20,F26,F32)</f>
        <v>0</v>
      </c>
      <c r="G33" s="256">
        <f t="shared" ref="G33:Q33" si="16">SUM(G14,G20,G26,G32)</f>
        <v>0</v>
      </c>
      <c r="H33" s="256">
        <f t="shared" si="16"/>
        <v>0</v>
      </c>
      <c r="I33" s="256">
        <f t="shared" si="16"/>
        <v>0</v>
      </c>
      <c r="J33" s="256">
        <f t="shared" si="16"/>
        <v>0</v>
      </c>
      <c r="K33" s="256">
        <f t="shared" si="16"/>
        <v>0</v>
      </c>
      <c r="L33" s="256">
        <f t="shared" si="16"/>
        <v>0</v>
      </c>
      <c r="M33" s="256">
        <f t="shared" si="16"/>
        <v>0</v>
      </c>
      <c r="N33" s="256">
        <f t="shared" si="16"/>
        <v>0</v>
      </c>
      <c r="O33" s="256">
        <f t="shared" si="16"/>
        <v>0</v>
      </c>
      <c r="P33" s="256">
        <f t="shared" si="16"/>
        <v>0</v>
      </c>
      <c r="Q33" s="256">
        <f t="shared" si="16"/>
        <v>0</v>
      </c>
      <c r="R33" s="256">
        <f>SUM(R14,R20,R26,R32)</f>
        <v>0</v>
      </c>
      <c r="S33" s="323">
        <f>SUM(S14,S20,S26,S32)</f>
        <v>0</v>
      </c>
      <c r="W33" s="256">
        <f>SUM(W14,W20,W26,W32)</f>
        <v>0</v>
      </c>
      <c r="X33" s="256">
        <f>SUM(X14,X20,X26,X32)</f>
        <v>0</v>
      </c>
      <c r="Z33" s="256">
        <f>SUM(Z14,Z20,Z26,Z32)</f>
        <v>0</v>
      </c>
      <c r="AA33" s="256">
        <f>SUM(AA14,AA20,AA26,AA32)</f>
        <v>0</v>
      </c>
      <c r="AB33" s="729" t="e">
        <f>Z33/(Z33+AA33)</f>
        <v>#DIV/0!</v>
      </c>
    </row>
    <row r="34" spans="1:28" ht="9.9499999999999993" customHeight="1" x14ac:dyDescent="0.3">
      <c r="A34" s="219"/>
      <c r="B34" s="220"/>
      <c r="C34" s="221"/>
      <c r="D34" s="221"/>
      <c r="E34" s="528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453"/>
      <c r="W34" s="221"/>
      <c r="X34" s="221"/>
      <c r="Z34" s="221"/>
      <c r="AA34" s="221"/>
      <c r="AB34" s="730"/>
    </row>
    <row r="35" spans="1:28" s="124" customFormat="1" ht="13.5" customHeight="1" x14ac:dyDescent="0.25">
      <c r="A35" s="237">
        <v>2</v>
      </c>
      <c r="B35" s="238" t="s">
        <v>147</v>
      </c>
      <c r="C35" s="239"/>
      <c r="D35" s="235"/>
      <c r="E35" s="521"/>
      <c r="F35" s="450"/>
      <c r="G35" s="450"/>
      <c r="H35" s="450"/>
      <c r="I35" s="450"/>
      <c r="J35" s="450"/>
      <c r="K35" s="240"/>
      <c r="L35" s="240"/>
      <c r="M35" s="240"/>
      <c r="N35" s="240"/>
      <c r="O35" s="240"/>
      <c r="P35" s="240"/>
      <c r="Q35" s="240"/>
      <c r="R35" s="236"/>
      <c r="S35" s="325"/>
      <c r="W35" s="239"/>
      <c r="X35" s="239"/>
      <c r="Z35" s="239"/>
      <c r="AA35" s="239"/>
      <c r="AB35" s="731"/>
    </row>
    <row r="36" spans="1:28" ht="13.5" customHeight="1" x14ac:dyDescent="0.3">
      <c r="A36" s="275">
        <v>2.1</v>
      </c>
      <c r="B36" s="276" t="s">
        <v>148</v>
      </c>
      <c r="C36" s="146"/>
      <c r="D36" s="169"/>
      <c r="E36" s="522"/>
      <c r="F36" s="280">
        <f>SUM('9.1 Infra Base Year 1 Staff'!F36,'9.2 Infra Base Year 2 Staff'!F36,'9.3 Infra Base Year 3 Staff'!F36,'9.4 Infra Base Year 4 Staff'!F36,'9.5 Infra Base Year 5 Staff'!F36,'9.6 Infra Base Year 6 Staff'!F36)/6</f>
        <v>0</v>
      </c>
      <c r="G36" s="280">
        <f>SUM('9.1 Infra Base Year 1 Staff'!G36,'9.2 Infra Base Year 2 Staff'!G36,'9.3 Infra Base Year 3 Staff'!G36,'9.4 Infra Base Year 4 Staff'!G36,'9.5 Infra Base Year 5 Staff'!G36,'9.6 Infra Base Year 6 Staff'!G36)/6</f>
        <v>0</v>
      </c>
      <c r="H36" s="280">
        <f>SUM('9.1 Infra Base Year 1 Staff'!H36,'9.2 Infra Base Year 2 Staff'!H36,'9.3 Infra Base Year 3 Staff'!H36,'9.4 Infra Base Year 4 Staff'!H36,'9.5 Infra Base Year 5 Staff'!H36,'9.6 Infra Base Year 6 Staff'!H36)/6</f>
        <v>0</v>
      </c>
      <c r="I36" s="280">
        <f>SUM('9.1 Infra Base Year 1 Staff'!I36,'9.2 Infra Base Year 2 Staff'!I36,'9.3 Infra Base Year 3 Staff'!I36,'9.4 Infra Base Year 4 Staff'!I36,'9.5 Infra Base Year 5 Staff'!I36,'9.6 Infra Base Year 6 Staff'!I36)/6</f>
        <v>0</v>
      </c>
      <c r="J36" s="280">
        <f>SUM('9.1 Infra Base Year 1 Staff'!J36,'9.2 Infra Base Year 2 Staff'!J36,'9.3 Infra Base Year 3 Staff'!J36,'9.4 Infra Base Year 4 Staff'!J36,'9.5 Infra Base Year 5 Staff'!J36,'9.6 Infra Base Year 6 Staff'!J36)/6</f>
        <v>0</v>
      </c>
      <c r="K36" s="280">
        <f>SUM('9.1 Infra Base Year 1 Staff'!K36,'9.2 Infra Base Year 2 Staff'!K36,'9.3 Infra Base Year 3 Staff'!K36,'9.4 Infra Base Year 4 Staff'!K36,'9.5 Infra Base Year 5 Staff'!K36,'9.6 Infra Base Year 6 Staff'!K36)/6</f>
        <v>0</v>
      </c>
      <c r="L36" s="280">
        <f>SUM('9.1 Infra Base Year 1 Staff'!L36,'9.2 Infra Base Year 2 Staff'!L36,'9.3 Infra Base Year 3 Staff'!L36,'9.4 Infra Base Year 4 Staff'!L36,'9.5 Infra Base Year 5 Staff'!L36,'9.6 Infra Base Year 6 Staff'!L36)/6</f>
        <v>0</v>
      </c>
      <c r="M36" s="280">
        <f>SUM('9.1 Infra Base Year 1 Staff'!M36,'9.2 Infra Base Year 2 Staff'!M36,'9.3 Infra Base Year 3 Staff'!M36,'9.4 Infra Base Year 4 Staff'!M36,'9.5 Infra Base Year 5 Staff'!M36,'9.6 Infra Base Year 6 Staff'!M36)/6</f>
        <v>0</v>
      </c>
      <c r="N36" s="280">
        <f>SUM('9.1 Infra Base Year 1 Staff'!N36,'9.2 Infra Base Year 2 Staff'!N36,'9.3 Infra Base Year 3 Staff'!N36,'9.4 Infra Base Year 4 Staff'!N36,'9.5 Infra Base Year 5 Staff'!N36,'9.6 Infra Base Year 6 Staff'!N36)/6</f>
        <v>0</v>
      </c>
      <c r="O36" s="280">
        <f>SUM('9.1 Infra Base Year 1 Staff'!O36,'9.2 Infra Base Year 2 Staff'!O36,'9.3 Infra Base Year 3 Staff'!O36,'9.4 Infra Base Year 4 Staff'!O36,'9.5 Infra Base Year 5 Staff'!O36,'9.6 Infra Base Year 6 Staff'!O36)/6</f>
        <v>0</v>
      </c>
      <c r="P36" s="280">
        <f>SUM('9.1 Infra Base Year 1 Staff'!P36,'9.2 Infra Base Year 2 Staff'!P36,'9.3 Infra Base Year 3 Staff'!P36,'9.4 Infra Base Year 4 Staff'!P36,'9.5 Infra Base Year 5 Staff'!P36,'9.6 Infra Base Year 6 Staff'!P36)/6</f>
        <v>0</v>
      </c>
      <c r="Q36" s="280">
        <f>SUM('9.1 Infra Base Year 1 Staff'!Q36,'9.2 Infra Base Year 2 Staff'!Q36,'9.3 Infra Base Year 3 Staff'!Q36,'9.4 Infra Base Year 4 Staff'!Q36,'9.5 Infra Base Year 5 Staff'!Q36,'9.6 Infra Base Year 6 Staff'!Q36)/6</f>
        <v>0</v>
      </c>
      <c r="R36" s="280">
        <f t="shared" ref="R36:R42" si="17">SUM(F36:Q36)</f>
        <v>0</v>
      </c>
      <c r="S36" s="319">
        <f>D36*R36</f>
        <v>0</v>
      </c>
      <c r="W36" s="147">
        <f>X36/$U$7</f>
        <v>0</v>
      </c>
      <c r="X36" s="147">
        <f>R36/12</f>
        <v>0</v>
      </c>
      <c r="Z36" s="147">
        <f>IF($E36="Y",$R36,0)</f>
        <v>0</v>
      </c>
      <c r="AA36" s="147">
        <f>IF($E36="N",$R36,0)</f>
        <v>0</v>
      </c>
      <c r="AB36" s="727" t="e">
        <f>Z36/(Z36+AA36)</f>
        <v>#DIV/0!</v>
      </c>
    </row>
    <row r="37" spans="1:28" ht="14.25" x14ac:dyDescent="0.3">
      <c r="A37" s="275"/>
      <c r="B37" s="276"/>
      <c r="C37" s="146"/>
      <c r="D37" s="169"/>
      <c r="E37" s="522"/>
      <c r="F37" s="280">
        <f>SUM('9.1 Infra Base Year 1 Staff'!F37,'9.2 Infra Base Year 2 Staff'!F37,'9.3 Infra Base Year 3 Staff'!F37,'9.4 Infra Base Year 4 Staff'!F37,'9.5 Infra Base Year 5 Staff'!F37,'9.6 Infra Base Year 6 Staff'!F37)/6</f>
        <v>0</v>
      </c>
      <c r="G37" s="280">
        <f>SUM('9.1 Infra Base Year 1 Staff'!G37,'9.2 Infra Base Year 2 Staff'!G37,'9.3 Infra Base Year 3 Staff'!G37,'9.4 Infra Base Year 4 Staff'!G37,'9.5 Infra Base Year 5 Staff'!G37,'9.6 Infra Base Year 6 Staff'!G37)/6</f>
        <v>0</v>
      </c>
      <c r="H37" s="280">
        <f>SUM('9.1 Infra Base Year 1 Staff'!H37,'9.2 Infra Base Year 2 Staff'!H37,'9.3 Infra Base Year 3 Staff'!H37,'9.4 Infra Base Year 4 Staff'!H37,'9.5 Infra Base Year 5 Staff'!H37,'9.6 Infra Base Year 6 Staff'!H37)/6</f>
        <v>0</v>
      </c>
      <c r="I37" s="280">
        <f>SUM('9.1 Infra Base Year 1 Staff'!I37,'9.2 Infra Base Year 2 Staff'!I37,'9.3 Infra Base Year 3 Staff'!I37,'9.4 Infra Base Year 4 Staff'!I37,'9.5 Infra Base Year 5 Staff'!I37,'9.6 Infra Base Year 6 Staff'!I37)/6</f>
        <v>0</v>
      </c>
      <c r="J37" s="280">
        <f>SUM('9.1 Infra Base Year 1 Staff'!J37,'9.2 Infra Base Year 2 Staff'!J37,'9.3 Infra Base Year 3 Staff'!J37,'9.4 Infra Base Year 4 Staff'!J37,'9.5 Infra Base Year 5 Staff'!J37,'9.6 Infra Base Year 6 Staff'!J37)/6</f>
        <v>0</v>
      </c>
      <c r="K37" s="280">
        <f>SUM('9.1 Infra Base Year 1 Staff'!K37,'9.2 Infra Base Year 2 Staff'!K37,'9.3 Infra Base Year 3 Staff'!K37,'9.4 Infra Base Year 4 Staff'!K37,'9.5 Infra Base Year 5 Staff'!K37,'9.6 Infra Base Year 6 Staff'!K37)/6</f>
        <v>0</v>
      </c>
      <c r="L37" s="280">
        <f>SUM('9.1 Infra Base Year 1 Staff'!L37,'9.2 Infra Base Year 2 Staff'!L37,'9.3 Infra Base Year 3 Staff'!L37,'9.4 Infra Base Year 4 Staff'!L37,'9.5 Infra Base Year 5 Staff'!L37,'9.6 Infra Base Year 6 Staff'!L37)/6</f>
        <v>0</v>
      </c>
      <c r="M37" s="280">
        <f>SUM('9.1 Infra Base Year 1 Staff'!M37,'9.2 Infra Base Year 2 Staff'!M37,'9.3 Infra Base Year 3 Staff'!M37,'9.4 Infra Base Year 4 Staff'!M37,'9.5 Infra Base Year 5 Staff'!M37,'9.6 Infra Base Year 6 Staff'!M37)/6</f>
        <v>0</v>
      </c>
      <c r="N37" s="280">
        <f>SUM('9.1 Infra Base Year 1 Staff'!N37,'9.2 Infra Base Year 2 Staff'!N37,'9.3 Infra Base Year 3 Staff'!N37,'9.4 Infra Base Year 4 Staff'!N37,'9.5 Infra Base Year 5 Staff'!N37,'9.6 Infra Base Year 6 Staff'!N37)/6</f>
        <v>0</v>
      </c>
      <c r="O37" s="280">
        <f>SUM('9.1 Infra Base Year 1 Staff'!O37,'9.2 Infra Base Year 2 Staff'!O37,'9.3 Infra Base Year 3 Staff'!O37,'9.4 Infra Base Year 4 Staff'!O37,'9.5 Infra Base Year 5 Staff'!O37,'9.6 Infra Base Year 6 Staff'!O37)/6</f>
        <v>0</v>
      </c>
      <c r="P37" s="280">
        <f>SUM('9.1 Infra Base Year 1 Staff'!P37,'9.2 Infra Base Year 2 Staff'!P37,'9.3 Infra Base Year 3 Staff'!P37,'9.4 Infra Base Year 4 Staff'!P37,'9.5 Infra Base Year 5 Staff'!P37,'9.6 Infra Base Year 6 Staff'!P37)/6</f>
        <v>0</v>
      </c>
      <c r="Q37" s="280">
        <f>SUM('9.1 Infra Base Year 1 Staff'!Q37,'9.2 Infra Base Year 2 Staff'!Q37,'9.3 Infra Base Year 3 Staff'!Q37,'9.4 Infra Base Year 4 Staff'!Q37,'9.5 Infra Base Year 5 Staff'!Q37,'9.6 Infra Base Year 6 Staff'!Q37)/6</f>
        <v>0</v>
      </c>
      <c r="R37" s="280">
        <f t="shared" si="17"/>
        <v>0</v>
      </c>
      <c r="S37" s="319">
        <f>D37*R37</f>
        <v>0</v>
      </c>
      <c r="W37" s="147">
        <f>X37/$U$7</f>
        <v>0</v>
      </c>
      <c r="X37" s="147">
        <f>R37/12</f>
        <v>0</v>
      </c>
      <c r="Z37" s="147">
        <f t="shared" ref="Z37:Z40" si="18">IF($E37="Y",$R37,0)</f>
        <v>0</v>
      </c>
      <c r="AA37" s="147">
        <f t="shared" ref="AA37:AA40" si="19">IF($E37="N",$R37,0)</f>
        <v>0</v>
      </c>
      <c r="AB37" s="727" t="e">
        <f t="shared" ref="AB37:AB40" si="20">Z37/(Z37+AA37)</f>
        <v>#DIV/0!</v>
      </c>
    </row>
    <row r="38" spans="1:28" ht="14.25" x14ac:dyDescent="0.3">
      <c r="A38" s="275"/>
      <c r="B38" s="276"/>
      <c r="C38" s="146"/>
      <c r="D38" s="169"/>
      <c r="E38" s="522"/>
      <c r="F38" s="280">
        <f>SUM('9.1 Infra Base Year 1 Staff'!F38,'9.2 Infra Base Year 2 Staff'!F38,'9.3 Infra Base Year 3 Staff'!F38,'9.4 Infra Base Year 4 Staff'!F38,'9.5 Infra Base Year 5 Staff'!F38,'9.6 Infra Base Year 6 Staff'!F38)/6</f>
        <v>0</v>
      </c>
      <c r="G38" s="280">
        <f>SUM('9.1 Infra Base Year 1 Staff'!G38,'9.2 Infra Base Year 2 Staff'!G38,'9.3 Infra Base Year 3 Staff'!G38,'9.4 Infra Base Year 4 Staff'!G38,'9.5 Infra Base Year 5 Staff'!G38,'9.6 Infra Base Year 6 Staff'!G38)/6</f>
        <v>0</v>
      </c>
      <c r="H38" s="280">
        <f>SUM('9.1 Infra Base Year 1 Staff'!H38,'9.2 Infra Base Year 2 Staff'!H38,'9.3 Infra Base Year 3 Staff'!H38,'9.4 Infra Base Year 4 Staff'!H38,'9.5 Infra Base Year 5 Staff'!H38,'9.6 Infra Base Year 6 Staff'!H38)/6</f>
        <v>0</v>
      </c>
      <c r="I38" s="280">
        <f>SUM('9.1 Infra Base Year 1 Staff'!I38,'9.2 Infra Base Year 2 Staff'!I38,'9.3 Infra Base Year 3 Staff'!I38,'9.4 Infra Base Year 4 Staff'!I38,'9.5 Infra Base Year 5 Staff'!I38,'9.6 Infra Base Year 6 Staff'!I38)/6</f>
        <v>0</v>
      </c>
      <c r="J38" s="280">
        <f>SUM('9.1 Infra Base Year 1 Staff'!J38,'9.2 Infra Base Year 2 Staff'!J38,'9.3 Infra Base Year 3 Staff'!J38,'9.4 Infra Base Year 4 Staff'!J38,'9.5 Infra Base Year 5 Staff'!J38,'9.6 Infra Base Year 6 Staff'!J38)/6</f>
        <v>0</v>
      </c>
      <c r="K38" s="280">
        <f>SUM('9.1 Infra Base Year 1 Staff'!K38,'9.2 Infra Base Year 2 Staff'!K38,'9.3 Infra Base Year 3 Staff'!K38,'9.4 Infra Base Year 4 Staff'!K38,'9.5 Infra Base Year 5 Staff'!K38,'9.6 Infra Base Year 6 Staff'!K38)/6</f>
        <v>0</v>
      </c>
      <c r="L38" s="280">
        <f>SUM('9.1 Infra Base Year 1 Staff'!L38,'9.2 Infra Base Year 2 Staff'!L38,'9.3 Infra Base Year 3 Staff'!L38,'9.4 Infra Base Year 4 Staff'!L38,'9.5 Infra Base Year 5 Staff'!L38,'9.6 Infra Base Year 6 Staff'!L38)/6</f>
        <v>0</v>
      </c>
      <c r="M38" s="280">
        <f>SUM('9.1 Infra Base Year 1 Staff'!M38,'9.2 Infra Base Year 2 Staff'!M38,'9.3 Infra Base Year 3 Staff'!M38,'9.4 Infra Base Year 4 Staff'!M38,'9.5 Infra Base Year 5 Staff'!M38,'9.6 Infra Base Year 6 Staff'!M38)/6</f>
        <v>0</v>
      </c>
      <c r="N38" s="280">
        <f>SUM('9.1 Infra Base Year 1 Staff'!N38,'9.2 Infra Base Year 2 Staff'!N38,'9.3 Infra Base Year 3 Staff'!N38,'9.4 Infra Base Year 4 Staff'!N38,'9.5 Infra Base Year 5 Staff'!N38,'9.6 Infra Base Year 6 Staff'!N38)/6</f>
        <v>0</v>
      </c>
      <c r="O38" s="280">
        <f>SUM('9.1 Infra Base Year 1 Staff'!O38,'9.2 Infra Base Year 2 Staff'!O38,'9.3 Infra Base Year 3 Staff'!O38,'9.4 Infra Base Year 4 Staff'!O38,'9.5 Infra Base Year 5 Staff'!O38,'9.6 Infra Base Year 6 Staff'!O38)/6</f>
        <v>0</v>
      </c>
      <c r="P38" s="280">
        <f>SUM('9.1 Infra Base Year 1 Staff'!P38,'9.2 Infra Base Year 2 Staff'!P38,'9.3 Infra Base Year 3 Staff'!P38,'9.4 Infra Base Year 4 Staff'!P38,'9.5 Infra Base Year 5 Staff'!P38,'9.6 Infra Base Year 6 Staff'!P38)/6</f>
        <v>0</v>
      </c>
      <c r="Q38" s="280">
        <f>SUM('9.1 Infra Base Year 1 Staff'!Q38,'9.2 Infra Base Year 2 Staff'!Q38,'9.3 Infra Base Year 3 Staff'!Q38,'9.4 Infra Base Year 4 Staff'!Q38,'9.5 Infra Base Year 5 Staff'!Q38,'9.6 Infra Base Year 6 Staff'!Q38)/6</f>
        <v>0</v>
      </c>
      <c r="R38" s="280">
        <f>SUM(F38:Q38)</f>
        <v>0</v>
      </c>
      <c r="S38" s="319">
        <f>D38*R38</f>
        <v>0</v>
      </c>
      <c r="W38" s="147">
        <f>X38/$U$7</f>
        <v>0</v>
      </c>
      <c r="X38" s="147">
        <f>R38/12</f>
        <v>0</v>
      </c>
      <c r="Z38" s="147">
        <f t="shared" si="18"/>
        <v>0</v>
      </c>
      <c r="AA38" s="147">
        <f t="shared" si="19"/>
        <v>0</v>
      </c>
      <c r="AB38" s="727" t="e">
        <f t="shared" si="20"/>
        <v>#DIV/0!</v>
      </c>
    </row>
    <row r="39" spans="1:28" ht="14.25" x14ac:dyDescent="0.3">
      <c r="A39" s="275"/>
      <c r="B39" s="276"/>
      <c r="C39" s="146"/>
      <c r="D39" s="169"/>
      <c r="E39" s="522"/>
      <c r="F39" s="280">
        <f>SUM('9.1 Infra Base Year 1 Staff'!F39,'9.2 Infra Base Year 2 Staff'!F39,'9.3 Infra Base Year 3 Staff'!F39,'9.4 Infra Base Year 4 Staff'!F39,'9.5 Infra Base Year 5 Staff'!F39,'9.6 Infra Base Year 6 Staff'!F39)/6</f>
        <v>0</v>
      </c>
      <c r="G39" s="280">
        <f>SUM('9.1 Infra Base Year 1 Staff'!G39,'9.2 Infra Base Year 2 Staff'!G39,'9.3 Infra Base Year 3 Staff'!G39,'9.4 Infra Base Year 4 Staff'!G39,'9.5 Infra Base Year 5 Staff'!G39,'9.6 Infra Base Year 6 Staff'!G39)/6</f>
        <v>0</v>
      </c>
      <c r="H39" s="280">
        <f>SUM('9.1 Infra Base Year 1 Staff'!H39,'9.2 Infra Base Year 2 Staff'!H39,'9.3 Infra Base Year 3 Staff'!H39,'9.4 Infra Base Year 4 Staff'!H39,'9.5 Infra Base Year 5 Staff'!H39,'9.6 Infra Base Year 6 Staff'!H39)/6</f>
        <v>0</v>
      </c>
      <c r="I39" s="280">
        <f>SUM('9.1 Infra Base Year 1 Staff'!I39,'9.2 Infra Base Year 2 Staff'!I39,'9.3 Infra Base Year 3 Staff'!I39,'9.4 Infra Base Year 4 Staff'!I39,'9.5 Infra Base Year 5 Staff'!I39,'9.6 Infra Base Year 6 Staff'!I39)/6</f>
        <v>0</v>
      </c>
      <c r="J39" s="280">
        <f>SUM('9.1 Infra Base Year 1 Staff'!J39,'9.2 Infra Base Year 2 Staff'!J39,'9.3 Infra Base Year 3 Staff'!J39,'9.4 Infra Base Year 4 Staff'!J39,'9.5 Infra Base Year 5 Staff'!J39,'9.6 Infra Base Year 6 Staff'!J39)/6</f>
        <v>0</v>
      </c>
      <c r="K39" s="280">
        <f>SUM('9.1 Infra Base Year 1 Staff'!K39,'9.2 Infra Base Year 2 Staff'!K39,'9.3 Infra Base Year 3 Staff'!K39,'9.4 Infra Base Year 4 Staff'!K39,'9.5 Infra Base Year 5 Staff'!K39,'9.6 Infra Base Year 6 Staff'!K39)/6</f>
        <v>0</v>
      </c>
      <c r="L39" s="280">
        <f>SUM('9.1 Infra Base Year 1 Staff'!L39,'9.2 Infra Base Year 2 Staff'!L39,'9.3 Infra Base Year 3 Staff'!L39,'9.4 Infra Base Year 4 Staff'!L39,'9.5 Infra Base Year 5 Staff'!L39,'9.6 Infra Base Year 6 Staff'!L39)/6</f>
        <v>0</v>
      </c>
      <c r="M39" s="280">
        <f>SUM('9.1 Infra Base Year 1 Staff'!M39,'9.2 Infra Base Year 2 Staff'!M39,'9.3 Infra Base Year 3 Staff'!M39,'9.4 Infra Base Year 4 Staff'!M39,'9.5 Infra Base Year 5 Staff'!M39,'9.6 Infra Base Year 6 Staff'!M39)/6</f>
        <v>0</v>
      </c>
      <c r="N39" s="280">
        <f>SUM('9.1 Infra Base Year 1 Staff'!N39,'9.2 Infra Base Year 2 Staff'!N39,'9.3 Infra Base Year 3 Staff'!N39,'9.4 Infra Base Year 4 Staff'!N39,'9.5 Infra Base Year 5 Staff'!N39,'9.6 Infra Base Year 6 Staff'!N39)/6</f>
        <v>0</v>
      </c>
      <c r="O39" s="280">
        <f>SUM('9.1 Infra Base Year 1 Staff'!O39,'9.2 Infra Base Year 2 Staff'!O39,'9.3 Infra Base Year 3 Staff'!O39,'9.4 Infra Base Year 4 Staff'!O39,'9.5 Infra Base Year 5 Staff'!O39,'9.6 Infra Base Year 6 Staff'!O39)/6</f>
        <v>0</v>
      </c>
      <c r="P39" s="280">
        <f>SUM('9.1 Infra Base Year 1 Staff'!P39,'9.2 Infra Base Year 2 Staff'!P39,'9.3 Infra Base Year 3 Staff'!P39,'9.4 Infra Base Year 4 Staff'!P39,'9.5 Infra Base Year 5 Staff'!P39,'9.6 Infra Base Year 6 Staff'!P39)/6</f>
        <v>0</v>
      </c>
      <c r="Q39" s="280">
        <f>SUM('9.1 Infra Base Year 1 Staff'!Q39,'9.2 Infra Base Year 2 Staff'!Q39,'9.3 Infra Base Year 3 Staff'!Q39,'9.4 Infra Base Year 4 Staff'!Q39,'9.5 Infra Base Year 5 Staff'!Q39,'9.6 Infra Base Year 6 Staff'!Q39)/6</f>
        <v>0</v>
      </c>
      <c r="R39" s="280">
        <f t="shared" si="17"/>
        <v>0</v>
      </c>
      <c r="S39" s="319">
        <f>D39*R39</f>
        <v>0</v>
      </c>
      <c r="W39" s="147">
        <f>X39/$U$7</f>
        <v>0</v>
      </c>
      <c r="X39" s="147">
        <f>R39/12</f>
        <v>0</v>
      </c>
      <c r="Z39" s="147">
        <f t="shared" si="18"/>
        <v>0</v>
      </c>
      <c r="AA39" s="147">
        <f t="shared" si="19"/>
        <v>0</v>
      </c>
      <c r="AB39" s="727" t="e">
        <f t="shared" si="20"/>
        <v>#DIV/0!</v>
      </c>
    </row>
    <row r="40" spans="1:28" ht="14.25" x14ac:dyDescent="0.3">
      <c r="A40" s="275"/>
      <c r="B40" s="276"/>
      <c r="C40" s="146"/>
      <c r="D40" s="169"/>
      <c r="E40" s="522"/>
      <c r="F40" s="280">
        <f>SUM('9.1 Infra Base Year 1 Staff'!F40,'9.2 Infra Base Year 2 Staff'!F40,'9.3 Infra Base Year 3 Staff'!F40,'9.4 Infra Base Year 4 Staff'!F40,'9.5 Infra Base Year 5 Staff'!F40,'9.6 Infra Base Year 6 Staff'!F40)/6</f>
        <v>0</v>
      </c>
      <c r="G40" s="280">
        <f>SUM('9.1 Infra Base Year 1 Staff'!G40,'9.2 Infra Base Year 2 Staff'!G40,'9.3 Infra Base Year 3 Staff'!G40,'9.4 Infra Base Year 4 Staff'!G40,'9.5 Infra Base Year 5 Staff'!G40,'9.6 Infra Base Year 6 Staff'!G40)/6</f>
        <v>0</v>
      </c>
      <c r="H40" s="280">
        <f>SUM('9.1 Infra Base Year 1 Staff'!H40,'9.2 Infra Base Year 2 Staff'!H40,'9.3 Infra Base Year 3 Staff'!H40,'9.4 Infra Base Year 4 Staff'!H40,'9.5 Infra Base Year 5 Staff'!H40,'9.6 Infra Base Year 6 Staff'!H40)/6</f>
        <v>0</v>
      </c>
      <c r="I40" s="280">
        <f>SUM('9.1 Infra Base Year 1 Staff'!I40,'9.2 Infra Base Year 2 Staff'!I40,'9.3 Infra Base Year 3 Staff'!I40,'9.4 Infra Base Year 4 Staff'!I40,'9.5 Infra Base Year 5 Staff'!I40,'9.6 Infra Base Year 6 Staff'!I40)/6</f>
        <v>0</v>
      </c>
      <c r="J40" s="280">
        <f>SUM('9.1 Infra Base Year 1 Staff'!J40,'9.2 Infra Base Year 2 Staff'!J40,'9.3 Infra Base Year 3 Staff'!J40,'9.4 Infra Base Year 4 Staff'!J40,'9.5 Infra Base Year 5 Staff'!J40,'9.6 Infra Base Year 6 Staff'!J40)/6</f>
        <v>0</v>
      </c>
      <c r="K40" s="280">
        <f>SUM('9.1 Infra Base Year 1 Staff'!K40,'9.2 Infra Base Year 2 Staff'!K40,'9.3 Infra Base Year 3 Staff'!K40,'9.4 Infra Base Year 4 Staff'!K40,'9.5 Infra Base Year 5 Staff'!K40,'9.6 Infra Base Year 6 Staff'!K40)/6</f>
        <v>0</v>
      </c>
      <c r="L40" s="280">
        <f>SUM('9.1 Infra Base Year 1 Staff'!L40,'9.2 Infra Base Year 2 Staff'!L40,'9.3 Infra Base Year 3 Staff'!L40,'9.4 Infra Base Year 4 Staff'!L40,'9.5 Infra Base Year 5 Staff'!L40,'9.6 Infra Base Year 6 Staff'!L40)/6</f>
        <v>0</v>
      </c>
      <c r="M40" s="280">
        <f>SUM('9.1 Infra Base Year 1 Staff'!M40,'9.2 Infra Base Year 2 Staff'!M40,'9.3 Infra Base Year 3 Staff'!M40,'9.4 Infra Base Year 4 Staff'!M40,'9.5 Infra Base Year 5 Staff'!M40,'9.6 Infra Base Year 6 Staff'!M40)/6</f>
        <v>0</v>
      </c>
      <c r="N40" s="280">
        <f>SUM('9.1 Infra Base Year 1 Staff'!N40,'9.2 Infra Base Year 2 Staff'!N40,'9.3 Infra Base Year 3 Staff'!N40,'9.4 Infra Base Year 4 Staff'!N40,'9.5 Infra Base Year 5 Staff'!N40,'9.6 Infra Base Year 6 Staff'!N40)/6</f>
        <v>0</v>
      </c>
      <c r="O40" s="280">
        <f>SUM('9.1 Infra Base Year 1 Staff'!O40,'9.2 Infra Base Year 2 Staff'!O40,'9.3 Infra Base Year 3 Staff'!O40,'9.4 Infra Base Year 4 Staff'!O40,'9.5 Infra Base Year 5 Staff'!O40,'9.6 Infra Base Year 6 Staff'!O40)/6</f>
        <v>0</v>
      </c>
      <c r="P40" s="280">
        <f>SUM('9.1 Infra Base Year 1 Staff'!P40,'9.2 Infra Base Year 2 Staff'!P40,'9.3 Infra Base Year 3 Staff'!P40,'9.4 Infra Base Year 4 Staff'!P40,'9.5 Infra Base Year 5 Staff'!P40,'9.6 Infra Base Year 6 Staff'!P40)/6</f>
        <v>0</v>
      </c>
      <c r="Q40" s="280">
        <f>SUM('9.1 Infra Base Year 1 Staff'!Q40,'9.2 Infra Base Year 2 Staff'!Q40,'9.3 Infra Base Year 3 Staff'!Q40,'9.4 Infra Base Year 4 Staff'!Q40,'9.5 Infra Base Year 5 Staff'!Q40,'9.6 Infra Base Year 6 Staff'!Q40)/6</f>
        <v>0</v>
      </c>
      <c r="R40" s="280">
        <f t="shared" si="17"/>
        <v>0</v>
      </c>
      <c r="S40" s="319">
        <f>D40*R40</f>
        <v>0</v>
      </c>
      <c r="W40" s="147">
        <f>X40/$U$7</f>
        <v>0</v>
      </c>
      <c r="X40" s="147">
        <f>R40/12</f>
        <v>0</v>
      </c>
      <c r="Z40" s="147">
        <f t="shared" si="18"/>
        <v>0</v>
      </c>
      <c r="AA40" s="147">
        <f t="shared" si="19"/>
        <v>0</v>
      </c>
      <c r="AB40" s="727" t="e">
        <f t="shared" si="20"/>
        <v>#DIV/0!</v>
      </c>
    </row>
    <row r="41" spans="1:28" s="125" customFormat="1" ht="15" thickBot="1" x14ac:dyDescent="0.35">
      <c r="A41" s="224"/>
      <c r="B41" s="225" t="s">
        <v>149</v>
      </c>
      <c r="C41" s="226"/>
      <c r="D41" s="228"/>
      <c r="E41" s="523"/>
      <c r="F41" s="229">
        <f>SUM(F36:F40)</f>
        <v>0</v>
      </c>
      <c r="G41" s="229">
        <f t="shared" ref="G41:R41" si="21">SUM(G36:G40)</f>
        <v>0</v>
      </c>
      <c r="H41" s="229">
        <f t="shared" si="21"/>
        <v>0</v>
      </c>
      <c r="I41" s="229">
        <f t="shared" si="21"/>
        <v>0</v>
      </c>
      <c r="J41" s="229">
        <f t="shared" si="21"/>
        <v>0</v>
      </c>
      <c r="K41" s="229">
        <f t="shared" si="21"/>
        <v>0</v>
      </c>
      <c r="L41" s="229">
        <f t="shared" si="21"/>
        <v>0</v>
      </c>
      <c r="M41" s="229">
        <f t="shared" si="21"/>
        <v>0</v>
      </c>
      <c r="N41" s="229">
        <f t="shared" si="21"/>
        <v>0</v>
      </c>
      <c r="O41" s="229">
        <f t="shared" si="21"/>
        <v>0</v>
      </c>
      <c r="P41" s="229">
        <f t="shared" si="21"/>
        <v>0</v>
      </c>
      <c r="Q41" s="229">
        <f t="shared" si="21"/>
        <v>0</v>
      </c>
      <c r="R41" s="229">
        <f t="shared" si="21"/>
        <v>0</v>
      </c>
      <c r="S41" s="320">
        <f>SUM(S36:S40)</f>
        <v>0</v>
      </c>
      <c r="W41" s="231">
        <f>SUM(W36:W40)</f>
        <v>0</v>
      </c>
      <c r="X41" s="231">
        <f>SUM(X36:X40)</f>
        <v>0</v>
      </c>
      <c r="Z41" s="227">
        <f>SUM(Z36:Z40)</f>
        <v>0</v>
      </c>
      <c r="AA41" s="227">
        <f>SUM(AA36:AA40)</f>
        <v>0</v>
      </c>
      <c r="AB41" s="728" t="e">
        <f>Z41/(Z41+AA41)</f>
        <v>#DIV/0!</v>
      </c>
    </row>
    <row r="42" spans="1:28" ht="14.25" x14ac:dyDescent="0.3">
      <c r="A42" s="275">
        <v>2.2000000000000002</v>
      </c>
      <c r="B42" s="276" t="s">
        <v>150</v>
      </c>
      <c r="C42" s="146"/>
      <c r="D42" s="169"/>
      <c r="E42" s="522"/>
      <c r="F42" s="280">
        <f>SUM('9.1 Infra Base Year 1 Staff'!F42,'9.2 Infra Base Year 2 Staff'!F42,'9.3 Infra Base Year 3 Staff'!F42,'9.4 Infra Base Year 4 Staff'!F42,'9.5 Infra Base Year 5 Staff'!F42,'9.6 Infra Base Year 6 Staff'!F42)/6</f>
        <v>0</v>
      </c>
      <c r="G42" s="280">
        <f>SUM('9.1 Infra Base Year 1 Staff'!G42,'9.2 Infra Base Year 2 Staff'!G42,'9.3 Infra Base Year 3 Staff'!G42,'9.4 Infra Base Year 4 Staff'!G42,'9.5 Infra Base Year 5 Staff'!G42,'9.6 Infra Base Year 6 Staff'!G42)/6</f>
        <v>0</v>
      </c>
      <c r="H42" s="280">
        <f>SUM('9.1 Infra Base Year 1 Staff'!H42,'9.2 Infra Base Year 2 Staff'!H42,'9.3 Infra Base Year 3 Staff'!H42,'9.4 Infra Base Year 4 Staff'!H42,'9.5 Infra Base Year 5 Staff'!H42,'9.6 Infra Base Year 6 Staff'!H42)/6</f>
        <v>0</v>
      </c>
      <c r="I42" s="280">
        <f>SUM('9.1 Infra Base Year 1 Staff'!I42,'9.2 Infra Base Year 2 Staff'!I42,'9.3 Infra Base Year 3 Staff'!I42,'9.4 Infra Base Year 4 Staff'!I42,'9.5 Infra Base Year 5 Staff'!I42,'9.6 Infra Base Year 6 Staff'!I42)/6</f>
        <v>0</v>
      </c>
      <c r="J42" s="280">
        <f>SUM('9.1 Infra Base Year 1 Staff'!J42,'9.2 Infra Base Year 2 Staff'!J42,'9.3 Infra Base Year 3 Staff'!J42,'9.4 Infra Base Year 4 Staff'!J42,'9.5 Infra Base Year 5 Staff'!J42,'9.6 Infra Base Year 6 Staff'!J42)/6</f>
        <v>0</v>
      </c>
      <c r="K42" s="280">
        <f>SUM('9.1 Infra Base Year 1 Staff'!K42,'9.2 Infra Base Year 2 Staff'!K42,'9.3 Infra Base Year 3 Staff'!K42,'9.4 Infra Base Year 4 Staff'!K42,'9.5 Infra Base Year 5 Staff'!K42,'9.6 Infra Base Year 6 Staff'!K42)/6</f>
        <v>0</v>
      </c>
      <c r="L42" s="280">
        <f>SUM('9.1 Infra Base Year 1 Staff'!L42,'9.2 Infra Base Year 2 Staff'!L42,'9.3 Infra Base Year 3 Staff'!L42,'9.4 Infra Base Year 4 Staff'!L42,'9.5 Infra Base Year 5 Staff'!L42,'9.6 Infra Base Year 6 Staff'!L42)/6</f>
        <v>0</v>
      </c>
      <c r="M42" s="280">
        <f>SUM('9.1 Infra Base Year 1 Staff'!M42,'9.2 Infra Base Year 2 Staff'!M42,'9.3 Infra Base Year 3 Staff'!M42,'9.4 Infra Base Year 4 Staff'!M42,'9.5 Infra Base Year 5 Staff'!M42,'9.6 Infra Base Year 6 Staff'!M42)/6</f>
        <v>0</v>
      </c>
      <c r="N42" s="280">
        <f>SUM('9.1 Infra Base Year 1 Staff'!N42,'9.2 Infra Base Year 2 Staff'!N42,'9.3 Infra Base Year 3 Staff'!N42,'9.4 Infra Base Year 4 Staff'!N42,'9.5 Infra Base Year 5 Staff'!N42,'9.6 Infra Base Year 6 Staff'!N42)/6</f>
        <v>0</v>
      </c>
      <c r="O42" s="280">
        <f>SUM('9.1 Infra Base Year 1 Staff'!O42,'9.2 Infra Base Year 2 Staff'!O42,'9.3 Infra Base Year 3 Staff'!O42,'9.4 Infra Base Year 4 Staff'!O42,'9.5 Infra Base Year 5 Staff'!O42,'9.6 Infra Base Year 6 Staff'!O42)/6</f>
        <v>0</v>
      </c>
      <c r="P42" s="280">
        <f>SUM('9.1 Infra Base Year 1 Staff'!P42,'9.2 Infra Base Year 2 Staff'!P42,'9.3 Infra Base Year 3 Staff'!P42,'9.4 Infra Base Year 4 Staff'!P42,'9.5 Infra Base Year 5 Staff'!P42,'9.6 Infra Base Year 6 Staff'!P42)/6</f>
        <v>0</v>
      </c>
      <c r="Q42" s="280">
        <f>SUM('9.1 Infra Base Year 1 Staff'!Q42,'9.2 Infra Base Year 2 Staff'!Q42,'9.3 Infra Base Year 3 Staff'!Q42,'9.4 Infra Base Year 4 Staff'!Q42,'9.5 Infra Base Year 5 Staff'!Q42,'9.6 Infra Base Year 6 Staff'!Q42)/6</f>
        <v>0</v>
      </c>
      <c r="R42" s="280">
        <f t="shared" si="17"/>
        <v>0</v>
      </c>
      <c r="S42" s="319">
        <f>D42*R42</f>
        <v>0</v>
      </c>
      <c r="W42" s="147">
        <f>X42/$U$7</f>
        <v>0</v>
      </c>
      <c r="X42" s="147">
        <f>R42/12</f>
        <v>0</v>
      </c>
      <c r="Z42" s="147">
        <f>IF($E42="Y",$R42,0)</f>
        <v>0</v>
      </c>
      <c r="AA42" s="147">
        <f>IF($E42="N",$R42,0)</f>
        <v>0</v>
      </c>
      <c r="AB42" s="727" t="e">
        <f>Z42/(Z42+AA42)</f>
        <v>#DIV/0!</v>
      </c>
    </row>
    <row r="43" spans="1:28" ht="14.25" x14ac:dyDescent="0.3">
      <c r="A43" s="275"/>
      <c r="B43" s="276"/>
      <c r="C43" s="146"/>
      <c r="D43" s="169"/>
      <c r="E43" s="522"/>
      <c r="F43" s="280">
        <f>SUM('9.1 Infra Base Year 1 Staff'!F43,'9.2 Infra Base Year 2 Staff'!F43,'9.3 Infra Base Year 3 Staff'!F43,'9.4 Infra Base Year 4 Staff'!F43,'9.5 Infra Base Year 5 Staff'!F43,'9.6 Infra Base Year 6 Staff'!F43)/6</f>
        <v>0</v>
      </c>
      <c r="G43" s="280">
        <f>SUM('9.1 Infra Base Year 1 Staff'!G43,'9.2 Infra Base Year 2 Staff'!G43,'9.3 Infra Base Year 3 Staff'!G43,'9.4 Infra Base Year 4 Staff'!G43,'9.5 Infra Base Year 5 Staff'!G43,'9.6 Infra Base Year 6 Staff'!G43)/6</f>
        <v>0</v>
      </c>
      <c r="H43" s="280">
        <f>SUM('9.1 Infra Base Year 1 Staff'!H43,'9.2 Infra Base Year 2 Staff'!H43,'9.3 Infra Base Year 3 Staff'!H43,'9.4 Infra Base Year 4 Staff'!H43,'9.5 Infra Base Year 5 Staff'!H43,'9.6 Infra Base Year 6 Staff'!H43)/6</f>
        <v>0</v>
      </c>
      <c r="I43" s="280">
        <f>SUM('9.1 Infra Base Year 1 Staff'!I43,'9.2 Infra Base Year 2 Staff'!I43,'9.3 Infra Base Year 3 Staff'!I43,'9.4 Infra Base Year 4 Staff'!I43,'9.5 Infra Base Year 5 Staff'!I43,'9.6 Infra Base Year 6 Staff'!I43)/6</f>
        <v>0</v>
      </c>
      <c r="J43" s="280">
        <f>SUM('9.1 Infra Base Year 1 Staff'!J43,'9.2 Infra Base Year 2 Staff'!J43,'9.3 Infra Base Year 3 Staff'!J43,'9.4 Infra Base Year 4 Staff'!J43,'9.5 Infra Base Year 5 Staff'!J43,'9.6 Infra Base Year 6 Staff'!J43)/6</f>
        <v>0</v>
      </c>
      <c r="K43" s="280">
        <f>SUM('9.1 Infra Base Year 1 Staff'!K43,'9.2 Infra Base Year 2 Staff'!K43,'9.3 Infra Base Year 3 Staff'!K43,'9.4 Infra Base Year 4 Staff'!K43,'9.5 Infra Base Year 5 Staff'!K43,'9.6 Infra Base Year 6 Staff'!K43)/6</f>
        <v>0</v>
      </c>
      <c r="L43" s="280">
        <f>SUM('9.1 Infra Base Year 1 Staff'!L43,'9.2 Infra Base Year 2 Staff'!L43,'9.3 Infra Base Year 3 Staff'!L43,'9.4 Infra Base Year 4 Staff'!L43,'9.5 Infra Base Year 5 Staff'!L43,'9.6 Infra Base Year 6 Staff'!L43)/6</f>
        <v>0</v>
      </c>
      <c r="M43" s="280">
        <f>SUM('9.1 Infra Base Year 1 Staff'!M43,'9.2 Infra Base Year 2 Staff'!M43,'9.3 Infra Base Year 3 Staff'!M43,'9.4 Infra Base Year 4 Staff'!M43,'9.5 Infra Base Year 5 Staff'!M43,'9.6 Infra Base Year 6 Staff'!M43)/6</f>
        <v>0</v>
      </c>
      <c r="N43" s="280">
        <f>SUM('9.1 Infra Base Year 1 Staff'!N43,'9.2 Infra Base Year 2 Staff'!N43,'9.3 Infra Base Year 3 Staff'!N43,'9.4 Infra Base Year 4 Staff'!N43,'9.5 Infra Base Year 5 Staff'!N43,'9.6 Infra Base Year 6 Staff'!N43)/6</f>
        <v>0</v>
      </c>
      <c r="O43" s="280">
        <f>SUM('9.1 Infra Base Year 1 Staff'!O43,'9.2 Infra Base Year 2 Staff'!O43,'9.3 Infra Base Year 3 Staff'!O43,'9.4 Infra Base Year 4 Staff'!O43,'9.5 Infra Base Year 5 Staff'!O43,'9.6 Infra Base Year 6 Staff'!O43)/6</f>
        <v>0</v>
      </c>
      <c r="P43" s="280">
        <f>SUM('9.1 Infra Base Year 1 Staff'!P43,'9.2 Infra Base Year 2 Staff'!P43,'9.3 Infra Base Year 3 Staff'!P43,'9.4 Infra Base Year 4 Staff'!P43,'9.5 Infra Base Year 5 Staff'!P43,'9.6 Infra Base Year 6 Staff'!P43)/6</f>
        <v>0</v>
      </c>
      <c r="Q43" s="280">
        <f>SUM('9.1 Infra Base Year 1 Staff'!Q43,'9.2 Infra Base Year 2 Staff'!Q43,'9.3 Infra Base Year 3 Staff'!Q43,'9.4 Infra Base Year 4 Staff'!Q43,'9.5 Infra Base Year 5 Staff'!Q43,'9.6 Infra Base Year 6 Staff'!Q43)/6</f>
        <v>0</v>
      </c>
      <c r="R43" s="280">
        <f>SUM(F43:Q43)</f>
        <v>0</v>
      </c>
      <c r="S43" s="319">
        <f>D43*R43</f>
        <v>0</v>
      </c>
      <c r="W43" s="147">
        <f>X43/$U$7</f>
        <v>0</v>
      </c>
      <c r="X43" s="147">
        <f>R43/12</f>
        <v>0</v>
      </c>
      <c r="Z43" s="147">
        <f t="shared" ref="Z43:Z46" si="22">IF($E43="Y",$R43,0)</f>
        <v>0</v>
      </c>
      <c r="AA43" s="147">
        <f t="shared" ref="AA43:AA46" si="23">IF($E43="N",$R43,0)</f>
        <v>0</v>
      </c>
      <c r="AB43" s="727" t="e">
        <f t="shared" ref="AB43:AB46" si="24">Z43/(Z43+AA43)</f>
        <v>#DIV/0!</v>
      </c>
    </row>
    <row r="44" spans="1:28" ht="14.25" x14ac:dyDescent="0.3">
      <c r="A44" s="275"/>
      <c r="B44" s="276"/>
      <c r="C44" s="146"/>
      <c r="D44" s="169"/>
      <c r="E44" s="522"/>
      <c r="F44" s="280">
        <f>SUM('9.1 Infra Base Year 1 Staff'!F44,'9.2 Infra Base Year 2 Staff'!F44,'9.3 Infra Base Year 3 Staff'!F44,'9.4 Infra Base Year 4 Staff'!F44,'9.5 Infra Base Year 5 Staff'!F44,'9.6 Infra Base Year 6 Staff'!F44)/6</f>
        <v>0</v>
      </c>
      <c r="G44" s="280">
        <f>SUM('9.1 Infra Base Year 1 Staff'!G44,'9.2 Infra Base Year 2 Staff'!G44,'9.3 Infra Base Year 3 Staff'!G44,'9.4 Infra Base Year 4 Staff'!G44,'9.5 Infra Base Year 5 Staff'!G44,'9.6 Infra Base Year 6 Staff'!G44)/6</f>
        <v>0</v>
      </c>
      <c r="H44" s="280">
        <f>SUM('9.1 Infra Base Year 1 Staff'!H44,'9.2 Infra Base Year 2 Staff'!H44,'9.3 Infra Base Year 3 Staff'!H44,'9.4 Infra Base Year 4 Staff'!H44,'9.5 Infra Base Year 5 Staff'!H44,'9.6 Infra Base Year 6 Staff'!H44)/6</f>
        <v>0</v>
      </c>
      <c r="I44" s="280">
        <f>SUM('9.1 Infra Base Year 1 Staff'!I44,'9.2 Infra Base Year 2 Staff'!I44,'9.3 Infra Base Year 3 Staff'!I44,'9.4 Infra Base Year 4 Staff'!I44,'9.5 Infra Base Year 5 Staff'!I44,'9.6 Infra Base Year 6 Staff'!I44)/6</f>
        <v>0</v>
      </c>
      <c r="J44" s="280">
        <f>SUM('9.1 Infra Base Year 1 Staff'!J44,'9.2 Infra Base Year 2 Staff'!J44,'9.3 Infra Base Year 3 Staff'!J44,'9.4 Infra Base Year 4 Staff'!J44,'9.5 Infra Base Year 5 Staff'!J44,'9.6 Infra Base Year 6 Staff'!J44)/6</f>
        <v>0</v>
      </c>
      <c r="K44" s="280">
        <f>SUM('9.1 Infra Base Year 1 Staff'!K44,'9.2 Infra Base Year 2 Staff'!K44,'9.3 Infra Base Year 3 Staff'!K44,'9.4 Infra Base Year 4 Staff'!K44,'9.5 Infra Base Year 5 Staff'!K44,'9.6 Infra Base Year 6 Staff'!K44)/6</f>
        <v>0</v>
      </c>
      <c r="L44" s="280">
        <f>SUM('9.1 Infra Base Year 1 Staff'!L44,'9.2 Infra Base Year 2 Staff'!L44,'9.3 Infra Base Year 3 Staff'!L44,'9.4 Infra Base Year 4 Staff'!L44,'9.5 Infra Base Year 5 Staff'!L44,'9.6 Infra Base Year 6 Staff'!L44)/6</f>
        <v>0</v>
      </c>
      <c r="M44" s="280">
        <f>SUM('9.1 Infra Base Year 1 Staff'!M44,'9.2 Infra Base Year 2 Staff'!M44,'9.3 Infra Base Year 3 Staff'!M44,'9.4 Infra Base Year 4 Staff'!M44,'9.5 Infra Base Year 5 Staff'!M44,'9.6 Infra Base Year 6 Staff'!M44)/6</f>
        <v>0</v>
      </c>
      <c r="N44" s="280">
        <f>SUM('9.1 Infra Base Year 1 Staff'!N44,'9.2 Infra Base Year 2 Staff'!N44,'9.3 Infra Base Year 3 Staff'!N44,'9.4 Infra Base Year 4 Staff'!N44,'9.5 Infra Base Year 5 Staff'!N44,'9.6 Infra Base Year 6 Staff'!N44)/6</f>
        <v>0</v>
      </c>
      <c r="O44" s="280">
        <f>SUM('9.1 Infra Base Year 1 Staff'!O44,'9.2 Infra Base Year 2 Staff'!O44,'9.3 Infra Base Year 3 Staff'!O44,'9.4 Infra Base Year 4 Staff'!O44,'9.5 Infra Base Year 5 Staff'!O44,'9.6 Infra Base Year 6 Staff'!O44)/6</f>
        <v>0</v>
      </c>
      <c r="P44" s="280">
        <f>SUM('9.1 Infra Base Year 1 Staff'!P44,'9.2 Infra Base Year 2 Staff'!P44,'9.3 Infra Base Year 3 Staff'!P44,'9.4 Infra Base Year 4 Staff'!P44,'9.5 Infra Base Year 5 Staff'!P44,'9.6 Infra Base Year 6 Staff'!P44)/6</f>
        <v>0</v>
      </c>
      <c r="Q44" s="280">
        <f>SUM('9.1 Infra Base Year 1 Staff'!Q44,'9.2 Infra Base Year 2 Staff'!Q44,'9.3 Infra Base Year 3 Staff'!Q44,'9.4 Infra Base Year 4 Staff'!Q44,'9.5 Infra Base Year 5 Staff'!Q44,'9.6 Infra Base Year 6 Staff'!Q44)/6</f>
        <v>0</v>
      </c>
      <c r="R44" s="280">
        <f>SUM(F44:Q44)</f>
        <v>0</v>
      </c>
      <c r="S44" s="319">
        <f>D44*R44</f>
        <v>0</v>
      </c>
      <c r="W44" s="147">
        <f>X44/$U$7</f>
        <v>0</v>
      </c>
      <c r="X44" s="147">
        <f>R44/12</f>
        <v>0</v>
      </c>
      <c r="Z44" s="147">
        <f t="shared" si="22"/>
        <v>0</v>
      </c>
      <c r="AA44" s="147">
        <f t="shared" si="23"/>
        <v>0</v>
      </c>
      <c r="AB44" s="727" t="e">
        <f t="shared" si="24"/>
        <v>#DIV/0!</v>
      </c>
    </row>
    <row r="45" spans="1:28" ht="14.25" x14ac:dyDescent="0.3">
      <c r="A45" s="275"/>
      <c r="B45" s="276"/>
      <c r="C45" s="146"/>
      <c r="D45" s="169"/>
      <c r="E45" s="522"/>
      <c r="F45" s="280">
        <f>SUM('9.1 Infra Base Year 1 Staff'!F45,'9.2 Infra Base Year 2 Staff'!F45,'9.3 Infra Base Year 3 Staff'!F45,'9.4 Infra Base Year 4 Staff'!F45,'9.5 Infra Base Year 5 Staff'!F45,'9.6 Infra Base Year 6 Staff'!F45)/6</f>
        <v>0</v>
      </c>
      <c r="G45" s="280">
        <f>SUM('9.1 Infra Base Year 1 Staff'!G45,'9.2 Infra Base Year 2 Staff'!G45,'9.3 Infra Base Year 3 Staff'!G45,'9.4 Infra Base Year 4 Staff'!G45,'9.5 Infra Base Year 5 Staff'!G45,'9.6 Infra Base Year 6 Staff'!G45)/6</f>
        <v>0</v>
      </c>
      <c r="H45" s="280">
        <f>SUM('9.1 Infra Base Year 1 Staff'!H45,'9.2 Infra Base Year 2 Staff'!H45,'9.3 Infra Base Year 3 Staff'!H45,'9.4 Infra Base Year 4 Staff'!H45,'9.5 Infra Base Year 5 Staff'!H45,'9.6 Infra Base Year 6 Staff'!H45)/6</f>
        <v>0</v>
      </c>
      <c r="I45" s="280">
        <f>SUM('9.1 Infra Base Year 1 Staff'!I45,'9.2 Infra Base Year 2 Staff'!I45,'9.3 Infra Base Year 3 Staff'!I45,'9.4 Infra Base Year 4 Staff'!I45,'9.5 Infra Base Year 5 Staff'!I45,'9.6 Infra Base Year 6 Staff'!I45)/6</f>
        <v>0</v>
      </c>
      <c r="J45" s="280">
        <f>SUM('9.1 Infra Base Year 1 Staff'!J45,'9.2 Infra Base Year 2 Staff'!J45,'9.3 Infra Base Year 3 Staff'!J45,'9.4 Infra Base Year 4 Staff'!J45,'9.5 Infra Base Year 5 Staff'!J45,'9.6 Infra Base Year 6 Staff'!J45)/6</f>
        <v>0</v>
      </c>
      <c r="K45" s="280">
        <f>SUM('9.1 Infra Base Year 1 Staff'!K45,'9.2 Infra Base Year 2 Staff'!K45,'9.3 Infra Base Year 3 Staff'!K45,'9.4 Infra Base Year 4 Staff'!K45,'9.5 Infra Base Year 5 Staff'!K45,'9.6 Infra Base Year 6 Staff'!K45)/6</f>
        <v>0</v>
      </c>
      <c r="L45" s="280">
        <f>SUM('9.1 Infra Base Year 1 Staff'!L45,'9.2 Infra Base Year 2 Staff'!L45,'9.3 Infra Base Year 3 Staff'!L45,'9.4 Infra Base Year 4 Staff'!L45,'9.5 Infra Base Year 5 Staff'!L45,'9.6 Infra Base Year 6 Staff'!L45)/6</f>
        <v>0</v>
      </c>
      <c r="M45" s="280">
        <f>SUM('9.1 Infra Base Year 1 Staff'!M45,'9.2 Infra Base Year 2 Staff'!M45,'9.3 Infra Base Year 3 Staff'!M45,'9.4 Infra Base Year 4 Staff'!M45,'9.5 Infra Base Year 5 Staff'!M45,'9.6 Infra Base Year 6 Staff'!M45)/6</f>
        <v>0</v>
      </c>
      <c r="N45" s="280">
        <f>SUM('9.1 Infra Base Year 1 Staff'!N45,'9.2 Infra Base Year 2 Staff'!N45,'9.3 Infra Base Year 3 Staff'!N45,'9.4 Infra Base Year 4 Staff'!N45,'9.5 Infra Base Year 5 Staff'!N45,'9.6 Infra Base Year 6 Staff'!N45)/6</f>
        <v>0</v>
      </c>
      <c r="O45" s="280">
        <f>SUM('9.1 Infra Base Year 1 Staff'!O45,'9.2 Infra Base Year 2 Staff'!O45,'9.3 Infra Base Year 3 Staff'!O45,'9.4 Infra Base Year 4 Staff'!O45,'9.5 Infra Base Year 5 Staff'!O45,'9.6 Infra Base Year 6 Staff'!O45)/6</f>
        <v>0</v>
      </c>
      <c r="P45" s="280">
        <f>SUM('9.1 Infra Base Year 1 Staff'!P45,'9.2 Infra Base Year 2 Staff'!P45,'9.3 Infra Base Year 3 Staff'!P45,'9.4 Infra Base Year 4 Staff'!P45,'9.5 Infra Base Year 5 Staff'!P45,'9.6 Infra Base Year 6 Staff'!P45)/6</f>
        <v>0</v>
      </c>
      <c r="Q45" s="280">
        <f>SUM('9.1 Infra Base Year 1 Staff'!Q45,'9.2 Infra Base Year 2 Staff'!Q45,'9.3 Infra Base Year 3 Staff'!Q45,'9.4 Infra Base Year 4 Staff'!Q45,'9.5 Infra Base Year 5 Staff'!Q45,'9.6 Infra Base Year 6 Staff'!Q45)/6</f>
        <v>0</v>
      </c>
      <c r="R45" s="280">
        <f>SUM(F45:Q45)</f>
        <v>0</v>
      </c>
      <c r="S45" s="319">
        <f>D45*R45</f>
        <v>0</v>
      </c>
      <c r="W45" s="147">
        <f>X45/$U$7</f>
        <v>0</v>
      </c>
      <c r="X45" s="147">
        <f>R45/12</f>
        <v>0</v>
      </c>
      <c r="Z45" s="147">
        <f t="shared" si="22"/>
        <v>0</v>
      </c>
      <c r="AA45" s="147">
        <f t="shared" si="23"/>
        <v>0</v>
      </c>
      <c r="AB45" s="727" t="e">
        <f t="shared" si="24"/>
        <v>#DIV/0!</v>
      </c>
    </row>
    <row r="46" spans="1:28" ht="14.25" x14ac:dyDescent="0.3">
      <c r="A46" s="275"/>
      <c r="B46" s="276"/>
      <c r="C46" s="146"/>
      <c r="D46" s="169"/>
      <c r="E46" s="522"/>
      <c r="F46" s="280">
        <f>SUM('9.1 Infra Base Year 1 Staff'!F46,'9.2 Infra Base Year 2 Staff'!F46,'9.3 Infra Base Year 3 Staff'!F46,'9.4 Infra Base Year 4 Staff'!F46,'9.5 Infra Base Year 5 Staff'!F46,'9.6 Infra Base Year 6 Staff'!F46)/6</f>
        <v>0</v>
      </c>
      <c r="G46" s="280">
        <f>SUM('9.1 Infra Base Year 1 Staff'!G46,'9.2 Infra Base Year 2 Staff'!G46,'9.3 Infra Base Year 3 Staff'!G46,'9.4 Infra Base Year 4 Staff'!G46,'9.5 Infra Base Year 5 Staff'!G46,'9.6 Infra Base Year 6 Staff'!G46)/6</f>
        <v>0</v>
      </c>
      <c r="H46" s="280">
        <f>SUM('9.1 Infra Base Year 1 Staff'!H46,'9.2 Infra Base Year 2 Staff'!H46,'9.3 Infra Base Year 3 Staff'!H46,'9.4 Infra Base Year 4 Staff'!H46,'9.5 Infra Base Year 5 Staff'!H46,'9.6 Infra Base Year 6 Staff'!H46)/6</f>
        <v>0</v>
      </c>
      <c r="I46" s="280">
        <f>SUM('9.1 Infra Base Year 1 Staff'!I46,'9.2 Infra Base Year 2 Staff'!I46,'9.3 Infra Base Year 3 Staff'!I46,'9.4 Infra Base Year 4 Staff'!I46,'9.5 Infra Base Year 5 Staff'!I46,'9.6 Infra Base Year 6 Staff'!I46)/6</f>
        <v>0</v>
      </c>
      <c r="J46" s="280">
        <f>SUM('9.1 Infra Base Year 1 Staff'!J46,'9.2 Infra Base Year 2 Staff'!J46,'9.3 Infra Base Year 3 Staff'!J46,'9.4 Infra Base Year 4 Staff'!J46,'9.5 Infra Base Year 5 Staff'!J46,'9.6 Infra Base Year 6 Staff'!J46)/6</f>
        <v>0</v>
      </c>
      <c r="K46" s="280">
        <f>SUM('9.1 Infra Base Year 1 Staff'!K46,'9.2 Infra Base Year 2 Staff'!K46,'9.3 Infra Base Year 3 Staff'!K46,'9.4 Infra Base Year 4 Staff'!K46,'9.5 Infra Base Year 5 Staff'!K46,'9.6 Infra Base Year 6 Staff'!K46)/6</f>
        <v>0</v>
      </c>
      <c r="L46" s="280">
        <f>SUM('9.1 Infra Base Year 1 Staff'!L46,'9.2 Infra Base Year 2 Staff'!L46,'9.3 Infra Base Year 3 Staff'!L46,'9.4 Infra Base Year 4 Staff'!L46,'9.5 Infra Base Year 5 Staff'!L46,'9.6 Infra Base Year 6 Staff'!L46)/6</f>
        <v>0</v>
      </c>
      <c r="M46" s="280">
        <f>SUM('9.1 Infra Base Year 1 Staff'!M46,'9.2 Infra Base Year 2 Staff'!M46,'9.3 Infra Base Year 3 Staff'!M46,'9.4 Infra Base Year 4 Staff'!M46,'9.5 Infra Base Year 5 Staff'!M46,'9.6 Infra Base Year 6 Staff'!M46)/6</f>
        <v>0</v>
      </c>
      <c r="N46" s="280">
        <f>SUM('9.1 Infra Base Year 1 Staff'!N46,'9.2 Infra Base Year 2 Staff'!N46,'9.3 Infra Base Year 3 Staff'!N46,'9.4 Infra Base Year 4 Staff'!N46,'9.5 Infra Base Year 5 Staff'!N46,'9.6 Infra Base Year 6 Staff'!N46)/6</f>
        <v>0</v>
      </c>
      <c r="O46" s="280">
        <f>SUM('9.1 Infra Base Year 1 Staff'!O46,'9.2 Infra Base Year 2 Staff'!O46,'9.3 Infra Base Year 3 Staff'!O46,'9.4 Infra Base Year 4 Staff'!O46,'9.5 Infra Base Year 5 Staff'!O46,'9.6 Infra Base Year 6 Staff'!O46)/6</f>
        <v>0</v>
      </c>
      <c r="P46" s="280">
        <f>SUM('9.1 Infra Base Year 1 Staff'!P46,'9.2 Infra Base Year 2 Staff'!P46,'9.3 Infra Base Year 3 Staff'!P46,'9.4 Infra Base Year 4 Staff'!P46,'9.5 Infra Base Year 5 Staff'!P46,'9.6 Infra Base Year 6 Staff'!P46)/6</f>
        <v>0</v>
      </c>
      <c r="Q46" s="280">
        <f>SUM('9.1 Infra Base Year 1 Staff'!Q46,'9.2 Infra Base Year 2 Staff'!Q46,'9.3 Infra Base Year 3 Staff'!Q46,'9.4 Infra Base Year 4 Staff'!Q46,'9.5 Infra Base Year 5 Staff'!Q46,'9.6 Infra Base Year 6 Staff'!Q46)/6</f>
        <v>0</v>
      </c>
      <c r="R46" s="280">
        <f>SUM(F46:Q46)</f>
        <v>0</v>
      </c>
      <c r="S46" s="319">
        <f>D46*R46</f>
        <v>0</v>
      </c>
      <c r="W46" s="147">
        <f>X46/$U$7</f>
        <v>0</v>
      </c>
      <c r="X46" s="147">
        <f>R46/12</f>
        <v>0</v>
      </c>
      <c r="Z46" s="147">
        <f t="shared" si="22"/>
        <v>0</v>
      </c>
      <c r="AA46" s="147">
        <f t="shared" si="23"/>
        <v>0</v>
      </c>
      <c r="AB46" s="727" t="e">
        <f t="shared" si="24"/>
        <v>#DIV/0!</v>
      </c>
    </row>
    <row r="47" spans="1:28" s="125" customFormat="1" ht="15" thickBot="1" x14ac:dyDescent="0.35">
      <c r="A47" s="224"/>
      <c r="B47" s="225" t="s">
        <v>151</v>
      </c>
      <c r="C47" s="226"/>
      <c r="D47" s="228"/>
      <c r="E47" s="523"/>
      <c r="F47" s="229">
        <f>SUM(F42:F46)</f>
        <v>0</v>
      </c>
      <c r="G47" s="229">
        <f t="shared" ref="G47:R47" si="25">SUM(G42:G46)</f>
        <v>0</v>
      </c>
      <c r="H47" s="229">
        <f t="shared" si="25"/>
        <v>0</v>
      </c>
      <c r="I47" s="229">
        <f t="shared" si="25"/>
        <v>0</v>
      </c>
      <c r="J47" s="229">
        <f t="shared" si="25"/>
        <v>0</v>
      </c>
      <c r="K47" s="229">
        <f t="shared" si="25"/>
        <v>0</v>
      </c>
      <c r="L47" s="229">
        <f t="shared" si="25"/>
        <v>0</v>
      </c>
      <c r="M47" s="229">
        <f t="shared" si="25"/>
        <v>0</v>
      </c>
      <c r="N47" s="229">
        <f t="shared" si="25"/>
        <v>0</v>
      </c>
      <c r="O47" s="229">
        <f t="shared" si="25"/>
        <v>0</v>
      </c>
      <c r="P47" s="229">
        <f t="shared" si="25"/>
        <v>0</v>
      </c>
      <c r="Q47" s="229">
        <f t="shared" si="25"/>
        <v>0</v>
      </c>
      <c r="R47" s="229">
        <f t="shared" si="25"/>
        <v>0</v>
      </c>
      <c r="S47" s="320">
        <f>SUM(S42:S46)</f>
        <v>0</v>
      </c>
      <c r="W47" s="231">
        <f>SUM(W42:W46)</f>
        <v>0</v>
      </c>
      <c r="X47" s="250">
        <f>SUM(X42:X46)</f>
        <v>0</v>
      </c>
      <c r="Z47" s="227">
        <f>SUM(Z42:Z46)</f>
        <v>0</v>
      </c>
      <c r="AA47" s="227">
        <f>SUM(AA42:AA46)</f>
        <v>0</v>
      </c>
      <c r="AB47" s="728" t="e">
        <f>Z47/(Z47+AA47)</f>
        <v>#DIV/0!</v>
      </c>
    </row>
    <row r="48" spans="1:28" s="125" customFormat="1" ht="14.25" thickBot="1" x14ac:dyDescent="0.3">
      <c r="A48" s="253"/>
      <c r="B48" s="254" t="s">
        <v>152</v>
      </c>
      <c r="C48" s="255"/>
      <c r="D48" s="256"/>
      <c r="E48" s="527"/>
      <c r="F48" s="256">
        <f t="shared" ref="F48:S48" si="26">SUM(,F47,F41)</f>
        <v>0</v>
      </c>
      <c r="G48" s="256">
        <f t="shared" si="26"/>
        <v>0</v>
      </c>
      <c r="H48" s="256">
        <f t="shared" si="26"/>
        <v>0</v>
      </c>
      <c r="I48" s="256">
        <f t="shared" si="26"/>
        <v>0</v>
      </c>
      <c r="J48" s="256">
        <f t="shared" si="26"/>
        <v>0</v>
      </c>
      <c r="K48" s="256">
        <f t="shared" si="26"/>
        <v>0</v>
      </c>
      <c r="L48" s="256">
        <f t="shared" si="26"/>
        <v>0</v>
      </c>
      <c r="M48" s="256">
        <f t="shared" si="26"/>
        <v>0</v>
      </c>
      <c r="N48" s="256">
        <f t="shared" si="26"/>
        <v>0</v>
      </c>
      <c r="O48" s="256">
        <f t="shared" si="26"/>
        <v>0</v>
      </c>
      <c r="P48" s="256">
        <f t="shared" si="26"/>
        <v>0</v>
      </c>
      <c r="Q48" s="256">
        <f t="shared" si="26"/>
        <v>0</v>
      </c>
      <c r="R48" s="256">
        <f t="shared" si="26"/>
        <v>0</v>
      </c>
      <c r="S48" s="323">
        <f t="shared" si="26"/>
        <v>0</v>
      </c>
      <c r="W48" s="256">
        <f>SUM(W47,W41)</f>
        <v>0</v>
      </c>
      <c r="X48" s="387">
        <f>SUM(X47,X41)</f>
        <v>0</v>
      </c>
      <c r="Z48" s="256">
        <f>SUM(Z29,Z35,Z41,Z47)</f>
        <v>0</v>
      </c>
      <c r="AA48" s="256">
        <f>SUM(AA29,AA35,AA41,AA47)</f>
        <v>0</v>
      </c>
      <c r="AB48" s="729" t="e">
        <f>Z48/(Z48+AA48)</f>
        <v>#DIV/0!</v>
      </c>
    </row>
    <row r="49" spans="1:28" ht="9.9499999999999993" customHeight="1" x14ac:dyDescent="0.3">
      <c r="A49" s="144"/>
      <c r="B49" s="152"/>
      <c r="C49" s="153"/>
      <c r="D49" s="156"/>
      <c r="E49" s="529"/>
      <c r="F49" s="454"/>
      <c r="G49" s="454"/>
      <c r="H49" s="454"/>
      <c r="I49" s="454"/>
      <c r="J49" s="454"/>
      <c r="K49" s="454"/>
      <c r="L49" s="454"/>
      <c r="M49" s="454"/>
      <c r="N49" s="454"/>
      <c r="O49" s="454"/>
      <c r="P49" s="454"/>
      <c r="Q49" s="454"/>
      <c r="R49" s="149"/>
      <c r="S49" s="326"/>
      <c r="W49" s="154"/>
      <c r="X49" s="154"/>
      <c r="Z49" s="154"/>
      <c r="AA49" s="154"/>
      <c r="AB49" s="732"/>
    </row>
    <row r="50" spans="1:28" s="124" customFormat="1" x14ac:dyDescent="0.25">
      <c r="A50" s="233">
        <v>3</v>
      </c>
      <c r="B50" s="241" t="s">
        <v>153</v>
      </c>
      <c r="C50" s="235"/>
      <c r="D50" s="235"/>
      <c r="E50" s="521"/>
      <c r="F50" s="450"/>
      <c r="G50" s="450"/>
      <c r="H50" s="450"/>
      <c r="I50" s="450"/>
      <c r="J50" s="450"/>
      <c r="K50" s="240"/>
      <c r="L50" s="240"/>
      <c r="M50" s="240"/>
      <c r="N50" s="240"/>
      <c r="O50" s="240"/>
      <c r="P50" s="240"/>
      <c r="Q50" s="240"/>
      <c r="R50" s="236"/>
      <c r="S50" s="318"/>
      <c r="W50" s="235"/>
      <c r="X50" s="235"/>
      <c r="Z50" s="235"/>
      <c r="AA50" s="235"/>
      <c r="AB50" s="726"/>
    </row>
    <row r="51" spans="1:28" ht="14.25" x14ac:dyDescent="0.3">
      <c r="A51" s="275">
        <v>3.1</v>
      </c>
      <c r="B51" s="276" t="s">
        <v>154</v>
      </c>
      <c r="C51" s="146"/>
      <c r="D51" s="169"/>
      <c r="E51" s="522"/>
      <c r="F51" s="280">
        <f>SUM('9.1 Infra Base Year 1 Staff'!F51,'9.2 Infra Base Year 2 Staff'!F51,'9.3 Infra Base Year 3 Staff'!F51,'9.4 Infra Base Year 4 Staff'!F51,'9.5 Infra Base Year 5 Staff'!F51,'9.6 Infra Base Year 6 Staff'!F51)/6</f>
        <v>0</v>
      </c>
      <c r="G51" s="280">
        <f>SUM('9.1 Infra Base Year 1 Staff'!G51,'9.2 Infra Base Year 2 Staff'!G51,'9.3 Infra Base Year 3 Staff'!G51,'9.4 Infra Base Year 4 Staff'!G51,'9.5 Infra Base Year 5 Staff'!G51,'9.6 Infra Base Year 6 Staff'!G51)/6</f>
        <v>0</v>
      </c>
      <c r="H51" s="280">
        <f>SUM('9.1 Infra Base Year 1 Staff'!H51,'9.2 Infra Base Year 2 Staff'!H51,'9.3 Infra Base Year 3 Staff'!H51,'9.4 Infra Base Year 4 Staff'!H51,'9.5 Infra Base Year 5 Staff'!H51,'9.6 Infra Base Year 6 Staff'!H51)/6</f>
        <v>0</v>
      </c>
      <c r="I51" s="280">
        <f>SUM('9.1 Infra Base Year 1 Staff'!I51,'9.2 Infra Base Year 2 Staff'!I51,'9.3 Infra Base Year 3 Staff'!I51,'9.4 Infra Base Year 4 Staff'!I51,'9.5 Infra Base Year 5 Staff'!I51,'9.6 Infra Base Year 6 Staff'!I51)/6</f>
        <v>0</v>
      </c>
      <c r="J51" s="280">
        <f>SUM('9.1 Infra Base Year 1 Staff'!J51,'9.2 Infra Base Year 2 Staff'!J51,'9.3 Infra Base Year 3 Staff'!J51,'9.4 Infra Base Year 4 Staff'!J51,'9.5 Infra Base Year 5 Staff'!J51,'9.6 Infra Base Year 6 Staff'!J51)/6</f>
        <v>0</v>
      </c>
      <c r="K51" s="280">
        <f>SUM('9.1 Infra Base Year 1 Staff'!K51,'9.2 Infra Base Year 2 Staff'!K51,'9.3 Infra Base Year 3 Staff'!K51,'9.4 Infra Base Year 4 Staff'!K51,'9.5 Infra Base Year 5 Staff'!K51,'9.6 Infra Base Year 6 Staff'!K51)/6</f>
        <v>0</v>
      </c>
      <c r="L51" s="280">
        <f>SUM('9.1 Infra Base Year 1 Staff'!L51,'9.2 Infra Base Year 2 Staff'!L51,'9.3 Infra Base Year 3 Staff'!L51,'9.4 Infra Base Year 4 Staff'!L51,'9.5 Infra Base Year 5 Staff'!L51,'9.6 Infra Base Year 6 Staff'!L51)/6</f>
        <v>0</v>
      </c>
      <c r="M51" s="280">
        <f>SUM('9.1 Infra Base Year 1 Staff'!M51,'9.2 Infra Base Year 2 Staff'!M51,'9.3 Infra Base Year 3 Staff'!M51,'9.4 Infra Base Year 4 Staff'!M51,'9.5 Infra Base Year 5 Staff'!M51,'9.6 Infra Base Year 6 Staff'!M51)/6</f>
        <v>0</v>
      </c>
      <c r="N51" s="280">
        <f>SUM('9.1 Infra Base Year 1 Staff'!N51,'9.2 Infra Base Year 2 Staff'!N51,'9.3 Infra Base Year 3 Staff'!N51,'9.4 Infra Base Year 4 Staff'!N51,'9.5 Infra Base Year 5 Staff'!N51,'9.6 Infra Base Year 6 Staff'!N51)/6</f>
        <v>0</v>
      </c>
      <c r="O51" s="280">
        <f>SUM('9.1 Infra Base Year 1 Staff'!O51,'9.2 Infra Base Year 2 Staff'!O51,'9.3 Infra Base Year 3 Staff'!O51,'9.4 Infra Base Year 4 Staff'!O51,'9.5 Infra Base Year 5 Staff'!O51,'9.6 Infra Base Year 6 Staff'!O51)/6</f>
        <v>0</v>
      </c>
      <c r="P51" s="280">
        <f>SUM('9.1 Infra Base Year 1 Staff'!P51,'9.2 Infra Base Year 2 Staff'!P51,'9.3 Infra Base Year 3 Staff'!P51,'9.4 Infra Base Year 4 Staff'!P51,'9.5 Infra Base Year 5 Staff'!P51,'9.6 Infra Base Year 6 Staff'!P51)/6</f>
        <v>0</v>
      </c>
      <c r="Q51" s="280">
        <f>SUM('9.1 Infra Base Year 1 Staff'!Q51,'9.2 Infra Base Year 2 Staff'!Q51,'9.3 Infra Base Year 3 Staff'!Q51,'9.4 Infra Base Year 4 Staff'!Q51,'9.5 Infra Base Year 5 Staff'!Q51,'9.6 Infra Base Year 6 Staff'!Q51)/6</f>
        <v>0</v>
      </c>
      <c r="R51" s="280">
        <f>SUM(F51:Q51)</f>
        <v>0</v>
      </c>
      <c r="S51" s="319">
        <f>D51*R51</f>
        <v>0</v>
      </c>
      <c r="W51" s="147">
        <f>X51/$U$7</f>
        <v>0</v>
      </c>
      <c r="X51" s="147">
        <f>R51/12</f>
        <v>0</v>
      </c>
      <c r="Z51" s="147">
        <f>IF($E51="Y",$R51,0)</f>
        <v>0</v>
      </c>
      <c r="AA51" s="147">
        <f>IF($E51="N",$R51,0)</f>
        <v>0</v>
      </c>
      <c r="AB51" s="727" t="e">
        <f>Z51/(Z51+AA51)</f>
        <v>#DIV/0!</v>
      </c>
    </row>
    <row r="52" spans="1:28" ht="14.25" x14ac:dyDescent="0.3">
      <c r="A52" s="275"/>
      <c r="B52" s="276"/>
      <c r="C52" s="146"/>
      <c r="D52" s="169"/>
      <c r="E52" s="522"/>
      <c r="F52" s="280">
        <f>SUM('9.1 Infra Base Year 1 Staff'!F52,'9.2 Infra Base Year 2 Staff'!F52,'9.3 Infra Base Year 3 Staff'!F52,'9.4 Infra Base Year 4 Staff'!F52,'9.5 Infra Base Year 5 Staff'!F52,'9.6 Infra Base Year 6 Staff'!F52)/6</f>
        <v>0</v>
      </c>
      <c r="G52" s="280">
        <f>SUM('9.1 Infra Base Year 1 Staff'!G52,'9.2 Infra Base Year 2 Staff'!G52,'9.3 Infra Base Year 3 Staff'!G52,'9.4 Infra Base Year 4 Staff'!G52,'9.5 Infra Base Year 5 Staff'!G52,'9.6 Infra Base Year 6 Staff'!G52)/6</f>
        <v>0</v>
      </c>
      <c r="H52" s="280">
        <f>SUM('9.1 Infra Base Year 1 Staff'!H52,'9.2 Infra Base Year 2 Staff'!H52,'9.3 Infra Base Year 3 Staff'!H52,'9.4 Infra Base Year 4 Staff'!H52,'9.5 Infra Base Year 5 Staff'!H52,'9.6 Infra Base Year 6 Staff'!H52)/6</f>
        <v>0</v>
      </c>
      <c r="I52" s="280">
        <f>SUM('9.1 Infra Base Year 1 Staff'!I52,'9.2 Infra Base Year 2 Staff'!I52,'9.3 Infra Base Year 3 Staff'!I52,'9.4 Infra Base Year 4 Staff'!I52,'9.5 Infra Base Year 5 Staff'!I52,'9.6 Infra Base Year 6 Staff'!I52)/6</f>
        <v>0</v>
      </c>
      <c r="J52" s="280">
        <f>SUM('9.1 Infra Base Year 1 Staff'!J52,'9.2 Infra Base Year 2 Staff'!J52,'9.3 Infra Base Year 3 Staff'!J52,'9.4 Infra Base Year 4 Staff'!J52,'9.5 Infra Base Year 5 Staff'!J52,'9.6 Infra Base Year 6 Staff'!J52)/6</f>
        <v>0</v>
      </c>
      <c r="K52" s="280">
        <f>SUM('9.1 Infra Base Year 1 Staff'!K52,'9.2 Infra Base Year 2 Staff'!K52,'9.3 Infra Base Year 3 Staff'!K52,'9.4 Infra Base Year 4 Staff'!K52,'9.5 Infra Base Year 5 Staff'!K52,'9.6 Infra Base Year 6 Staff'!K52)/6</f>
        <v>0</v>
      </c>
      <c r="L52" s="280">
        <f>SUM('9.1 Infra Base Year 1 Staff'!L52,'9.2 Infra Base Year 2 Staff'!L52,'9.3 Infra Base Year 3 Staff'!L52,'9.4 Infra Base Year 4 Staff'!L52,'9.5 Infra Base Year 5 Staff'!L52,'9.6 Infra Base Year 6 Staff'!L52)/6</f>
        <v>0</v>
      </c>
      <c r="M52" s="280">
        <f>SUM('9.1 Infra Base Year 1 Staff'!M52,'9.2 Infra Base Year 2 Staff'!M52,'9.3 Infra Base Year 3 Staff'!M52,'9.4 Infra Base Year 4 Staff'!M52,'9.5 Infra Base Year 5 Staff'!M52,'9.6 Infra Base Year 6 Staff'!M52)/6</f>
        <v>0</v>
      </c>
      <c r="N52" s="280">
        <f>SUM('9.1 Infra Base Year 1 Staff'!N52,'9.2 Infra Base Year 2 Staff'!N52,'9.3 Infra Base Year 3 Staff'!N52,'9.4 Infra Base Year 4 Staff'!N52,'9.5 Infra Base Year 5 Staff'!N52,'9.6 Infra Base Year 6 Staff'!N52)/6</f>
        <v>0</v>
      </c>
      <c r="O52" s="280">
        <f>SUM('9.1 Infra Base Year 1 Staff'!O52,'9.2 Infra Base Year 2 Staff'!O52,'9.3 Infra Base Year 3 Staff'!O52,'9.4 Infra Base Year 4 Staff'!O52,'9.5 Infra Base Year 5 Staff'!O52,'9.6 Infra Base Year 6 Staff'!O52)/6</f>
        <v>0</v>
      </c>
      <c r="P52" s="280">
        <f>SUM('9.1 Infra Base Year 1 Staff'!P52,'9.2 Infra Base Year 2 Staff'!P52,'9.3 Infra Base Year 3 Staff'!P52,'9.4 Infra Base Year 4 Staff'!P52,'9.5 Infra Base Year 5 Staff'!P52,'9.6 Infra Base Year 6 Staff'!P52)/6</f>
        <v>0</v>
      </c>
      <c r="Q52" s="280">
        <f>SUM('9.1 Infra Base Year 1 Staff'!Q52,'9.2 Infra Base Year 2 Staff'!Q52,'9.3 Infra Base Year 3 Staff'!Q52,'9.4 Infra Base Year 4 Staff'!Q52,'9.5 Infra Base Year 5 Staff'!Q52,'9.6 Infra Base Year 6 Staff'!Q52)/6</f>
        <v>0</v>
      </c>
      <c r="R52" s="280">
        <f>SUM(F52:Q52)</f>
        <v>0</v>
      </c>
      <c r="S52" s="319">
        <f>D52*R52</f>
        <v>0</v>
      </c>
      <c r="W52" s="147">
        <f>X52/$U$7</f>
        <v>0</v>
      </c>
      <c r="X52" s="147">
        <f>R52/12</f>
        <v>0</v>
      </c>
      <c r="Z52" s="147">
        <f t="shared" ref="Z52:Z55" si="27">IF($E52="Y",$R52,0)</f>
        <v>0</v>
      </c>
      <c r="AA52" s="147">
        <f t="shared" ref="AA52:AA55" si="28">IF($E52="N",$R52,0)</f>
        <v>0</v>
      </c>
      <c r="AB52" s="727" t="e">
        <f t="shared" ref="AB52:AB55" si="29">Z52/(Z52+AA52)</f>
        <v>#DIV/0!</v>
      </c>
    </row>
    <row r="53" spans="1:28" ht="14.25" x14ac:dyDescent="0.3">
      <c r="A53" s="275"/>
      <c r="B53" s="276"/>
      <c r="C53" s="146"/>
      <c r="D53" s="169"/>
      <c r="E53" s="522"/>
      <c r="F53" s="280">
        <f>SUM('9.1 Infra Base Year 1 Staff'!F53,'9.2 Infra Base Year 2 Staff'!F53,'9.3 Infra Base Year 3 Staff'!F53,'9.4 Infra Base Year 4 Staff'!F53,'9.5 Infra Base Year 5 Staff'!F53,'9.6 Infra Base Year 6 Staff'!F53)/6</f>
        <v>0</v>
      </c>
      <c r="G53" s="280">
        <f>SUM('9.1 Infra Base Year 1 Staff'!G53,'9.2 Infra Base Year 2 Staff'!G53,'9.3 Infra Base Year 3 Staff'!G53,'9.4 Infra Base Year 4 Staff'!G53,'9.5 Infra Base Year 5 Staff'!G53,'9.6 Infra Base Year 6 Staff'!G53)/6</f>
        <v>0</v>
      </c>
      <c r="H53" s="280">
        <f>SUM('9.1 Infra Base Year 1 Staff'!H53,'9.2 Infra Base Year 2 Staff'!H53,'9.3 Infra Base Year 3 Staff'!H53,'9.4 Infra Base Year 4 Staff'!H53,'9.5 Infra Base Year 5 Staff'!H53,'9.6 Infra Base Year 6 Staff'!H53)/6</f>
        <v>0</v>
      </c>
      <c r="I53" s="280">
        <f>SUM('9.1 Infra Base Year 1 Staff'!I53,'9.2 Infra Base Year 2 Staff'!I53,'9.3 Infra Base Year 3 Staff'!I53,'9.4 Infra Base Year 4 Staff'!I53,'9.5 Infra Base Year 5 Staff'!I53,'9.6 Infra Base Year 6 Staff'!I53)/6</f>
        <v>0</v>
      </c>
      <c r="J53" s="280">
        <f>SUM('9.1 Infra Base Year 1 Staff'!J53,'9.2 Infra Base Year 2 Staff'!J53,'9.3 Infra Base Year 3 Staff'!J53,'9.4 Infra Base Year 4 Staff'!J53,'9.5 Infra Base Year 5 Staff'!J53,'9.6 Infra Base Year 6 Staff'!J53)/6</f>
        <v>0</v>
      </c>
      <c r="K53" s="280">
        <f>SUM('9.1 Infra Base Year 1 Staff'!K53,'9.2 Infra Base Year 2 Staff'!K53,'9.3 Infra Base Year 3 Staff'!K53,'9.4 Infra Base Year 4 Staff'!K53,'9.5 Infra Base Year 5 Staff'!K53,'9.6 Infra Base Year 6 Staff'!K53)/6</f>
        <v>0</v>
      </c>
      <c r="L53" s="280">
        <f>SUM('9.1 Infra Base Year 1 Staff'!L53,'9.2 Infra Base Year 2 Staff'!L53,'9.3 Infra Base Year 3 Staff'!L53,'9.4 Infra Base Year 4 Staff'!L53,'9.5 Infra Base Year 5 Staff'!L53,'9.6 Infra Base Year 6 Staff'!L53)/6</f>
        <v>0</v>
      </c>
      <c r="M53" s="280">
        <f>SUM('9.1 Infra Base Year 1 Staff'!M53,'9.2 Infra Base Year 2 Staff'!M53,'9.3 Infra Base Year 3 Staff'!M53,'9.4 Infra Base Year 4 Staff'!M53,'9.5 Infra Base Year 5 Staff'!M53,'9.6 Infra Base Year 6 Staff'!M53)/6</f>
        <v>0</v>
      </c>
      <c r="N53" s="280">
        <f>SUM('9.1 Infra Base Year 1 Staff'!N53,'9.2 Infra Base Year 2 Staff'!N53,'9.3 Infra Base Year 3 Staff'!N53,'9.4 Infra Base Year 4 Staff'!N53,'9.5 Infra Base Year 5 Staff'!N53,'9.6 Infra Base Year 6 Staff'!N53)/6</f>
        <v>0</v>
      </c>
      <c r="O53" s="280">
        <f>SUM('9.1 Infra Base Year 1 Staff'!O53,'9.2 Infra Base Year 2 Staff'!O53,'9.3 Infra Base Year 3 Staff'!O53,'9.4 Infra Base Year 4 Staff'!O53,'9.5 Infra Base Year 5 Staff'!O53,'9.6 Infra Base Year 6 Staff'!O53)/6</f>
        <v>0</v>
      </c>
      <c r="P53" s="280">
        <f>SUM('9.1 Infra Base Year 1 Staff'!P53,'9.2 Infra Base Year 2 Staff'!P53,'9.3 Infra Base Year 3 Staff'!P53,'9.4 Infra Base Year 4 Staff'!P53,'9.5 Infra Base Year 5 Staff'!P53,'9.6 Infra Base Year 6 Staff'!P53)/6</f>
        <v>0</v>
      </c>
      <c r="Q53" s="280">
        <f>SUM('9.1 Infra Base Year 1 Staff'!Q53,'9.2 Infra Base Year 2 Staff'!Q53,'9.3 Infra Base Year 3 Staff'!Q53,'9.4 Infra Base Year 4 Staff'!Q53,'9.5 Infra Base Year 5 Staff'!Q53,'9.6 Infra Base Year 6 Staff'!Q53)/6</f>
        <v>0</v>
      </c>
      <c r="R53" s="280">
        <f>SUM(F53:Q53)</f>
        <v>0</v>
      </c>
      <c r="S53" s="319">
        <f>D53*R53</f>
        <v>0</v>
      </c>
      <c r="W53" s="147">
        <f>X53/$U$7</f>
        <v>0</v>
      </c>
      <c r="X53" s="147">
        <f>R53/12</f>
        <v>0</v>
      </c>
      <c r="Z53" s="147">
        <f t="shared" si="27"/>
        <v>0</v>
      </c>
      <c r="AA53" s="147">
        <f t="shared" si="28"/>
        <v>0</v>
      </c>
      <c r="AB53" s="727" t="e">
        <f t="shared" si="29"/>
        <v>#DIV/0!</v>
      </c>
    </row>
    <row r="54" spans="1:28" ht="14.25" x14ac:dyDescent="0.3">
      <c r="A54" s="275"/>
      <c r="B54" s="276"/>
      <c r="C54" s="146"/>
      <c r="D54" s="169"/>
      <c r="E54" s="522"/>
      <c r="F54" s="280">
        <f>SUM('9.1 Infra Base Year 1 Staff'!F54,'9.2 Infra Base Year 2 Staff'!F54,'9.3 Infra Base Year 3 Staff'!F54,'9.4 Infra Base Year 4 Staff'!F54,'9.5 Infra Base Year 5 Staff'!F54,'9.6 Infra Base Year 6 Staff'!F54)/6</f>
        <v>0</v>
      </c>
      <c r="G54" s="280">
        <f>SUM('9.1 Infra Base Year 1 Staff'!G54,'9.2 Infra Base Year 2 Staff'!G54,'9.3 Infra Base Year 3 Staff'!G54,'9.4 Infra Base Year 4 Staff'!G54,'9.5 Infra Base Year 5 Staff'!G54,'9.6 Infra Base Year 6 Staff'!G54)/6</f>
        <v>0</v>
      </c>
      <c r="H54" s="280">
        <f>SUM('9.1 Infra Base Year 1 Staff'!H54,'9.2 Infra Base Year 2 Staff'!H54,'9.3 Infra Base Year 3 Staff'!H54,'9.4 Infra Base Year 4 Staff'!H54,'9.5 Infra Base Year 5 Staff'!H54,'9.6 Infra Base Year 6 Staff'!H54)/6</f>
        <v>0</v>
      </c>
      <c r="I54" s="280">
        <f>SUM('9.1 Infra Base Year 1 Staff'!I54,'9.2 Infra Base Year 2 Staff'!I54,'9.3 Infra Base Year 3 Staff'!I54,'9.4 Infra Base Year 4 Staff'!I54,'9.5 Infra Base Year 5 Staff'!I54,'9.6 Infra Base Year 6 Staff'!I54)/6</f>
        <v>0</v>
      </c>
      <c r="J54" s="280">
        <f>SUM('9.1 Infra Base Year 1 Staff'!J54,'9.2 Infra Base Year 2 Staff'!J54,'9.3 Infra Base Year 3 Staff'!J54,'9.4 Infra Base Year 4 Staff'!J54,'9.5 Infra Base Year 5 Staff'!J54,'9.6 Infra Base Year 6 Staff'!J54)/6</f>
        <v>0</v>
      </c>
      <c r="K54" s="280">
        <f>SUM('9.1 Infra Base Year 1 Staff'!K54,'9.2 Infra Base Year 2 Staff'!K54,'9.3 Infra Base Year 3 Staff'!K54,'9.4 Infra Base Year 4 Staff'!K54,'9.5 Infra Base Year 5 Staff'!K54,'9.6 Infra Base Year 6 Staff'!K54)/6</f>
        <v>0</v>
      </c>
      <c r="L54" s="280">
        <f>SUM('9.1 Infra Base Year 1 Staff'!L54,'9.2 Infra Base Year 2 Staff'!L54,'9.3 Infra Base Year 3 Staff'!L54,'9.4 Infra Base Year 4 Staff'!L54,'9.5 Infra Base Year 5 Staff'!L54,'9.6 Infra Base Year 6 Staff'!L54)/6</f>
        <v>0</v>
      </c>
      <c r="M54" s="280">
        <f>SUM('9.1 Infra Base Year 1 Staff'!M54,'9.2 Infra Base Year 2 Staff'!M54,'9.3 Infra Base Year 3 Staff'!M54,'9.4 Infra Base Year 4 Staff'!M54,'9.5 Infra Base Year 5 Staff'!M54,'9.6 Infra Base Year 6 Staff'!M54)/6</f>
        <v>0</v>
      </c>
      <c r="N54" s="280">
        <f>SUM('9.1 Infra Base Year 1 Staff'!N54,'9.2 Infra Base Year 2 Staff'!N54,'9.3 Infra Base Year 3 Staff'!N54,'9.4 Infra Base Year 4 Staff'!N54,'9.5 Infra Base Year 5 Staff'!N54,'9.6 Infra Base Year 6 Staff'!N54)/6</f>
        <v>0</v>
      </c>
      <c r="O54" s="280">
        <f>SUM('9.1 Infra Base Year 1 Staff'!O54,'9.2 Infra Base Year 2 Staff'!O54,'9.3 Infra Base Year 3 Staff'!O54,'9.4 Infra Base Year 4 Staff'!O54,'9.5 Infra Base Year 5 Staff'!O54,'9.6 Infra Base Year 6 Staff'!O54)/6</f>
        <v>0</v>
      </c>
      <c r="P54" s="280">
        <f>SUM('9.1 Infra Base Year 1 Staff'!P54,'9.2 Infra Base Year 2 Staff'!P54,'9.3 Infra Base Year 3 Staff'!P54,'9.4 Infra Base Year 4 Staff'!P54,'9.5 Infra Base Year 5 Staff'!P54,'9.6 Infra Base Year 6 Staff'!P54)/6</f>
        <v>0</v>
      </c>
      <c r="Q54" s="280">
        <f>SUM('9.1 Infra Base Year 1 Staff'!Q54,'9.2 Infra Base Year 2 Staff'!Q54,'9.3 Infra Base Year 3 Staff'!Q54,'9.4 Infra Base Year 4 Staff'!Q54,'9.5 Infra Base Year 5 Staff'!Q54,'9.6 Infra Base Year 6 Staff'!Q54)/6</f>
        <v>0</v>
      </c>
      <c r="R54" s="280">
        <f>SUM(F54:Q54)</f>
        <v>0</v>
      </c>
      <c r="S54" s="319">
        <f>D54*R54</f>
        <v>0</v>
      </c>
      <c r="W54" s="147">
        <f>X54/$U$7</f>
        <v>0</v>
      </c>
      <c r="X54" s="147">
        <f>R54/12</f>
        <v>0</v>
      </c>
      <c r="Z54" s="147">
        <f t="shared" si="27"/>
        <v>0</v>
      </c>
      <c r="AA54" s="147">
        <f t="shared" si="28"/>
        <v>0</v>
      </c>
      <c r="AB54" s="727" t="e">
        <f t="shared" si="29"/>
        <v>#DIV/0!</v>
      </c>
    </row>
    <row r="55" spans="1:28" ht="14.25" x14ac:dyDescent="0.3">
      <c r="A55" s="275"/>
      <c r="B55" s="276"/>
      <c r="C55" s="146"/>
      <c r="D55" s="169"/>
      <c r="E55" s="522"/>
      <c r="F55" s="280">
        <f>SUM('9.1 Infra Base Year 1 Staff'!F55,'9.2 Infra Base Year 2 Staff'!F55,'9.3 Infra Base Year 3 Staff'!F55,'9.4 Infra Base Year 4 Staff'!F55,'9.5 Infra Base Year 5 Staff'!F55,'9.6 Infra Base Year 6 Staff'!F55)/6</f>
        <v>0</v>
      </c>
      <c r="G55" s="280">
        <f>SUM('9.1 Infra Base Year 1 Staff'!G55,'9.2 Infra Base Year 2 Staff'!G55,'9.3 Infra Base Year 3 Staff'!G55,'9.4 Infra Base Year 4 Staff'!G55,'9.5 Infra Base Year 5 Staff'!G55,'9.6 Infra Base Year 6 Staff'!G55)/6</f>
        <v>0</v>
      </c>
      <c r="H55" s="280">
        <f>SUM('9.1 Infra Base Year 1 Staff'!H55,'9.2 Infra Base Year 2 Staff'!H55,'9.3 Infra Base Year 3 Staff'!H55,'9.4 Infra Base Year 4 Staff'!H55,'9.5 Infra Base Year 5 Staff'!H55,'9.6 Infra Base Year 6 Staff'!H55)/6</f>
        <v>0</v>
      </c>
      <c r="I55" s="280">
        <f>SUM('9.1 Infra Base Year 1 Staff'!I55,'9.2 Infra Base Year 2 Staff'!I55,'9.3 Infra Base Year 3 Staff'!I55,'9.4 Infra Base Year 4 Staff'!I55,'9.5 Infra Base Year 5 Staff'!I55,'9.6 Infra Base Year 6 Staff'!I55)/6</f>
        <v>0</v>
      </c>
      <c r="J55" s="280">
        <f>SUM('9.1 Infra Base Year 1 Staff'!J55,'9.2 Infra Base Year 2 Staff'!J55,'9.3 Infra Base Year 3 Staff'!J55,'9.4 Infra Base Year 4 Staff'!J55,'9.5 Infra Base Year 5 Staff'!J55,'9.6 Infra Base Year 6 Staff'!J55)/6</f>
        <v>0</v>
      </c>
      <c r="K55" s="280">
        <f>SUM('9.1 Infra Base Year 1 Staff'!K55,'9.2 Infra Base Year 2 Staff'!K55,'9.3 Infra Base Year 3 Staff'!K55,'9.4 Infra Base Year 4 Staff'!K55,'9.5 Infra Base Year 5 Staff'!K55,'9.6 Infra Base Year 6 Staff'!K55)/6</f>
        <v>0</v>
      </c>
      <c r="L55" s="280">
        <f>SUM('9.1 Infra Base Year 1 Staff'!L55,'9.2 Infra Base Year 2 Staff'!L55,'9.3 Infra Base Year 3 Staff'!L55,'9.4 Infra Base Year 4 Staff'!L55,'9.5 Infra Base Year 5 Staff'!L55,'9.6 Infra Base Year 6 Staff'!L55)/6</f>
        <v>0</v>
      </c>
      <c r="M55" s="280">
        <f>SUM('9.1 Infra Base Year 1 Staff'!M55,'9.2 Infra Base Year 2 Staff'!M55,'9.3 Infra Base Year 3 Staff'!M55,'9.4 Infra Base Year 4 Staff'!M55,'9.5 Infra Base Year 5 Staff'!M55,'9.6 Infra Base Year 6 Staff'!M55)/6</f>
        <v>0</v>
      </c>
      <c r="N55" s="280">
        <f>SUM('9.1 Infra Base Year 1 Staff'!N55,'9.2 Infra Base Year 2 Staff'!N55,'9.3 Infra Base Year 3 Staff'!N55,'9.4 Infra Base Year 4 Staff'!N55,'9.5 Infra Base Year 5 Staff'!N55,'9.6 Infra Base Year 6 Staff'!N55)/6</f>
        <v>0</v>
      </c>
      <c r="O55" s="280">
        <f>SUM('9.1 Infra Base Year 1 Staff'!O55,'9.2 Infra Base Year 2 Staff'!O55,'9.3 Infra Base Year 3 Staff'!O55,'9.4 Infra Base Year 4 Staff'!O55,'9.5 Infra Base Year 5 Staff'!O55,'9.6 Infra Base Year 6 Staff'!O55)/6</f>
        <v>0</v>
      </c>
      <c r="P55" s="280">
        <f>SUM('9.1 Infra Base Year 1 Staff'!P55,'9.2 Infra Base Year 2 Staff'!P55,'9.3 Infra Base Year 3 Staff'!P55,'9.4 Infra Base Year 4 Staff'!P55,'9.5 Infra Base Year 5 Staff'!P55,'9.6 Infra Base Year 6 Staff'!P55)/6</f>
        <v>0</v>
      </c>
      <c r="Q55" s="280">
        <f>SUM('9.1 Infra Base Year 1 Staff'!Q55,'9.2 Infra Base Year 2 Staff'!Q55,'9.3 Infra Base Year 3 Staff'!Q55,'9.4 Infra Base Year 4 Staff'!Q55,'9.5 Infra Base Year 5 Staff'!Q55,'9.6 Infra Base Year 6 Staff'!Q55)/6</f>
        <v>0</v>
      </c>
      <c r="R55" s="280">
        <f>SUM(F55:Q55)</f>
        <v>0</v>
      </c>
      <c r="S55" s="319">
        <f>D55*R55</f>
        <v>0</v>
      </c>
      <c r="W55" s="147">
        <f>X55/$U$7</f>
        <v>0</v>
      </c>
      <c r="X55" s="147">
        <f>R55/12</f>
        <v>0</v>
      </c>
      <c r="Z55" s="147">
        <f t="shared" si="27"/>
        <v>0</v>
      </c>
      <c r="AA55" s="147">
        <f t="shared" si="28"/>
        <v>0</v>
      </c>
      <c r="AB55" s="727" t="e">
        <f t="shared" si="29"/>
        <v>#DIV/0!</v>
      </c>
    </row>
    <row r="56" spans="1:28" s="125" customFormat="1" ht="15" thickBot="1" x14ac:dyDescent="0.35">
      <c r="A56" s="224"/>
      <c r="B56" s="225" t="s">
        <v>155</v>
      </c>
      <c r="C56" s="226"/>
      <c r="D56" s="228"/>
      <c r="E56" s="523"/>
      <c r="F56" s="229">
        <f>SUM(F51:F55)</f>
        <v>0</v>
      </c>
      <c r="G56" s="229">
        <f t="shared" ref="G56:R56" si="30">SUM(G51:G55)</f>
        <v>0</v>
      </c>
      <c r="H56" s="229">
        <f t="shared" si="30"/>
        <v>0</v>
      </c>
      <c r="I56" s="229">
        <f t="shared" si="30"/>
        <v>0</v>
      </c>
      <c r="J56" s="229">
        <f t="shared" si="30"/>
        <v>0</v>
      </c>
      <c r="K56" s="229">
        <f t="shared" si="30"/>
        <v>0</v>
      </c>
      <c r="L56" s="229">
        <f t="shared" si="30"/>
        <v>0</v>
      </c>
      <c r="M56" s="229">
        <f t="shared" si="30"/>
        <v>0</v>
      </c>
      <c r="N56" s="229">
        <f t="shared" si="30"/>
        <v>0</v>
      </c>
      <c r="O56" s="229">
        <f t="shared" si="30"/>
        <v>0</v>
      </c>
      <c r="P56" s="229">
        <f t="shared" si="30"/>
        <v>0</v>
      </c>
      <c r="Q56" s="229">
        <f t="shared" si="30"/>
        <v>0</v>
      </c>
      <c r="R56" s="229">
        <f t="shared" si="30"/>
        <v>0</v>
      </c>
      <c r="S56" s="320">
        <f>SUM(S51:S55)</f>
        <v>0</v>
      </c>
      <c r="W56" s="231">
        <f>SUM(W51:W55)</f>
        <v>0</v>
      </c>
      <c r="X56" s="231">
        <f>SUM(X51:X55)</f>
        <v>0</v>
      </c>
      <c r="Z56" s="227">
        <f>SUM(Z51:Z55)</f>
        <v>0</v>
      </c>
      <c r="AA56" s="227">
        <f>SUM(AA51:AA55)</f>
        <v>0</v>
      </c>
      <c r="AB56" s="728" t="e">
        <f>Z56/(Z56+AA56)</f>
        <v>#DIV/0!</v>
      </c>
    </row>
    <row r="57" spans="1:28" ht="14.25" x14ac:dyDescent="0.3">
      <c r="A57" s="275"/>
      <c r="B57" s="276"/>
      <c r="C57" s="146"/>
      <c r="D57" s="169"/>
      <c r="E57" s="522"/>
      <c r="F57" s="280"/>
      <c r="G57" s="280"/>
      <c r="H57" s="280"/>
      <c r="I57" s="280"/>
      <c r="J57" s="280"/>
      <c r="K57" s="280"/>
      <c r="L57" s="280"/>
      <c r="M57" s="280"/>
      <c r="N57" s="280"/>
      <c r="O57" s="280"/>
      <c r="P57" s="280"/>
      <c r="Q57" s="280"/>
      <c r="R57" s="280"/>
      <c r="S57" s="319"/>
      <c r="W57" s="147"/>
      <c r="X57" s="147"/>
      <c r="Z57" s="147"/>
      <c r="AA57" s="147"/>
      <c r="AB57" s="727"/>
    </row>
    <row r="58" spans="1:28" s="125" customFormat="1" ht="14.25" x14ac:dyDescent="0.3">
      <c r="A58" s="275">
        <v>3.2</v>
      </c>
      <c r="B58" s="276" t="s">
        <v>156</v>
      </c>
      <c r="C58" s="146"/>
      <c r="D58" s="169"/>
      <c r="E58" s="522"/>
      <c r="F58" s="280">
        <f>SUM('9.1 Infra Base Year 1 Staff'!F58,'9.2 Infra Base Year 2 Staff'!F58,'9.3 Infra Base Year 3 Staff'!F58,'9.4 Infra Base Year 4 Staff'!F58,'9.5 Infra Base Year 5 Staff'!F58,'9.6 Infra Base Year 6 Staff'!F58)/6</f>
        <v>0</v>
      </c>
      <c r="G58" s="280">
        <f>SUM('9.1 Infra Base Year 1 Staff'!G58,'9.2 Infra Base Year 2 Staff'!G58,'9.3 Infra Base Year 3 Staff'!G58,'9.4 Infra Base Year 4 Staff'!G58,'9.5 Infra Base Year 5 Staff'!G58,'9.6 Infra Base Year 6 Staff'!G58)/6</f>
        <v>0</v>
      </c>
      <c r="H58" s="280">
        <f>SUM('9.1 Infra Base Year 1 Staff'!H58,'9.2 Infra Base Year 2 Staff'!H58,'9.3 Infra Base Year 3 Staff'!H58,'9.4 Infra Base Year 4 Staff'!H58,'9.5 Infra Base Year 5 Staff'!H58,'9.6 Infra Base Year 6 Staff'!H58)/6</f>
        <v>0</v>
      </c>
      <c r="I58" s="280">
        <f>SUM('9.1 Infra Base Year 1 Staff'!I58,'9.2 Infra Base Year 2 Staff'!I58,'9.3 Infra Base Year 3 Staff'!I58,'9.4 Infra Base Year 4 Staff'!I58,'9.5 Infra Base Year 5 Staff'!I58,'9.6 Infra Base Year 6 Staff'!I58)/6</f>
        <v>0</v>
      </c>
      <c r="J58" s="280">
        <f>SUM('9.1 Infra Base Year 1 Staff'!J58,'9.2 Infra Base Year 2 Staff'!J58,'9.3 Infra Base Year 3 Staff'!J58,'9.4 Infra Base Year 4 Staff'!J58,'9.5 Infra Base Year 5 Staff'!J58,'9.6 Infra Base Year 6 Staff'!J58)/6</f>
        <v>0</v>
      </c>
      <c r="K58" s="280">
        <f>SUM('9.1 Infra Base Year 1 Staff'!K58,'9.2 Infra Base Year 2 Staff'!K58,'9.3 Infra Base Year 3 Staff'!K58,'9.4 Infra Base Year 4 Staff'!K58,'9.5 Infra Base Year 5 Staff'!K58,'9.6 Infra Base Year 6 Staff'!K58)/6</f>
        <v>0</v>
      </c>
      <c r="L58" s="280">
        <f>SUM('9.1 Infra Base Year 1 Staff'!L58,'9.2 Infra Base Year 2 Staff'!L58,'9.3 Infra Base Year 3 Staff'!L58,'9.4 Infra Base Year 4 Staff'!L58,'9.5 Infra Base Year 5 Staff'!L58,'9.6 Infra Base Year 6 Staff'!L58)/6</f>
        <v>0</v>
      </c>
      <c r="M58" s="280">
        <f>SUM('9.1 Infra Base Year 1 Staff'!M58,'9.2 Infra Base Year 2 Staff'!M58,'9.3 Infra Base Year 3 Staff'!M58,'9.4 Infra Base Year 4 Staff'!M58,'9.5 Infra Base Year 5 Staff'!M58,'9.6 Infra Base Year 6 Staff'!M58)/6</f>
        <v>0</v>
      </c>
      <c r="N58" s="280">
        <f>SUM('9.1 Infra Base Year 1 Staff'!N58,'9.2 Infra Base Year 2 Staff'!N58,'9.3 Infra Base Year 3 Staff'!N58,'9.4 Infra Base Year 4 Staff'!N58,'9.5 Infra Base Year 5 Staff'!N58,'9.6 Infra Base Year 6 Staff'!N58)/6</f>
        <v>0</v>
      </c>
      <c r="O58" s="280">
        <f>SUM('9.1 Infra Base Year 1 Staff'!O58,'9.2 Infra Base Year 2 Staff'!O58,'9.3 Infra Base Year 3 Staff'!O58,'9.4 Infra Base Year 4 Staff'!O58,'9.5 Infra Base Year 5 Staff'!O58,'9.6 Infra Base Year 6 Staff'!O58)/6</f>
        <v>0</v>
      </c>
      <c r="P58" s="280">
        <f>SUM('9.1 Infra Base Year 1 Staff'!P58,'9.2 Infra Base Year 2 Staff'!P58,'9.3 Infra Base Year 3 Staff'!P58,'9.4 Infra Base Year 4 Staff'!P58,'9.5 Infra Base Year 5 Staff'!P58,'9.6 Infra Base Year 6 Staff'!P58)/6</f>
        <v>0</v>
      </c>
      <c r="Q58" s="280">
        <f>SUM('9.1 Infra Base Year 1 Staff'!Q58,'9.2 Infra Base Year 2 Staff'!Q58,'9.3 Infra Base Year 3 Staff'!Q58,'9.4 Infra Base Year 4 Staff'!Q58,'9.5 Infra Base Year 5 Staff'!Q58,'9.6 Infra Base Year 6 Staff'!Q58)/6</f>
        <v>0</v>
      </c>
      <c r="R58" s="280">
        <f t="shared" ref="R58:R76" si="31">SUM(F58:Q58)</f>
        <v>0</v>
      </c>
      <c r="S58" s="319">
        <f>D58*R58</f>
        <v>0</v>
      </c>
      <c r="W58" s="147">
        <f>X58/$U$7</f>
        <v>0</v>
      </c>
      <c r="X58" s="147">
        <f>R58/12</f>
        <v>0</v>
      </c>
      <c r="Z58" s="147">
        <f>IF($E58="Y",$R58,0)</f>
        <v>0</v>
      </c>
      <c r="AA58" s="147">
        <f>IF($E58="N",$R58,0)</f>
        <v>0</v>
      </c>
      <c r="AB58" s="727" t="e">
        <f>Z58/(Z58+AA58)</f>
        <v>#DIV/0!</v>
      </c>
    </row>
    <row r="59" spans="1:28" ht="14.25" x14ac:dyDescent="0.3">
      <c r="A59" s="275"/>
      <c r="B59" s="276"/>
      <c r="C59" s="146"/>
      <c r="D59" s="169"/>
      <c r="E59" s="522"/>
      <c r="F59" s="280">
        <f>SUM('9.1 Infra Base Year 1 Staff'!F59,'9.2 Infra Base Year 2 Staff'!F59,'9.3 Infra Base Year 3 Staff'!F59,'9.4 Infra Base Year 4 Staff'!F59,'9.5 Infra Base Year 5 Staff'!F59,'9.6 Infra Base Year 6 Staff'!F59)/6</f>
        <v>0</v>
      </c>
      <c r="G59" s="280">
        <f>SUM('9.1 Infra Base Year 1 Staff'!G59,'9.2 Infra Base Year 2 Staff'!G59,'9.3 Infra Base Year 3 Staff'!G59,'9.4 Infra Base Year 4 Staff'!G59,'9.5 Infra Base Year 5 Staff'!G59,'9.6 Infra Base Year 6 Staff'!G59)/6</f>
        <v>0</v>
      </c>
      <c r="H59" s="280">
        <f>SUM('9.1 Infra Base Year 1 Staff'!H59,'9.2 Infra Base Year 2 Staff'!H59,'9.3 Infra Base Year 3 Staff'!H59,'9.4 Infra Base Year 4 Staff'!H59,'9.5 Infra Base Year 5 Staff'!H59,'9.6 Infra Base Year 6 Staff'!H59)/6</f>
        <v>0</v>
      </c>
      <c r="I59" s="280">
        <f>SUM('9.1 Infra Base Year 1 Staff'!I59,'9.2 Infra Base Year 2 Staff'!I59,'9.3 Infra Base Year 3 Staff'!I59,'9.4 Infra Base Year 4 Staff'!I59,'9.5 Infra Base Year 5 Staff'!I59,'9.6 Infra Base Year 6 Staff'!I59)/6</f>
        <v>0</v>
      </c>
      <c r="J59" s="280">
        <f>SUM('9.1 Infra Base Year 1 Staff'!J59,'9.2 Infra Base Year 2 Staff'!J59,'9.3 Infra Base Year 3 Staff'!J59,'9.4 Infra Base Year 4 Staff'!J59,'9.5 Infra Base Year 5 Staff'!J59,'9.6 Infra Base Year 6 Staff'!J59)/6</f>
        <v>0</v>
      </c>
      <c r="K59" s="280">
        <f>SUM('9.1 Infra Base Year 1 Staff'!K59,'9.2 Infra Base Year 2 Staff'!K59,'9.3 Infra Base Year 3 Staff'!K59,'9.4 Infra Base Year 4 Staff'!K59,'9.5 Infra Base Year 5 Staff'!K59,'9.6 Infra Base Year 6 Staff'!K59)/6</f>
        <v>0</v>
      </c>
      <c r="L59" s="280">
        <f>SUM('9.1 Infra Base Year 1 Staff'!L59,'9.2 Infra Base Year 2 Staff'!L59,'9.3 Infra Base Year 3 Staff'!L59,'9.4 Infra Base Year 4 Staff'!L59,'9.5 Infra Base Year 5 Staff'!L59,'9.6 Infra Base Year 6 Staff'!L59)/6</f>
        <v>0</v>
      </c>
      <c r="M59" s="280">
        <f>SUM('9.1 Infra Base Year 1 Staff'!M59,'9.2 Infra Base Year 2 Staff'!M59,'9.3 Infra Base Year 3 Staff'!M59,'9.4 Infra Base Year 4 Staff'!M59,'9.5 Infra Base Year 5 Staff'!M59,'9.6 Infra Base Year 6 Staff'!M59)/6</f>
        <v>0</v>
      </c>
      <c r="N59" s="280">
        <f>SUM('9.1 Infra Base Year 1 Staff'!N59,'9.2 Infra Base Year 2 Staff'!N59,'9.3 Infra Base Year 3 Staff'!N59,'9.4 Infra Base Year 4 Staff'!N59,'9.5 Infra Base Year 5 Staff'!N59,'9.6 Infra Base Year 6 Staff'!N59)/6</f>
        <v>0</v>
      </c>
      <c r="O59" s="280">
        <f>SUM('9.1 Infra Base Year 1 Staff'!O59,'9.2 Infra Base Year 2 Staff'!O59,'9.3 Infra Base Year 3 Staff'!O59,'9.4 Infra Base Year 4 Staff'!O59,'9.5 Infra Base Year 5 Staff'!O59,'9.6 Infra Base Year 6 Staff'!O59)/6</f>
        <v>0</v>
      </c>
      <c r="P59" s="280">
        <f>SUM('9.1 Infra Base Year 1 Staff'!P59,'9.2 Infra Base Year 2 Staff'!P59,'9.3 Infra Base Year 3 Staff'!P59,'9.4 Infra Base Year 4 Staff'!P59,'9.5 Infra Base Year 5 Staff'!P59,'9.6 Infra Base Year 6 Staff'!P59)/6</f>
        <v>0</v>
      </c>
      <c r="Q59" s="280">
        <f>SUM('9.1 Infra Base Year 1 Staff'!Q59,'9.2 Infra Base Year 2 Staff'!Q59,'9.3 Infra Base Year 3 Staff'!Q59,'9.4 Infra Base Year 4 Staff'!Q59,'9.5 Infra Base Year 5 Staff'!Q59,'9.6 Infra Base Year 6 Staff'!Q59)/6</f>
        <v>0</v>
      </c>
      <c r="R59" s="280">
        <f t="shared" si="31"/>
        <v>0</v>
      </c>
      <c r="S59" s="319">
        <f>D59*R59</f>
        <v>0</v>
      </c>
      <c r="W59" s="147">
        <f>X59/$U$7</f>
        <v>0</v>
      </c>
      <c r="X59" s="147">
        <f>R59/12</f>
        <v>0</v>
      </c>
      <c r="Z59" s="147">
        <f t="shared" ref="Z59:Z62" si="32">IF($E59="Y",$R59,0)</f>
        <v>0</v>
      </c>
      <c r="AA59" s="147">
        <f t="shared" ref="AA59:AA62" si="33">IF($E59="N",$R59,0)</f>
        <v>0</v>
      </c>
      <c r="AB59" s="727" t="e">
        <f t="shared" ref="AB59:AB62" si="34">Z59/(Z59+AA59)</f>
        <v>#DIV/0!</v>
      </c>
    </row>
    <row r="60" spans="1:28" ht="14.25" x14ac:dyDescent="0.3">
      <c r="A60" s="275"/>
      <c r="B60" s="276"/>
      <c r="C60" s="146"/>
      <c r="D60" s="169"/>
      <c r="E60" s="522"/>
      <c r="F60" s="280">
        <f>SUM('9.1 Infra Base Year 1 Staff'!F60,'9.2 Infra Base Year 2 Staff'!F60,'9.3 Infra Base Year 3 Staff'!F60,'9.4 Infra Base Year 4 Staff'!F60,'9.5 Infra Base Year 5 Staff'!F60,'9.6 Infra Base Year 6 Staff'!F60)/6</f>
        <v>0</v>
      </c>
      <c r="G60" s="280">
        <f>SUM('9.1 Infra Base Year 1 Staff'!G60,'9.2 Infra Base Year 2 Staff'!G60,'9.3 Infra Base Year 3 Staff'!G60,'9.4 Infra Base Year 4 Staff'!G60,'9.5 Infra Base Year 5 Staff'!G60,'9.6 Infra Base Year 6 Staff'!G60)/6</f>
        <v>0</v>
      </c>
      <c r="H60" s="280">
        <f>SUM('9.1 Infra Base Year 1 Staff'!H60,'9.2 Infra Base Year 2 Staff'!H60,'9.3 Infra Base Year 3 Staff'!H60,'9.4 Infra Base Year 4 Staff'!H60,'9.5 Infra Base Year 5 Staff'!H60,'9.6 Infra Base Year 6 Staff'!H60)/6</f>
        <v>0</v>
      </c>
      <c r="I60" s="280">
        <f>SUM('9.1 Infra Base Year 1 Staff'!I60,'9.2 Infra Base Year 2 Staff'!I60,'9.3 Infra Base Year 3 Staff'!I60,'9.4 Infra Base Year 4 Staff'!I60,'9.5 Infra Base Year 5 Staff'!I60,'9.6 Infra Base Year 6 Staff'!I60)/6</f>
        <v>0</v>
      </c>
      <c r="J60" s="280">
        <f>SUM('9.1 Infra Base Year 1 Staff'!J60,'9.2 Infra Base Year 2 Staff'!J60,'9.3 Infra Base Year 3 Staff'!J60,'9.4 Infra Base Year 4 Staff'!J60,'9.5 Infra Base Year 5 Staff'!J60,'9.6 Infra Base Year 6 Staff'!J60)/6</f>
        <v>0</v>
      </c>
      <c r="K60" s="280">
        <f>SUM('9.1 Infra Base Year 1 Staff'!K60,'9.2 Infra Base Year 2 Staff'!K60,'9.3 Infra Base Year 3 Staff'!K60,'9.4 Infra Base Year 4 Staff'!K60,'9.5 Infra Base Year 5 Staff'!K60,'9.6 Infra Base Year 6 Staff'!K60)/6</f>
        <v>0</v>
      </c>
      <c r="L60" s="280">
        <f>SUM('9.1 Infra Base Year 1 Staff'!L60,'9.2 Infra Base Year 2 Staff'!L60,'9.3 Infra Base Year 3 Staff'!L60,'9.4 Infra Base Year 4 Staff'!L60,'9.5 Infra Base Year 5 Staff'!L60,'9.6 Infra Base Year 6 Staff'!L60)/6</f>
        <v>0</v>
      </c>
      <c r="M60" s="280">
        <f>SUM('9.1 Infra Base Year 1 Staff'!M60,'9.2 Infra Base Year 2 Staff'!M60,'9.3 Infra Base Year 3 Staff'!M60,'9.4 Infra Base Year 4 Staff'!M60,'9.5 Infra Base Year 5 Staff'!M60,'9.6 Infra Base Year 6 Staff'!M60)/6</f>
        <v>0</v>
      </c>
      <c r="N60" s="280">
        <f>SUM('9.1 Infra Base Year 1 Staff'!N60,'9.2 Infra Base Year 2 Staff'!N60,'9.3 Infra Base Year 3 Staff'!N60,'9.4 Infra Base Year 4 Staff'!N60,'9.5 Infra Base Year 5 Staff'!N60,'9.6 Infra Base Year 6 Staff'!N60)/6</f>
        <v>0</v>
      </c>
      <c r="O60" s="280">
        <f>SUM('9.1 Infra Base Year 1 Staff'!O60,'9.2 Infra Base Year 2 Staff'!O60,'9.3 Infra Base Year 3 Staff'!O60,'9.4 Infra Base Year 4 Staff'!O60,'9.5 Infra Base Year 5 Staff'!O60,'9.6 Infra Base Year 6 Staff'!O60)/6</f>
        <v>0</v>
      </c>
      <c r="P60" s="280">
        <f>SUM('9.1 Infra Base Year 1 Staff'!P60,'9.2 Infra Base Year 2 Staff'!P60,'9.3 Infra Base Year 3 Staff'!P60,'9.4 Infra Base Year 4 Staff'!P60,'9.5 Infra Base Year 5 Staff'!P60,'9.6 Infra Base Year 6 Staff'!P60)/6</f>
        <v>0</v>
      </c>
      <c r="Q60" s="280">
        <f>SUM('9.1 Infra Base Year 1 Staff'!Q60,'9.2 Infra Base Year 2 Staff'!Q60,'9.3 Infra Base Year 3 Staff'!Q60,'9.4 Infra Base Year 4 Staff'!Q60,'9.5 Infra Base Year 5 Staff'!Q60,'9.6 Infra Base Year 6 Staff'!Q60)/6</f>
        <v>0</v>
      </c>
      <c r="R60" s="280">
        <f>SUM(F60:Q60)</f>
        <v>0</v>
      </c>
      <c r="S60" s="319">
        <f>D60*R60</f>
        <v>0</v>
      </c>
      <c r="W60" s="147">
        <f>X60/$U$7</f>
        <v>0</v>
      </c>
      <c r="X60" s="147">
        <f>R60/12</f>
        <v>0</v>
      </c>
      <c r="Z60" s="147">
        <f t="shared" si="32"/>
        <v>0</v>
      </c>
      <c r="AA60" s="147">
        <f t="shared" si="33"/>
        <v>0</v>
      </c>
      <c r="AB60" s="727" t="e">
        <f t="shared" si="34"/>
        <v>#DIV/0!</v>
      </c>
    </row>
    <row r="61" spans="1:28" ht="14.25" x14ac:dyDescent="0.3">
      <c r="A61" s="275"/>
      <c r="B61" s="276"/>
      <c r="C61" s="146"/>
      <c r="D61" s="169"/>
      <c r="E61" s="522"/>
      <c r="F61" s="280">
        <f>SUM('9.1 Infra Base Year 1 Staff'!F61,'9.2 Infra Base Year 2 Staff'!F61,'9.3 Infra Base Year 3 Staff'!F61,'9.4 Infra Base Year 4 Staff'!F61,'9.5 Infra Base Year 5 Staff'!F61,'9.6 Infra Base Year 6 Staff'!F61)/6</f>
        <v>0</v>
      </c>
      <c r="G61" s="280">
        <f>SUM('9.1 Infra Base Year 1 Staff'!G61,'9.2 Infra Base Year 2 Staff'!G61,'9.3 Infra Base Year 3 Staff'!G61,'9.4 Infra Base Year 4 Staff'!G61,'9.5 Infra Base Year 5 Staff'!G61,'9.6 Infra Base Year 6 Staff'!G61)/6</f>
        <v>0</v>
      </c>
      <c r="H61" s="280">
        <f>SUM('9.1 Infra Base Year 1 Staff'!H61,'9.2 Infra Base Year 2 Staff'!H61,'9.3 Infra Base Year 3 Staff'!H61,'9.4 Infra Base Year 4 Staff'!H61,'9.5 Infra Base Year 5 Staff'!H61,'9.6 Infra Base Year 6 Staff'!H61)/6</f>
        <v>0</v>
      </c>
      <c r="I61" s="280">
        <f>SUM('9.1 Infra Base Year 1 Staff'!I61,'9.2 Infra Base Year 2 Staff'!I61,'9.3 Infra Base Year 3 Staff'!I61,'9.4 Infra Base Year 4 Staff'!I61,'9.5 Infra Base Year 5 Staff'!I61,'9.6 Infra Base Year 6 Staff'!I61)/6</f>
        <v>0</v>
      </c>
      <c r="J61" s="280">
        <f>SUM('9.1 Infra Base Year 1 Staff'!J61,'9.2 Infra Base Year 2 Staff'!J61,'9.3 Infra Base Year 3 Staff'!J61,'9.4 Infra Base Year 4 Staff'!J61,'9.5 Infra Base Year 5 Staff'!J61,'9.6 Infra Base Year 6 Staff'!J61)/6</f>
        <v>0</v>
      </c>
      <c r="K61" s="280">
        <f>SUM('9.1 Infra Base Year 1 Staff'!K61,'9.2 Infra Base Year 2 Staff'!K61,'9.3 Infra Base Year 3 Staff'!K61,'9.4 Infra Base Year 4 Staff'!K61,'9.5 Infra Base Year 5 Staff'!K61,'9.6 Infra Base Year 6 Staff'!K61)/6</f>
        <v>0</v>
      </c>
      <c r="L61" s="280">
        <f>SUM('9.1 Infra Base Year 1 Staff'!L61,'9.2 Infra Base Year 2 Staff'!L61,'9.3 Infra Base Year 3 Staff'!L61,'9.4 Infra Base Year 4 Staff'!L61,'9.5 Infra Base Year 5 Staff'!L61,'9.6 Infra Base Year 6 Staff'!L61)/6</f>
        <v>0</v>
      </c>
      <c r="M61" s="280">
        <f>SUM('9.1 Infra Base Year 1 Staff'!M61,'9.2 Infra Base Year 2 Staff'!M61,'9.3 Infra Base Year 3 Staff'!M61,'9.4 Infra Base Year 4 Staff'!M61,'9.5 Infra Base Year 5 Staff'!M61,'9.6 Infra Base Year 6 Staff'!M61)/6</f>
        <v>0</v>
      </c>
      <c r="N61" s="280">
        <f>SUM('9.1 Infra Base Year 1 Staff'!N61,'9.2 Infra Base Year 2 Staff'!N61,'9.3 Infra Base Year 3 Staff'!N61,'9.4 Infra Base Year 4 Staff'!N61,'9.5 Infra Base Year 5 Staff'!N61,'9.6 Infra Base Year 6 Staff'!N61)/6</f>
        <v>0</v>
      </c>
      <c r="O61" s="280">
        <f>SUM('9.1 Infra Base Year 1 Staff'!O61,'9.2 Infra Base Year 2 Staff'!O61,'9.3 Infra Base Year 3 Staff'!O61,'9.4 Infra Base Year 4 Staff'!O61,'9.5 Infra Base Year 5 Staff'!O61,'9.6 Infra Base Year 6 Staff'!O61)/6</f>
        <v>0</v>
      </c>
      <c r="P61" s="280">
        <f>SUM('9.1 Infra Base Year 1 Staff'!P61,'9.2 Infra Base Year 2 Staff'!P61,'9.3 Infra Base Year 3 Staff'!P61,'9.4 Infra Base Year 4 Staff'!P61,'9.5 Infra Base Year 5 Staff'!P61,'9.6 Infra Base Year 6 Staff'!P61)/6</f>
        <v>0</v>
      </c>
      <c r="Q61" s="280">
        <f>SUM('9.1 Infra Base Year 1 Staff'!Q61,'9.2 Infra Base Year 2 Staff'!Q61,'9.3 Infra Base Year 3 Staff'!Q61,'9.4 Infra Base Year 4 Staff'!Q61,'9.5 Infra Base Year 5 Staff'!Q61,'9.6 Infra Base Year 6 Staff'!Q61)/6</f>
        <v>0</v>
      </c>
      <c r="R61" s="280">
        <f t="shared" si="31"/>
        <v>0</v>
      </c>
      <c r="S61" s="319">
        <f>D61*R61</f>
        <v>0</v>
      </c>
      <c r="W61" s="147">
        <f>X61/$U$7</f>
        <v>0</v>
      </c>
      <c r="X61" s="147">
        <f>R61/12</f>
        <v>0</v>
      </c>
      <c r="Z61" s="147">
        <f t="shared" si="32"/>
        <v>0</v>
      </c>
      <c r="AA61" s="147">
        <f t="shared" si="33"/>
        <v>0</v>
      </c>
      <c r="AB61" s="727" t="e">
        <f t="shared" si="34"/>
        <v>#DIV/0!</v>
      </c>
    </row>
    <row r="62" spans="1:28" ht="14.25" x14ac:dyDescent="0.3">
      <c r="A62" s="275"/>
      <c r="B62" s="276"/>
      <c r="C62" s="146"/>
      <c r="D62" s="169"/>
      <c r="E62" s="522"/>
      <c r="F62" s="280">
        <f>SUM('9.1 Infra Base Year 1 Staff'!F62,'9.2 Infra Base Year 2 Staff'!F62,'9.3 Infra Base Year 3 Staff'!F62,'9.4 Infra Base Year 4 Staff'!F62,'9.5 Infra Base Year 5 Staff'!F62,'9.6 Infra Base Year 6 Staff'!F62)/6</f>
        <v>0</v>
      </c>
      <c r="G62" s="280">
        <f>SUM('9.1 Infra Base Year 1 Staff'!G62,'9.2 Infra Base Year 2 Staff'!G62,'9.3 Infra Base Year 3 Staff'!G62,'9.4 Infra Base Year 4 Staff'!G62,'9.5 Infra Base Year 5 Staff'!G62,'9.6 Infra Base Year 6 Staff'!G62)/6</f>
        <v>0</v>
      </c>
      <c r="H62" s="280">
        <f>SUM('9.1 Infra Base Year 1 Staff'!H62,'9.2 Infra Base Year 2 Staff'!H62,'9.3 Infra Base Year 3 Staff'!H62,'9.4 Infra Base Year 4 Staff'!H62,'9.5 Infra Base Year 5 Staff'!H62,'9.6 Infra Base Year 6 Staff'!H62)/6</f>
        <v>0</v>
      </c>
      <c r="I62" s="280">
        <f>SUM('9.1 Infra Base Year 1 Staff'!I62,'9.2 Infra Base Year 2 Staff'!I62,'9.3 Infra Base Year 3 Staff'!I62,'9.4 Infra Base Year 4 Staff'!I62,'9.5 Infra Base Year 5 Staff'!I62,'9.6 Infra Base Year 6 Staff'!I62)/6</f>
        <v>0</v>
      </c>
      <c r="J62" s="280">
        <f>SUM('9.1 Infra Base Year 1 Staff'!J62,'9.2 Infra Base Year 2 Staff'!J62,'9.3 Infra Base Year 3 Staff'!J62,'9.4 Infra Base Year 4 Staff'!J62,'9.5 Infra Base Year 5 Staff'!J62,'9.6 Infra Base Year 6 Staff'!J62)/6</f>
        <v>0</v>
      </c>
      <c r="K62" s="280">
        <f>SUM('9.1 Infra Base Year 1 Staff'!K62,'9.2 Infra Base Year 2 Staff'!K62,'9.3 Infra Base Year 3 Staff'!K62,'9.4 Infra Base Year 4 Staff'!K62,'9.5 Infra Base Year 5 Staff'!K62,'9.6 Infra Base Year 6 Staff'!K62)/6</f>
        <v>0</v>
      </c>
      <c r="L62" s="280">
        <f>SUM('9.1 Infra Base Year 1 Staff'!L62,'9.2 Infra Base Year 2 Staff'!L62,'9.3 Infra Base Year 3 Staff'!L62,'9.4 Infra Base Year 4 Staff'!L62,'9.5 Infra Base Year 5 Staff'!L62,'9.6 Infra Base Year 6 Staff'!L62)/6</f>
        <v>0</v>
      </c>
      <c r="M62" s="280">
        <f>SUM('9.1 Infra Base Year 1 Staff'!M62,'9.2 Infra Base Year 2 Staff'!M62,'9.3 Infra Base Year 3 Staff'!M62,'9.4 Infra Base Year 4 Staff'!M62,'9.5 Infra Base Year 5 Staff'!M62,'9.6 Infra Base Year 6 Staff'!M62)/6</f>
        <v>0</v>
      </c>
      <c r="N62" s="280">
        <f>SUM('9.1 Infra Base Year 1 Staff'!N62,'9.2 Infra Base Year 2 Staff'!N62,'9.3 Infra Base Year 3 Staff'!N62,'9.4 Infra Base Year 4 Staff'!N62,'9.5 Infra Base Year 5 Staff'!N62,'9.6 Infra Base Year 6 Staff'!N62)/6</f>
        <v>0</v>
      </c>
      <c r="O62" s="280">
        <f>SUM('9.1 Infra Base Year 1 Staff'!O62,'9.2 Infra Base Year 2 Staff'!O62,'9.3 Infra Base Year 3 Staff'!O62,'9.4 Infra Base Year 4 Staff'!O62,'9.5 Infra Base Year 5 Staff'!O62,'9.6 Infra Base Year 6 Staff'!O62)/6</f>
        <v>0</v>
      </c>
      <c r="P62" s="280">
        <f>SUM('9.1 Infra Base Year 1 Staff'!P62,'9.2 Infra Base Year 2 Staff'!P62,'9.3 Infra Base Year 3 Staff'!P62,'9.4 Infra Base Year 4 Staff'!P62,'9.5 Infra Base Year 5 Staff'!P62,'9.6 Infra Base Year 6 Staff'!P62)/6</f>
        <v>0</v>
      </c>
      <c r="Q62" s="280">
        <f>SUM('9.1 Infra Base Year 1 Staff'!Q62,'9.2 Infra Base Year 2 Staff'!Q62,'9.3 Infra Base Year 3 Staff'!Q62,'9.4 Infra Base Year 4 Staff'!Q62,'9.5 Infra Base Year 5 Staff'!Q62,'9.6 Infra Base Year 6 Staff'!Q62)/6</f>
        <v>0</v>
      </c>
      <c r="R62" s="280">
        <f t="shared" si="31"/>
        <v>0</v>
      </c>
      <c r="S62" s="319">
        <f>D62*R62</f>
        <v>0</v>
      </c>
      <c r="W62" s="147">
        <f>X62/$U$7</f>
        <v>0</v>
      </c>
      <c r="X62" s="147">
        <f>R62/12</f>
        <v>0</v>
      </c>
      <c r="Z62" s="147">
        <f t="shared" si="32"/>
        <v>0</v>
      </c>
      <c r="AA62" s="147">
        <f t="shared" si="33"/>
        <v>0</v>
      </c>
      <c r="AB62" s="727" t="e">
        <f t="shared" si="34"/>
        <v>#DIV/0!</v>
      </c>
    </row>
    <row r="63" spans="1:28" s="125" customFormat="1" ht="15" thickBot="1" x14ac:dyDescent="0.35">
      <c r="A63" s="224"/>
      <c r="B63" s="225" t="s">
        <v>157</v>
      </c>
      <c r="C63" s="226"/>
      <c r="D63" s="228"/>
      <c r="E63" s="523"/>
      <c r="F63" s="229">
        <f>SUM(F58:F62)</f>
        <v>0</v>
      </c>
      <c r="G63" s="229">
        <f t="shared" ref="G63:R63" si="35">SUM(G58:G62)</f>
        <v>0</v>
      </c>
      <c r="H63" s="229">
        <f t="shared" si="35"/>
        <v>0</v>
      </c>
      <c r="I63" s="229">
        <f t="shared" si="35"/>
        <v>0</v>
      </c>
      <c r="J63" s="229">
        <f t="shared" si="35"/>
        <v>0</v>
      </c>
      <c r="K63" s="229">
        <f t="shared" si="35"/>
        <v>0</v>
      </c>
      <c r="L63" s="229">
        <f t="shared" si="35"/>
        <v>0</v>
      </c>
      <c r="M63" s="229">
        <f t="shared" si="35"/>
        <v>0</v>
      </c>
      <c r="N63" s="229">
        <f t="shared" si="35"/>
        <v>0</v>
      </c>
      <c r="O63" s="229">
        <f t="shared" si="35"/>
        <v>0</v>
      </c>
      <c r="P63" s="229">
        <f t="shared" si="35"/>
        <v>0</v>
      </c>
      <c r="Q63" s="229">
        <f t="shared" si="35"/>
        <v>0</v>
      </c>
      <c r="R63" s="229">
        <f t="shared" si="35"/>
        <v>0</v>
      </c>
      <c r="S63" s="320">
        <f>SUM(S58:S62)</f>
        <v>0</v>
      </c>
      <c r="W63" s="231">
        <f>SUM(W58:W62)</f>
        <v>0</v>
      </c>
      <c r="X63" s="231">
        <f>SUM(X58:X62)</f>
        <v>0</v>
      </c>
      <c r="Z63" s="227">
        <f>SUM(Z58:Z62)</f>
        <v>0</v>
      </c>
      <c r="AA63" s="227">
        <f>SUM(AA58:AA62)</f>
        <v>0</v>
      </c>
      <c r="AB63" s="728" t="e">
        <f>Z63/(Z63+AA63)</f>
        <v>#DIV/0!</v>
      </c>
    </row>
    <row r="64" spans="1:28" s="125" customFormat="1" ht="14.25" x14ac:dyDescent="0.3">
      <c r="A64" s="275"/>
      <c r="B64" s="276"/>
      <c r="C64" s="146"/>
      <c r="D64" s="169"/>
      <c r="E64" s="522"/>
      <c r="F64" s="280"/>
      <c r="G64" s="280"/>
      <c r="H64" s="280"/>
      <c r="I64" s="280"/>
      <c r="J64" s="280"/>
      <c r="K64" s="280"/>
      <c r="L64" s="280"/>
      <c r="M64" s="280"/>
      <c r="N64" s="280"/>
      <c r="O64" s="280"/>
      <c r="P64" s="280"/>
      <c r="Q64" s="280"/>
      <c r="R64" s="280"/>
      <c r="S64" s="319"/>
      <c r="W64" s="147"/>
      <c r="X64" s="147"/>
      <c r="Z64" s="147"/>
      <c r="AA64" s="147"/>
      <c r="AB64" s="727"/>
    </row>
    <row r="65" spans="1:28" ht="14.25" x14ac:dyDescent="0.3">
      <c r="A65" s="275">
        <v>3.3</v>
      </c>
      <c r="B65" s="276" t="s">
        <v>158</v>
      </c>
      <c r="C65" s="146"/>
      <c r="D65" s="169"/>
      <c r="E65" s="522"/>
      <c r="F65" s="280">
        <f>SUM('9.1 Infra Base Year 1 Staff'!F65,'9.2 Infra Base Year 2 Staff'!F65,'9.3 Infra Base Year 3 Staff'!F65,'9.4 Infra Base Year 4 Staff'!F65,'9.5 Infra Base Year 5 Staff'!F65,'9.6 Infra Base Year 6 Staff'!F65)/6</f>
        <v>0</v>
      </c>
      <c r="G65" s="280">
        <f>SUM('9.1 Infra Base Year 1 Staff'!G65,'9.2 Infra Base Year 2 Staff'!G65,'9.3 Infra Base Year 3 Staff'!G65,'9.4 Infra Base Year 4 Staff'!G65,'9.5 Infra Base Year 5 Staff'!G65,'9.6 Infra Base Year 6 Staff'!G65)/6</f>
        <v>0</v>
      </c>
      <c r="H65" s="280">
        <f>SUM('9.1 Infra Base Year 1 Staff'!H65,'9.2 Infra Base Year 2 Staff'!H65,'9.3 Infra Base Year 3 Staff'!H65,'9.4 Infra Base Year 4 Staff'!H65,'9.5 Infra Base Year 5 Staff'!H65,'9.6 Infra Base Year 6 Staff'!H65)/6</f>
        <v>0</v>
      </c>
      <c r="I65" s="280">
        <f>SUM('9.1 Infra Base Year 1 Staff'!I65,'9.2 Infra Base Year 2 Staff'!I65,'9.3 Infra Base Year 3 Staff'!I65,'9.4 Infra Base Year 4 Staff'!I65,'9.5 Infra Base Year 5 Staff'!I65,'9.6 Infra Base Year 6 Staff'!I65)/6</f>
        <v>0</v>
      </c>
      <c r="J65" s="280">
        <f>SUM('9.1 Infra Base Year 1 Staff'!J65,'9.2 Infra Base Year 2 Staff'!J65,'9.3 Infra Base Year 3 Staff'!J65,'9.4 Infra Base Year 4 Staff'!J65,'9.5 Infra Base Year 5 Staff'!J65,'9.6 Infra Base Year 6 Staff'!J65)/6</f>
        <v>0</v>
      </c>
      <c r="K65" s="280">
        <f>SUM('9.1 Infra Base Year 1 Staff'!K65,'9.2 Infra Base Year 2 Staff'!K65,'9.3 Infra Base Year 3 Staff'!K65,'9.4 Infra Base Year 4 Staff'!K65,'9.5 Infra Base Year 5 Staff'!K65,'9.6 Infra Base Year 6 Staff'!K65)/6</f>
        <v>0</v>
      </c>
      <c r="L65" s="280">
        <f>SUM('9.1 Infra Base Year 1 Staff'!L65,'9.2 Infra Base Year 2 Staff'!L65,'9.3 Infra Base Year 3 Staff'!L65,'9.4 Infra Base Year 4 Staff'!L65,'9.5 Infra Base Year 5 Staff'!L65,'9.6 Infra Base Year 6 Staff'!L65)/6</f>
        <v>0</v>
      </c>
      <c r="M65" s="280">
        <f>SUM('9.1 Infra Base Year 1 Staff'!M65,'9.2 Infra Base Year 2 Staff'!M65,'9.3 Infra Base Year 3 Staff'!M65,'9.4 Infra Base Year 4 Staff'!M65,'9.5 Infra Base Year 5 Staff'!M65,'9.6 Infra Base Year 6 Staff'!M65)/6</f>
        <v>0</v>
      </c>
      <c r="N65" s="280">
        <f>SUM('9.1 Infra Base Year 1 Staff'!N65,'9.2 Infra Base Year 2 Staff'!N65,'9.3 Infra Base Year 3 Staff'!N65,'9.4 Infra Base Year 4 Staff'!N65,'9.5 Infra Base Year 5 Staff'!N65,'9.6 Infra Base Year 6 Staff'!N65)/6</f>
        <v>0</v>
      </c>
      <c r="O65" s="280">
        <f>SUM('9.1 Infra Base Year 1 Staff'!O65,'9.2 Infra Base Year 2 Staff'!O65,'9.3 Infra Base Year 3 Staff'!O65,'9.4 Infra Base Year 4 Staff'!O65,'9.5 Infra Base Year 5 Staff'!O65,'9.6 Infra Base Year 6 Staff'!O65)/6</f>
        <v>0</v>
      </c>
      <c r="P65" s="280">
        <f>SUM('9.1 Infra Base Year 1 Staff'!P65,'9.2 Infra Base Year 2 Staff'!P65,'9.3 Infra Base Year 3 Staff'!P65,'9.4 Infra Base Year 4 Staff'!P65,'9.5 Infra Base Year 5 Staff'!P65,'9.6 Infra Base Year 6 Staff'!P65)/6</f>
        <v>0</v>
      </c>
      <c r="Q65" s="280">
        <f>SUM('9.1 Infra Base Year 1 Staff'!Q65,'9.2 Infra Base Year 2 Staff'!Q65,'9.3 Infra Base Year 3 Staff'!Q65,'9.4 Infra Base Year 4 Staff'!Q65,'9.5 Infra Base Year 5 Staff'!Q65,'9.6 Infra Base Year 6 Staff'!Q65)/6</f>
        <v>0</v>
      </c>
      <c r="R65" s="280">
        <f t="shared" si="31"/>
        <v>0</v>
      </c>
      <c r="S65" s="319">
        <f t="shared" ref="S65:S74" si="36">D65*R65</f>
        <v>0</v>
      </c>
      <c r="W65" s="147">
        <f>X65/$U$7</f>
        <v>0</v>
      </c>
      <c r="X65" s="147">
        <f>R65/12</f>
        <v>0</v>
      </c>
      <c r="Z65" s="147">
        <f>IF($E65="Y",$R65,0)</f>
        <v>0</v>
      </c>
      <c r="AA65" s="147">
        <f>IF($E65="N",$R65,0)</f>
        <v>0</v>
      </c>
      <c r="AB65" s="727" t="e">
        <f>Z65/(Z65+AA65)</f>
        <v>#DIV/0!</v>
      </c>
    </row>
    <row r="66" spans="1:28" ht="14.25" x14ac:dyDescent="0.3">
      <c r="A66" s="275"/>
      <c r="B66" s="276"/>
      <c r="C66" s="146"/>
      <c r="D66" s="169"/>
      <c r="E66" s="522"/>
      <c r="F66" s="280">
        <f>SUM('9.1 Infra Base Year 1 Staff'!F66,'9.2 Infra Base Year 2 Staff'!F66,'9.3 Infra Base Year 3 Staff'!F66,'9.4 Infra Base Year 4 Staff'!F66,'9.5 Infra Base Year 5 Staff'!F66,'9.6 Infra Base Year 6 Staff'!F66)/6</f>
        <v>0</v>
      </c>
      <c r="G66" s="280">
        <f>SUM('9.1 Infra Base Year 1 Staff'!G66,'9.2 Infra Base Year 2 Staff'!G66,'9.3 Infra Base Year 3 Staff'!G66,'9.4 Infra Base Year 4 Staff'!G66,'9.5 Infra Base Year 5 Staff'!G66,'9.6 Infra Base Year 6 Staff'!G66)/6</f>
        <v>0</v>
      </c>
      <c r="H66" s="280">
        <f>SUM('9.1 Infra Base Year 1 Staff'!H66,'9.2 Infra Base Year 2 Staff'!H66,'9.3 Infra Base Year 3 Staff'!H66,'9.4 Infra Base Year 4 Staff'!H66,'9.5 Infra Base Year 5 Staff'!H66,'9.6 Infra Base Year 6 Staff'!H66)/6</f>
        <v>0</v>
      </c>
      <c r="I66" s="280">
        <f>SUM('9.1 Infra Base Year 1 Staff'!I66,'9.2 Infra Base Year 2 Staff'!I66,'9.3 Infra Base Year 3 Staff'!I66,'9.4 Infra Base Year 4 Staff'!I66,'9.5 Infra Base Year 5 Staff'!I66,'9.6 Infra Base Year 6 Staff'!I66)/6</f>
        <v>0</v>
      </c>
      <c r="J66" s="280">
        <f>SUM('9.1 Infra Base Year 1 Staff'!J66,'9.2 Infra Base Year 2 Staff'!J66,'9.3 Infra Base Year 3 Staff'!J66,'9.4 Infra Base Year 4 Staff'!J66,'9.5 Infra Base Year 5 Staff'!J66,'9.6 Infra Base Year 6 Staff'!J66)/6</f>
        <v>0</v>
      </c>
      <c r="K66" s="280">
        <f>SUM('9.1 Infra Base Year 1 Staff'!K66,'9.2 Infra Base Year 2 Staff'!K66,'9.3 Infra Base Year 3 Staff'!K66,'9.4 Infra Base Year 4 Staff'!K66,'9.5 Infra Base Year 5 Staff'!K66,'9.6 Infra Base Year 6 Staff'!K66)/6</f>
        <v>0</v>
      </c>
      <c r="L66" s="280">
        <f>SUM('9.1 Infra Base Year 1 Staff'!L66,'9.2 Infra Base Year 2 Staff'!L66,'9.3 Infra Base Year 3 Staff'!L66,'9.4 Infra Base Year 4 Staff'!L66,'9.5 Infra Base Year 5 Staff'!L66,'9.6 Infra Base Year 6 Staff'!L66)/6</f>
        <v>0</v>
      </c>
      <c r="M66" s="280">
        <f>SUM('9.1 Infra Base Year 1 Staff'!M66,'9.2 Infra Base Year 2 Staff'!M66,'9.3 Infra Base Year 3 Staff'!M66,'9.4 Infra Base Year 4 Staff'!M66,'9.5 Infra Base Year 5 Staff'!M66,'9.6 Infra Base Year 6 Staff'!M66)/6</f>
        <v>0</v>
      </c>
      <c r="N66" s="280">
        <f>SUM('9.1 Infra Base Year 1 Staff'!N66,'9.2 Infra Base Year 2 Staff'!N66,'9.3 Infra Base Year 3 Staff'!N66,'9.4 Infra Base Year 4 Staff'!N66,'9.5 Infra Base Year 5 Staff'!N66,'9.6 Infra Base Year 6 Staff'!N66)/6</f>
        <v>0</v>
      </c>
      <c r="O66" s="280">
        <f>SUM('9.1 Infra Base Year 1 Staff'!O66,'9.2 Infra Base Year 2 Staff'!O66,'9.3 Infra Base Year 3 Staff'!O66,'9.4 Infra Base Year 4 Staff'!O66,'9.5 Infra Base Year 5 Staff'!O66,'9.6 Infra Base Year 6 Staff'!O66)/6</f>
        <v>0</v>
      </c>
      <c r="P66" s="280">
        <f>SUM('9.1 Infra Base Year 1 Staff'!P66,'9.2 Infra Base Year 2 Staff'!P66,'9.3 Infra Base Year 3 Staff'!P66,'9.4 Infra Base Year 4 Staff'!P66,'9.5 Infra Base Year 5 Staff'!P66,'9.6 Infra Base Year 6 Staff'!P66)/6</f>
        <v>0</v>
      </c>
      <c r="Q66" s="280">
        <f>SUM('9.1 Infra Base Year 1 Staff'!Q66,'9.2 Infra Base Year 2 Staff'!Q66,'9.3 Infra Base Year 3 Staff'!Q66,'9.4 Infra Base Year 4 Staff'!Q66,'9.5 Infra Base Year 5 Staff'!Q66,'9.6 Infra Base Year 6 Staff'!Q66)/6</f>
        <v>0</v>
      </c>
      <c r="R66" s="280">
        <f>SUM(F66:Q66)</f>
        <v>0</v>
      </c>
      <c r="S66" s="319">
        <f t="shared" si="36"/>
        <v>0</v>
      </c>
      <c r="W66" s="147">
        <f>X66/$U$7</f>
        <v>0</v>
      </c>
      <c r="X66" s="147">
        <f>R66/12</f>
        <v>0</v>
      </c>
      <c r="Z66" s="147">
        <f t="shared" ref="Z66:Z69" si="37">IF($E66="Y",$R66,0)</f>
        <v>0</v>
      </c>
      <c r="AA66" s="147">
        <f t="shared" ref="AA66:AA69" si="38">IF($E66="N",$R66,0)</f>
        <v>0</v>
      </c>
      <c r="AB66" s="727" t="e">
        <f t="shared" ref="AB66:AB69" si="39">Z66/(Z66+AA66)</f>
        <v>#DIV/0!</v>
      </c>
    </row>
    <row r="67" spans="1:28" ht="14.25" x14ac:dyDescent="0.3">
      <c r="A67" s="275"/>
      <c r="B67" s="276"/>
      <c r="C67" s="146"/>
      <c r="D67" s="169"/>
      <c r="E67" s="522"/>
      <c r="F67" s="280">
        <f>SUM('9.1 Infra Base Year 1 Staff'!F67,'9.2 Infra Base Year 2 Staff'!F67,'9.3 Infra Base Year 3 Staff'!F67,'9.4 Infra Base Year 4 Staff'!F67,'9.5 Infra Base Year 5 Staff'!F67,'9.6 Infra Base Year 6 Staff'!F67)/6</f>
        <v>0</v>
      </c>
      <c r="G67" s="280">
        <f>SUM('9.1 Infra Base Year 1 Staff'!G67,'9.2 Infra Base Year 2 Staff'!G67,'9.3 Infra Base Year 3 Staff'!G67,'9.4 Infra Base Year 4 Staff'!G67,'9.5 Infra Base Year 5 Staff'!G67,'9.6 Infra Base Year 6 Staff'!G67)/6</f>
        <v>0</v>
      </c>
      <c r="H67" s="280">
        <f>SUM('9.1 Infra Base Year 1 Staff'!H67,'9.2 Infra Base Year 2 Staff'!H67,'9.3 Infra Base Year 3 Staff'!H67,'9.4 Infra Base Year 4 Staff'!H67,'9.5 Infra Base Year 5 Staff'!H67,'9.6 Infra Base Year 6 Staff'!H67)/6</f>
        <v>0</v>
      </c>
      <c r="I67" s="280">
        <f>SUM('9.1 Infra Base Year 1 Staff'!I67,'9.2 Infra Base Year 2 Staff'!I67,'9.3 Infra Base Year 3 Staff'!I67,'9.4 Infra Base Year 4 Staff'!I67,'9.5 Infra Base Year 5 Staff'!I67,'9.6 Infra Base Year 6 Staff'!I67)/6</f>
        <v>0</v>
      </c>
      <c r="J67" s="280">
        <f>SUM('9.1 Infra Base Year 1 Staff'!J67,'9.2 Infra Base Year 2 Staff'!J67,'9.3 Infra Base Year 3 Staff'!J67,'9.4 Infra Base Year 4 Staff'!J67,'9.5 Infra Base Year 5 Staff'!J67,'9.6 Infra Base Year 6 Staff'!J67)/6</f>
        <v>0</v>
      </c>
      <c r="K67" s="280">
        <f>SUM('9.1 Infra Base Year 1 Staff'!K67,'9.2 Infra Base Year 2 Staff'!K67,'9.3 Infra Base Year 3 Staff'!K67,'9.4 Infra Base Year 4 Staff'!K67,'9.5 Infra Base Year 5 Staff'!K67,'9.6 Infra Base Year 6 Staff'!K67)/6</f>
        <v>0</v>
      </c>
      <c r="L67" s="280">
        <f>SUM('9.1 Infra Base Year 1 Staff'!L67,'9.2 Infra Base Year 2 Staff'!L67,'9.3 Infra Base Year 3 Staff'!L67,'9.4 Infra Base Year 4 Staff'!L67,'9.5 Infra Base Year 5 Staff'!L67,'9.6 Infra Base Year 6 Staff'!L67)/6</f>
        <v>0</v>
      </c>
      <c r="M67" s="280">
        <f>SUM('9.1 Infra Base Year 1 Staff'!M67,'9.2 Infra Base Year 2 Staff'!M67,'9.3 Infra Base Year 3 Staff'!M67,'9.4 Infra Base Year 4 Staff'!M67,'9.5 Infra Base Year 5 Staff'!M67,'9.6 Infra Base Year 6 Staff'!M67)/6</f>
        <v>0</v>
      </c>
      <c r="N67" s="280">
        <f>SUM('9.1 Infra Base Year 1 Staff'!N67,'9.2 Infra Base Year 2 Staff'!N67,'9.3 Infra Base Year 3 Staff'!N67,'9.4 Infra Base Year 4 Staff'!N67,'9.5 Infra Base Year 5 Staff'!N67,'9.6 Infra Base Year 6 Staff'!N67)/6</f>
        <v>0</v>
      </c>
      <c r="O67" s="280">
        <f>SUM('9.1 Infra Base Year 1 Staff'!O67,'9.2 Infra Base Year 2 Staff'!O67,'9.3 Infra Base Year 3 Staff'!O67,'9.4 Infra Base Year 4 Staff'!O67,'9.5 Infra Base Year 5 Staff'!O67,'9.6 Infra Base Year 6 Staff'!O67)/6</f>
        <v>0</v>
      </c>
      <c r="P67" s="280">
        <f>SUM('9.1 Infra Base Year 1 Staff'!P67,'9.2 Infra Base Year 2 Staff'!P67,'9.3 Infra Base Year 3 Staff'!P67,'9.4 Infra Base Year 4 Staff'!P67,'9.5 Infra Base Year 5 Staff'!P67,'9.6 Infra Base Year 6 Staff'!P67)/6</f>
        <v>0</v>
      </c>
      <c r="Q67" s="280">
        <f>SUM('9.1 Infra Base Year 1 Staff'!Q67,'9.2 Infra Base Year 2 Staff'!Q67,'9.3 Infra Base Year 3 Staff'!Q67,'9.4 Infra Base Year 4 Staff'!Q67,'9.5 Infra Base Year 5 Staff'!Q67,'9.6 Infra Base Year 6 Staff'!Q67)/6</f>
        <v>0</v>
      </c>
      <c r="R67" s="280">
        <f t="shared" si="31"/>
        <v>0</v>
      </c>
      <c r="S67" s="319">
        <f>D67*R67</f>
        <v>0</v>
      </c>
      <c r="W67" s="147">
        <f>X67/$U$7</f>
        <v>0</v>
      </c>
      <c r="X67" s="147">
        <f>R67/12</f>
        <v>0</v>
      </c>
      <c r="Z67" s="147">
        <f t="shared" si="37"/>
        <v>0</v>
      </c>
      <c r="AA67" s="147">
        <f t="shared" si="38"/>
        <v>0</v>
      </c>
      <c r="AB67" s="727" t="e">
        <f t="shared" si="39"/>
        <v>#DIV/0!</v>
      </c>
    </row>
    <row r="68" spans="1:28" ht="14.25" x14ac:dyDescent="0.3">
      <c r="A68" s="275"/>
      <c r="B68" s="276"/>
      <c r="C68" s="146"/>
      <c r="D68" s="169"/>
      <c r="E68" s="522"/>
      <c r="F68" s="280">
        <f>SUM('9.1 Infra Base Year 1 Staff'!F68,'9.2 Infra Base Year 2 Staff'!F68,'9.3 Infra Base Year 3 Staff'!F68,'9.4 Infra Base Year 4 Staff'!F68,'9.5 Infra Base Year 5 Staff'!F68,'9.6 Infra Base Year 6 Staff'!F68)/6</f>
        <v>0</v>
      </c>
      <c r="G68" s="280">
        <f>SUM('9.1 Infra Base Year 1 Staff'!G68,'9.2 Infra Base Year 2 Staff'!G68,'9.3 Infra Base Year 3 Staff'!G68,'9.4 Infra Base Year 4 Staff'!G68,'9.5 Infra Base Year 5 Staff'!G68,'9.6 Infra Base Year 6 Staff'!G68)/6</f>
        <v>0</v>
      </c>
      <c r="H68" s="280">
        <f>SUM('9.1 Infra Base Year 1 Staff'!H68,'9.2 Infra Base Year 2 Staff'!H68,'9.3 Infra Base Year 3 Staff'!H68,'9.4 Infra Base Year 4 Staff'!H68,'9.5 Infra Base Year 5 Staff'!H68,'9.6 Infra Base Year 6 Staff'!H68)/6</f>
        <v>0</v>
      </c>
      <c r="I68" s="280">
        <f>SUM('9.1 Infra Base Year 1 Staff'!I68,'9.2 Infra Base Year 2 Staff'!I68,'9.3 Infra Base Year 3 Staff'!I68,'9.4 Infra Base Year 4 Staff'!I68,'9.5 Infra Base Year 5 Staff'!I68,'9.6 Infra Base Year 6 Staff'!I68)/6</f>
        <v>0</v>
      </c>
      <c r="J68" s="280">
        <f>SUM('9.1 Infra Base Year 1 Staff'!J68,'9.2 Infra Base Year 2 Staff'!J68,'9.3 Infra Base Year 3 Staff'!J68,'9.4 Infra Base Year 4 Staff'!J68,'9.5 Infra Base Year 5 Staff'!J68,'9.6 Infra Base Year 6 Staff'!J68)/6</f>
        <v>0</v>
      </c>
      <c r="K68" s="280">
        <f>SUM('9.1 Infra Base Year 1 Staff'!K68,'9.2 Infra Base Year 2 Staff'!K68,'9.3 Infra Base Year 3 Staff'!K68,'9.4 Infra Base Year 4 Staff'!K68,'9.5 Infra Base Year 5 Staff'!K68,'9.6 Infra Base Year 6 Staff'!K68)/6</f>
        <v>0</v>
      </c>
      <c r="L68" s="280">
        <f>SUM('9.1 Infra Base Year 1 Staff'!L68,'9.2 Infra Base Year 2 Staff'!L68,'9.3 Infra Base Year 3 Staff'!L68,'9.4 Infra Base Year 4 Staff'!L68,'9.5 Infra Base Year 5 Staff'!L68,'9.6 Infra Base Year 6 Staff'!L68)/6</f>
        <v>0</v>
      </c>
      <c r="M68" s="280">
        <f>SUM('9.1 Infra Base Year 1 Staff'!M68,'9.2 Infra Base Year 2 Staff'!M68,'9.3 Infra Base Year 3 Staff'!M68,'9.4 Infra Base Year 4 Staff'!M68,'9.5 Infra Base Year 5 Staff'!M68,'9.6 Infra Base Year 6 Staff'!M68)/6</f>
        <v>0</v>
      </c>
      <c r="N68" s="280">
        <f>SUM('9.1 Infra Base Year 1 Staff'!N68,'9.2 Infra Base Year 2 Staff'!N68,'9.3 Infra Base Year 3 Staff'!N68,'9.4 Infra Base Year 4 Staff'!N68,'9.5 Infra Base Year 5 Staff'!N68,'9.6 Infra Base Year 6 Staff'!N68)/6</f>
        <v>0</v>
      </c>
      <c r="O68" s="280">
        <f>SUM('9.1 Infra Base Year 1 Staff'!O68,'9.2 Infra Base Year 2 Staff'!O68,'9.3 Infra Base Year 3 Staff'!O68,'9.4 Infra Base Year 4 Staff'!O68,'9.5 Infra Base Year 5 Staff'!O68,'9.6 Infra Base Year 6 Staff'!O68)/6</f>
        <v>0</v>
      </c>
      <c r="P68" s="280">
        <f>SUM('9.1 Infra Base Year 1 Staff'!P68,'9.2 Infra Base Year 2 Staff'!P68,'9.3 Infra Base Year 3 Staff'!P68,'9.4 Infra Base Year 4 Staff'!P68,'9.5 Infra Base Year 5 Staff'!P68,'9.6 Infra Base Year 6 Staff'!P68)/6</f>
        <v>0</v>
      </c>
      <c r="Q68" s="280">
        <f>SUM('9.1 Infra Base Year 1 Staff'!Q68,'9.2 Infra Base Year 2 Staff'!Q68,'9.3 Infra Base Year 3 Staff'!Q68,'9.4 Infra Base Year 4 Staff'!Q68,'9.5 Infra Base Year 5 Staff'!Q68,'9.6 Infra Base Year 6 Staff'!Q68)/6</f>
        <v>0</v>
      </c>
      <c r="R68" s="280">
        <f>SUM(F68:Q68)</f>
        <v>0</v>
      </c>
      <c r="S68" s="319">
        <f t="shared" si="36"/>
        <v>0</v>
      </c>
      <c r="W68" s="147">
        <f>X68/$U$7</f>
        <v>0</v>
      </c>
      <c r="X68" s="147">
        <f>R68/12</f>
        <v>0</v>
      </c>
      <c r="Z68" s="147">
        <f t="shared" si="37"/>
        <v>0</v>
      </c>
      <c r="AA68" s="147">
        <f t="shared" si="38"/>
        <v>0</v>
      </c>
      <c r="AB68" s="727" t="e">
        <f t="shared" si="39"/>
        <v>#DIV/0!</v>
      </c>
    </row>
    <row r="69" spans="1:28" ht="14.25" x14ac:dyDescent="0.3">
      <c r="A69" s="275"/>
      <c r="B69" s="276"/>
      <c r="C69" s="146"/>
      <c r="D69" s="169"/>
      <c r="E69" s="522"/>
      <c r="F69" s="280">
        <f>SUM('9.1 Infra Base Year 1 Staff'!F69,'9.2 Infra Base Year 2 Staff'!F69,'9.3 Infra Base Year 3 Staff'!F69,'9.4 Infra Base Year 4 Staff'!F69,'9.5 Infra Base Year 5 Staff'!F69,'9.6 Infra Base Year 6 Staff'!F69)/6</f>
        <v>0</v>
      </c>
      <c r="G69" s="280">
        <f>SUM('9.1 Infra Base Year 1 Staff'!G69,'9.2 Infra Base Year 2 Staff'!G69,'9.3 Infra Base Year 3 Staff'!G69,'9.4 Infra Base Year 4 Staff'!G69,'9.5 Infra Base Year 5 Staff'!G69,'9.6 Infra Base Year 6 Staff'!G69)/6</f>
        <v>0</v>
      </c>
      <c r="H69" s="280">
        <f>SUM('9.1 Infra Base Year 1 Staff'!H69,'9.2 Infra Base Year 2 Staff'!H69,'9.3 Infra Base Year 3 Staff'!H69,'9.4 Infra Base Year 4 Staff'!H69,'9.5 Infra Base Year 5 Staff'!H69,'9.6 Infra Base Year 6 Staff'!H69)/6</f>
        <v>0</v>
      </c>
      <c r="I69" s="280">
        <f>SUM('9.1 Infra Base Year 1 Staff'!I69,'9.2 Infra Base Year 2 Staff'!I69,'9.3 Infra Base Year 3 Staff'!I69,'9.4 Infra Base Year 4 Staff'!I69,'9.5 Infra Base Year 5 Staff'!I69,'9.6 Infra Base Year 6 Staff'!I69)/6</f>
        <v>0</v>
      </c>
      <c r="J69" s="280">
        <f>SUM('9.1 Infra Base Year 1 Staff'!J69,'9.2 Infra Base Year 2 Staff'!J69,'9.3 Infra Base Year 3 Staff'!J69,'9.4 Infra Base Year 4 Staff'!J69,'9.5 Infra Base Year 5 Staff'!J69,'9.6 Infra Base Year 6 Staff'!J69)/6</f>
        <v>0</v>
      </c>
      <c r="K69" s="280">
        <f>SUM('9.1 Infra Base Year 1 Staff'!K69,'9.2 Infra Base Year 2 Staff'!K69,'9.3 Infra Base Year 3 Staff'!K69,'9.4 Infra Base Year 4 Staff'!K69,'9.5 Infra Base Year 5 Staff'!K69,'9.6 Infra Base Year 6 Staff'!K69)/6</f>
        <v>0</v>
      </c>
      <c r="L69" s="280">
        <f>SUM('9.1 Infra Base Year 1 Staff'!L69,'9.2 Infra Base Year 2 Staff'!L69,'9.3 Infra Base Year 3 Staff'!L69,'9.4 Infra Base Year 4 Staff'!L69,'9.5 Infra Base Year 5 Staff'!L69,'9.6 Infra Base Year 6 Staff'!L69)/6</f>
        <v>0</v>
      </c>
      <c r="M69" s="280">
        <f>SUM('9.1 Infra Base Year 1 Staff'!M69,'9.2 Infra Base Year 2 Staff'!M69,'9.3 Infra Base Year 3 Staff'!M69,'9.4 Infra Base Year 4 Staff'!M69,'9.5 Infra Base Year 5 Staff'!M69,'9.6 Infra Base Year 6 Staff'!M69)/6</f>
        <v>0</v>
      </c>
      <c r="N69" s="280">
        <f>SUM('9.1 Infra Base Year 1 Staff'!N69,'9.2 Infra Base Year 2 Staff'!N69,'9.3 Infra Base Year 3 Staff'!N69,'9.4 Infra Base Year 4 Staff'!N69,'9.5 Infra Base Year 5 Staff'!N69,'9.6 Infra Base Year 6 Staff'!N69)/6</f>
        <v>0</v>
      </c>
      <c r="O69" s="280">
        <f>SUM('9.1 Infra Base Year 1 Staff'!O69,'9.2 Infra Base Year 2 Staff'!O69,'9.3 Infra Base Year 3 Staff'!O69,'9.4 Infra Base Year 4 Staff'!O69,'9.5 Infra Base Year 5 Staff'!O69,'9.6 Infra Base Year 6 Staff'!O69)/6</f>
        <v>0</v>
      </c>
      <c r="P69" s="280">
        <f>SUM('9.1 Infra Base Year 1 Staff'!P69,'9.2 Infra Base Year 2 Staff'!P69,'9.3 Infra Base Year 3 Staff'!P69,'9.4 Infra Base Year 4 Staff'!P69,'9.5 Infra Base Year 5 Staff'!P69,'9.6 Infra Base Year 6 Staff'!P69)/6</f>
        <v>0</v>
      </c>
      <c r="Q69" s="280">
        <f>SUM('9.1 Infra Base Year 1 Staff'!Q69,'9.2 Infra Base Year 2 Staff'!Q69,'9.3 Infra Base Year 3 Staff'!Q69,'9.4 Infra Base Year 4 Staff'!Q69,'9.5 Infra Base Year 5 Staff'!Q69,'9.6 Infra Base Year 6 Staff'!Q69)/6</f>
        <v>0</v>
      </c>
      <c r="R69" s="280">
        <f>SUM(F69:Q69)</f>
        <v>0</v>
      </c>
      <c r="S69" s="319">
        <f t="shared" si="36"/>
        <v>0</v>
      </c>
      <c r="W69" s="147">
        <f>X69/$U$7</f>
        <v>0</v>
      </c>
      <c r="X69" s="147">
        <f>R69/12</f>
        <v>0</v>
      </c>
      <c r="Z69" s="147">
        <f t="shared" si="37"/>
        <v>0</v>
      </c>
      <c r="AA69" s="147">
        <f t="shared" si="38"/>
        <v>0</v>
      </c>
      <c r="AB69" s="727" t="e">
        <f t="shared" si="39"/>
        <v>#DIV/0!</v>
      </c>
    </row>
    <row r="70" spans="1:28" s="125" customFormat="1" ht="15" thickBot="1" x14ac:dyDescent="0.35">
      <c r="A70" s="224"/>
      <c r="B70" s="225" t="s">
        <v>159</v>
      </c>
      <c r="C70" s="226"/>
      <c r="D70" s="228"/>
      <c r="E70" s="523"/>
      <c r="F70" s="229">
        <f>SUM(F65:F69)</f>
        <v>0</v>
      </c>
      <c r="G70" s="229">
        <f t="shared" ref="G70:R70" si="40">SUM(G65:G69)</f>
        <v>0</v>
      </c>
      <c r="H70" s="229">
        <f t="shared" si="40"/>
        <v>0</v>
      </c>
      <c r="I70" s="229">
        <f t="shared" si="40"/>
        <v>0</v>
      </c>
      <c r="J70" s="229">
        <f t="shared" si="40"/>
        <v>0</v>
      </c>
      <c r="K70" s="229">
        <f t="shared" si="40"/>
        <v>0</v>
      </c>
      <c r="L70" s="229">
        <f t="shared" si="40"/>
        <v>0</v>
      </c>
      <c r="M70" s="229">
        <f t="shared" si="40"/>
        <v>0</v>
      </c>
      <c r="N70" s="229">
        <f t="shared" si="40"/>
        <v>0</v>
      </c>
      <c r="O70" s="229">
        <f t="shared" si="40"/>
        <v>0</v>
      </c>
      <c r="P70" s="229">
        <f t="shared" si="40"/>
        <v>0</v>
      </c>
      <c r="Q70" s="229">
        <f t="shared" si="40"/>
        <v>0</v>
      </c>
      <c r="R70" s="229">
        <f t="shared" si="40"/>
        <v>0</v>
      </c>
      <c r="S70" s="320">
        <f>SUM(S65:S69)</f>
        <v>0</v>
      </c>
      <c r="W70" s="231">
        <f>SUM(W65:W69)</f>
        <v>0</v>
      </c>
      <c r="X70" s="231">
        <f>SUM(X65:X69)</f>
        <v>0</v>
      </c>
      <c r="Z70" s="227">
        <f>SUM(Z65:Z69)</f>
        <v>0</v>
      </c>
      <c r="AA70" s="227">
        <f>SUM(AA65:AA69)</f>
        <v>0</v>
      </c>
      <c r="AB70" s="728" t="e">
        <f>Z70/(Z70+AA70)</f>
        <v>#DIV/0!</v>
      </c>
    </row>
    <row r="71" spans="1:28" ht="14.25" x14ac:dyDescent="0.3">
      <c r="A71" s="275"/>
      <c r="B71" s="276"/>
      <c r="C71" s="146"/>
      <c r="D71" s="169"/>
      <c r="E71" s="522"/>
      <c r="F71" s="280"/>
      <c r="G71" s="280"/>
      <c r="H71" s="280"/>
      <c r="I71" s="280"/>
      <c r="J71" s="280"/>
      <c r="K71" s="280"/>
      <c r="L71" s="280"/>
      <c r="M71" s="280"/>
      <c r="N71" s="280"/>
      <c r="O71" s="280"/>
      <c r="P71" s="280"/>
      <c r="Q71" s="280"/>
      <c r="R71" s="280"/>
      <c r="S71" s="319"/>
      <c r="W71" s="147"/>
      <c r="X71" s="147"/>
      <c r="Z71" s="147"/>
      <c r="AA71" s="147"/>
      <c r="AB71" s="727"/>
    </row>
    <row r="72" spans="1:28" s="125" customFormat="1" ht="14.25" x14ac:dyDescent="0.3">
      <c r="A72" s="275">
        <v>3.4</v>
      </c>
      <c r="B72" s="276" t="s">
        <v>160</v>
      </c>
      <c r="C72" s="155"/>
      <c r="D72" s="169"/>
      <c r="E72" s="522"/>
      <c r="F72" s="280">
        <f>SUM('9.1 Infra Base Year 1 Staff'!F72,'9.2 Infra Base Year 2 Staff'!F72,'9.3 Infra Base Year 3 Staff'!F72,'9.4 Infra Base Year 4 Staff'!F72,'9.5 Infra Base Year 5 Staff'!F72,'9.6 Infra Base Year 6 Staff'!F72)/6</f>
        <v>0</v>
      </c>
      <c r="G72" s="280">
        <f>SUM('9.1 Infra Base Year 1 Staff'!G72,'9.2 Infra Base Year 2 Staff'!G72,'9.3 Infra Base Year 3 Staff'!G72,'9.4 Infra Base Year 4 Staff'!G72,'9.5 Infra Base Year 5 Staff'!G72,'9.6 Infra Base Year 6 Staff'!G72)/6</f>
        <v>0</v>
      </c>
      <c r="H72" s="280">
        <f>SUM('9.1 Infra Base Year 1 Staff'!H72,'9.2 Infra Base Year 2 Staff'!H72,'9.3 Infra Base Year 3 Staff'!H72,'9.4 Infra Base Year 4 Staff'!H72,'9.5 Infra Base Year 5 Staff'!H72,'9.6 Infra Base Year 6 Staff'!H72)/6</f>
        <v>0</v>
      </c>
      <c r="I72" s="280">
        <f>SUM('9.1 Infra Base Year 1 Staff'!I72,'9.2 Infra Base Year 2 Staff'!I72,'9.3 Infra Base Year 3 Staff'!I72,'9.4 Infra Base Year 4 Staff'!I72,'9.5 Infra Base Year 5 Staff'!I72,'9.6 Infra Base Year 6 Staff'!I72)/6</f>
        <v>0</v>
      </c>
      <c r="J72" s="280">
        <f>SUM('9.1 Infra Base Year 1 Staff'!J72,'9.2 Infra Base Year 2 Staff'!J72,'9.3 Infra Base Year 3 Staff'!J72,'9.4 Infra Base Year 4 Staff'!J72,'9.5 Infra Base Year 5 Staff'!J72,'9.6 Infra Base Year 6 Staff'!J72)/6</f>
        <v>0</v>
      </c>
      <c r="K72" s="280">
        <f>SUM('9.1 Infra Base Year 1 Staff'!K72,'9.2 Infra Base Year 2 Staff'!K72,'9.3 Infra Base Year 3 Staff'!K72,'9.4 Infra Base Year 4 Staff'!K72,'9.5 Infra Base Year 5 Staff'!K72,'9.6 Infra Base Year 6 Staff'!K72)/6</f>
        <v>0</v>
      </c>
      <c r="L72" s="280">
        <f>SUM('9.1 Infra Base Year 1 Staff'!L72,'9.2 Infra Base Year 2 Staff'!L72,'9.3 Infra Base Year 3 Staff'!L72,'9.4 Infra Base Year 4 Staff'!L72,'9.5 Infra Base Year 5 Staff'!L72,'9.6 Infra Base Year 6 Staff'!L72)/6</f>
        <v>0</v>
      </c>
      <c r="M72" s="280">
        <f>SUM('9.1 Infra Base Year 1 Staff'!M72,'9.2 Infra Base Year 2 Staff'!M72,'9.3 Infra Base Year 3 Staff'!M72,'9.4 Infra Base Year 4 Staff'!M72,'9.5 Infra Base Year 5 Staff'!M72,'9.6 Infra Base Year 6 Staff'!M72)/6</f>
        <v>0</v>
      </c>
      <c r="N72" s="280">
        <f>SUM('9.1 Infra Base Year 1 Staff'!N72,'9.2 Infra Base Year 2 Staff'!N72,'9.3 Infra Base Year 3 Staff'!N72,'9.4 Infra Base Year 4 Staff'!N72,'9.5 Infra Base Year 5 Staff'!N72,'9.6 Infra Base Year 6 Staff'!N72)/6</f>
        <v>0</v>
      </c>
      <c r="O72" s="280">
        <f>SUM('9.1 Infra Base Year 1 Staff'!O72,'9.2 Infra Base Year 2 Staff'!O72,'9.3 Infra Base Year 3 Staff'!O72,'9.4 Infra Base Year 4 Staff'!O72,'9.5 Infra Base Year 5 Staff'!O72,'9.6 Infra Base Year 6 Staff'!O72)/6</f>
        <v>0</v>
      </c>
      <c r="P72" s="280">
        <f>SUM('9.1 Infra Base Year 1 Staff'!P72,'9.2 Infra Base Year 2 Staff'!P72,'9.3 Infra Base Year 3 Staff'!P72,'9.4 Infra Base Year 4 Staff'!P72,'9.5 Infra Base Year 5 Staff'!P72,'9.6 Infra Base Year 6 Staff'!P72)/6</f>
        <v>0</v>
      </c>
      <c r="Q72" s="280">
        <f>SUM('9.1 Infra Base Year 1 Staff'!Q72,'9.2 Infra Base Year 2 Staff'!Q72,'9.3 Infra Base Year 3 Staff'!Q72,'9.4 Infra Base Year 4 Staff'!Q72,'9.5 Infra Base Year 5 Staff'!Q72,'9.6 Infra Base Year 6 Staff'!Q72)/6</f>
        <v>0</v>
      </c>
      <c r="R72" s="280">
        <f t="shared" si="31"/>
        <v>0</v>
      </c>
      <c r="S72" s="319">
        <f t="shared" si="36"/>
        <v>0</v>
      </c>
      <c r="W72" s="147">
        <f>X72/$U$7</f>
        <v>0</v>
      </c>
      <c r="X72" s="147">
        <f>R72/12</f>
        <v>0</v>
      </c>
      <c r="Z72" s="147">
        <f>IF($E72="Y",$R72,0)</f>
        <v>0</v>
      </c>
      <c r="AA72" s="147">
        <f>IF($E72="N",$R72,0)</f>
        <v>0</v>
      </c>
      <c r="AB72" s="727" t="e">
        <f>Z72/(Z72+AA72)</f>
        <v>#DIV/0!</v>
      </c>
    </row>
    <row r="73" spans="1:28" ht="14.25" x14ac:dyDescent="0.3">
      <c r="A73" s="275"/>
      <c r="B73" s="276"/>
      <c r="C73" s="155"/>
      <c r="D73" s="169"/>
      <c r="E73" s="522"/>
      <c r="F73" s="280">
        <f>SUM('9.1 Infra Base Year 1 Staff'!F73,'9.2 Infra Base Year 2 Staff'!F73,'9.3 Infra Base Year 3 Staff'!F73,'9.4 Infra Base Year 4 Staff'!F73,'9.5 Infra Base Year 5 Staff'!F73,'9.6 Infra Base Year 6 Staff'!F73)/6</f>
        <v>0</v>
      </c>
      <c r="G73" s="280">
        <f>SUM('9.1 Infra Base Year 1 Staff'!G73,'9.2 Infra Base Year 2 Staff'!G73,'9.3 Infra Base Year 3 Staff'!G73,'9.4 Infra Base Year 4 Staff'!G73,'9.5 Infra Base Year 5 Staff'!G73,'9.6 Infra Base Year 6 Staff'!G73)/6</f>
        <v>0</v>
      </c>
      <c r="H73" s="280">
        <f>SUM('9.1 Infra Base Year 1 Staff'!H73,'9.2 Infra Base Year 2 Staff'!H73,'9.3 Infra Base Year 3 Staff'!H73,'9.4 Infra Base Year 4 Staff'!H73,'9.5 Infra Base Year 5 Staff'!H73,'9.6 Infra Base Year 6 Staff'!H73)/6</f>
        <v>0</v>
      </c>
      <c r="I73" s="280">
        <f>SUM('9.1 Infra Base Year 1 Staff'!I73,'9.2 Infra Base Year 2 Staff'!I73,'9.3 Infra Base Year 3 Staff'!I73,'9.4 Infra Base Year 4 Staff'!I73,'9.5 Infra Base Year 5 Staff'!I73,'9.6 Infra Base Year 6 Staff'!I73)/6</f>
        <v>0</v>
      </c>
      <c r="J73" s="280">
        <f>SUM('9.1 Infra Base Year 1 Staff'!J73,'9.2 Infra Base Year 2 Staff'!J73,'9.3 Infra Base Year 3 Staff'!J73,'9.4 Infra Base Year 4 Staff'!J73,'9.5 Infra Base Year 5 Staff'!J73,'9.6 Infra Base Year 6 Staff'!J73)/6</f>
        <v>0</v>
      </c>
      <c r="K73" s="280">
        <f>SUM('9.1 Infra Base Year 1 Staff'!K73,'9.2 Infra Base Year 2 Staff'!K73,'9.3 Infra Base Year 3 Staff'!K73,'9.4 Infra Base Year 4 Staff'!K73,'9.5 Infra Base Year 5 Staff'!K73,'9.6 Infra Base Year 6 Staff'!K73)/6</f>
        <v>0</v>
      </c>
      <c r="L73" s="280">
        <f>SUM('9.1 Infra Base Year 1 Staff'!L73,'9.2 Infra Base Year 2 Staff'!L73,'9.3 Infra Base Year 3 Staff'!L73,'9.4 Infra Base Year 4 Staff'!L73,'9.5 Infra Base Year 5 Staff'!L73,'9.6 Infra Base Year 6 Staff'!L73)/6</f>
        <v>0</v>
      </c>
      <c r="M73" s="280">
        <f>SUM('9.1 Infra Base Year 1 Staff'!M73,'9.2 Infra Base Year 2 Staff'!M73,'9.3 Infra Base Year 3 Staff'!M73,'9.4 Infra Base Year 4 Staff'!M73,'9.5 Infra Base Year 5 Staff'!M73,'9.6 Infra Base Year 6 Staff'!M73)/6</f>
        <v>0</v>
      </c>
      <c r="N73" s="280">
        <f>SUM('9.1 Infra Base Year 1 Staff'!N73,'9.2 Infra Base Year 2 Staff'!N73,'9.3 Infra Base Year 3 Staff'!N73,'9.4 Infra Base Year 4 Staff'!N73,'9.5 Infra Base Year 5 Staff'!N73,'9.6 Infra Base Year 6 Staff'!N73)/6</f>
        <v>0</v>
      </c>
      <c r="O73" s="280">
        <f>SUM('9.1 Infra Base Year 1 Staff'!O73,'9.2 Infra Base Year 2 Staff'!O73,'9.3 Infra Base Year 3 Staff'!O73,'9.4 Infra Base Year 4 Staff'!O73,'9.5 Infra Base Year 5 Staff'!O73,'9.6 Infra Base Year 6 Staff'!O73)/6</f>
        <v>0</v>
      </c>
      <c r="P73" s="280">
        <f>SUM('9.1 Infra Base Year 1 Staff'!P73,'9.2 Infra Base Year 2 Staff'!P73,'9.3 Infra Base Year 3 Staff'!P73,'9.4 Infra Base Year 4 Staff'!P73,'9.5 Infra Base Year 5 Staff'!P73,'9.6 Infra Base Year 6 Staff'!P73)/6</f>
        <v>0</v>
      </c>
      <c r="Q73" s="280">
        <f>SUM('9.1 Infra Base Year 1 Staff'!Q73,'9.2 Infra Base Year 2 Staff'!Q73,'9.3 Infra Base Year 3 Staff'!Q73,'9.4 Infra Base Year 4 Staff'!Q73,'9.5 Infra Base Year 5 Staff'!Q73,'9.6 Infra Base Year 6 Staff'!Q73)/6</f>
        <v>0</v>
      </c>
      <c r="R73" s="280">
        <f t="shared" si="31"/>
        <v>0</v>
      </c>
      <c r="S73" s="319">
        <f>D73*R73</f>
        <v>0</v>
      </c>
      <c r="W73" s="147">
        <f>X73/$U$7</f>
        <v>0</v>
      </c>
      <c r="X73" s="147">
        <f>R73/12</f>
        <v>0</v>
      </c>
      <c r="Z73" s="147">
        <f t="shared" ref="Z73:Z76" si="41">IF($E73="Y",$R73,0)</f>
        <v>0</v>
      </c>
      <c r="AA73" s="147">
        <f t="shared" ref="AA73:AA76" si="42">IF($E73="N",$R73,0)</f>
        <v>0</v>
      </c>
      <c r="AB73" s="727" t="e">
        <f t="shared" ref="AB73:AB76" si="43">Z73/(Z73+AA73)</f>
        <v>#DIV/0!</v>
      </c>
    </row>
    <row r="74" spans="1:28" ht="14.25" x14ac:dyDescent="0.3">
      <c r="A74" s="275"/>
      <c r="B74" s="276"/>
      <c r="C74" s="155"/>
      <c r="D74" s="169"/>
      <c r="E74" s="522"/>
      <c r="F74" s="280">
        <f>SUM('9.1 Infra Base Year 1 Staff'!F74,'9.2 Infra Base Year 2 Staff'!F74,'9.3 Infra Base Year 3 Staff'!F74,'9.4 Infra Base Year 4 Staff'!F74,'9.5 Infra Base Year 5 Staff'!F74,'9.6 Infra Base Year 6 Staff'!F74)/6</f>
        <v>0</v>
      </c>
      <c r="G74" s="280">
        <f>SUM('9.1 Infra Base Year 1 Staff'!G74,'9.2 Infra Base Year 2 Staff'!G74,'9.3 Infra Base Year 3 Staff'!G74,'9.4 Infra Base Year 4 Staff'!G74,'9.5 Infra Base Year 5 Staff'!G74,'9.6 Infra Base Year 6 Staff'!G74)/6</f>
        <v>0</v>
      </c>
      <c r="H74" s="280">
        <f>SUM('9.1 Infra Base Year 1 Staff'!H74,'9.2 Infra Base Year 2 Staff'!H74,'9.3 Infra Base Year 3 Staff'!H74,'9.4 Infra Base Year 4 Staff'!H74,'9.5 Infra Base Year 5 Staff'!H74,'9.6 Infra Base Year 6 Staff'!H74)/6</f>
        <v>0</v>
      </c>
      <c r="I74" s="280">
        <f>SUM('9.1 Infra Base Year 1 Staff'!I74,'9.2 Infra Base Year 2 Staff'!I74,'9.3 Infra Base Year 3 Staff'!I74,'9.4 Infra Base Year 4 Staff'!I74,'9.5 Infra Base Year 5 Staff'!I74,'9.6 Infra Base Year 6 Staff'!I74)/6</f>
        <v>0</v>
      </c>
      <c r="J74" s="280">
        <f>SUM('9.1 Infra Base Year 1 Staff'!J74,'9.2 Infra Base Year 2 Staff'!J74,'9.3 Infra Base Year 3 Staff'!J74,'9.4 Infra Base Year 4 Staff'!J74,'9.5 Infra Base Year 5 Staff'!J74,'9.6 Infra Base Year 6 Staff'!J74)/6</f>
        <v>0</v>
      </c>
      <c r="K74" s="280">
        <f>SUM('9.1 Infra Base Year 1 Staff'!K74,'9.2 Infra Base Year 2 Staff'!K74,'9.3 Infra Base Year 3 Staff'!K74,'9.4 Infra Base Year 4 Staff'!K74,'9.5 Infra Base Year 5 Staff'!K74,'9.6 Infra Base Year 6 Staff'!K74)/6</f>
        <v>0</v>
      </c>
      <c r="L74" s="280">
        <f>SUM('9.1 Infra Base Year 1 Staff'!L74,'9.2 Infra Base Year 2 Staff'!L74,'9.3 Infra Base Year 3 Staff'!L74,'9.4 Infra Base Year 4 Staff'!L74,'9.5 Infra Base Year 5 Staff'!L74,'9.6 Infra Base Year 6 Staff'!L74)/6</f>
        <v>0</v>
      </c>
      <c r="M74" s="280">
        <f>SUM('9.1 Infra Base Year 1 Staff'!M74,'9.2 Infra Base Year 2 Staff'!M74,'9.3 Infra Base Year 3 Staff'!M74,'9.4 Infra Base Year 4 Staff'!M74,'9.5 Infra Base Year 5 Staff'!M74,'9.6 Infra Base Year 6 Staff'!M74)/6</f>
        <v>0</v>
      </c>
      <c r="N74" s="280">
        <f>SUM('9.1 Infra Base Year 1 Staff'!N74,'9.2 Infra Base Year 2 Staff'!N74,'9.3 Infra Base Year 3 Staff'!N74,'9.4 Infra Base Year 4 Staff'!N74,'9.5 Infra Base Year 5 Staff'!N74,'9.6 Infra Base Year 6 Staff'!N74)/6</f>
        <v>0</v>
      </c>
      <c r="O74" s="280">
        <f>SUM('9.1 Infra Base Year 1 Staff'!O74,'9.2 Infra Base Year 2 Staff'!O74,'9.3 Infra Base Year 3 Staff'!O74,'9.4 Infra Base Year 4 Staff'!O74,'9.5 Infra Base Year 5 Staff'!O74,'9.6 Infra Base Year 6 Staff'!O74)/6</f>
        <v>0</v>
      </c>
      <c r="P74" s="280">
        <f>SUM('9.1 Infra Base Year 1 Staff'!P74,'9.2 Infra Base Year 2 Staff'!P74,'9.3 Infra Base Year 3 Staff'!P74,'9.4 Infra Base Year 4 Staff'!P74,'9.5 Infra Base Year 5 Staff'!P74,'9.6 Infra Base Year 6 Staff'!P74)/6</f>
        <v>0</v>
      </c>
      <c r="Q74" s="280">
        <f>SUM('9.1 Infra Base Year 1 Staff'!Q74,'9.2 Infra Base Year 2 Staff'!Q74,'9.3 Infra Base Year 3 Staff'!Q74,'9.4 Infra Base Year 4 Staff'!Q74,'9.5 Infra Base Year 5 Staff'!Q74,'9.6 Infra Base Year 6 Staff'!Q74)/6</f>
        <v>0</v>
      </c>
      <c r="R74" s="280">
        <f>SUM(F74:Q74)</f>
        <v>0</v>
      </c>
      <c r="S74" s="319">
        <f t="shared" si="36"/>
        <v>0</v>
      </c>
      <c r="W74" s="147">
        <f>X74/$U$7</f>
        <v>0</v>
      </c>
      <c r="X74" s="147">
        <f>R74/12</f>
        <v>0</v>
      </c>
      <c r="Z74" s="147">
        <f t="shared" si="41"/>
        <v>0</v>
      </c>
      <c r="AA74" s="147">
        <f t="shared" si="42"/>
        <v>0</v>
      </c>
      <c r="AB74" s="727" t="e">
        <f t="shared" si="43"/>
        <v>#DIV/0!</v>
      </c>
    </row>
    <row r="75" spans="1:28" ht="14.25" x14ac:dyDescent="0.3">
      <c r="A75" s="275"/>
      <c r="B75" s="276"/>
      <c r="C75" s="155"/>
      <c r="D75" s="169"/>
      <c r="E75" s="522"/>
      <c r="F75" s="280">
        <f>SUM('9.1 Infra Base Year 1 Staff'!F75,'9.2 Infra Base Year 2 Staff'!F75,'9.3 Infra Base Year 3 Staff'!F75,'9.4 Infra Base Year 4 Staff'!F75,'9.5 Infra Base Year 5 Staff'!F75,'9.6 Infra Base Year 6 Staff'!F75)/6</f>
        <v>0</v>
      </c>
      <c r="G75" s="280">
        <f>SUM('9.1 Infra Base Year 1 Staff'!G75,'9.2 Infra Base Year 2 Staff'!G75,'9.3 Infra Base Year 3 Staff'!G75,'9.4 Infra Base Year 4 Staff'!G75,'9.5 Infra Base Year 5 Staff'!G75,'9.6 Infra Base Year 6 Staff'!G75)/6</f>
        <v>0</v>
      </c>
      <c r="H75" s="280">
        <f>SUM('9.1 Infra Base Year 1 Staff'!H75,'9.2 Infra Base Year 2 Staff'!H75,'9.3 Infra Base Year 3 Staff'!H75,'9.4 Infra Base Year 4 Staff'!H75,'9.5 Infra Base Year 5 Staff'!H75,'9.6 Infra Base Year 6 Staff'!H75)/6</f>
        <v>0</v>
      </c>
      <c r="I75" s="280">
        <f>SUM('9.1 Infra Base Year 1 Staff'!I75,'9.2 Infra Base Year 2 Staff'!I75,'9.3 Infra Base Year 3 Staff'!I75,'9.4 Infra Base Year 4 Staff'!I75,'9.5 Infra Base Year 5 Staff'!I75,'9.6 Infra Base Year 6 Staff'!I75)/6</f>
        <v>0</v>
      </c>
      <c r="J75" s="280">
        <f>SUM('9.1 Infra Base Year 1 Staff'!J75,'9.2 Infra Base Year 2 Staff'!J75,'9.3 Infra Base Year 3 Staff'!J75,'9.4 Infra Base Year 4 Staff'!J75,'9.5 Infra Base Year 5 Staff'!J75,'9.6 Infra Base Year 6 Staff'!J75)/6</f>
        <v>0</v>
      </c>
      <c r="K75" s="280">
        <f>SUM('9.1 Infra Base Year 1 Staff'!K75,'9.2 Infra Base Year 2 Staff'!K75,'9.3 Infra Base Year 3 Staff'!K75,'9.4 Infra Base Year 4 Staff'!K75,'9.5 Infra Base Year 5 Staff'!K75,'9.6 Infra Base Year 6 Staff'!K75)/6</f>
        <v>0</v>
      </c>
      <c r="L75" s="280">
        <f>SUM('9.1 Infra Base Year 1 Staff'!L75,'9.2 Infra Base Year 2 Staff'!L75,'9.3 Infra Base Year 3 Staff'!L75,'9.4 Infra Base Year 4 Staff'!L75,'9.5 Infra Base Year 5 Staff'!L75,'9.6 Infra Base Year 6 Staff'!L75)/6</f>
        <v>0</v>
      </c>
      <c r="M75" s="280">
        <f>SUM('9.1 Infra Base Year 1 Staff'!M75,'9.2 Infra Base Year 2 Staff'!M75,'9.3 Infra Base Year 3 Staff'!M75,'9.4 Infra Base Year 4 Staff'!M75,'9.5 Infra Base Year 5 Staff'!M75,'9.6 Infra Base Year 6 Staff'!M75)/6</f>
        <v>0</v>
      </c>
      <c r="N75" s="280">
        <f>SUM('9.1 Infra Base Year 1 Staff'!N75,'9.2 Infra Base Year 2 Staff'!N75,'9.3 Infra Base Year 3 Staff'!N75,'9.4 Infra Base Year 4 Staff'!N75,'9.5 Infra Base Year 5 Staff'!N75,'9.6 Infra Base Year 6 Staff'!N75)/6</f>
        <v>0</v>
      </c>
      <c r="O75" s="280">
        <f>SUM('9.1 Infra Base Year 1 Staff'!O75,'9.2 Infra Base Year 2 Staff'!O75,'9.3 Infra Base Year 3 Staff'!O75,'9.4 Infra Base Year 4 Staff'!O75,'9.5 Infra Base Year 5 Staff'!O75,'9.6 Infra Base Year 6 Staff'!O75)/6</f>
        <v>0</v>
      </c>
      <c r="P75" s="280">
        <f>SUM('9.1 Infra Base Year 1 Staff'!P75,'9.2 Infra Base Year 2 Staff'!P75,'9.3 Infra Base Year 3 Staff'!P75,'9.4 Infra Base Year 4 Staff'!P75,'9.5 Infra Base Year 5 Staff'!P75,'9.6 Infra Base Year 6 Staff'!P75)/6</f>
        <v>0</v>
      </c>
      <c r="Q75" s="280">
        <f>SUM('9.1 Infra Base Year 1 Staff'!Q75,'9.2 Infra Base Year 2 Staff'!Q75,'9.3 Infra Base Year 3 Staff'!Q75,'9.4 Infra Base Year 4 Staff'!Q75,'9.5 Infra Base Year 5 Staff'!Q75,'9.6 Infra Base Year 6 Staff'!Q75)/6</f>
        <v>0</v>
      </c>
      <c r="R75" s="280">
        <f t="shared" si="31"/>
        <v>0</v>
      </c>
      <c r="S75" s="319">
        <f>D75*R75</f>
        <v>0</v>
      </c>
      <c r="W75" s="147">
        <f>X75/$U$7</f>
        <v>0</v>
      </c>
      <c r="X75" s="147">
        <f>R75/12</f>
        <v>0</v>
      </c>
      <c r="Z75" s="147">
        <f t="shared" si="41"/>
        <v>0</v>
      </c>
      <c r="AA75" s="147">
        <f t="shared" si="42"/>
        <v>0</v>
      </c>
      <c r="AB75" s="727" t="e">
        <f t="shared" si="43"/>
        <v>#DIV/0!</v>
      </c>
    </row>
    <row r="76" spans="1:28" ht="14.25" x14ac:dyDescent="0.3">
      <c r="A76" s="275"/>
      <c r="B76" s="276"/>
      <c r="C76" s="155"/>
      <c r="D76" s="169"/>
      <c r="E76" s="522"/>
      <c r="F76" s="280">
        <f>SUM('9.1 Infra Base Year 1 Staff'!F76,'9.2 Infra Base Year 2 Staff'!F76,'9.3 Infra Base Year 3 Staff'!F76,'9.4 Infra Base Year 4 Staff'!F76,'9.5 Infra Base Year 5 Staff'!F76,'9.6 Infra Base Year 6 Staff'!F76)/6</f>
        <v>0</v>
      </c>
      <c r="G76" s="280">
        <f>SUM('9.1 Infra Base Year 1 Staff'!G76,'9.2 Infra Base Year 2 Staff'!G76,'9.3 Infra Base Year 3 Staff'!G76,'9.4 Infra Base Year 4 Staff'!G76,'9.5 Infra Base Year 5 Staff'!G76,'9.6 Infra Base Year 6 Staff'!G76)/6</f>
        <v>0</v>
      </c>
      <c r="H76" s="280">
        <f>SUM('9.1 Infra Base Year 1 Staff'!H76,'9.2 Infra Base Year 2 Staff'!H76,'9.3 Infra Base Year 3 Staff'!H76,'9.4 Infra Base Year 4 Staff'!H76,'9.5 Infra Base Year 5 Staff'!H76,'9.6 Infra Base Year 6 Staff'!H76)/6</f>
        <v>0</v>
      </c>
      <c r="I76" s="280">
        <f>SUM('9.1 Infra Base Year 1 Staff'!I76,'9.2 Infra Base Year 2 Staff'!I76,'9.3 Infra Base Year 3 Staff'!I76,'9.4 Infra Base Year 4 Staff'!I76,'9.5 Infra Base Year 5 Staff'!I76,'9.6 Infra Base Year 6 Staff'!I76)/6</f>
        <v>0</v>
      </c>
      <c r="J76" s="280">
        <f>SUM('9.1 Infra Base Year 1 Staff'!J76,'9.2 Infra Base Year 2 Staff'!J76,'9.3 Infra Base Year 3 Staff'!J76,'9.4 Infra Base Year 4 Staff'!J76,'9.5 Infra Base Year 5 Staff'!J76,'9.6 Infra Base Year 6 Staff'!J76)/6</f>
        <v>0</v>
      </c>
      <c r="K76" s="280">
        <f>SUM('9.1 Infra Base Year 1 Staff'!K76,'9.2 Infra Base Year 2 Staff'!K76,'9.3 Infra Base Year 3 Staff'!K76,'9.4 Infra Base Year 4 Staff'!K76,'9.5 Infra Base Year 5 Staff'!K76,'9.6 Infra Base Year 6 Staff'!K76)/6</f>
        <v>0</v>
      </c>
      <c r="L76" s="280">
        <f>SUM('9.1 Infra Base Year 1 Staff'!L76,'9.2 Infra Base Year 2 Staff'!L76,'9.3 Infra Base Year 3 Staff'!L76,'9.4 Infra Base Year 4 Staff'!L76,'9.5 Infra Base Year 5 Staff'!L76,'9.6 Infra Base Year 6 Staff'!L76)/6</f>
        <v>0</v>
      </c>
      <c r="M76" s="280">
        <f>SUM('9.1 Infra Base Year 1 Staff'!M76,'9.2 Infra Base Year 2 Staff'!M76,'9.3 Infra Base Year 3 Staff'!M76,'9.4 Infra Base Year 4 Staff'!M76,'9.5 Infra Base Year 5 Staff'!M76,'9.6 Infra Base Year 6 Staff'!M76)/6</f>
        <v>0</v>
      </c>
      <c r="N76" s="280">
        <f>SUM('9.1 Infra Base Year 1 Staff'!N76,'9.2 Infra Base Year 2 Staff'!N76,'9.3 Infra Base Year 3 Staff'!N76,'9.4 Infra Base Year 4 Staff'!N76,'9.5 Infra Base Year 5 Staff'!N76,'9.6 Infra Base Year 6 Staff'!N76)/6</f>
        <v>0</v>
      </c>
      <c r="O76" s="280">
        <f>SUM('9.1 Infra Base Year 1 Staff'!O76,'9.2 Infra Base Year 2 Staff'!O76,'9.3 Infra Base Year 3 Staff'!O76,'9.4 Infra Base Year 4 Staff'!O76,'9.5 Infra Base Year 5 Staff'!O76,'9.6 Infra Base Year 6 Staff'!O76)/6</f>
        <v>0</v>
      </c>
      <c r="P76" s="280">
        <f>SUM('9.1 Infra Base Year 1 Staff'!P76,'9.2 Infra Base Year 2 Staff'!P76,'9.3 Infra Base Year 3 Staff'!P76,'9.4 Infra Base Year 4 Staff'!P76,'9.5 Infra Base Year 5 Staff'!P76,'9.6 Infra Base Year 6 Staff'!P76)/6</f>
        <v>0</v>
      </c>
      <c r="Q76" s="280">
        <f>SUM('9.1 Infra Base Year 1 Staff'!Q76,'9.2 Infra Base Year 2 Staff'!Q76,'9.3 Infra Base Year 3 Staff'!Q76,'9.4 Infra Base Year 4 Staff'!Q76,'9.5 Infra Base Year 5 Staff'!Q76,'9.6 Infra Base Year 6 Staff'!Q76)/6</f>
        <v>0</v>
      </c>
      <c r="R76" s="280">
        <f t="shared" si="31"/>
        <v>0</v>
      </c>
      <c r="S76" s="319">
        <f>D76*R76</f>
        <v>0</v>
      </c>
      <c r="W76" s="147">
        <f>X76/$U$7</f>
        <v>0</v>
      </c>
      <c r="X76" s="147">
        <f>R76/12</f>
        <v>0</v>
      </c>
      <c r="Z76" s="147">
        <f t="shared" si="41"/>
        <v>0</v>
      </c>
      <c r="AA76" s="147">
        <f t="shared" si="42"/>
        <v>0</v>
      </c>
      <c r="AB76" s="727" t="e">
        <f t="shared" si="43"/>
        <v>#DIV/0!</v>
      </c>
    </row>
    <row r="77" spans="1:28" s="125" customFormat="1" ht="15" thickBot="1" x14ac:dyDescent="0.35">
      <c r="A77" s="224"/>
      <c r="B77" s="225" t="s">
        <v>161</v>
      </c>
      <c r="C77" s="226"/>
      <c r="D77" s="228"/>
      <c r="E77" s="523"/>
      <c r="F77" s="229">
        <f>SUM(F72:F76)</f>
        <v>0</v>
      </c>
      <c r="G77" s="229">
        <f t="shared" ref="G77:R77" si="44">SUM(G72:G76)</f>
        <v>0</v>
      </c>
      <c r="H77" s="229">
        <f t="shared" si="44"/>
        <v>0</v>
      </c>
      <c r="I77" s="229">
        <f t="shared" si="44"/>
        <v>0</v>
      </c>
      <c r="J77" s="229">
        <f t="shared" si="44"/>
        <v>0</v>
      </c>
      <c r="K77" s="229">
        <f t="shared" si="44"/>
        <v>0</v>
      </c>
      <c r="L77" s="229">
        <f t="shared" si="44"/>
        <v>0</v>
      </c>
      <c r="M77" s="229">
        <f t="shared" si="44"/>
        <v>0</v>
      </c>
      <c r="N77" s="229">
        <f t="shared" si="44"/>
        <v>0</v>
      </c>
      <c r="O77" s="229">
        <f t="shared" si="44"/>
        <v>0</v>
      </c>
      <c r="P77" s="229">
        <f t="shared" si="44"/>
        <v>0</v>
      </c>
      <c r="Q77" s="229">
        <f t="shared" si="44"/>
        <v>0</v>
      </c>
      <c r="R77" s="229">
        <f t="shared" si="44"/>
        <v>0</v>
      </c>
      <c r="S77" s="320">
        <f>SUM(S72:S76)</f>
        <v>0</v>
      </c>
      <c r="W77" s="231">
        <f>SUM(W72:W76)</f>
        <v>0</v>
      </c>
      <c r="X77" s="231">
        <f>SUM(X72:X76)</f>
        <v>0</v>
      </c>
      <c r="Z77" s="227">
        <f>SUM(Z72:Z76)</f>
        <v>0</v>
      </c>
      <c r="AA77" s="227">
        <f>SUM(AA72:AA76)</f>
        <v>0</v>
      </c>
      <c r="AB77" s="728" t="e">
        <f>Z77/(Z77+AA77)</f>
        <v>#DIV/0!</v>
      </c>
    </row>
    <row r="78" spans="1:28" s="125" customFormat="1" ht="14.25" x14ac:dyDescent="0.3">
      <c r="A78" s="144"/>
      <c r="B78" s="145"/>
      <c r="C78" s="155"/>
      <c r="D78" s="169"/>
      <c r="E78" s="522"/>
      <c r="F78" s="454"/>
      <c r="G78" s="454"/>
      <c r="H78" s="454"/>
      <c r="I78" s="454"/>
      <c r="J78" s="454"/>
      <c r="K78" s="149"/>
      <c r="L78" s="149"/>
      <c r="M78" s="149"/>
      <c r="N78" s="149"/>
      <c r="O78" s="149"/>
      <c r="P78" s="149"/>
      <c r="Q78" s="149"/>
      <c r="R78" s="149"/>
      <c r="S78" s="326"/>
      <c r="W78" s="147"/>
      <c r="X78" s="147"/>
      <c r="Z78" s="147"/>
      <c r="AA78" s="147"/>
      <c r="AB78" s="727"/>
    </row>
    <row r="79" spans="1:28" s="125" customFormat="1" ht="14.25" thickBot="1" x14ac:dyDescent="0.3">
      <c r="A79" s="253"/>
      <c r="B79" s="254" t="s">
        <v>155</v>
      </c>
      <c r="C79" s="255"/>
      <c r="D79" s="256"/>
      <c r="E79" s="527"/>
      <c r="F79" s="256">
        <f>SUM(F56,F63,F70,F77)</f>
        <v>0</v>
      </c>
      <c r="G79" s="256">
        <f t="shared" ref="G79:S79" si="45">SUM(G56,G63,G70,G77)</f>
        <v>0</v>
      </c>
      <c r="H79" s="256">
        <f t="shared" si="45"/>
        <v>0</v>
      </c>
      <c r="I79" s="256">
        <f t="shared" si="45"/>
        <v>0</v>
      </c>
      <c r="J79" s="256">
        <f t="shared" si="45"/>
        <v>0</v>
      </c>
      <c r="K79" s="256">
        <f t="shared" si="45"/>
        <v>0</v>
      </c>
      <c r="L79" s="256">
        <f t="shared" si="45"/>
        <v>0</v>
      </c>
      <c r="M79" s="256">
        <f t="shared" si="45"/>
        <v>0</v>
      </c>
      <c r="N79" s="256">
        <f t="shared" si="45"/>
        <v>0</v>
      </c>
      <c r="O79" s="256">
        <f t="shared" si="45"/>
        <v>0</v>
      </c>
      <c r="P79" s="256">
        <f t="shared" si="45"/>
        <v>0</v>
      </c>
      <c r="Q79" s="256">
        <f t="shared" si="45"/>
        <v>0</v>
      </c>
      <c r="R79" s="256">
        <f t="shared" si="45"/>
        <v>0</v>
      </c>
      <c r="S79" s="323">
        <f t="shared" si="45"/>
        <v>0</v>
      </c>
      <c r="W79" s="256">
        <f>SUM(W56,W63,W70,W77)</f>
        <v>0</v>
      </c>
      <c r="X79" s="256">
        <f>SUM(X56,X63,X70,X77)</f>
        <v>0</v>
      </c>
      <c r="Z79" s="256">
        <f>SUM(Z56,Z63,Z70,Z77)</f>
        <v>0</v>
      </c>
      <c r="AA79" s="256">
        <f>SUM(AA56,AA63,AA70,AA77)</f>
        <v>0</v>
      </c>
      <c r="AB79" s="729" t="e">
        <f>Z79/(Z79+AA79)</f>
        <v>#DIV/0!</v>
      </c>
    </row>
    <row r="80" spans="1:28" ht="9.9499999999999993" customHeight="1" x14ac:dyDescent="0.3">
      <c r="A80" s="157"/>
      <c r="B80" s="145"/>
      <c r="C80" s="146"/>
      <c r="D80" s="455"/>
      <c r="E80" s="563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456"/>
      <c r="W80" s="146"/>
      <c r="X80" s="146"/>
      <c r="Z80" s="146"/>
      <c r="AA80" s="146"/>
      <c r="AB80" s="727"/>
    </row>
    <row r="81" spans="1:28" s="124" customFormat="1" ht="13.5" customHeight="1" x14ac:dyDescent="0.25">
      <c r="A81" s="233">
        <v>4</v>
      </c>
      <c r="B81" s="242" t="s">
        <v>162</v>
      </c>
      <c r="C81" s="235"/>
      <c r="D81" s="235"/>
      <c r="E81" s="521"/>
      <c r="F81" s="450"/>
      <c r="G81" s="450"/>
      <c r="H81" s="450"/>
      <c r="I81" s="450"/>
      <c r="J81" s="450"/>
      <c r="K81" s="240"/>
      <c r="L81" s="240"/>
      <c r="M81" s="240"/>
      <c r="N81" s="240"/>
      <c r="O81" s="240"/>
      <c r="P81" s="240"/>
      <c r="Q81" s="240"/>
      <c r="R81" s="236"/>
      <c r="S81" s="318"/>
      <c r="W81" s="235"/>
      <c r="X81" s="235"/>
      <c r="Z81" s="235"/>
      <c r="AA81" s="235"/>
      <c r="AB81" s="726"/>
    </row>
    <row r="82" spans="1:28" ht="13.5" customHeight="1" x14ac:dyDescent="0.3">
      <c r="A82" s="275">
        <v>4.0999999999999996</v>
      </c>
      <c r="B82" s="276" t="s">
        <v>163</v>
      </c>
      <c r="C82" s="146"/>
      <c r="D82" s="169"/>
      <c r="E82" s="522"/>
      <c r="F82" s="280">
        <f>SUM('9.1 Infra Base Year 1 Staff'!F82,'9.2 Infra Base Year 2 Staff'!F82,'9.3 Infra Base Year 3 Staff'!F82,'9.4 Infra Base Year 4 Staff'!F82,'9.5 Infra Base Year 5 Staff'!F82,'9.6 Infra Base Year 6 Staff'!F82)/6</f>
        <v>0</v>
      </c>
      <c r="G82" s="280">
        <f>SUM('9.1 Infra Base Year 1 Staff'!G82,'9.2 Infra Base Year 2 Staff'!G82,'9.3 Infra Base Year 3 Staff'!G82,'9.4 Infra Base Year 4 Staff'!G82,'9.5 Infra Base Year 5 Staff'!G82,'9.6 Infra Base Year 6 Staff'!G82)/6</f>
        <v>0</v>
      </c>
      <c r="H82" s="280">
        <f>SUM('9.1 Infra Base Year 1 Staff'!H82,'9.2 Infra Base Year 2 Staff'!H82,'9.3 Infra Base Year 3 Staff'!H82,'9.4 Infra Base Year 4 Staff'!H82,'9.5 Infra Base Year 5 Staff'!H82,'9.6 Infra Base Year 6 Staff'!H82)/6</f>
        <v>0</v>
      </c>
      <c r="I82" s="280">
        <f>SUM('9.1 Infra Base Year 1 Staff'!I82,'9.2 Infra Base Year 2 Staff'!I82,'9.3 Infra Base Year 3 Staff'!I82,'9.4 Infra Base Year 4 Staff'!I82,'9.5 Infra Base Year 5 Staff'!I82,'9.6 Infra Base Year 6 Staff'!I82)/6</f>
        <v>0</v>
      </c>
      <c r="J82" s="280">
        <f>SUM('9.1 Infra Base Year 1 Staff'!J82,'9.2 Infra Base Year 2 Staff'!J82,'9.3 Infra Base Year 3 Staff'!J82,'9.4 Infra Base Year 4 Staff'!J82,'9.5 Infra Base Year 5 Staff'!J82,'9.6 Infra Base Year 6 Staff'!J82)/6</f>
        <v>0</v>
      </c>
      <c r="K82" s="280">
        <f>SUM('9.1 Infra Base Year 1 Staff'!K82,'9.2 Infra Base Year 2 Staff'!K82,'9.3 Infra Base Year 3 Staff'!K82,'9.4 Infra Base Year 4 Staff'!K82,'9.5 Infra Base Year 5 Staff'!K82,'9.6 Infra Base Year 6 Staff'!K82)/6</f>
        <v>0</v>
      </c>
      <c r="L82" s="280">
        <f>SUM('9.1 Infra Base Year 1 Staff'!L82,'9.2 Infra Base Year 2 Staff'!L82,'9.3 Infra Base Year 3 Staff'!L82,'9.4 Infra Base Year 4 Staff'!L82,'9.5 Infra Base Year 5 Staff'!L82,'9.6 Infra Base Year 6 Staff'!L82)/6</f>
        <v>0</v>
      </c>
      <c r="M82" s="280">
        <f>SUM('9.1 Infra Base Year 1 Staff'!M82,'9.2 Infra Base Year 2 Staff'!M82,'9.3 Infra Base Year 3 Staff'!M82,'9.4 Infra Base Year 4 Staff'!M82,'9.5 Infra Base Year 5 Staff'!M82,'9.6 Infra Base Year 6 Staff'!M82)/6</f>
        <v>0</v>
      </c>
      <c r="N82" s="280">
        <f>SUM('9.1 Infra Base Year 1 Staff'!N82,'9.2 Infra Base Year 2 Staff'!N82,'9.3 Infra Base Year 3 Staff'!N82,'9.4 Infra Base Year 4 Staff'!N82,'9.5 Infra Base Year 5 Staff'!N82,'9.6 Infra Base Year 6 Staff'!N82)/6</f>
        <v>0</v>
      </c>
      <c r="O82" s="280">
        <f>SUM('9.1 Infra Base Year 1 Staff'!O82,'9.2 Infra Base Year 2 Staff'!O82,'9.3 Infra Base Year 3 Staff'!O82,'9.4 Infra Base Year 4 Staff'!O82,'9.5 Infra Base Year 5 Staff'!O82,'9.6 Infra Base Year 6 Staff'!O82)/6</f>
        <v>0</v>
      </c>
      <c r="P82" s="280">
        <f>SUM('9.1 Infra Base Year 1 Staff'!P82,'9.2 Infra Base Year 2 Staff'!P82,'9.3 Infra Base Year 3 Staff'!P82,'9.4 Infra Base Year 4 Staff'!P82,'9.5 Infra Base Year 5 Staff'!P82,'9.6 Infra Base Year 6 Staff'!P82)/6</f>
        <v>0</v>
      </c>
      <c r="Q82" s="280">
        <f>SUM('9.1 Infra Base Year 1 Staff'!Q82,'9.2 Infra Base Year 2 Staff'!Q82,'9.3 Infra Base Year 3 Staff'!Q82,'9.4 Infra Base Year 4 Staff'!Q82,'9.5 Infra Base Year 5 Staff'!Q82,'9.6 Infra Base Year 6 Staff'!Q82)/6</f>
        <v>0</v>
      </c>
      <c r="R82" s="280">
        <f>SUM(F82:Q82)</f>
        <v>0</v>
      </c>
      <c r="S82" s="319">
        <f>D82*R82</f>
        <v>0</v>
      </c>
      <c r="W82" s="147">
        <f>X82/$U$7</f>
        <v>0</v>
      </c>
      <c r="X82" s="147">
        <f>R82/12</f>
        <v>0</v>
      </c>
      <c r="Z82" s="147">
        <f>IF($E82="Y",$R82,0)</f>
        <v>0</v>
      </c>
      <c r="AA82" s="147">
        <f>IF($E82="N",$R82,0)</f>
        <v>0</v>
      </c>
      <c r="AB82" s="727" t="e">
        <f>Z82/(Z82+AA82)</f>
        <v>#DIV/0!</v>
      </c>
    </row>
    <row r="83" spans="1:28" ht="14.25" x14ac:dyDescent="0.3">
      <c r="A83" s="275"/>
      <c r="B83" s="276"/>
      <c r="C83" s="146"/>
      <c r="D83" s="169"/>
      <c r="E83" s="522"/>
      <c r="F83" s="280">
        <f>SUM('9.1 Infra Base Year 1 Staff'!F83,'9.2 Infra Base Year 2 Staff'!F83,'9.3 Infra Base Year 3 Staff'!F83,'9.4 Infra Base Year 4 Staff'!F83,'9.5 Infra Base Year 5 Staff'!F83,'9.6 Infra Base Year 6 Staff'!F83)/6</f>
        <v>0</v>
      </c>
      <c r="G83" s="280">
        <f>SUM('9.1 Infra Base Year 1 Staff'!G83,'9.2 Infra Base Year 2 Staff'!G83,'9.3 Infra Base Year 3 Staff'!G83,'9.4 Infra Base Year 4 Staff'!G83,'9.5 Infra Base Year 5 Staff'!G83,'9.6 Infra Base Year 6 Staff'!G83)/6</f>
        <v>0</v>
      </c>
      <c r="H83" s="280">
        <f>SUM('9.1 Infra Base Year 1 Staff'!H83,'9.2 Infra Base Year 2 Staff'!H83,'9.3 Infra Base Year 3 Staff'!H83,'9.4 Infra Base Year 4 Staff'!H83,'9.5 Infra Base Year 5 Staff'!H83,'9.6 Infra Base Year 6 Staff'!H83)/6</f>
        <v>0</v>
      </c>
      <c r="I83" s="280">
        <f>SUM('9.1 Infra Base Year 1 Staff'!I83,'9.2 Infra Base Year 2 Staff'!I83,'9.3 Infra Base Year 3 Staff'!I83,'9.4 Infra Base Year 4 Staff'!I83,'9.5 Infra Base Year 5 Staff'!I83,'9.6 Infra Base Year 6 Staff'!I83)/6</f>
        <v>0</v>
      </c>
      <c r="J83" s="280">
        <f>SUM('9.1 Infra Base Year 1 Staff'!J83,'9.2 Infra Base Year 2 Staff'!J83,'9.3 Infra Base Year 3 Staff'!J83,'9.4 Infra Base Year 4 Staff'!J83,'9.5 Infra Base Year 5 Staff'!J83,'9.6 Infra Base Year 6 Staff'!J83)/6</f>
        <v>0</v>
      </c>
      <c r="K83" s="280">
        <f>SUM('9.1 Infra Base Year 1 Staff'!K83,'9.2 Infra Base Year 2 Staff'!K83,'9.3 Infra Base Year 3 Staff'!K83,'9.4 Infra Base Year 4 Staff'!K83,'9.5 Infra Base Year 5 Staff'!K83,'9.6 Infra Base Year 6 Staff'!K83)/6</f>
        <v>0</v>
      </c>
      <c r="L83" s="280">
        <f>SUM('9.1 Infra Base Year 1 Staff'!L83,'9.2 Infra Base Year 2 Staff'!L83,'9.3 Infra Base Year 3 Staff'!L83,'9.4 Infra Base Year 4 Staff'!L83,'9.5 Infra Base Year 5 Staff'!L83,'9.6 Infra Base Year 6 Staff'!L83)/6</f>
        <v>0</v>
      </c>
      <c r="M83" s="280">
        <f>SUM('9.1 Infra Base Year 1 Staff'!M83,'9.2 Infra Base Year 2 Staff'!M83,'9.3 Infra Base Year 3 Staff'!M83,'9.4 Infra Base Year 4 Staff'!M83,'9.5 Infra Base Year 5 Staff'!M83,'9.6 Infra Base Year 6 Staff'!M83)/6</f>
        <v>0</v>
      </c>
      <c r="N83" s="280">
        <f>SUM('9.1 Infra Base Year 1 Staff'!N83,'9.2 Infra Base Year 2 Staff'!N83,'9.3 Infra Base Year 3 Staff'!N83,'9.4 Infra Base Year 4 Staff'!N83,'9.5 Infra Base Year 5 Staff'!N83,'9.6 Infra Base Year 6 Staff'!N83)/6</f>
        <v>0</v>
      </c>
      <c r="O83" s="280">
        <f>SUM('9.1 Infra Base Year 1 Staff'!O83,'9.2 Infra Base Year 2 Staff'!O83,'9.3 Infra Base Year 3 Staff'!O83,'9.4 Infra Base Year 4 Staff'!O83,'9.5 Infra Base Year 5 Staff'!O83,'9.6 Infra Base Year 6 Staff'!O83)/6</f>
        <v>0</v>
      </c>
      <c r="P83" s="280">
        <f>SUM('9.1 Infra Base Year 1 Staff'!P83,'9.2 Infra Base Year 2 Staff'!P83,'9.3 Infra Base Year 3 Staff'!P83,'9.4 Infra Base Year 4 Staff'!P83,'9.5 Infra Base Year 5 Staff'!P83,'9.6 Infra Base Year 6 Staff'!P83)/6</f>
        <v>0</v>
      </c>
      <c r="Q83" s="280">
        <f>SUM('9.1 Infra Base Year 1 Staff'!Q83,'9.2 Infra Base Year 2 Staff'!Q83,'9.3 Infra Base Year 3 Staff'!Q83,'9.4 Infra Base Year 4 Staff'!Q83,'9.5 Infra Base Year 5 Staff'!Q83,'9.6 Infra Base Year 6 Staff'!Q83)/6</f>
        <v>0</v>
      </c>
      <c r="R83" s="280">
        <f>SUM(F83:Q83)</f>
        <v>0</v>
      </c>
      <c r="S83" s="319">
        <f>D83*R83</f>
        <v>0</v>
      </c>
      <c r="W83" s="147">
        <f>X83/$U$7</f>
        <v>0</v>
      </c>
      <c r="X83" s="147">
        <f>R83/12</f>
        <v>0</v>
      </c>
      <c r="Z83" s="147">
        <f t="shared" ref="Z83:Z86" si="46">IF($E83="Y",$R83,0)</f>
        <v>0</v>
      </c>
      <c r="AA83" s="147">
        <f t="shared" ref="AA83:AA86" si="47">IF($E83="N",$R83,0)</f>
        <v>0</v>
      </c>
      <c r="AB83" s="727" t="e">
        <f t="shared" ref="AB83:AB86" si="48">Z83/(Z83+AA83)</f>
        <v>#DIV/0!</v>
      </c>
    </row>
    <row r="84" spans="1:28" ht="14.25" x14ac:dyDescent="0.3">
      <c r="A84" s="275"/>
      <c r="B84" s="276"/>
      <c r="C84" s="146"/>
      <c r="D84" s="169"/>
      <c r="E84" s="522"/>
      <c r="F84" s="280">
        <f>SUM('9.1 Infra Base Year 1 Staff'!F84,'9.2 Infra Base Year 2 Staff'!F84,'9.3 Infra Base Year 3 Staff'!F84,'9.4 Infra Base Year 4 Staff'!F84,'9.5 Infra Base Year 5 Staff'!F84,'9.6 Infra Base Year 6 Staff'!F84)/6</f>
        <v>0</v>
      </c>
      <c r="G84" s="280">
        <f>SUM('9.1 Infra Base Year 1 Staff'!G84,'9.2 Infra Base Year 2 Staff'!G84,'9.3 Infra Base Year 3 Staff'!G84,'9.4 Infra Base Year 4 Staff'!G84,'9.5 Infra Base Year 5 Staff'!G84,'9.6 Infra Base Year 6 Staff'!G84)/6</f>
        <v>0</v>
      </c>
      <c r="H84" s="280">
        <f>SUM('9.1 Infra Base Year 1 Staff'!H84,'9.2 Infra Base Year 2 Staff'!H84,'9.3 Infra Base Year 3 Staff'!H84,'9.4 Infra Base Year 4 Staff'!H84,'9.5 Infra Base Year 5 Staff'!H84,'9.6 Infra Base Year 6 Staff'!H84)/6</f>
        <v>0</v>
      </c>
      <c r="I84" s="280">
        <f>SUM('9.1 Infra Base Year 1 Staff'!I84,'9.2 Infra Base Year 2 Staff'!I84,'9.3 Infra Base Year 3 Staff'!I84,'9.4 Infra Base Year 4 Staff'!I84,'9.5 Infra Base Year 5 Staff'!I84,'9.6 Infra Base Year 6 Staff'!I84)/6</f>
        <v>0</v>
      </c>
      <c r="J84" s="280">
        <f>SUM('9.1 Infra Base Year 1 Staff'!J84,'9.2 Infra Base Year 2 Staff'!J84,'9.3 Infra Base Year 3 Staff'!J84,'9.4 Infra Base Year 4 Staff'!J84,'9.5 Infra Base Year 5 Staff'!J84,'9.6 Infra Base Year 6 Staff'!J84)/6</f>
        <v>0</v>
      </c>
      <c r="K84" s="280">
        <f>SUM('9.1 Infra Base Year 1 Staff'!K84,'9.2 Infra Base Year 2 Staff'!K84,'9.3 Infra Base Year 3 Staff'!K84,'9.4 Infra Base Year 4 Staff'!K84,'9.5 Infra Base Year 5 Staff'!K84,'9.6 Infra Base Year 6 Staff'!K84)/6</f>
        <v>0</v>
      </c>
      <c r="L84" s="280">
        <f>SUM('9.1 Infra Base Year 1 Staff'!L84,'9.2 Infra Base Year 2 Staff'!L84,'9.3 Infra Base Year 3 Staff'!L84,'9.4 Infra Base Year 4 Staff'!L84,'9.5 Infra Base Year 5 Staff'!L84,'9.6 Infra Base Year 6 Staff'!L84)/6</f>
        <v>0</v>
      </c>
      <c r="M84" s="280">
        <f>SUM('9.1 Infra Base Year 1 Staff'!M84,'9.2 Infra Base Year 2 Staff'!M84,'9.3 Infra Base Year 3 Staff'!M84,'9.4 Infra Base Year 4 Staff'!M84,'9.5 Infra Base Year 5 Staff'!M84,'9.6 Infra Base Year 6 Staff'!M84)/6</f>
        <v>0</v>
      </c>
      <c r="N84" s="280">
        <f>SUM('9.1 Infra Base Year 1 Staff'!N84,'9.2 Infra Base Year 2 Staff'!N84,'9.3 Infra Base Year 3 Staff'!N84,'9.4 Infra Base Year 4 Staff'!N84,'9.5 Infra Base Year 5 Staff'!N84,'9.6 Infra Base Year 6 Staff'!N84)/6</f>
        <v>0</v>
      </c>
      <c r="O84" s="280">
        <f>SUM('9.1 Infra Base Year 1 Staff'!O84,'9.2 Infra Base Year 2 Staff'!O84,'9.3 Infra Base Year 3 Staff'!O84,'9.4 Infra Base Year 4 Staff'!O84,'9.5 Infra Base Year 5 Staff'!O84,'9.6 Infra Base Year 6 Staff'!O84)/6</f>
        <v>0</v>
      </c>
      <c r="P84" s="280">
        <f>SUM('9.1 Infra Base Year 1 Staff'!P84,'9.2 Infra Base Year 2 Staff'!P84,'9.3 Infra Base Year 3 Staff'!P84,'9.4 Infra Base Year 4 Staff'!P84,'9.5 Infra Base Year 5 Staff'!P84,'9.6 Infra Base Year 6 Staff'!P84)/6</f>
        <v>0</v>
      </c>
      <c r="Q84" s="280">
        <f>SUM('9.1 Infra Base Year 1 Staff'!Q84,'9.2 Infra Base Year 2 Staff'!Q84,'9.3 Infra Base Year 3 Staff'!Q84,'9.4 Infra Base Year 4 Staff'!Q84,'9.5 Infra Base Year 5 Staff'!Q84,'9.6 Infra Base Year 6 Staff'!Q84)/6</f>
        <v>0</v>
      </c>
      <c r="R84" s="280">
        <f>SUM(F84:Q84)</f>
        <v>0</v>
      </c>
      <c r="S84" s="319">
        <f>D84*R84</f>
        <v>0</v>
      </c>
      <c r="W84" s="147">
        <f>X84/$U$7</f>
        <v>0</v>
      </c>
      <c r="X84" s="147">
        <f>R84/12</f>
        <v>0</v>
      </c>
      <c r="Z84" s="147">
        <f t="shared" si="46"/>
        <v>0</v>
      </c>
      <c r="AA84" s="147">
        <f t="shared" si="47"/>
        <v>0</v>
      </c>
      <c r="AB84" s="727" t="e">
        <f t="shared" si="48"/>
        <v>#DIV/0!</v>
      </c>
    </row>
    <row r="85" spans="1:28" ht="14.25" x14ac:dyDescent="0.3">
      <c r="A85" s="275"/>
      <c r="B85" s="276"/>
      <c r="C85" s="146"/>
      <c r="D85" s="169"/>
      <c r="E85" s="522"/>
      <c r="F85" s="280">
        <f>SUM('9.1 Infra Base Year 1 Staff'!F85,'9.2 Infra Base Year 2 Staff'!F85,'9.3 Infra Base Year 3 Staff'!F85,'9.4 Infra Base Year 4 Staff'!F85,'9.5 Infra Base Year 5 Staff'!F85,'9.6 Infra Base Year 6 Staff'!F85)/6</f>
        <v>0</v>
      </c>
      <c r="G85" s="280">
        <f>SUM('9.1 Infra Base Year 1 Staff'!G85,'9.2 Infra Base Year 2 Staff'!G85,'9.3 Infra Base Year 3 Staff'!G85,'9.4 Infra Base Year 4 Staff'!G85,'9.5 Infra Base Year 5 Staff'!G85,'9.6 Infra Base Year 6 Staff'!G85)/6</f>
        <v>0</v>
      </c>
      <c r="H85" s="280">
        <f>SUM('9.1 Infra Base Year 1 Staff'!H85,'9.2 Infra Base Year 2 Staff'!H85,'9.3 Infra Base Year 3 Staff'!H85,'9.4 Infra Base Year 4 Staff'!H85,'9.5 Infra Base Year 5 Staff'!H85,'9.6 Infra Base Year 6 Staff'!H85)/6</f>
        <v>0</v>
      </c>
      <c r="I85" s="280">
        <f>SUM('9.1 Infra Base Year 1 Staff'!I85,'9.2 Infra Base Year 2 Staff'!I85,'9.3 Infra Base Year 3 Staff'!I85,'9.4 Infra Base Year 4 Staff'!I85,'9.5 Infra Base Year 5 Staff'!I85,'9.6 Infra Base Year 6 Staff'!I85)/6</f>
        <v>0</v>
      </c>
      <c r="J85" s="280">
        <f>SUM('9.1 Infra Base Year 1 Staff'!J85,'9.2 Infra Base Year 2 Staff'!J85,'9.3 Infra Base Year 3 Staff'!J85,'9.4 Infra Base Year 4 Staff'!J85,'9.5 Infra Base Year 5 Staff'!J85,'9.6 Infra Base Year 6 Staff'!J85)/6</f>
        <v>0</v>
      </c>
      <c r="K85" s="280">
        <f>SUM('9.1 Infra Base Year 1 Staff'!K85,'9.2 Infra Base Year 2 Staff'!K85,'9.3 Infra Base Year 3 Staff'!K85,'9.4 Infra Base Year 4 Staff'!K85,'9.5 Infra Base Year 5 Staff'!K85,'9.6 Infra Base Year 6 Staff'!K85)/6</f>
        <v>0</v>
      </c>
      <c r="L85" s="280">
        <f>SUM('9.1 Infra Base Year 1 Staff'!L85,'9.2 Infra Base Year 2 Staff'!L85,'9.3 Infra Base Year 3 Staff'!L85,'9.4 Infra Base Year 4 Staff'!L85,'9.5 Infra Base Year 5 Staff'!L85,'9.6 Infra Base Year 6 Staff'!L85)/6</f>
        <v>0</v>
      </c>
      <c r="M85" s="280">
        <f>SUM('9.1 Infra Base Year 1 Staff'!M85,'9.2 Infra Base Year 2 Staff'!M85,'9.3 Infra Base Year 3 Staff'!M85,'9.4 Infra Base Year 4 Staff'!M85,'9.5 Infra Base Year 5 Staff'!M85,'9.6 Infra Base Year 6 Staff'!M85)/6</f>
        <v>0</v>
      </c>
      <c r="N85" s="280">
        <f>SUM('9.1 Infra Base Year 1 Staff'!N85,'9.2 Infra Base Year 2 Staff'!N85,'9.3 Infra Base Year 3 Staff'!N85,'9.4 Infra Base Year 4 Staff'!N85,'9.5 Infra Base Year 5 Staff'!N85,'9.6 Infra Base Year 6 Staff'!N85)/6</f>
        <v>0</v>
      </c>
      <c r="O85" s="280">
        <f>SUM('9.1 Infra Base Year 1 Staff'!O85,'9.2 Infra Base Year 2 Staff'!O85,'9.3 Infra Base Year 3 Staff'!O85,'9.4 Infra Base Year 4 Staff'!O85,'9.5 Infra Base Year 5 Staff'!O85,'9.6 Infra Base Year 6 Staff'!O85)/6</f>
        <v>0</v>
      </c>
      <c r="P85" s="280">
        <f>SUM('9.1 Infra Base Year 1 Staff'!P85,'9.2 Infra Base Year 2 Staff'!P85,'9.3 Infra Base Year 3 Staff'!P85,'9.4 Infra Base Year 4 Staff'!P85,'9.5 Infra Base Year 5 Staff'!P85,'9.6 Infra Base Year 6 Staff'!P85)/6</f>
        <v>0</v>
      </c>
      <c r="Q85" s="280">
        <f>SUM('9.1 Infra Base Year 1 Staff'!Q85,'9.2 Infra Base Year 2 Staff'!Q85,'9.3 Infra Base Year 3 Staff'!Q85,'9.4 Infra Base Year 4 Staff'!Q85,'9.5 Infra Base Year 5 Staff'!Q85,'9.6 Infra Base Year 6 Staff'!Q85)/6</f>
        <v>0</v>
      </c>
      <c r="R85" s="280">
        <f>SUM(F85:Q85)</f>
        <v>0</v>
      </c>
      <c r="S85" s="319">
        <f>D85*R85</f>
        <v>0</v>
      </c>
      <c r="W85" s="147">
        <f>X85/$U$7</f>
        <v>0</v>
      </c>
      <c r="X85" s="147">
        <f>R85/12</f>
        <v>0</v>
      </c>
      <c r="Z85" s="147">
        <f t="shared" si="46"/>
        <v>0</v>
      </c>
      <c r="AA85" s="147">
        <f t="shared" si="47"/>
        <v>0</v>
      </c>
      <c r="AB85" s="727" t="e">
        <f t="shared" si="48"/>
        <v>#DIV/0!</v>
      </c>
    </row>
    <row r="86" spans="1:28" ht="14.25" x14ac:dyDescent="0.3">
      <c r="A86" s="275"/>
      <c r="B86" s="276"/>
      <c r="C86" s="146"/>
      <c r="D86" s="169"/>
      <c r="E86" s="522"/>
      <c r="F86" s="280">
        <f>SUM('9.1 Infra Base Year 1 Staff'!F86,'9.2 Infra Base Year 2 Staff'!F86,'9.3 Infra Base Year 3 Staff'!F86,'9.4 Infra Base Year 4 Staff'!F86,'9.5 Infra Base Year 5 Staff'!F86,'9.6 Infra Base Year 6 Staff'!F86)/6</f>
        <v>0</v>
      </c>
      <c r="G86" s="280">
        <f>SUM('9.1 Infra Base Year 1 Staff'!G86,'9.2 Infra Base Year 2 Staff'!G86,'9.3 Infra Base Year 3 Staff'!G86,'9.4 Infra Base Year 4 Staff'!G86,'9.5 Infra Base Year 5 Staff'!G86,'9.6 Infra Base Year 6 Staff'!G86)/6</f>
        <v>0</v>
      </c>
      <c r="H86" s="280">
        <f>SUM('9.1 Infra Base Year 1 Staff'!H86,'9.2 Infra Base Year 2 Staff'!H86,'9.3 Infra Base Year 3 Staff'!H86,'9.4 Infra Base Year 4 Staff'!H86,'9.5 Infra Base Year 5 Staff'!H86,'9.6 Infra Base Year 6 Staff'!H86)/6</f>
        <v>0</v>
      </c>
      <c r="I86" s="280">
        <f>SUM('9.1 Infra Base Year 1 Staff'!I86,'9.2 Infra Base Year 2 Staff'!I86,'9.3 Infra Base Year 3 Staff'!I86,'9.4 Infra Base Year 4 Staff'!I86,'9.5 Infra Base Year 5 Staff'!I86,'9.6 Infra Base Year 6 Staff'!I86)/6</f>
        <v>0</v>
      </c>
      <c r="J86" s="280">
        <f>SUM('9.1 Infra Base Year 1 Staff'!J86,'9.2 Infra Base Year 2 Staff'!J86,'9.3 Infra Base Year 3 Staff'!J86,'9.4 Infra Base Year 4 Staff'!J86,'9.5 Infra Base Year 5 Staff'!J86,'9.6 Infra Base Year 6 Staff'!J86)/6</f>
        <v>0</v>
      </c>
      <c r="K86" s="280">
        <f>SUM('9.1 Infra Base Year 1 Staff'!K86,'9.2 Infra Base Year 2 Staff'!K86,'9.3 Infra Base Year 3 Staff'!K86,'9.4 Infra Base Year 4 Staff'!K86,'9.5 Infra Base Year 5 Staff'!K86,'9.6 Infra Base Year 6 Staff'!K86)/6</f>
        <v>0</v>
      </c>
      <c r="L86" s="280">
        <f>SUM('9.1 Infra Base Year 1 Staff'!L86,'9.2 Infra Base Year 2 Staff'!L86,'9.3 Infra Base Year 3 Staff'!L86,'9.4 Infra Base Year 4 Staff'!L86,'9.5 Infra Base Year 5 Staff'!L86,'9.6 Infra Base Year 6 Staff'!L86)/6</f>
        <v>0</v>
      </c>
      <c r="M86" s="280">
        <f>SUM('9.1 Infra Base Year 1 Staff'!M86,'9.2 Infra Base Year 2 Staff'!M86,'9.3 Infra Base Year 3 Staff'!M86,'9.4 Infra Base Year 4 Staff'!M86,'9.5 Infra Base Year 5 Staff'!M86,'9.6 Infra Base Year 6 Staff'!M86)/6</f>
        <v>0</v>
      </c>
      <c r="N86" s="280">
        <f>SUM('9.1 Infra Base Year 1 Staff'!N86,'9.2 Infra Base Year 2 Staff'!N86,'9.3 Infra Base Year 3 Staff'!N86,'9.4 Infra Base Year 4 Staff'!N86,'9.5 Infra Base Year 5 Staff'!N86,'9.6 Infra Base Year 6 Staff'!N86)/6</f>
        <v>0</v>
      </c>
      <c r="O86" s="280">
        <f>SUM('9.1 Infra Base Year 1 Staff'!O86,'9.2 Infra Base Year 2 Staff'!O86,'9.3 Infra Base Year 3 Staff'!O86,'9.4 Infra Base Year 4 Staff'!O86,'9.5 Infra Base Year 5 Staff'!O86,'9.6 Infra Base Year 6 Staff'!O86)/6</f>
        <v>0</v>
      </c>
      <c r="P86" s="280">
        <f>SUM('9.1 Infra Base Year 1 Staff'!P86,'9.2 Infra Base Year 2 Staff'!P86,'9.3 Infra Base Year 3 Staff'!P86,'9.4 Infra Base Year 4 Staff'!P86,'9.5 Infra Base Year 5 Staff'!P86,'9.6 Infra Base Year 6 Staff'!P86)/6</f>
        <v>0</v>
      </c>
      <c r="Q86" s="280">
        <f>SUM('9.1 Infra Base Year 1 Staff'!Q86,'9.2 Infra Base Year 2 Staff'!Q86,'9.3 Infra Base Year 3 Staff'!Q86,'9.4 Infra Base Year 4 Staff'!Q86,'9.5 Infra Base Year 5 Staff'!Q86,'9.6 Infra Base Year 6 Staff'!Q86)/6</f>
        <v>0</v>
      </c>
      <c r="R86" s="280">
        <f>SUM(F86:Q86)</f>
        <v>0</v>
      </c>
      <c r="S86" s="319">
        <f>D86*R86</f>
        <v>0</v>
      </c>
      <c r="W86" s="147">
        <f>X86/$U$7</f>
        <v>0</v>
      </c>
      <c r="X86" s="147">
        <f>R86/12</f>
        <v>0</v>
      </c>
      <c r="Z86" s="147">
        <f t="shared" si="46"/>
        <v>0</v>
      </c>
      <c r="AA86" s="147">
        <f t="shared" si="47"/>
        <v>0</v>
      </c>
      <c r="AB86" s="727" t="e">
        <f t="shared" si="48"/>
        <v>#DIV/0!</v>
      </c>
    </row>
    <row r="87" spans="1:28" s="125" customFormat="1" ht="15" thickBot="1" x14ac:dyDescent="0.35">
      <c r="A87" s="224"/>
      <c r="B87" s="225" t="s">
        <v>164</v>
      </c>
      <c r="C87" s="226"/>
      <c r="D87" s="228"/>
      <c r="E87" s="523"/>
      <c r="F87" s="229">
        <f>SUM(F82:F86)</f>
        <v>0</v>
      </c>
      <c r="G87" s="229">
        <f t="shared" ref="G87:R87" si="49">SUM(G82:G86)</f>
        <v>0</v>
      </c>
      <c r="H87" s="229">
        <f t="shared" si="49"/>
        <v>0</v>
      </c>
      <c r="I87" s="229">
        <f t="shared" si="49"/>
        <v>0</v>
      </c>
      <c r="J87" s="229">
        <f t="shared" si="49"/>
        <v>0</v>
      </c>
      <c r="K87" s="229">
        <f t="shared" si="49"/>
        <v>0</v>
      </c>
      <c r="L87" s="229">
        <f t="shared" si="49"/>
        <v>0</v>
      </c>
      <c r="M87" s="229">
        <f t="shared" si="49"/>
        <v>0</v>
      </c>
      <c r="N87" s="229">
        <f t="shared" si="49"/>
        <v>0</v>
      </c>
      <c r="O87" s="229">
        <f t="shared" si="49"/>
        <v>0</v>
      </c>
      <c r="P87" s="229">
        <f t="shared" si="49"/>
        <v>0</v>
      </c>
      <c r="Q87" s="229">
        <f t="shared" si="49"/>
        <v>0</v>
      </c>
      <c r="R87" s="229">
        <f t="shared" si="49"/>
        <v>0</v>
      </c>
      <c r="S87" s="320">
        <f>SUM(S82:S86)</f>
        <v>0</v>
      </c>
      <c r="W87" s="231">
        <f>SUM(W82:W86)</f>
        <v>0</v>
      </c>
      <c r="X87" s="229">
        <f>SUM(X82:X86)</f>
        <v>0</v>
      </c>
      <c r="Z87" s="227">
        <f>SUM(Z82:Z86)</f>
        <v>0</v>
      </c>
      <c r="AA87" s="227">
        <f>SUM(AA82:AA86)</f>
        <v>0</v>
      </c>
      <c r="AB87" s="728" t="e">
        <f>Z87/(Z87+AA87)</f>
        <v>#DIV/0!</v>
      </c>
    </row>
    <row r="88" spans="1:28" ht="13.5" customHeight="1" x14ac:dyDescent="0.3">
      <c r="A88" s="275"/>
      <c r="B88" s="276"/>
      <c r="C88" s="146"/>
      <c r="D88" s="169"/>
      <c r="E88" s="522"/>
      <c r="F88" s="280"/>
      <c r="G88" s="280"/>
      <c r="H88" s="280"/>
      <c r="I88" s="280"/>
      <c r="J88" s="280"/>
      <c r="K88" s="280"/>
      <c r="L88" s="280"/>
      <c r="M88" s="280"/>
      <c r="N88" s="280"/>
      <c r="O88" s="280"/>
      <c r="P88" s="280"/>
      <c r="Q88" s="280"/>
      <c r="R88" s="280"/>
      <c r="S88" s="319"/>
      <c r="W88" s="147"/>
      <c r="X88" s="147"/>
      <c r="Z88" s="147"/>
      <c r="AA88" s="147"/>
      <c r="AB88" s="727"/>
    </row>
    <row r="89" spans="1:28" s="125" customFormat="1" ht="14.25" x14ac:dyDescent="0.3">
      <c r="A89" s="275">
        <v>4.2</v>
      </c>
      <c r="B89" s="276" t="s">
        <v>165</v>
      </c>
      <c r="C89" s="146"/>
      <c r="D89" s="169"/>
      <c r="E89" s="522"/>
      <c r="F89" s="280">
        <f>SUM('9.1 Infra Base Year 1 Staff'!F89,'9.2 Infra Base Year 2 Staff'!F89,'9.3 Infra Base Year 3 Staff'!F89,'9.4 Infra Base Year 4 Staff'!F89,'9.5 Infra Base Year 5 Staff'!F89,'9.6 Infra Base Year 6 Staff'!F89)/6</f>
        <v>0</v>
      </c>
      <c r="G89" s="280">
        <f>SUM('9.1 Infra Base Year 1 Staff'!G89,'9.2 Infra Base Year 2 Staff'!G89,'9.3 Infra Base Year 3 Staff'!G89,'9.4 Infra Base Year 4 Staff'!G89,'9.5 Infra Base Year 5 Staff'!G89,'9.6 Infra Base Year 6 Staff'!G89)/6</f>
        <v>0</v>
      </c>
      <c r="H89" s="280">
        <f>SUM('9.1 Infra Base Year 1 Staff'!H89,'9.2 Infra Base Year 2 Staff'!H89,'9.3 Infra Base Year 3 Staff'!H89,'9.4 Infra Base Year 4 Staff'!H89,'9.5 Infra Base Year 5 Staff'!H89,'9.6 Infra Base Year 6 Staff'!H89)/6</f>
        <v>0</v>
      </c>
      <c r="I89" s="280">
        <f>SUM('9.1 Infra Base Year 1 Staff'!I89,'9.2 Infra Base Year 2 Staff'!I89,'9.3 Infra Base Year 3 Staff'!I89,'9.4 Infra Base Year 4 Staff'!I89,'9.5 Infra Base Year 5 Staff'!I89,'9.6 Infra Base Year 6 Staff'!I89)/6</f>
        <v>0</v>
      </c>
      <c r="J89" s="280">
        <f>SUM('9.1 Infra Base Year 1 Staff'!J89,'9.2 Infra Base Year 2 Staff'!J89,'9.3 Infra Base Year 3 Staff'!J89,'9.4 Infra Base Year 4 Staff'!J89,'9.5 Infra Base Year 5 Staff'!J89,'9.6 Infra Base Year 6 Staff'!J89)/6</f>
        <v>0</v>
      </c>
      <c r="K89" s="280">
        <f>SUM('9.1 Infra Base Year 1 Staff'!K89,'9.2 Infra Base Year 2 Staff'!K89,'9.3 Infra Base Year 3 Staff'!K89,'9.4 Infra Base Year 4 Staff'!K89,'9.5 Infra Base Year 5 Staff'!K89,'9.6 Infra Base Year 6 Staff'!K89)/6</f>
        <v>0</v>
      </c>
      <c r="L89" s="280">
        <f>SUM('9.1 Infra Base Year 1 Staff'!L89,'9.2 Infra Base Year 2 Staff'!L89,'9.3 Infra Base Year 3 Staff'!L89,'9.4 Infra Base Year 4 Staff'!L89,'9.5 Infra Base Year 5 Staff'!L89,'9.6 Infra Base Year 6 Staff'!L89)/6</f>
        <v>0</v>
      </c>
      <c r="M89" s="280">
        <f>SUM('9.1 Infra Base Year 1 Staff'!M89,'9.2 Infra Base Year 2 Staff'!M89,'9.3 Infra Base Year 3 Staff'!M89,'9.4 Infra Base Year 4 Staff'!M89,'9.5 Infra Base Year 5 Staff'!M89,'9.6 Infra Base Year 6 Staff'!M89)/6</f>
        <v>0</v>
      </c>
      <c r="N89" s="280">
        <f>SUM('9.1 Infra Base Year 1 Staff'!N89,'9.2 Infra Base Year 2 Staff'!N89,'9.3 Infra Base Year 3 Staff'!N89,'9.4 Infra Base Year 4 Staff'!N89,'9.5 Infra Base Year 5 Staff'!N89,'9.6 Infra Base Year 6 Staff'!N89)/6</f>
        <v>0</v>
      </c>
      <c r="O89" s="280">
        <f>SUM('9.1 Infra Base Year 1 Staff'!O89,'9.2 Infra Base Year 2 Staff'!O89,'9.3 Infra Base Year 3 Staff'!O89,'9.4 Infra Base Year 4 Staff'!O89,'9.5 Infra Base Year 5 Staff'!O89,'9.6 Infra Base Year 6 Staff'!O89)/6</f>
        <v>0</v>
      </c>
      <c r="P89" s="280">
        <f>SUM('9.1 Infra Base Year 1 Staff'!P89,'9.2 Infra Base Year 2 Staff'!P89,'9.3 Infra Base Year 3 Staff'!P89,'9.4 Infra Base Year 4 Staff'!P89,'9.5 Infra Base Year 5 Staff'!P89,'9.6 Infra Base Year 6 Staff'!P89)/6</f>
        <v>0</v>
      </c>
      <c r="Q89" s="280">
        <f>SUM('9.1 Infra Base Year 1 Staff'!Q89,'9.2 Infra Base Year 2 Staff'!Q89,'9.3 Infra Base Year 3 Staff'!Q89,'9.4 Infra Base Year 4 Staff'!Q89,'9.5 Infra Base Year 5 Staff'!Q89,'9.6 Infra Base Year 6 Staff'!Q89)/6</f>
        <v>0</v>
      </c>
      <c r="R89" s="280">
        <f>SUM(F89:Q89)</f>
        <v>0</v>
      </c>
      <c r="S89" s="319">
        <f>D89*R89</f>
        <v>0</v>
      </c>
      <c r="W89" s="147">
        <f>X89/$U$7</f>
        <v>0</v>
      </c>
      <c r="X89" s="147">
        <f>R89/12</f>
        <v>0</v>
      </c>
      <c r="Z89" s="147">
        <f>IF($E89="Y",$R89,0)</f>
        <v>0</v>
      </c>
      <c r="AA89" s="147">
        <f>IF($E89="N",$R89,0)</f>
        <v>0</v>
      </c>
      <c r="AB89" s="727" t="e">
        <f>Z89/(Z89+AA89)</f>
        <v>#DIV/0!</v>
      </c>
    </row>
    <row r="90" spans="1:28" ht="14.25" x14ac:dyDescent="0.3">
      <c r="A90" s="275"/>
      <c r="B90" s="276"/>
      <c r="C90" s="146"/>
      <c r="D90" s="169"/>
      <c r="E90" s="522"/>
      <c r="F90" s="280">
        <f>SUM('9.1 Infra Base Year 1 Staff'!F90,'9.2 Infra Base Year 2 Staff'!F90,'9.3 Infra Base Year 3 Staff'!F90,'9.4 Infra Base Year 4 Staff'!F90,'9.5 Infra Base Year 5 Staff'!F90,'9.6 Infra Base Year 6 Staff'!F90)/6</f>
        <v>0</v>
      </c>
      <c r="G90" s="280">
        <f>SUM('9.1 Infra Base Year 1 Staff'!G90,'9.2 Infra Base Year 2 Staff'!G90,'9.3 Infra Base Year 3 Staff'!G90,'9.4 Infra Base Year 4 Staff'!G90,'9.5 Infra Base Year 5 Staff'!G90,'9.6 Infra Base Year 6 Staff'!G90)/6</f>
        <v>0</v>
      </c>
      <c r="H90" s="280">
        <f>SUM('9.1 Infra Base Year 1 Staff'!H90,'9.2 Infra Base Year 2 Staff'!H90,'9.3 Infra Base Year 3 Staff'!H90,'9.4 Infra Base Year 4 Staff'!H90,'9.5 Infra Base Year 5 Staff'!H90,'9.6 Infra Base Year 6 Staff'!H90)/6</f>
        <v>0</v>
      </c>
      <c r="I90" s="280">
        <f>SUM('9.1 Infra Base Year 1 Staff'!I90,'9.2 Infra Base Year 2 Staff'!I90,'9.3 Infra Base Year 3 Staff'!I90,'9.4 Infra Base Year 4 Staff'!I90,'9.5 Infra Base Year 5 Staff'!I90,'9.6 Infra Base Year 6 Staff'!I90)/6</f>
        <v>0</v>
      </c>
      <c r="J90" s="280">
        <f>SUM('9.1 Infra Base Year 1 Staff'!J90,'9.2 Infra Base Year 2 Staff'!J90,'9.3 Infra Base Year 3 Staff'!J90,'9.4 Infra Base Year 4 Staff'!J90,'9.5 Infra Base Year 5 Staff'!J90,'9.6 Infra Base Year 6 Staff'!J90)/6</f>
        <v>0</v>
      </c>
      <c r="K90" s="280">
        <f>SUM('9.1 Infra Base Year 1 Staff'!K90,'9.2 Infra Base Year 2 Staff'!K90,'9.3 Infra Base Year 3 Staff'!K90,'9.4 Infra Base Year 4 Staff'!K90,'9.5 Infra Base Year 5 Staff'!K90,'9.6 Infra Base Year 6 Staff'!K90)/6</f>
        <v>0</v>
      </c>
      <c r="L90" s="280">
        <f>SUM('9.1 Infra Base Year 1 Staff'!L90,'9.2 Infra Base Year 2 Staff'!L90,'9.3 Infra Base Year 3 Staff'!L90,'9.4 Infra Base Year 4 Staff'!L90,'9.5 Infra Base Year 5 Staff'!L90,'9.6 Infra Base Year 6 Staff'!L90)/6</f>
        <v>0</v>
      </c>
      <c r="M90" s="280">
        <f>SUM('9.1 Infra Base Year 1 Staff'!M90,'9.2 Infra Base Year 2 Staff'!M90,'9.3 Infra Base Year 3 Staff'!M90,'9.4 Infra Base Year 4 Staff'!M90,'9.5 Infra Base Year 5 Staff'!M90,'9.6 Infra Base Year 6 Staff'!M90)/6</f>
        <v>0</v>
      </c>
      <c r="N90" s="280">
        <f>SUM('9.1 Infra Base Year 1 Staff'!N90,'9.2 Infra Base Year 2 Staff'!N90,'9.3 Infra Base Year 3 Staff'!N90,'9.4 Infra Base Year 4 Staff'!N90,'9.5 Infra Base Year 5 Staff'!N90,'9.6 Infra Base Year 6 Staff'!N90)/6</f>
        <v>0</v>
      </c>
      <c r="O90" s="280">
        <f>SUM('9.1 Infra Base Year 1 Staff'!O90,'9.2 Infra Base Year 2 Staff'!O90,'9.3 Infra Base Year 3 Staff'!O90,'9.4 Infra Base Year 4 Staff'!O90,'9.5 Infra Base Year 5 Staff'!O90,'9.6 Infra Base Year 6 Staff'!O90)/6</f>
        <v>0</v>
      </c>
      <c r="P90" s="280">
        <f>SUM('9.1 Infra Base Year 1 Staff'!P90,'9.2 Infra Base Year 2 Staff'!P90,'9.3 Infra Base Year 3 Staff'!P90,'9.4 Infra Base Year 4 Staff'!P90,'9.5 Infra Base Year 5 Staff'!P90,'9.6 Infra Base Year 6 Staff'!P90)/6</f>
        <v>0</v>
      </c>
      <c r="Q90" s="280">
        <f>SUM('9.1 Infra Base Year 1 Staff'!Q90,'9.2 Infra Base Year 2 Staff'!Q90,'9.3 Infra Base Year 3 Staff'!Q90,'9.4 Infra Base Year 4 Staff'!Q90,'9.5 Infra Base Year 5 Staff'!Q90,'9.6 Infra Base Year 6 Staff'!Q90)/6</f>
        <v>0</v>
      </c>
      <c r="R90" s="280">
        <f>SUM(F90:Q90)</f>
        <v>0</v>
      </c>
      <c r="S90" s="319">
        <f>D90*R90</f>
        <v>0</v>
      </c>
      <c r="W90" s="147">
        <f>X90/$U$7</f>
        <v>0</v>
      </c>
      <c r="X90" s="147">
        <f>R90/12</f>
        <v>0</v>
      </c>
      <c r="Z90" s="147">
        <f t="shared" ref="Z90:Z93" si="50">IF($E90="Y",$R90,0)</f>
        <v>0</v>
      </c>
      <c r="AA90" s="147">
        <f t="shared" ref="AA90:AA93" si="51">IF($E90="N",$R90,0)</f>
        <v>0</v>
      </c>
      <c r="AB90" s="727" t="e">
        <f t="shared" ref="AB90:AB93" si="52">Z90/(Z90+AA90)</f>
        <v>#DIV/0!</v>
      </c>
    </row>
    <row r="91" spans="1:28" ht="14.25" x14ac:dyDescent="0.3">
      <c r="A91" s="275"/>
      <c r="B91" s="276"/>
      <c r="C91" s="146"/>
      <c r="D91" s="169"/>
      <c r="E91" s="522"/>
      <c r="F91" s="280">
        <f>SUM('9.1 Infra Base Year 1 Staff'!F91,'9.2 Infra Base Year 2 Staff'!F91,'9.3 Infra Base Year 3 Staff'!F91,'9.4 Infra Base Year 4 Staff'!F91,'9.5 Infra Base Year 5 Staff'!F91,'9.6 Infra Base Year 6 Staff'!F91)/6</f>
        <v>0</v>
      </c>
      <c r="G91" s="280">
        <f>SUM('9.1 Infra Base Year 1 Staff'!G91,'9.2 Infra Base Year 2 Staff'!G91,'9.3 Infra Base Year 3 Staff'!G91,'9.4 Infra Base Year 4 Staff'!G91,'9.5 Infra Base Year 5 Staff'!G91,'9.6 Infra Base Year 6 Staff'!G91)/6</f>
        <v>0</v>
      </c>
      <c r="H91" s="280">
        <f>SUM('9.1 Infra Base Year 1 Staff'!H91,'9.2 Infra Base Year 2 Staff'!H91,'9.3 Infra Base Year 3 Staff'!H91,'9.4 Infra Base Year 4 Staff'!H91,'9.5 Infra Base Year 5 Staff'!H91,'9.6 Infra Base Year 6 Staff'!H91)/6</f>
        <v>0</v>
      </c>
      <c r="I91" s="280">
        <f>SUM('9.1 Infra Base Year 1 Staff'!I91,'9.2 Infra Base Year 2 Staff'!I91,'9.3 Infra Base Year 3 Staff'!I91,'9.4 Infra Base Year 4 Staff'!I91,'9.5 Infra Base Year 5 Staff'!I91,'9.6 Infra Base Year 6 Staff'!I91)/6</f>
        <v>0</v>
      </c>
      <c r="J91" s="280">
        <f>SUM('9.1 Infra Base Year 1 Staff'!J91,'9.2 Infra Base Year 2 Staff'!J91,'9.3 Infra Base Year 3 Staff'!J91,'9.4 Infra Base Year 4 Staff'!J91,'9.5 Infra Base Year 5 Staff'!J91,'9.6 Infra Base Year 6 Staff'!J91)/6</f>
        <v>0</v>
      </c>
      <c r="K91" s="280">
        <f>SUM('9.1 Infra Base Year 1 Staff'!K91,'9.2 Infra Base Year 2 Staff'!K91,'9.3 Infra Base Year 3 Staff'!K91,'9.4 Infra Base Year 4 Staff'!K91,'9.5 Infra Base Year 5 Staff'!K91,'9.6 Infra Base Year 6 Staff'!K91)/6</f>
        <v>0</v>
      </c>
      <c r="L91" s="280">
        <f>SUM('9.1 Infra Base Year 1 Staff'!L91,'9.2 Infra Base Year 2 Staff'!L91,'9.3 Infra Base Year 3 Staff'!L91,'9.4 Infra Base Year 4 Staff'!L91,'9.5 Infra Base Year 5 Staff'!L91,'9.6 Infra Base Year 6 Staff'!L91)/6</f>
        <v>0</v>
      </c>
      <c r="M91" s="280">
        <f>SUM('9.1 Infra Base Year 1 Staff'!M91,'9.2 Infra Base Year 2 Staff'!M91,'9.3 Infra Base Year 3 Staff'!M91,'9.4 Infra Base Year 4 Staff'!M91,'9.5 Infra Base Year 5 Staff'!M91,'9.6 Infra Base Year 6 Staff'!M91)/6</f>
        <v>0</v>
      </c>
      <c r="N91" s="280">
        <f>SUM('9.1 Infra Base Year 1 Staff'!N91,'9.2 Infra Base Year 2 Staff'!N91,'9.3 Infra Base Year 3 Staff'!N91,'9.4 Infra Base Year 4 Staff'!N91,'9.5 Infra Base Year 5 Staff'!N91,'9.6 Infra Base Year 6 Staff'!N91)/6</f>
        <v>0</v>
      </c>
      <c r="O91" s="280">
        <f>SUM('9.1 Infra Base Year 1 Staff'!O91,'9.2 Infra Base Year 2 Staff'!O91,'9.3 Infra Base Year 3 Staff'!O91,'9.4 Infra Base Year 4 Staff'!O91,'9.5 Infra Base Year 5 Staff'!O91,'9.6 Infra Base Year 6 Staff'!O91)/6</f>
        <v>0</v>
      </c>
      <c r="P91" s="280">
        <f>SUM('9.1 Infra Base Year 1 Staff'!P91,'9.2 Infra Base Year 2 Staff'!P91,'9.3 Infra Base Year 3 Staff'!P91,'9.4 Infra Base Year 4 Staff'!P91,'9.5 Infra Base Year 5 Staff'!P91,'9.6 Infra Base Year 6 Staff'!P91)/6</f>
        <v>0</v>
      </c>
      <c r="Q91" s="280">
        <f>SUM('9.1 Infra Base Year 1 Staff'!Q91,'9.2 Infra Base Year 2 Staff'!Q91,'9.3 Infra Base Year 3 Staff'!Q91,'9.4 Infra Base Year 4 Staff'!Q91,'9.5 Infra Base Year 5 Staff'!Q91,'9.6 Infra Base Year 6 Staff'!Q91)/6</f>
        <v>0</v>
      </c>
      <c r="R91" s="280">
        <f>SUM(F91:Q91)</f>
        <v>0</v>
      </c>
      <c r="S91" s="319">
        <f>D91*R91</f>
        <v>0</v>
      </c>
      <c r="W91" s="147">
        <f>X91/$U$7</f>
        <v>0</v>
      </c>
      <c r="X91" s="147">
        <f>R91/12</f>
        <v>0</v>
      </c>
      <c r="Z91" s="147">
        <f t="shared" si="50"/>
        <v>0</v>
      </c>
      <c r="AA91" s="147">
        <f t="shared" si="51"/>
        <v>0</v>
      </c>
      <c r="AB91" s="727" t="e">
        <f t="shared" si="52"/>
        <v>#DIV/0!</v>
      </c>
    </row>
    <row r="92" spans="1:28" ht="14.25" x14ac:dyDescent="0.3">
      <c r="A92" s="275"/>
      <c r="B92" s="276"/>
      <c r="C92" s="146"/>
      <c r="D92" s="169"/>
      <c r="E92" s="522"/>
      <c r="F92" s="280">
        <f>SUM('9.1 Infra Base Year 1 Staff'!F92,'9.2 Infra Base Year 2 Staff'!F92,'9.3 Infra Base Year 3 Staff'!F92,'9.4 Infra Base Year 4 Staff'!F92,'9.5 Infra Base Year 5 Staff'!F92,'9.6 Infra Base Year 6 Staff'!F92)/6</f>
        <v>0</v>
      </c>
      <c r="G92" s="280">
        <f>SUM('9.1 Infra Base Year 1 Staff'!G92,'9.2 Infra Base Year 2 Staff'!G92,'9.3 Infra Base Year 3 Staff'!G92,'9.4 Infra Base Year 4 Staff'!G92,'9.5 Infra Base Year 5 Staff'!G92,'9.6 Infra Base Year 6 Staff'!G92)/6</f>
        <v>0</v>
      </c>
      <c r="H92" s="280">
        <f>SUM('9.1 Infra Base Year 1 Staff'!H92,'9.2 Infra Base Year 2 Staff'!H92,'9.3 Infra Base Year 3 Staff'!H92,'9.4 Infra Base Year 4 Staff'!H92,'9.5 Infra Base Year 5 Staff'!H92,'9.6 Infra Base Year 6 Staff'!H92)/6</f>
        <v>0</v>
      </c>
      <c r="I92" s="280">
        <f>SUM('9.1 Infra Base Year 1 Staff'!I92,'9.2 Infra Base Year 2 Staff'!I92,'9.3 Infra Base Year 3 Staff'!I92,'9.4 Infra Base Year 4 Staff'!I92,'9.5 Infra Base Year 5 Staff'!I92,'9.6 Infra Base Year 6 Staff'!I92)/6</f>
        <v>0</v>
      </c>
      <c r="J92" s="280">
        <f>SUM('9.1 Infra Base Year 1 Staff'!J92,'9.2 Infra Base Year 2 Staff'!J92,'9.3 Infra Base Year 3 Staff'!J92,'9.4 Infra Base Year 4 Staff'!J92,'9.5 Infra Base Year 5 Staff'!J92,'9.6 Infra Base Year 6 Staff'!J92)/6</f>
        <v>0</v>
      </c>
      <c r="K92" s="280">
        <f>SUM('9.1 Infra Base Year 1 Staff'!K92,'9.2 Infra Base Year 2 Staff'!K92,'9.3 Infra Base Year 3 Staff'!K92,'9.4 Infra Base Year 4 Staff'!K92,'9.5 Infra Base Year 5 Staff'!K92,'9.6 Infra Base Year 6 Staff'!K92)/6</f>
        <v>0</v>
      </c>
      <c r="L92" s="280">
        <f>SUM('9.1 Infra Base Year 1 Staff'!L92,'9.2 Infra Base Year 2 Staff'!L92,'9.3 Infra Base Year 3 Staff'!L92,'9.4 Infra Base Year 4 Staff'!L92,'9.5 Infra Base Year 5 Staff'!L92,'9.6 Infra Base Year 6 Staff'!L92)/6</f>
        <v>0</v>
      </c>
      <c r="M92" s="280">
        <f>SUM('9.1 Infra Base Year 1 Staff'!M92,'9.2 Infra Base Year 2 Staff'!M92,'9.3 Infra Base Year 3 Staff'!M92,'9.4 Infra Base Year 4 Staff'!M92,'9.5 Infra Base Year 5 Staff'!M92,'9.6 Infra Base Year 6 Staff'!M92)/6</f>
        <v>0</v>
      </c>
      <c r="N92" s="280">
        <f>SUM('9.1 Infra Base Year 1 Staff'!N92,'9.2 Infra Base Year 2 Staff'!N92,'9.3 Infra Base Year 3 Staff'!N92,'9.4 Infra Base Year 4 Staff'!N92,'9.5 Infra Base Year 5 Staff'!N92,'9.6 Infra Base Year 6 Staff'!N92)/6</f>
        <v>0</v>
      </c>
      <c r="O92" s="280">
        <f>SUM('9.1 Infra Base Year 1 Staff'!O92,'9.2 Infra Base Year 2 Staff'!O92,'9.3 Infra Base Year 3 Staff'!O92,'9.4 Infra Base Year 4 Staff'!O92,'9.5 Infra Base Year 5 Staff'!O92,'9.6 Infra Base Year 6 Staff'!O92)/6</f>
        <v>0</v>
      </c>
      <c r="P92" s="280">
        <f>SUM('9.1 Infra Base Year 1 Staff'!P92,'9.2 Infra Base Year 2 Staff'!P92,'9.3 Infra Base Year 3 Staff'!P92,'9.4 Infra Base Year 4 Staff'!P92,'9.5 Infra Base Year 5 Staff'!P92,'9.6 Infra Base Year 6 Staff'!P92)/6</f>
        <v>0</v>
      </c>
      <c r="Q92" s="280">
        <f>SUM('9.1 Infra Base Year 1 Staff'!Q92,'9.2 Infra Base Year 2 Staff'!Q92,'9.3 Infra Base Year 3 Staff'!Q92,'9.4 Infra Base Year 4 Staff'!Q92,'9.5 Infra Base Year 5 Staff'!Q92,'9.6 Infra Base Year 6 Staff'!Q92)/6</f>
        <v>0</v>
      </c>
      <c r="R92" s="280">
        <f>SUM(F92:Q92)</f>
        <v>0</v>
      </c>
      <c r="S92" s="319">
        <f>D92*R92</f>
        <v>0</v>
      </c>
      <c r="W92" s="147">
        <f>X92/$U$7</f>
        <v>0</v>
      </c>
      <c r="X92" s="147">
        <f>R92/12</f>
        <v>0</v>
      </c>
      <c r="Z92" s="147">
        <f t="shared" si="50"/>
        <v>0</v>
      </c>
      <c r="AA92" s="147">
        <f t="shared" si="51"/>
        <v>0</v>
      </c>
      <c r="AB92" s="727" t="e">
        <f t="shared" si="52"/>
        <v>#DIV/0!</v>
      </c>
    </row>
    <row r="93" spans="1:28" ht="14.25" x14ac:dyDescent="0.3">
      <c r="A93" s="275"/>
      <c r="B93" s="276"/>
      <c r="C93" s="146"/>
      <c r="D93" s="169"/>
      <c r="E93" s="522"/>
      <c r="F93" s="280">
        <f>SUM('9.1 Infra Base Year 1 Staff'!F93,'9.2 Infra Base Year 2 Staff'!F93,'9.3 Infra Base Year 3 Staff'!F93,'9.4 Infra Base Year 4 Staff'!F93,'9.5 Infra Base Year 5 Staff'!F93,'9.6 Infra Base Year 6 Staff'!F93)/6</f>
        <v>0</v>
      </c>
      <c r="G93" s="280">
        <f>SUM('9.1 Infra Base Year 1 Staff'!G93,'9.2 Infra Base Year 2 Staff'!G93,'9.3 Infra Base Year 3 Staff'!G93,'9.4 Infra Base Year 4 Staff'!G93,'9.5 Infra Base Year 5 Staff'!G93,'9.6 Infra Base Year 6 Staff'!G93)/6</f>
        <v>0</v>
      </c>
      <c r="H93" s="280">
        <f>SUM('9.1 Infra Base Year 1 Staff'!H93,'9.2 Infra Base Year 2 Staff'!H93,'9.3 Infra Base Year 3 Staff'!H93,'9.4 Infra Base Year 4 Staff'!H93,'9.5 Infra Base Year 5 Staff'!H93,'9.6 Infra Base Year 6 Staff'!H93)/6</f>
        <v>0</v>
      </c>
      <c r="I93" s="280">
        <f>SUM('9.1 Infra Base Year 1 Staff'!I93,'9.2 Infra Base Year 2 Staff'!I93,'9.3 Infra Base Year 3 Staff'!I93,'9.4 Infra Base Year 4 Staff'!I93,'9.5 Infra Base Year 5 Staff'!I93,'9.6 Infra Base Year 6 Staff'!I93)/6</f>
        <v>0</v>
      </c>
      <c r="J93" s="280">
        <f>SUM('9.1 Infra Base Year 1 Staff'!J93,'9.2 Infra Base Year 2 Staff'!J93,'9.3 Infra Base Year 3 Staff'!J93,'9.4 Infra Base Year 4 Staff'!J93,'9.5 Infra Base Year 5 Staff'!J93,'9.6 Infra Base Year 6 Staff'!J93)/6</f>
        <v>0</v>
      </c>
      <c r="K93" s="280">
        <f>SUM('9.1 Infra Base Year 1 Staff'!K93,'9.2 Infra Base Year 2 Staff'!K93,'9.3 Infra Base Year 3 Staff'!K93,'9.4 Infra Base Year 4 Staff'!K93,'9.5 Infra Base Year 5 Staff'!K93,'9.6 Infra Base Year 6 Staff'!K93)/6</f>
        <v>0</v>
      </c>
      <c r="L93" s="280">
        <f>SUM('9.1 Infra Base Year 1 Staff'!L93,'9.2 Infra Base Year 2 Staff'!L93,'9.3 Infra Base Year 3 Staff'!L93,'9.4 Infra Base Year 4 Staff'!L93,'9.5 Infra Base Year 5 Staff'!L93,'9.6 Infra Base Year 6 Staff'!L93)/6</f>
        <v>0</v>
      </c>
      <c r="M93" s="280">
        <f>SUM('9.1 Infra Base Year 1 Staff'!M93,'9.2 Infra Base Year 2 Staff'!M93,'9.3 Infra Base Year 3 Staff'!M93,'9.4 Infra Base Year 4 Staff'!M93,'9.5 Infra Base Year 5 Staff'!M93,'9.6 Infra Base Year 6 Staff'!M93)/6</f>
        <v>0</v>
      </c>
      <c r="N93" s="280">
        <f>SUM('9.1 Infra Base Year 1 Staff'!N93,'9.2 Infra Base Year 2 Staff'!N93,'9.3 Infra Base Year 3 Staff'!N93,'9.4 Infra Base Year 4 Staff'!N93,'9.5 Infra Base Year 5 Staff'!N93,'9.6 Infra Base Year 6 Staff'!N93)/6</f>
        <v>0</v>
      </c>
      <c r="O93" s="280">
        <f>SUM('9.1 Infra Base Year 1 Staff'!O93,'9.2 Infra Base Year 2 Staff'!O93,'9.3 Infra Base Year 3 Staff'!O93,'9.4 Infra Base Year 4 Staff'!O93,'9.5 Infra Base Year 5 Staff'!O93,'9.6 Infra Base Year 6 Staff'!O93)/6</f>
        <v>0</v>
      </c>
      <c r="P93" s="280">
        <f>SUM('9.1 Infra Base Year 1 Staff'!P93,'9.2 Infra Base Year 2 Staff'!P93,'9.3 Infra Base Year 3 Staff'!P93,'9.4 Infra Base Year 4 Staff'!P93,'9.5 Infra Base Year 5 Staff'!P93,'9.6 Infra Base Year 6 Staff'!P93)/6</f>
        <v>0</v>
      </c>
      <c r="Q93" s="280">
        <f>SUM('9.1 Infra Base Year 1 Staff'!Q93,'9.2 Infra Base Year 2 Staff'!Q93,'9.3 Infra Base Year 3 Staff'!Q93,'9.4 Infra Base Year 4 Staff'!Q93,'9.5 Infra Base Year 5 Staff'!Q93,'9.6 Infra Base Year 6 Staff'!Q93)/6</f>
        <v>0</v>
      </c>
      <c r="R93" s="280">
        <f>SUM(F93:Q93)</f>
        <v>0</v>
      </c>
      <c r="S93" s="319">
        <f>D93*R93</f>
        <v>0</v>
      </c>
      <c r="W93" s="147">
        <f>X93/$U$7</f>
        <v>0</v>
      </c>
      <c r="X93" s="147">
        <f>R93/12</f>
        <v>0</v>
      </c>
      <c r="Z93" s="147">
        <f t="shared" si="50"/>
        <v>0</v>
      </c>
      <c r="AA93" s="147">
        <f t="shared" si="51"/>
        <v>0</v>
      </c>
      <c r="AB93" s="727" t="e">
        <f t="shared" si="52"/>
        <v>#DIV/0!</v>
      </c>
    </row>
    <row r="94" spans="1:28" s="125" customFormat="1" ht="15" thickBot="1" x14ac:dyDescent="0.35">
      <c r="A94" s="224"/>
      <c r="B94" s="225" t="s">
        <v>166</v>
      </c>
      <c r="C94" s="226"/>
      <c r="D94" s="228"/>
      <c r="E94" s="523"/>
      <c r="F94" s="229">
        <f>SUM(F89:F93)</f>
        <v>0</v>
      </c>
      <c r="G94" s="229">
        <f t="shared" ref="G94:R94" si="53">SUM(G89:G93)</f>
        <v>0</v>
      </c>
      <c r="H94" s="229">
        <f t="shared" si="53"/>
        <v>0</v>
      </c>
      <c r="I94" s="229">
        <f t="shared" si="53"/>
        <v>0</v>
      </c>
      <c r="J94" s="229">
        <f t="shared" si="53"/>
        <v>0</v>
      </c>
      <c r="K94" s="229">
        <f t="shared" si="53"/>
        <v>0</v>
      </c>
      <c r="L94" s="229">
        <f t="shared" si="53"/>
        <v>0</v>
      </c>
      <c r="M94" s="229">
        <f t="shared" si="53"/>
        <v>0</v>
      </c>
      <c r="N94" s="229">
        <f t="shared" si="53"/>
        <v>0</v>
      </c>
      <c r="O94" s="229">
        <f t="shared" si="53"/>
        <v>0</v>
      </c>
      <c r="P94" s="229">
        <f t="shared" si="53"/>
        <v>0</v>
      </c>
      <c r="Q94" s="229">
        <f t="shared" si="53"/>
        <v>0</v>
      </c>
      <c r="R94" s="229">
        <f t="shared" si="53"/>
        <v>0</v>
      </c>
      <c r="S94" s="320">
        <f>SUM(S89:S93)</f>
        <v>0</v>
      </c>
      <c r="W94" s="231">
        <f>SUM(W89:W93)</f>
        <v>0</v>
      </c>
      <c r="X94" s="229">
        <f>SUM(X89:X93)</f>
        <v>0</v>
      </c>
      <c r="Z94" s="227">
        <f>SUM(Z89:Z93)</f>
        <v>0</v>
      </c>
      <c r="AA94" s="227">
        <f>SUM(AA89:AA93)</f>
        <v>0</v>
      </c>
      <c r="AB94" s="728" t="e">
        <f>Z94/(Z94+AA94)</f>
        <v>#DIV/0!</v>
      </c>
    </row>
    <row r="95" spans="1:28" s="125" customFormat="1" ht="14.25" x14ac:dyDescent="0.3">
      <c r="A95" s="144"/>
      <c r="B95" s="145"/>
      <c r="C95" s="146"/>
      <c r="D95" s="457"/>
      <c r="E95" s="564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/>
      <c r="S95" s="456"/>
      <c r="W95" s="147"/>
      <c r="X95" s="147"/>
      <c r="Z95" s="147"/>
      <c r="AA95" s="147"/>
      <c r="AB95" s="727"/>
    </row>
    <row r="96" spans="1:28" s="125" customFormat="1" ht="14.25" thickBot="1" x14ac:dyDescent="0.3">
      <c r="A96" s="253"/>
      <c r="B96" s="254" t="s">
        <v>167</v>
      </c>
      <c r="C96" s="255"/>
      <c r="D96" s="256"/>
      <c r="E96" s="527"/>
      <c r="F96" s="256">
        <f t="shared" ref="F96:S96" si="54">SUM(F87,F94)</f>
        <v>0</v>
      </c>
      <c r="G96" s="256">
        <f t="shared" si="54"/>
        <v>0</v>
      </c>
      <c r="H96" s="256">
        <f t="shared" si="54"/>
        <v>0</v>
      </c>
      <c r="I96" s="256">
        <f t="shared" si="54"/>
        <v>0</v>
      </c>
      <c r="J96" s="256">
        <f t="shared" si="54"/>
        <v>0</v>
      </c>
      <c r="K96" s="256">
        <f t="shared" si="54"/>
        <v>0</v>
      </c>
      <c r="L96" s="256">
        <f t="shared" si="54"/>
        <v>0</v>
      </c>
      <c r="M96" s="256">
        <f t="shared" si="54"/>
        <v>0</v>
      </c>
      <c r="N96" s="256">
        <f t="shared" si="54"/>
        <v>0</v>
      </c>
      <c r="O96" s="256">
        <f t="shared" si="54"/>
        <v>0</v>
      </c>
      <c r="P96" s="256">
        <f t="shared" si="54"/>
        <v>0</v>
      </c>
      <c r="Q96" s="256">
        <f t="shared" si="54"/>
        <v>0</v>
      </c>
      <c r="R96" s="256">
        <f t="shared" si="54"/>
        <v>0</v>
      </c>
      <c r="S96" s="323">
        <f t="shared" si="54"/>
        <v>0</v>
      </c>
      <c r="W96" s="256">
        <f>SUM(W87,W94)</f>
        <v>0</v>
      </c>
      <c r="X96" s="256">
        <f>SUM(X87,X94)</f>
        <v>0</v>
      </c>
      <c r="Z96" s="256">
        <f>SUM(Z87,Z94)</f>
        <v>0</v>
      </c>
      <c r="AA96" s="256">
        <f>SUM(AA87,AA94)</f>
        <v>0</v>
      </c>
      <c r="AB96" s="729" t="e">
        <f>Z96/(Z96+AA96)</f>
        <v>#DIV/0!</v>
      </c>
    </row>
    <row r="97" spans="1:28" ht="9.9499999999999993" customHeight="1" x14ac:dyDescent="0.3">
      <c r="A97" s="157"/>
      <c r="B97" s="145"/>
      <c r="C97" s="146"/>
      <c r="D97" s="455"/>
      <c r="E97" s="563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456"/>
      <c r="W97" s="146"/>
      <c r="X97" s="146"/>
      <c r="Z97" s="146"/>
      <c r="AA97" s="146"/>
      <c r="AB97" s="727"/>
    </row>
    <row r="98" spans="1:28" s="124" customFormat="1" ht="13.5" customHeight="1" x14ac:dyDescent="0.25">
      <c r="A98" s="233">
        <v>5</v>
      </c>
      <c r="B98" s="242" t="s">
        <v>168</v>
      </c>
      <c r="C98" s="235"/>
      <c r="D98" s="235"/>
      <c r="E98" s="521"/>
      <c r="F98" s="450"/>
      <c r="G98" s="450"/>
      <c r="H98" s="450"/>
      <c r="I98" s="450"/>
      <c r="J98" s="450"/>
      <c r="K98" s="240"/>
      <c r="L98" s="240"/>
      <c r="M98" s="240"/>
      <c r="N98" s="240"/>
      <c r="O98" s="240"/>
      <c r="P98" s="240"/>
      <c r="Q98" s="240"/>
      <c r="R98" s="236"/>
      <c r="S98" s="318"/>
      <c r="W98" s="235"/>
      <c r="X98" s="235"/>
      <c r="Z98" s="235"/>
      <c r="AA98" s="235"/>
      <c r="AB98" s="726"/>
    </row>
    <row r="99" spans="1:28" ht="13.5" customHeight="1" x14ac:dyDescent="0.3">
      <c r="A99" s="275">
        <v>5.0999999999999996</v>
      </c>
      <c r="B99" s="276" t="s">
        <v>169</v>
      </c>
      <c r="C99" s="146"/>
      <c r="D99" s="169"/>
      <c r="E99" s="522"/>
      <c r="F99" s="280">
        <f>SUM('9.1 Infra Base Year 1 Staff'!F99,'9.2 Infra Base Year 2 Staff'!F99,'9.3 Infra Base Year 3 Staff'!F99,'9.4 Infra Base Year 4 Staff'!F99,'9.5 Infra Base Year 5 Staff'!F99,'9.6 Infra Base Year 6 Staff'!F99)/6</f>
        <v>0</v>
      </c>
      <c r="G99" s="280">
        <f>SUM('9.1 Infra Base Year 1 Staff'!G99,'9.2 Infra Base Year 2 Staff'!G99,'9.3 Infra Base Year 3 Staff'!G99,'9.4 Infra Base Year 4 Staff'!G99,'9.5 Infra Base Year 5 Staff'!G99,'9.6 Infra Base Year 6 Staff'!G99)/6</f>
        <v>0</v>
      </c>
      <c r="H99" s="280">
        <f>SUM('9.1 Infra Base Year 1 Staff'!H99,'9.2 Infra Base Year 2 Staff'!H99,'9.3 Infra Base Year 3 Staff'!H99,'9.4 Infra Base Year 4 Staff'!H99,'9.5 Infra Base Year 5 Staff'!H99,'9.6 Infra Base Year 6 Staff'!H99)/6</f>
        <v>0</v>
      </c>
      <c r="I99" s="280">
        <f>SUM('9.1 Infra Base Year 1 Staff'!I99,'9.2 Infra Base Year 2 Staff'!I99,'9.3 Infra Base Year 3 Staff'!I99,'9.4 Infra Base Year 4 Staff'!I99,'9.5 Infra Base Year 5 Staff'!I99,'9.6 Infra Base Year 6 Staff'!I99)/6</f>
        <v>0</v>
      </c>
      <c r="J99" s="280">
        <f>SUM('9.1 Infra Base Year 1 Staff'!J99,'9.2 Infra Base Year 2 Staff'!J99,'9.3 Infra Base Year 3 Staff'!J99,'9.4 Infra Base Year 4 Staff'!J99,'9.5 Infra Base Year 5 Staff'!J99,'9.6 Infra Base Year 6 Staff'!J99)/6</f>
        <v>0</v>
      </c>
      <c r="K99" s="280">
        <f>SUM('9.1 Infra Base Year 1 Staff'!K99,'9.2 Infra Base Year 2 Staff'!K99,'9.3 Infra Base Year 3 Staff'!K99,'9.4 Infra Base Year 4 Staff'!K99,'9.5 Infra Base Year 5 Staff'!K99,'9.6 Infra Base Year 6 Staff'!K99)/6</f>
        <v>0</v>
      </c>
      <c r="L99" s="280">
        <f>SUM('9.1 Infra Base Year 1 Staff'!L99,'9.2 Infra Base Year 2 Staff'!L99,'9.3 Infra Base Year 3 Staff'!L99,'9.4 Infra Base Year 4 Staff'!L99,'9.5 Infra Base Year 5 Staff'!L99,'9.6 Infra Base Year 6 Staff'!L99)/6</f>
        <v>0</v>
      </c>
      <c r="M99" s="280">
        <f>SUM('9.1 Infra Base Year 1 Staff'!M99,'9.2 Infra Base Year 2 Staff'!M99,'9.3 Infra Base Year 3 Staff'!M99,'9.4 Infra Base Year 4 Staff'!M99,'9.5 Infra Base Year 5 Staff'!M99,'9.6 Infra Base Year 6 Staff'!M99)/6</f>
        <v>0</v>
      </c>
      <c r="N99" s="280">
        <f>SUM('9.1 Infra Base Year 1 Staff'!N99,'9.2 Infra Base Year 2 Staff'!N99,'9.3 Infra Base Year 3 Staff'!N99,'9.4 Infra Base Year 4 Staff'!N99,'9.5 Infra Base Year 5 Staff'!N99,'9.6 Infra Base Year 6 Staff'!N99)/6</f>
        <v>0</v>
      </c>
      <c r="O99" s="280">
        <f>SUM('9.1 Infra Base Year 1 Staff'!O99,'9.2 Infra Base Year 2 Staff'!O99,'9.3 Infra Base Year 3 Staff'!O99,'9.4 Infra Base Year 4 Staff'!O99,'9.5 Infra Base Year 5 Staff'!O99,'9.6 Infra Base Year 6 Staff'!O99)/6</f>
        <v>0</v>
      </c>
      <c r="P99" s="280">
        <f>SUM('9.1 Infra Base Year 1 Staff'!P99,'9.2 Infra Base Year 2 Staff'!P99,'9.3 Infra Base Year 3 Staff'!P99,'9.4 Infra Base Year 4 Staff'!P99,'9.5 Infra Base Year 5 Staff'!P99,'9.6 Infra Base Year 6 Staff'!P99)/6</f>
        <v>0</v>
      </c>
      <c r="Q99" s="280">
        <f>SUM('9.1 Infra Base Year 1 Staff'!Q99,'9.2 Infra Base Year 2 Staff'!Q99,'9.3 Infra Base Year 3 Staff'!Q99,'9.4 Infra Base Year 4 Staff'!Q99,'9.5 Infra Base Year 5 Staff'!Q99,'9.6 Infra Base Year 6 Staff'!Q99)/6</f>
        <v>0</v>
      </c>
      <c r="R99" s="280">
        <f>SUM(F99:Q99)</f>
        <v>0</v>
      </c>
      <c r="S99" s="319">
        <f>D99*R99</f>
        <v>0</v>
      </c>
      <c r="W99" s="147">
        <f>X99/$U$7</f>
        <v>0</v>
      </c>
      <c r="X99" s="147">
        <f>R99/12</f>
        <v>0</v>
      </c>
      <c r="Z99" s="147">
        <f>IF($E99="Y",$R99,0)</f>
        <v>0</v>
      </c>
      <c r="AA99" s="147">
        <f>IF($E99="N",$R99,0)</f>
        <v>0</v>
      </c>
      <c r="AB99" s="727" t="e">
        <f>Z99/(Z99+AA99)</f>
        <v>#DIV/0!</v>
      </c>
    </row>
    <row r="100" spans="1:28" ht="14.25" x14ac:dyDescent="0.3">
      <c r="A100" s="275"/>
      <c r="B100" s="276"/>
      <c r="C100" s="146"/>
      <c r="D100" s="169"/>
      <c r="E100" s="522"/>
      <c r="F100" s="280">
        <f>SUM('9.1 Infra Base Year 1 Staff'!F100,'9.2 Infra Base Year 2 Staff'!F100,'9.3 Infra Base Year 3 Staff'!F100,'9.4 Infra Base Year 4 Staff'!F100,'9.5 Infra Base Year 5 Staff'!F100,'9.6 Infra Base Year 6 Staff'!F100)/6</f>
        <v>0</v>
      </c>
      <c r="G100" s="280">
        <f>SUM('9.1 Infra Base Year 1 Staff'!G100,'9.2 Infra Base Year 2 Staff'!G100,'9.3 Infra Base Year 3 Staff'!G100,'9.4 Infra Base Year 4 Staff'!G100,'9.5 Infra Base Year 5 Staff'!G100,'9.6 Infra Base Year 6 Staff'!G100)/6</f>
        <v>0</v>
      </c>
      <c r="H100" s="280">
        <f>SUM('9.1 Infra Base Year 1 Staff'!H100,'9.2 Infra Base Year 2 Staff'!H100,'9.3 Infra Base Year 3 Staff'!H100,'9.4 Infra Base Year 4 Staff'!H100,'9.5 Infra Base Year 5 Staff'!H100,'9.6 Infra Base Year 6 Staff'!H100)/6</f>
        <v>0</v>
      </c>
      <c r="I100" s="280">
        <f>SUM('9.1 Infra Base Year 1 Staff'!I100,'9.2 Infra Base Year 2 Staff'!I100,'9.3 Infra Base Year 3 Staff'!I100,'9.4 Infra Base Year 4 Staff'!I100,'9.5 Infra Base Year 5 Staff'!I100,'9.6 Infra Base Year 6 Staff'!I100)/6</f>
        <v>0</v>
      </c>
      <c r="J100" s="280">
        <f>SUM('9.1 Infra Base Year 1 Staff'!J100,'9.2 Infra Base Year 2 Staff'!J100,'9.3 Infra Base Year 3 Staff'!J100,'9.4 Infra Base Year 4 Staff'!J100,'9.5 Infra Base Year 5 Staff'!J100,'9.6 Infra Base Year 6 Staff'!J100)/6</f>
        <v>0</v>
      </c>
      <c r="K100" s="280">
        <f>SUM('9.1 Infra Base Year 1 Staff'!K100,'9.2 Infra Base Year 2 Staff'!K100,'9.3 Infra Base Year 3 Staff'!K100,'9.4 Infra Base Year 4 Staff'!K100,'9.5 Infra Base Year 5 Staff'!K100,'9.6 Infra Base Year 6 Staff'!K100)/6</f>
        <v>0</v>
      </c>
      <c r="L100" s="280">
        <f>SUM('9.1 Infra Base Year 1 Staff'!L100,'9.2 Infra Base Year 2 Staff'!L100,'9.3 Infra Base Year 3 Staff'!L100,'9.4 Infra Base Year 4 Staff'!L100,'9.5 Infra Base Year 5 Staff'!L100,'9.6 Infra Base Year 6 Staff'!L100)/6</f>
        <v>0</v>
      </c>
      <c r="M100" s="280">
        <f>SUM('9.1 Infra Base Year 1 Staff'!M100,'9.2 Infra Base Year 2 Staff'!M100,'9.3 Infra Base Year 3 Staff'!M100,'9.4 Infra Base Year 4 Staff'!M100,'9.5 Infra Base Year 5 Staff'!M100,'9.6 Infra Base Year 6 Staff'!M100)/6</f>
        <v>0</v>
      </c>
      <c r="N100" s="280">
        <f>SUM('9.1 Infra Base Year 1 Staff'!N100,'9.2 Infra Base Year 2 Staff'!N100,'9.3 Infra Base Year 3 Staff'!N100,'9.4 Infra Base Year 4 Staff'!N100,'9.5 Infra Base Year 5 Staff'!N100,'9.6 Infra Base Year 6 Staff'!N100)/6</f>
        <v>0</v>
      </c>
      <c r="O100" s="280">
        <f>SUM('9.1 Infra Base Year 1 Staff'!O100,'9.2 Infra Base Year 2 Staff'!O100,'9.3 Infra Base Year 3 Staff'!O100,'9.4 Infra Base Year 4 Staff'!O100,'9.5 Infra Base Year 5 Staff'!O100,'9.6 Infra Base Year 6 Staff'!O100)/6</f>
        <v>0</v>
      </c>
      <c r="P100" s="280">
        <f>SUM('9.1 Infra Base Year 1 Staff'!P100,'9.2 Infra Base Year 2 Staff'!P100,'9.3 Infra Base Year 3 Staff'!P100,'9.4 Infra Base Year 4 Staff'!P100,'9.5 Infra Base Year 5 Staff'!P100,'9.6 Infra Base Year 6 Staff'!P100)/6</f>
        <v>0</v>
      </c>
      <c r="Q100" s="280">
        <f>SUM('9.1 Infra Base Year 1 Staff'!Q100,'9.2 Infra Base Year 2 Staff'!Q100,'9.3 Infra Base Year 3 Staff'!Q100,'9.4 Infra Base Year 4 Staff'!Q100,'9.5 Infra Base Year 5 Staff'!Q100,'9.6 Infra Base Year 6 Staff'!Q100)/6</f>
        <v>0</v>
      </c>
      <c r="R100" s="280">
        <f>SUM(F100:Q100)</f>
        <v>0</v>
      </c>
      <c r="S100" s="319">
        <f>D100*R100</f>
        <v>0</v>
      </c>
      <c r="W100" s="147">
        <f>X100/$U$7</f>
        <v>0</v>
      </c>
      <c r="X100" s="147">
        <f>R100/12</f>
        <v>0</v>
      </c>
      <c r="Z100" s="147">
        <f t="shared" ref="Z100:Z103" si="55">IF($E100="Y",$R100,0)</f>
        <v>0</v>
      </c>
      <c r="AA100" s="147">
        <f t="shared" ref="AA100:AA103" si="56">IF($E100="N",$R100,0)</f>
        <v>0</v>
      </c>
      <c r="AB100" s="727" t="e">
        <f t="shared" ref="AB100:AB103" si="57">Z100/(Z100+AA100)</f>
        <v>#DIV/0!</v>
      </c>
    </row>
    <row r="101" spans="1:28" ht="14.25" x14ac:dyDescent="0.3">
      <c r="A101" s="275"/>
      <c r="B101" s="276"/>
      <c r="C101" s="146"/>
      <c r="D101" s="169"/>
      <c r="E101" s="522"/>
      <c r="F101" s="280">
        <f>SUM('9.1 Infra Base Year 1 Staff'!F101,'9.2 Infra Base Year 2 Staff'!F101,'9.3 Infra Base Year 3 Staff'!F101,'9.4 Infra Base Year 4 Staff'!F101,'9.5 Infra Base Year 5 Staff'!F101,'9.6 Infra Base Year 6 Staff'!F101)/6</f>
        <v>0</v>
      </c>
      <c r="G101" s="280">
        <f>SUM('9.1 Infra Base Year 1 Staff'!G101,'9.2 Infra Base Year 2 Staff'!G101,'9.3 Infra Base Year 3 Staff'!G101,'9.4 Infra Base Year 4 Staff'!G101,'9.5 Infra Base Year 5 Staff'!G101,'9.6 Infra Base Year 6 Staff'!G101)/6</f>
        <v>0</v>
      </c>
      <c r="H101" s="280">
        <f>SUM('9.1 Infra Base Year 1 Staff'!H101,'9.2 Infra Base Year 2 Staff'!H101,'9.3 Infra Base Year 3 Staff'!H101,'9.4 Infra Base Year 4 Staff'!H101,'9.5 Infra Base Year 5 Staff'!H101,'9.6 Infra Base Year 6 Staff'!H101)/6</f>
        <v>0</v>
      </c>
      <c r="I101" s="280">
        <f>SUM('9.1 Infra Base Year 1 Staff'!I101,'9.2 Infra Base Year 2 Staff'!I101,'9.3 Infra Base Year 3 Staff'!I101,'9.4 Infra Base Year 4 Staff'!I101,'9.5 Infra Base Year 5 Staff'!I101,'9.6 Infra Base Year 6 Staff'!I101)/6</f>
        <v>0</v>
      </c>
      <c r="J101" s="280">
        <f>SUM('9.1 Infra Base Year 1 Staff'!J101,'9.2 Infra Base Year 2 Staff'!J101,'9.3 Infra Base Year 3 Staff'!J101,'9.4 Infra Base Year 4 Staff'!J101,'9.5 Infra Base Year 5 Staff'!J101,'9.6 Infra Base Year 6 Staff'!J101)/6</f>
        <v>0</v>
      </c>
      <c r="K101" s="280">
        <f>SUM('9.1 Infra Base Year 1 Staff'!K101,'9.2 Infra Base Year 2 Staff'!K101,'9.3 Infra Base Year 3 Staff'!K101,'9.4 Infra Base Year 4 Staff'!K101,'9.5 Infra Base Year 5 Staff'!K101,'9.6 Infra Base Year 6 Staff'!K101)/6</f>
        <v>0</v>
      </c>
      <c r="L101" s="280">
        <f>SUM('9.1 Infra Base Year 1 Staff'!L101,'9.2 Infra Base Year 2 Staff'!L101,'9.3 Infra Base Year 3 Staff'!L101,'9.4 Infra Base Year 4 Staff'!L101,'9.5 Infra Base Year 5 Staff'!L101,'9.6 Infra Base Year 6 Staff'!L101)/6</f>
        <v>0</v>
      </c>
      <c r="M101" s="280">
        <f>SUM('9.1 Infra Base Year 1 Staff'!M101,'9.2 Infra Base Year 2 Staff'!M101,'9.3 Infra Base Year 3 Staff'!M101,'9.4 Infra Base Year 4 Staff'!M101,'9.5 Infra Base Year 5 Staff'!M101,'9.6 Infra Base Year 6 Staff'!M101)/6</f>
        <v>0</v>
      </c>
      <c r="N101" s="280">
        <f>SUM('9.1 Infra Base Year 1 Staff'!N101,'9.2 Infra Base Year 2 Staff'!N101,'9.3 Infra Base Year 3 Staff'!N101,'9.4 Infra Base Year 4 Staff'!N101,'9.5 Infra Base Year 5 Staff'!N101,'9.6 Infra Base Year 6 Staff'!N101)/6</f>
        <v>0</v>
      </c>
      <c r="O101" s="280">
        <f>SUM('9.1 Infra Base Year 1 Staff'!O101,'9.2 Infra Base Year 2 Staff'!O101,'9.3 Infra Base Year 3 Staff'!O101,'9.4 Infra Base Year 4 Staff'!O101,'9.5 Infra Base Year 5 Staff'!O101,'9.6 Infra Base Year 6 Staff'!O101)/6</f>
        <v>0</v>
      </c>
      <c r="P101" s="280">
        <f>SUM('9.1 Infra Base Year 1 Staff'!P101,'9.2 Infra Base Year 2 Staff'!P101,'9.3 Infra Base Year 3 Staff'!P101,'9.4 Infra Base Year 4 Staff'!P101,'9.5 Infra Base Year 5 Staff'!P101,'9.6 Infra Base Year 6 Staff'!P101)/6</f>
        <v>0</v>
      </c>
      <c r="Q101" s="280">
        <f>SUM('9.1 Infra Base Year 1 Staff'!Q101,'9.2 Infra Base Year 2 Staff'!Q101,'9.3 Infra Base Year 3 Staff'!Q101,'9.4 Infra Base Year 4 Staff'!Q101,'9.5 Infra Base Year 5 Staff'!Q101,'9.6 Infra Base Year 6 Staff'!Q101)/6</f>
        <v>0</v>
      </c>
      <c r="R101" s="280">
        <f>SUM(F101:Q101)</f>
        <v>0</v>
      </c>
      <c r="S101" s="319">
        <f>D101*R101</f>
        <v>0</v>
      </c>
      <c r="W101" s="147">
        <f>X101/$U$7</f>
        <v>0</v>
      </c>
      <c r="X101" s="147">
        <f>R101/12</f>
        <v>0</v>
      </c>
      <c r="Z101" s="147">
        <f t="shared" si="55"/>
        <v>0</v>
      </c>
      <c r="AA101" s="147">
        <f t="shared" si="56"/>
        <v>0</v>
      </c>
      <c r="AB101" s="727" t="e">
        <f t="shared" si="57"/>
        <v>#DIV/0!</v>
      </c>
    </row>
    <row r="102" spans="1:28" ht="14.25" x14ac:dyDescent="0.3">
      <c r="A102" s="275"/>
      <c r="B102" s="276"/>
      <c r="C102" s="146"/>
      <c r="D102" s="169"/>
      <c r="E102" s="522"/>
      <c r="F102" s="280">
        <f>SUM('9.1 Infra Base Year 1 Staff'!F102,'9.2 Infra Base Year 2 Staff'!F102,'9.3 Infra Base Year 3 Staff'!F102,'9.4 Infra Base Year 4 Staff'!F102,'9.5 Infra Base Year 5 Staff'!F102,'9.6 Infra Base Year 6 Staff'!F102)/6</f>
        <v>0</v>
      </c>
      <c r="G102" s="280">
        <f>SUM('9.1 Infra Base Year 1 Staff'!G102,'9.2 Infra Base Year 2 Staff'!G102,'9.3 Infra Base Year 3 Staff'!G102,'9.4 Infra Base Year 4 Staff'!G102,'9.5 Infra Base Year 5 Staff'!G102,'9.6 Infra Base Year 6 Staff'!G102)/6</f>
        <v>0</v>
      </c>
      <c r="H102" s="280">
        <f>SUM('9.1 Infra Base Year 1 Staff'!H102,'9.2 Infra Base Year 2 Staff'!H102,'9.3 Infra Base Year 3 Staff'!H102,'9.4 Infra Base Year 4 Staff'!H102,'9.5 Infra Base Year 5 Staff'!H102,'9.6 Infra Base Year 6 Staff'!H102)/6</f>
        <v>0</v>
      </c>
      <c r="I102" s="280">
        <f>SUM('9.1 Infra Base Year 1 Staff'!I102,'9.2 Infra Base Year 2 Staff'!I102,'9.3 Infra Base Year 3 Staff'!I102,'9.4 Infra Base Year 4 Staff'!I102,'9.5 Infra Base Year 5 Staff'!I102,'9.6 Infra Base Year 6 Staff'!I102)/6</f>
        <v>0</v>
      </c>
      <c r="J102" s="280">
        <f>SUM('9.1 Infra Base Year 1 Staff'!J102,'9.2 Infra Base Year 2 Staff'!J102,'9.3 Infra Base Year 3 Staff'!J102,'9.4 Infra Base Year 4 Staff'!J102,'9.5 Infra Base Year 5 Staff'!J102,'9.6 Infra Base Year 6 Staff'!J102)/6</f>
        <v>0</v>
      </c>
      <c r="K102" s="280">
        <f>SUM('9.1 Infra Base Year 1 Staff'!K102,'9.2 Infra Base Year 2 Staff'!K102,'9.3 Infra Base Year 3 Staff'!K102,'9.4 Infra Base Year 4 Staff'!K102,'9.5 Infra Base Year 5 Staff'!K102,'9.6 Infra Base Year 6 Staff'!K102)/6</f>
        <v>0</v>
      </c>
      <c r="L102" s="280">
        <f>SUM('9.1 Infra Base Year 1 Staff'!L102,'9.2 Infra Base Year 2 Staff'!L102,'9.3 Infra Base Year 3 Staff'!L102,'9.4 Infra Base Year 4 Staff'!L102,'9.5 Infra Base Year 5 Staff'!L102,'9.6 Infra Base Year 6 Staff'!L102)/6</f>
        <v>0</v>
      </c>
      <c r="M102" s="280">
        <f>SUM('9.1 Infra Base Year 1 Staff'!M102,'9.2 Infra Base Year 2 Staff'!M102,'9.3 Infra Base Year 3 Staff'!M102,'9.4 Infra Base Year 4 Staff'!M102,'9.5 Infra Base Year 5 Staff'!M102,'9.6 Infra Base Year 6 Staff'!M102)/6</f>
        <v>0</v>
      </c>
      <c r="N102" s="280">
        <f>SUM('9.1 Infra Base Year 1 Staff'!N102,'9.2 Infra Base Year 2 Staff'!N102,'9.3 Infra Base Year 3 Staff'!N102,'9.4 Infra Base Year 4 Staff'!N102,'9.5 Infra Base Year 5 Staff'!N102,'9.6 Infra Base Year 6 Staff'!N102)/6</f>
        <v>0</v>
      </c>
      <c r="O102" s="280">
        <f>SUM('9.1 Infra Base Year 1 Staff'!O102,'9.2 Infra Base Year 2 Staff'!O102,'9.3 Infra Base Year 3 Staff'!O102,'9.4 Infra Base Year 4 Staff'!O102,'9.5 Infra Base Year 5 Staff'!O102,'9.6 Infra Base Year 6 Staff'!O102)/6</f>
        <v>0</v>
      </c>
      <c r="P102" s="280">
        <f>SUM('9.1 Infra Base Year 1 Staff'!P102,'9.2 Infra Base Year 2 Staff'!P102,'9.3 Infra Base Year 3 Staff'!P102,'9.4 Infra Base Year 4 Staff'!P102,'9.5 Infra Base Year 5 Staff'!P102,'9.6 Infra Base Year 6 Staff'!P102)/6</f>
        <v>0</v>
      </c>
      <c r="Q102" s="280">
        <f>SUM('9.1 Infra Base Year 1 Staff'!Q102,'9.2 Infra Base Year 2 Staff'!Q102,'9.3 Infra Base Year 3 Staff'!Q102,'9.4 Infra Base Year 4 Staff'!Q102,'9.5 Infra Base Year 5 Staff'!Q102,'9.6 Infra Base Year 6 Staff'!Q102)/6</f>
        <v>0</v>
      </c>
      <c r="R102" s="280">
        <f>SUM(F102:Q102)</f>
        <v>0</v>
      </c>
      <c r="S102" s="319">
        <f>D102*R102</f>
        <v>0</v>
      </c>
      <c r="W102" s="147">
        <f>X102/$U$7</f>
        <v>0</v>
      </c>
      <c r="X102" s="147">
        <f>R102/12</f>
        <v>0</v>
      </c>
      <c r="Z102" s="147">
        <f t="shared" si="55"/>
        <v>0</v>
      </c>
      <c r="AA102" s="147">
        <f t="shared" si="56"/>
        <v>0</v>
      </c>
      <c r="AB102" s="727" t="e">
        <f t="shared" si="57"/>
        <v>#DIV/0!</v>
      </c>
    </row>
    <row r="103" spans="1:28" ht="14.25" x14ac:dyDescent="0.3">
      <c r="A103" s="275"/>
      <c r="B103" s="276"/>
      <c r="C103" s="146"/>
      <c r="D103" s="169"/>
      <c r="E103" s="522"/>
      <c r="F103" s="280">
        <f>SUM('9.1 Infra Base Year 1 Staff'!F103,'9.2 Infra Base Year 2 Staff'!F103,'9.3 Infra Base Year 3 Staff'!F103,'9.4 Infra Base Year 4 Staff'!F103,'9.5 Infra Base Year 5 Staff'!F103,'9.6 Infra Base Year 6 Staff'!F103)/6</f>
        <v>0</v>
      </c>
      <c r="G103" s="280">
        <f>SUM('9.1 Infra Base Year 1 Staff'!G103,'9.2 Infra Base Year 2 Staff'!G103,'9.3 Infra Base Year 3 Staff'!G103,'9.4 Infra Base Year 4 Staff'!G103,'9.5 Infra Base Year 5 Staff'!G103,'9.6 Infra Base Year 6 Staff'!G103)/6</f>
        <v>0</v>
      </c>
      <c r="H103" s="280">
        <f>SUM('9.1 Infra Base Year 1 Staff'!H103,'9.2 Infra Base Year 2 Staff'!H103,'9.3 Infra Base Year 3 Staff'!H103,'9.4 Infra Base Year 4 Staff'!H103,'9.5 Infra Base Year 5 Staff'!H103,'9.6 Infra Base Year 6 Staff'!H103)/6</f>
        <v>0</v>
      </c>
      <c r="I103" s="280">
        <f>SUM('9.1 Infra Base Year 1 Staff'!I103,'9.2 Infra Base Year 2 Staff'!I103,'9.3 Infra Base Year 3 Staff'!I103,'9.4 Infra Base Year 4 Staff'!I103,'9.5 Infra Base Year 5 Staff'!I103,'9.6 Infra Base Year 6 Staff'!I103)/6</f>
        <v>0</v>
      </c>
      <c r="J103" s="280">
        <f>SUM('9.1 Infra Base Year 1 Staff'!J103,'9.2 Infra Base Year 2 Staff'!J103,'9.3 Infra Base Year 3 Staff'!J103,'9.4 Infra Base Year 4 Staff'!J103,'9.5 Infra Base Year 5 Staff'!J103,'9.6 Infra Base Year 6 Staff'!J103)/6</f>
        <v>0</v>
      </c>
      <c r="K103" s="280">
        <f>SUM('9.1 Infra Base Year 1 Staff'!K103,'9.2 Infra Base Year 2 Staff'!K103,'9.3 Infra Base Year 3 Staff'!K103,'9.4 Infra Base Year 4 Staff'!K103,'9.5 Infra Base Year 5 Staff'!K103,'9.6 Infra Base Year 6 Staff'!K103)/6</f>
        <v>0</v>
      </c>
      <c r="L103" s="280">
        <f>SUM('9.1 Infra Base Year 1 Staff'!L103,'9.2 Infra Base Year 2 Staff'!L103,'9.3 Infra Base Year 3 Staff'!L103,'9.4 Infra Base Year 4 Staff'!L103,'9.5 Infra Base Year 5 Staff'!L103,'9.6 Infra Base Year 6 Staff'!L103)/6</f>
        <v>0</v>
      </c>
      <c r="M103" s="280">
        <f>SUM('9.1 Infra Base Year 1 Staff'!M103,'9.2 Infra Base Year 2 Staff'!M103,'9.3 Infra Base Year 3 Staff'!M103,'9.4 Infra Base Year 4 Staff'!M103,'9.5 Infra Base Year 5 Staff'!M103,'9.6 Infra Base Year 6 Staff'!M103)/6</f>
        <v>0</v>
      </c>
      <c r="N103" s="280">
        <f>SUM('9.1 Infra Base Year 1 Staff'!N103,'9.2 Infra Base Year 2 Staff'!N103,'9.3 Infra Base Year 3 Staff'!N103,'9.4 Infra Base Year 4 Staff'!N103,'9.5 Infra Base Year 5 Staff'!N103,'9.6 Infra Base Year 6 Staff'!N103)/6</f>
        <v>0</v>
      </c>
      <c r="O103" s="280">
        <f>SUM('9.1 Infra Base Year 1 Staff'!O103,'9.2 Infra Base Year 2 Staff'!O103,'9.3 Infra Base Year 3 Staff'!O103,'9.4 Infra Base Year 4 Staff'!O103,'9.5 Infra Base Year 5 Staff'!O103,'9.6 Infra Base Year 6 Staff'!O103)/6</f>
        <v>0</v>
      </c>
      <c r="P103" s="280">
        <f>SUM('9.1 Infra Base Year 1 Staff'!P103,'9.2 Infra Base Year 2 Staff'!P103,'9.3 Infra Base Year 3 Staff'!P103,'9.4 Infra Base Year 4 Staff'!P103,'9.5 Infra Base Year 5 Staff'!P103,'9.6 Infra Base Year 6 Staff'!P103)/6</f>
        <v>0</v>
      </c>
      <c r="Q103" s="280">
        <f>SUM('9.1 Infra Base Year 1 Staff'!Q103,'9.2 Infra Base Year 2 Staff'!Q103,'9.3 Infra Base Year 3 Staff'!Q103,'9.4 Infra Base Year 4 Staff'!Q103,'9.5 Infra Base Year 5 Staff'!Q103,'9.6 Infra Base Year 6 Staff'!Q103)/6</f>
        <v>0</v>
      </c>
      <c r="R103" s="280">
        <f>SUM(F103:Q103)</f>
        <v>0</v>
      </c>
      <c r="S103" s="319">
        <f>D103*R103</f>
        <v>0</v>
      </c>
      <c r="W103" s="147">
        <f>X103/$U$7</f>
        <v>0</v>
      </c>
      <c r="X103" s="147">
        <f>R103/12</f>
        <v>0</v>
      </c>
      <c r="Z103" s="147">
        <f t="shared" si="55"/>
        <v>0</v>
      </c>
      <c r="AA103" s="147">
        <f t="shared" si="56"/>
        <v>0</v>
      </c>
      <c r="AB103" s="727" t="e">
        <f t="shared" si="57"/>
        <v>#DIV/0!</v>
      </c>
    </row>
    <row r="104" spans="1:28" s="125" customFormat="1" ht="15" thickBot="1" x14ac:dyDescent="0.35">
      <c r="A104" s="224"/>
      <c r="B104" s="225" t="s">
        <v>170</v>
      </c>
      <c r="C104" s="226"/>
      <c r="D104" s="228"/>
      <c r="E104" s="523"/>
      <c r="F104" s="229">
        <f>SUM(F99:F103)</f>
        <v>0</v>
      </c>
      <c r="G104" s="229">
        <f t="shared" ref="G104:R104" si="58">SUM(G99:G103)</f>
        <v>0</v>
      </c>
      <c r="H104" s="229">
        <f t="shared" si="58"/>
        <v>0</v>
      </c>
      <c r="I104" s="229">
        <f t="shared" si="58"/>
        <v>0</v>
      </c>
      <c r="J104" s="229">
        <f t="shared" si="58"/>
        <v>0</v>
      </c>
      <c r="K104" s="229">
        <f t="shared" si="58"/>
        <v>0</v>
      </c>
      <c r="L104" s="229">
        <f t="shared" si="58"/>
        <v>0</v>
      </c>
      <c r="M104" s="229">
        <f t="shared" si="58"/>
        <v>0</v>
      </c>
      <c r="N104" s="229">
        <f t="shared" si="58"/>
        <v>0</v>
      </c>
      <c r="O104" s="229">
        <f t="shared" si="58"/>
        <v>0</v>
      </c>
      <c r="P104" s="229">
        <f t="shared" si="58"/>
        <v>0</v>
      </c>
      <c r="Q104" s="229">
        <f t="shared" si="58"/>
        <v>0</v>
      </c>
      <c r="R104" s="229">
        <f t="shared" si="58"/>
        <v>0</v>
      </c>
      <c r="S104" s="320">
        <f>SUM(S99:S103)</f>
        <v>0</v>
      </c>
      <c r="W104" s="231">
        <f>SUM(W99:W103)</f>
        <v>0</v>
      </c>
      <c r="X104" s="229">
        <f>SUM(X99:X103)</f>
        <v>0</v>
      </c>
      <c r="Z104" s="227">
        <f>SUM(Z99:Z103)</f>
        <v>0</v>
      </c>
      <c r="AA104" s="227">
        <f>SUM(AA99:AA103)</f>
        <v>0</v>
      </c>
      <c r="AB104" s="728" t="e">
        <f>Z104/(Z104+AA104)</f>
        <v>#DIV/0!</v>
      </c>
    </row>
    <row r="105" spans="1:28" ht="13.5" customHeight="1" x14ac:dyDescent="0.3">
      <c r="A105" s="275"/>
      <c r="B105" s="276"/>
      <c r="C105" s="146"/>
      <c r="D105" s="169"/>
      <c r="E105" s="522"/>
      <c r="F105" s="280"/>
      <c r="G105" s="280"/>
      <c r="H105" s="280"/>
      <c r="I105" s="280"/>
      <c r="J105" s="280"/>
      <c r="K105" s="280"/>
      <c r="L105" s="280"/>
      <c r="M105" s="280"/>
      <c r="N105" s="280"/>
      <c r="O105" s="280"/>
      <c r="P105" s="280"/>
      <c r="Q105" s="280"/>
      <c r="R105" s="280"/>
      <c r="S105" s="319"/>
      <c r="W105" s="147"/>
      <c r="X105" s="147"/>
      <c r="Z105" s="147"/>
      <c r="AA105" s="147"/>
      <c r="AB105" s="727"/>
    </row>
    <row r="106" spans="1:28" s="125" customFormat="1" ht="14.25" x14ac:dyDescent="0.3">
      <c r="A106" s="275">
        <v>5.2</v>
      </c>
      <c r="B106" s="276" t="s">
        <v>168</v>
      </c>
      <c r="C106" s="146"/>
      <c r="D106" s="169"/>
      <c r="E106" s="522"/>
      <c r="F106" s="280">
        <f>SUM('9.1 Infra Base Year 1 Staff'!F106,'9.2 Infra Base Year 2 Staff'!F106,'9.3 Infra Base Year 3 Staff'!F106,'9.4 Infra Base Year 4 Staff'!F106,'9.5 Infra Base Year 5 Staff'!F106,'9.6 Infra Base Year 6 Staff'!F106)/6</f>
        <v>0</v>
      </c>
      <c r="G106" s="280">
        <f>SUM('9.1 Infra Base Year 1 Staff'!G106,'9.2 Infra Base Year 2 Staff'!G106,'9.3 Infra Base Year 3 Staff'!G106,'9.4 Infra Base Year 4 Staff'!G106,'9.5 Infra Base Year 5 Staff'!G106,'9.6 Infra Base Year 6 Staff'!G106)/6</f>
        <v>0</v>
      </c>
      <c r="H106" s="280">
        <f>SUM('9.1 Infra Base Year 1 Staff'!H106,'9.2 Infra Base Year 2 Staff'!H106,'9.3 Infra Base Year 3 Staff'!H106,'9.4 Infra Base Year 4 Staff'!H106,'9.5 Infra Base Year 5 Staff'!H106,'9.6 Infra Base Year 6 Staff'!H106)/6</f>
        <v>0</v>
      </c>
      <c r="I106" s="280">
        <f>SUM('9.1 Infra Base Year 1 Staff'!I106,'9.2 Infra Base Year 2 Staff'!I106,'9.3 Infra Base Year 3 Staff'!I106,'9.4 Infra Base Year 4 Staff'!I106,'9.5 Infra Base Year 5 Staff'!I106,'9.6 Infra Base Year 6 Staff'!I106)/6</f>
        <v>0</v>
      </c>
      <c r="J106" s="280">
        <f>SUM('9.1 Infra Base Year 1 Staff'!J106,'9.2 Infra Base Year 2 Staff'!J106,'9.3 Infra Base Year 3 Staff'!J106,'9.4 Infra Base Year 4 Staff'!J106,'9.5 Infra Base Year 5 Staff'!J106,'9.6 Infra Base Year 6 Staff'!J106)/6</f>
        <v>0</v>
      </c>
      <c r="K106" s="280">
        <f>SUM('9.1 Infra Base Year 1 Staff'!K106,'9.2 Infra Base Year 2 Staff'!K106,'9.3 Infra Base Year 3 Staff'!K106,'9.4 Infra Base Year 4 Staff'!K106,'9.5 Infra Base Year 5 Staff'!K106,'9.6 Infra Base Year 6 Staff'!K106)/6</f>
        <v>0</v>
      </c>
      <c r="L106" s="280">
        <f>SUM('9.1 Infra Base Year 1 Staff'!L106,'9.2 Infra Base Year 2 Staff'!L106,'9.3 Infra Base Year 3 Staff'!L106,'9.4 Infra Base Year 4 Staff'!L106,'9.5 Infra Base Year 5 Staff'!L106,'9.6 Infra Base Year 6 Staff'!L106)/6</f>
        <v>0</v>
      </c>
      <c r="M106" s="280">
        <f>SUM('9.1 Infra Base Year 1 Staff'!M106,'9.2 Infra Base Year 2 Staff'!M106,'9.3 Infra Base Year 3 Staff'!M106,'9.4 Infra Base Year 4 Staff'!M106,'9.5 Infra Base Year 5 Staff'!M106,'9.6 Infra Base Year 6 Staff'!M106)/6</f>
        <v>0</v>
      </c>
      <c r="N106" s="280">
        <f>SUM('9.1 Infra Base Year 1 Staff'!N106,'9.2 Infra Base Year 2 Staff'!N106,'9.3 Infra Base Year 3 Staff'!N106,'9.4 Infra Base Year 4 Staff'!N106,'9.5 Infra Base Year 5 Staff'!N106,'9.6 Infra Base Year 6 Staff'!N106)/6</f>
        <v>0</v>
      </c>
      <c r="O106" s="280">
        <f>SUM('9.1 Infra Base Year 1 Staff'!O106,'9.2 Infra Base Year 2 Staff'!O106,'9.3 Infra Base Year 3 Staff'!O106,'9.4 Infra Base Year 4 Staff'!O106,'9.5 Infra Base Year 5 Staff'!O106,'9.6 Infra Base Year 6 Staff'!O106)/6</f>
        <v>0</v>
      </c>
      <c r="P106" s="280">
        <f>SUM('9.1 Infra Base Year 1 Staff'!P106,'9.2 Infra Base Year 2 Staff'!P106,'9.3 Infra Base Year 3 Staff'!P106,'9.4 Infra Base Year 4 Staff'!P106,'9.5 Infra Base Year 5 Staff'!P106,'9.6 Infra Base Year 6 Staff'!P106)/6</f>
        <v>0</v>
      </c>
      <c r="Q106" s="280">
        <f>SUM('9.1 Infra Base Year 1 Staff'!Q106,'9.2 Infra Base Year 2 Staff'!Q106,'9.3 Infra Base Year 3 Staff'!Q106,'9.4 Infra Base Year 4 Staff'!Q106,'9.5 Infra Base Year 5 Staff'!Q106,'9.6 Infra Base Year 6 Staff'!Q106)/6</f>
        <v>0</v>
      </c>
      <c r="R106" s="280">
        <f>SUM(F106:Q106)</f>
        <v>0</v>
      </c>
      <c r="S106" s="319">
        <f>D106*R106</f>
        <v>0</v>
      </c>
      <c r="W106" s="147">
        <f>X106/$U$7</f>
        <v>0</v>
      </c>
      <c r="X106" s="147">
        <f>R106/12</f>
        <v>0</v>
      </c>
      <c r="Z106" s="147">
        <f>IF($E106="Y",$R106,0)</f>
        <v>0</v>
      </c>
      <c r="AA106" s="147">
        <f>IF($E106="N",$R106,0)</f>
        <v>0</v>
      </c>
      <c r="AB106" s="727" t="e">
        <f>Z106/(Z106+AA106)</f>
        <v>#DIV/0!</v>
      </c>
    </row>
    <row r="107" spans="1:28" ht="14.25" x14ac:dyDescent="0.3">
      <c r="A107" s="275"/>
      <c r="B107" s="276"/>
      <c r="C107" s="146"/>
      <c r="D107" s="169"/>
      <c r="E107" s="522"/>
      <c r="F107" s="280">
        <f>SUM('9.1 Infra Base Year 1 Staff'!F107,'9.2 Infra Base Year 2 Staff'!F107,'9.3 Infra Base Year 3 Staff'!F107,'9.4 Infra Base Year 4 Staff'!F107,'9.5 Infra Base Year 5 Staff'!F107,'9.6 Infra Base Year 6 Staff'!F107)/6</f>
        <v>0</v>
      </c>
      <c r="G107" s="280">
        <f>SUM('9.1 Infra Base Year 1 Staff'!G107,'9.2 Infra Base Year 2 Staff'!G107,'9.3 Infra Base Year 3 Staff'!G107,'9.4 Infra Base Year 4 Staff'!G107,'9.5 Infra Base Year 5 Staff'!G107,'9.6 Infra Base Year 6 Staff'!G107)/6</f>
        <v>0</v>
      </c>
      <c r="H107" s="280">
        <f>SUM('9.1 Infra Base Year 1 Staff'!H107,'9.2 Infra Base Year 2 Staff'!H107,'9.3 Infra Base Year 3 Staff'!H107,'9.4 Infra Base Year 4 Staff'!H107,'9.5 Infra Base Year 5 Staff'!H107,'9.6 Infra Base Year 6 Staff'!H107)/6</f>
        <v>0</v>
      </c>
      <c r="I107" s="280">
        <f>SUM('9.1 Infra Base Year 1 Staff'!I107,'9.2 Infra Base Year 2 Staff'!I107,'9.3 Infra Base Year 3 Staff'!I107,'9.4 Infra Base Year 4 Staff'!I107,'9.5 Infra Base Year 5 Staff'!I107,'9.6 Infra Base Year 6 Staff'!I107)/6</f>
        <v>0</v>
      </c>
      <c r="J107" s="280">
        <f>SUM('9.1 Infra Base Year 1 Staff'!J107,'9.2 Infra Base Year 2 Staff'!J107,'9.3 Infra Base Year 3 Staff'!J107,'9.4 Infra Base Year 4 Staff'!J107,'9.5 Infra Base Year 5 Staff'!J107,'9.6 Infra Base Year 6 Staff'!J107)/6</f>
        <v>0</v>
      </c>
      <c r="K107" s="280">
        <f>SUM('9.1 Infra Base Year 1 Staff'!K107,'9.2 Infra Base Year 2 Staff'!K107,'9.3 Infra Base Year 3 Staff'!K107,'9.4 Infra Base Year 4 Staff'!K107,'9.5 Infra Base Year 5 Staff'!K107,'9.6 Infra Base Year 6 Staff'!K107)/6</f>
        <v>0</v>
      </c>
      <c r="L107" s="280">
        <f>SUM('9.1 Infra Base Year 1 Staff'!L107,'9.2 Infra Base Year 2 Staff'!L107,'9.3 Infra Base Year 3 Staff'!L107,'9.4 Infra Base Year 4 Staff'!L107,'9.5 Infra Base Year 5 Staff'!L107,'9.6 Infra Base Year 6 Staff'!L107)/6</f>
        <v>0</v>
      </c>
      <c r="M107" s="280">
        <f>SUM('9.1 Infra Base Year 1 Staff'!M107,'9.2 Infra Base Year 2 Staff'!M107,'9.3 Infra Base Year 3 Staff'!M107,'9.4 Infra Base Year 4 Staff'!M107,'9.5 Infra Base Year 5 Staff'!M107,'9.6 Infra Base Year 6 Staff'!M107)/6</f>
        <v>0</v>
      </c>
      <c r="N107" s="280">
        <f>SUM('9.1 Infra Base Year 1 Staff'!N107,'9.2 Infra Base Year 2 Staff'!N107,'9.3 Infra Base Year 3 Staff'!N107,'9.4 Infra Base Year 4 Staff'!N107,'9.5 Infra Base Year 5 Staff'!N107,'9.6 Infra Base Year 6 Staff'!N107)/6</f>
        <v>0</v>
      </c>
      <c r="O107" s="280">
        <f>SUM('9.1 Infra Base Year 1 Staff'!O107,'9.2 Infra Base Year 2 Staff'!O107,'9.3 Infra Base Year 3 Staff'!O107,'9.4 Infra Base Year 4 Staff'!O107,'9.5 Infra Base Year 5 Staff'!O107,'9.6 Infra Base Year 6 Staff'!O107)/6</f>
        <v>0</v>
      </c>
      <c r="P107" s="280">
        <f>SUM('9.1 Infra Base Year 1 Staff'!P107,'9.2 Infra Base Year 2 Staff'!P107,'9.3 Infra Base Year 3 Staff'!P107,'9.4 Infra Base Year 4 Staff'!P107,'9.5 Infra Base Year 5 Staff'!P107,'9.6 Infra Base Year 6 Staff'!P107)/6</f>
        <v>0</v>
      </c>
      <c r="Q107" s="280">
        <f>SUM('9.1 Infra Base Year 1 Staff'!Q107,'9.2 Infra Base Year 2 Staff'!Q107,'9.3 Infra Base Year 3 Staff'!Q107,'9.4 Infra Base Year 4 Staff'!Q107,'9.5 Infra Base Year 5 Staff'!Q107,'9.6 Infra Base Year 6 Staff'!Q107)/6</f>
        <v>0</v>
      </c>
      <c r="R107" s="280">
        <f>SUM(F107:Q107)</f>
        <v>0</v>
      </c>
      <c r="S107" s="319">
        <f>D107*R107</f>
        <v>0</v>
      </c>
      <c r="W107" s="147">
        <f>X107/$U$7</f>
        <v>0</v>
      </c>
      <c r="X107" s="147">
        <f>R107/12</f>
        <v>0</v>
      </c>
      <c r="Z107" s="147">
        <f t="shared" ref="Z107:Z110" si="59">IF($E107="Y",$R107,0)</f>
        <v>0</v>
      </c>
      <c r="AA107" s="147">
        <f t="shared" ref="AA107:AA110" si="60">IF($E107="N",$R107,0)</f>
        <v>0</v>
      </c>
      <c r="AB107" s="727" t="e">
        <f t="shared" ref="AB107:AB110" si="61">Z107/(Z107+AA107)</f>
        <v>#DIV/0!</v>
      </c>
    </row>
    <row r="108" spans="1:28" ht="14.25" x14ac:dyDescent="0.3">
      <c r="A108" s="275"/>
      <c r="B108" s="276"/>
      <c r="C108" s="146"/>
      <c r="D108" s="169"/>
      <c r="E108" s="522"/>
      <c r="F108" s="280">
        <f>SUM('9.1 Infra Base Year 1 Staff'!F108,'9.2 Infra Base Year 2 Staff'!F108,'9.3 Infra Base Year 3 Staff'!F108,'9.4 Infra Base Year 4 Staff'!F108,'9.5 Infra Base Year 5 Staff'!F108,'9.6 Infra Base Year 6 Staff'!F108)/6</f>
        <v>0</v>
      </c>
      <c r="G108" s="280">
        <f>SUM('9.1 Infra Base Year 1 Staff'!G108,'9.2 Infra Base Year 2 Staff'!G108,'9.3 Infra Base Year 3 Staff'!G108,'9.4 Infra Base Year 4 Staff'!G108,'9.5 Infra Base Year 5 Staff'!G108,'9.6 Infra Base Year 6 Staff'!G108)/6</f>
        <v>0</v>
      </c>
      <c r="H108" s="280">
        <f>SUM('9.1 Infra Base Year 1 Staff'!H108,'9.2 Infra Base Year 2 Staff'!H108,'9.3 Infra Base Year 3 Staff'!H108,'9.4 Infra Base Year 4 Staff'!H108,'9.5 Infra Base Year 5 Staff'!H108,'9.6 Infra Base Year 6 Staff'!H108)/6</f>
        <v>0</v>
      </c>
      <c r="I108" s="280">
        <f>SUM('9.1 Infra Base Year 1 Staff'!I108,'9.2 Infra Base Year 2 Staff'!I108,'9.3 Infra Base Year 3 Staff'!I108,'9.4 Infra Base Year 4 Staff'!I108,'9.5 Infra Base Year 5 Staff'!I108,'9.6 Infra Base Year 6 Staff'!I108)/6</f>
        <v>0</v>
      </c>
      <c r="J108" s="280">
        <f>SUM('9.1 Infra Base Year 1 Staff'!J108,'9.2 Infra Base Year 2 Staff'!J108,'9.3 Infra Base Year 3 Staff'!J108,'9.4 Infra Base Year 4 Staff'!J108,'9.5 Infra Base Year 5 Staff'!J108,'9.6 Infra Base Year 6 Staff'!J108)/6</f>
        <v>0</v>
      </c>
      <c r="K108" s="280">
        <f>SUM('9.1 Infra Base Year 1 Staff'!K108,'9.2 Infra Base Year 2 Staff'!K108,'9.3 Infra Base Year 3 Staff'!K108,'9.4 Infra Base Year 4 Staff'!K108,'9.5 Infra Base Year 5 Staff'!K108,'9.6 Infra Base Year 6 Staff'!K108)/6</f>
        <v>0</v>
      </c>
      <c r="L108" s="280">
        <f>SUM('9.1 Infra Base Year 1 Staff'!L108,'9.2 Infra Base Year 2 Staff'!L108,'9.3 Infra Base Year 3 Staff'!L108,'9.4 Infra Base Year 4 Staff'!L108,'9.5 Infra Base Year 5 Staff'!L108,'9.6 Infra Base Year 6 Staff'!L108)/6</f>
        <v>0</v>
      </c>
      <c r="M108" s="280">
        <f>SUM('9.1 Infra Base Year 1 Staff'!M108,'9.2 Infra Base Year 2 Staff'!M108,'9.3 Infra Base Year 3 Staff'!M108,'9.4 Infra Base Year 4 Staff'!M108,'9.5 Infra Base Year 5 Staff'!M108,'9.6 Infra Base Year 6 Staff'!M108)/6</f>
        <v>0</v>
      </c>
      <c r="N108" s="280">
        <f>SUM('9.1 Infra Base Year 1 Staff'!N108,'9.2 Infra Base Year 2 Staff'!N108,'9.3 Infra Base Year 3 Staff'!N108,'9.4 Infra Base Year 4 Staff'!N108,'9.5 Infra Base Year 5 Staff'!N108,'9.6 Infra Base Year 6 Staff'!N108)/6</f>
        <v>0</v>
      </c>
      <c r="O108" s="280">
        <f>SUM('9.1 Infra Base Year 1 Staff'!O108,'9.2 Infra Base Year 2 Staff'!O108,'9.3 Infra Base Year 3 Staff'!O108,'9.4 Infra Base Year 4 Staff'!O108,'9.5 Infra Base Year 5 Staff'!O108,'9.6 Infra Base Year 6 Staff'!O108)/6</f>
        <v>0</v>
      </c>
      <c r="P108" s="280">
        <f>SUM('9.1 Infra Base Year 1 Staff'!P108,'9.2 Infra Base Year 2 Staff'!P108,'9.3 Infra Base Year 3 Staff'!P108,'9.4 Infra Base Year 4 Staff'!P108,'9.5 Infra Base Year 5 Staff'!P108,'9.6 Infra Base Year 6 Staff'!P108)/6</f>
        <v>0</v>
      </c>
      <c r="Q108" s="280">
        <f>SUM('9.1 Infra Base Year 1 Staff'!Q108,'9.2 Infra Base Year 2 Staff'!Q108,'9.3 Infra Base Year 3 Staff'!Q108,'9.4 Infra Base Year 4 Staff'!Q108,'9.5 Infra Base Year 5 Staff'!Q108,'9.6 Infra Base Year 6 Staff'!Q108)/6</f>
        <v>0</v>
      </c>
      <c r="R108" s="280">
        <f>SUM(F108:Q108)</f>
        <v>0</v>
      </c>
      <c r="S108" s="319">
        <f>D108*R108</f>
        <v>0</v>
      </c>
      <c r="W108" s="147">
        <f>X108/$U$7</f>
        <v>0</v>
      </c>
      <c r="X108" s="147">
        <f>R108/12</f>
        <v>0</v>
      </c>
      <c r="Z108" s="147">
        <f t="shared" si="59"/>
        <v>0</v>
      </c>
      <c r="AA108" s="147">
        <f t="shared" si="60"/>
        <v>0</v>
      </c>
      <c r="AB108" s="727" t="e">
        <f t="shared" si="61"/>
        <v>#DIV/0!</v>
      </c>
    </row>
    <row r="109" spans="1:28" ht="14.25" x14ac:dyDescent="0.3">
      <c r="A109" s="275"/>
      <c r="B109" s="276"/>
      <c r="C109" s="146"/>
      <c r="D109" s="169"/>
      <c r="E109" s="522"/>
      <c r="F109" s="280">
        <f>SUM('9.1 Infra Base Year 1 Staff'!F109,'9.2 Infra Base Year 2 Staff'!F109,'9.3 Infra Base Year 3 Staff'!F109,'9.4 Infra Base Year 4 Staff'!F109,'9.5 Infra Base Year 5 Staff'!F109,'9.6 Infra Base Year 6 Staff'!F109)/6</f>
        <v>0</v>
      </c>
      <c r="G109" s="280">
        <f>SUM('9.1 Infra Base Year 1 Staff'!G109,'9.2 Infra Base Year 2 Staff'!G109,'9.3 Infra Base Year 3 Staff'!G109,'9.4 Infra Base Year 4 Staff'!G109,'9.5 Infra Base Year 5 Staff'!G109,'9.6 Infra Base Year 6 Staff'!G109)/6</f>
        <v>0</v>
      </c>
      <c r="H109" s="280">
        <f>SUM('9.1 Infra Base Year 1 Staff'!H109,'9.2 Infra Base Year 2 Staff'!H109,'9.3 Infra Base Year 3 Staff'!H109,'9.4 Infra Base Year 4 Staff'!H109,'9.5 Infra Base Year 5 Staff'!H109,'9.6 Infra Base Year 6 Staff'!H109)/6</f>
        <v>0</v>
      </c>
      <c r="I109" s="280">
        <f>SUM('9.1 Infra Base Year 1 Staff'!I109,'9.2 Infra Base Year 2 Staff'!I109,'9.3 Infra Base Year 3 Staff'!I109,'9.4 Infra Base Year 4 Staff'!I109,'9.5 Infra Base Year 5 Staff'!I109,'9.6 Infra Base Year 6 Staff'!I109)/6</f>
        <v>0</v>
      </c>
      <c r="J109" s="280">
        <f>SUM('9.1 Infra Base Year 1 Staff'!J109,'9.2 Infra Base Year 2 Staff'!J109,'9.3 Infra Base Year 3 Staff'!J109,'9.4 Infra Base Year 4 Staff'!J109,'9.5 Infra Base Year 5 Staff'!J109,'9.6 Infra Base Year 6 Staff'!J109)/6</f>
        <v>0</v>
      </c>
      <c r="K109" s="280">
        <f>SUM('9.1 Infra Base Year 1 Staff'!K109,'9.2 Infra Base Year 2 Staff'!K109,'9.3 Infra Base Year 3 Staff'!K109,'9.4 Infra Base Year 4 Staff'!K109,'9.5 Infra Base Year 5 Staff'!K109,'9.6 Infra Base Year 6 Staff'!K109)/6</f>
        <v>0</v>
      </c>
      <c r="L109" s="280">
        <f>SUM('9.1 Infra Base Year 1 Staff'!L109,'9.2 Infra Base Year 2 Staff'!L109,'9.3 Infra Base Year 3 Staff'!L109,'9.4 Infra Base Year 4 Staff'!L109,'9.5 Infra Base Year 5 Staff'!L109,'9.6 Infra Base Year 6 Staff'!L109)/6</f>
        <v>0</v>
      </c>
      <c r="M109" s="280">
        <f>SUM('9.1 Infra Base Year 1 Staff'!M109,'9.2 Infra Base Year 2 Staff'!M109,'9.3 Infra Base Year 3 Staff'!M109,'9.4 Infra Base Year 4 Staff'!M109,'9.5 Infra Base Year 5 Staff'!M109,'9.6 Infra Base Year 6 Staff'!M109)/6</f>
        <v>0</v>
      </c>
      <c r="N109" s="280">
        <f>SUM('9.1 Infra Base Year 1 Staff'!N109,'9.2 Infra Base Year 2 Staff'!N109,'9.3 Infra Base Year 3 Staff'!N109,'9.4 Infra Base Year 4 Staff'!N109,'9.5 Infra Base Year 5 Staff'!N109,'9.6 Infra Base Year 6 Staff'!N109)/6</f>
        <v>0</v>
      </c>
      <c r="O109" s="280">
        <f>SUM('9.1 Infra Base Year 1 Staff'!O109,'9.2 Infra Base Year 2 Staff'!O109,'9.3 Infra Base Year 3 Staff'!O109,'9.4 Infra Base Year 4 Staff'!O109,'9.5 Infra Base Year 5 Staff'!O109,'9.6 Infra Base Year 6 Staff'!O109)/6</f>
        <v>0</v>
      </c>
      <c r="P109" s="280">
        <f>SUM('9.1 Infra Base Year 1 Staff'!P109,'9.2 Infra Base Year 2 Staff'!P109,'9.3 Infra Base Year 3 Staff'!P109,'9.4 Infra Base Year 4 Staff'!P109,'9.5 Infra Base Year 5 Staff'!P109,'9.6 Infra Base Year 6 Staff'!P109)/6</f>
        <v>0</v>
      </c>
      <c r="Q109" s="280">
        <f>SUM('9.1 Infra Base Year 1 Staff'!Q109,'9.2 Infra Base Year 2 Staff'!Q109,'9.3 Infra Base Year 3 Staff'!Q109,'9.4 Infra Base Year 4 Staff'!Q109,'9.5 Infra Base Year 5 Staff'!Q109,'9.6 Infra Base Year 6 Staff'!Q109)/6</f>
        <v>0</v>
      </c>
      <c r="R109" s="280">
        <f>SUM(F109:Q109)</f>
        <v>0</v>
      </c>
      <c r="S109" s="319">
        <f>D109*R109</f>
        <v>0</v>
      </c>
      <c r="W109" s="147">
        <f>X109/$U$7</f>
        <v>0</v>
      </c>
      <c r="X109" s="147">
        <f>R109/12</f>
        <v>0</v>
      </c>
      <c r="Z109" s="147">
        <f t="shared" si="59"/>
        <v>0</v>
      </c>
      <c r="AA109" s="147">
        <f t="shared" si="60"/>
        <v>0</v>
      </c>
      <c r="AB109" s="727" t="e">
        <f t="shared" si="61"/>
        <v>#DIV/0!</v>
      </c>
    </row>
    <row r="110" spans="1:28" ht="14.25" x14ac:dyDescent="0.3">
      <c r="A110" s="275"/>
      <c r="B110" s="276"/>
      <c r="C110" s="146"/>
      <c r="D110" s="169"/>
      <c r="E110" s="522"/>
      <c r="F110" s="280">
        <f>SUM('9.1 Infra Base Year 1 Staff'!F110,'9.2 Infra Base Year 2 Staff'!F110,'9.3 Infra Base Year 3 Staff'!F110,'9.4 Infra Base Year 4 Staff'!F110,'9.5 Infra Base Year 5 Staff'!F110,'9.6 Infra Base Year 6 Staff'!F110)/6</f>
        <v>0</v>
      </c>
      <c r="G110" s="280">
        <f>SUM('9.1 Infra Base Year 1 Staff'!G110,'9.2 Infra Base Year 2 Staff'!G110,'9.3 Infra Base Year 3 Staff'!G110,'9.4 Infra Base Year 4 Staff'!G110,'9.5 Infra Base Year 5 Staff'!G110,'9.6 Infra Base Year 6 Staff'!G110)/6</f>
        <v>0</v>
      </c>
      <c r="H110" s="280">
        <f>SUM('9.1 Infra Base Year 1 Staff'!H110,'9.2 Infra Base Year 2 Staff'!H110,'9.3 Infra Base Year 3 Staff'!H110,'9.4 Infra Base Year 4 Staff'!H110,'9.5 Infra Base Year 5 Staff'!H110,'9.6 Infra Base Year 6 Staff'!H110)/6</f>
        <v>0</v>
      </c>
      <c r="I110" s="280">
        <f>SUM('9.1 Infra Base Year 1 Staff'!I110,'9.2 Infra Base Year 2 Staff'!I110,'9.3 Infra Base Year 3 Staff'!I110,'9.4 Infra Base Year 4 Staff'!I110,'9.5 Infra Base Year 5 Staff'!I110,'9.6 Infra Base Year 6 Staff'!I110)/6</f>
        <v>0</v>
      </c>
      <c r="J110" s="280">
        <f>SUM('9.1 Infra Base Year 1 Staff'!J110,'9.2 Infra Base Year 2 Staff'!J110,'9.3 Infra Base Year 3 Staff'!J110,'9.4 Infra Base Year 4 Staff'!J110,'9.5 Infra Base Year 5 Staff'!J110,'9.6 Infra Base Year 6 Staff'!J110)/6</f>
        <v>0</v>
      </c>
      <c r="K110" s="280">
        <f>SUM('9.1 Infra Base Year 1 Staff'!K110,'9.2 Infra Base Year 2 Staff'!K110,'9.3 Infra Base Year 3 Staff'!K110,'9.4 Infra Base Year 4 Staff'!K110,'9.5 Infra Base Year 5 Staff'!K110,'9.6 Infra Base Year 6 Staff'!K110)/6</f>
        <v>0</v>
      </c>
      <c r="L110" s="280">
        <f>SUM('9.1 Infra Base Year 1 Staff'!L110,'9.2 Infra Base Year 2 Staff'!L110,'9.3 Infra Base Year 3 Staff'!L110,'9.4 Infra Base Year 4 Staff'!L110,'9.5 Infra Base Year 5 Staff'!L110,'9.6 Infra Base Year 6 Staff'!L110)/6</f>
        <v>0</v>
      </c>
      <c r="M110" s="280">
        <f>SUM('9.1 Infra Base Year 1 Staff'!M110,'9.2 Infra Base Year 2 Staff'!M110,'9.3 Infra Base Year 3 Staff'!M110,'9.4 Infra Base Year 4 Staff'!M110,'9.5 Infra Base Year 5 Staff'!M110,'9.6 Infra Base Year 6 Staff'!M110)/6</f>
        <v>0</v>
      </c>
      <c r="N110" s="280">
        <f>SUM('9.1 Infra Base Year 1 Staff'!N110,'9.2 Infra Base Year 2 Staff'!N110,'9.3 Infra Base Year 3 Staff'!N110,'9.4 Infra Base Year 4 Staff'!N110,'9.5 Infra Base Year 5 Staff'!N110,'9.6 Infra Base Year 6 Staff'!N110)/6</f>
        <v>0</v>
      </c>
      <c r="O110" s="280">
        <f>SUM('9.1 Infra Base Year 1 Staff'!O110,'9.2 Infra Base Year 2 Staff'!O110,'9.3 Infra Base Year 3 Staff'!O110,'9.4 Infra Base Year 4 Staff'!O110,'9.5 Infra Base Year 5 Staff'!O110,'9.6 Infra Base Year 6 Staff'!O110)/6</f>
        <v>0</v>
      </c>
      <c r="P110" s="280">
        <f>SUM('9.1 Infra Base Year 1 Staff'!P110,'9.2 Infra Base Year 2 Staff'!P110,'9.3 Infra Base Year 3 Staff'!P110,'9.4 Infra Base Year 4 Staff'!P110,'9.5 Infra Base Year 5 Staff'!P110,'9.6 Infra Base Year 6 Staff'!P110)/6</f>
        <v>0</v>
      </c>
      <c r="Q110" s="280">
        <f>SUM('9.1 Infra Base Year 1 Staff'!Q110,'9.2 Infra Base Year 2 Staff'!Q110,'9.3 Infra Base Year 3 Staff'!Q110,'9.4 Infra Base Year 4 Staff'!Q110,'9.5 Infra Base Year 5 Staff'!Q110,'9.6 Infra Base Year 6 Staff'!Q110)/6</f>
        <v>0</v>
      </c>
      <c r="R110" s="280">
        <f>SUM(F110:Q110)</f>
        <v>0</v>
      </c>
      <c r="S110" s="319">
        <f>D110*R110</f>
        <v>0</v>
      </c>
      <c r="W110" s="147">
        <f>X110/$U$7</f>
        <v>0</v>
      </c>
      <c r="X110" s="147">
        <f>R110/12</f>
        <v>0</v>
      </c>
      <c r="Z110" s="147">
        <f t="shared" si="59"/>
        <v>0</v>
      </c>
      <c r="AA110" s="147">
        <f t="shared" si="60"/>
        <v>0</v>
      </c>
      <c r="AB110" s="727" t="e">
        <f t="shared" si="61"/>
        <v>#DIV/0!</v>
      </c>
    </row>
    <row r="111" spans="1:28" s="125" customFormat="1" ht="15" thickBot="1" x14ac:dyDescent="0.35">
      <c r="A111" s="224"/>
      <c r="B111" s="225" t="s">
        <v>171</v>
      </c>
      <c r="C111" s="226"/>
      <c r="D111" s="228"/>
      <c r="E111" s="523"/>
      <c r="F111" s="229">
        <f>SUM(F106:F110)</f>
        <v>0</v>
      </c>
      <c r="G111" s="229">
        <f t="shared" ref="G111:R111" si="62">SUM(G106:G110)</f>
        <v>0</v>
      </c>
      <c r="H111" s="229">
        <f t="shared" si="62"/>
        <v>0</v>
      </c>
      <c r="I111" s="229">
        <f t="shared" si="62"/>
        <v>0</v>
      </c>
      <c r="J111" s="229">
        <f t="shared" si="62"/>
        <v>0</v>
      </c>
      <c r="K111" s="229">
        <f t="shared" si="62"/>
        <v>0</v>
      </c>
      <c r="L111" s="229">
        <f t="shared" si="62"/>
        <v>0</v>
      </c>
      <c r="M111" s="229">
        <f t="shared" si="62"/>
        <v>0</v>
      </c>
      <c r="N111" s="229">
        <f t="shared" si="62"/>
        <v>0</v>
      </c>
      <c r="O111" s="229">
        <f t="shared" si="62"/>
        <v>0</v>
      </c>
      <c r="P111" s="229">
        <f t="shared" si="62"/>
        <v>0</v>
      </c>
      <c r="Q111" s="229">
        <f t="shared" si="62"/>
        <v>0</v>
      </c>
      <c r="R111" s="229">
        <f t="shared" si="62"/>
        <v>0</v>
      </c>
      <c r="S111" s="320">
        <f>SUM(S106:S110)</f>
        <v>0</v>
      </c>
      <c r="W111" s="231">
        <f>SUM(W106:W110)</f>
        <v>0</v>
      </c>
      <c r="X111" s="229">
        <f>SUM(X106:X110)</f>
        <v>0</v>
      </c>
      <c r="Z111" s="227">
        <f>SUM(Z106:Z110)</f>
        <v>0</v>
      </c>
      <c r="AA111" s="227">
        <f>SUM(AA106:AA110)</f>
        <v>0</v>
      </c>
      <c r="AB111" s="728" t="e">
        <f>Z111/(Z111+AA111)</f>
        <v>#DIV/0!</v>
      </c>
    </row>
    <row r="112" spans="1:28" s="125" customFormat="1" ht="14.25" x14ac:dyDescent="0.3">
      <c r="A112" s="144"/>
      <c r="B112" s="145"/>
      <c r="C112" s="146"/>
      <c r="D112" s="457"/>
      <c r="E112" s="564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/>
      <c r="S112" s="456"/>
      <c r="W112" s="147"/>
      <c r="X112" s="147"/>
      <c r="Z112" s="147"/>
      <c r="AA112" s="147"/>
      <c r="AB112" s="727"/>
    </row>
    <row r="113" spans="1:28" s="125" customFormat="1" ht="14.25" thickBot="1" x14ac:dyDescent="0.3">
      <c r="A113" s="253"/>
      <c r="B113" s="254" t="s">
        <v>171</v>
      </c>
      <c r="C113" s="255"/>
      <c r="D113" s="256"/>
      <c r="E113" s="527"/>
      <c r="F113" s="256">
        <f t="shared" ref="F113:S113" si="63">SUM(F104,F111)</f>
        <v>0</v>
      </c>
      <c r="G113" s="256">
        <f t="shared" si="63"/>
        <v>0</v>
      </c>
      <c r="H113" s="256">
        <f t="shared" si="63"/>
        <v>0</v>
      </c>
      <c r="I113" s="256">
        <f t="shared" si="63"/>
        <v>0</v>
      </c>
      <c r="J113" s="256">
        <f t="shared" si="63"/>
        <v>0</v>
      </c>
      <c r="K113" s="256">
        <f t="shared" si="63"/>
        <v>0</v>
      </c>
      <c r="L113" s="256">
        <f t="shared" si="63"/>
        <v>0</v>
      </c>
      <c r="M113" s="256">
        <f t="shared" si="63"/>
        <v>0</v>
      </c>
      <c r="N113" s="256">
        <f t="shared" si="63"/>
        <v>0</v>
      </c>
      <c r="O113" s="256">
        <f t="shared" si="63"/>
        <v>0</v>
      </c>
      <c r="P113" s="256">
        <f t="shared" si="63"/>
        <v>0</v>
      </c>
      <c r="Q113" s="256">
        <f t="shared" si="63"/>
        <v>0</v>
      </c>
      <c r="R113" s="256">
        <f t="shared" si="63"/>
        <v>0</v>
      </c>
      <c r="S113" s="323">
        <f t="shared" si="63"/>
        <v>0</v>
      </c>
      <c r="W113" s="256">
        <f>SUM(W104,W111)</f>
        <v>0</v>
      </c>
      <c r="X113" s="256">
        <f>SUM(X104,X111)</f>
        <v>0</v>
      </c>
      <c r="Z113" s="256">
        <f>SUM(Z104,Z111)</f>
        <v>0</v>
      </c>
      <c r="AA113" s="256">
        <f>SUM(AA104,AA111)</f>
        <v>0</v>
      </c>
      <c r="AB113" s="729" t="e">
        <f>Z113/(Z113+AA113)</f>
        <v>#DIV/0!</v>
      </c>
    </row>
    <row r="114" spans="1:28" ht="9.9499999999999993" customHeight="1" x14ac:dyDescent="0.3">
      <c r="A114" s="157"/>
      <c r="B114" s="145"/>
      <c r="C114" s="146"/>
      <c r="D114" s="455"/>
      <c r="E114" s="563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  <c r="R114" s="149"/>
      <c r="S114" s="456"/>
      <c r="W114" s="146"/>
      <c r="X114" s="146"/>
      <c r="Z114" s="146"/>
      <c r="AA114" s="146"/>
      <c r="AB114" s="727"/>
    </row>
    <row r="115" spans="1:28" s="124" customFormat="1" ht="13.5" customHeight="1" x14ac:dyDescent="0.25">
      <c r="A115" s="233">
        <v>6</v>
      </c>
      <c r="B115" s="242" t="s">
        <v>172</v>
      </c>
      <c r="C115" s="235"/>
      <c r="D115" s="235"/>
      <c r="E115" s="521"/>
      <c r="F115" s="450"/>
      <c r="G115" s="450"/>
      <c r="H115" s="450"/>
      <c r="I115" s="450"/>
      <c r="J115" s="450"/>
      <c r="K115" s="240"/>
      <c r="L115" s="240"/>
      <c r="M115" s="240"/>
      <c r="N115" s="240"/>
      <c r="O115" s="240"/>
      <c r="P115" s="240"/>
      <c r="Q115" s="240"/>
      <c r="R115" s="236"/>
      <c r="S115" s="318"/>
      <c r="W115" s="235"/>
      <c r="X115" s="235"/>
      <c r="Z115" s="235"/>
      <c r="AA115" s="235"/>
      <c r="AB115" s="726"/>
    </row>
    <row r="116" spans="1:28" ht="13.5" customHeight="1" x14ac:dyDescent="0.3">
      <c r="A116" s="275">
        <v>6.1</v>
      </c>
      <c r="B116" s="276" t="s">
        <v>173</v>
      </c>
      <c r="C116" s="146"/>
      <c r="D116" s="169"/>
      <c r="E116" s="522"/>
      <c r="F116" s="280">
        <f>SUM('9.1 Infra Base Year 1 Staff'!F116,'9.2 Infra Base Year 2 Staff'!F116,'9.3 Infra Base Year 3 Staff'!F116,'9.4 Infra Base Year 4 Staff'!F116,'9.5 Infra Base Year 5 Staff'!F116,'9.6 Infra Base Year 6 Staff'!F116)/6</f>
        <v>0</v>
      </c>
      <c r="G116" s="280">
        <f>SUM('9.1 Infra Base Year 1 Staff'!G116,'9.2 Infra Base Year 2 Staff'!G116,'9.3 Infra Base Year 3 Staff'!G116,'9.4 Infra Base Year 4 Staff'!G116,'9.5 Infra Base Year 5 Staff'!G116,'9.6 Infra Base Year 6 Staff'!G116)/6</f>
        <v>0</v>
      </c>
      <c r="H116" s="280">
        <f>SUM('9.1 Infra Base Year 1 Staff'!H116,'9.2 Infra Base Year 2 Staff'!H116,'9.3 Infra Base Year 3 Staff'!H116,'9.4 Infra Base Year 4 Staff'!H116,'9.5 Infra Base Year 5 Staff'!H116,'9.6 Infra Base Year 6 Staff'!H116)/6</f>
        <v>0</v>
      </c>
      <c r="I116" s="280">
        <f>SUM('9.1 Infra Base Year 1 Staff'!I116,'9.2 Infra Base Year 2 Staff'!I116,'9.3 Infra Base Year 3 Staff'!I116,'9.4 Infra Base Year 4 Staff'!I116,'9.5 Infra Base Year 5 Staff'!I116,'9.6 Infra Base Year 6 Staff'!I116)/6</f>
        <v>0</v>
      </c>
      <c r="J116" s="280">
        <f>SUM('9.1 Infra Base Year 1 Staff'!J116,'9.2 Infra Base Year 2 Staff'!J116,'9.3 Infra Base Year 3 Staff'!J116,'9.4 Infra Base Year 4 Staff'!J116,'9.5 Infra Base Year 5 Staff'!J116,'9.6 Infra Base Year 6 Staff'!J116)/6</f>
        <v>0</v>
      </c>
      <c r="K116" s="280">
        <f>SUM('9.1 Infra Base Year 1 Staff'!K116,'9.2 Infra Base Year 2 Staff'!K116,'9.3 Infra Base Year 3 Staff'!K116,'9.4 Infra Base Year 4 Staff'!K116,'9.5 Infra Base Year 5 Staff'!K116,'9.6 Infra Base Year 6 Staff'!K116)/6</f>
        <v>0</v>
      </c>
      <c r="L116" s="280">
        <f>SUM('9.1 Infra Base Year 1 Staff'!L116,'9.2 Infra Base Year 2 Staff'!L116,'9.3 Infra Base Year 3 Staff'!L116,'9.4 Infra Base Year 4 Staff'!L116,'9.5 Infra Base Year 5 Staff'!L116,'9.6 Infra Base Year 6 Staff'!L116)/6</f>
        <v>0</v>
      </c>
      <c r="M116" s="280">
        <f>SUM('9.1 Infra Base Year 1 Staff'!M116,'9.2 Infra Base Year 2 Staff'!M116,'9.3 Infra Base Year 3 Staff'!M116,'9.4 Infra Base Year 4 Staff'!M116,'9.5 Infra Base Year 5 Staff'!M116,'9.6 Infra Base Year 6 Staff'!M116)/6</f>
        <v>0</v>
      </c>
      <c r="N116" s="280">
        <f>SUM('9.1 Infra Base Year 1 Staff'!N116,'9.2 Infra Base Year 2 Staff'!N116,'9.3 Infra Base Year 3 Staff'!N116,'9.4 Infra Base Year 4 Staff'!N116,'9.5 Infra Base Year 5 Staff'!N116,'9.6 Infra Base Year 6 Staff'!N116)/6</f>
        <v>0</v>
      </c>
      <c r="O116" s="280">
        <f>SUM('9.1 Infra Base Year 1 Staff'!O116,'9.2 Infra Base Year 2 Staff'!O116,'9.3 Infra Base Year 3 Staff'!O116,'9.4 Infra Base Year 4 Staff'!O116,'9.5 Infra Base Year 5 Staff'!O116,'9.6 Infra Base Year 6 Staff'!O116)/6</f>
        <v>0</v>
      </c>
      <c r="P116" s="280">
        <f>SUM('9.1 Infra Base Year 1 Staff'!P116,'9.2 Infra Base Year 2 Staff'!P116,'9.3 Infra Base Year 3 Staff'!P116,'9.4 Infra Base Year 4 Staff'!P116,'9.5 Infra Base Year 5 Staff'!P116,'9.6 Infra Base Year 6 Staff'!P116)/6</f>
        <v>0</v>
      </c>
      <c r="Q116" s="280">
        <f>SUM('9.1 Infra Base Year 1 Staff'!Q116,'9.2 Infra Base Year 2 Staff'!Q116,'9.3 Infra Base Year 3 Staff'!Q116,'9.4 Infra Base Year 4 Staff'!Q116,'9.5 Infra Base Year 5 Staff'!Q116,'9.6 Infra Base Year 6 Staff'!Q116)/6</f>
        <v>0</v>
      </c>
      <c r="R116" s="280">
        <f>SUM(F116:Q116)</f>
        <v>0</v>
      </c>
      <c r="S116" s="319">
        <f>D116*R116</f>
        <v>0</v>
      </c>
      <c r="W116" s="147">
        <f>X116/$U$7</f>
        <v>0</v>
      </c>
      <c r="X116" s="147">
        <f>R116/12</f>
        <v>0</v>
      </c>
      <c r="Z116" s="147">
        <f>IF($E116="Y",$R116,0)</f>
        <v>0</v>
      </c>
      <c r="AA116" s="147">
        <f>IF($E116="N",$R116,0)</f>
        <v>0</v>
      </c>
      <c r="AB116" s="727" t="e">
        <f>Z116/(Z116+AA116)</f>
        <v>#DIV/0!</v>
      </c>
    </row>
    <row r="117" spans="1:28" ht="14.25" x14ac:dyDescent="0.3">
      <c r="A117" s="275"/>
      <c r="B117" s="276"/>
      <c r="C117" s="146"/>
      <c r="D117" s="169"/>
      <c r="E117" s="522"/>
      <c r="F117" s="280">
        <f>SUM('9.1 Infra Base Year 1 Staff'!F117,'9.2 Infra Base Year 2 Staff'!F117,'9.3 Infra Base Year 3 Staff'!F117,'9.4 Infra Base Year 4 Staff'!F117,'9.5 Infra Base Year 5 Staff'!F117,'9.6 Infra Base Year 6 Staff'!F117)/6</f>
        <v>0</v>
      </c>
      <c r="G117" s="280">
        <f>SUM('9.1 Infra Base Year 1 Staff'!G117,'9.2 Infra Base Year 2 Staff'!G117,'9.3 Infra Base Year 3 Staff'!G117,'9.4 Infra Base Year 4 Staff'!G117,'9.5 Infra Base Year 5 Staff'!G117,'9.6 Infra Base Year 6 Staff'!G117)/6</f>
        <v>0</v>
      </c>
      <c r="H117" s="280">
        <f>SUM('9.1 Infra Base Year 1 Staff'!H117,'9.2 Infra Base Year 2 Staff'!H117,'9.3 Infra Base Year 3 Staff'!H117,'9.4 Infra Base Year 4 Staff'!H117,'9.5 Infra Base Year 5 Staff'!H117,'9.6 Infra Base Year 6 Staff'!H117)/6</f>
        <v>0</v>
      </c>
      <c r="I117" s="280">
        <f>SUM('9.1 Infra Base Year 1 Staff'!I117,'9.2 Infra Base Year 2 Staff'!I117,'9.3 Infra Base Year 3 Staff'!I117,'9.4 Infra Base Year 4 Staff'!I117,'9.5 Infra Base Year 5 Staff'!I117,'9.6 Infra Base Year 6 Staff'!I117)/6</f>
        <v>0</v>
      </c>
      <c r="J117" s="280">
        <f>SUM('9.1 Infra Base Year 1 Staff'!J117,'9.2 Infra Base Year 2 Staff'!J117,'9.3 Infra Base Year 3 Staff'!J117,'9.4 Infra Base Year 4 Staff'!J117,'9.5 Infra Base Year 5 Staff'!J117,'9.6 Infra Base Year 6 Staff'!J117)/6</f>
        <v>0</v>
      </c>
      <c r="K117" s="280">
        <f>SUM('9.1 Infra Base Year 1 Staff'!K117,'9.2 Infra Base Year 2 Staff'!K117,'9.3 Infra Base Year 3 Staff'!K117,'9.4 Infra Base Year 4 Staff'!K117,'9.5 Infra Base Year 5 Staff'!K117,'9.6 Infra Base Year 6 Staff'!K117)/6</f>
        <v>0</v>
      </c>
      <c r="L117" s="280">
        <f>SUM('9.1 Infra Base Year 1 Staff'!L117,'9.2 Infra Base Year 2 Staff'!L117,'9.3 Infra Base Year 3 Staff'!L117,'9.4 Infra Base Year 4 Staff'!L117,'9.5 Infra Base Year 5 Staff'!L117,'9.6 Infra Base Year 6 Staff'!L117)/6</f>
        <v>0</v>
      </c>
      <c r="M117" s="280">
        <f>SUM('9.1 Infra Base Year 1 Staff'!M117,'9.2 Infra Base Year 2 Staff'!M117,'9.3 Infra Base Year 3 Staff'!M117,'9.4 Infra Base Year 4 Staff'!M117,'9.5 Infra Base Year 5 Staff'!M117,'9.6 Infra Base Year 6 Staff'!M117)/6</f>
        <v>0</v>
      </c>
      <c r="N117" s="280">
        <f>SUM('9.1 Infra Base Year 1 Staff'!N117,'9.2 Infra Base Year 2 Staff'!N117,'9.3 Infra Base Year 3 Staff'!N117,'9.4 Infra Base Year 4 Staff'!N117,'9.5 Infra Base Year 5 Staff'!N117,'9.6 Infra Base Year 6 Staff'!N117)/6</f>
        <v>0</v>
      </c>
      <c r="O117" s="280">
        <f>SUM('9.1 Infra Base Year 1 Staff'!O117,'9.2 Infra Base Year 2 Staff'!O117,'9.3 Infra Base Year 3 Staff'!O117,'9.4 Infra Base Year 4 Staff'!O117,'9.5 Infra Base Year 5 Staff'!O117,'9.6 Infra Base Year 6 Staff'!O117)/6</f>
        <v>0</v>
      </c>
      <c r="P117" s="280">
        <f>SUM('9.1 Infra Base Year 1 Staff'!P117,'9.2 Infra Base Year 2 Staff'!P117,'9.3 Infra Base Year 3 Staff'!P117,'9.4 Infra Base Year 4 Staff'!P117,'9.5 Infra Base Year 5 Staff'!P117,'9.6 Infra Base Year 6 Staff'!P117)/6</f>
        <v>0</v>
      </c>
      <c r="Q117" s="280">
        <f>SUM('9.1 Infra Base Year 1 Staff'!Q117,'9.2 Infra Base Year 2 Staff'!Q117,'9.3 Infra Base Year 3 Staff'!Q117,'9.4 Infra Base Year 4 Staff'!Q117,'9.5 Infra Base Year 5 Staff'!Q117,'9.6 Infra Base Year 6 Staff'!Q117)/6</f>
        <v>0</v>
      </c>
      <c r="R117" s="280">
        <f>SUM(F117:Q117)</f>
        <v>0</v>
      </c>
      <c r="S117" s="319">
        <f>D117*R117</f>
        <v>0</v>
      </c>
      <c r="W117" s="147">
        <f>X117/$U$7</f>
        <v>0</v>
      </c>
      <c r="X117" s="147">
        <f>R117/12</f>
        <v>0</v>
      </c>
      <c r="Z117" s="147">
        <f t="shared" ref="Z117:Z120" si="64">IF($E117="Y",$R117,0)</f>
        <v>0</v>
      </c>
      <c r="AA117" s="147">
        <f t="shared" ref="AA117:AA120" si="65">IF($E117="N",$R117,0)</f>
        <v>0</v>
      </c>
      <c r="AB117" s="727" t="e">
        <f t="shared" ref="AB117:AB120" si="66">Z117/(Z117+AA117)</f>
        <v>#DIV/0!</v>
      </c>
    </row>
    <row r="118" spans="1:28" ht="14.25" x14ac:dyDescent="0.3">
      <c r="A118" s="275"/>
      <c r="B118" s="276"/>
      <c r="C118" s="146"/>
      <c r="D118" s="169"/>
      <c r="E118" s="522"/>
      <c r="F118" s="280">
        <f>SUM('9.1 Infra Base Year 1 Staff'!F118,'9.2 Infra Base Year 2 Staff'!F118,'9.3 Infra Base Year 3 Staff'!F118,'9.4 Infra Base Year 4 Staff'!F118,'9.5 Infra Base Year 5 Staff'!F118,'9.6 Infra Base Year 6 Staff'!F118)/6</f>
        <v>0</v>
      </c>
      <c r="G118" s="280">
        <f>SUM('9.1 Infra Base Year 1 Staff'!G118,'9.2 Infra Base Year 2 Staff'!G118,'9.3 Infra Base Year 3 Staff'!G118,'9.4 Infra Base Year 4 Staff'!G118,'9.5 Infra Base Year 5 Staff'!G118,'9.6 Infra Base Year 6 Staff'!G118)/6</f>
        <v>0</v>
      </c>
      <c r="H118" s="280">
        <f>SUM('9.1 Infra Base Year 1 Staff'!H118,'9.2 Infra Base Year 2 Staff'!H118,'9.3 Infra Base Year 3 Staff'!H118,'9.4 Infra Base Year 4 Staff'!H118,'9.5 Infra Base Year 5 Staff'!H118,'9.6 Infra Base Year 6 Staff'!H118)/6</f>
        <v>0</v>
      </c>
      <c r="I118" s="280">
        <f>SUM('9.1 Infra Base Year 1 Staff'!I118,'9.2 Infra Base Year 2 Staff'!I118,'9.3 Infra Base Year 3 Staff'!I118,'9.4 Infra Base Year 4 Staff'!I118,'9.5 Infra Base Year 5 Staff'!I118,'9.6 Infra Base Year 6 Staff'!I118)/6</f>
        <v>0</v>
      </c>
      <c r="J118" s="280">
        <f>SUM('9.1 Infra Base Year 1 Staff'!J118,'9.2 Infra Base Year 2 Staff'!J118,'9.3 Infra Base Year 3 Staff'!J118,'9.4 Infra Base Year 4 Staff'!J118,'9.5 Infra Base Year 5 Staff'!J118,'9.6 Infra Base Year 6 Staff'!J118)/6</f>
        <v>0</v>
      </c>
      <c r="K118" s="280">
        <f>SUM('9.1 Infra Base Year 1 Staff'!K118,'9.2 Infra Base Year 2 Staff'!K118,'9.3 Infra Base Year 3 Staff'!K118,'9.4 Infra Base Year 4 Staff'!K118,'9.5 Infra Base Year 5 Staff'!K118,'9.6 Infra Base Year 6 Staff'!K118)/6</f>
        <v>0</v>
      </c>
      <c r="L118" s="280">
        <f>SUM('9.1 Infra Base Year 1 Staff'!L118,'9.2 Infra Base Year 2 Staff'!L118,'9.3 Infra Base Year 3 Staff'!L118,'9.4 Infra Base Year 4 Staff'!L118,'9.5 Infra Base Year 5 Staff'!L118,'9.6 Infra Base Year 6 Staff'!L118)/6</f>
        <v>0</v>
      </c>
      <c r="M118" s="280">
        <f>SUM('9.1 Infra Base Year 1 Staff'!M118,'9.2 Infra Base Year 2 Staff'!M118,'9.3 Infra Base Year 3 Staff'!M118,'9.4 Infra Base Year 4 Staff'!M118,'9.5 Infra Base Year 5 Staff'!M118,'9.6 Infra Base Year 6 Staff'!M118)/6</f>
        <v>0</v>
      </c>
      <c r="N118" s="280">
        <f>SUM('9.1 Infra Base Year 1 Staff'!N118,'9.2 Infra Base Year 2 Staff'!N118,'9.3 Infra Base Year 3 Staff'!N118,'9.4 Infra Base Year 4 Staff'!N118,'9.5 Infra Base Year 5 Staff'!N118,'9.6 Infra Base Year 6 Staff'!N118)/6</f>
        <v>0</v>
      </c>
      <c r="O118" s="280">
        <f>SUM('9.1 Infra Base Year 1 Staff'!O118,'9.2 Infra Base Year 2 Staff'!O118,'9.3 Infra Base Year 3 Staff'!O118,'9.4 Infra Base Year 4 Staff'!O118,'9.5 Infra Base Year 5 Staff'!O118,'9.6 Infra Base Year 6 Staff'!O118)/6</f>
        <v>0</v>
      </c>
      <c r="P118" s="280">
        <f>SUM('9.1 Infra Base Year 1 Staff'!P118,'9.2 Infra Base Year 2 Staff'!P118,'9.3 Infra Base Year 3 Staff'!P118,'9.4 Infra Base Year 4 Staff'!P118,'9.5 Infra Base Year 5 Staff'!P118,'9.6 Infra Base Year 6 Staff'!P118)/6</f>
        <v>0</v>
      </c>
      <c r="Q118" s="280">
        <f>SUM('9.1 Infra Base Year 1 Staff'!Q118,'9.2 Infra Base Year 2 Staff'!Q118,'9.3 Infra Base Year 3 Staff'!Q118,'9.4 Infra Base Year 4 Staff'!Q118,'9.5 Infra Base Year 5 Staff'!Q118,'9.6 Infra Base Year 6 Staff'!Q118)/6</f>
        <v>0</v>
      </c>
      <c r="R118" s="280">
        <f>SUM(F118:Q118)</f>
        <v>0</v>
      </c>
      <c r="S118" s="319">
        <f>D118*R118</f>
        <v>0</v>
      </c>
      <c r="W118" s="147">
        <f>X118/$U$7</f>
        <v>0</v>
      </c>
      <c r="X118" s="147">
        <f>R118/12</f>
        <v>0</v>
      </c>
      <c r="Z118" s="147">
        <f t="shared" si="64"/>
        <v>0</v>
      </c>
      <c r="AA118" s="147">
        <f t="shared" si="65"/>
        <v>0</v>
      </c>
      <c r="AB118" s="727" t="e">
        <f t="shared" si="66"/>
        <v>#DIV/0!</v>
      </c>
    </row>
    <row r="119" spans="1:28" ht="14.25" x14ac:dyDescent="0.3">
      <c r="A119" s="275"/>
      <c r="B119" s="276"/>
      <c r="C119" s="146"/>
      <c r="D119" s="169"/>
      <c r="E119" s="522"/>
      <c r="F119" s="280">
        <f>SUM('9.1 Infra Base Year 1 Staff'!F119,'9.2 Infra Base Year 2 Staff'!F119,'9.3 Infra Base Year 3 Staff'!F119,'9.4 Infra Base Year 4 Staff'!F119,'9.5 Infra Base Year 5 Staff'!F119,'9.6 Infra Base Year 6 Staff'!F119)/6</f>
        <v>0</v>
      </c>
      <c r="G119" s="280">
        <f>SUM('9.1 Infra Base Year 1 Staff'!G119,'9.2 Infra Base Year 2 Staff'!G119,'9.3 Infra Base Year 3 Staff'!G119,'9.4 Infra Base Year 4 Staff'!G119,'9.5 Infra Base Year 5 Staff'!G119,'9.6 Infra Base Year 6 Staff'!G119)/6</f>
        <v>0</v>
      </c>
      <c r="H119" s="280">
        <f>SUM('9.1 Infra Base Year 1 Staff'!H119,'9.2 Infra Base Year 2 Staff'!H119,'9.3 Infra Base Year 3 Staff'!H119,'9.4 Infra Base Year 4 Staff'!H119,'9.5 Infra Base Year 5 Staff'!H119,'9.6 Infra Base Year 6 Staff'!H119)/6</f>
        <v>0</v>
      </c>
      <c r="I119" s="280">
        <f>SUM('9.1 Infra Base Year 1 Staff'!I119,'9.2 Infra Base Year 2 Staff'!I119,'9.3 Infra Base Year 3 Staff'!I119,'9.4 Infra Base Year 4 Staff'!I119,'9.5 Infra Base Year 5 Staff'!I119,'9.6 Infra Base Year 6 Staff'!I119)/6</f>
        <v>0</v>
      </c>
      <c r="J119" s="280">
        <f>SUM('9.1 Infra Base Year 1 Staff'!J119,'9.2 Infra Base Year 2 Staff'!J119,'9.3 Infra Base Year 3 Staff'!J119,'9.4 Infra Base Year 4 Staff'!J119,'9.5 Infra Base Year 5 Staff'!J119,'9.6 Infra Base Year 6 Staff'!J119)/6</f>
        <v>0</v>
      </c>
      <c r="K119" s="280">
        <f>SUM('9.1 Infra Base Year 1 Staff'!K119,'9.2 Infra Base Year 2 Staff'!K119,'9.3 Infra Base Year 3 Staff'!K119,'9.4 Infra Base Year 4 Staff'!K119,'9.5 Infra Base Year 5 Staff'!K119,'9.6 Infra Base Year 6 Staff'!K119)/6</f>
        <v>0</v>
      </c>
      <c r="L119" s="280">
        <f>SUM('9.1 Infra Base Year 1 Staff'!L119,'9.2 Infra Base Year 2 Staff'!L119,'9.3 Infra Base Year 3 Staff'!L119,'9.4 Infra Base Year 4 Staff'!L119,'9.5 Infra Base Year 5 Staff'!L119,'9.6 Infra Base Year 6 Staff'!L119)/6</f>
        <v>0</v>
      </c>
      <c r="M119" s="280">
        <f>SUM('9.1 Infra Base Year 1 Staff'!M119,'9.2 Infra Base Year 2 Staff'!M119,'9.3 Infra Base Year 3 Staff'!M119,'9.4 Infra Base Year 4 Staff'!M119,'9.5 Infra Base Year 5 Staff'!M119,'9.6 Infra Base Year 6 Staff'!M119)/6</f>
        <v>0</v>
      </c>
      <c r="N119" s="280">
        <f>SUM('9.1 Infra Base Year 1 Staff'!N119,'9.2 Infra Base Year 2 Staff'!N119,'9.3 Infra Base Year 3 Staff'!N119,'9.4 Infra Base Year 4 Staff'!N119,'9.5 Infra Base Year 5 Staff'!N119,'9.6 Infra Base Year 6 Staff'!N119)/6</f>
        <v>0</v>
      </c>
      <c r="O119" s="280">
        <f>SUM('9.1 Infra Base Year 1 Staff'!O119,'9.2 Infra Base Year 2 Staff'!O119,'9.3 Infra Base Year 3 Staff'!O119,'9.4 Infra Base Year 4 Staff'!O119,'9.5 Infra Base Year 5 Staff'!O119,'9.6 Infra Base Year 6 Staff'!O119)/6</f>
        <v>0</v>
      </c>
      <c r="P119" s="280">
        <f>SUM('9.1 Infra Base Year 1 Staff'!P119,'9.2 Infra Base Year 2 Staff'!P119,'9.3 Infra Base Year 3 Staff'!P119,'9.4 Infra Base Year 4 Staff'!P119,'9.5 Infra Base Year 5 Staff'!P119,'9.6 Infra Base Year 6 Staff'!P119)/6</f>
        <v>0</v>
      </c>
      <c r="Q119" s="280">
        <f>SUM('9.1 Infra Base Year 1 Staff'!Q119,'9.2 Infra Base Year 2 Staff'!Q119,'9.3 Infra Base Year 3 Staff'!Q119,'9.4 Infra Base Year 4 Staff'!Q119,'9.5 Infra Base Year 5 Staff'!Q119,'9.6 Infra Base Year 6 Staff'!Q119)/6</f>
        <v>0</v>
      </c>
      <c r="R119" s="280">
        <f>SUM(F119:Q119)</f>
        <v>0</v>
      </c>
      <c r="S119" s="319">
        <f>D119*R119</f>
        <v>0</v>
      </c>
      <c r="W119" s="147">
        <f>X119/$U$7</f>
        <v>0</v>
      </c>
      <c r="X119" s="147">
        <f>R119/12</f>
        <v>0</v>
      </c>
      <c r="Z119" s="147">
        <f t="shared" si="64"/>
        <v>0</v>
      </c>
      <c r="AA119" s="147">
        <f t="shared" si="65"/>
        <v>0</v>
      </c>
      <c r="AB119" s="727" t="e">
        <f t="shared" si="66"/>
        <v>#DIV/0!</v>
      </c>
    </row>
    <row r="120" spans="1:28" ht="14.25" x14ac:dyDescent="0.3">
      <c r="A120" s="275"/>
      <c r="B120" s="276"/>
      <c r="C120" s="146"/>
      <c r="D120" s="169"/>
      <c r="E120" s="522"/>
      <c r="F120" s="280">
        <f>SUM('9.1 Infra Base Year 1 Staff'!F120,'9.2 Infra Base Year 2 Staff'!F120,'9.3 Infra Base Year 3 Staff'!F120,'9.4 Infra Base Year 4 Staff'!F120,'9.5 Infra Base Year 5 Staff'!F120,'9.6 Infra Base Year 6 Staff'!F120)/6</f>
        <v>0</v>
      </c>
      <c r="G120" s="280">
        <f>SUM('9.1 Infra Base Year 1 Staff'!G120,'9.2 Infra Base Year 2 Staff'!G120,'9.3 Infra Base Year 3 Staff'!G120,'9.4 Infra Base Year 4 Staff'!G120,'9.5 Infra Base Year 5 Staff'!G120,'9.6 Infra Base Year 6 Staff'!G120)/6</f>
        <v>0</v>
      </c>
      <c r="H120" s="280">
        <f>SUM('9.1 Infra Base Year 1 Staff'!H120,'9.2 Infra Base Year 2 Staff'!H120,'9.3 Infra Base Year 3 Staff'!H120,'9.4 Infra Base Year 4 Staff'!H120,'9.5 Infra Base Year 5 Staff'!H120,'9.6 Infra Base Year 6 Staff'!H120)/6</f>
        <v>0</v>
      </c>
      <c r="I120" s="280">
        <f>SUM('9.1 Infra Base Year 1 Staff'!I120,'9.2 Infra Base Year 2 Staff'!I120,'9.3 Infra Base Year 3 Staff'!I120,'9.4 Infra Base Year 4 Staff'!I120,'9.5 Infra Base Year 5 Staff'!I120,'9.6 Infra Base Year 6 Staff'!I120)/6</f>
        <v>0</v>
      </c>
      <c r="J120" s="280">
        <f>SUM('9.1 Infra Base Year 1 Staff'!J120,'9.2 Infra Base Year 2 Staff'!J120,'9.3 Infra Base Year 3 Staff'!J120,'9.4 Infra Base Year 4 Staff'!J120,'9.5 Infra Base Year 5 Staff'!J120,'9.6 Infra Base Year 6 Staff'!J120)/6</f>
        <v>0</v>
      </c>
      <c r="K120" s="280">
        <f>SUM('9.1 Infra Base Year 1 Staff'!K120,'9.2 Infra Base Year 2 Staff'!K120,'9.3 Infra Base Year 3 Staff'!K120,'9.4 Infra Base Year 4 Staff'!K120,'9.5 Infra Base Year 5 Staff'!K120,'9.6 Infra Base Year 6 Staff'!K120)/6</f>
        <v>0</v>
      </c>
      <c r="L120" s="280">
        <f>SUM('9.1 Infra Base Year 1 Staff'!L120,'9.2 Infra Base Year 2 Staff'!L120,'9.3 Infra Base Year 3 Staff'!L120,'9.4 Infra Base Year 4 Staff'!L120,'9.5 Infra Base Year 5 Staff'!L120,'9.6 Infra Base Year 6 Staff'!L120)/6</f>
        <v>0</v>
      </c>
      <c r="M120" s="280">
        <f>SUM('9.1 Infra Base Year 1 Staff'!M120,'9.2 Infra Base Year 2 Staff'!M120,'9.3 Infra Base Year 3 Staff'!M120,'9.4 Infra Base Year 4 Staff'!M120,'9.5 Infra Base Year 5 Staff'!M120,'9.6 Infra Base Year 6 Staff'!M120)/6</f>
        <v>0</v>
      </c>
      <c r="N120" s="280">
        <f>SUM('9.1 Infra Base Year 1 Staff'!N120,'9.2 Infra Base Year 2 Staff'!N120,'9.3 Infra Base Year 3 Staff'!N120,'9.4 Infra Base Year 4 Staff'!N120,'9.5 Infra Base Year 5 Staff'!N120,'9.6 Infra Base Year 6 Staff'!N120)/6</f>
        <v>0</v>
      </c>
      <c r="O120" s="280">
        <f>SUM('9.1 Infra Base Year 1 Staff'!O120,'9.2 Infra Base Year 2 Staff'!O120,'9.3 Infra Base Year 3 Staff'!O120,'9.4 Infra Base Year 4 Staff'!O120,'9.5 Infra Base Year 5 Staff'!O120,'9.6 Infra Base Year 6 Staff'!O120)/6</f>
        <v>0</v>
      </c>
      <c r="P120" s="280">
        <f>SUM('9.1 Infra Base Year 1 Staff'!P120,'9.2 Infra Base Year 2 Staff'!P120,'9.3 Infra Base Year 3 Staff'!P120,'9.4 Infra Base Year 4 Staff'!P120,'9.5 Infra Base Year 5 Staff'!P120,'9.6 Infra Base Year 6 Staff'!P120)/6</f>
        <v>0</v>
      </c>
      <c r="Q120" s="280">
        <f>SUM('9.1 Infra Base Year 1 Staff'!Q120,'9.2 Infra Base Year 2 Staff'!Q120,'9.3 Infra Base Year 3 Staff'!Q120,'9.4 Infra Base Year 4 Staff'!Q120,'9.5 Infra Base Year 5 Staff'!Q120,'9.6 Infra Base Year 6 Staff'!Q120)/6</f>
        <v>0</v>
      </c>
      <c r="R120" s="280">
        <f>SUM(F120:Q120)</f>
        <v>0</v>
      </c>
      <c r="S120" s="319">
        <f>D120*R120</f>
        <v>0</v>
      </c>
      <c r="W120" s="147">
        <f>X120/$U$7</f>
        <v>0</v>
      </c>
      <c r="X120" s="147">
        <f>R120/12</f>
        <v>0</v>
      </c>
      <c r="Z120" s="147">
        <f t="shared" si="64"/>
        <v>0</v>
      </c>
      <c r="AA120" s="147">
        <f t="shared" si="65"/>
        <v>0</v>
      </c>
      <c r="AB120" s="727" t="e">
        <f t="shared" si="66"/>
        <v>#DIV/0!</v>
      </c>
    </row>
    <row r="121" spans="1:28" s="125" customFormat="1" ht="15" thickBot="1" x14ac:dyDescent="0.35">
      <c r="A121" s="224"/>
      <c r="B121" s="225" t="s">
        <v>174</v>
      </c>
      <c r="C121" s="226"/>
      <c r="D121" s="228"/>
      <c r="E121" s="523"/>
      <c r="F121" s="229">
        <f>SUM(F116:F120)</f>
        <v>0</v>
      </c>
      <c r="G121" s="229">
        <f t="shared" ref="G121:R121" si="67">SUM(G116:G120)</f>
        <v>0</v>
      </c>
      <c r="H121" s="229">
        <f t="shared" si="67"/>
        <v>0</v>
      </c>
      <c r="I121" s="229">
        <f t="shared" si="67"/>
        <v>0</v>
      </c>
      <c r="J121" s="229">
        <f t="shared" si="67"/>
        <v>0</v>
      </c>
      <c r="K121" s="229">
        <f t="shared" si="67"/>
        <v>0</v>
      </c>
      <c r="L121" s="229">
        <f t="shared" si="67"/>
        <v>0</v>
      </c>
      <c r="M121" s="229">
        <f t="shared" si="67"/>
        <v>0</v>
      </c>
      <c r="N121" s="229">
        <f t="shared" si="67"/>
        <v>0</v>
      </c>
      <c r="O121" s="229">
        <f t="shared" si="67"/>
        <v>0</v>
      </c>
      <c r="P121" s="229">
        <f t="shared" si="67"/>
        <v>0</v>
      </c>
      <c r="Q121" s="229">
        <f t="shared" si="67"/>
        <v>0</v>
      </c>
      <c r="R121" s="229">
        <f t="shared" si="67"/>
        <v>0</v>
      </c>
      <c r="S121" s="320">
        <f>SUM(S116:S120)</f>
        <v>0</v>
      </c>
      <c r="W121" s="231">
        <f>SUM(W116:W120)</f>
        <v>0</v>
      </c>
      <c r="X121" s="229">
        <f>SUM(X116:X120)</f>
        <v>0</v>
      </c>
      <c r="Z121" s="227">
        <f>SUM(Z116:Z120)</f>
        <v>0</v>
      </c>
      <c r="AA121" s="227">
        <f>SUM(AA116:AA120)</f>
        <v>0</v>
      </c>
      <c r="AB121" s="728" t="e">
        <f>Z121/(Z121+AA121)</f>
        <v>#DIV/0!</v>
      </c>
    </row>
    <row r="122" spans="1:28" ht="13.5" customHeight="1" x14ac:dyDescent="0.3">
      <c r="A122" s="275"/>
      <c r="B122" s="276"/>
      <c r="C122" s="146"/>
      <c r="D122" s="169"/>
      <c r="E122" s="522"/>
      <c r="F122" s="280"/>
      <c r="G122" s="280"/>
      <c r="H122" s="280"/>
      <c r="I122" s="280"/>
      <c r="J122" s="280"/>
      <c r="K122" s="280"/>
      <c r="L122" s="280"/>
      <c r="M122" s="280"/>
      <c r="N122" s="280"/>
      <c r="O122" s="280"/>
      <c r="P122" s="280"/>
      <c r="Q122" s="280"/>
      <c r="R122" s="280"/>
      <c r="S122" s="319"/>
      <c r="W122" s="147"/>
      <c r="X122" s="147"/>
      <c r="Z122" s="147"/>
      <c r="AA122" s="147"/>
      <c r="AB122" s="727"/>
    </row>
    <row r="123" spans="1:28" s="125" customFormat="1" ht="14.25" x14ac:dyDescent="0.3">
      <c r="A123" s="275">
        <v>6.2</v>
      </c>
      <c r="B123" s="276" t="s">
        <v>175</v>
      </c>
      <c r="C123" s="146"/>
      <c r="D123" s="169"/>
      <c r="E123" s="522"/>
      <c r="F123" s="280">
        <f>SUM('9.1 Infra Base Year 1 Staff'!F123,'9.2 Infra Base Year 2 Staff'!F123,'9.3 Infra Base Year 3 Staff'!F123,'9.4 Infra Base Year 4 Staff'!F123,'9.5 Infra Base Year 5 Staff'!F123,'9.6 Infra Base Year 6 Staff'!F123)/6</f>
        <v>0</v>
      </c>
      <c r="G123" s="280">
        <f>SUM('9.1 Infra Base Year 1 Staff'!G123,'9.2 Infra Base Year 2 Staff'!G123,'9.3 Infra Base Year 3 Staff'!G123,'9.4 Infra Base Year 4 Staff'!G123,'9.5 Infra Base Year 5 Staff'!G123,'9.6 Infra Base Year 6 Staff'!G123)/6</f>
        <v>0</v>
      </c>
      <c r="H123" s="280">
        <f>SUM('9.1 Infra Base Year 1 Staff'!H123,'9.2 Infra Base Year 2 Staff'!H123,'9.3 Infra Base Year 3 Staff'!H123,'9.4 Infra Base Year 4 Staff'!H123,'9.5 Infra Base Year 5 Staff'!H123,'9.6 Infra Base Year 6 Staff'!H123)/6</f>
        <v>0</v>
      </c>
      <c r="I123" s="280">
        <f>SUM('9.1 Infra Base Year 1 Staff'!I123,'9.2 Infra Base Year 2 Staff'!I123,'9.3 Infra Base Year 3 Staff'!I123,'9.4 Infra Base Year 4 Staff'!I123,'9.5 Infra Base Year 5 Staff'!I123,'9.6 Infra Base Year 6 Staff'!I123)/6</f>
        <v>0</v>
      </c>
      <c r="J123" s="280">
        <f>SUM('9.1 Infra Base Year 1 Staff'!J123,'9.2 Infra Base Year 2 Staff'!J123,'9.3 Infra Base Year 3 Staff'!J123,'9.4 Infra Base Year 4 Staff'!J123,'9.5 Infra Base Year 5 Staff'!J123,'9.6 Infra Base Year 6 Staff'!J123)/6</f>
        <v>0</v>
      </c>
      <c r="K123" s="280">
        <f>SUM('9.1 Infra Base Year 1 Staff'!K123,'9.2 Infra Base Year 2 Staff'!K123,'9.3 Infra Base Year 3 Staff'!K123,'9.4 Infra Base Year 4 Staff'!K123,'9.5 Infra Base Year 5 Staff'!K123,'9.6 Infra Base Year 6 Staff'!K123)/6</f>
        <v>0</v>
      </c>
      <c r="L123" s="280">
        <f>SUM('9.1 Infra Base Year 1 Staff'!L123,'9.2 Infra Base Year 2 Staff'!L123,'9.3 Infra Base Year 3 Staff'!L123,'9.4 Infra Base Year 4 Staff'!L123,'9.5 Infra Base Year 5 Staff'!L123,'9.6 Infra Base Year 6 Staff'!L123)/6</f>
        <v>0</v>
      </c>
      <c r="M123" s="280">
        <f>SUM('9.1 Infra Base Year 1 Staff'!M123,'9.2 Infra Base Year 2 Staff'!M123,'9.3 Infra Base Year 3 Staff'!M123,'9.4 Infra Base Year 4 Staff'!M123,'9.5 Infra Base Year 5 Staff'!M123,'9.6 Infra Base Year 6 Staff'!M123)/6</f>
        <v>0</v>
      </c>
      <c r="N123" s="280">
        <f>SUM('9.1 Infra Base Year 1 Staff'!N123,'9.2 Infra Base Year 2 Staff'!N123,'9.3 Infra Base Year 3 Staff'!N123,'9.4 Infra Base Year 4 Staff'!N123,'9.5 Infra Base Year 5 Staff'!N123,'9.6 Infra Base Year 6 Staff'!N123)/6</f>
        <v>0</v>
      </c>
      <c r="O123" s="280">
        <f>SUM('9.1 Infra Base Year 1 Staff'!O123,'9.2 Infra Base Year 2 Staff'!O123,'9.3 Infra Base Year 3 Staff'!O123,'9.4 Infra Base Year 4 Staff'!O123,'9.5 Infra Base Year 5 Staff'!O123,'9.6 Infra Base Year 6 Staff'!O123)/6</f>
        <v>0</v>
      </c>
      <c r="P123" s="280">
        <f>SUM('9.1 Infra Base Year 1 Staff'!P123,'9.2 Infra Base Year 2 Staff'!P123,'9.3 Infra Base Year 3 Staff'!P123,'9.4 Infra Base Year 4 Staff'!P123,'9.5 Infra Base Year 5 Staff'!P123,'9.6 Infra Base Year 6 Staff'!P123)/6</f>
        <v>0</v>
      </c>
      <c r="Q123" s="280">
        <f>SUM('9.1 Infra Base Year 1 Staff'!Q123,'9.2 Infra Base Year 2 Staff'!Q123,'9.3 Infra Base Year 3 Staff'!Q123,'9.4 Infra Base Year 4 Staff'!Q123,'9.5 Infra Base Year 5 Staff'!Q123,'9.6 Infra Base Year 6 Staff'!Q123)/6</f>
        <v>0</v>
      </c>
      <c r="R123" s="280">
        <f>SUM(F123:Q123)</f>
        <v>0</v>
      </c>
      <c r="S123" s="319">
        <f>D123*R123</f>
        <v>0</v>
      </c>
      <c r="W123" s="147">
        <f>X123/$U$7</f>
        <v>0</v>
      </c>
      <c r="X123" s="147">
        <f>R123/12</f>
        <v>0</v>
      </c>
      <c r="Z123" s="147">
        <f>IF($E123="Y",$R123,0)</f>
        <v>0</v>
      </c>
      <c r="AA123" s="147">
        <f>IF($E123="N",$R123,0)</f>
        <v>0</v>
      </c>
      <c r="AB123" s="727" t="e">
        <f>Z123/(Z123+AA123)</f>
        <v>#DIV/0!</v>
      </c>
    </row>
    <row r="124" spans="1:28" ht="14.25" x14ac:dyDescent="0.3">
      <c r="A124" s="275"/>
      <c r="B124" s="276"/>
      <c r="C124" s="146"/>
      <c r="D124" s="169"/>
      <c r="E124" s="522"/>
      <c r="F124" s="280">
        <f>SUM('9.1 Infra Base Year 1 Staff'!F124,'9.2 Infra Base Year 2 Staff'!F124,'9.3 Infra Base Year 3 Staff'!F124,'9.4 Infra Base Year 4 Staff'!F124,'9.5 Infra Base Year 5 Staff'!F124,'9.6 Infra Base Year 6 Staff'!F124)/6</f>
        <v>0</v>
      </c>
      <c r="G124" s="280">
        <f>SUM('9.1 Infra Base Year 1 Staff'!G124,'9.2 Infra Base Year 2 Staff'!G124,'9.3 Infra Base Year 3 Staff'!G124,'9.4 Infra Base Year 4 Staff'!G124,'9.5 Infra Base Year 5 Staff'!G124,'9.6 Infra Base Year 6 Staff'!G124)/6</f>
        <v>0</v>
      </c>
      <c r="H124" s="280">
        <f>SUM('9.1 Infra Base Year 1 Staff'!H124,'9.2 Infra Base Year 2 Staff'!H124,'9.3 Infra Base Year 3 Staff'!H124,'9.4 Infra Base Year 4 Staff'!H124,'9.5 Infra Base Year 5 Staff'!H124,'9.6 Infra Base Year 6 Staff'!H124)/6</f>
        <v>0</v>
      </c>
      <c r="I124" s="280">
        <f>SUM('9.1 Infra Base Year 1 Staff'!I124,'9.2 Infra Base Year 2 Staff'!I124,'9.3 Infra Base Year 3 Staff'!I124,'9.4 Infra Base Year 4 Staff'!I124,'9.5 Infra Base Year 5 Staff'!I124,'9.6 Infra Base Year 6 Staff'!I124)/6</f>
        <v>0</v>
      </c>
      <c r="J124" s="280">
        <f>SUM('9.1 Infra Base Year 1 Staff'!J124,'9.2 Infra Base Year 2 Staff'!J124,'9.3 Infra Base Year 3 Staff'!J124,'9.4 Infra Base Year 4 Staff'!J124,'9.5 Infra Base Year 5 Staff'!J124,'9.6 Infra Base Year 6 Staff'!J124)/6</f>
        <v>0</v>
      </c>
      <c r="K124" s="280">
        <f>SUM('9.1 Infra Base Year 1 Staff'!K124,'9.2 Infra Base Year 2 Staff'!K124,'9.3 Infra Base Year 3 Staff'!K124,'9.4 Infra Base Year 4 Staff'!K124,'9.5 Infra Base Year 5 Staff'!K124,'9.6 Infra Base Year 6 Staff'!K124)/6</f>
        <v>0</v>
      </c>
      <c r="L124" s="280">
        <f>SUM('9.1 Infra Base Year 1 Staff'!L124,'9.2 Infra Base Year 2 Staff'!L124,'9.3 Infra Base Year 3 Staff'!L124,'9.4 Infra Base Year 4 Staff'!L124,'9.5 Infra Base Year 5 Staff'!L124,'9.6 Infra Base Year 6 Staff'!L124)/6</f>
        <v>0</v>
      </c>
      <c r="M124" s="280">
        <f>SUM('9.1 Infra Base Year 1 Staff'!M124,'9.2 Infra Base Year 2 Staff'!M124,'9.3 Infra Base Year 3 Staff'!M124,'9.4 Infra Base Year 4 Staff'!M124,'9.5 Infra Base Year 5 Staff'!M124,'9.6 Infra Base Year 6 Staff'!M124)/6</f>
        <v>0</v>
      </c>
      <c r="N124" s="280">
        <f>SUM('9.1 Infra Base Year 1 Staff'!N124,'9.2 Infra Base Year 2 Staff'!N124,'9.3 Infra Base Year 3 Staff'!N124,'9.4 Infra Base Year 4 Staff'!N124,'9.5 Infra Base Year 5 Staff'!N124,'9.6 Infra Base Year 6 Staff'!N124)/6</f>
        <v>0</v>
      </c>
      <c r="O124" s="280">
        <f>SUM('9.1 Infra Base Year 1 Staff'!O124,'9.2 Infra Base Year 2 Staff'!O124,'9.3 Infra Base Year 3 Staff'!O124,'9.4 Infra Base Year 4 Staff'!O124,'9.5 Infra Base Year 5 Staff'!O124,'9.6 Infra Base Year 6 Staff'!O124)/6</f>
        <v>0</v>
      </c>
      <c r="P124" s="280">
        <f>SUM('9.1 Infra Base Year 1 Staff'!P124,'9.2 Infra Base Year 2 Staff'!P124,'9.3 Infra Base Year 3 Staff'!P124,'9.4 Infra Base Year 4 Staff'!P124,'9.5 Infra Base Year 5 Staff'!P124,'9.6 Infra Base Year 6 Staff'!P124)/6</f>
        <v>0</v>
      </c>
      <c r="Q124" s="280">
        <f>SUM('9.1 Infra Base Year 1 Staff'!Q124,'9.2 Infra Base Year 2 Staff'!Q124,'9.3 Infra Base Year 3 Staff'!Q124,'9.4 Infra Base Year 4 Staff'!Q124,'9.5 Infra Base Year 5 Staff'!Q124,'9.6 Infra Base Year 6 Staff'!Q124)/6</f>
        <v>0</v>
      </c>
      <c r="R124" s="280">
        <f>SUM(F124:Q124)</f>
        <v>0</v>
      </c>
      <c r="S124" s="319">
        <f>D124*R124</f>
        <v>0</v>
      </c>
      <c r="W124" s="147">
        <f>X124/$U$7</f>
        <v>0</v>
      </c>
      <c r="X124" s="147">
        <f>R124/12</f>
        <v>0</v>
      </c>
      <c r="Z124" s="147">
        <f t="shared" ref="Z124:Z127" si="68">IF($E124="Y",$R124,0)</f>
        <v>0</v>
      </c>
      <c r="AA124" s="147">
        <f t="shared" ref="AA124:AA127" si="69">IF($E124="N",$R124,0)</f>
        <v>0</v>
      </c>
      <c r="AB124" s="727" t="e">
        <f t="shared" ref="AB124:AB127" si="70">Z124/(Z124+AA124)</f>
        <v>#DIV/0!</v>
      </c>
    </row>
    <row r="125" spans="1:28" ht="14.25" x14ac:dyDescent="0.3">
      <c r="A125" s="275"/>
      <c r="B125" s="276"/>
      <c r="C125" s="146"/>
      <c r="D125" s="169"/>
      <c r="E125" s="522"/>
      <c r="F125" s="280">
        <f>SUM('9.1 Infra Base Year 1 Staff'!F125,'9.2 Infra Base Year 2 Staff'!F125,'9.3 Infra Base Year 3 Staff'!F125,'9.4 Infra Base Year 4 Staff'!F125,'9.5 Infra Base Year 5 Staff'!F125,'9.6 Infra Base Year 6 Staff'!F125)/6</f>
        <v>0</v>
      </c>
      <c r="G125" s="280">
        <f>SUM('9.1 Infra Base Year 1 Staff'!G125,'9.2 Infra Base Year 2 Staff'!G125,'9.3 Infra Base Year 3 Staff'!G125,'9.4 Infra Base Year 4 Staff'!G125,'9.5 Infra Base Year 5 Staff'!G125,'9.6 Infra Base Year 6 Staff'!G125)/6</f>
        <v>0</v>
      </c>
      <c r="H125" s="280">
        <f>SUM('9.1 Infra Base Year 1 Staff'!H125,'9.2 Infra Base Year 2 Staff'!H125,'9.3 Infra Base Year 3 Staff'!H125,'9.4 Infra Base Year 4 Staff'!H125,'9.5 Infra Base Year 5 Staff'!H125,'9.6 Infra Base Year 6 Staff'!H125)/6</f>
        <v>0</v>
      </c>
      <c r="I125" s="280">
        <f>SUM('9.1 Infra Base Year 1 Staff'!I125,'9.2 Infra Base Year 2 Staff'!I125,'9.3 Infra Base Year 3 Staff'!I125,'9.4 Infra Base Year 4 Staff'!I125,'9.5 Infra Base Year 5 Staff'!I125,'9.6 Infra Base Year 6 Staff'!I125)/6</f>
        <v>0</v>
      </c>
      <c r="J125" s="280">
        <f>SUM('9.1 Infra Base Year 1 Staff'!J125,'9.2 Infra Base Year 2 Staff'!J125,'9.3 Infra Base Year 3 Staff'!J125,'9.4 Infra Base Year 4 Staff'!J125,'9.5 Infra Base Year 5 Staff'!J125,'9.6 Infra Base Year 6 Staff'!J125)/6</f>
        <v>0</v>
      </c>
      <c r="K125" s="280">
        <f>SUM('9.1 Infra Base Year 1 Staff'!K125,'9.2 Infra Base Year 2 Staff'!K125,'9.3 Infra Base Year 3 Staff'!K125,'9.4 Infra Base Year 4 Staff'!K125,'9.5 Infra Base Year 5 Staff'!K125,'9.6 Infra Base Year 6 Staff'!K125)/6</f>
        <v>0</v>
      </c>
      <c r="L125" s="280">
        <f>SUM('9.1 Infra Base Year 1 Staff'!L125,'9.2 Infra Base Year 2 Staff'!L125,'9.3 Infra Base Year 3 Staff'!L125,'9.4 Infra Base Year 4 Staff'!L125,'9.5 Infra Base Year 5 Staff'!L125,'9.6 Infra Base Year 6 Staff'!L125)/6</f>
        <v>0</v>
      </c>
      <c r="M125" s="280">
        <f>SUM('9.1 Infra Base Year 1 Staff'!M125,'9.2 Infra Base Year 2 Staff'!M125,'9.3 Infra Base Year 3 Staff'!M125,'9.4 Infra Base Year 4 Staff'!M125,'9.5 Infra Base Year 5 Staff'!M125,'9.6 Infra Base Year 6 Staff'!M125)/6</f>
        <v>0</v>
      </c>
      <c r="N125" s="280">
        <f>SUM('9.1 Infra Base Year 1 Staff'!N125,'9.2 Infra Base Year 2 Staff'!N125,'9.3 Infra Base Year 3 Staff'!N125,'9.4 Infra Base Year 4 Staff'!N125,'9.5 Infra Base Year 5 Staff'!N125,'9.6 Infra Base Year 6 Staff'!N125)/6</f>
        <v>0</v>
      </c>
      <c r="O125" s="280">
        <f>SUM('9.1 Infra Base Year 1 Staff'!O125,'9.2 Infra Base Year 2 Staff'!O125,'9.3 Infra Base Year 3 Staff'!O125,'9.4 Infra Base Year 4 Staff'!O125,'9.5 Infra Base Year 5 Staff'!O125,'9.6 Infra Base Year 6 Staff'!O125)/6</f>
        <v>0</v>
      </c>
      <c r="P125" s="280">
        <f>SUM('9.1 Infra Base Year 1 Staff'!P125,'9.2 Infra Base Year 2 Staff'!P125,'9.3 Infra Base Year 3 Staff'!P125,'9.4 Infra Base Year 4 Staff'!P125,'9.5 Infra Base Year 5 Staff'!P125,'9.6 Infra Base Year 6 Staff'!P125)/6</f>
        <v>0</v>
      </c>
      <c r="Q125" s="280">
        <f>SUM('9.1 Infra Base Year 1 Staff'!Q125,'9.2 Infra Base Year 2 Staff'!Q125,'9.3 Infra Base Year 3 Staff'!Q125,'9.4 Infra Base Year 4 Staff'!Q125,'9.5 Infra Base Year 5 Staff'!Q125,'9.6 Infra Base Year 6 Staff'!Q125)/6</f>
        <v>0</v>
      </c>
      <c r="R125" s="280">
        <f>SUM(F125:Q125)</f>
        <v>0</v>
      </c>
      <c r="S125" s="319">
        <f>D125*R125</f>
        <v>0</v>
      </c>
      <c r="W125" s="147">
        <f>X125/$U$7</f>
        <v>0</v>
      </c>
      <c r="X125" s="147">
        <f>R125/12</f>
        <v>0</v>
      </c>
      <c r="Z125" s="147">
        <f t="shared" si="68"/>
        <v>0</v>
      </c>
      <c r="AA125" s="147">
        <f t="shared" si="69"/>
        <v>0</v>
      </c>
      <c r="AB125" s="727" t="e">
        <f t="shared" si="70"/>
        <v>#DIV/0!</v>
      </c>
    </row>
    <row r="126" spans="1:28" ht="14.25" x14ac:dyDescent="0.3">
      <c r="A126" s="275"/>
      <c r="B126" s="276"/>
      <c r="C126" s="146"/>
      <c r="D126" s="169"/>
      <c r="E126" s="522"/>
      <c r="F126" s="280">
        <f>SUM('9.1 Infra Base Year 1 Staff'!F126,'9.2 Infra Base Year 2 Staff'!F126,'9.3 Infra Base Year 3 Staff'!F126,'9.4 Infra Base Year 4 Staff'!F126,'9.5 Infra Base Year 5 Staff'!F126,'9.6 Infra Base Year 6 Staff'!F126)/6</f>
        <v>0</v>
      </c>
      <c r="G126" s="280">
        <f>SUM('9.1 Infra Base Year 1 Staff'!G126,'9.2 Infra Base Year 2 Staff'!G126,'9.3 Infra Base Year 3 Staff'!G126,'9.4 Infra Base Year 4 Staff'!G126,'9.5 Infra Base Year 5 Staff'!G126,'9.6 Infra Base Year 6 Staff'!G126)/6</f>
        <v>0</v>
      </c>
      <c r="H126" s="280">
        <f>SUM('9.1 Infra Base Year 1 Staff'!H126,'9.2 Infra Base Year 2 Staff'!H126,'9.3 Infra Base Year 3 Staff'!H126,'9.4 Infra Base Year 4 Staff'!H126,'9.5 Infra Base Year 5 Staff'!H126,'9.6 Infra Base Year 6 Staff'!H126)/6</f>
        <v>0</v>
      </c>
      <c r="I126" s="280">
        <f>SUM('9.1 Infra Base Year 1 Staff'!I126,'9.2 Infra Base Year 2 Staff'!I126,'9.3 Infra Base Year 3 Staff'!I126,'9.4 Infra Base Year 4 Staff'!I126,'9.5 Infra Base Year 5 Staff'!I126,'9.6 Infra Base Year 6 Staff'!I126)/6</f>
        <v>0</v>
      </c>
      <c r="J126" s="280">
        <f>SUM('9.1 Infra Base Year 1 Staff'!J126,'9.2 Infra Base Year 2 Staff'!J126,'9.3 Infra Base Year 3 Staff'!J126,'9.4 Infra Base Year 4 Staff'!J126,'9.5 Infra Base Year 5 Staff'!J126,'9.6 Infra Base Year 6 Staff'!J126)/6</f>
        <v>0</v>
      </c>
      <c r="K126" s="280">
        <f>SUM('9.1 Infra Base Year 1 Staff'!K126,'9.2 Infra Base Year 2 Staff'!K126,'9.3 Infra Base Year 3 Staff'!K126,'9.4 Infra Base Year 4 Staff'!K126,'9.5 Infra Base Year 5 Staff'!K126,'9.6 Infra Base Year 6 Staff'!K126)/6</f>
        <v>0</v>
      </c>
      <c r="L126" s="280">
        <f>SUM('9.1 Infra Base Year 1 Staff'!L126,'9.2 Infra Base Year 2 Staff'!L126,'9.3 Infra Base Year 3 Staff'!L126,'9.4 Infra Base Year 4 Staff'!L126,'9.5 Infra Base Year 5 Staff'!L126,'9.6 Infra Base Year 6 Staff'!L126)/6</f>
        <v>0</v>
      </c>
      <c r="M126" s="280">
        <f>SUM('9.1 Infra Base Year 1 Staff'!M126,'9.2 Infra Base Year 2 Staff'!M126,'9.3 Infra Base Year 3 Staff'!M126,'9.4 Infra Base Year 4 Staff'!M126,'9.5 Infra Base Year 5 Staff'!M126,'9.6 Infra Base Year 6 Staff'!M126)/6</f>
        <v>0</v>
      </c>
      <c r="N126" s="280">
        <f>SUM('9.1 Infra Base Year 1 Staff'!N126,'9.2 Infra Base Year 2 Staff'!N126,'9.3 Infra Base Year 3 Staff'!N126,'9.4 Infra Base Year 4 Staff'!N126,'9.5 Infra Base Year 5 Staff'!N126,'9.6 Infra Base Year 6 Staff'!N126)/6</f>
        <v>0</v>
      </c>
      <c r="O126" s="280">
        <f>SUM('9.1 Infra Base Year 1 Staff'!O126,'9.2 Infra Base Year 2 Staff'!O126,'9.3 Infra Base Year 3 Staff'!O126,'9.4 Infra Base Year 4 Staff'!O126,'9.5 Infra Base Year 5 Staff'!O126,'9.6 Infra Base Year 6 Staff'!O126)/6</f>
        <v>0</v>
      </c>
      <c r="P126" s="280">
        <f>SUM('9.1 Infra Base Year 1 Staff'!P126,'9.2 Infra Base Year 2 Staff'!P126,'9.3 Infra Base Year 3 Staff'!P126,'9.4 Infra Base Year 4 Staff'!P126,'9.5 Infra Base Year 5 Staff'!P126,'9.6 Infra Base Year 6 Staff'!P126)/6</f>
        <v>0</v>
      </c>
      <c r="Q126" s="280">
        <f>SUM('9.1 Infra Base Year 1 Staff'!Q126,'9.2 Infra Base Year 2 Staff'!Q126,'9.3 Infra Base Year 3 Staff'!Q126,'9.4 Infra Base Year 4 Staff'!Q126,'9.5 Infra Base Year 5 Staff'!Q126,'9.6 Infra Base Year 6 Staff'!Q126)/6</f>
        <v>0</v>
      </c>
      <c r="R126" s="280">
        <f>SUM(F126:Q126)</f>
        <v>0</v>
      </c>
      <c r="S126" s="319">
        <f>D126*R126</f>
        <v>0</v>
      </c>
      <c r="W126" s="147">
        <f>X126/$U$7</f>
        <v>0</v>
      </c>
      <c r="X126" s="147">
        <f>R126/12</f>
        <v>0</v>
      </c>
      <c r="Z126" s="147">
        <f t="shared" si="68"/>
        <v>0</v>
      </c>
      <c r="AA126" s="147">
        <f t="shared" si="69"/>
        <v>0</v>
      </c>
      <c r="AB126" s="727" t="e">
        <f t="shared" si="70"/>
        <v>#DIV/0!</v>
      </c>
    </row>
    <row r="127" spans="1:28" ht="14.25" x14ac:dyDescent="0.3">
      <c r="A127" s="275"/>
      <c r="B127" s="276"/>
      <c r="C127" s="146"/>
      <c r="D127" s="169"/>
      <c r="E127" s="522"/>
      <c r="F127" s="280">
        <f>SUM('9.1 Infra Base Year 1 Staff'!F127,'9.2 Infra Base Year 2 Staff'!F127,'9.3 Infra Base Year 3 Staff'!F127,'9.4 Infra Base Year 4 Staff'!F127,'9.5 Infra Base Year 5 Staff'!F127,'9.6 Infra Base Year 6 Staff'!F127)/6</f>
        <v>0</v>
      </c>
      <c r="G127" s="280">
        <f>SUM('9.1 Infra Base Year 1 Staff'!G127,'9.2 Infra Base Year 2 Staff'!G127,'9.3 Infra Base Year 3 Staff'!G127,'9.4 Infra Base Year 4 Staff'!G127,'9.5 Infra Base Year 5 Staff'!G127,'9.6 Infra Base Year 6 Staff'!G127)/6</f>
        <v>0</v>
      </c>
      <c r="H127" s="280">
        <f>SUM('9.1 Infra Base Year 1 Staff'!H127,'9.2 Infra Base Year 2 Staff'!H127,'9.3 Infra Base Year 3 Staff'!H127,'9.4 Infra Base Year 4 Staff'!H127,'9.5 Infra Base Year 5 Staff'!H127,'9.6 Infra Base Year 6 Staff'!H127)/6</f>
        <v>0</v>
      </c>
      <c r="I127" s="280">
        <f>SUM('9.1 Infra Base Year 1 Staff'!I127,'9.2 Infra Base Year 2 Staff'!I127,'9.3 Infra Base Year 3 Staff'!I127,'9.4 Infra Base Year 4 Staff'!I127,'9.5 Infra Base Year 5 Staff'!I127,'9.6 Infra Base Year 6 Staff'!I127)/6</f>
        <v>0</v>
      </c>
      <c r="J127" s="280">
        <f>SUM('9.1 Infra Base Year 1 Staff'!J127,'9.2 Infra Base Year 2 Staff'!J127,'9.3 Infra Base Year 3 Staff'!J127,'9.4 Infra Base Year 4 Staff'!J127,'9.5 Infra Base Year 5 Staff'!J127,'9.6 Infra Base Year 6 Staff'!J127)/6</f>
        <v>0</v>
      </c>
      <c r="K127" s="280">
        <f>SUM('9.1 Infra Base Year 1 Staff'!K127,'9.2 Infra Base Year 2 Staff'!K127,'9.3 Infra Base Year 3 Staff'!K127,'9.4 Infra Base Year 4 Staff'!K127,'9.5 Infra Base Year 5 Staff'!K127,'9.6 Infra Base Year 6 Staff'!K127)/6</f>
        <v>0</v>
      </c>
      <c r="L127" s="280">
        <f>SUM('9.1 Infra Base Year 1 Staff'!L127,'9.2 Infra Base Year 2 Staff'!L127,'9.3 Infra Base Year 3 Staff'!L127,'9.4 Infra Base Year 4 Staff'!L127,'9.5 Infra Base Year 5 Staff'!L127,'9.6 Infra Base Year 6 Staff'!L127)/6</f>
        <v>0</v>
      </c>
      <c r="M127" s="280">
        <f>SUM('9.1 Infra Base Year 1 Staff'!M127,'9.2 Infra Base Year 2 Staff'!M127,'9.3 Infra Base Year 3 Staff'!M127,'9.4 Infra Base Year 4 Staff'!M127,'9.5 Infra Base Year 5 Staff'!M127,'9.6 Infra Base Year 6 Staff'!M127)/6</f>
        <v>0</v>
      </c>
      <c r="N127" s="280">
        <f>SUM('9.1 Infra Base Year 1 Staff'!N127,'9.2 Infra Base Year 2 Staff'!N127,'9.3 Infra Base Year 3 Staff'!N127,'9.4 Infra Base Year 4 Staff'!N127,'9.5 Infra Base Year 5 Staff'!N127,'9.6 Infra Base Year 6 Staff'!N127)/6</f>
        <v>0</v>
      </c>
      <c r="O127" s="280">
        <f>SUM('9.1 Infra Base Year 1 Staff'!O127,'9.2 Infra Base Year 2 Staff'!O127,'9.3 Infra Base Year 3 Staff'!O127,'9.4 Infra Base Year 4 Staff'!O127,'9.5 Infra Base Year 5 Staff'!O127,'9.6 Infra Base Year 6 Staff'!O127)/6</f>
        <v>0</v>
      </c>
      <c r="P127" s="280">
        <f>SUM('9.1 Infra Base Year 1 Staff'!P127,'9.2 Infra Base Year 2 Staff'!P127,'9.3 Infra Base Year 3 Staff'!P127,'9.4 Infra Base Year 4 Staff'!P127,'9.5 Infra Base Year 5 Staff'!P127,'9.6 Infra Base Year 6 Staff'!P127)/6</f>
        <v>0</v>
      </c>
      <c r="Q127" s="280">
        <f>SUM('9.1 Infra Base Year 1 Staff'!Q127,'9.2 Infra Base Year 2 Staff'!Q127,'9.3 Infra Base Year 3 Staff'!Q127,'9.4 Infra Base Year 4 Staff'!Q127,'9.5 Infra Base Year 5 Staff'!Q127,'9.6 Infra Base Year 6 Staff'!Q127)/6</f>
        <v>0</v>
      </c>
      <c r="R127" s="280">
        <f>SUM(F127:Q127)</f>
        <v>0</v>
      </c>
      <c r="S127" s="319">
        <f>D127*R127</f>
        <v>0</v>
      </c>
      <c r="W127" s="147">
        <f>X127/$U$7</f>
        <v>0</v>
      </c>
      <c r="X127" s="147">
        <f>R127/12</f>
        <v>0</v>
      </c>
      <c r="Z127" s="147">
        <f t="shared" si="68"/>
        <v>0</v>
      </c>
      <c r="AA127" s="147">
        <f t="shared" si="69"/>
        <v>0</v>
      </c>
      <c r="AB127" s="727" t="e">
        <f t="shared" si="70"/>
        <v>#DIV/0!</v>
      </c>
    </row>
    <row r="128" spans="1:28" s="125" customFormat="1" ht="15" thickBot="1" x14ac:dyDescent="0.35">
      <c r="A128" s="224"/>
      <c r="B128" s="225" t="s">
        <v>176</v>
      </c>
      <c r="C128" s="226"/>
      <c r="D128" s="228"/>
      <c r="E128" s="523"/>
      <c r="F128" s="229">
        <f>SUM(F123:F127)</f>
        <v>0</v>
      </c>
      <c r="G128" s="229">
        <f t="shared" ref="G128:R128" si="71">SUM(G123:G127)</f>
        <v>0</v>
      </c>
      <c r="H128" s="229">
        <f t="shared" si="71"/>
        <v>0</v>
      </c>
      <c r="I128" s="229">
        <f t="shared" si="71"/>
        <v>0</v>
      </c>
      <c r="J128" s="229">
        <f t="shared" si="71"/>
        <v>0</v>
      </c>
      <c r="K128" s="229">
        <f t="shared" si="71"/>
        <v>0</v>
      </c>
      <c r="L128" s="229">
        <f t="shared" si="71"/>
        <v>0</v>
      </c>
      <c r="M128" s="229">
        <f t="shared" si="71"/>
        <v>0</v>
      </c>
      <c r="N128" s="229">
        <f t="shared" si="71"/>
        <v>0</v>
      </c>
      <c r="O128" s="229">
        <f t="shared" si="71"/>
        <v>0</v>
      </c>
      <c r="P128" s="229">
        <f t="shared" si="71"/>
        <v>0</v>
      </c>
      <c r="Q128" s="229">
        <f t="shared" si="71"/>
        <v>0</v>
      </c>
      <c r="R128" s="229">
        <f t="shared" si="71"/>
        <v>0</v>
      </c>
      <c r="S128" s="320">
        <f>SUM(S123:S127)</f>
        <v>0</v>
      </c>
      <c r="W128" s="231">
        <f>SUM(W123:W127)</f>
        <v>0</v>
      </c>
      <c r="X128" s="229">
        <f>SUM(X123:X127)</f>
        <v>0</v>
      </c>
      <c r="Z128" s="227">
        <f>SUM(Z123:Z127)</f>
        <v>0</v>
      </c>
      <c r="AA128" s="227">
        <f>SUM(AA123:AA127)</f>
        <v>0</v>
      </c>
      <c r="AB128" s="728" t="e">
        <f>Z128/(Z128+AA128)</f>
        <v>#DIV/0!</v>
      </c>
    </row>
    <row r="129" spans="1:28" ht="13.5" customHeight="1" x14ac:dyDescent="0.3">
      <c r="A129" s="275"/>
      <c r="B129" s="276"/>
      <c r="C129" s="146"/>
      <c r="D129" s="169"/>
      <c r="E129" s="522"/>
      <c r="F129" s="280"/>
      <c r="G129" s="280"/>
      <c r="H129" s="280"/>
      <c r="I129" s="280"/>
      <c r="J129" s="280"/>
      <c r="K129" s="280"/>
      <c r="L129" s="280"/>
      <c r="M129" s="280"/>
      <c r="N129" s="280"/>
      <c r="O129" s="280"/>
      <c r="P129" s="280"/>
      <c r="Q129" s="280"/>
      <c r="R129" s="280"/>
      <c r="S129" s="319"/>
      <c r="W129" s="147"/>
      <c r="X129" s="147"/>
      <c r="Z129" s="147"/>
      <c r="AA129" s="147"/>
      <c r="AB129" s="727"/>
    </row>
    <row r="130" spans="1:28" s="125" customFormat="1" ht="14.25" x14ac:dyDescent="0.3">
      <c r="A130" s="275">
        <v>6.3</v>
      </c>
      <c r="B130" s="276" t="s">
        <v>177</v>
      </c>
      <c r="C130" s="146"/>
      <c r="D130" s="169"/>
      <c r="E130" s="522"/>
      <c r="F130" s="280">
        <f>SUM('9.1 Infra Base Year 1 Staff'!F130,'9.2 Infra Base Year 2 Staff'!F130,'9.3 Infra Base Year 3 Staff'!F130,'9.4 Infra Base Year 4 Staff'!F130,'9.5 Infra Base Year 5 Staff'!F130,'9.6 Infra Base Year 6 Staff'!F130)/6</f>
        <v>0</v>
      </c>
      <c r="G130" s="280">
        <f>SUM('9.1 Infra Base Year 1 Staff'!G130,'9.2 Infra Base Year 2 Staff'!G130,'9.3 Infra Base Year 3 Staff'!G130,'9.4 Infra Base Year 4 Staff'!G130,'9.5 Infra Base Year 5 Staff'!G130,'9.6 Infra Base Year 6 Staff'!G130)/6</f>
        <v>0</v>
      </c>
      <c r="H130" s="280">
        <f>SUM('9.1 Infra Base Year 1 Staff'!H130,'9.2 Infra Base Year 2 Staff'!H130,'9.3 Infra Base Year 3 Staff'!H130,'9.4 Infra Base Year 4 Staff'!H130,'9.5 Infra Base Year 5 Staff'!H130,'9.6 Infra Base Year 6 Staff'!H130)/6</f>
        <v>0</v>
      </c>
      <c r="I130" s="280">
        <f>SUM('9.1 Infra Base Year 1 Staff'!I130,'9.2 Infra Base Year 2 Staff'!I130,'9.3 Infra Base Year 3 Staff'!I130,'9.4 Infra Base Year 4 Staff'!I130,'9.5 Infra Base Year 5 Staff'!I130,'9.6 Infra Base Year 6 Staff'!I130)/6</f>
        <v>0</v>
      </c>
      <c r="J130" s="280">
        <f>SUM('9.1 Infra Base Year 1 Staff'!J130,'9.2 Infra Base Year 2 Staff'!J130,'9.3 Infra Base Year 3 Staff'!J130,'9.4 Infra Base Year 4 Staff'!J130,'9.5 Infra Base Year 5 Staff'!J130,'9.6 Infra Base Year 6 Staff'!J130)/6</f>
        <v>0</v>
      </c>
      <c r="K130" s="280">
        <f>SUM('9.1 Infra Base Year 1 Staff'!K130,'9.2 Infra Base Year 2 Staff'!K130,'9.3 Infra Base Year 3 Staff'!K130,'9.4 Infra Base Year 4 Staff'!K130,'9.5 Infra Base Year 5 Staff'!K130,'9.6 Infra Base Year 6 Staff'!K130)/6</f>
        <v>0</v>
      </c>
      <c r="L130" s="280">
        <f>SUM('9.1 Infra Base Year 1 Staff'!L130,'9.2 Infra Base Year 2 Staff'!L130,'9.3 Infra Base Year 3 Staff'!L130,'9.4 Infra Base Year 4 Staff'!L130,'9.5 Infra Base Year 5 Staff'!L130,'9.6 Infra Base Year 6 Staff'!L130)/6</f>
        <v>0</v>
      </c>
      <c r="M130" s="280">
        <f>SUM('9.1 Infra Base Year 1 Staff'!M130,'9.2 Infra Base Year 2 Staff'!M130,'9.3 Infra Base Year 3 Staff'!M130,'9.4 Infra Base Year 4 Staff'!M130,'9.5 Infra Base Year 5 Staff'!M130,'9.6 Infra Base Year 6 Staff'!M130)/6</f>
        <v>0</v>
      </c>
      <c r="N130" s="280">
        <f>SUM('9.1 Infra Base Year 1 Staff'!N130,'9.2 Infra Base Year 2 Staff'!N130,'9.3 Infra Base Year 3 Staff'!N130,'9.4 Infra Base Year 4 Staff'!N130,'9.5 Infra Base Year 5 Staff'!N130,'9.6 Infra Base Year 6 Staff'!N130)/6</f>
        <v>0</v>
      </c>
      <c r="O130" s="280">
        <f>SUM('9.1 Infra Base Year 1 Staff'!O130,'9.2 Infra Base Year 2 Staff'!O130,'9.3 Infra Base Year 3 Staff'!O130,'9.4 Infra Base Year 4 Staff'!O130,'9.5 Infra Base Year 5 Staff'!O130,'9.6 Infra Base Year 6 Staff'!O130)/6</f>
        <v>0</v>
      </c>
      <c r="P130" s="280">
        <f>SUM('9.1 Infra Base Year 1 Staff'!P130,'9.2 Infra Base Year 2 Staff'!P130,'9.3 Infra Base Year 3 Staff'!P130,'9.4 Infra Base Year 4 Staff'!P130,'9.5 Infra Base Year 5 Staff'!P130,'9.6 Infra Base Year 6 Staff'!P130)/6</f>
        <v>0</v>
      </c>
      <c r="Q130" s="280">
        <f>SUM('9.1 Infra Base Year 1 Staff'!Q130,'9.2 Infra Base Year 2 Staff'!Q130,'9.3 Infra Base Year 3 Staff'!Q130,'9.4 Infra Base Year 4 Staff'!Q130,'9.5 Infra Base Year 5 Staff'!Q130,'9.6 Infra Base Year 6 Staff'!Q130)/6</f>
        <v>0</v>
      </c>
      <c r="R130" s="280">
        <f>SUM(F130:Q130)</f>
        <v>0</v>
      </c>
      <c r="S130" s="319">
        <f>D130*R130</f>
        <v>0</v>
      </c>
      <c r="W130" s="147">
        <f>X130/$U$7</f>
        <v>0</v>
      </c>
      <c r="X130" s="147">
        <f>R130/12</f>
        <v>0</v>
      </c>
      <c r="Z130" s="147">
        <f>IF($E130="Y",$R130,0)</f>
        <v>0</v>
      </c>
      <c r="AA130" s="147">
        <f>IF($E130="N",$R130,0)</f>
        <v>0</v>
      </c>
      <c r="AB130" s="727" t="e">
        <f>Z130/(Z130+AA130)</f>
        <v>#DIV/0!</v>
      </c>
    </row>
    <row r="131" spans="1:28" ht="14.25" x14ac:dyDescent="0.3">
      <c r="A131" s="275"/>
      <c r="B131" s="276"/>
      <c r="C131" s="146"/>
      <c r="D131" s="169"/>
      <c r="E131" s="522"/>
      <c r="F131" s="280">
        <f>SUM('9.1 Infra Base Year 1 Staff'!F131,'9.2 Infra Base Year 2 Staff'!F131,'9.3 Infra Base Year 3 Staff'!F131,'9.4 Infra Base Year 4 Staff'!F131,'9.5 Infra Base Year 5 Staff'!F131,'9.6 Infra Base Year 6 Staff'!F131)/6</f>
        <v>0</v>
      </c>
      <c r="G131" s="280">
        <f>SUM('9.1 Infra Base Year 1 Staff'!G131,'9.2 Infra Base Year 2 Staff'!G131,'9.3 Infra Base Year 3 Staff'!G131,'9.4 Infra Base Year 4 Staff'!G131,'9.5 Infra Base Year 5 Staff'!G131,'9.6 Infra Base Year 6 Staff'!G131)/6</f>
        <v>0</v>
      </c>
      <c r="H131" s="280">
        <f>SUM('9.1 Infra Base Year 1 Staff'!H131,'9.2 Infra Base Year 2 Staff'!H131,'9.3 Infra Base Year 3 Staff'!H131,'9.4 Infra Base Year 4 Staff'!H131,'9.5 Infra Base Year 5 Staff'!H131,'9.6 Infra Base Year 6 Staff'!H131)/6</f>
        <v>0</v>
      </c>
      <c r="I131" s="280">
        <f>SUM('9.1 Infra Base Year 1 Staff'!I131,'9.2 Infra Base Year 2 Staff'!I131,'9.3 Infra Base Year 3 Staff'!I131,'9.4 Infra Base Year 4 Staff'!I131,'9.5 Infra Base Year 5 Staff'!I131,'9.6 Infra Base Year 6 Staff'!I131)/6</f>
        <v>0</v>
      </c>
      <c r="J131" s="280">
        <f>SUM('9.1 Infra Base Year 1 Staff'!J131,'9.2 Infra Base Year 2 Staff'!J131,'9.3 Infra Base Year 3 Staff'!J131,'9.4 Infra Base Year 4 Staff'!J131,'9.5 Infra Base Year 5 Staff'!J131,'9.6 Infra Base Year 6 Staff'!J131)/6</f>
        <v>0</v>
      </c>
      <c r="K131" s="280">
        <f>SUM('9.1 Infra Base Year 1 Staff'!K131,'9.2 Infra Base Year 2 Staff'!K131,'9.3 Infra Base Year 3 Staff'!K131,'9.4 Infra Base Year 4 Staff'!K131,'9.5 Infra Base Year 5 Staff'!K131,'9.6 Infra Base Year 6 Staff'!K131)/6</f>
        <v>0</v>
      </c>
      <c r="L131" s="280">
        <f>SUM('9.1 Infra Base Year 1 Staff'!L131,'9.2 Infra Base Year 2 Staff'!L131,'9.3 Infra Base Year 3 Staff'!L131,'9.4 Infra Base Year 4 Staff'!L131,'9.5 Infra Base Year 5 Staff'!L131,'9.6 Infra Base Year 6 Staff'!L131)/6</f>
        <v>0</v>
      </c>
      <c r="M131" s="280">
        <f>SUM('9.1 Infra Base Year 1 Staff'!M131,'9.2 Infra Base Year 2 Staff'!M131,'9.3 Infra Base Year 3 Staff'!M131,'9.4 Infra Base Year 4 Staff'!M131,'9.5 Infra Base Year 5 Staff'!M131,'9.6 Infra Base Year 6 Staff'!M131)/6</f>
        <v>0</v>
      </c>
      <c r="N131" s="280">
        <f>SUM('9.1 Infra Base Year 1 Staff'!N131,'9.2 Infra Base Year 2 Staff'!N131,'9.3 Infra Base Year 3 Staff'!N131,'9.4 Infra Base Year 4 Staff'!N131,'9.5 Infra Base Year 5 Staff'!N131,'9.6 Infra Base Year 6 Staff'!N131)/6</f>
        <v>0</v>
      </c>
      <c r="O131" s="280">
        <f>SUM('9.1 Infra Base Year 1 Staff'!O131,'9.2 Infra Base Year 2 Staff'!O131,'9.3 Infra Base Year 3 Staff'!O131,'9.4 Infra Base Year 4 Staff'!O131,'9.5 Infra Base Year 5 Staff'!O131,'9.6 Infra Base Year 6 Staff'!O131)/6</f>
        <v>0</v>
      </c>
      <c r="P131" s="280">
        <f>SUM('9.1 Infra Base Year 1 Staff'!P131,'9.2 Infra Base Year 2 Staff'!P131,'9.3 Infra Base Year 3 Staff'!P131,'9.4 Infra Base Year 4 Staff'!P131,'9.5 Infra Base Year 5 Staff'!P131,'9.6 Infra Base Year 6 Staff'!P131)/6</f>
        <v>0</v>
      </c>
      <c r="Q131" s="280">
        <f>SUM('9.1 Infra Base Year 1 Staff'!Q131,'9.2 Infra Base Year 2 Staff'!Q131,'9.3 Infra Base Year 3 Staff'!Q131,'9.4 Infra Base Year 4 Staff'!Q131,'9.5 Infra Base Year 5 Staff'!Q131,'9.6 Infra Base Year 6 Staff'!Q131)/6</f>
        <v>0</v>
      </c>
      <c r="R131" s="280">
        <f>SUM(F131:Q131)</f>
        <v>0</v>
      </c>
      <c r="S131" s="319">
        <f>D131*R131</f>
        <v>0</v>
      </c>
      <c r="W131" s="147">
        <f>X131/$U$7</f>
        <v>0</v>
      </c>
      <c r="X131" s="147">
        <f>R131/12</f>
        <v>0</v>
      </c>
      <c r="Z131" s="147">
        <f t="shared" ref="Z131:Z134" si="72">IF($E131="Y",$R131,0)</f>
        <v>0</v>
      </c>
      <c r="AA131" s="147">
        <f t="shared" ref="AA131:AA134" si="73">IF($E131="N",$R131,0)</f>
        <v>0</v>
      </c>
      <c r="AB131" s="727" t="e">
        <f t="shared" ref="AB131:AB134" si="74">Z131/(Z131+AA131)</f>
        <v>#DIV/0!</v>
      </c>
    </row>
    <row r="132" spans="1:28" ht="14.25" x14ac:dyDescent="0.3">
      <c r="A132" s="275"/>
      <c r="B132" s="276"/>
      <c r="C132" s="146"/>
      <c r="D132" s="169"/>
      <c r="E132" s="522"/>
      <c r="F132" s="280">
        <f>SUM('9.1 Infra Base Year 1 Staff'!F132,'9.2 Infra Base Year 2 Staff'!F132,'9.3 Infra Base Year 3 Staff'!F132,'9.4 Infra Base Year 4 Staff'!F132,'9.5 Infra Base Year 5 Staff'!F132,'9.6 Infra Base Year 6 Staff'!F132)/6</f>
        <v>0</v>
      </c>
      <c r="G132" s="280">
        <f>SUM('9.1 Infra Base Year 1 Staff'!G132,'9.2 Infra Base Year 2 Staff'!G132,'9.3 Infra Base Year 3 Staff'!G132,'9.4 Infra Base Year 4 Staff'!G132,'9.5 Infra Base Year 5 Staff'!G132,'9.6 Infra Base Year 6 Staff'!G132)/6</f>
        <v>0</v>
      </c>
      <c r="H132" s="280">
        <f>SUM('9.1 Infra Base Year 1 Staff'!H132,'9.2 Infra Base Year 2 Staff'!H132,'9.3 Infra Base Year 3 Staff'!H132,'9.4 Infra Base Year 4 Staff'!H132,'9.5 Infra Base Year 5 Staff'!H132,'9.6 Infra Base Year 6 Staff'!H132)/6</f>
        <v>0</v>
      </c>
      <c r="I132" s="280">
        <f>SUM('9.1 Infra Base Year 1 Staff'!I132,'9.2 Infra Base Year 2 Staff'!I132,'9.3 Infra Base Year 3 Staff'!I132,'9.4 Infra Base Year 4 Staff'!I132,'9.5 Infra Base Year 5 Staff'!I132,'9.6 Infra Base Year 6 Staff'!I132)/6</f>
        <v>0</v>
      </c>
      <c r="J132" s="280">
        <f>SUM('9.1 Infra Base Year 1 Staff'!J132,'9.2 Infra Base Year 2 Staff'!J132,'9.3 Infra Base Year 3 Staff'!J132,'9.4 Infra Base Year 4 Staff'!J132,'9.5 Infra Base Year 5 Staff'!J132,'9.6 Infra Base Year 6 Staff'!J132)/6</f>
        <v>0</v>
      </c>
      <c r="K132" s="280">
        <f>SUM('9.1 Infra Base Year 1 Staff'!K132,'9.2 Infra Base Year 2 Staff'!K132,'9.3 Infra Base Year 3 Staff'!K132,'9.4 Infra Base Year 4 Staff'!K132,'9.5 Infra Base Year 5 Staff'!K132,'9.6 Infra Base Year 6 Staff'!K132)/6</f>
        <v>0</v>
      </c>
      <c r="L132" s="280">
        <f>SUM('9.1 Infra Base Year 1 Staff'!L132,'9.2 Infra Base Year 2 Staff'!L132,'9.3 Infra Base Year 3 Staff'!L132,'9.4 Infra Base Year 4 Staff'!L132,'9.5 Infra Base Year 5 Staff'!L132,'9.6 Infra Base Year 6 Staff'!L132)/6</f>
        <v>0</v>
      </c>
      <c r="M132" s="280">
        <f>SUM('9.1 Infra Base Year 1 Staff'!M132,'9.2 Infra Base Year 2 Staff'!M132,'9.3 Infra Base Year 3 Staff'!M132,'9.4 Infra Base Year 4 Staff'!M132,'9.5 Infra Base Year 5 Staff'!M132,'9.6 Infra Base Year 6 Staff'!M132)/6</f>
        <v>0</v>
      </c>
      <c r="N132" s="280">
        <f>SUM('9.1 Infra Base Year 1 Staff'!N132,'9.2 Infra Base Year 2 Staff'!N132,'9.3 Infra Base Year 3 Staff'!N132,'9.4 Infra Base Year 4 Staff'!N132,'9.5 Infra Base Year 5 Staff'!N132,'9.6 Infra Base Year 6 Staff'!N132)/6</f>
        <v>0</v>
      </c>
      <c r="O132" s="280">
        <f>SUM('9.1 Infra Base Year 1 Staff'!O132,'9.2 Infra Base Year 2 Staff'!O132,'9.3 Infra Base Year 3 Staff'!O132,'9.4 Infra Base Year 4 Staff'!O132,'9.5 Infra Base Year 5 Staff'!O132,'9.6 Infra Base Year 6 Staff'!O132)/6</f>
        <v>0</v>
      </c>
      <c r="P132" s="280">
        <f>SUM('9.1 Infra Base Year 1 Staff'!P132,'9.2 Infra Base Year 2 Staff'!P132,'9.3 Infra Base Year 3 Staff'!P132,'9.4 Infra Base Year 4 Staff'!P132,'9.5 Infra Base Year 5 Staff'!P132,'9.6 Infra Base Year 6 Staff'!P132)/6</f>
        <v>0</v>
      </c>
      <c r="Q132" s="280">
        <f>SUM('9.1 Infra Base Year 1 Staff'!Q132,'9.2 Infra Base Year 2 Staff'!Q132,'9.3 Infra Base Year 3 Staff'!Q132,'9.4 Infra Base Year 4 Staff'!Q132,'9.5 Infra Base Year 5 Staff'!Q132,'9.6 Infra Base Year 6 Staff'!Q132)/6</f>
        <v>0</v>
      </c>
      <c r="R132" s="280">
        <f>SUM(F132:Q132)</f>
        <v>0</v>
      </c>
      <c r="S132" s="319">
        <f>D132*R132</f>
        <v>0</v>
      </c>
      <c r="W132" s="147">
        <f>X132/$U$7</f>
        <v>0</v>
      </c>
      <c r="X132" s="147">
        <f>R132/12</f>
        <v>0</v>
      </c>
      <c r="Z132" s="147">
        <f t="shared" si="72"/>
        <v>0</v>
      </c>
      <c r="AA132" s="147">
        <f t="shared" si="73"/>
        <v>0</v>
      </c>
      <c r="AB132" s="727" t="e">
        <f t="shared" si="74"/>
        <v>#DIV/0!</v>
      </c>
    </row>
    <row r="133" spans="1:28" ht="14.25" x14ac:dyDescent="0.3">
      <c r="A133" s="275"/>
      <c r="B133" s="276"/>
      <c r="C133" s="146"/>
      <c r="D133" s="169"/>
      <c r="E133" s="522"/>
      <c r="F133" s="280">
        <f>SUM('9.1 Infra Base Year 1 Staff'!F133,'9.2 Infra Base Year 2 Staff'!F133,'9.3 Infra Base Year 3 Staff'!F133,'9.4 Infra Base Year 4 Staff'!F133,'9.5 Infra Base Year 5 Staff'!F133,'9.6 Infra Base Year 6 Staff'!F133)/6</f>
        <v>0</v>
      </c>
      <c r="G133" s="280">
        <f>SUM('9.1 Infra Base Year 1 Staff'!G133,'9.2 Infra Base Year 2 Staff'!G133,'9.3 Infra Base Year 3 Staff'!G133,'9.4 Infra Base Year 4 Staff'!G133,'9.5 Infra Base Year 5 Staff'!G133,'9.6 Infra Base Year 6 Staff'!G133)/6</f>
        <v>0</v>
      </c>
      <c r="H133" s="280">
        <f>SUM('9.1 Infra Base Year 1 Staff'!H133,'9.2 Infra Base Year 2 Staff'!H133,'9.3 Infra Base Year 3 Staff'!H133,'9.4 Infra Base Year 4 Staff'!H133,'9.5 Infra Base Year 5 Staff'!H133,'9.6 Infra Base Year 6 Staff'!H133)/6</f>
        <v>0</v>
      </c>
      <c r="I133" s="280">
        <f>SUM('9.1 Infra Base Year 1 Staff'!I133,'9.2 Infra Base Year 2 Staff'!I133,'9.3 Infra Base Year 3 Staff'!I133,'9.4 Infra Base Year 4 Staff'!I133,'9.5 Infra Base Year 5 Staff'!I133,'9.6 Infra Base Year 6 Staff'!I133)/6</f>
        <v>0</v>
      </c>
      <c r="J133" s="280">
        <f>SUM('9.1 Infra Base Year 1 Staff'!J133,'9.2 Infra Base Year 2 Staff'!J133,'9.3 Infra Base Year 3 Staff'!J133,'9.4 Infra Base Year 4 Staff'!J133,'9.5 Infra Base Year 5 Staff'!J133,'9.6 Infra Base Year 6 Staff'!J133)/6</f>
        <v>0</v>
      </c>
      <c r="K133" s="280">
        <f>SUM('9.1 Infra Base Year 1 Staff'!K133,'9.2 Infra Base Year 2 Staff'!K133,'9.3 Infra Base Year 3 Staff'!K133,'9.4 Infra Base Year 4 Staff'!K133,'9.5 Infra Base Year 5 Staff'!K133,'9.6 Infra Base Year 6 Staff'!K133)/6</f>
        <v>0</v>
      </c>
      <c r="L133" s="280">
        <f>SUM('9.1 Infra Base Year 1 Staff'!L133,'9.2 Infra Base Year 2 Staff'!L133,'9.3 Infra Base Year 3 Staff'!L133,'9.4 Infra Base Year 4 Staff'!L133,'9.5 Infra Base Year 5 Staff'!L133,'9.6 Infra Base Year 6 Staff'!L133)/6</f>
        <v>0</v>
      </c>
      <c r="M133" s="280">
        <f>SUM('9.1 Infra Base Year 1 Staff'!M133,'9.2 Infra Base Year 2 Staff'!M133,'9.3 Infra Base Year 3 Staff'!M133,'9.4 Infra Base Year 4 Staff'!M133,'9.5 Infra Base Year 5 Staff'!M133,'9.6 Infra Base Year 6 Staff'!M133)/6</f>
        <v>0</v>
      </c>
      <c r="N133" s="280">
        <f>SUM('9.1 Infra Base Year 1 Staff'!N133,'9.2 Infra Base Year 2 Staff'!N133,'9.3 Infra Base Year 3 Staff'!N133,'9.4 Infra Base Year 4 Staff'!N133,'9.5 Infra Base Year 5 Staff'!N133,'9.6 Infra Base Year 6 Staff'!N133)/6</f>
        <v>0</v>
      </c>
      <c r="O133" s="280">
        <f>SUM('9.1 Infra Base Year 1 Staff'!O133,'9.2 Infra Base Year 2 Staff'!O133,'9.3 Infra Base Year 3 Staff'!O133,'9.4 Infra Base Year 4 Staff'!O133,'9.5 Infra Base Year 5 Staff'!O133,'9.6 Infra Base Year 6 Staff'!O133)/6</f>
        <v>0</v>
      </c>
      <c r="P133" s="280">
        <f>SUM('9.1 Infra Base Year 1 Staff'!P133,'9.2 Infra Base Year 2 Staff'!P133,'9.3 Infra Base Year 3 Staff'!P133,'9.4 Infra Base Year 4 Staff'!P133,'9.5 Infra Base Year 5 Staff'!P133,'9.6 Infra Base Year 6 Staff'!P133)/6</f>
        <v>0</v>
      </c>
      <c r="Q133" s="280">
        <f>SUM('9.1 Infra Base Year 1 Staff'!Q133,'9.2 Infra Base Year 2 Staff'!Q133,'9.3 Infra Base Year 3 Staff'!Q133,'9.4 Infra Base Year 4 Staff'!Q133,'9.5 Infra Base Year 5 Staff'!Q133,'9.6 Infra Base Year 6 Staff'!Q133)/6</f>
        <v>0</v>
      </c>
      <c r="R133" s="280">
        <f>SUM(F133:Q133)</f>
        <v>0</v>
      </c>
      <c r="S133" s="319">
        <f>D133*R133</f>
        <v>0</v>
      </c>
      <c r="W133" s="147">
        <f>X133/$U$7</f>
        <v>0</v>
      </c>
      <c r="X133" s="147">
        <f>R133/12</f>
        <v>0</v>
      </c>
      <c r="Z133" s="147">
        <f t="shared" si="72"/>
        <v>0</v>
      </c>
      <c r="AA133" s="147">
        <f t="shared" si="73"/>
        <v>0</v>
      </c>
      <c r="AB133" s="727" t="e">
        <f t="shared" si="74"/>
        <v>#DIV/0!</v>
      </c>
    </row>
    <row r="134" spans="1:28" ht="14.25" x14ac:dyDescent="0.3">
      <c r="A134" s="275"/>
      <c r="B134" s="276"/>
      <c r="C134" s="146"/>
      <c r="D134" s="169"/>
      <c r="E134" s="522"/>
      <c r="F134" s="280">
        <f>SUM('9.1 Infra Base Year 1 Staff'!F134,'9.2 Infra Base Year 2 Staff'!F134,'9.3 Infra Base Year 3 Staff'!F134,'9.4 Infra Base Year 4 Staff'!F134,'9.5 Infra Base Year 5 Staff'!F134,'9.6 Infra Base Year 6 Staff'!F134)/6</f>
        <v>0</v>
      </c>
      <c r="G134" s="280">
        <f>SUM('9.1 Infra Base Year 1 Staff'!G134,'9.2 Infra Base Year 2 Staff'!G134,'9.3 Infra Base Year 3 Staff'!G134,'9.4 Infra Base Year 4 Staff'!G134,'9.5 Infra Base Year 5 Staff'!G134,'9.6 Infra Base Year 6 Staff'!G134)/6</f>
        <v>0</v>
      </c>
      <c r="H134" s="280">
        <f>SUM('9.1 Infra Base Year 1 Staff'!H134,'9.2 Infra Base Year 2 Staff'!H134,'9.3 Infra Base Year 3 Staff'!H134,'9.4 Infra Base Year 4 Staff'!H134,'9.5 Infra Base Year 5 Staff'!H134,'9.6 Infra Base Year 6 Staff'!H134)/6</f>
        <v>0</v>
      </c>
      <c r="I134" s="280">
        <f>SUM('9.1 Infra Base Year 1 Staff'!I134,'9.2 Infra Base Year 2 Staff'!I134,'9.3 Infra Base Year 3 Staff'!I134,'9.4 Infra Base Year 4 Staff'!I134,'9.5 Infra Base Year 5 Staff'!I134,'9.6 Infra Base Year 6 Staff'!I134)/6</f>
        <v>0</v>
      </c>
      <c r="J134" s="280">
        <f>SUM('9.1 Infra Base Year 1 Staff'!J134,'9.2 Infra Base Year 2 Staff'!J134,'9.3 Infra Base Year 3 Staff'!J134,'9.4 Infra Base Year 4 Staff'!J134,'9.5 Infra Base Year 5 Staff'!J134,'9.6 Infra Base Year 6 Staff'!J134)/6</f>
        <v>0</v>
      </c>
      <c r="K134" s="280">
        <f>SUM('9.1 Infra Base Year 1 Staff'!K134,'9.2 Infra Base Year 2 Staff'!K134,'9.3 Infra Base Year 3 Staff'!K134,'9.4 Infra Base Year 4 Staff'!K134,'9.5 Infra Base Year 5 Staff'!K134,'9.6 Infra Base Year 6 Staff'!K134)/6</f>
        <v>0</v>
      </c>
      <c r="L134" s="280">
        <f>SUM('9.1 Infra Base Year 1 Staff'!L134,'9.2 Infra Base Year 2 Staff'!L134,'9.3 Infra Base Year 3 Staff'!L134,'9.4 Infra Base Year 4 Staff'!L134,'9.5 Infra Base Year 5 Staff'!L134,'9.6 Infra Base Year 6 Staff'!L134)/6</f>
        <v>0</v>
      </c>
      <c r="M134" s="280">
        <f>SUM('9.1 Infra Base Year 1 Staff'!M134,'9.2 Infra Base Year 2 Staff'!M134,'9.3 Infra Base Year 3 Staff'!M134,'9.4 Infra Base Year 4 Staff'!M134,'9.5 Infra Base Year 5 Staff'!M134,'9.6 Infra Base Year 6 Staff'!M134)/6</f>
        <v>0</v>
      </c>
      <c r="N134" s="280">
        <f>SUM('9.1 Infra Base Year 1 Staff'!N134,'9.2 Infra Base Year 2 Staff'!N134,'9.3 Infra Base Year 3 Staff'!N134,'9.4 Infra Base Year 4 Staff'!N134,'9.5 Infra Base Year 5 Staff'!N134,'9.6 Infra Base Year 6 Staff'!N134)/6</f>
        <v>0</v>
      </c>
      <c r="O134" s="280">
        <f>SUM('9.1 Infra Base Year 1 Staff'!O134,'9.2 Infra Base Year 2 Staff'!O134,'9.3 Infra Base Year 3 Staff'!O134,'9.4 Infra Base Year 4 Staff'!O134,'9.5 Infra Base Year 5 Staff'!O134,'9.6 Infra Base Year 6 Staff'!O134)/6</f>
        <v>0</v>
      </c>
      <c r="P134" s="280">
        <f>SUM('9.1 Infra Base Year 1 Staff'!P134,'9.2 Infra Base Year 2 Staff'!P134,'9.3 Infra Base Year 3 Staff'!P134,'9.4 Infra Base Year 4 Staff'!P134,'9.5 Infra Base Year 5 Staff'!P134,'9.6 Infra Base Year 6 Staff'!P134)/6</f>
        <v>0</v>
      </c>
      <c r="Q134" s="280">
        <f>SUM('9.1 Infra Base Year 1 Staff'!Q134,'9.2 Infra Base Year 2 Staff'!Q134,'9.3 Infra Base Year 3 Staff'!Q134,'9.4 Infra Base Year 4 Staff'!Q134,'9.5 Infra Base Year 5 Staff'!Q134,'9.6 Infra Base Year 6 Staff'!Q134)/6</f>
        <v>0</v>
      </c>
      <c r="R134" s="280">
        <f>SUM(F134:Q134)</f>
        <v>0</v>
      </c>
      <c r="S134" s="319">
        <f>D134*R134</f>
        <v>0</v>
      </c>
      <c r="W134" s="147">
        <f>X134/$U$7</f>
        <v>0</v>
      </c>
      <c r="X134" s="147">
        <f>R134/12</f>
        <v>0</v>
      </c>
      <c r="Z134" s="147">
        <f t="shared" si="72"/>
        <v>0</v>
      </c>
      <c r="AA134" s="147">
        <f t="shared" si="73"/>
        <v>0</v>
      </c>
      <c r="AB134" s="727" t="e">
        <f t="shared" si="74"/>
        <v>#DIV/0!</v>
      </c>
    </row>
    <row r="135" spans="1:28" s="125" customFormat="1" ht="15" thickBot="1" x14ac:dyDescent="0.35">
      <c r="A135" s="224"/>
      <c r="B135" s="225" t="s">
        <v>178</v>
      </c>
      <c r="C135" s="226"/>
      <c r="D135" s="228"/>
      <c r="E135" s="523"/>
      <c r="F135" s="229">
        <f>SUM(F130:F134)</f>
        <v>0</v>
      </c>
      <c r="G135" s="229">
        <f t="shared" ref="G135:R135" si="75">SUM(G130:G134)</f>
        <v>0</v>
      </c>
      <c r="H135" s="229">
        <f t="shared" si="75"/>
        <v>0</v>
      </c>
      <c r="I135" s="229">
        <f t="shared" si="75"/>
        <v>0</v>
      </c>
      <c r="J135" s="229">
        <f t="shared" si="75"/>
        <v>0</v>
      </c>
      <c r="K135" s="229">
        <f t="shared" si="75"/>
        <v>0</v>
      </c>
      <c r="L135" s="229">
        <f t="shared" si="75"/>
        <v>0</v>
      </c>
      <c r="M135" s="229">
        <f t="shared" si="75"/>
        <v>0</v>
      </c>
      <c r="N135" s="229">
        <f t="shared" si="75"/>
        <v>0</v>
      </c>
      <c r="O135" s="229">
        <f t="shared" si="75"/>
        <v>0</v>
      </c>
      <c r="P135" s="229">
        <f t="shared" si="75"/>
        <v>0</v>
      </c>
      <c r="Q135" s="229">
        <f t="shared" si="75"/>
        <v>0</v>
      </c>
      <c r="R135" s="229">
        <f t="shared" si="75"/>
        <v>0</v>
      </c>
      <c r="S135" s="320">
        <f>SUM(S130:S134)</f>
        <v>0</v>
      </c>
      <c r="W135" s="231">
        <f>SUM(W130:W134)</f>
        <v>0</v>
      </c>
      <c r="X135" s="229">
        <f>SUM(X130:X134)</f>
        <v>0</v>
      </c>
      <c r="Z135" s="227">
        <f>SUM(Z130:Z134)</f>
        <v>0</v>
      </c>
      <c r="AA135" s="227">
        <f>SUM(AA130:AA134)</f>
        <v>0</v>
      </c>
      <c r="AB135" s="728" t="e">
        <f>Z135/(Z135+AA135)</f>
        <v>#DIV/0!</v>
      </c>
    </row>
    <row r="136" spans="1:28" ht="13.5" customHeight="1" x14ac:dyDescent="0.3">
      <c r="A136" s="275"/>
      <c r="B136" s="276"/>
      <c r="C136" s="146"/>
      <c r="D136" s="169"/>
      <c r="E136" s="522"/>
      <c r="F136" s="280"/>
      <c r="G136" s="280"/>
      <c r="H136" s="280"/>
      <c r="I136" s="280"/>
      <c r="J136" s="280"/>
      <c r="K136" s="280"/>
      <c r="L136" s="280"/>
      <c r="M136" s="280"/>
      <c r="N136" s="280"/>
      <c r="O136" s="280"/>
      <c r="P136" s="280"/>
      <c r="Q136" s="280"/>
      <c r="R136" s="280"/>
      <c r="S136" s="319"/>
      <c r="W136" s="147"/>
      <c r="X136" s="147"/>
      <c r="Z136" s="147"/>
      <c r="AA136" s="147"/>
      <c r="AB136" s="727"/>
    </row>
    <row r="137" spans="1:28" s="125" customFormat="1" ht="14.25" x14ac:dyDescent="0.3">
      <c r="A137" s="275">
        <v>6.4</v>
      </c>
      <c r="B137" s="276" t="s">
        <v>179</v>
      </c>
      <c r="C137" s="146"/>
      <c r="D137" s="169"/>
      <c r="E137" s="522"/>
      <c r="F137" s="280">
        <f>SUM('9.1 Infra Base Year 1 Staff'!F137,'9.2 Infra Base Year 2 Staff'!F137,'9.3 Infra Base Year 3 Staff'!F137,'9.4 Infra Base Year 4 Staff'!F137,'9.5 Infra Base Year 5 Staff'!F137,'9.6 Infra Base Year 6 Staff'!F137)/6</f>
        <v>0</v>
      </c>
      <c r="G137" s="280">
        <f>SUM('9.1 Infra Base Year 1 Staff'!G137,'9.2 Infra Base Year 2 Staff'!G137,'9.3 Infra Base Year 3 Staff'!G137,'9.4 Infra Base Year 4 Staff'!G137,'9.5 Infra Base Year 5 Staff'!G137,'9.6 Infra Base Year 6 Staff'!G137)/6</f>
        <v>0</v>
      </c>
      <c r="H137" s="280">
        <f>SUM('9.1 Infra Base Year 1 Staff'!H137,'9.2 Infra Base Year 2 Staff'!H137,'9.3 Infra Base Year 3 Staff'!H137,'9.4 Infra Base Year 4 Staff'!H137,'9.5 Infra Base Year 5 Staff'!H137,'9.6 Infra Base Year 6 Staff'!H137)/6</f>
        <v>0</v>
      </c>
      <c r="I137" s="280">
        <f>SUM('9.1 Infra Base Year 1 Staff'!I137,'9.2 Infra Base Year 2 Staff'!I137,'9.3 Infra Base Year 3 Staff'!I137,'9.4 Infra Base Year 4 Staff'!I137,'9.5 Infra Base Year 5 Staff'!I137,'9.6 Infra Base Year 6 Staff'!I137)/6</f>
        <v>0</v>
      </c>
      <c r="J137" s="280">
        <f>SUM('9.1 Infra Base Year 1 Staff'!J137,'9.2 Infra Base Year 2 Staff'!J137,'9.3 Infra Base Year 3 Staff'!J137,'9.4 Infra Base Year 4 Staff'!J137,'9.5 Infra Base Year 5 Staff'!J137,'9.6 Infra Base Year 6 Staff'!J137)/6</f>
        <v>0</v>
      </c>
      <c r="K137" s="280">
        <f>SUM('9.1 Infra Base Year 1 Staff'!K137,'9.2 Infra Base Year 2 Staff'!K137,'9.3 Infra Base Year 3 Staff'!K137,'9.4 Infra Base Year 4 Staff'!K137,'9.5 Infra Base Year 5 Staff'!K137,'9.6 Infra Base Year 6 Staff'!K137)/6</f>
        <v>0</v>
      </c>
      <c r="L137" s="280">
        <f>SUM('9.1 Infra Base Year 1 Staff'!L137,'9.2 Infra Base Year 2 Staff'!L137,'9.3 Infra Base Year 3 Staff'!L137,'9.4 Infra Base Year 4 Staff'!L137,'9.5 Infra Base Year 5 Staff'!L137,'9.6 Infra Base Year 6 Staff'!L137)/6</f>
        <v>0</v>
      </c>
      <c r="M137" s="280">
        <f>SUM('9.1 Infra Base Year 1 Staff'!M137,'9.2 Infra Base Year 2 Staff'!M137,'9.3 Infra Base Year 3 Staff'!M137,'9.4 Infra Base Year 4 Staff'!M137,'9.5 Infra Base Year 5 Staff'!M137,'9.6 Infra Base Year 6 Staff'!M137)/6</f>
        <v>0</v>
      </c>
      <c r="N137" s="280">
        <f>SUM('9.1 Infra Base Year 1 Staff'!N137,'9.2 Infra Base Year 2 Staff'!N137,'9.3 Infra Base Year 3 Staff'!N137,'9.4 Infra Base Year 4 Staff'!N137,'9.5 Infra Base Year 5 Staff'!N137,'9.6 Infra Base Year 6 Staff'!N137)/6</f>
        <v>0</v>
      </c>
      <c r="O137" s="280">
        <f>SUM('9.1 Infra Base Year 1 Staff'!O137,'9.2 Infra Base Year 2 Staff'!O137,'9.3 Infra Base Year 3 Staff'!O137,'9.4 Infra Base Year 4 Staff'!O137,'9.5 Infra Base Year 5 Staff'!O137,'9.6 Infra Base Year 6 Staff'!O137)/6</f>
        <v>0</v>
      </c>
      <c r="P137" s="280">
        <f>SUM('9.1 Infra Base Year 1 Staff'!P137,'9.2 Infra Base Year 2 Staff'!P137,'9.3 Infra Base Year 3 Staff'!P137,'9.4 Infra Base Year 4 Staff'!P137,'9.5 Infra Base Year 5 Staff'!P137,'9.6 Infra Base Year 6 Staff'!P137)/6</f>
        <v>0</v>
      </c>
      <c r="Q137" s="280">
        <f>SUM('9.1 Infra Base Year 1 Staff'!Q137,'9.2 Infra Base Year 2 Staff'!Q137,'9.3 Infra Base Year 3 Staff'!Q137,'9.4 Infra Base Year 4 Staff'!Q137,'9.5 Infra Base Year 5 Staff'!Q137,'9.6 Infra Base Year 6 Staff'!Q137)/6</f>
        <v>0</v>
      </c>
      <c r="R137" s="280">
        <f>SUM(F137:Q137)</f>
        <v>0</v>
      </c>
      <c r="S137" s="319">
        <f>D137*R137</f>
        <v>0</v>
      </c>
      <c r="W137" s="147">
        <f>X137/$U$7</f>
        <v>0</v>
      </c>
      <c r="X137" s="147">
        <f>R137/12</f>
        <v>0</v>
      </c>
      <c r="Z137" s="147">
        <f>IF($E137="Y",$R137,0)</f>
        <v>0</v>
      </c>
      <c r="AA137" s="147">
        <f>IF($E137="N",$R137,0)</f>
        <v>0</v>
      </c>
      <c r="AB137" s="727" t="e">
        <f>Z137/(Z137+AA137)</f>
        <v>#DIV/0!</v>
      </c>
    </row>
    <row r="138" spans="1:28" ht="14.25" x14ac:dyDescent="0.3">
      <c r="A138" s="275"/>
      <c r="B138" s="276"/>
      <c r="C138" s="146"/>
      <c r="D138" s="169"/>
      <c r="E138" s="522"/>
      <c r="F138" s="280">
        <f>SUM('9.1 Infra Base Year 1 Staff'!F138,'9.2 Infra Base Year 2 Staff'!F138,'9.3 Infra Base Year 3 Staff'!F138,'9.4 Infra Base Year 4 Staff'!F138,'9.5 Infra Base Year 5 Staff'!F138,'9.6 Infra Base Year 6 Staff'!F138)/6</f>
        <v>0</v>
      </c>
      <c r="G138" s="280">
        <f>SUM('9.1 Infra Base Year 1 Staff'!G138,'9.2 Infra Base Year 2 Staff'!G138,'9.3 Infra Base Year 3 Staff'!G138,'9.4 Infra Base Year 4 Staff'!G138,'9.5 Infra Base Year 5 Staff'!G138,'9.6 Infra Base Year 6 Staff'!G138)/6</f>
        <v>0</v>
      </c>
      <c r="H138" s="280">
        <f>SUM('9.1 Infra Base Year 1 Staff'!H138,'9.2 Infra Base Year 2 Staff'!H138,'9.3 Infra Base Year 3 Staff'!H138,'9.4 Infra Base Year 4 Staff'!H138,'9.5 Infra Base Year 5 Staff'!H138,'9.6 Infra Base Year 6 Staff'!H138)/6</f>
        <v>0</v>
      </c>
      <c r="I138" s="280">
        <f>SUM('9.1 Infra Base Year 1 Staff'!I138,'9.2 Infra Base Year 2 Staff'!I138,'9.3 Infra Base Year 3 Staff'!I138,'9.4 Infra Base Year 4 Staff'!I138,'9.5 Infra Base Year 5 Staff'!I138,'9.6 Infra Base Year 6 Staff'!I138)/6</f>
        <v>0</v>
      </c>
      <c r="J138" s="280">
        <f>SUM('9.1 Infra Base Year 1 Staff'!J138,'9.2 Infra Base Year 2 Staff'!J138,'9.3 Infra Base Year 3 Staff'!J138,'9.4 Infra Base Year 4 Staff'!J138,'9.5 Infra Base Year 5 Staff'!J138,'9.6 Infra Base Year 6 Staff'!J138)/6</f>
        <v>0</v>
      </c>
      <c r="K138" s="280">
        <f>SUM('9.1 Infra Base Year 1 Staff'!K138,'9.2 Infra Base Year 2 Staff'!K138,'9.3 Infra Base Year 3 Staff'!K138,'9.4 Infra Base Year 4 Staff'!K138,'9.5 Infra Base Year 5 Staff'!K138,'9.6 Infra Base Year 6 Staff'!K138)/6</f>
        <v>0</v>
      </c>
      <c r="L138" s="280">
        <f>SUM('9.1 Infra Base Year 1 Staff'!L138,'9.2 Infra Base Year 2 Staff'!L138,'9.3 Infra Base Year 3 Staff'!L138,'9.4 Infra Base Year 4 Staff'!L138,'9.5 Infra Base Year 5 Staff'!L138,'9.6 Infra Base Year 6 Staff'!L138)/6</f>
        <v>0</v>
      </c>
      <c r="M138" s="280">
        <f>SUM('9.1 Infra Base Year 1 Staff'!M138,'9.2 Infra Base Year 2 Staff'!M138,'9.3 Infra Base Year 3 Staff'!M138,'9.4 Infra Base Year 4 Staff'!M138,'9.5 Infra Base Year 5 Staff'!M138,'9.6 Infra Base Year 6 Staff'!M138)/6</f>
        <v>0</v>
      </c>
      <c r="N138" s="280">
        <f>SUM('9.1 Infra Base Year 1 Staff'!N138,'9.2 Infra Base Year 2 Staff'!N138,'9.3 Infra Base Year 3 Staff'!N138,'9.4 Infra Base Year 4 Staff'!N138,'9.5 Infra Base Year 5 Staff'!N138,'9.6 Infra Base Year 6 Staff'!N138)/6</f>
        <v>0</v>
      </c>
      <c r="O138" s="280">
        <f>SUM('9.1 Infra Base Year 1 Staff'!O138,'9.2 Infra Base Year 2 Staff'!O138,'9.3 Infra Base Year 3 Staff'!O138,'9.4 Infra Base Year 4 Staff'!O138,'9.5 Infra Base Year 5 Staff'!O138,'9.6 Infra Base Year 6 Staff'!O138)/6</f>
        <v>0</v>
      </c>
      <c r="P138" s="280">
        <f>SUM('9.1 Infra Base Year 1 Staff'!P138,'9.2 Infra Base Year 2 Staff'!P138,'9.3 Infra Base Year 3 Staff'!P138,'9.4 Infra Base Year 4 Staff'!P138,'9.5 Infra Base Year 5 Staff'!P138,'9.6 Infra Base Year 6 Staff'!P138)/6</f>
        <v>0</v>
      </c>
      <c r="Q138" s="280">
        <f>SUM('9.1 Infra Base Year 1 Staff'!Q138,'9.2 Infra Base Year 2 Staff'!Q138,'9.3 Infra Base Year 3 Staff'!Q138,'9.4 Infra Base Year 4 Staff'!Q138,'9.5 Infra Base Year 5 Staff'!Q138,'9.6 Infra Base Year 6 Staff'!Q138)/6</f>
        <v>0</v>
      </c>
      <c r="R138" s="280">
        <f>SUM(F138:Q138)</f>
        <v>0</v>
      </c>
      <c r="S138" s="319">
        <f>D138*R138</f>
        <v>0</v>
      </c>
      <c r="W138" s="147">
        <f>X138/$U$7</f>
        <v>0</v>
      </c>
      <c r="X138" s="147">
        <f>R138/12</f>
        <v>0</v>
      </c>
      <c r="Z138" s="147">
        <f t="shared" ref="Z138:Z141" si="76">IF($E138="Y",$R138,0)</f>
        <v>0</v>
      </c>
      <c r="AA138" s="147">
        <f t="shared" ref="AA138:AA141" si="77">IF($E138="N",$R138,0)</f>
        <v>0</v>
      </c>
      <c r="AB138" s="727" t="e">
        <f t="shared" ref="AB138:AB141" si="78">Z138/(Z138+AA138)</f>
        <v>#DIV/0!</v>
      </c>
    </row>
    <row r="139" spans="1:28" ht="14.25" x14ac:dyDescent="0.3">
      <c r="A139" s="275"/>
      <c r="B139" s="276"/>
      <c r="C139" s="146"/>
      <c r="D139" s="169"/>
      <c r="E139" s="522"/>
      <c r="F139" s="280">
        <f>SUM('9.1 Infra Base Year 1 Staff'!F139,'9.2 Infra Base Year 2 Staff'!F139,'9.3 Infra Base Year 3 Staff'!F139,'9.4 Infra Base Year 4 Staff'!F139,'9.5 Infra Base Year 5 Staff'!F139,'9.6 Infra Base Year 6 Staff'!F139)/6</f>
        <v>0</v>
      </c>
      <c r="G139" s="280">
        <f>SUM('9.1 Infra Base Year 1 Staff'!G139,'9.2 Infra Base Year 2 Staff'!G139,'9.3 Infra Base Year 3 Staff'!G139,'9.4 Infra Base Year 4 Staff'!G139,'9.5 Infra Base Year 5 Staff'!G139,'9.6 Infra Base Year 6 Staff'!G139)/6</f>
        <v>0</v>
      </c>
      <c r="H139" s="280">
        <f>SUM('9.1 Infra Base Year 1 Staff'!H139,'9.2 Infra Base Year 2 Staff'!H139,'9.3 Infra Base Year 3 Staff'!H139,'9.4 Infra Base Year 4 Staff'!H139,'9.5 Infra Base Year 5 Staff'!H139,'9.6 Infra Base Year 6 Staff'!H139)/6</f>
        <v>0</v>
      </c>
      <c r="I139" s="280">
        <f>SUM('9.1 Infra Base Year 1 Staff'!I139,'9.2 Infra Base Year 2 Staff'!I139,'9.3 Infra Base Year 3 Staff'!I139,'9.4 Infra Base Year 4 Staff'!I139,'9.5 Infra Base Year 5 Staff'!I139,'9.6 Infra Base Year 6 Staff'!I139)/6</f>
        <v>0</v>
      </c>
      <c r="J139" s="280">
        <f>SUM('9.1 Infra Base Year 1 Staff'!J139,'9.2 Infra Base Year 2 Staff'!J139,'9.3 Infra Base Year 3 Staff'!J139,'9.4 Infra Base Year 4 Staff'!J139,'9.5 Infra Base Year 5 Staff'!J139,'9.6 Infra Base Year 6 Staff'!J139)/6</f>
        <v>0</v>
      </c>
      <c r="K139" s="280">
        <f>SUM('9.1 Infra Base Year 1 Staff'!K139,'9.2 Infra Base Year 2 Staff'!K139,'9.3 Infra Base Year 3 Staff'!K139,'9.4 Infra Base Year 4 Staff'!K139,'9.5 Infra Base Year 5 Staff'!K139,'9.6 Infra Base Year 6 Staff'!K139)/6</f>
        <v>0</v>
      </c>
      <c r="L139" s="280">
        <f>SUM('9.1 Infra Base Year 1 Staff'!L139,'9.2 Infra Base Year 2 Staff'!L139,'9.3 Infra Base Year 3 Staff'!L139,'9.4 Infra Base Year 4 Staff'!L139,'9.5 Infra Base Year 5 Staff'!L139,'9.6 Infra Base Year 6 Staff'!L139)/6</f>
        <v>0</v>
      </c>
      <c r="M139" s="280">
        <f>SUM('9.1 Infra Base Year 1 Staff'!M139,'9.2 Infra Base Year 2 Staff'!M139,'9.3 Infra Base Year 3 Staff'!M139,'9.4 Infra Base Year 4 Staff'!M139,'9.5 Infra Base Year 5 Staff'!M139,'9.6 Infra Base Year 6 Staff'!M139)/6</f>
        <v>0</v>
      </c>
      <c r="N139" s="280">
        <f>SUM('9.1 Infra Base Year 1 Staff'!N139,'9.2 Infra Base Year 2 Staff'!N139,'9.3 Infra Base Year 3 Staff'!N139,'9.4 Infra Base Year 4 Staff'!N139,'9.5 Infra Base Year 5 Staff'!N139,'9.6 Infra Base Year 6 Staff'!N139)/6</f>
        <v>0</v>
      </c>
      <c r="O139" s="280">
        <f>SUM('9.1 Infra Base Year 1 Staff'!O139,'9.2 Infra Base Year 2 Staff'!O139,'9.3 Infra Base Year 3 Staff'!O139,'9.4 Infra Base Year 4 Staff'!O139,'9.5 Infra Base Year 5 Staff'!O139,'9.6 Infra Base Year 6 Staff'!O139)/6</f>
        <v>0</v>
      </c>
      <c r="P139" s="280">
        <f>SUM('9.1 Infra Base Year 1 Staff'!P139,'9.2 Infra Base Year 2 Staff'!P139,'9.3 Infra Base Year 3 Staff'!P139,'9.4 Infra Base Year 4 Staff'!P139,'9.5 Infra Base Year 5 Staff'!P139,'9.6 Infra Base Year 6 Staff'!P139)/6</f>
        <v>0</v>
      </c>
      <c r="Q139" s="280">
        <f>SUM('9.1 Infra Base Year 1 Staff'!Q139,'9.2 Infra Base Year 2 Staff'!Q139,'9.3 Infra Base Year 3 Staff'!Q139,'9.4 Infra Base Year 4 Staff'!Q139,'9.5 Infra Base Year 5 Staff'!Q139,'9.6 Infra Base Year 6 Staff'!Q139)/6</f>
        <v>0</v>
      </c>
      <c r="R139" s="280">
        <f>SUM(F139:Q139)</f>
        <v>0</v>
      </c>
      <c r="S139" s="319">
        <f>D139*R139</f>
        <v>0</v>
      </c>
      <c r="W139" s="147">
        <f>X139/$U$7</f>
        <v>0</v>
      </c>
      <c r="X139" s="147">
        <f>R139/12</f>
        <v>0</v>
      </c>
      <c r="Z139" s="147">
        <f t="shared" si="76"/>
        <v>0</v>
      </c>
      <c r="AA139" s="147">
        <f t="shared" si="77"/>
        <v>0</v>
      </c>
      <c r="AB139" s="727" t="e">
        <f t="shared" si="78"/>
        <v>#DIV/0!</v>
      </c>
    </row>
    <row r="140" spans="1:28" ht="14.25" x14ac:dyDescent="0.3">
      <c r="A140" s="275"/>
      <c r="B140" s="276"/>
      <c r="C140" s="146"/>
      <c r="D140" s="169"/>
      <c r="E140" s="522"/>
      <c r="F140" s="280">
        <f>SUM('9.1 Infra Base Year 1 Staff'!F140,'9.2 Infra Base Year 2 Staff'!F140,'9.3 Infra Base Year 3 Staff'!F140,'9.4 Infra Base Year 4 Staff'!F140,'9.5 Infra Base Year 5 Staff'!F140,'9.6 Infra Base Year 6 Staff'!F140)/6</f>
        <v>0</v>
      </c>
      <c r="G140" s="280">
        <f>SUM('9.1 Infra Base Year 1 Staff'!G140,'9.2 Infra Base Year 2 Staff'!G140,'9.3 Infra Base Year 3 Staff'!G140,'9.4 Infra Base Year 4 Staff'!G140,'9.5 Infra Base Year 5 Staff'!G140,'9.6 Infra Base Year 6 Staff'!G140)/6</f>
        <v>0</v>
      </c>
      <c r="H140" s="280">
        <f>SUM('9.1 Infra Base Year 1 Staff'!H140,'9.2 Infra Base Year 2 Staff'!H140,'9.3 Infra Base Year 3 Staff'!H140,'9.4 Infra Base Year 4 Staff'!H140,'9.5 Infra Base Year 5 Staff'!H140,'9.6 Infra Base Year 6 Staff'!H140)/6</f>
        <v>0</v>
      </c>
      <c r="I140" s="280">
        <f>SUM('9.1 Infra Base Year 1 Staff'!I140,'9.2 Infra Base Year 2 Staff'!I140,'9.3 Infra Base Year 3 Staff'!I140,'9.4 Infra Base Year 4 Staff'!I140,'9.5 Infra Base Year 5 Staff'!I140,'9.6 Infra Base Year 6 Staff'!I140)/6</f>
        <v>0</v>
      </c>
      <c r="J140" s="280">
        <f>SUM('9.1 Infra Base Year 1 Staff'!J140,'9.2 Infra Base Year 2 Staff'!J140,'9.3 Infra Base Year 3 Staff'!J140,'9.4 Infra Base Year 4 Staff'!J140,'9.5 Infra Base Year 5 Staff'!J140,'9.6 Infra Base Year 6 Staff'!J140)/6</f>
        <v>0</v>
      </c>
      <c r="K140" s="280">
        <f>SUM('9.1 Infra Base Year 1 Staff'!K140,'9.2 Infra Base Year 2 Staff'!K140,'9.3 Infra Base Year 3 Staff'!K140,'9.4 Infra Base Year 4 Staff'!K140,'9.5 Infra Base Year 5 Staff'!K140,'9.6 Infra Base Year 6 Staff'!K140)/6</f>
        <v>0</v>
      </c>
      <c r="L140" s="280">
        <f>SUM('9.1 Infra Base Year 1 Staff'!L140,'9.2 Infra Base Year 2 Staff'!L140,'9.3 Infra Base Year 3 Staff'!L140,'9.4 Infra Base Year 4 Staff'!L140,'9.5 Infra Base Year 5 Staff'!L140,'9.6 Infra Base Year 6 Staff'!L140)/6</f>
        <v>0</v>
      </c>
      <c r="M140" s="280">
        <f>SUM('9.1 Infra Base Year 1 Staff'!M140,'9.2 Infra Base Year 2 Staff'!M140,'9.3 Infra Base Year 3 Staff'!M140,'9.4 Infra Base Year 4 Staff'!M140,'9.5 Infra Base Year 5 Staff'!M140,'9.6 Infra Base Year 6 Staff'!M140)/6</f>
        <v>0</v>
      </c>
      <c r="N140" s="280">
        <f>SUM('9.1 Infra Base Year 1 Staff'!N140,'9.2 Infra Base Year 2 Staff'!N140,'9.3 Infra Base Year 3 Staff'!N140,'9.4 Infra Base Year 4 Staff'!N140,'9.5 Infra Base Year 5 Staff'!N140,'9.6 Infra Base Year 6 Staff'!N140)/6</f>
        <v>0</v>
      </c>
      <c r="O140" s="280">
        <f>SUM('9.1 Infra Base Year 1 Staff'!O140,'9.2 Infra Base Year 2 Staff'!O140,'9.3 Infra Base Year 3 Staff'!O140,'9.4 Infra Base Year 4 Staff'!O140,'9.5 Infra Base Year 5 Staff'!O140,'9.6 Infra Base Year 6 Staff'!O140)/6</f>
        <v>0</v>
      </c>
      <c r="P140" s="280">
        <f>SUM('9.1 Infra Base Year 1 Staff'!P140,'9.2 Infra Base Year 2 Staff'!P140,'9.3 Infra Base Year 3 Staff'!P140,'9.4 Infra Base Year 4 Staff'!P140,'9.5 Infra Base Year 5 Staff'!P140,'9.6 Infra Base Year 6 Staff'!P140)/6</f>
        <v>0</v>
      </c>
      <c r="Q140" s="280">
        <f>SUM('9.1 Infra Base Year 1 Staff'!Q140,'9.2 Infra Base Year 2 Staff'!Q140,'9.3 Infra Base Year 3 Staff'!Q140,'9.4 Infra Base Year 4 Staff'!Q140,'9.5 Infra Base Year 5 Staff'!Q140,'9.6 Infra Base Year 6 Staff'!Q140)/6</f>
        <v>0</v>
      </c>
      <c r="R140" s="280">
        <f>SUM(F140:Q140)</f>
        <v>0</v>
      </c>
      <c r="S140" s="319">
        <f>D140*R140</f>
        <v>0</v>
      </c>
      <c r="W140" s="147">
        <f>X140/$U$7</f>
        <v>0</v>
      </c>
      <c r="X140" s="147">
        <f>R140/12</f>
        <v>0</v>
      </c>
      <c r="Z140" s="147">
        <f t="shared" si="76"/>
        <v>0</v>
      </c>
      <c r="AA140" s="147">
        <f t="shared" si="77"/>
        <v>0</v>
      </c>
      <c r="AB140" s="727" t="e">
        <f t="shared" si="78"/>
        <v>#DIV/0!</v>
      </c>
    </row>
    <row r="141" spans="1:28" ht="14.25" x14ac:dyDescent="0.3">
      <c r="A141" s="275"/>
      <c r="B141" s="276"/>
      <c r="C141" s="146"/>
      <c r="D141" s="169"/>
      <c r="E141" s="522"/>
      <c r="F141" s="280">
        <f>SUM('9.1 Infra Base Year 1 Staff'!F141,'9.2 Infra Base Year 2 Staff'!F141,'9.3 Infra Base Year 3 Staff'!F141,'9.4 Infra Base Year 4 Staff'!F141,'9.5 Infra Base Year 5 Staff'!F141,'9.6 Infra Base Year 6 Staff'!F141)/6</f>
        <v>0</v>
      </c>
      <c r="G141" s="280">
        <f>SUM('9.1 Infra Base Year 1 Staff'!G141,'9.2 Infra Base Year 2 Staff'!G141,'9.3 Infra Base Year 3 Staff'!G141,'9.4 Infra Base Year 4 Staff'!G141,'9.5 Infra Base Year 5 Staff'!G141,'9.6 Infra Base Year 6 Staff'!G141)/6</f>
        <v>0</v>
      </c>
      <c r="H141" s="280">
        <f>SUM('9.1 Infra Base Year 1 Staff'!H141,'9.2 Infra Base Year 2 Staff'!H141,'9.3 Infra Base Year 3 Staff'!H141,'9.4 Infra Base Year 4 Staff'!H141,'9.5 Infra Base Year 5 Staff'!H141,'9.6 Infra Base Year 6 Staff'!H141)/6</f>
        <v>0</v>
      </c>
      <c r="I141" s="280">
        <f>SUM('9.1 Infra Base Year 1 Staff'!I141,'9.2 Infra Base Year 2 Staff'!I141,'9.3 Infra Base Year 3 Staff'!I141,'9.4 Infra Base Year 4 Staff'!I141,'9.5 Infra Base Year 5 Staff'!I141,'9.6 Infra Base Year 6 Staff'!I141)/6</f>
        <v>0</v>
      </c>
      <c r="J141" s="280">
        <f>SUM('9.1 Infra Base Year 1 Staff'!J141,'9.2 Infra Base Year 2 Staff'!J141,'9.3 Infra Base Year 3 Staff'!J141,'9.4 Infra Base Year 4 Staff'!J141,'9.5 Infra Base Year 5 Staff'!J141,'9.6 Infra Base Year 6 Staff'!J141)/6</f>
        <v>0</v>
      </c>
      <c r="K141" s="280">
        <f>SUM('9.1 Infra Base Year 1 Staff'!K141,'9.2 Infra Base Year 2 Staff'!K141,'9.3 Infra Base Year 3 Staff'!K141,'9.4 Infra Base Year 4 Staff'!K141,'9.5 Infra Base Year 5 Staff'!K141,'9.6 Infra Base Year 6 Staff'!K141)/6</f>
        <v>0</v>
      </c>
      <c r="L141" s="280">
        <f>SUM('9.1 Infra Base Year 1 Staff'!L141,'9.2 Infra Base Year 2 Staff'!L141,'9.3 Infra Base Year 3 Staff'!L141,'9.4 Infra Base Year 4 Staff'!L141,'9.5 Infra Base Year 5 Staff'!L141,'9.6 Infra Base Year 6 Staff'!L141)/6</f>
        <v>0</v>
      </c>
      <c r="M141" s="280">
        <f>SUM('9.1 Infra Base Year 1 Staff'!M141,'9.2 Infra Base Year 2 Staff'!M141,'9.3 Infra Base Year 3 Staff'!M141,'9.4 Infra Base Year 4 Staff'!M141,'9.5 Infra Base Year 5 Staff'!M141,'9.6 Infra Base Year 6 Staff'!M141)/6</f>
        <v>0</v>
      </c>
      <c r="N141" s="280">
        <f>SUM('9.1 Infra Base Year 1 Staff'!N141,'9.2 Infra Base Year 2 Staff'!N141,'9.3 Infra Base Year 3 Staff'!N141,'9.4 Infra Base Year 4 Staff'!N141,'9.5 Infra Base Year 5 Staff'!N141,'9.6 Infra Base Year 6 Staff'!N141)/6</f>
        <v>0</v>
      </c>
      <c r="O141" s="280">
        <f>SUM('9.1 Infra Base Year 1 Staff'!O141,'9.2 Infra Base Year 2 Staff'!O141,'9.3 Infra Base Year 3 Staff'!O141,'9.4 Infra Base Year 4 Staff'!O141,'9.5 Infra Base Year 5 Staff'!O141,'9.6 Infra Base Year 6 Staff'!O141)/6</f>
        <v>0</v>
      </c>
      <c r="P141" s="280">
        <f>SUM('9.1 Infra Base Year 1 Staff'!P141,'9.2 Infra Base Year 2 Staff'!P141,'9.3 Infra Base Year 3 Staff'!P141,'9.4 Infra Base Year 4 Staff'!P141,'9.5 Infra Base Year 5 Staff'!P141,'9.6 Infra Base Year 6 Staff'!P141)/6</f>
        <v>0</v>
      </c>
      <c r="Q141" s="280">
        <f>SUM('9.1 Infra Base Year 1 Staff'!Q141,'9.2 Infra Base Year 2 Staff'!Q141,'9.3 Infra Base Year 3 Staff'!Q141,'9.4 Infra Base Year 4 Staff'!Q141,'9.5 Infra Base Year 5 Staff'!Q141,'9.6 Infra Base Year 6 Staff'!Q141)/6</f>
        <v>0</v>
      </c>
      <c r="R141" s="280">
        <f>SUM(F141:Q141)</f>
        <v>0</v>
      </c>
      <c r="S141" s="319">
        <f>D141*R141</f>
        <v>0</v>
      </c>
      <c r="W141" s="147">
        <f>X141/$U$7</f>
        <v>0</v>
      </c>
      <c r="X141" s="147">
        <f>R141/12</f>
        <v>0</v>
      </c>
      <c r="Z141" s="147">
        <f t="shared" si="76"/>
        <v>0</v>
      </c>
      <c r="AA141" s="147">
        <f t="shared" si="77"/>
        <v>0</v>
      </c>
      <c r="AB141" s="727" t="e">
        <f t="shared" si="78"/>
        <v>#DIV/0!</v>
      </c>
    </row>
    <row r="142" spans="1:28" s="125" customFormat="1" ht="15" thickBot="1" x14ac:dyDescent="0.35">
      <c r="A142" s="224"/>
      <c r="B142" s="225" t="s">
        <v>180</v>
      </c>
      <c r="C142" s="226"/>
      <c r="D142" s="228"/>
      <c r="E142" s="523"/>
      <c r="F142" s="229">
        <f>SUM(F137:F141)</f>
        <v>0</v>
      </c>
      <c r="G142" s="229">
        <f t="shared" ref="G142:R142" si="79">SUM(G137:G141)</f>
        <v>0</v>
      </c>
      <c r="H142" s="229">
        <f t="shared" si="79"/>
        <v>0</v>
      </c>
      <c r="I142" s="229">
        <f t="shared" si="79"/>
        <v>0</v>
      </c>
      <c r="J142" s="229">
        <f t="shared" si="79"/>
        <v>0</v>
      </c>
      <c r="K142" s="229">
        <f t="shared" si="79"/>
        <v>0</v>
      </c>
      <c r="L142" s="229">
        <f t="shared" si="79"/>
        <v>0</v>
      </c>
      <c r="M142" s="229">
        <f t="shared" si="79"/>
        <v>0</v>
      </c>
      <c r="N142" s="229">
        <f t="shared" si="79"/>
        <v>0</v>
      </c>
      <c r="O142" s="229">
        <f t="shared" si="79"/>
        <v>0</v>
      </c>
      <c r="P142" s="229">
        <f t="shared" si="79"/>
        <v>0</v>
      </c>
      <c r="Q142" s="229">
        <f t="shared" si="79"/>
        <v>0</v>
      </c>
      <c r="R142" s="229">
        <f t="shared" si="79"/>
        <v>0</v>
      </c>
      <c r="S142" s="320">
        <f>SUM(S137:S141)</f>
        <v>0</v>
      </c>
      <c r="W142" s="231">
        <f>SUM(W137:W141)</f>
        <v>0</v>
      </c>
      <c r="X142" s="229">
        <f>SUM(X137:X141)</f>
        <v>0</v>
      </c>
      <c r="Z142" s="227">
        <f>SUM(Z137:Z141)</f>
        <v>0</v>
      </c>
      <c r="AA142" s="227">
        <f>SUM(AA137:AA141)</f>
        <v>0</v>
      </c>
      <c r="AB142" s="728" t="e">
        <f>Z142/(Z142+AA142)</f>
        <v>#DIV/0!</v>
      </c>
    </row>
    <row r="143" spans="1:28" ht="13.5" customHeight="1" x14ac:dyDescent="0.3">
      <c r="A143" s="275"/>
      <c r="B143" s="276"/>
      <c r="C143" s="146"/>
      <c r="D143" s="169"/>
      <c r="E143" s="522"/>
      <c r="F143" s="280"/>
      <c r="G143" s="280"/>
      <c r="H143" s="280"/>
      <c r="I143" s="280"/>
      <c r="J143" s="280"/>
      <c r="K143" s="280"/>
      <c r="L143" s="280"/>
      <c r="M143" s="280"/>
      <c r="N143" s="280"/>
      <c r="O143" s="280"/>
      <c r="P143" s="280"/>
      <c r="Q143" s="280"/>
      <c r="R143" s="280"/>
      <c r="S143" s="319"/>
      <c r="W143" s="147"/>
      <c r="X143" s="147"/>
      <c r="Z143" s="147"/>
      <c r="AA143" s="147"/>
      <c r="AB143" s="727"/>
    </row>
    <row r="144" spans="1:28" s="125" customFormat="1" ht="14.25" x14ac:dyDescent="0.3">
      <c r="A144" s="275">
        <v>6.5</v>
      </c>
      <c r="B144" s="276" t="s">
        <v>181</v>
      </c>
      <c r="C144" s="146"/>
      <c r="D144" s="169"/>
      <c r="E144" s="522"/>
      <c r="F144" s="280">
        <f>SUM('9.1 Infra Base Year 1 Staff'!F144,'9.2 Infra Base Year 2 Staff'!F144,'9.3 Infra Base Year 3 Staff'!F144,'9.4 Infra Base Year 4 Staff'!F144,'9.5 Infra Base Year 5 Staff'!F144,'9.6 Infra Base Year 6 Staff'!F144)/6</f>
        <v>0</v>
      </c>
      <c r="G144" s="280">
        <f>SUM('9.1 Infra Base Year 1 Staff'!G144,'9.2 Infra Base Year 2 Staff'!G144,'9.3 Infra Base Year 3 Staff'!G144,'9.4 Infra Base Year 4 Staff'!G144,'9.5 Infra Base Year 5 Staff'!G144,'9.6 Infra Base Year 6 Staff'!G144)/6</f>
        <v>0</v>
      </c>
      <c r="H144" s="280">
        <f>SUM('9.1 Infra Base Year 1 Staff'!H144,'9.2 Infra Base Year 2 Staff'!H144,'9.3 Infra Base Year 3 Staff'!H144,'9.4 Infra Base Year 4 Staff'!H144,'9.5 Infra Base Year 5 Staff'!H144,'9.6 Infra Base Year 6 Staff'!H144)/6</f>
        <v>0</v>
      </c>
      <c r="I144" s="280">
        <f>SUM('9.1 Infra Base Year 1 Staff'!I144,'9.2 Infra Base Year 2 Staff'!I144,'9.3 Infra Base Year 3 Staff'!I144,'9.4 Infra Base Year 4 Staff'!I144,'9.5 Infra Base Year 5 Staff'!I144,'9.6 Infra Base Year 6 Staff'!I144)/6</f>
        <v>0</v>
      </c>
      <c r="J144" s="280">
        <f>SUM('9.1 Infra Base Year 1 Staff'!J144,'9.2 Infra Base Year 2 Staff'!J144,'9.3 Infra Base Year 3 Staff'!J144,'9.4 Infra Base Year 4 Staff'!J144,'9.5 Infra Base Year 5 Staff'!J144,'9.6 Infra Base Year 6 Staff'!J144)/6</f>
        <v>0</v>
      </c>
      <c r="K144" s="280">
        <f>SUM('9.1 Infra Base Year 1 Staff'!K144,'9.2 Infra Base Year 2 Staff'!K144,'9.3 Infra Base Year 3 Staff'!K144,'9.4 Infra Base Year 4 Staff'!K144,'9.5 Infra Base Year 5 Staff'!K144,'9.6 Infra Base Year 6 Staff'!K144)/6</f>
        <v>0</v>
      </c>
      <c r="L144" s="280">
        <f>SUM('9.1 Infra Base Year 1 Staff'!L144,'9.2 Infra Base Year 2 Staff'!L144,'9.3 Infra Base Year 3 Staff'!L144,'9.4 Infra Base Year 4 Staff'!L144,'9.5 Infra Base Year 5 Staff'!L144,'9.6 Infra Base Year 6 Staff'!L144)/6</f>
        <v>0</v>
      </c>
      <c r="M144" s="280">
        <f>SUM('9.1 Infra Base Year 1 Staff'!M144,'9.2 Infra Base Year 2 Staff'!M144,'9.3 Infra Base Year 3 Staff'!M144,'9.4 Infra Base Year 4 Staff'!M144,'9.5 Infra Base Year 5 Staff'!M144,'9.6 Infra Base Year 6 Staff'!M144)/6</f>
        <v>0</v>
      </c>
      <c r="N144" s="280">
        <f>SUM('9.1 Infra Base Year 1 Staff'!N144,'9.2 Infra Base Year 2 Staff'!N144,'9.3 Infra Base Year 3 Staff'!N144,'9.4 Infra Base Year 4 Staff'!N144,'9.5 Infra Base Year 5 Staff'!N144,'9.6 Infra Base Year 6 Staff'!N144)/6</f>
        <v>0</v>
      </c>
      <c r="O144" s="280">
        <f>SUM('9.1 Infra Base Year 1 Staff'!O144,'9.2 Infra Base Year 2 Staff'!O144,'9.3 Infra Base Year 3 Staff'!O144,'9.4 Infra Base Year 4 Staff'!O144,'9.5 Infra Base Year 5 Staff'!O144,'9.6 Infra Base Year 6 Staff'!O144)/6</f>
        <v>0</v>
      </c>
      <c r="P144" s="280">
        <f>SUM('9.1 Infra Base Year 1 Staff'!P144,'9.2 Infra Base Year 2 Staff'!P144,'9.3 Infra Base Year 3 Staff'!P144,'9.4 Infra Base Year 4 Staff'!P144,'9.5 Infra Base Year 5 Staff'!P144,'9.6 Infra Base Year 6 Staff'!P144)/6</f>
        <v>0</v>
      </c>
      <c r="Q144" s="280">
        <f>SUM('9.1 Infra Base Year 1 Staff'!Q144,'9.2 Infra Base Year 2 Staff'!Q144,'9.3 Infra Base Year 3 Staff'!Q144,'9.4 Infra Base Year 4 Staff'!Q144,'9.5 Infra Base Year 5 Staff'!Q144,'9.6 Infra Base Year 6 Staff'!Q144)/6</f>
        <v>0</v>
      </c>
      <c r="R144" s="280">
        <f>SUM(F144:Q144)</f>
        <v>0</v>
      </c>
      <c r="S144" s="319">
        <f>D144*R144</f>
        <v>0</v>
      </c>
      <c r="W144" s="147">
        <f>X144/$U$7</f>
        <v>0</v>
      </c>
      <c r="X144" s="147">
        <f>R144/12</f>
        <v>0</v>
      </c>
      <c r="Z144" s="147">
        <f>IF($E144="Y",$R144,0)</f>
        <v>0</v>
      </c>
      <c r="AA144" s="147">
        <f>IF($E144="N",$R144,0)</f>
        <v>0</v>
      </c>
      <c r="AB144" s="727" t="e">
        <f>Z144/(Z144+AA144)</f>
        <v>#DIV/0!</v>
      </c>
    </row>
    <row r="145" spans="1:28" ht="14.25" x14ac:dyDescent="0.3">
      <c r="A145" s="275"/>
      <c r="B145" s="276"/>
      <c r="C145" s="146"/>
      <c r="D145" s="169"/>
      <c r="E145" s="522"/>
      <c r="F145" s="280">
        <f>SUM('9.1 Infra Base Year 1 Staff'!F145,'9.2 Infra Base Year 2 Staff'!F145,'9.3 Infra Base Year 3 Staff'!F145,'9.4 Infra Base Year 4 Staff'!F145,'9.5 Infra Base Year 5 Staff'!F145,'9.6 Infra Base Year 6 Staff'!F145)/6</f>
        <v>0</v>
      </c>
      <c r="G145" s="280">
        <f>SUM('9.1 Infra Base Year 1 Staff'!G145,'9.2 Infra Base Year 2 Staff'!G145,'9.3 Infra Base Year 3 Staff'!G145,'9.4 Infra Base Year 4 Staff'!G145,'9.5 Infra Base Year 5 Staff'!G145,'9.6 Infra Base Year 6 Staff'!G145)/6</f>
        <v>0</v>
      </c>
      <c r="H145" s="280">
        <f>SUM('9.1 Infra Base Year 1 Staff'!H145,'9.2 Infra Base Year 2 Staff'!H145,'9.3 Infra Base Year 3 Staff'!H145,'9.4 Infra Base Year 4 Staff'!H145,'9.5 Infra Base Year 5 Staff'!H145,'9.6 Infra Base Year 6 Staff'!H145)/6</f>
        <v>0</v>
      </c>
      <c r="I145" s="280">
        <f>SUM('9.1 Infra Base Year 1 Staff'!I145,'9.2 Infra Base Year 2 Staff'!I145,'9.3 Infra Base Year 3 Staff'!I145,'9.4 Infra Base Year 4 Staff'!I145,'9.5 Infra Base Year 5 Staff'!I145,'9.6 Infra Base Year 6 Staff'!I145)/6</f>
        <v>0</v>
      </c>
      <c r="J145" s="280">
        <f>SUM('9.1 Infra Base Year 1 Staff'!J145,'9.2 Infra Base Year 2 Staff'!J145,'9.3 Infra Base Year 3 Staff'!J145,'9.4 Infra Base Year 4 Staff'!J145,'9.5 Infra Base Year 5 Staff'!J145,'9.6 Infra Base Year 6 Staff'!J145)/6</f>
        <v>0</v>
      </c>
      <c r="K145" s="280">
        <f>SUM('9.1 Infra Base Year 1 Staff'!K145,'9.2 Infra Base Year 2 Staff'!K145,'9.3 Infra Base Year 3 Staff'!K145,'9.4 Infra Base Year 4 Staff'!K145,'9.5 Infra Base Year 5 Staff'!K145,'9.6 Infra Base Year 6 Staff'!K145)/6</f>
        <v>0</v>
      </c>
      <c r="L145" s="280">
        <f>SUM('9.1 Infra Base Year 1 Staff'!L145,'9.2 Infra Base Year 2 Staff'!L145,'9.3 Infra Base Year 3 Staff'!L145,'9.4 Infra Base Year 4 Staff'!L145,'9.5 Infra Base Year 5 Staff'!L145,'9.6 Infra Base Year 6 Staff'!L145)/6</f>
        <v>0</v>
      </c>
      <c r="M145" s="280">
        <f>SUM('9.1 Infra Base Year 1 Staff'!M145,'9.2 Infra Base Year 2 Staff'!M145,'9.3 Infra Base Year 3 Staff'!M145,'9.4 Infra Base Year 4 Staff'!M145,'9.5 Infra Base Year 5 Staff'!M145,'9.6 Infra Base Year 6 Staff'!M145)/6</f>
        <v>0</v>
      </c>
      <c r="N145" s="280">
        <f>SUM('9.1 Infra Base Year 1 Staff'!N145,'9.2 Infra Base Year 2 Staff'!N145,'9.3 Infra Base Year 3 Staff'!N145,'9.4 Infra Base Year 4 Staff'!N145,'9.5 Infra Base Year 5 Staff'!N145,'9.6 Infra Base Year 6 Staff'!N145)/6</f>
        <v>0</v>
      </c>
      <c r="O145" s="280">
        <f>SUM('9.1 Infra Base Year 1 Staff'!O145,'9.2 Infra Base Year 2 Staff'!O145,'9.3 Infra Base Year 3 Staff'!O145,'9.4 Infra Base Year 4 Staff'!O145,'9.5 Infra Base Year 5 Staff'!O145,'9.6 Infra Base Year 6 Staff'!O145)/6</f>
        <v>0</v>
      </c>
      <c r="P145" s="280">
        <f>SUM('9.1 Infra Base Year 1 Staff'!P145,'9.2 Infra Base Year 2 Staff'!P145,'9.3 Infra Base Year 3 Staff'!P145,'9.4 Infra Base Year 4 Staff'!P145,'9.5 Infra Base Year 5 Staff'!P145,'9.6 Infra Base Year 6 Staff'!P145)/6</f>
        <v>0</v>
      </c>
      <c r="Q145" s="280">
        <f>SUM('9.1 Infra Base Year 1 Staff'!Q145,'9.2 Infra Base Year 2 Staff'!Q145,'9.3 Infra Base Year 3 Staff'!Q145,'9.4 Infra Base Year 4 Staff'!Q145,'9.5 Infra Base Year 5 Staff'!Q145,'9.6 Infra Base Year 6 Staff'!Q145)/6</f>
        <v>0</v>
      </c>
      <c r="R145" s="280">
        <f>SUM(F145:Q145)</f>
        <v>0</v>
      </c>
      <c r="S145" s="319">
        <f>D145*R145</f>
        <v>0</v>
      </c>
      <c r="W145" s="147">
        <f>X145/$U$7</f>
        <v>0</v>
      </c>
      <c r="X145" s="147">
        <f>R145/12</f>
        <v>0</v>
      </c>
      <c r="Z145" s="147">
        <f t="shared" ref="Z145:Z148" si="80">IF($E145="Y",$R145,0)</f>
        <v>0</v>
      </c>
      <c r="AA145" s="147">
        <f t="shared" ref="AA145:AA148" si="81">IF($E145="N",$R145,0)</f>
        <v>0</v>
      </c>
      <c r="AB145" s="727" t="e">
        <f t="shared" ref="AB145:AB148" si="82">Z145/(Z145+AA145)</f>
        <v>#DIV/0!</v>
      </c>
    </row>
    <row r="146" spans="1:28" ht="14.25" x14ac:dyDescent="0.3">
      <c r="A146" s="275"/>
      <c r="B146" s="276"/>
      <c r="C146" s="146"/>
      <c r="D146" s="169"/>
      <c r="E146" s="522"/>
      <c r="F146" s="280">
        <f>SUM('9.1 Infra Base Year 1 Staff'!F146,'9.2 Infra Base Year 2 Staff'!F146,'9.3 Infra Base Year 3 Staff'!F146,'9.4 Infra Base Year 4 Staff'!F146,'9.5 Infra Base Year 5 Staff'!F146,'9.6 Infra Base Year 6 Staff'!F146)/6</f>
        <v>0</v>
      </c>
      <c r="G146" s="280">
        <f>SUM('9.1 Infra Base Year 1 Staff'!G146,'9.2 Infra Base Year 2 Staff'!G146,'9.3 Infra Base Year 3 Staff'!G146,'9.4 Infra Base Year 4 Staff'!G146,'9.5 Infra Base Year 5 Staff'!G146,'9.6 Infra Base Year 6 Staff'!G146)/6</f>
        <v>0</v>
      </c>
      <c r="H146" s="280">
        <f>SUM('9.1 Infra Base Year 1 Staff'!H146,'9.2 Infra Base Year 2 Staff'!H146,'9.3 Infra Base Year 3 Staff'!H146,'9.4 Infra Base Year 4 Staff'!H146,'9.5 Infra Base Year 5 Staff'!H146,'9.6 Infra Base Year 6 Staff'!H146)/6</f>
        <v>0</v>
      </c>
      <c r="I146" s="280">
        <f>SUM('9.1 Infra Base Year 1 Staff'!I146,'9.2 Infra Base Year 2 Staff'!I146,'9.3 Infra Base Year 3 Staff'!I146,'9.4 Infra Base Year 4 Staff'!I146,'9.5 Infra Base Year 5 Staff'!I146,'9.6 Infra Base Year 6 Staff'!I146)/6</f>
        <v>0</v>
      </c>
      <c r="J146" s="280">
        <f>SUM('9.1 Infra Base Year 1 Staff'!J146,'9.2 Infra Base Year 2 Staff'!J146,'9.3 Infra Base Year 3 Staff'!J146,'9.4 Infra Base Year 4 Staff'!J146,'9.5 Infra Base Year 5 Staff'!J146,'9.6 Infra Base Year 6 Staff'!J146)/6</f>
        <v>0</v>
      </c>
      <c r="K146" s="280">
        <f>SUM('9.1 Infra Base Year 1 Staff'!K146,'9.2 Infra Base Year 2 Staff'!K146,'9.3 Infra Base Year 3 Staff'!K146,'9.4 Infra Base Year 4 Staff'!K146,'9.5 Infra Base Year 5 Staff'!K146,'9.6 Infra Base Year 6 Staff'!K146)/6</f>
        <v>0</v>
      </c>
      <c r="L146" s="280">
        <f>SUM('9.1 Infra Base Year 1 Staff'!L146,'9.2 Infra Base Year 2 Staff'!L146,'9.3 Infra Base Year 3 Staff'!L146,'9.4 Infra Base Year 4 Staff'!L146,'9.5 Infra Base Year 5 Staff'!L146,'9.6 Infra Base Year 6 Staff'!L146)/6</f>
        <v>0</v>
      </c>
      <c r="M146" s="280">
        <f>SUM('9.1 Infra Base Year 1 Staff'!M146,'9.2 Infra Base Year 2 Staff'!M146,'9.3 Infra Base Year 3 Staff'!M146,'9.4 Infra Base Year 4 Staff'!M146,'9.5 Infra Base Year 5 Staff'!M146,'9.6 Infra Base Year 6 Staff'!M146)/6</f>
        <v>0</v>
      </c>
      <c r="N146" s="280">
        <f>SUM('9.1 Infra Base Year 1 Staff'!N146,'9.2 Infra Base Year 2 Staff'!N146,'9.3 Infra Base Year 3 Staff'!N146,'9.4 Infra Base Year 4 Staff'!N146,'9.5 Infra Base Year 5 Staff'!N146,'9.6 Infra Base Year 6 Staff'!N146)/6</f>
        <v>0</v>
      </c>
      <c r="O146" s="280">
        <f>SUM('9.1 Infra Base Year 1 Staff'!O146,'9.2 Infra Base Year 2 Staff'!O146,'9.3 Infra Base Year 3 Staff'!O146,'9.4 Infra Base Year 4 Staff'!O146,'9.5 Infra Base Year 5 Staff'!O146,'9.6 Infra Base Year 6 Staff'!O146)/6</f>
        <v>0</v>
      </c>
      <c r="P146" s="280">
        <f>SUM('9.1 Infra Base Year 1 Staff'!P146,'9.2 Infra Base Year 2 Staff'!P146,'9.3 Infra Base Year 3 Staff'!P146,'9.4 Infra Base Year 4 Staff'!P146,'9.5 Infra Base Year 5 Staff'!P146,'9.6 Infra Base Year 6 Staff'!P146)/6</f>
        <v>0</v>
      </c>
      <c r="Q146" s="280">
        <f>SUM('9.1 Infra Base Year 1 Staff'!Q146,'9.2 Infra Base Year 2 Staff'!Q146,'9.3 Infra Base Year 3 Staff'!Q146,'9.4 Infra Base Year 4 Staff'!Q146,'9.5 Infra Base Year 5 Staff'!Q146,'9.6 Infra Base Year 6 Staff'!Q146)/6</f>
        <v>0</v>
      </c>
      <c r="R146" s="280">
        <f>SUM(F146:Q146)</f>
        <v>0</v>
      </c>
      <c r="S146" s="319">
        <f>D146*R146</f>
        <v>0</v>
      </c>
      <c r="W146" s="147">
        <f>X146/$U$7</f>
        <v>0</v>
      </c>
      <c r="X146" s="147">
        <f>R146/12</f>
        <v>0</v>
      </c>
      <c r="Z146" s="147">
        <f t="shared" si="80"/>
        <v>0</v>
      </c>
      <c r="AA146" s="147">
        <f t="shared" si="81"/>
        <v>0</v>
      </c>
      <c r="AB146" s="727" t="e">
        <f t="shared" si="82"/>
        <v>#DIV/0!</v>
      </c>
    </row>
    <row r="147" spans="1:28" ht="14.25" x14ac:dyDescent="0.3">
      <c r="A147" s="275"/>
      <c r="B147" s="276"/>
      <c r="C147" s="146"/>
      <c r="D147" s="169"/>
      <c r="E147" s="522"/>
      <c r="F147" s="280">
        <f>SUM('9.1 Infra Base Year 1 Staff'!F147,'9.2 Infra Base Year 2 Staff'!F147,'9.3 Infra Base Year 3 Staff'!F147,'9.4 Infra Base Year 4 Staff'!F147,'9.5 Infra Base Year 5 Staff'!F147,'9.6 Infra Base Year 6 Staff'!F147)/6</f>
        <v>0</v>
      </c>
      <c r="G147" s="280">
        <f>SUM('9.1 Infra Base Year 1 Staff'!G147,'9.2 Infra Base Year 2 Staff'!G147,'9.3 Infra Base Year 3 Staff'!G147,'9.4 Infra Base Year 4 Staff'!G147,'9.5 Infra Base Year 5 Staff'!G147,'9.6 Infra Base Year 6 Staff'!G147)/6</f>
        <v>0</v>
      </c>
      <c r="H147" s="280">
        <f>SUM('9.1 Infra Base Year 1 Staff'!H147,'9.2 Infra Base Year 2 Staff'!H147,'9.3 Infra Base Year 3 Staff'!H147,'9.4 Infra Base Year 4 Staff'!H147,'9.5 Infra Base Year 5 Staff'!H147,'9.6 Infra Base Year 6 Staff'!H147)/6</f>
        <v>0</v>
      </c>
      <c r="I147" s="280">
        <f>SUM('9.1 Infra Base Year 1 Staff'!I147,'9.2 Infra Base Year 2 Staff'!I147,'9.3 Infra Base Year 3 Staff'!I147,'9.4 Infra Base Year 4 Staff'!I147,'9.5 Infra Base Year 5 Staff'!I147,'9.6 Infra Base Year 6 Staff'!I147)/6</f>
        <v>0</v>
      </c>
      <c r="J147" s="280">
        <f>SUM('9.1 Infra Base Year 1 Staff'!J147,'9.2 Infra Base Year 2 Staff'!J147,'9.3 Infra Base Year 3 Staff'!J147,'9.4 Infra Base Year 4 Staff'!J147,'9.5 Infra Base Year 5 Staff'!J147,'9.6 Infra Base Year 6 Staff'!J147)/6</f>
        <v>0</v>
      </c>
      <c r="K147" s="280">
        <f>SUM('9.1 Infra Base Year 1 Staff'!K147,'9.2 Infra Base Year 2 Staff'!K147,'9.3 Infra Base Year 3 Staff'!K147,'9.4 Infra Base Year 4 Staff'!K147,'9.5 Infra Base Year 5 Staff'!K147,'9.6 Infra Base Year 6 Staff'!K147)/6</f>
        <v>0</v>
      </c>
      <c r="L147" s="280">
        <f>SUM('9.1 Infra Base Year 1 Staff'!L147,'9.2 Infra Base Year 2 Staff'!L147,'9.3 Infra Base Year 3 Staff'!L147,'9.4 Infra Base Year 4 Staff'!L147,'9.5 Infra Base Year 5 Staff'!L147,'9.6 Infra Base Year 6 Staff'!L147)/6</f>
        <v>0</v>
      </c>
      <c r="M147" s="280">
        <f>SUM('9.1 Infra Base Year 1 Staff'!M147,'9.2 Infra Base Year 2 Staff'!M147,'9.3 Infra Base Year 3 Staff'!M147,'9.4 Infra Base Year 4 Staff'!M147,'9.5 Infra Base Year 5 Staff'!M147,'9.6 Infra Base Year 6 Staff'!M147)/6</f>
        <v>0</v>
      </c>
      <c r="N147" s="280">
        <f>SUM('9.1 Infra Base Year 1 Staff'!N147,'9.2 Infra Base Year 2 Staff'!N147,'9.3 Infra Base Year 3 Staff'!N147,'9.4 Infra Base Year 4 Staff'!N147,'9.5 Infra Base Year 5 Staff'!N147,'9.6 Infra Base Year 6 Staff'!N147)/6</f>
        <v>0</v>
      </c>
      <c r="O147" s="280">
        <f>SUM('9.1 Infra Base Year 1 Staff'!O147,'9.2 Infra Base Year 2 Staff'!O147,'9.3 Infra Base Year 3 Staff'!O147,'9.4 Infra Base Year 4 Staff'!O147,'9.5 Infra Base Year 5 Staff'!O147,'9.6 Infra Base Year 6 Staff'!O147)/6</f>
        <v>0</v>
      </c>
      <c r="P147" s="280">
        <f>SUM('9.1 Infra Base Year 1 Staff'!P147,'9.2 Infra Base Year 2 Staff'!P147,'9.3 Infra Base Year 3 Staff'!P147,'9.4 Infra Base Year 4 Staff'!P147,'9.5 Infra Base Year 5 Staff'!P147,'9.6 Infra Base Year 6 Staff'!P147)/6</f>
        <v>0</v>
      </c>
      <c r="Q147" s="280">
        <f>SUM('9.1 Infra Base Year 1 Staff'!Q147,'9.2 Infra Base Year 2 Staff'!Q147,'9.3 Infra Base Year 3 Staff'!Q147,'9.4 Infra Base Year 4 Staff'!Q147,'9.5 Infra Base Year 5 Staff'!Q147,'9.6 Infra Base Year 6 Staff'!Q147)/6</f>
        <v>0</v>
      </c>
      <c r="R147" s="280">
        <f>SUM(F147:Q147)</f>
        <v>0</v>
      </c>
      <c r="S147" s="319">
        <f>D147*R147</f>
        <v>0</v>
      </c>
      <c r="W147" s="147">
        <f>X147/$U$7</f>
        <v>0</v>
      </c>
      <c r="X147" s="147">
        <f>R147/12</f>
        <v>0</v>
      </c>
      <c r="Z147" s="147">
        <f t="shared" si="80"/>
        <v>0</v>
      </c>
      <c r="AA147" s="147">
        <f t="shared" si="81"/>
        <v>0</v>
      </c>
      <c r="AB147" s="727" t="e">
        <f t="shared" si="82"/>
        <v>#DIV/0!</v>
      </c>
    </row>
    <row r="148" spans="1:28" ht="14.25" x14ac:dyDescent="0.3">
      <c r="A148" s="275"/>
      <c r="B148" s="276"/>
      <c r="C148" s="146"/>
      <c r="D148" s="169"/>
      <c r="E148" s="522"/>
      <c r="F148" s="280">
        <f>SUM('9.1 Infra Base Year 1 Staff'!F148,'9.2 Infra Base Year 2 Staff'!F148,'9.3 Infra Base Year 3 Staff'!F148,'9.4 Infra Base Year 4 Staff'!F148,'9.5 Infra Base Year 5 Staff'!F148,'9.6 Infra Base Year 6 Staff'!F148)/6</f>
        <v>0</v>
      </c>
      <c r="G148" s="280">
        <f>SUM('9.1 Infra Base Year 1 Staff'!G148,'9.2 Infra Base Year 2 Staff'!G148,'9.3 Infra Base Year 3 Staff'!G148,'9.4 Infra Base Year 4 Staff'!G148,'9.5 Infra Base Year 5 Staff'!G148,'9.6 Infra Base Year 6 Staff'!G148)/6</f>
        <v>0</v>
      </c>
      <c r="H148" s="280">
        <f>SUM('9.1 Infra Base Year 1 Staff'!H148,'9.2 Infra Base Year 2 Staff'!H148,'9.3 Infra Base Year 3 Staff'!H148,'9.4 Infra Base Year 4 Staff'!H148,'9.5 Infra Base Year 5 Staff'!H148,'9.6 Infra Base Year 6 Staff'!H148)/6</f>
        <v>0</v>
      </c>
      <c r="I148" s="280">
        <f>SUM('9.1 Infra Base Year 1 Staff'!I148,'9.2 Infra Base Year 2 Staff'!I148,'9.3 Infra Base Year 3 Staff'!I148,'9.4 Infra Base Year 4 Staff'!I148,'9.5 Infra Base Year 5 Staff'!I148,'9.6 Infra Base Year 6 Staff'!I148)/6</f>
        <v>0</v>
      </c>
      <c r="J148" s="280">
        <f>SUM('9.1 Infra Base Year 1 Staff'!J148,'9.2 Infra Base Year 2 Staff'!J148,'9.3 Infra Base Year 3 Staff'!J148,'9.4 Infra Base Year 4 Staff'!J148,'9.5 Infra Base Year 5 Staff'!J148,'9.6 Infra Base Year 6 Staff'!J148)/6</f>
        <v>0</v>
      </c>
      <c r="K148" s="280">
        <f>SUM('9.1 Infra Base Year 1 Staff'!K148,'9.2 Infra Base Year 2 Staff'!K148,'9.3 Infra Base Year 3 Staff'!K148,'9.4 Infra Base Year 4 Staff'!K148,'9.5 Infra Base Year 5 Staff'!K148,'9.6 Infra Base Year 6 Staff'!K148)/6</f>
        <v>0</v>
      </c>
      <c r="L148" s="280">
        <f>SUM('9.1 Infra Base Year 1 Staff'!L148,'9.2 Infra Base Year 2 Staff'!L148,'9.3 Infra Base Year 3 Staff'!L148,'9.4 Infra Base Year 4 Staff'!L148,'9.5 Infra Base Year 5 Staff'!L148,'9.6 Infra Base Year 6 Staff'!L148)/6</f>
        <v>0</v>
      </c>
      <c r="M148" s="280">
        <f>SUM('9.1 Infra Base Year 1 Staff'!M148,'9.2 Infra Base Year 2 Staff'!M148,'9.3 Infra Base Year 3 Staff'!M148,'9.4 Infra Base Year 4 Staff'!M148,'9.5 Infra Base Year 5 Staff'!M148,'9.6 Infra Base Year 6 Staff'!M148)/6</f>
        <v>0</v>
      </c>
      <c r="N148" s="280">
        <f>SUM('9.1 Infra Base Year 1 Staff'!N148,'9.2 Infra Base Year 2 Staff'!N148,'9.3 Infra Base Year 3 Staff'!N148,'9.4 Infra Base Year 4 Staff'!N148,'9.5 Infra Base Year 5 Staff'!N148,'9.6 Infra Base Year 6 Staff'!N148)/6</f>
        <v>0</v>
      </c>
      <c r="O148" s="280">
        <f>SUM('9.1 Infra Base Year 1 Staff'!O148,'9.2 Infra Base Year 2 Staff'!O148,'9.3 Infra Base Year 3 Staff'!O148,'9.4 Infra Base Year 4 Staff'!O148,'9.5 Infra Base Year 5 Staff'!O148,'9.6 Infra Base Year 6 Staff'!O148)/6</f>
        <v>0</v>
      </c>
      <c r="P148" s="280">
        <f>SUM('9.1 Infra Base Year 1 Staff'!P148,'9.2 Infra Base Year 2 Staff'!P148,'9.3 Infra Base Year 3 Staff'!P148,'9.4 Infra Base Year 4 Staff'!P148,'9.5 Infra Base Year 5 Staff'!P148,'9.6 Infra Base Year 6 Staff'!P148)/6</f>
        <v>0</v>
      </c>
      <c r="Q148" s="280">
        <f>SUM('9.1 Infra Base Year 1 Staff'!Q148,'9.2 Infra Base Year 2 Staff'!Q148,'9.3 Infra Base Year 3 Staff'!Q148,'9.4 Infra Base Year 4 Staff'!Q148,'9.5 Infra Base Year 5 Staff'!Q148,'9.6 Infra Base Year 6 Staff'!Q148)/6</f>
        <v>0</v>
      </c>
      <c r="R148" s="280">
        <f>SUM(F148:Q148)</f>
        <v>0</v>
      </c>
      <c r="S148" s="319">
        <f>D148*R148</f>
        <v>0</v>
      </c>
      <c r="W148" s="147">
        <f>X148/$U$7</f>
        <v>0</v>
      </c>
      <c r="X148" s="147">
        <f>R148/12</f>
        <v>0</v>
      </c>
      <c r="Z148" s="147">
        <f t="shared" si="80"/>
        <v>0</v>
      </c>
      <c r="AA148" s="147">
        <f t="shared" si="81"/>
        <v>0</v>
      </c>
      <c r="AB148" s="727" t="e">
        <f t="shared" si="82"/>
        <v>#DIV/0!</v>
      </c>
    </row>
    <row r="149" spans="1:28" s="125" customFormat="1" ht="15" thickBot="1" x14ac:dyDescent="0.35">
      <c r="A149" s="224"/>
      <c r="B149" s="225" t="s">
        <v>182</v>
      </c>
      <c r="C149" s="226"/>
      <c r="D149" s="228"/>
      <c r="E149" s="523"/>
      <c r="F149" s="229">
        <f>SUM(F144:F148)</f>
        <v>0</v>
      </c>
      <c r="G149" s="229">
        <f t="shared" ref="G149:R149" si="83">SUM(G144:G148)</f>
        <v>0</v>
      </c>
      <c r="H149" s="229">
        <f t="shared" si="83"/>
        <v>0</v>
      </c>
      <c r="I149" s="229">
        <f t="shared" si="83"/>
        <v>0</v>
      </c>
      <c r="J149" s="229">
        <f t="shared" si="83"/>
        <v>0</v>
      </c>
      <c r="K149" s="229">
        <f t="shared" si="83"/>
        <v>0</v>
      </c>
      <c r="L149" s="229">
        <f t="shared" si="83"/>
        <v>0</v>
      </c>
      <c r="M149" s="229">
        <f t="shared" si="83"/>
        <v>0</v>
      </c>
      <c r="N149" s="229">
        <f t="shared" si="83"/>
        <v>0</v>
      </c>
      <c r="O149" s="229">
        <f t="shared" si="83"/>
        <v>0</v>
      </c>
      <c r="P149" s="229">
        <f t="shared" si="83"/>
        <v>0</v>
      </c>
      <c r="Q149" s="229">
        <f t="shared" si="83"/>
        <v>0</v>
      </c>
      <c r="R149" s="229">
        <f t="shared" si="83"/>
        <v>0</v>
      </c>
      <c r="S149" s="320">
        <f>SUM(S144:S148)</f>
        <v>0</v>
      </c>
      <c r="W149" s="231">
        <f>SUM(W144:W148)</f>
        <v>0</v>
      </c>
      <c r="X149" s="229">
        <f>SUM(X144:X148)</f>
        <v>0</v>
      </c>
      <c r="Z149" s="227">
        <f>SUM(Z144:Z148)</f>
        <v>0</v>
      </c>
      <c r="AA149" s="227">
        <f>SUM(AA144:AA148)</f>
        <v>0</v>
      </c>
      <c r="AB149" s="728" t="e">
        <f>Z149/(Z149+AA149)</f>
        <v>#DIV/0!</v>
      </c>
    </row>
    <row r="150" spans="1:28" s="125" customFormat="1" ht="14.25" x14ac:dyDescent="0.3">
      <c r="A150" s="144"/>
      <c r="B150" s="145"/>
      <c r="C150" s="146"/>
      <c r="D150" s="457"/>
      <c r="E150" s="564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  <c r="R150" s="149"/>
      <c r="S150" s="456"/>
      <c r="W150" s="147"/>
      <c r="X150" s="147"/>
      <c r="Z150" s="147"/>
      <c r="AA150" s="147"/>
      <c r="AB150" s="727"/>
    </row>
    <row r="151" spans="1:28" s="125" customFormat="1" ht="14.25" thickBot="1" x14ac:dyDescent="0.3">
      <c r="A151" s="253"/>
      <c r="B151" s="254" t="s">
        <v>183</v>
      </c>
      <c r="C151" s="255"/>
      <c r="D151" s="256"/>
      <c r="E151" s="527"/>
      <c r="F151" s="256">
        <f>SUM(F121,F128,F135,F142,F149)</f>
        <v>0</v>
      </c>
      <c r="G151" s="256">
        <f t="shared" ref="G151:S151" si="84">SUM(G121,G128,G135,G142,G149)</f>
        <v>0</v>
      </c>
      <c r="H151" s="256">
        <f t="shared" si="84"/>
        <v>0</v>
      </c>
      <c r="I151" s="256">
        <f t="shared" si="84"/>
        <v>0</v>
      </c>
      <c r="J151" s="256">
        <f t="shared" si="84"/>
        <v>0</v>
      </c>
      <c r="K151" s="256">
        <f t="shared" si="84"/>
        <v>0</v>
      </c>
      <c r="L151" s="256">
        <f t="shared" si="84"/>
        <v>0</v>
      </c>
      <c r="M151" s="256">
        <f t="shared" si="84"/>
        <v>0</v>
      </c>
      <c r="N151" s="256">
        <f t="shared" si="84"/>
        <v>0</v>
      </c>
      <c r="O151" s="256">
        <f t="shared" si="84"/>
        <v>0</v>
      </c>
      <c r="P151" s="256">
        <f t="shared" si="84"/>
        <v>0</v>
      </c>
      <c r="Q151" s="256">
        <f t="shared" si="84"/>
        <v>0</v>
      </c>
      <c r="R151" s="256">
        <f t="shared" si="84"/>
        <v>0</v>
      </c>
      <c r="S151" s="256">
        <f t="shared" si="84"/>
        <v>0</v>
      </c>
      <c r="W151" s="256">
        <f t="shared" ref="W151:X151" si="85">SUM(W121,W128,W135,W142,W149)</f>
        <v>0</v>
      </c>
      <c r="X151" s="256">
        <f t="shared" si="85"/>
        <v>0</v>
      </c>
      <c r="Z151" s="256">
        <f t="shared" ref="Z151:AA151" si="86">SUM(Z121,Z128,Z135,Z142,Z149)</f>
        <v>0</v>
      </c>
      <c r="AA151" s="256">
        <f t="shared" si="86"/>
        <v>0</v>
      </c>
      <c r="AB151" s="729" t="e">
        <f>Z151/(Z151+AA151)</f>
        <v>#DIV/0!</v>
      </c>
    </row>
    <row r="152" spans="1:28" ht="9.9499999999999993" customHeight="1" x14ac:dyDescent="0.3">
      <c r="A152" s="157"/>
      <c r="B152" s="145"/>
      <c r="C152" s="146"/>
      <c r="D152" s="146"/>
      <c r="E152" s="157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  <c r="R152" s="149"/>
      <c r="S152" s="456"/>
      <c r="W152" s="146"/>
      <c r="X152" s="146"/>
      <c r="Z152" s="154"/>
      <c r="AA152" s="154"/>
      <c r="AB152" s="732"/>
    </row>
    <row r="153" spans="1:28" s="124" customFormat="1" ht="13.5" customHeight="1" x14ac:dyDescent="0.25">
      <c r="A153" s="233">
        <v>7</v>
      </c>
      <c r="B153" s="242" t="s">
        <v>184</v>
      </c>
      <c r="C153" s="235"/>
      <c r="D153" s="235"/>
      <c r="E153" s="521"/>
      <c r="F153" s="450"/>
      <c r="G153" s="450"/>
      <c r="H153" s="450"/>
      <c r="I153" s="450"/>
      <c r="J153" s="450"/>
      <c r="K153" s="240"/>
      <c r="L153" s="240"/>
      <c r="M153" s="240"/>
      <c r="N153" s="240"/>
      <c r="O153" s="240"/>
      <c r="P153" s="240"/>
      <c r="Q153" s="240"/>
      <c r="R153" s="236"/>
      <c r="S153" s="318"/>
      <c r="W153" s="235"/>
      <c r="X153" s="235"/>
      <c r="Z153" s="235"/>
      <c r="AA153" s="235"/>
      <c r="AB153" s="726"/>
    </row>
    <row r="154" spans="1:28" ht="13.5" customHeight="1" x14ac:dyDescent="0.3">
      <c r="A154" s="275">
        <v>7.1</v>
      </c>
      <c r="B154" s="276" t="s">
        <v>185</v>
      </c>
      <c r="C154" s="146"/>
      <c r="D154" s="169"/>
      <c r="E154" s="522"/>
      <c r="F154" s="280">
        <f>SUM('9.1 Infra Base Year 1 Staff'!F154,'9.2 Infra Base Year 2 Staff'!F154,'9.3 Infra Base Year 3 Staff'!F154,'9.4 Infra Base Year 4 Staff'!F154,'9.5 Infra Base Year 5 Staff'!F154,'9.6 Infra Base Year 6 Staff'!F154)/6</f>
        <v>0</v>
      </c>
      <c r="G154" s="280">
        <f>SUM('9.1 Infra Base Year 1 Staff'!G154,'9.2 Infra Base Year 2 Staff'!G154,'9.3 Infra Base Year 3 Staff'!G154,'9.4 Infra Base Year 4 Staff'!G154,'9.5 Infra Base Year 5 Staff'!G154,'9.6 Infra Base Year 6 Staff'!G154)/6</f>
        <v>0</v>
      </c>
      <c r="H154" s="280">
        <f>SUM('9.1 Infra Base Year 1 Staff'!H154,'9.2 Infra Base Year 2 Staff'!H154,'9.3 Infra Base Year 3 Staff'!H154,'9.4 Infra Base Year 4 Staff'!H154,'9.5 Infra Base Year 5 Staff'!H154,'9.6 Infra Base Year 6 Staff'!H154)/6</f>
        <v>0</v>
      </c>
      <c r="I154" s="280">
        <f>SUM('9.1 Infra Base Year 1 Staff'!I154,'9.2 Infra Base Year 2 Staff'!I154,'9.3 Infra Base Year 3 Staff'!I154,'9.4 Infra Base Year 4 Staff'!I154,'9.5 Infra Base Year 5 Staff'!I154,'9.6 Infra Base Year 6 Staff'!I154)/6</f>
        <v>0</v>
      </c>
      <c r="J154" s="280">
        <f>SUM('9.1 Infra Base Year 1 Staff'!J154,'9.2 Infra Base Year 2 Staff'!J154,'9.3 Infra Base Year 3 Staff'!J154,'9.4 Infra Base Year 4 Staff'!J154,'9.5 Infra Base Year 5 Staff'!J154,'9.6 Infra Base Year 6 Staff'!J154)/6</f>
        <v>0</v>
      </c>
      <c r="K154" s="280">
        <f>SUM('9.1 Infra Base Year 1 Staff'!K154,'9.2 Infra Base Year 2 Staff'!K154,'9.3 Infra Base Year 3 Staff'!K154,'9.4 Infra Base Year 4 Staff'!K154,'9.5 Infra Base Year 5 Staff'!K154,'9.6 Infra Base Year 6 Staff'!K154)/6</f>
        <v>0</v>
      </c>
      <c r="L154" s="280">
        <f>SUM('9.1 Infra Base Year 1 Staff'!L154,'9.2 Infra Base Year 2 Staff'!L154,'9.3 Infra Base Year 3 Staff'!L154,'9.4 Infra Base Year 4 Staff'!L154,'9.5 Infra Base Year 5 Staff'!L154,'9.6 Infra Base Year 6 Staff'!L154)/6</f>
        <v>0</v>
      </c>
      <c r="M154" s="280">
        <f>SUM('9.1 Infra Base Year 1 Staff'!M154,'9.2 Infra Base Year 2 Staff'!M154,'9.3 Infra Base Year 3 Staff'!M154,'9.4 Infra Base Year 4 Staff'!M154,'9.5 Infra Base Year 5 Staff'!M154,'9.6 Infra Base Year 6 Staff'!M154)/6</f>
        <v>0</v>
      </c>
      <c r="N154" s="280">
        <f>SUM('9.1 Infra Base Year 1 Staff'!N154,'9.2 Infra Base Year 2 Staff'!N154,'9.3 Infra Base Year 3 Staff'!N154,'9.4 Infra Base Year 4 Staff'!N154,'9.5 Infra Base Year 5 Staff'!N154,'9.6 Infra Base Year 6 Staff'!N154)/6</f>
        <v>0</v>
      </c>
      <c r="O154" s="280">
        <f>SUM('9.1 Infra Base Year 1 Staff'!O154,'9.2 Infra Base Year 2 Staff'!O154,'9.3 Infra Base Year 3 Staff'!O154,'9.4 Infra Base Year 4 Staff'!O154,'9.5 Infra Base Year 5 Staff'!O154,'9.6 Infra Base Year 6 Staff'!O154)/6</f>
        <v>0</v>
      </c>
      <c r="P154" s="280">
        <f>SUM('9.1 Infra Base Year 1 Staff'!P154,'9.2 Infra Base Year 2 Staff'!P154,'9.3 Infra Base Year 3 Staff'!P154,'9.4 Infra Base Year 4 Staff'!P154,'9.5 Infra Base Year 5 Staff'!P154,'9.6 Infra Base Year 6 Staff'!P154)/6</f>
        <v>0</v>
      </c>
      <c r="Q154" s="280">
        <f>SUM('9.1 Infra Base Year 1 Staff'!Q154,'9.2 Infra Base Year 2 Staff'!Q154,'9.3 Infra Base Year 3 Staff'!Q154,'9.4 Infra Base Year 4 Staff'!Q154,'9.5 Infra Base Year 5 Staff'!Q154,'9.6 Infra Base Year 6 Staff'!Q154)/6</f>
        <v>0</v>
      </c>
      <c r="R154" s="280">
        <f>SUM(F154:Q154)</f>
        <v>0</v>
      </c>
      <c r="S154" s="319">
        <f>D154*R154</f>
        <v>0</v>
      </c>
      <c r="W154" s="147">
        <f>X154/$U$7</f>
        <v>0</v>
      </c>
      <c r="X154" s="147">
        <f>R154/12</f>
        <v>0</v>
      </c>
      <c r="Z154" s="147">
        <f>IF($E154="Y",$R154,0)</f>
        <v>0</v>
      </c>
      <c r="AA154" s="147">
        <f>IF($E154="N",$R154,0)</f>
        <v>0</v>
      </c>
      <c r="AB154" s="727" t="e">
        <f>Z154/(Z154+AA154)</f>
        <v>#DIV/0!</v>
      </c>
    </row>
    <row r="155" spans="1:28" ht="14.25" x14ac:dyDescent="0.3">
      <c r="A155" s="275"/>
      <c r="B155" s="276"/>
      <c r="C155" s="146"/>
      <c r="D155" s="169"/>
      <c r="E155" s="522"/>
      <c r="F155" s="280">
        <f>SUM('9.1 Infra Base Year 1 Staff'!F155,'9.2 Infra Base Year 2 Staff'!F155,'9.3 Infra Base Year 3 Staff'!F155,'9.4 Infra Base Year 4 Staff'!F155,'9.5 Infra Base Year 5 Staff'!F155,'9.6 Infra Base Year 6 Staff'!F155)/6</f>
        <v>0</v>
      </c>
      <c r="G155" s="280">
        <f>SUM('9.1 Infra Base Year 1 Staff'!G155,'9.2 Infra Base Year 2 Staff'!G155,'9.3 Infra Base Year 3 Staff'!G155,'9.4 Infra Base Year 4 Staff'!G155,'9.5 Infra Base Year 5 Staff'!G155,'9.6 Infra Base Year 6 Staff'!G155)/6</f>
        <v>0</v>
      </c>
      <c r="H155" s="280">
        <f>SUM('9.1 Infra Base Year 1 Staff'!H155,'9.2 Infra Base Year 2 Staff'!H155,'9.3 Infra Base Year 3 Staff'!H155,'9.4 Infra Base Year 4 Staff'!H155,'9.5 Infra Base Year 5 Staff'!H155,'9.6 Infra Base Year 6 Staff'!H155)/6</f>
        <v>0</v>
      </c>
      <c r="I155" s="280">
        <f>SUM('9.1 Infra Base Year 1 Staff'!I155,'9.2 Infra Base Year 2 Staff'!I155,'9.3 Infra Base Year 3 Staff'!I155,'9.4 Infra Base Year 4 Staff'!I155,'9.5 Infra Base Year 5 Staff'!I155,'9.6 Infra Base Year 6 Staff'!I155)/6</f>
        <v>0</v>
      </c>
      <c r="J155" s="280">
        <f>SUM('9.1 Infra Base Year 1 Staff'!J155,'9.2 Infra Base Year 2 Staff'!J155,'9.3 Infra Base Year 3 Staff'!J155,'9.4 Infra Base Year 4 Staff'!J155,'9.5 Infra Base Year 5 Staff'!J155,'9.6 Infra Base Year 6 Staff'!J155)/6</f>
        <v>0</v>
      </c>
      <c r="K155" s="280">
        <f>SUM('9.1 Infra Base Year 1 Staff'!K155,'9.2 Infra Base Year 2 Staff'!K155,'9.3 Infra Base Year 3 Staff'!K155,'9.4 Infra Base Year 4 Staff'!K155,'9.5 Infra Base Year 5 Staff'!K155,'9.6 Infra Base Year 6 Staff'!K155)/6</f>
        <v>0</v>
      </c>
      <c r="L155" s="280">
        <f>SUM('9.1 Infra Base Year 1 Staff'!L155,'9.2 Infra Base Year 2 Staff'!L155,'9.3 Infra Base Year 3 Staff'!L155,'9.4 Infra Base Year 4 Staff'!L155,'9.5 Infra Base Year 5 Staff'!L155,'9.6 Infra Base Year 6 Staff'!L155)/6</f>
        <v>0</v>
      </c>
      <c r="M155" s="280">
        <f>SUM('9.1 Infra Base Year 1 Staff'!M155,'9.2 Infra Base Year 2 Staff'!M155,'9.3 Infra Base Year 3 Staff'!M155,'9.4 Infra Base Year 4 Staff'!M155,'9.5 Infra Base Year 5 Staff'!M155,'9.6 Infra Base Year 6 Staff'!M155)/6</f>
        <v>0</v>
      </c>
      <c r="N155" s="280">
        <f>SUM('9.1 Infra Base Year 1 Staff'!N155,'9.2 Infra Base Year 2 Staff'!N155,'9.3 Infra Base Year 3 Staff'!N155,'9.4 Infra Base Year 4 Staff'!N155,'9.5 Infra Base Year 5 Staff'!N155,'9.6 Infra Base Year 6 Staff'!N155)/6</f>
        <v>0</v>
      </c>
      <c r="O155" s="280">
        <f>SUM('9.1 Infra Base Year 1 Staff'!O155,'9.2 Infra Base Year 2 Staff'!O155,'9.3 Infra Base Year 3 Staff'!O155,'9.4 Infra Base Year 4 Staff'!O155,'9.5 Infra Base Year 5 Staff'!O155,'9.6 Infra Base Year 6 Staff'!O155)/6</f>
        <v>0</v>
      </c>
      <c r="P155" s="280">
        <f>SUM('9.1 Infra Base Year 1 Staff'!P155,'9.2 Infra Base Year 2 Staff'!P155,'9.3 Infra Base Year 3 Staff'!P155,'9.4 Infra Base Year 4 Staff'!P155,'9.5 Infra Base Year 5 Staff'!P155,'9.6 Infra Base Year 6 Staff'!P155)/6</f>
        <v>0</v>
      </c>
      <c r="Q155" s="280">
        <f>SUM('9.1 Infra Base Year 1 Staff'!Q155,'9.2 Infra Base Year 2 Staff'!Q155,'9.3 Infra Base Year 3 Staff'!Q155,'9.4 Infra Base Year 4 Staff'!Q155,'9.5 Infra Base Year 5 Staff'!Q155,'9.6 Infra Base Year 6 Staff'!Q155)/6</f>
        <v>0</v>
      </c>
      <c r="R155" s="280">
        <f>SUM(F155:Q155)</f>
        <v>0</v>
      </c>
      <c r="S155" s="319">
        <f>D155*R155</f>
        <v>0</v>
      </c>
      <c r="W155" s="147">
        <f>X155/$U$7</f>
        <v>0</v>
      </c>
      <c r="X155" s="147">
        <f>R155/12</f>
        <v>0</v>
      </c>
      <c r="Z155" s="147">
        <f t="shared" ref="Z155:Z158" si="87">IF($E155="Y",$R155,0)</f>
        <v>0</v>
      </c>
      <c r="AA155" s="147">
        <f t="shared" ref="AA155:AA158" si="88">IF($E155="N",$R155,0)</f>
        <v>0</v>
      </c>
      <c r="AB155" s="727" t="e">
        <f t="shared" ref="AB155:AB158" si="89">Z155/(Z155+AA155)</f>
        <v>#DIV/0!</v>
      </c>
    </row>
    <row r="156" spans="1:28" ht="14.25" x14ac:dyDescent="0.3">
      <c r="A156" s="275"/>
      <c r="B156" s="276"/>
      <c r="C156" s="146"/>
      <c r="D156" s="169"/>
      <c r="E156" s="522"/>
      <c r="F156" s="280">
        <f>SUM('9.1 Infra Base Year 1 Staff'!F156,'9.2 Infra Base Year 2 Staff'!F156,'9.3 Infra Base Year 3 Staff'!F156,'9.4 Infra Base Year 4 Staff'!F156,'9.5 Infra Base Year 5 Staff'!F156,'9.6 Infra Base Year 6 Staff'!F156)/6</f>
        <v>0</v>
      </c>
      <c r="G156" s="280">
        <f>SUM('9.1 Infra Base Year 1 Staff'!G156,'9.2 Infra Base Year 2 Staff'!G156,'9.3 Infra Base Year 3 Staff'!G156,'9.4 Infra Base Year 4 Staff'!G156,'9.5 Infra Base Year 5 Staff'!G156,'9.6 Infra Base Year 6 Staff'!G156)/6</f>
        <v>0</v>
      </c>
      <c r="H156" s="280">
        <f>SUM('9.1 Infra Base Year 1 Staff'!H156,'9.2 Infra Base Year 2 Staff'!H156,'9.3 Infra Base Year 3 Staff'!H156,'9.4 Infra Base Year 4 Staff'!H156,'9.5 Infra Base Year 5 Staff'!H156,'9.6 Infra Base Year 6 Staff'!H156)/6</f>
        <v>0</v>
      </c>
      <c r="I156" s="280">
        <f>SUM('9.1 Infra Base Year 1 Staff'!I156,'9.2 Infra Base Year 2 Staff'!I156,'9.3 Infra Base Year 3 Staff'!I156,'9.4 Infra Base Year 4 Staff'!I156,'9.5 Infra Base Year 5 Staff'!I156,'9.6 Infra Base Year 6 Staff'!I156)/6</f>
        <v>0</v>
      </c>
      <c r="J156" s="280">
        <f>SUM('9.1 Infra Base Year 1 Staff'!J156,'9.2 Infra Base Year 2 Staff'!J156,'9.3 Infra Base Year 3 Staff'!J156,'9.4 Infra Base Year 4 Staff'!J156,'9.5 Infra Base Year 5 Staff'!J156,'9.6 Infra Base Year 6 Staff'!J156)/6</f>
        <v>0</v>
      </c>
      <c r="K156" s="280">
        <f>SUM('9.1 Infra Base Year 1 Staff'!K156,'9.2 Infra Base Year 2 Staff'!K156,'9.3 Infra Base Year 3 Staff'!K156,'9.4 Infra Base Year 4 Staff'!K156,'9.5 Infra Base Year 5 Staff'!K156,'9.6 Infra Base Year 6 Staff'!K156)/6</f>
        <v>0</v>
      </c>
      <c r="L156" s="280">
        <f>SUM('9.1 Infra Base Year 1 Staff'!L156,'9.2 Infra Base Year 2 Staff'!L156,'9.3 Infra Base Year 3 Staff'!L156,'9.4 Infra Base Year 4 Staff'!L156,'9.5 Infra Base Year 5 Staff'!L156,'9.6 Infra Base Year 6 Staff'!L156)/6</f>
        <v>0</v>
      </c>
      <c r="M156" s="280">
        <f>SUM('9.1 Infra Base Year 1 Staff'!M156,'9.2 Infra Base Year 2 Staff'!M156,'9.3 Infra Base Year 3 Staff'!M156,'9.4 Infra Base Year 4 Staff'!M156,'9.5 Infra Base Year 5 Staff'!M156,'9.6 Infra Base Year 6 Staff'!M156)/6</f>
        <v>0</v>
      </c>
      <c r="N156" s="280">
        <f>SUM('9.1 Infra Base Year 1 Staff'!N156,'9.2 Infra Base Year 2 Staff'!N156,'9.3 Infra Base Year 3 Staff'!N156,'9.4 Infra Base Year 4 Staff'!N156,'9.5 Infra Base Year 5 Staff'!N156,'9.6 Infra Base Year 6 Staff'!N156)/6</f>
        <v>0</v>
      </c>
      <c r="O156" s="280">
        <f>SUM('9.1 Infra Base Year 1 Staff'!O156,'9.2 Infra Base Year 2 Staff'!O156,'9.3 Infra Base Year 3 Staff'!O156,'9.4 Infra Base Year 4 Staff'!O156,'9.5 Infra Base Year 5 Staff'!O156,'9.6 Infra Base Year 6 Staff'!O156)/6</f>
        <v>0</v>
      </c>
      <c r="P156" s="280">
        <f>SUM('9.1 Infra Base Year 1 Staff'!P156,'9.2 Infra Base Year 2 Staff'!P156,'9.3 Infra Base Year 3 Staff'!P156,'9.4 Infra Base Year 4 Staff'!P156,'9.5 Infra Base Year 5 Staff'!P156,'9.6 Infra Base Year 6 Staff'!P156)/6</f>
        <v>0</v>
      </c>
      <c r="Q156" s="280">
        <f>SUM('9.1 Infra Base Year 1 Staff'!Q156,'9.2 Infra Base Year 2 Staff'!Q156,'9.3 Infra Base Year 3 Staff'!Q156,'9.4 Infra Base Year 4 Staff'!Q156,'9.5 Infra Base Year 5 Staff'!Q156,'9.6 Infra Base Year 6 Staff'!Q156)/6</f>
        <v>0</v>
      </c>
      <c r="R156" s="280">
        <f>SUM(F156:Q156)</f>
        <v>0</v>
      </c>
      <c r="S156" s="319">
        <f>D156*R156</f>
        <v>0</v>
      </c>
      <c r="W156" s="147">
        <f>X156/$U$7</f>
        <v>0</v>
      </c>
      <c r="X156" s="147">
        <f>R156/12</f>
        <v>0</v>
      </c>
      <c r="Z156" s="147">
        <f t="shared" si="87"/>
        <v>0</v>
      </c>
      <c r="AA156" s="147">
        <f t="shared" si="88"/>
        <v>0</v>
      </c>
      <c r="AB156" s="727" t="e">
        <f t="shared" si="89"/>
        <v>#DIV/0!</v>
      </c>
    </row>
    <row r="157" spans="1:28" ht="14.25" x14ac:dyDescent="0.3">
      <c r="A157" s="275"/>
      <c r="B157" s="276"/>
      <c r="C157" s="146"/>
      <c r="D157" s="169"/>
      <c r="E157" s="522"/>
      <c r="F157" s="280">
        <f>SUM('9.1 Infra Base Year 1 Staff'!F157,'9.2 Infra Base Year 2 Staff'!F157,'9.3 Infra Base Year 3 Staff'!F157,'9.4 Infra Base Year 4 Staff'!F157,'9.5 Infra Base Year 5 Staff'!F157,'9.6 Infra Base Year 6 Staff'!F157)/6</f>
        <v>0</v>
      </c>
      <c r="G157" s="280">
        <f>SUM('9.1 Infra Base Year 1 Staff'!G157,'9.2 Infra Base Year 2 Staff'!G157,'9.3 Infra Base Year 3 Staff'!G157,'9.4 Infra Base Year 4 Staff'!G157,'9.5 Infra Base Year 5 Staff'!G157,'9.6 Infra Base Year 6 Staff'!G157)/6</f>
        <v>0</v>
      </c>
      <c r="H157" s="280">
        <f>SUM('9.1 Infra Base Year 1 Staff'!H157,'9.2 Infra Base Year 2 Staff'!H157,'9.3 Infra Base Year 3 Staff'!H157,'9.4 Infra Base Year 4 Staff'!H157,'9.5 Infra Base Year 5 Staff'!H157,'9.6 Infra Base Year 6 Staff'!H157)/6</f>
        <v>0</v>
      </c>
      <c r="I157" s="280">
        <f>SUM('9.1 Infra Base Year 1 Staff'!I157,'9.2 Infra Base Year 2 Staff'!I157,'9.3 Infra Base Year 3 Staff'!I157,'9.4 Infra Base Year 4 Staff'!I157,'9.5 Infra Base Year 5 Staff'!I157,'9.6 Infra Base Year 6 Staff'!I157)/6</f>
        <v>0</v>
      </c>
      <c r="J157" s="280">
        <f>SUM('9.1 Infra Base Year 1 Staff'!J157,'9.2 Infra Base Year 2 Staff'!J157,'9.3 Infra Base Year 3 Staff'!J157,'9.4 Infra Base Year 4 Staff'!J157,'9.5 Infra Base Year 5 Staff'!J157,'9.6 Infra Base Year 6 Staff'!J157)/6</f>
        <v>0</v>
      </c>
      <c r="K157" s="280">
        <f>SUM('9.1 Infra Base Year 1 Staff'!K157,'9.2 Infra Base Year 2 Staff'!K157,'9.3 Infra Base Year 3 Staff'!K157,'9.4 Infra Base Year 4 Staff'!K157,'9.5 Infra Base Year 5 Staff'!K157,'9.6 Infra Base Year 6 Staff'!K157)/6</f>
        <v>0</v>
      </c>
      <c r="L157" s="280">
        <f>SUM('9.1 Infra Base Year 1 Staff'!L157,'9.2 Infra Base Year 2 Staff'!L157,'9.3 Infra Base Year 3 Staff'!L157,'9.4 Infra Base Year 4 Staff'!L157,'9.5 Infra Base Year 5 Staff'!L157,'9.6 Infra Base Year 6 Staff'!L157)/6</f>
        <v>0</v>
      </c>
      <c r="M157" s="280">
        <f>SUM('9.1 Infra Base Year 1 Staff'!M157,'9.2 Infra Base Year 2 Staff'!M157,'9.3 Infra Base Year 3 Staff'!M157,'9.4 Infra Base Year 4 Staff'!M157,'9.5 Infra Base Year 5 Staff'!M157,'9.6 Infra Base Year 6 Staff'!M157)/6</f>
        <v>0</v>
      </c>
      <c r="N157" s="280">
        <f>SUM('9.1 Infra Base Year 1 Staff'!N157,'9.2 Infra Base Year 2 Staff'!N157,'9.3 Infra Base Year 3 Staff'!N157,'9.4 Infra Base Year 4 Staff'!N157,'9.5 Infra Base Year 5 Staff'!N157,'9.6 Infra Base Year 6 Staff'!N157)/6</f>
        <v>0</v>
      </c>
      <c r="O157" s="280">
        <f>SUM('9.1 Infra Base Year 1 Staff'!O157,'9.2 Infra Base Year 2 Staff'!O157,'9.3 Infra Base Year 3 Staff'!O157,'9.4 Infra Base Year 4 Staff'!O157,'9.5 Infra Base Year 5 Staff'!O157,'9.6 Infra Base Year 6 Staff'!O157)/6</f>
        <v>0</v>
      </c>
      <c r="P157" s="280">
        <f>SUM('9.1 Infra Base Year 1 Staff'!P157,'9.2 Infra Base Year 2 Staff'!P157,'9.3 Infra Base Year 3 Staff'!P157,'9.4 Infra Base Year 4 Staff'!P157,'9.5 Infra Base Year 5 Staff'!P157,'9.6 Infra Base Year 6 Staff'!P157)/6</f>
        <v>0</v>
      </c>
      <c r="Q157" s="280">
        <f>SUM('9.1 Infra Base Year 1 Staff'!Q157,'9.2 Infra Base Year 2 Staff'!Q157,'9.3 Infra Base Year 3 Staff'!Q157,'9.4 Infra Base Year 4 Staff'!Q157,'9.5 Infra Base Year 5 Staff'!Q157,'9.6 Infra Base Year 6 Staff'!Q157)/6</f>
        <v>0</v>
      </c>
      <c r="R157" s="280">
        <f>SUM(F157:Q157)</f>
        <v>0</v>
      </c>
      <c r="S157" s="319">
        <f>D157*R157</f>
        <v>0</v>
      </c>
      <c r="W157" s="147">
        <f>X157/$U$7</f>
        <v>0</v>
      </c>
      <c r="X157" s="147">
        <f>R157/12</f>
        <v>0</v>
      </c>
      <c r="Z157" s="147">
        <f t="shared" si="87"/>
        <v>0</v>
      </c>
      <c r="AA157" s="147">
        <f t="shared" si="88"/>
        <v>0</v>
      </c>
      <c r="AB157" s="727" t="e">
        <f t="shared" si="89"/>
        <v>#DIV/0!</v>
      </c>
    </row>
    <row r="158" spans="1:28" ht="14.25" x14ac:dyDescent="0.3">
      <c r="A158" s="275"/>
      <c r="B158" s="276"/>
      <c r="C158" s="146"/>
      <c r="D158" s="169"/>
      <c r="E158" s="522"/>
      <c r="F158" s="280">
        <f>SUM('9.1 Infra Base Year 1 Staff'!F158,'9.2 Infra Base Year 2 Staff'!F158,'9.3 Infra Base Year 3 Staff'!F158,'9.4 Infra Base Year 4 Staff'!F158,'9.5 Infra Base Year 5 Staff'!F158,'9.6 Infra Base Year 6 Staff'!F158)/6</f>
        <v>0</v>
      </c>
      <c r="G158" s="280">
        <f>SUM('9.1 Infra Base Year 1 Staff'!G158,'9.2 Infra Base Year 2 Staff'!G158,'9.3 Infra Base Year 3 Staff'!G158,'9.4 Infra Base Year 4 Staff'!G158,'9.5 Infra Base Year 5 Staff'!G158,'9.6 Infra Base Year 6 Staff'!G158)/6</f>
        <v>0</v>
      </c>
      <c r="H158" s="280">
        <f>SUM('9.1 Infra Base Year 1 Staff'!H158,'9.2 Infra Base Year 2 Staff'!H158,'9.3 Infra Base Year 3 Staff'!H158,'9.4 Infra Base Year 4 Staff'!H158,'9.5 Infra Base Year 5 Staff'!H158,'9.6 Infra Base Year 6 Staff'!H158)/6</f>
        <v>0</v>
      </c>
      <c r="I158" s="280">
        <f>SUM('9.1 Infra Base Year 1 Staff'!I158,'9.2 Infra Base Year 2 Staff'!I158,'9.3 Infra Base Year 3 Staff'!I158,'9.4 Infra Base Year 4 Staff'!I158,'9.5 Infra Base Year 5 Staff'!I158,'9.6 Infra Base Year 6 Staff'!I158)/6</f>
        <v>0</v>
      </c>
      <c r="J158" s="280">
        <f>SUM('9.1 Infra Base Year 1 Staff'!J158,'9.2 Infra Base Year 2 Staff'!J158,'9.3 Infra Base Year 3 Staff'!J158,'9.4 Infra Base Year 4 Staff'!J158,'9.5 Infra Base Year 5 Staff'!J158,'9.6 Infra Base Year 6 Staff'!J158)/6</f>
        <v>0</v>
      </c>
      <c r="K158" s="280">
        <f>SUM('9.1 Infra Base Year 1 Staff'!K158,'9.2 Infra Base Year 2 Staff'!K158,'9.3 Infra Base Year 3 Staff'!K158,'9.4 Infra Base Year 4 Staff'!K158,'9.5 Infra Base Year 5 Staff'!K158,'9.6 Infra Base Year 6 Staff'!K158)/6</f>
        <v>0</v>
      </c>
      <c r="L158" s="280">
        <f>SUM('9.1 Infra Base Year 1 Staff'!L158,'9.2 Infra Base Year 2 Staff'!L158,'9.3 Infra Base Year 3 Staff'!L158,'9.4 Infra Base Year 4 Staff'!L158,'9.5 Infra Base Year 5 Staff'!L158,'9.6 Infra Base Year 6 Staff'!L158)/6</f>
        <v>0</v>
      </c>
      <c r="M158" s="280">
        <f>SUM('9.1 Infra Base Year 1 Staff'!M158,'9.2 Infra Base Year 2 Staff'!M158,'9.3 Infra Base Year 3 Staff'!M158,'9.4 Infra Base Year 4 Staff'!M158,'9.5 Infra Base Year 5 Staff'!M158,'9.6 Infra Base Year 6 Staff'!M158)/6</f>
        <v>0</v>
      </c>
      <c r="N158" s="280">
        <f>SUM('9.1 Infra Base Year 1 Staff'!N158,'9.2 Infra Base Year 2 Staff'!N158,'9.3 Infra Base Year 3 Staff'!N158,'9.4 Infra Base Year 4 Staff'!N158,'9.5 Infra Base Year 5 Staff'!N158,'9.6 Infra Base Year 6 Staff'!N158)/6</f>
        <v>0</v>
      </c>
      <c r="O158" s="280">
        <f>SUM('9.1 Infra Base Year 1 Staff'!O158,'9.2 Infra Base Year 2 Staff'!O158,'9.3 Infra Base Year 3 Staff'!O158,'9.4 Infra Base Year 4 Staff'!O158,'9.5 Infra Base Year 5 Staff'!O158,'9.6 Infra Base Year 6 Staff'!O158)/6</f>
        <v>0</v>
      </c>
      <c r="P158" s="280">
        <f>SUM('9.1 Infra Base Year 1 Staff'!P158,'9.2 Infra Base Year 2 Staff'!P158,'9.3 Infra Base Year 3 Staff'!P158,'9.4 Infra Base Year 4 Staff'!P158,'9.5 Infra Base Year 5 Staff'!P158,'9.6 Infra Base Year 6 Staff'!P158)/6</f>
        <v>0</v>
      </c>
      <c r="Q158" s="280">
        <f>SUM('9.1 Infra Base Year 1 Staff'!Q158,'9.2 Infra Base Year 2 Staff'!Q158,'9.3 Infra Base Year 3 Staff'!Q158,'9.4 Infra Base Year 4 Staff'!Q158,'9.5 Infra Base Year 5 Staff'!Q158,'9.6 Infra Base Year 6 Staff'!Q158)/6</f>
        <v>0</v>
      </c>
      <c r="R158" s="280">
        <f>SUM(F158:Q158)</f>
        <v>0</v>
      </c>
      <c r="S158" s="319">
        <f>D158*R158</f>
        <v>0</v>
      </c>
      <c r="W158" s="147">
        <f>X158/$U$7</f>
        <v>0</v>
      </c>
      <c r="X158" s="147">
        <f>R158/12</f>
        <v>0</v>
      </c>
      <c r="Z158" s="147">
        <f t="shared" si="87"/>
        <v>0</v>
      </c>
      <c r="AA158" s="147">
        <f t="shared" si="88"/>
        <v>0</v>
      </c>
      <c r="AB158" s="727" t="e">
        <f t="shared" si="89"/>
        <v>#DIV/0!</v>
      </c>
    </row>
    <row r="159" spans="1:28" s="125" customFormat="1" ht="15" thickBot="1" x14ac:dyDescent="0.35">
      <c r="A159" s="224"/>
      <c r="B159" s="225" t="s">
        <v>186</v>
      </c>
      <c r="C159" s="226"/>
      <c r="D159" s="228"/>
      <c r="E159" s="523"/>
      <c r="F159" s="229">
        <f>SUM(F154:F158)</f>
        <v>0</v>
      </c>
      <c r="G159" s="229">
        <f t="shared" ref="G159:R159" si="90">SUM(G154:G158)</f>
        <v>0</v>
      </c>
      <c r="H159" s="229">
        <f t="shared" si="90"/>
        <v>0</v>
      </c>
      <c r="I159" s="229">
        <f t="shared" si="90"/>
        <v>0</v>
      </c>
      <c r="J159" s="229">
        <f t="shared" si="90"/>
        <v>0</v>
      </c>
      <c r="K159" s="229">
        <f t="shared" si="90"/>
        <v>0</v>
      </c>
      <c r="L159" s="229">
        <f t="shared" si="90"/>
        <v>0</v>
      </c>
      <c r="M159" s="229">
        <f t="shared" si="90"/>
        <v>0</v>
      </c>
      <c r="N159" s="229">
        <f t="shared" si="90"/>
        <v>0</v>
      </c>
      <c r="O159" s="229">
        <f t="shared" si="90"/>
        <v>0</v>
      </c>
      <c r="P159" s="229">
        <f t="shared" si="90"/>
        <v>0</v>
      </c>
      <c r="Q159" s="229">
        <f t="shared" si="90"/>
        <v>0</v>
      </c>
      <c r="R159" s="229">
        <f t="shared" si="90"/>
        <v>0</v>
      </c>
      <c r="S159" s="320">
        <f>SUM(S154:S158)</f>
        <v>0</v>
      </c>
      <c r="W159" s="231">
        <f>SUM(W154:W158)</f>
        <v>0</v>
      </c>
      <c r="X159" s="229">
        <f>SUM(X154:X158)</f>
        <v>0</v>
      </c>
      <c r="Z159" s="227">
        <f>SUM(Z154:Z158)</f>
        <v>0</v>
      </c>
      <c r="AA159" s="227">
        <f>SUM(AA154:AA158)</f>
        <v>0</v>
      </c>
      <c r="AB159" s="728" t="e">
        <f>Z159/(Z159+AA159)</f>
        <v>#DIV/0!</v>
      </c>
    </row>
    <row r="160" spans="1:28" ht="13.5" customHeight="1" x14ac:dyDescent="0.3">
      <c r="A160" s="275"/>
      <c r="B160" s="276"/>
      <c r="C160" s="146"/>
      <c r="D160" s="169"/>
      <c r="E160" s="522"/>
      <c r="F160" s="280"/>
      <c r="G160" s="280"/>
      <c r="H160" s="280"/>
      <c r="I160" s="280"/>
      <c r="J160" s="280"/>
      <c r="K160" s="280"/>
      <c r="L160" s="280"/>
      <c r="M160" s="280"/>
      <c r="N160" s="280"/>
      <c r="O160" s="280"/>
      <c r="P160" s="280"/>
      <c r="Q160" s="280"/>
      <c r="R160" s="280"/>
      <c r="S160" s="319"/>
      <c r="W160" s="147"/>
      <c r="X160" s="147"/>
      <c r="Z160" s="147"/>
      <c r="AA160" s="147"/>
      <c r="AB160" s="727"/>
    </row>
    <row r="161" spans="1:28" s="125" customFormat="1" ht="14.25" x14ac:dyDescent="0.3">
      <c r="A161" s="275">
        <v>7.2</v>
      </c>
      <c r="B161" s="276" t="s">
        <v>187</v>
      </c>
      <c r="C161" s="146"/>
      <c r="D161" s="169"/>
      <c r="E161" s="522"/>
      <c r="F161" s="280">
        <f>SUM('9.1 Infra Base Year 1 Staff'!F161,'9.2 Infra Base Year 2 Staff'!F161,'9.3 Infra Base Year 3 Staff'!F161,'9.4 Infra Base Year 4 Staff'!F161,'9.5 Infra Base Year 5 Staff'!F161,'9.6 Infra Base Year 6 Staff'!F161)/6</f>
        <v>0</v>
      </c>
      <c r="G161" s="280">
        <f>SUM('9.1 Infra Base Year 1 Staff'!G161,'9.2 Infra Base Year 2 Staff'!G161,'9.3 Infra Base Year 3 Staff'!G161,'9.4 Infra Base Year 4 Staff'!G161,'9.5 Infra Base Year 5 Staff'!G161,'9.6 Infra Base Year 6 Staff'!G161)/6</f>
        <v>0</v>
      </c>
      <c r="H161" s="280">
        <f>SUM('9.1 Infra Base Year 1 Staff'!H161,'9.2 Infra Base Year 2 Staff'!H161,'9.3 Infra Base Year 3 Staff'!H161,'9.4 Infra Base Year 4 Staff'!H161,'9.5 Infra Base Year 5 Staff'!H161,'9.6 Infra Base Year 6 Staff'!H161)/6</f>
        <v>0</v>
      </c>
      <c r="I161" s="280">
        <f>SUM('9.1 Infra Base Year 1 Staff'!I161,'9.2 Infra Base Year 2 Staff'!I161,'9.3 Infra Base Year 3 Staff'!I161,'9.4 Infra Base Year 4 Staff'!I161,'9.5 Infra Base Year 5 Staff'!I161,'9.6 Infra Base Year 6 Staff'!I161)/6</f>
        <v>0</v>
      </c>
      <c r="J161" s="280">
        <f>SUM('9.1 Infra Base Year 1 Staff'!J161,'9.2 Infra Base Year 2 Staff'!J161,'9.3 Infra Base Year 3 Staff'!J161,'9.4 Infra Base Year 4 Staff'!J161,'9.5 Infra Base Year 5 Staff'!J161,'9.6 Infra Base Year 6 Staff'!J161)/6</f>
        <v>0</v>
      </c>
      <c r="K161" s="280">
        <f>SUM('9.1 Infra Base Year 1 Staff'!K161,'9.2 Infra Base Year 2 Staff'!K161,'9.3 Infra Base Year 3 Staff'!K161,'9.4 Infra Base Year 4 Staff'!K161,'9.5 Infra Base Year 5 Staff'!K161,'9.6 Infra Base Year 6 Staff'!K161)/6</f>
        <v>0</v>
      </c>
      <c r="L161" s="280">
        <f>SUM('9.1 Infra Base Year 1 Staff'!L161,'9.2 Infra Base Year 2 Staff'!L161,'9.3 Infra Base Year 3 Staff'!L161,'9.4 Infra Base Year 4 Staff'!L161,'9.5 Infra Base Year 5 Staff'!L161,'9.6 Infra Base Year 6 Staff'!L161)/6</f>
        <v>0</v>
      </c>
      <c r="M161" s="280">
        <f>SUM('9.1 Infra Base Year 1 Staff'!M161,'9.2 Infra Base Year 2 Staff'!M161,'9.3 Infra Base Year 3 Staff'!M161,'9.4 Infra Base Year 4 Staff'!M161,'9.5 Infra Base Year 5 Staff'!M161,'9.6 Infra Base Year 6 Staff'!M161)/6</f>
        <v>0</v>
      </c>
      <c r="N161" s="280">
        <f>SUM('9.1 Infra Base Year 1 Staff'!N161,'9.2 Infra Base Year 2 Staff'!N161,'9.3 Infra Base Year 3 Staff'!N161,'9.4 Infra Base Year 4 Staff'!N161,'9.5 Infra Base Year 5 Staff'!N161,'9.6 Infra Base Year 6 Staff'!N161)/6</f>
        <v>0</v>
      </c>
      <c r="O161" s="280">
        <f>SUM('9.1 Infra Base Year 1 Staff'!O161,'9.2 Infra Base Year 2 Staff'!O161,'9.3 Infra Base Year 3 Staff'!O161,'9.4 Infra Base Year 4 Staff'!O161,'9.5 Infra Base Year 5 Staff'!O161,'9.6 Infra Base Year 6 Staff'!O161)/6</f>
        <v>0</v>
      </c>
      <c r="P161" s="280">
        <f>SUM('9.1 Infra Base Year 1 Staff'!P161,'9.2 Infra Base Year 2 Staff'!P161,'9.3 Infra Base Year 3 Staff'!P161,'9.4 Infra Base Year 4 Staff'!P161,'9.5 Infra Base Year 5 Staff'!P161,'9.6 Infra Base Year 6 Staff'!P161)/6</f>
        <v>0</v>
      </c>
      <c r="Q161" s="280">
        <f>SUM('9.1 Infra Base Year 1 Staff'!Q161,'9.2 Infra Base Year 2 Staff'!Q161,'9.3 Infra Base Year 3 Staff'!Q161,'9.4 Infra Base Year 4 Staff'!Q161,'9.5 Infra Base Year 5 Staff'!Q161,'9.6 Infra Base Year 6 Staff'!Q161)/6</f>
        <v>0</v>
      </c>
      <c r="R161" s="280">
        <f>SUM(F161:Q161)</f>
        <v>0</v>
      </c>
      <c r="S161" s="319">
        <f>D161*R161</f>
        <v>0</v>
      </c>
      <c r="W161" s="147">
        <f>X161/$U$7</f>
        <v>0</v>
      </c>
      <c r="X161" s="147">
        <f>R161/12</f>
        <v>0</v>
      </c>
      <c r="Z161" s="147">
        <f>IF($E161="Y",$R161,0)</f>
        <v>0</v>
      </c>
      <c r="AA161" s="147">
        <f>IF($E161="N",$R161,0)</f>
        <v>0</v>
      </c>
      <c r="AB161" s="727" t="e">
        <f>Z161/(Z161+AA161)</f>
        <v>#DIV/0!</v>
      </c>
    </row>
    <row r="162" spans="1:28" ht="14.25" x14ac:dyDescent="0.3">
      <c r="A162" s="275"/>
      <c r="B162" s="276"/>
      <c r="C162" s="146"/>
      <c r="D162" s="169"/>
      <c r="E162" s="522"/>
      <c r="F162" s="280">
        <f>SUM('9.1 Infra Base Year 1 Staff'!F162,'9.2 Infra Base Year 2 Staff'!F162,'9.3 Infra Base Year 3 Staff'!F162,'9.4 Infra Base Year 4 Staff'!F162,'9.5 Infra Base Year 5 Staff'!F162,'9.6 Infra Base Year 6 Staff'!F162)/6</f>
        <v>0</v>
      </c>
      <c r="G162" s="280">
        <f>SUM('9.1 Infra Base Year 1 Staff'!G162,'9.2 Infra Base Year 2 Staff'!G162,'9.3 Infra Base Year 3 Staff'!G162,'9.4 Infra Base Year 4 Staff'!G162,'9.5 Infra Base Year 5 Staff'!G162,'9.6 Infra Base Year 6 Staff'!G162)/6</f>
        <v>0</v>
      </c>
      <c r="H162" s="280">
        <f>SUM('9.1 Infra Base Year 1 Staff'!H162,'9.2 Infra Base Year 2 Staff'!H162,'9.3 Infra Base Year 3 Staff'!H162,'9.4 Infra Base Year 4 Staff'!H162,'9.5 Infra Base Year 5 Staff'!H162,'9.6 Infra Base Year 6 Staff'!H162)/6</f>
        <v>0</v>
      </c>
      <c r="I162" s="280">
        <f>SUM('9.1 Infra Base Year 1 Staff'!I162,'9.2 Infra Base Year 2 Staff'!I162,'9.3 Infra Base Year 3 Staff'!I162,'9.4 Infra Base Year 4 Staff'!I162,'9.5 Infra Base Year 5 Staff'!I162,'9.6 Infra Base Year 6 Staff'!I162)/6</f>
        <v>0</v>
      </c>
      <c r="J162" s="280">
        <f>SUM('9.1 Infra Base Year 1 Staff'!J162,'9.2 Infra Base Year 2 Staff'!J162,'9.3 Infra Base Year 3 Staff'!J162,'9.4 Infra Base Year 4 Staff'!J162,'9.5 Infra Base Year 5 Staff'!J162,'9.6 Infra Base Year 6 Staff'!J162)/6</f>
        <v>0</v>
      </c>
      <c r="K162" s="280">
        <f>SUM('9.1 Infra Base Year 1 Staff'!K162,'9.2 Infra Base Year 2 Staff'!K162,'9.3 Infra Base Year 3 Staff'!K162,'9.4 Infra Base Year 4 Staff'!K162,'9.5 Infra Base Year 5 Staff'!K162,'9.6 Infra Base Year 6 Staff'!K162)/6</f>
        <v>0</v>
      </c>
      <c r="L162" s="280">
        <f>SUM('9.1 Infra Base Year 1 Staff'!L162,'9.2 Infra Base Year 2 Staff'!L162,'9.3 Infra Base Year 3 Staff'!L162,'9.4 Infra Base Year 4 Staff'!L162,'9.5 Infra Base Year 5 Staff'!L162,'9.6 Infra Base Year 6 Staff'!L162)/6</f>
        <v>0</v>
      </c>
      <c r="M162" s="280">
        <f>SUM('9.1 Infra Base Year 1 Staff'!M162,'9.2 Infra Base Year 2 Staff'!M162,'9.3 Infra Base Year 3 Staff'!M162,'9.4 Infra Base Year 4 Staff'!M162,'9.5 Infra Base Year 5 Staff'!M162,'9.6 Infra Base Year 6 Staff'!M162)/6</f>
        <v>0</v>
      </c>
      <c r="N162" s="280">
        <f>SUM('9.1 Infra Base Year 1 Staff'!N162,'9.2 Infra Base Year 2 Staff'!N162,'9.3 Infra Base Year 3 Staff'!N162,'9.4 Infra Base Year 4 Staff'!N162,'9.5 Infra Base Year 5 Staff'!N162,'9.6 Infra Base Year 6 Staff'!N162)/6</f>
        <v>0</v>
      </c>
      <c r="O162" s="280">
        <f>SUM('9.1 Infra Base Year 1 Staff'!O162,'9.2 Infra Base Year 2 Staff'!O162,'9.3 Infra Base Year 3 Staff'!O162,'9.4 Infra Base Year 4 Staff'!O162,'9.5 Infra Base Year 5 Staff'!O162,'9.6 Infra Base Year 6 Staff'!O162)/6</f>
        <v>0</v>
      </c>
      <c r="P162" s="280">
        <f>SUM('9.1 Infra Base Year 1 Staff'!P162,'9.2 Infra Base Year 2 Staff'!P162,'9.3 Infra Base Year 3 Staff'!P162,'9.4 Infra Base Year 4 Staff'!P162,'9.5 Infra Base Year 5 Staff'!P162,'9.6 Infra Base Year 6 Staff'!P162)/6</f>
        <v>0</v>
      </c>
      <c r="Q162" s="280">
        <f>SUM('9.1 Infra Base Year 1 Staff'!Q162,'9.2 Infra Base Year 2 Staff'!Q162,'9.3 Infra Base Year 3 Staff'!Q162,'9.4 Infra Base Year 4 Staff'!Q162,'9.5 Infra Base Year 5 Staff'!Q162,'9.6 Infra Base Year 6 Staff'!Q162)/6</f>
        <v>0</v>
      </c>
      <c r="R162" s="280">
        <f>SUM(F162:Q162)</f>
        <v>0</v>
      </c>
      <c r="S162" s="319">
        <f>D162*R162</f>
        <v>0</v>
      </c>
      <c r="W162" s="147">
        <f>X162/$U$7</f>
        <v>0</v>
      </c>
      <c r="X162" s="147">
        <f>R162/12</f>
        <v>0</v>
      </c>
      <c r="Z162" s="147">
        <f t="shared" ref="Z162:Z165" si="91">IF($E162="Y",$R162,0)</f>
        <v>0</v>
      </c>
      <c r="AA162" s="147">
        <f t="shared" ref="AA162:AA165" si="92">IF($E162="N",$R162,0)</f>
        <v>0</v>
      </c>
      <c r="AB162" s="727" t="e">
        <f t="shared" ref="AB162:AB165" si="93">Z162/(Z162+AA162)</f>
        <v>#DIV/0!</v>
      </c>
    </row>
    <row r="163" spans="1:28" ht="14.25" x14ac:dyDescent="0.3">
      <c r="A163" s="275"/>
      <c r="B163" s="276"/>
      <c r="C163" s="146"/>
      <c r="D163" s="169"/>
      <c r="E163" s="522"/>
      <c r="F163" s="280">
        <f>SUM('9.1 Infra Base Year 1 Staff'!F163,'9.2 Infra Base Year 2 Staff'!F163,'9.3 Infra Base Year 3 Staff'!F163,'9.4 Infra Base Year 4 Staff'!F163,'9.5 Infra Base Year 5 Staff'!F163,'9.6 Infra Base Year 6 Staff'!F163)/6</f>
        <v>0</v>
      </c>
      <c r="G163" s="280">
        <f>SUM('9.1 Infra Base Year 1 Staff'!G163,'9.2 Infra Base Year 2 Staff'!G163,'9.3 Infra Base Year 3 Staff'!G163,'9.4 Infra Base Year 4 Staff'!G163,'9.5 Infra Base Year 5 Staff'!G163,'9.6 Infra Base Year 6 Staff'!G163)/6</f>
        <v>0</v>
      </c>
      <c r="H163" s="280">
        <f>SUM('9.1 Infra Base Year 1 Staff'!H163,'9.2 Infra Base Year 2 Staff'!H163,'9.3 Infra Base Year 3 Staff'!H163,'9.4 Infra Base Year 4 Staff'!H163,'9.5 Infra Base Year 5 Staff'!H163,'9.6 Infra Base Year 6 Staff'!H163)/6</f>
        <v>0</v>
      </c>
      <c r="I163" s="280">
        <f>SUM('9.1 Infra Base Year 1 Staff'!I163,'9.2 Infra Base Year 2 Staff'!I163,'9.3 Infra Base Year 3 Staff'!I163,'9.4 Infra Base Year 4 Staff'!I163,'9.5 Infra Base Year 5 Staff'!I163,'9.6 Infra Base Year 6 Staff'!I163)/6</f>
        <v>0</v>
      </c>
      <c r="J163" s="280">
        <f>SUM('9.1 Infra Base Year 1 Staff'!J163,'9.2 Infra Base Year 2 Staff'!J163,'9.3 Infra Base Year 3 Staff'!J163,'9.4 Infra Base Year 4 Staff'!J163,'9.5 Infra Base Year 5 Staff'!J163,'9.6 Infra Base Year 6 Staff'!J163)/6</f>
        <v>0</v>
      </c>
      <c r="K163" s="280">
        <f>SUM('9.1 Infra Base Year 1 Staff'!K163,'9.2 Infra Base Year 2 Staff'!K163,'9.3 Infra Base Year 3 Staff'!K163,'9.4 Infra Base Year 4 Staff'!K163,'9.5 Infra Base Year 5 Staff'!K163,'9.6 Infra Base Year 6 Staff'!K163)/6</f>
        <v>0</v>
      </c>
      <c r="L163" s="280">
        <f>SUM('9.1 Infra Base Year 1 Staff'!L163,'9.2 Infra Base Year 2 Staff'!L163,'9.3 Infra Base Year 3 Staff'!L163,'9.4 Infra Base Year 4 Staff'!L163,'9.5 Infra Base Year 5 Staff'!L163,'9.6 Infra Base Year 6 Staff'!L163)/6</f>
        <v>0</v>
      </c>
      <c r="M163" s="280">
        <f>SUM('9.1 Infra Base Year 1 Staff'!M163,'9.2 Infra Base Year 2 Staff'!M163,'9.3 Infra Base Year 3 Staff'!M163,'9.4 Infra Base Year 4 Staff'!M163,'9.5 Infra Base Year 5 Staff'!M163,'9.6 Infra Base Year 6 Staff'!M163)/6</f>
        <v>0</v>
      </c>
      <c r="N163" s="280">
        <f>SUM('9.1 Infra Base Year 1 Staff'!N163,'9.2 Infra Base Year 2 Staff'!N163,'9.3 Infra Base Year 3 Staff'!N163,'9.4 Infra Base Year 4 Staff'!N163,'9.5 Infra Base Year 5 Staff'!N163,'9.6 Infra Base Year 6 Staff'!N163)/6</f>
        <v>0</v>
      </c>
      <c r="O163" s="280">
        <f>SUM('9.1 Infra Base Year 1 Staff'!O163,'9.2 Infra Base Year 2 Staff'!O163,'9.3 Infra Base Year 3 Staff'!O163,'9.4 Infra Base Year 4 Staff'!O163,'9.5 Infra Base Year 5 Staff'!O163,'9.6 Infra Base Year 6 Staff'!O163)/6</f>
        <v>0</v>
      </c>
      <c r="P163" s="280">
        <f>SUM('9.1 Infra Base Year 1 Staff'!P163,'9.2 Infra Base Year 2 Staff'!P163,'9.3 Infra Base Year 3 Staff'!P163,'9.4 Infra Base Year 4 Staff'!P163,'9.5 Infra Base Year 5 Staff'!P163,'9.6 Infra Base Year 6 Staff'!P163)/6</f>
        <v>0</v>
      </c>
      <c r="Q163" s="280">
        <f>SUM('9.1 Infra Base Year 1 Staff'!Q163,'9.2 Infra Base Year 2 Staff'!Q163,'9.3 Infra Base Year 3 Staff'!Q163,'9.4 Infra Base Year 4 Staff'!Q163,'9.5 Infra Base Year 5 Staff'!Q163,'9.6 Infra Base Year 6 Staff'!Q163)/6</f>
        <v>0</v>
      </c>
      <c r="R163" s="280">
        <f>SUM(F163:Q163)</f>
        <v>0</v>
      </c>
      <c r="S163" s="319">
        <f>D163*R163</f>
        <v>0</v>
      </c>
      <c r="W163" s="147">
        <f>X163/$U$7</f>
        <v>0</v>
      </c>
      <c r="X163" s="147">
        <f>R163/12</f>
        <v>0</v>
      </c>
      <c r="Z163" s="147">
        <f t="shared" si="91"/>
        <v>0</v>
      </c>
      <c r="AA163" s="147">
        <f t="shared" si="92"/>
        <v>0</v>
      </c>
      <c r="AB163" s="727" t="e">
        <f t="shared" si="93"/>
        <v>#DIV/0!</v>
      </c>
    </row>
    <row r="164" spans="1:28" ht="14.25" x14ac:dyDescent="0.3">
      <c r="A164" s="275"/>
      <c r="B164" s="276"/>
      <c r="C164" s="146"/>
      <c r="D164" s="169"/>
      <c r="E164" s="522"/>
      <c r="F164" s="280">
        <f>SUM('9.1 Infra Base Year 1 Staff'!F164,'9.2 Infra Base Year 2 Staff'!F164,'9.3 Infra Base Year 3 Staff'!F164,'9.4 Infra Base Year 4 Staff'!F164,'9.5 Infra Base Year 5 Staff'!F164,'9.6 Infra Base Year 6 Staff'!F164)/6</f>
        <v>0</v>
      </c>
      <c r="G164" s="280">
        <f>SUM('9.1 Infra Base Year 1 Staff'!G164,'9.2 Infra Base Year 2 Staff'!G164,'9.3 Infra Base Year 3 Staff'!G164,'9.4 Infra Base Year 4 Staff'!G164,'9.5 Infra Base Year 5 Staff'!G164,'9.6 Infra Base Year 6 Staff'!G164)/6</f>
        <v>0</v>
      </c>
      <c r="H164" s="280">
        <f>SUM('9.1 Infra Base Year 1 Staff'!H164,'9.2 Infra Base Year 2 Staff'!H164,'9.3 Infra Base Year 3 Staff'!H164,'9.4 Infra Base Year 4 Staff'!H164,'9.5 Infra Base Year 5 Staff'!H164,'9.6 Infra Base Year 6 Staff'!H164)/6</f>
        <v>0</v>
      </c>
      <c r="I164" s="280">
        <f>SUM('9.1 Infra Base Year 1 Staff'!I164,'9.2 Infra Base Year 2 Staff'!I164,'9.3 Infra Base Year 3 Staff'!I164,'9.4 Infra Base Year 4 Staff'!I164,'9.5 Infra Base Year 5 Staff'!I164,'9.6 Infra Base Year 6 Staff'!I164)/6</f>
        <v>0</v>
      </c>
      <c r="J164" s="280">
        <f>SUM('9.1 Infra Base Year 1 Staff'!J164,'9.2 Infra Base Year 2 Staff'!J164,'9.3 Infra Base Year 3 Staff'!J164,'9.4 Infra Base Year 4 Staff'!J164,'9.5 Infra Base Year 5 Staff'!J164,'9.6 Infra Base Year 6 Staff'!J164)/6</f>
        <v>0</v>
      </c>
      <c r="K164" s="280">
        <f>SUM('9.1 Infra Base Year 1 Staff'!K164,'9.2 Infra Base Year 2 Staff'!K164,'9.3 Infra Base Year 3 Staff'!K164,'9.4 Infra Base Year 4 Staff'!K164,'9.5 Infra Base Year 5 Staff'!K164,'9.6 Infra Base Year 6 Staff'!K164)/6</f>
        <v>0</v>
      </c>
      <c r="L164" s="280">
        <f>SUM('9.1 Infra Base Year 1 Staff'!L164,'9.2 Infra Base Year 2 Staff'!L164,'9.3 Infra Base Year 3 Staff'!L164,'9.4 Infra Base Year 4 Staff'!L164,'9.5 Infra Base Year 5 Staff'!L164,'9.6 Infra Base Year 6 Staff'!L164)/6</f>
        <v>0</v>
      </c>
      <c r="M164" s="280">
        <f>SUM('9.1 Infra Base Year 1 Staff'!M164,'9.2 Infra Base Year 2 Staff'!M164,'9.3 Infra Base Year 3 Staff'!M164,'9.4 Infra Base Year 4 Staff'!M164,'9.5 Infra Base Year 5 Staff'!M164,'9.6 Infra Base Year 6 Staff'!M164)/6</f>
        <v>0</v>
      </c>
      <c r="N164" s="280">
        <f>SUM('9.1 Infra Base Year 1 Staff'!N164,'9.2 Infra Base Year 2 Staff'!N164,'9.3 Infra Base Year 3 Staff'!N164,'9.4 Infra Base Year 4 Staff'!N164,'9.5 Infra Base Year 5 Staff'!N164,'9.6 Infra Base Year 6 Staff'!N164)/6</f>
        <v>0</v>
      </c>
      <c r="O164" s="280">
        <f>SUM('9.1 Infra Base Year 1 Staff'!O164,'9.2 Infra Base Year 2 Staff'!O164,'9.3 Infra Base Year 3 Staff'!O164,'9.4 Infra Base Year 4 Staff'!O164,'9.5 Infra Base Year 5 Staff'!O164,'9.6 Infra Base Year 6 Staff'!O164)/6</f>
        <v>0</v>
      </c>
      <c r="P164" s="280">
        <f>SUM('9.1 Infra Base Year 1 Staff'!P164,'9.2 Infra Base Year 2 Staff'!P164,'9.3 Infra Base Year 3 Staff'!P164,'9.4 Infra Base Year 4 Staff'!P164,'9.5 Infra Base Year 5 Staff'!P164,'9.6 Infra Base Year 6 Staff'!P164)/6</f>
        <v>0</v>
      </c>
      <c r="Q164" s="280">
        <f>SUM('9.1 Infra Base Year 1 Staff'!Q164,'9.2 Infra Base Year 2 Staff'!Q164,'9.3 Infra Base Year 3 Staff'!Q164,'9.4 Infra Base Year 4 Staff'!Q164,'9.5 Infra Base Year 5 Staff'!Q164,'9.6 Infra Base Year 6 Staff'!Q164)/6</f>
        <v>0</v>
      </c>
      <c r="R164" s="280">
        <f>SUM(F164:Q164)</f>
        <v>0</v>
      </c>
      <c r="S164" s="319">
        <f>D164*R164</f>
        <v>0</v>
      </c>
      <c r="W164" s="147">
        <f>X164/$U$7</f>
        <v>0</v>
      </c>
      <c r="X164" s="147">
        <f>R164/12</f>
        <v>0</v>
      </c>
      <c r="Z164" s="147">
        <f t="shared" si="91"/>
        <v>0</v>
      </c>
      <c r="AA164" s="147">
        <f t="shared" si="92"/>
        <v>0</v>
      </c>
      <c r="AB164" s="727" t="e">
        <f t="shared" si="93"/>
        <v>#DIV/0!</v>
      </c>
    </row>
    <row r="165" spans="1:28" ht="14.25" x14ac:dyDescent="0.3">
      <c r="A165" s="275"/>
      <c r="B165" s="276"/>
      <c r="C165" s="146"/>
      <c r="D165" s="169"/>
      <c r="E165" s="522"/>
      <c r="F165" s="280">
        <f>SUM('9.1 Infra Base Year 1 Staff'!F165,'9.2 Infra Base Year 2 Staff'!F165,'9.3 Infra Base Year 3 Staff'!F165,'9.4 Infra Base Year 4 Staff'!F165,'9.5 Infra Base Year 5 Staff'!F165,'9.6 Infra Base Year 6 Staff'!F165)/6</f>
        <v>0</v>
      </c>
      <c r="G165" s="280">
        <f>SUM('9.1 Infra Base Year 1 Staff'!G165,'9.2 Infra Base Year 2 Staff'!G165,'9.3 Infra Base Year 3 Staff'!G165,'9.4 Infra Base Year 4 Staff'!G165,'9.5 Infra Base Year 5 Staff'!G165,'9.6 Infra Base Year 6 Staff'!G165)/6</f>
        <v>0</v>
      </c>
      <c r="H165" s="280">
        <f>SUM('9.1 Infra Base Year 1 Staff'!H165,'9.2 Infra Base Year 2 Staff'!H165,'9.3 Infra Base Year 3 Staff'!H165,'9.4 Infra Base Year 4 Staff'!H165,'9.5 Infra Base Year 5 Staff'!H165,'9.6 Infra Base Year 6 Staff'!H165)/6</f>
        <v>0</v>
      </c>
      <c r="I165" s="280">
        <f>SUM('9.1 Infra Base Year 1 Staff'!I165,'9.2 Infra Base Year 2 Staff'!I165,'9.3 Infra Base Year 3 Staff'!I165,'9.4 Infra Base Year 4 Staff'!I165,'9.5 Infra Base Year 5 Staff'!I165,'9.6 Infra Base Year 6 Staff'!I165)/6</f>
        <v>0</v>
      </c>
      <c r="J165" s="280">
        <f>SUM('9.1 Infra Base Year 1 Staff'!J165,'9.2 Infra Base Year 2 Staff'!J165,'9.3 Infra Base Year 3 Staff'!J165,'9.4 Infra Base Year 4 Staff'!J165,'9.5 Infra Base Year 5 Staff'!J165,'9.6 Infra Base Year 6 Staff'!J165)/6</f>
        <v>0</v>
      </c>
      <c r="K165" s="280">
        <f>SUM('9.1 Infra Base Year 1 Staff'!K165,'9.2 Infra Base Year 2 Staff'!K165,'9.3 Infra Base Year 3 Staff'!K165,'9.4 Infra Base Year 4 Staff'!K165,'9.5 Infra Base Year 5 Staff'!K165,'9.6 Infra Base Year 6 Staff'!K165)/6</f>
        <v>0</v>
      </c>
      <c r="L165" s="280">
        <f>SUM('9.1 Infra Base Year 1 Staff'!L165,'9.2 Infra Base Year 2 Staff'!L165,'9.3 Infra Base Year 3 Staff'!L165,'9.4 Infra Base Year 4 Staff'!L165,'9.5 Infra Base Year 5 Staff'!L165,'9.6 Infra Base Year 6 Staff'!L165)/6</f>
        <v>0</v>
      </c>
      <c r="M165" s="280">
        <f>SUM('9.1 Infra Base Year 1 Staff'!M165,'9.2 Infra Base Year 2 Staff'!M165,'9.3 Infra Base Year 3 Staff'!M165,'9.4 Infra Base Year 4 Staff'!M165,'9.5 Infra Base Year 5 Staff'!M165,'9.6 Infra Base Year 6 Staff'!M165)/6</f>
        <v>0</v>
      </c>
      <c r="N165" s="280">
        <f>SUM('9.1 Infra Base Year 1 Staff'!N165,'9.2 Infra Base Year 2 Staff'!N165,'9.3 Infra Base Year 3 Staff'!N165,'9.4 Infra Base Year 4 Staff'!N165,'9.5 Infra Base Year 5 Staff'!N165,'9.6 Infra Base Year 6 Staff'!N165)/6</f>
        <v>0</v>
      </c>
      <c r="O165" s="280">
        <f>SUM('9.1 Infra Base Year 1 Staff'!O165,'9.2 Infra Base Year 2 Staff'!O165,'9.3 Infra Base Year 3 Staff'!O165,'9.4 Infra Base Year 4 Staff'!O165,'9.5 Infra Base Year 5 Staff'!O165,'9.6 Infra Base Year 6 Staff'!O165)/6</f>
        <v>0</v>
      </c>
      <c r="P165" s="280">
        <f>SUM('9.1 Infra Base Year 1 Staff'!P165,'9.2 Infra Base Year 2 Staff'!P165,'9.3 Infra Base Year 3 Staff'!P165,'9.4 Infra Base Year 4 Staff'!P165,'9.5 Infra Base Year 5 Staff'!P165,'9.6 Infra Base Year 6 Staff'!P165)/6</f>
        <v>0</v>
      </c>
      <c r="Q165" s="280">
        <f>SUM('9.1 Infra Base Year 1 Staff'!Q165,'9.2 Infra Base Year 2 Staff'!Q165,'9.3 Infra Base Year 3 Staff'!Q165,'9.4 Infra Base Year 4 Staff'!Q165,'9.5 Infra Base Year 5 Staff'!Q165,'9.6 Infra Base Year 6 Staff'!Q165)/6</f>
        <v>0</v>
      </c>
      <c r="R165" s="280">
        <f>SUM(F165:Q165)</f>
        <v>0</v>
      </c>
      <c r="S165" s="319">
        <f>D165*R165</f>
        <v>0</v>
      </c>
      <c r="W165" s="147">
        <f>X165/$U$7</f>
        <v>0</v>
      </c>
      <c r="X165" s="147">
        <f>R165/12</f>
        <v>0</v>
      </c>
      <c r="Z165" s="147">
        <f t="shared" si="91"/>
        <v>0</v>
      </c>
      <c r="AA165" s="147">
        <f t="shared" si="92"/>
        <v>0</v>
      </c>
      <c r="AB165" s="727" t="e">
        <f t="shared" si="93"/>
        <v>#DIV/0!</v>
      </c>
    </row>
    <row r="166" spans="1:28" s="125" customFormat="1" ht="15" thickBot="1" x14ac:dyDescent="0.35">
      <c r="A166" s="224"/>
      <c r="B166" s="225" t="s">
        <v>188</v>
      </c>
      <c r="C166" s="226"/>
      <c r="D166" s="228"/>
      <c r="E166" s="523"/>
      <c r="F166" s="229">
        <f>SUM(F161:F165)</f>
        <v>0</v>
      </c>
      <c r="G166" s="229">
        <f t="shared" ref="G166:R166" si="94">SUM(G161:G165)</f>
        <v>0</v>
      </c>
      <c r="H166" s="229">
        <f t="shared" si="94"/>
        <v>0</v>
      </c>
      <c r="I166" s="229">
        <f t="shared" si="94"/>
        <v>0</v>
      </c>
      <c r="J166" s="229">
        <f t="shared" si="94"/>
        <v>0</v>
      </c>
      <c r="K166" s="229">
        <f t="shared" si="94"/>
        <v>0</v>
      </c>
      <c r="L166" s="229">
        <f t="shared" si="94"/>
        <v>0</v>
      </c>
      <c r="M166" s="229">
        <f t="shared" si="94"/>
        <v>0</v>
      </c>
      <c r="N166" s="229">
        <f t="shared" si="94"/>
        <v>0</v>
      </c>
      <c r="O166" s="229">
        <f t="shared" si="94"/>
        <v>0</v>
      </c>
      <c r="P166" s="229">
        <f t="shared" si="94"/>
        <v>0</v>
      </c>
      <c r="Q166" s="229">
        <f t="shared" si="94"/>
        <v>0</v>
      </c>
      <c r="R166" s="229">
        <f t="shared" si="94"/>
        <v>0</v>
      </c>
      <c r="S166" s="320">
        <f>SUM(S161:S165)</f>
        <v>0</v>
      </c>
      <c r="W166" s="231">
        <f>SUM(W161:W165)</f>
        <v>0</v>
      </c>
      <c r="X166" s="229">
        <f>SUM(X161:X165)</f>
        <v>0</v>
      </c>
      <c r="Z166" s="227">
        <f>SUM(Z161:Z165)</f>
        <v>0</v>
      </c>
      <c r="AA166" s="227">
        <f>SUM(AA161:AA165)</f>
        <v>0</v>
      </c>
      <c r="AB166" s="728" t="e">
        <f>Z166/(Z166+AA166)</f>
        <v>#DIV/0!</v>
      </c>
    </row>
    <row r="167" spans="1:28" s="125" customFormat="1" ht="14.25" x14ac:dyDescent="0.3">
      <c r="A167" s="247"/>
      <c r="B167" s="248"/>
      <c r="C167" s="437"/>
      <c r="D167" s="438"/>
      <c r="E167" s="565"/>
      <c r="F167" s="252"/>
      <c r="G167" s="252"/>
      <c r="H167" s="252"/>
      <c r="I167" s="252"/>
      <c r="J167" s="252"/>
      <c r="K167" s="252"/>
      <c r="L167" s="252"/>
      <c r="M167" s="252"/>
      <c r="N167" s="252"/>
      <c r="O167" s="252"/>
      <c r="P167" s="252"/>
      <c r="Q167" s="252"/>
      <c r="R167" s="252"/>
      <c r="S167" s="322"/>
      <c r="W167" s="250"/>
      <c r="X167" s="252"/>
      <c r="Z167" s="147"/>
      <c r="AA167" s="147"/>
      <c r="AB167" s="727"/>
    </row>
    <row r="168" spans="1:28" s="125" customFormat="1" ht="14.25" x14ac:dyDescent="0.3">
      <c r="A168" s="275">
        <v>7.3</v>
      </c>
      <c r="B168" s="276" t="s">
        <v>189</v>
      </c>
      <c r="C168" s="146"/>
      <c r="D168" s="169"/>
      <c r="E168" s="522"/>
      <c r="F168" s="280">
        <f>SUM('9.1 Infra Base Year 1 Staff'!F168,'9.2 Infra Base Year 2 Staff'!F168,'9.3 Infra Base Year 3 Staff'!F168,'9.4 Infra Base Year 4 Staff'!F168,'9.5 Infra Base Year 5 Staff'!F168,'9.6 Infra Base Year 6 Staff'!F168)/6</f>
        <v>0</v>
      </c>
      <c r="G168" s="280">
        <f>SUM('9.1 Infra Base Year 1 Staff'!G168,'9.2 Infra Base Year 2 Staff'!G168,'9.3 Infra Base Year 3 Staff'!G168,'9.4 Infra Base Year 4 Staff'!G168,'9.5 Infra Base Year 5 Staff'!G168,'9.6 Infra Base Year 6 Staff'!G168)/6</f>
        <v>0</v>
      </c>
      <c r="H168" s="280">
        <f>SUM('9.1 Infra Base Year 1 Staff'!H168,'9.2 Infra Base Year 2 Staff'!H168,'9.3 Infra Base Year 3 Staff'!H168,'9.4 Infra Base Year 4 Staff'!H168,'9.5 Infra Base Year 5 Staff'!H168,'9.6 Infra Base Year 6 Staff'!H168)/6</f>
        <v>0</v>
      </c>
      <c r="I168" s="280">
        <f>SUM('9.1 Infra Base Year 1 Staff'!I168,'9.2 Infra Base Year 2 Staff'!I168,'9.3 Infra Base Year 3 Staff'!I168,'9.4 Infra Base Year 4 Staff'!I168,'9.5 Infra Base Year 5 Staff'!I168,'9.6 Infra Base Year 6 Staff'!I168)/6</f>
        <v>0</v>
      </c>
      <c r="J168" s="280">
        <f>SUM('9.1 Infra Base Year 1 Staff'!J168,'9.2 Infra Base Year 2 Staff'!J168,'9.3 Infra Base Year 3 Staff'!J168,'9.4 Infra Base Year 4 Staff'!J168,'9.5 Infra Base Year 5 Staff'!J168,'9.6 Infra Base Year 6 Staff'!J168)/6</f>
        <v>0</v>
      </c>
      <c r="K168" s="280">
        <f>SUM('9.1 Infra Base Year 1 Staff'!K168,'9.2 Infra Base Year 2 Staff'!K168,'9.3 Infra Base Year 3 Staff'!K168,'9.4 Infra Base Year 4 Staff'!K168,'9.5 Infra Base Year 5 Staff'!K168,'9.6 Infra Base Year 6 Staff'!K168)/6</f>
        <v>0</v>
      </c>
      <c r="L168" s="280">
        <f>SUM('9.1 Infra Base Year 1 Staff'!L168,'9.2 Infra Base Year 2 Staff'!L168,'9.3 Infra Base Year 3 Staff'!L168,'9.4 Infra Base Year 4 Staff'!L168,'9.5 Infra Base Year 5 Staff'!L168,'9.6 Infra Base Year 6 Staff'!L168)/6</f>
        <v>0</v>
      </c>
      <c r="M168" s="280">
        <f>SUM('9.1 Infra Base Year 1 Staff'!M168,'9.2 Infra Base Year 2 Staff'!M168,'9.3 Infra Base Year 3 Staff'!M168,'9.4 Infra Base Year 4 Staff'!M168,'9.5 Infra Base Year 5 Staff'!M168,'9.6 Infra Base Year 6 Staff'!M168)/6</f>
        <v>0</v>
      </c>
      <c r="N168" s="280">
        <f>SUM('9.1 Infra Base Year 1 Staff'!N168,'9.2 Infra Base Year 2 Staff'!N168,'9.3 Infra Base Year 3 Staff'!N168,'9.4 Infra Base Year 4 Staff'!N168,'9.5 Infra Base Year 5 Staff'!N168,'9.6 Infra Base Year 6 Staff'!N168)/6</f>
        <v>0</v>
      </c>
      <c r="O168" s="280">
        <f>SUM('9.1 Infra Base Year 1 Staff'!O168,'9.2 Infra Base Year 2 Staff'!O168,'9.3 Infra Base Year 3 Staff'!O168,'9.4 Infra Base Year 4 Staff'!O168,'9.5 Infra Base Year 5 Staff'!O168,'9.6 Infra Base Year 6 Staff'!O168)/6</f>
        <v>0</v>
      </c>
      <c r="P168" s="280">
        <f>SUM('9.1 Infra Base Year 1 Staff'!P168,'9.2 Infra Base Year 2 Staff'!P168,'9.3 Infra Base Year 3 Staff'!P168,'9.4 Infra Base Year 4 Staff'!P168,'9.5 Infra Base Year 5 Staff'!P168,'9.6 Infra Base Year 6 Staff'!P168)/6</f>
        <v>0</v>
      </c>
      <c r="Q168" s="280">
        <f>SUM('9.1 Infra Base Year 1 Staff'!Q168,'9.2 Infra Base Year 2 Staff'!Q168,'9.3 Infra Base Year 3 Staff'!Q168,'9.4 Infra Base Year 4 Staff'!Q168,'9.5 Infra Base Year 5 Staff'!Q168,'9.6 Infra Base Year 6 Staff'!Q168)/6</f>
        <v>0</v>
      </c>
      <c r="R168" s="280">
        <f>SUM(F168:Q168)</f>
        <v>0</v>
      </c>
      <c r="S168" s="319">
        <f>D168*R168</f>
        <v>0</v>
      </c>
      <c r="W168" s="147">
        <f>X168/$U$7</f>
        <v>0</v>
      </c>
      <c r="X168" s="147">
        <f>R168/12</f>
        <v>0</v>
      </c>
      <c r="Z168" s="147">
        <f>IF($E168="Y",$R168,0)</f>
        <v>0</v>
      </c>
      <c r="AA168" s="147">
        <f>IF($E168="N",$R168,0)</f>
        <v>0</v>
      </c>
      <c r="AB168" s="727" t="e">
        <f>Z168/(Z168+AA168)</f>
        <v>#DIV/0!</v>
      </c>
    </row>
    <row r="169" spans="1:28" ht="14.25" x14ac:dyDescent="0.3">
      <c r="A169" s="275"/>
      <c r="B169" s="276"/>
      <c r="C169" s="146"/>
      <c r="D169" s="169"/>
      <c r="E169" s="522"/>
      <c r="F169" s="280">
        <f>SUM('9.1 Infra Base Year 1 Staff'!F169,'9.2 Infra Base Year 2 Staff'!F169,'9.3 Infra Base Year 3 Staff'!F169,'9.4 Infra Base Year 4 Staff'!F169,'9.5 Infra Base Year 5 Staff'!F169,'9.6 Infra Base Year 6 Staff'!F169)/6</f>
        <v>0</v>
      </c>
      <c r="G169" s="280">
        <f>SUM('9.1 Infra Base Year 1 Staff'!G169,'9.2 Infra Base Year 2 Staff'!G169,'9.3 Infra Base Year 3 Staff'!G169,'9.4 Infra Base Year 4 Staff'!G169,'9.5 Infra Base Year 5 Staff'!G169,'9.6 Infra Base Year 6 Staff'!G169)/6</f>
        <v>0</v>
      </c>
      <c r="H169" s="280">
        <f>SUM('9.1 Infra Base Year 1 Staff'!H169,'9.2 Infra Base Year 2 Staff'!H169,'9.3 Infra Base Year 3 Staff'!H169,'9.4 Infra Base Year 4 Staff'!H169,'9.5 Infra Base Year 5 Staff'!H169,'9.6 Infra Base Year 6 Staff'!H169)/6</f>
        <v>0</v>
      </c>
      <c r="I169" s="280">
        <f>SUM('9.1 Infra Base Year 1 Staff'!I169,'9.2 Infra Base Year 2 Staff'!I169,'9.3 Infra Base Year 3 Staff'!I169,'9.4 Infra Base Year 4 Staff'!I169,'9.5 Infra Base Year 5 Staff'!I169,'9.6 Infra Base Year 6 Staff'!I169)/6</f>
        <v>0</v>
      </c>
      <c r="J169" s="280">
        <f>SUM('9.1 Infra Base Year 1 Staff'!J169,'9.2 Infra Base Year 2 Staff'!J169,'9.3 Infra Base Year 3 Staff'!J169,'9.4 Infra Base Year 4 Staff'!J169,'9.5 Infra Base Year 5 Staff'!J169,'9.6 Infra Base Year 6 Staff'!J169)/6</f>
        <v>0</v>
      </c>
      <c r="K169" s="280">
        <f>SUM('9.1 Infra Base Year 1 Staff'!K169,'9.2 Infra Base Year 2 Staff'!K169,'9.3 Infra Base Year 3 Staff'!K169,'9.4 Infra Base Year 4 Staff'!K169,'9.5 Infra Base Year 5 Staff'!K169,'9.6 Infra Base Year 6 Staff'!K169)/6</f>
        <v>0</v>
      </c>
      <c r="L169" s="280">
        <f>SUM('9.1 Infra Base Year 1 Staff'!L169,'9.2 Infra Base Year 2 Staff'!L169,'9.3 Infra Base Year 3 Staff'!L169,'9.4 Infra Base Year 4 Staff'!L169,'9.5 Infra Base Year 5 Staff'!L169,'9.6 Infra Base Year 6 Staff'!L169)/6</f>
        <v>0</v>
      </c>
      <c r="M169" s="280">
        <f>SUM('9.1 Infra Base Year 1 Staff'!M169,'9.2 Infra Base Year 2 Staff'!M169,'9.3 Infra Base Year 3 Staff'!M169,'9.4 Infra Base Year 4 Staff'!M169,'9.5 Infra Base Year 5 Staff'!M169,'9.6 Infra Base Year 6 Staff'!M169)/6</f>
        <v>0</v>
      </c>
      <c r="N169" s="280">
        <f>SUM('9.1 Infra Base Year 1 Staff'!N169,'9.2 Infra Base Year 2 Staff'!N169,'9.3 Infra Base Year 3 Staff'!N169,'9.4 Infra Base Year 4 Staff'!N169,'9.5 Infra Base Year 5 Staff'!N169,'9.6 Infra Base Year 6 Staff'!N169)/6</f>
        <v>0</v>
      </c>
      <c r="O169" s="280">
        <f>SUM('9.1 Infra Base Year 1 Staff'!O169,'9.2 Infra Base Year 2 Staff'!O169,'9.3 Infra Base Year 3 Staff'!O169,'9.4 Infra Base Year 4 Staff'!O169,'9.5 Infra Base Year 5 Staff'!O169,'9.6 Infra Base Year 6 Staff'!O169)/6</f>
        <v>0</v>
      </c>
      <c r="P169" s="280">
        <f>SUM('9.1 Infra Base Year 1 Staff'!P169,'9.2 Infra Base Year 2 Staff'!P169,'9.3 Infra Base Year 3 Staff'!P169,'9.4 Infra Base Year 4 Staff'!P169,'9.5 Infra Base Year 5 Staff'!P169,'9.6 Infra Base Year 6 Staff'!P169)/6</f>
        <v>0</v>
      </c>
      <c r="Q169" s="280">
        <f>SUM('9.1 Infra Base Year 1 Staff'!Q169,'9.2 Infra Base Year 2 Staff'!Q169,'9.3 Infra Base Year 3 Staff'!Q169,'9.4 Infra Base Year 4 Staff'!Q169,'9.5 Infra Base Year 5 Staff'!Q169,'9.6 Infra Base Year 6 Staff'!Q169)/6</f>
        <v>0</v>
      </c>
      <c r="R169" s="280">
        <f>SUM(F169:Q169)</f>
        <v>0</v>
      </c>
      <c r="S169" s="319">
        <f>D169*R169</f>
        <v>0</v>
      </c>
      <c r="W169" s="147">
        <f>X169/$U$7</f>
        <v>0</v>
      </c>
      <c r="X169" s="147">
        <f>R169/12</f>
        <v>0</v>
      </c>
      <c r="Z169" s="147">
        <f t="shared" ref="Z169:Z172" si="95">IF($E169="Y",$R169,0)</f>
        <v>0</v>
      </c>
      <c r="AA169" s="147">
        <f t="shared" ref="AA169:AA172" si="96">IF($E169="N",$R169,0)</f>
        <v>0</v>
      </c>
      <c r="AB169" s="727" t="e">
        <f t="shared" ref="AB169:AB172" si="97">Z169/(Z169+AA169)</f>
        <v>#DIV/0!</v>
      </c>
    </row>
    <row r="170" spans="1:28" ht="14.25" x14ac:dyDescent="0.3">
      <c r="A170" s="275"/>
      <c r="B170" s="276"/>
      <c r="C170" s="146"/>
      <c r="D170" s="169"/>
      <c r="E170" s="522"/>
      <c r="F170" s="280">
        <f>SUM('9.1 Infra Base Year 1 Staff'!F170,'9.2 Infra Base Year 2 Staff'!F170,'9.3 Infra Base Year 3 Staff'!F170,'9.4 Infra Base Year 4 Staff'!F170,'9.5 Infra Base Year 5 Staff'!F170,'9.6 Infra Base Year 6 Staff'!F170)/6</f>
        <v>0</v>
      </c>
      <c r="G170" s="280">
        <f>SUM('9.1 Infra Base Year 1 Staff'!G170,'9.2 Infra Base Year 2 Staff'!G170,'9.3 Infra Base Year 3 Staff'!G170,'9.4 Infra Base Year 4 Staff'!G170,'9.5 Infra Base Year 5 Staff'!G170,'9.6 Infra Base Year 6 Staff'!G170)/6</f>
        <v>0</v>
      </c>
      <c r="H170" s="280">
        <f>SUM('9.1 Infra Base Year 1 Staff'!H170,'9.2 Infra Base Year 2 Staff'!H170,'9.3 Infra Base Year 3 Staff'!H170,'9.4 Infra Base Year 4 Staff'!H170,'9.5 Infra Base Year 5 Staff'!H170,'9.6 Infra Base Year 6 Staff'!H170)/6</f>
        <v>0</v>
      </c>
      <c r="I170" s="280">
        <f>SUM('9.1 Infra Base Year 1 Staff'!I170,'9.2 Infra Base Year 2 Staff'!I170,'9.3 Infra Base Year 3 Staff'!I170,'9.4 Infra Base Year 4 Staff'!I170,'9.5 Infra Base Year 5 Staff'!I170,'9.6 Infra Base Year 6 Staff'!I170)/6</f>
        <v>0</v>
      </c>
      <c r="J170" s="280">
        <f>SUM('9.1 Infra Base Year 1 Staff'!J170,'9.2 Infra Base Year 2 Staff'!J170,'9.3 Infra Base Year 3 Staff'!J170,'9.4 Infra Base Year 4 Staff'!J170,'9.5 Infra Base Year 5 Staff'!J170,'9.6 Infra Base Year 6 Staff'!J170)/6</f>
        <v>0</v>
      </c>
      <c r="K170" s="280">
        <f>SUM('9.1 Infra Base Year 1 Staff'!K170,'9.2 Infra Base Year 2 Staff'!K170,'9.3 Infra Base Year 3 Staff'!K170,'9.4 Infra Base Year 4 Staff'!K170,'9.5 Infra Base Year 5 Staff'!K170,'9.6 Infra Base Year 6 Staff'!K170)/6</f>
        <v>0</v>
      </c>
      <c r="L170" s="280">
        <f>SUM('9.1 Infra Base Year 1 Staff'!L170,'9.2 Infra Base Year 2 Staff'!L170,'9.3 Infra Base Year 3 Staff'!L170,'9.4 Infra Base Year 4 Staff'!L170,'9.5 Infra Base Year 5 Staff'!L170,'9.6 Infra Base Year 6 Staff'!L170)/6</f>
        <v>0</v>
      </c>
      <c r="M170" s="280">
        <f>SUM('9.1 Infra Base Year 1 Staff'!M170,'9.2 Infra Base Year 2 Staff'!M170,'9.3 Infra Base Year 3 Staff'!M170,'9.4 Infra Base Year 4 Staff'!M170,'9.5 Infra Base Year 5 Staff'!M170,'9.6 Infra Base Year 6 Staff'!M170)/6</f>
        <v>0</v>
      </c>
      <c r="N170" s="280">
        <f>SUM('9.1 Infra Base Year 1 Staff'!N170,'9.2 Infra Base Year 2 Staff'!N170,'9.3 Infra Base Year 3 Staff'!N170,'9.4 Infra Base Year 4 Staff'!N170,'9.5 Infra Base Year 5 Staff'!N170,'9.6 Infra Base Year 6 Staff'!N170)/6</f>
        <v>0</v>
      </c>
      <c r="O170" s="280">
        <f>SUM('9.1 Infra Base Year 1 Staff'!O170,'9.2 Infra Base Year 2 Staff'!O170,'9.3 Infra Base Year 3 Staff'!O170,'9.4 Infra Base Year 4 Staff'!O170,'9.5 Infra Base Year 5 Staff'!O170,'9.6 Infra Base Year 6 Staff'!O170)/6</f>
        <v>0</v>
      </c>
      <c r="P170" s="280">
        <f>SUM('9.1 Infra Base Year 1 Staff'!P170,'9.2 Infra Base Year 2 Staff'!P170,'9.3 Infra Base Year 3 Staff'!P170,'9.4 Infra Base Year 4 Staff'!P170,'9.5 Infra Base Year 5 Staff'!P170,'9.6 Infra Base Year 6 Staff'!P170)/6</f>
        <v>0</v>
      </c>
      <c r="Q170" s="280">
        <f>SUM('9.1 Infra Base Year 1 Staff'!Q170,'9.2 Infra Base Year 2 Staff'!Q170,'9.3 Infra Base Year 3 Staff'!Q170,'9.4 Infra Base Year 4 Staff'!Q170,'9.5 Infra Base Year 5 Staff'!Q170,'9.6 Infra Base Year 6 Staff'!Q170)/6</f>
        <v>0</v>
      </c>
      <c r="R170" s="280">
        <f>SUM(F170:Q170)</f>
        <v>0</v>
      </c>
      <c r="S170" s="319">
        <f>D170*R170</f>
        <v>0</v>
      </c>
      <c r="W170" s="147">
        <f>X170/$U$7</f>
        <v>0</v>
      </c>
      <c r="X170" s="147">
        <f>R170/12</f>
        <v>0</v>
      </c>
      <c r="Z170" s="147">
        <f t="shared" si="95"/>
        <v>0</v>
      </c>
      <c r="AA170" s="147">
        <f t="shared" si="96"/>
        <v>0</v>
      </c>
      <c r="AB170" s="727" t="e">
        <f t="shared" si="97"/>
        <v>#DIV/0!</v>
      </c>
    </row>
    <row r="171" spans="1:28" ht="14.25" x14ac:dyDescent="0.3">
      <c r="A171" s="275"/>
      <c r="B171" s="276"/>
      <c r="C171" s="146"/>
      <c r="D171" s="169"/>
      <c r="E171" s="522"/>
      <c r="F171" s="280">
        <f>SUM('9.1 Infra Base Year 1 Staff'!F171,'9.2 Infra Base Year 2 Staff'!F171,'9.3 Infra Base Year 3 Staff'!F171,'9.4 Infra Base Year 4 Staff'!F171,'9.5 Infra Base Year 5 Staff'!F171,'9.6 Infra Base Year 6 Staff'!F171)/6</f>
        <v>0</v>
      </c>
      <c r="G171" s="280">
        <f>SUM('9.1 Infra Base Year 1 Staff'!G171,'9.2 Infra Base Year 2 Staff'!G171,'9.3 Infra Base Year 3 Staff'!G171,'9.4 Infra Base Year 4 Staff'!G171,'9.5 Infra Base Year 5 Staff'!G171,'9.6 Infra Base Year 6 Staff'!G171)/6</f>
        <v>0</v>
      </c>
      <c r="H171" s="280">
        <f>SUM('9.1 Infra Base Year 1 Staff'!H171,'9.2 Infra Base Year 2 Staff'!H171,'9.3 Infra Base Year 3 Staff'!H171,'9.4 Infra Base Year 4 Staff'!H171,'9.5 Infra Base Year 5 Staff'!H171,'9.6 Infra Base Year 6 Staff'!H171)/6</f>
        <v>0</v>
      </c>
      <c r="I171" s="280">
        <f>SUM('9.1 Infra Base Year 1 Staff'!I171,'9.2 Infra Base Year 2 Staff'!I171,'9.3 Infra Base Year 3 Staff'!I171,'9.4 Infra Base Year 4 Staff'!I171,'9.5 Infra Base Year 5 Staff'!I171,'9.6 Infra Base Year 6 Staff'!I171)/6</f>
        <v>0</v>
      </c>
      <c r="J171" s="280">
        <f>SUM('9.1 Infra Base Year 1 Staff'!J171,'9.2 Infra Base Year 2 Staff'!J171,'9.3 Infra Base Year 3 Staff'!J171,'9.4 Infra Base Year 4 Staff'!J171,'9.5 Infra Base Year 5 Staff'!J171,'9.6 Infra Base Year 6 Staff'!J171)/6</f>
        <v>0</v>
      </c>
      <c r="K171" s="280">
        <f>SUM('9.1 Infra Base Year 1 Staff'!K171,'9.2 Infra Base Year 2 Staff'!K171,'9.3 Infra Base Year 3 Staff'!K171,'9.4 Infra Base Year 4 Staff'!K171,'9.5 Infra Base Year 5 Staff'!K171,'9.6 Infra Base Year 6 Staff'!K171)/6</f>
        <v>0</v>
      </c>
      <c r="L171" s="280">
        <f>SUM('9.1 Infra Base Year 1 Staff'!L171,'9.2 Infra Base Year 2 Staff'!L171,'9.3 Infra Base Year 3 Staff'!L171,'9.4 Infra Base Year 4 Staff'!L171,'9.5 Infra Base Year 5 Staff'!L171,'9.6 Infra Base Year 6 Staff'!L171)/6</f>
        <v>0</v>
      </c>
      <c r="M171" s="280">
        <f>SUM('9.1 Infra Base Year 1 Staff'!M171,'9.2 Infra Base Year 2 Staff'!M171,'9.3 Infra Base Year 3 Staff'!M171,'9.4 Infra Base Year 4 Staff'!M171,'9.5 Infra Base Year 5 Staff'!M171,'9.6 Infra Base Year 6 Staff'!M171)/6</f>
        <v>0</v>
      </c>
      <c r="N171" s="280">
        <f>SUM('9.1 Infra Base Year 1 Staff'!N171,'9.2 Infra Base Year 2 Staff'!N171,'9.3 Infra Base Year 3 Staff'!N171,'9.4 Infra Base Year 4 Staff'!N171,'9.5 Infra Base Year 5 Staff'!N171,'9.6 Infra Base Year 6 Staff'!N171)/6</f>
        <v>0</v>
      </c>
      <c r="O171" s="280">
        <f>SUM('9.1 Infra Base Year 1 Staff'!O171,'9.2 Infra Base Year 2 Staff'!O171,'9.3 Infra Base Year 3 Staff'!O171,'9.4 Infra Base Year 4 Staff'!O171,'9.5 Infra Base Year 5 Staff'!O171,'9.6 Infra Base Year 6 Staff'!O171)/6</f>
        <v>0</v>
      </c>
      <c r="P171" s="280">
        <f>SUM('9.1 Infra Base Year 1 Staff'!P171,'9.2 Infra Base Year 2 Staff'!P171,'9.3 Infra Base Year 3 Staff'!P171,'9.4 Infra Base Year 4 Staff'!P171,'9.5 Infra Base Year 5 Staff'!P171,'9.6 Infra Base Year 6 Staff'!P171)/6</f>
        <v>0</v>
      </c>
      <c r="Q171" s="280">
        <f>SUM('9.1 Infra Base Year 1 Staff'!Q171,'9.2 Infra Base Year 2 Staff'!Q171,'9.3 Infra Base Year 3 Staff'!Q171,'9.4 Infra Base Year 4 Staff'!Q171,'9.5 Infra Base Year 5 Staff'!Q171,'9.6 Infra Base Year 6 Staff'!Q171)/6</f>
        <v>0</v>
      </c>
      <c r="R171" s="280">
        <f>SUM(F171:Q171)</f>
        <v>0</v>
      </c>
      <c r="S171" s="319">
        <f>D171*R171</f>
        <v>0</v>
      </c>
      <c r="W171" s="147">
        <f>X171/$U$7</f>
        <v>0</v>
      </c>
      <c r="X171" s="147">
        <f>R171/12</f>
        <v>0</v>
      </c>
      <c r="Z171" s="147">
        <f t="shared" si="95"/>
        <v>0</v>
      </c>
      <c r="AA171" s="147">
        <f t="shared" si="96"/>
        <v>0</v>
      </c>
      <c r="AB171" s="727" t="e">
        <f t="shared" si="97"/>
        <v>#DIV/0!</v>
      </c>
    </row>
    <row r="172" spans="1:28" ht="14.25" x14ac:dyDescent="0.3">
      <c r="A172" s="275"/>
      <c r="B172" s="276"/>
      <c r="C172" s="146"/>
      <c r="D172" s="169"/>
      <c r="E172" s="522"/>
      <c r="F172" s="280">
        <f>SUM('9.1 Infra Base Year 1 Staff'!F172,'9.2 Infra Base Year 2 Staff'!F172,'9.3 Infra Base Year 3 Staff'!F172,'9.4 Infra Base Year 4 Staff'!F172,'9.5 Infra Base Year 5 Staff'!F172,'9.6 Infra Base Year 6 Staff'!F172)/6</f>
        <v>0</v>
      </c>
      <c r="G172" s="280">
        <f>SUM('9.1 Infra Base Year 1 Staff'!G172,'9.2 Infra Base Year 2 Staff'!G172,'9.3 Infra Base Year 3 Staff'!G172,'9.4 Infra Base Year 4 Staff'!G172,'9.5 Infra Base Year 5 Staff'!G172,'9.6 Infra Base Year 6 Staff'!G172)/6</f>
        <v>0</v>
      </c>
      <c r="H172" s="280">
        <f>SUM('9.1 Infra Base Year 1 Staff'!H172,'9.2 Infra Base Year 2 Staff'!H172,'9.3 Infra Base Year 3 Staff'!H172,'9.4 Infra Base Year 4 Staff'!H172,'9.5 Infra Base Year 5 Staff'!H172,'9.6 Infra Base Year 6 Staff'!H172)/6</f>
        <v>0</v>
      </c>
      <c r="I172" s="280">
        <f>SUM('9.1 Infra Base Year 1 Staff'!I172,'9.2 Infra Base Year 2 Staff'!I172,'9.3 Infra Base Year 3 Staff'!I172,'9.4 Infra Base Year 4 Staff'!I172,'9.5 Infra Base Year 5 Staff'!I172,'9.6 Infra Base Year 6 Staff'!I172)/6</f>
        <v>0</v>
      </c>
      <c r="J172" s="280">
        <f>SUM('9.1 Infra Base Year 1 Staff'!J172,'9.2 Infra Base Year 2 Staff'!J172,'9.3 Infra Base Year 3 Staff'!J172,'9.4 Infra Base Year 4 Staff'!J172,'9.5 Infra Base Year 5 Staff'!J172,'9.6 Infra Base Year 6 Staff'!J172)/6</f>
        <v>0</v>
      </c>
      <c r="K172" s="280">
        <f>SUM('9.1 Infra Base Year 1 Staff'!K172,'9.2 Infra Base Year 2 Staff'!K172,'9.3 Infra Base Year 3 Staff'!K172,'9.4 Infra Base Year 4 Staff'!K172,'9.5 Infra Base Year 5 Staff'!K172,'9.6 Infra Base Year 6 Staff'!K172)/6</f>
        <v>0</v>
      </c>
      <c r="L172" s="280">
        <f>SUM('9.1 Infra Base Year 1 Staff'!L172,'9.2 Infra Base Year 2 Staff'!L172,'9.3 Infra Base Year 3 Staff'!L172,'9.4 Infra Base Year 4 Staff'!L172,'9.5 Infra Base Year 5 Staff'!L172,'9.6 Infra Base Year 6 Staff'!L172)/6</f>
        <v>0</v>
      </c>
      <c r="M172" s="280">
        <f>SUM('9.1 Infra Base Year 1 Staff'!M172,'9.2 Infra Base Year 2 Staff'!M172,'9.3 Infra Base Year 3 Staff'!M172,'9.4 Infra Base Year 4 Staff'!M172,'9.5 Infra Base Year 5 Staff'!M172,'9.6 Infra Base Year 6 Staff'!M172)/6</f>
        <v>0</v>
      </c>
      <c r="N172" s="280">
        <f>SUM('9.1 Infra Base Year 1 Staff'!N172,'9.2 Infra Base Year 2 Staff'!N172,'9.3 Infra Base Year 3 Staff'!N172,'9.4 Infra Base Year 4 Staff'!N172,'9.5 Infra Base Year 5 Staff'!N172,'9.6 Infra Base Year 6 Staff'!N172)/6</f>
        <v>0</v>
      </c>
      <c r="O172" s="280">
        <f>SUM('9.1 Infra Base Year 1 Staff'!O172,'9.2 Infra Base Year 2 Staff'!O172,'9.3 Infra Base Year 3 Staff'!O172,'9.4 Infra Base Year 4 Staff'!O172,'9.5 Infra Base Year 5 Staff'!O172,'9.6 Infra Base Year 6 Staff'!O172)/6</f>
        <v>0</v>
      </c>
      <c r="P172" s="280">
        <f>SUM('9.1 Infra Base Year 1 Staff'!P172,'9.2 Infra Base Year 2 Staff'!P172,'9.3 Infra Base Year 3 Staff'!P172,'9.4 Infra Base Year 4 Staff'!P172,'9.5 Infra Base Year 5 Staff'!P172,'9.6 Infra Base Year 6 Staff'!P172)/6</f>
        <v>0</v>
      </c>
      <c r="Q172" s="280">
        <f>SUM('9.1 Infra Base Year 1 Staff'!Q172,'9.2 Infra Base Year 2 Staff'!Q172,'9.3 Infra Base Year 3 Staff'!Q172,'9.4 Infra Base Year 4 Staff'!Q172,'9.5 Infra Base Year 5 Staff'!Q172,'9.6 Infra Base Year 6 Staff'!Q172)/6</f>
        <v>0</v>
      </c>
      <c r="R172" s="280">
        <f>SUM(F172:Q172)</f>
        <v>0</v>
      </c>
      <c r="S172" s="319">
        <f>D172*R172</f>
        <v>0</v>
      </c>
      <c r="W172" s="147">
        <f>X172/$U$7</f>
        <v>0</v>
      </c>
      <c r="X172" s="147">
        <f>R172/12</f>
        <v>0</v>
      </c>
      <c r="Z172" s="147">
        <f t="shared" si="95"/>
        <v>0</v>
      </c>
      <c r="AA172" s="147">
        <f t="shared" si="96"/>
        <v>0</v>
      </c>
      <c r="AB172" s="727" t="e">
        <f t="shared" si="97"/>
        <v>#DIV/0!</v>
      </c>
    </row>
    <row r="173" spans="1:28" s="125" customFormat="1" ht="15" thickBot="1" x14ac:dyDescent="0.35">
      <c r="A173" s="224"/>
      <c r="B173" s="225" t="s">
        <v>190</v>
      </c>
      <c r="C173" s="226"/>
      <c r="D173" s="228"/>
      <c r="E173" s="523"/>
      <c r="F173" s="229">
        <f>SUM(F168:F172)</f>
        <v>0</v>
      </c>
      <c r="G173" s="229">
        <f t="shared" ref="G173:R173" si="98">SUM(G168:G172)</f>
        <v>0</v>
      </c>
      <c r="H173" s="229">
        <f t="shared" si="98"/>
        <v>0</v>
      </c>
      <c r="I173" s="229">
        <f t="shared" si="98"/>
        <v>0</v>
      </c>
      <c r="J173" s="229">
        <f t="shared" si="98"/>
        <v>0</v>
      </c>
      <c r="K173" s="229">
        <f t="shared" si="98"/>
        <v>0</v>
      </c>
      <c r="L173" s="229">
        <f t="shared" si="98"/>
        <v>0</v>
      </c>
      <c r="M173" s="229">
        <f t="shared" si="98"/>
        <v>0</v>
      </c>
      <c r="N173" s="229">
        <f t="shared" si="98"/>
        <v>0</v>
      </c>
      <c r="O173" s="229">
        <f t="shared" si="98"/>
        <v>0</v>
      </c>
      <c r="P173" s="229">
        <f t="shared" si="98"/>
        <v>0</v>
      </c>
      <c r="Q173" s="229">
        <f t="shared" si="98"/>
        <v>0</v>
      </c>
      <c r="R173" s="229">
        <f t="shared" si="98"/>
        <v>0</v>
      </c>
      <c r="S173" s="320">
        <f>SUM(S168:S172)</f>
        <v>0</v>
      </c>
      <c r="W173" s="231">
        <f>SUM(W168:W172)</f>
        <v>0</v>
      </c>
      <c r="X173" s="229">
        <f>SUM(X168:X172)</f>
        <v>0</v>
      </c>
      <c r="Z173" s="227">
        <f>SUM(Z168:Z172)</f>
        <v>0</v>
      </c>
      <c r="AA173" s="227">
        <f>SUM(AA168:AA172)</f>
        <v>0</v>
      </c>
      <c r="AB173" s="728" t="e">
        <f>Z173/(Z173+AA173)</f>
        <v>#DIV/0!</v>
      </c>
    </row>
    <row r="174" spans="1:28" s="125" customFormat="1" ht="14.25" x14ac:dyDescent="0.3">
      <c r="A174" s="247"/>
      <c r="B174" s="248"/>
      <c r="C174" s="437"/>
      <c r="D174" s="438"/>
      <c r="E174" s="565"/>
      <c r="F174" s="252"/>
      <c r="G174" s="252"/>
      <c r="H174" s="252"/>
      <c r="I174" s="252"/>
      <c r="J174" s="252"/>
      <c r="K174" s="252"/>
      <c r="L174" s="252"/>
      <c r="M174" s="252"/>
      <c r="N174" s="252"/>
      <c r="O174" s="252"/>
      <c r="P174" s="252"/>
      <c r="Q174" s="252"/>
      <c r="R174" s="252"/>
      <c r="S174" s="322"/>
      <c r="W174" s="250"/>
      <c r="X174" s="252"/>
      <c r="Z174" s="147"/>
      <c r="AA174" s="147"/>
      <c r="AB174" s="727"/>
    </row>
    <row r="175" spans="1:28" s="125" customFormat="1" ht="14.25" x14ac:dyDescent="0.3">
      <c r="A175" s="275">
        <v>7.4</v>
      </c>
      <c r="B175" s="276" t="s">
        <v>947</v>
      </c>
      <c r="C175" s="146"/>
      <c r="D175" s="169"/>
      <c r="E175" s="522"/>
      <c r="F175" s="280">
        <f>SUM('9.1 Infra Base Year 1 Staff'!F175,'9.2 Infra Base Year 2 Staff'!F175,'9.3 Infra Base Year 3 Staff'!F175,'9.4 Infra Base Year 4 Staff'!F175,'9.5 Infra Base Year 5 Staff'!F175,'9.6 Infra Base Year 6 Staff'!F175)/6</f>
        <v>0</v>
      </c>
      <c r="G175" s="280">
        <f>SUM('9.1 Infra Base Year 1 Staff'!G175,'9.2 Infra Base Year 2 Staff'!G175,'9.3 Infra Base Year 3 Staff'!G175,'9.4 Infra Base Year 4 Staff'!G175,'9.5 Infra Base Year 5 Staff'!G175,'9.6 Infra Base Year 6 Staff'!G175)/6</f>
        <v>0</v>
      </c>
      <c r="H175" s="280">
        <f>SUM('9.1 Infra Base Year 1 Staff'!H175,'9.2 Infra Base Year 2 Staff'!H175,'9.3 Infra Base Year 3 Staff'!H175,'9.4 Infra Base Year 4 Staff'!H175,'9.5 Infra Base Year 5 Staff'!H175,'9.6 Infra Base Year 6 Staff'!H175)/6</f>
        <v>0</v>
      </c>
      <c r="I175" s="280">
        <f>SUM('9.1 Infra Base Year 1 Staff'!I175,'9.2 Infra Base Year 2 Staff'!I175,'9.3 Infra Base Year 3 Staff'!I175,'9.4 Infra Base Year 4 Staff'!I175,'9.5 Infra Base Year 5 Staff'!I175,'9.6 Infra Base Year 6 Staff'!I175)/6</f>
        <v>0</v>
      </c>
      <c r="J175" s="280">
        <f>SUM('9.1 Infra Base Year 1 Staff'!J175,'9.2 Infra Base Year 2 Staff'!J175,'9.3 Infra Base Year 3 Staff'!J175,'9.4 Infra Base Year 4 Staff'!J175,'9.5 Infra Base Year 5 Staff'!J175,'9.6 Infra Base Year 6 Staff'!J175)/6</f>
        <v>0</v>
      </c>
      <c r="K175" s="280">
        <f>SUM('9.1 Infra Base Year 1 Staff'!K175,'9.2 Infra Base Year 2 Staff'!K175,'9.3 Infra Base Year 3 Staff'!K175,'9.4 Infra Base Year 4 Staff'!K175,'9.5 Infra Base Year 5 Staff'!K175,'9.6 Infra Base Year 6 Staff'!K175)/6</f>
        <v>0</v>
      </c>
      <c r="L175" s="280">
        <f>SUM('9.1 Infra Base Year 1 Staff'!L175,'9.2 Infra Base Year 2 Staff'!L175,'9.3 Infra Base Year 3 Staff'!L175,'9.4 Infra Base Year 4 Staff'!L175,'9.5 Infra Base Year 5 Staff'!L175,'9.6 Infra Base Year 6 Staff'!L175)/6</f>
        <v>0</v>
      </c>
      <c r="M175" s="280">
        <f>SUM('9.1 Infra Base Year 1 Staff'!M175,'9.2 Infra Base Year 2 Staff'!M175,'9.3 Infra Base Year 3 Staff'!M175,'9.4 Infra Base Year 4 Staff'!M175,'9.5 Infra Base Year 5 Staff'!M175,'9.6 Infra Base Year 6 Staff'!M175)/6</f>
        <v>0</v>
      </c>
      <c r="N175" s="280">
        <f>SUM('9.1 Infra Base Year 1 Staff'!N175,'9.2 Infra Base Year 2 Staff'!N175,'9.3 Infra Base Year 3 Staff'!N175,'9.4 Infra Base Year 4 Staff'!N175,'9.5 Infra Base Year 5 Staff'!N175,'9.6 Infra Base Year 6 Staff'!N175)/6</f>
        <v>0</v>
      </c>
      <c r="O175" s="280">
        <f>SUM('9.1 Infra Base Year 1 Staff'!O175,'9.2 Infra Base Year 2 Staff'!O175,'9.3 Infra Base Year 3 Staff'!O175,'9.4 Infra Base Year 4 Staff'!O175,'9.5 Infra Base Year 5 Staff'!O175,'9.6 Infra Base Year 6 Staff'!O175)/6</f>
        <v>0</v>
      </c>
      <c r="P175" s="280">
        <f>SUM('9.1 Infra Base Year 1 Staff'!P175,'9.2 Infra Base Year 2 Staff'!P175,'9.3 Infra Base Year 3 Staff'!P175,'9.4 Infra Base Year 4 Staff'!P175,'9.5 Infra Base Year 5 Staff'!P175,'9.6 Infra Base Year 6 Staff'!P175)/6</f>
        <v>0</v>
      </c>
      <c r="Q175" s="280">
        <f>SUM('9.1 Infra Base Year 1 Staff'!Q175,'9.2 Infra Base Year 2 Staff'!Q175,'9.3 Infra Base Year 3 Staff'!Q175,'9.4 Infra Base Year 4 Staff'!Q175,'9.5 Infra Base Year 5 Staff'!Q175,'9.6 Infra Base Year 6 Staff'!Q175)/6</f>
        <v>0</v>
      </c>
      <c r="R175" s="280">
        <f>SUM(F175:Q175)</f>
        <v>0</v>
      </c>
      <c r="S175" s="319">
        <f>D175*R175</f>
        <v>0</v>
      </c>
      <c r="W175" s="147">
        <f>X175/$U$7</f>
        <v>0</v>
      </c>
      <c r="X175" s="147">
        <f>R175/12</f>
        <v>0</v>
      </c>
      <c r="Z175" s="147">
        <f>IF($E175="Y",$R175,0)</f>
        <v>0</v>
      </c>
      <c r="AA175" s="147">
        <f>IF($E175="N",$R175,0)</f>
        <v>0</v>
      </c>
      <c r="AB175" s="727" t="e">
        <f>Z175/(Z175+AA175)</f>
        <v>#DIV/0!</v>
      </c>
    </row>
    <row r="176" spans="1:28" ht="14.25" x14ac:dyDescent="0.3">
      <c r="A176" s="275"/>
      <c r="B176" s="276"/>
      <c r="C176" s="146"/>
      <c r="D176" s="169"/>
      <c r="E176" s="522"/>
      <c r="F176" s="280">
        <f>SUM('9.1 Infra Base Year 1 Staff'!F176,'9.2 Infra Base Year 2 Staff'!F176,'9.3 Infra Base Year 3 Staff'!F176,'9.4 Infra Base Year 4 Staff'!F176,'9.5 Infra Base Year 5 Staff'!F176,'9.6 Infra Base Year 6 Staff'!F176)/6</f>
        <v>0</v>
      </c>
      <c r="G176" s="280">
        <f>SUM('9.1 Infra Base Year 1 Staff'!G176,'9.2 Infra Base Year 2 Staff'!G176,'9.3 Infra Base Year 3 Staff'!G176,'9.4 Infra Base Year 4 Staff'!G176,'9.5 Infra Base Year 5 Staff'!G176,'9.6 Infra Base Year 6 Staff'!G176)/6</f>
        <v>0</v>
      </c>
      <c r="H176" s="280">
        <f>SUM('9.1 Infra Base Year 1 Staff'!H176,'9.2 Infra Base Year 2 Staff'!H176,'9.3 Infra Base Year 3 Staff'!H176,'9.4 Infra Base Year 4 Staff'!H176,'9.5 Infra Base Year 5 Staff'!H176,'9.6 Infra Base Year 6 Staff'!H176)/6</f>
        <v>0</v>
      </c>
      <c r="I176" s="280">
        <f>SUM('9.1 Infra Base Year 1 Staff'!I176,'9.2 Infra Base Year 2 Staff'!I176,'9.3 Infra Base Year 3 Staff'!I176,'9.4 Infra Base Year 4 Staff'!I176,'9.5 Infra Base Year 5 Staff'!I176,'9.6 Infra Base Year 6 Staff'!I176)/6</f>
        <v>0</v>
      </c>
      <c r="J176" s="280">
        <f>SUM('9.1 Infra Base Year 1 Staff'!J176,'9.2 Infra Base Year 2 Staff'!J176,'9.3 Infra Base Year 3 Staff'!J176,'9.4 Infra Base Year 4 Staff'!J176,'9.5 Infra Base Year 5 Staff'!J176,'9.6 Infra Base Year 6 Staff'!J176)/6</f>
        <v>0</v>
      </c>
      <c r="K176" s="280">
        <f>SUM('9.1 Infra Base Year 1 Staff'!K176,'9.2 Infra Base Year 2 Staff'!K176,'9.3 Infra Base Year 3 Staff'!K176,'9.4 Infra Base Year 4 Staff'!K176,'9.5 Infra Base Year 5 Staff'!K176,'9.6 Infra Base Year 6 Staff'!K176)/6</f>
        <v>0</v>
      </c>
      <c r="L176" s="280">
        <f>SUM('9.1 Infra Base Year 1 Staff'!L176,'9.2 Infra Base Year 2 Staff'!L176,'9.3 Infra Base Year 3 Staff'!L176,'9.4 Infra Base Year 4 Staff'!L176,'9.5 Infra Base Year 5 Staff'!L176,'9.6 Infra Base Year 6 Staff'!L176)/6</f>
        <v>0</v>
      </c>
      <c r="M176" s="280">
        <f>SUM('9.1 Infra Base Year 1 Staff'!M176,'9.2 Infra Base Year 2 Staff'!M176,'9.3 Infra Base Year 3 Staff'!M176,'9.4 Infra Base Year 4 Staff'!M176,'9.5 Infra Base Year 5 Staff'!M176,'9.6 Infra Base Year 6 Staff'!M176)/6</f>
        <v>0</v>
      </c>
      <c r="N176" s="280">
        <f>SUM('9.1 Infra Base Year 1 Staff'!N176,'9.2 Infra Base Year 2 Staff'!N176,'9.3 Infra Base Year 3 Staff'!N176,'9.4 Infra Base Year 4 Staff'!N176,'9.5 Infra Base Year 5 Staff'!N176,'9.6 Infra Base Year 6 Staff'!N176)/6</f>
        <v>0</v>
      </c>
      <c r="O176" s="280">
        <f>SUM('9.1 Infra Base Year 1 Staff'!O176,'9.2 Infra Base Year 2 Staff'!O176,'9.3 Infra Base Year 3 Staff'!O176,'9.4 Infra Base Year 4 Staff'!O176,'9.5 Infra Base Year 5 Staff'!O176,'9.6 Infra Base Year 6 Staff'!O176)/6</f>
        <v>0</v>
      </c>
      <c r="P176" s="280">
        <f>SUM('9.1 Infra Base Year 1 Staff'!P176,'9.2 Infra Base Year 2 Staff'!P176,'9.3 Infra Base Year 3 Staff'!P176,'9.4 Infra Base Year 4 Staff'!P176,'9.5 Infra Base Year 5 Staff'!P176,'9.6 Infra Base Year 6 Staff'!P176)/6</f>
        <v>0</v>
      </c>
      <c r="Q176" s="280">
        <f>SUM('9.1 Infra Base Year 1 Staff'!Q176,'9.2 Infra Base Year 2 Staff'!Q176,'9.3 Infra Base Year 3 Staff'!Q176,'9.4 Infra Base Year 4 Staff'!Q176,'9.5 Infra Base Year 5 Staff'!Q176,'9.6 Infra Base Year 6 Staff'!Q176)/6</f>
        <v>0</v>
      </c>
      <c r="R176" s="280">
        <f>SUM(F176:Q176)</f>
        <v>0</v>
      </c>
      <c r="S176" s="319">
        <f>D176*R176</f>
        <v>0</v>
      </c>
      <c r="W176" s="147">
        <f>X176/$U$7</f>
        <v>0</v>
      </c>
      <c r="X176" s="147">
        <f>R176/12</f>
        <v>0</v>
      </c>
      <c r="Z176" s="147">
        <f t="shared" ref="Z176:Z179" si="99">IF($E176="Y",$R176,0)</f>
        <v>0</v>
      </c>
      <c r="AA176" s="147">
        <f t="shared" ref="AA176:AA179" si="100">IF($E176="N",$R176,0)</f>
        <v>0</v>
      </c>
      <c r="AB176" s="727" t="e">
        <f t="shared" ref="AB176:AB179" si="101">Z176/(Z176+AA176)</f>
        <v>#DIV/0!</v>
      </c>
    </row>
    <row r="177" spans="1:28" ht="14.25" x14ac:dyDescent="0.3">
      <c r="A177" s="275"/>
      <c r="B177" s="276"/>
      <c r="C177" s="146"/>
      <c r="D177" s="169"/>
      <c r="E177" s="522"/>
      <c r="F177" s="280">
        <f>SUM('9.1 Infra Base Year 1 Staff'!F177,'9.2 Infra Base Year 2 Staff'!F177,'9.3 Infra Base Year 3 Staff'!F177,'9.4 Infra Base Year 4 Staff'!F177,'9.5 Infra Base Year 5 Staff'!F177,'9.6 Infra Base Year 6 Staff'!F177)/6</f>
        <v>0</v>
      </c>
      <c r="G177" s="280">
        <f>SUM('9.1 Infra Base Year 1 Staff'!G177,'9.2 Infra Base Year 2 Staff'!G177,'9.3 Infra Base Year 3 Staff'!G177,'9.4 Infra Base Year 4 Staff'!G177,'9.5 Infra Base Year 5 Staff'!G177,'9.6 Infra Base Year 6 Staff'!G177)/6</f>
        <v>0</v>
      </c>
      <c r="H177" s="280">
        <f>SUM('9.1 Infra Base Year 1 Staff'!H177,'9.2 Infra Base Year 2 Staff'!H177,'9.3 Infra Base Year 3 Staff'!H177,'9.4 Infra Base Year 4 Staff'!H177,'9.5 Infra Base Year 5 Staff'!H177,'9.6 Infra Base Year 6 Staff'!H177)/6</f>
        <v>0</v>
      </c>
      <c r="I177" s="280">
        <f>SUM('9.1 Infra Base Year 1 Staff'!I177,'9.2 Infra Base Year 2 Staff'!I177,'9.3 Infra Base Year 3 Staff'!I177,'9.4 Infra Base Year 4 Staff'!I177,'9.5 Infra Base Year 5 Staff'!I177,'9.6 Infra Base Year 6 Staff'!I177)/6</f>
        <v>0</v>
      </c>
      <c r="J177" s="280">
        <f>SUM('9.1 Infra Base Year 1 Staff'!J177,'9.2 Infra Base Year 2 Staff'!J177,'9.3 Infra Base Year 3 Staff'!J177,'9.4 Infra Base Year 4 Staff'!J177,'9.5 Infra Base Year 5 Staff'!J177,'9.6 Infra Base Year 6 Staff'!J177)/6</f>
        <v>0</v>
      </c>
      <c r="K177" s="280">
        <f>SUM('9.1 Infra Base Year 1 Staff'!K177,'9.2 Infra Base Year 2 Staff'!K177,'9.3 Infra Base Year 3 Staff'!K177,'9.4 Infra Base Year 4 Staff'!K177,'9.5 Infra Base Year 5 Staff'!K177,'9.6 Infra Base Year 6 Staff'!K177)/6</f>
        <v>0</v>
      </c>
      <c r="L177" s="280">
        <f>SUM('9.1 Infra Base Year 1 Staff'!L177,'9.2 Infra Base Year 2 Staff'!L177,'9.3 Infra Base Year 3 Staff'!L177,'9.4 Infra Base Year 4 Staff'!L177,'9.5 Infra Base Year 5 Staff'!L177,'9.6 Infra Base Year 6 Staff'!L177)/6</f>
        <v>0</v>
      </c>
      <c r="M177" s="280">
        <f>SUM('9.1 Infra Base Year 1 Staff'!M177,'9.2 Infra Base Year 2 Staff'!M177,'9.3 Infra Base Year 3 Staff'!M177,'9.4 Infra Base Year 4 Staff'!M177,'9.5 Infra Base Year 5 Staff'!M177,'9.6 Infra Base Year 6 Staff'!M177)/6</f>
        <v>0</v>
      </c>
      <c r="N177" s="280">
        <f>SUM('9.1 Infra Base Year 1 Staff'!N177,'9.2 Infra Base Year 2 Staff'!N177,'9.3 Infra Base Year 3 Staff'!N177,'9.4 Infra Base Year 4 Staff'!N177,'9.5 Infra Base Year 5 Staff'!N177,'9.6 Infra Base Year 6 Staff'!N177)/6</f>
        <v>0</v>
      </c>
      <c r="O177" s="280">
        <f>SUM('9.1 Infra Base Year 1 Staff'!O177,'9.2 Infra Base Year 2 Staff'!O177,'9.3 Infra Base Year 3 Staff'!O177,'9.4 Infra Base Year 4 Staff'!O177,'9.5 Infra Base Year 5 Staff'!O177,'9.6 Infra Base Year 6 Staff'!O177)/6</f>
        <v>0</v>
      </c>
      <c r="P177" s="280">
        <f>SUM('9.1 Infra Base Year 1 Staff'!P177,'9.2 Infra Base Year 2 Staff'!P177,'9.3 Infra Base Year 3 Staff'!P177,'9.4 Infra Base Year 4 Staff'!P177,'9.5 Infra Base Year 5 Staff'!P177,'9.6 Infra Base Year 6 Staff'!P177)/6</f>
        <v>0</v>
      </c>
      <c r="Q177" s="280">
        <f>SUM('9.1 Infra Base Year 1 Staff'!Q177,'9.2 Infra Base Year 2 Staff'!Q177,'9.3 Infra Base Year 3 Staff'!Q177,'9.4 Infra Base Year 4 Staff'!Q177,'9.5 Infra Base Year 5 Staff'!Q177,'9.6 Infra Base Year 6 Staff'!Q177)/6</f>
        <v>0</v>
      </c>
      <c r="R177" s="280">
        <f>SUM(F177:Q177)</f>
        <v>0</v>
      </c>
      <c r="S177" s="319">
        <f>D177*R177</f>
        <v>0</v>
      </c>
      <c r="W177" s="147">
        <f>X177/$U$7</f>
        <v>0</v>
      </c>
      <c r="X177" s="147">
        <f>R177/12</f>
        <v>0</v>
      </c>
      <c r="Z177" s="147">
        <f t="shared" si="99"/>
        <v>0</v>
      </c>
      <c r="AA177" s="147">
        <f t="shared" si="100"/>
        <v>0</v>
      </c>
      <c r="AB177" s="727" t="e">
        <f t="shared" si="101"/>
        <v>#DIV/0!</v>
      </c>
    </row>
    <row r="178" spans="1:28" ht="14.25" x14ac:dyDescent="0.3">
      <c r="A178" s="275"/>
      <c r="B178" s="276"/>
      <c r="C178" s="146"/>
      <c r="D178" s="169"/>
      <c r="E178" s="522"/>
      <c r="F178" s="280">
        <f>SUM('9.1 Infra Base Year 1 Staff'!F178,'9.2 Infra Base Year 2 Staff'!F178,'9.3 Infra Base Year 3 Staff'!F178,'9.4 Infra Base Year 4 Staff'!F178,'9.5 Infra Base Year 5 Staff'!F178,'9.6 Infra Base Year 6 Staff'!F178)/6</f>
        <v>0</v>
      </c>
      <c r="G178" s="280">
        <f>SUM('9.1 Infra Base Year 1 Staff'!G178,'9.2 Infra Base Year 2 Staff'!G178,'9.3 Infra Base Year 3 Staff'!G178,'9.4 Infra Base Year 4 Staff'!G178,'9.5 Infra Base Year 5 Staff'!G178,'9.6 Infra Base Year 6 Staff'!G178)/6</f>
        <v>0</v>
      </c>
      <c r="H178" s="280">
        <f>SUM('9.1 Infra Base Year 1 Staff'!H178,'9.2 Infra Base Year 2 Staff'!H178,'9.3 Infra Base Year 3 Staff'!H178,'9.4 Infra Base Year 4 Staff'!H178,'9.5 Infra Base Year 5 Staff'!H178,'9.6 Infra Base Year 6 Staff'!H178)/6</f>
        <v>0</v>
      </c>
      <c r="I178" s="280">
        <f>SUM('9.1 Infra Base Year 1 Staff'!I178,'9.2 Infra Base Year 2 Staff'!I178,'9.3 Infra Base Year 3 Staff'!I178,'9.4 Infra Base Year 4 Staff'!I178,'9.5 Infra Base Year 5 Staff'!I178,'9.6 Infra Base Year 6 Staff'!I178)/6</f>
        <v>0</v>
      </c>
      <c r="J178" s="280">
        <f>SUM('9.1 Infra Base Year 1 Staff'!J178,'9.2 Infra Base Year 2 Staff'!J178,'9.3 Infra Base Year 3 Staff'!J178,'9.4 Infra Base Year 4 Staff'!J178,'9.5 Infra Base Year 5 Staff'!J178,'9.6 Infra Base Year 6 Staff'!J178)/6</f>
        <v>0</v>
      </c>
      <c r="K178" s="280">
        <f>SUM('9.1 Infra Base Year 1 Staff'!K178,'9.2 Infra Base Year 2 Staff'!K178,'9.3 Infra Base Year 3 Staff'!K178,'9.4 Infra Base Year 4 Staff'!K178,'9.5 Infra Base Year 5 Staff'!K178,'9.6 Infra Base Year 6 Staff'!K178)/6</f>
        <v>0</v>
      </c>
      <c r="L178" s="280">
        <f>SUM('9.1 Infra Base Year 1 Staff'!L178,'9.2 Infra Base Year 2 Staff'!L178,'9.3 Infra Base Year 3 Staff'!L178,'9.4 Infra Base Year 4 Staff'!L178,'9.5 Infra Base Year 5 Staff'!L178,'9.6 Infra Base Year 6 Staff'!L178)/6</f>
        <v>0</v>
      </c>
      <c r="M178" s="280">
        <f>SUM('9.1 Infra Base Year 1 Staff'!M178,'9.2 Infra Base Year 2 Staff'!M178,'9.3 Infra Base Year 3 Staff'!M178,'9.4 Infra Base Year 4 Staff'!M178,'9.5 Infra Base Year 5 Staff'!M178,'9.6 Infra Base Year 6 Staff'!M178)/6</f>
        <v>0</v>
      </c>
      <c r="N178" s="280">
        <f>SUM('9.1 Infra Base Year 1 Staff'!N178,'9.2 Infra Base Year 2 Staff'!N178,'9.3 Infra Base Year 3 Staff'!N178,'9.4 Infra Base Year 4 Staff'!N178,'9.5 Infra Base Year 5 Staff'!N178,'9.6 Infra Base Year 6 Staff'!N178)/6</f>
        <v>0</v>
      </c>
      <c r="O178" s="280">
        <f>SUM('9.1 Infra Base Year 1 Staff'!O178,'9.2 Infra Base Year 2 Staff'!O178,'9.3 Infra Base Year 3 Staff'!O178,'9.4 Infra Base Year 4 Staff'!O178,'9.5 Infra Base Year 5 Staff'!O178,'9.6 Infra Base Year 6 Staff'!O178)/6</f>
        <v>0</v>
      </c>
      <c r="P178" s="280">
        <f>SUM('9.1 Infra Base Year 1 Staff'!P178,'9.2 Infra Base Year 2 Staff'!P178,'9.3 Infra Base Year 3 Staff'!P178,'9.4 Infra Base Year 4 Staff'!P178,'9.5 Infra Base Year 5 Staff'!P178,'9.6 Infra Base Year 6 Staff'!P178)/6</f>
        <v>0</v>
      </c>
      <c r="Q178" s="280">
        <f>SUM('9.1 Infra Base Year 1 Staff'!Q178,'9.2 Infra Base Year 2 Staff'!Q178,'9.3 Infra Base Year 3 Staff'!Q178,'9.4 Infra Base Year 4 Staff'!Q178,'9.5 Infra Base Year 5 Staff'!Q178,'9.6 Infra Base Year 6 Staff'!Q178)/6</f>
        <v>0</v>
      </c>
      <c r="R178" s="280">
        <f>SUM(F178:Q178)</f>
        <v>0</v>
      </c>
      <c r="S178" s="319">
        <f>D178*R178</f>
        <v>0</v>
      </c>
      <c r="W178" s="147">
        <f>X178/$U$7</f>
        <v>0</v>
      </c>
      <c r="X178" s="147">
        <f>R178/12</f>
        <v>0</v>
      </c>
      <c r="Z178" s="147">
        <f t="shared" si="99"/>
        <v>0</v>
      </c>
      <c r="AA178" s="147">
        <f t="shared" si="100"/>
        <v>0</v>
      </c>
      <c r="AB178" s="727" t="e">
        <f t="shared" si="101"/>
        <v>#DIV/0!</v>
      </c>
    </row>
    <row r="179" spans="1:28" ht="14.25" x14ac:dyDescent="0.3">
      <c r="A179" s="275"/>
      <c r="B179" s="276"/>
      <c r="C179" s="146"/>
      <c r="D179" s="169"/>
      <c r="E179" s="522"/>
      <c r="F179" s="280">
        <f>SUM('9.1 Infra Base Year 1 Staff'!F179,'9.2 Infra Base Year 2 Staff'!F179,'9.3 Infra Base Year 3 Staff'!F179,'9.4 Infra Base Year 4 Staff'!F179,'9.5 Infra Base Year 5 Staff'!F179,'9.6 Infra Base Year 6 Staff'!F179)/6</f>
        <v>0</v>
      </c>
      <c r="G179" s="280">
        <f>SUM('9.1 Infra Base Year 1 Staff'!G179,'9.2 Infra Base Year 2 Staff'!G179,'9.3 Infra Base Year 3 Staff'!G179,'9.4 Infra Base Year 4 Staff'!G179,'9.5 Infra Base Year 5 Staff'!G179,'9.6 Infra Base Year 6 Staff'!G179)/6</f>
        <v>0</v>
      </c>
      <c r="H179" s="280">
        <f>SUM('9.1 Infra Base Year 1 Staff'!H179,'9.2 Infra Base Year 2 Staff'!H179,'9.3 Infra Base Year 3 Staff'!H179,'9.4 Infra Base Year 4 Staff'!H179,'9.5 Infra Base Year 5 Staff'!H179,'9.6 Infra Base Year 6 Staff'!H179)/6</f>
        <v>0</v>
      </c>
      <c r="I179" s="280">
        <f>SUM('9.1 Infra Base Year 1 Staff'!I179,'9.2 Infra Base Year 2 Staff'!I179,'9.3 Infra Base Year 3 Staff'!I179,'9.4 Infra Base Year 4 Staff'!I179,'9.5 Infra Base Year 5 Staff'!I179,'9.6 Infra Base Year 6 Staff'!I179)/6</f>
        <v>0</v>
      </c>
      <c r="J179" s="280">
        <f>SUM('9.1 Infra Base Year 1 Staff'!J179,'9.2 Infra Base Year 2 Staff'!J179,'9.3 Infra Base Year 3 Staff'!J179,'9.4 Infra Base Year 4 Staff'!J179,'9.5 Infra Base Year 5 Staff'!J179,'9.6 Infra Base Year 6 Staff'!J179)/6</f>
        <v>0</v>
      </c>
      <c r="K179" s="280">
        <f>SUM('9.1 Infra Base Year 1 Staff'!K179,'9.2 Infra Base Year 2 Staff'!K179,'9.3 Infra Base Year 3 Staff'!K179,'9.4 Infra Base Year 4 Staff'!K179,'9.5 Infra Base Year 5 Staff'!K179,'9.6 Infra Base Year 6 Staff'!K179)/6</f>
        <v>0</v>
      </c>
      <c r="L179" s="280">
        <f>SUM('9.1 Infra Base Year 1 Staff'!L179,'9.2 Infra Base Year 2 Staff'!L179,'9.3 Infra Base Year 3 Staff'!L179,'9.4 Infra Base Year 4 Staff'!L179,'9.5 Infra Base Year 5 Staff'!L179,'9.6 Infra Base Year 6 Staff'!L179)/6</f>
        <v>0</v>
      </c>
      <c r="M179" s="280">
        <f>SUM('9.1 Infra Base Year 1 Staff'!M179,'9.2 Infra Base Year 2 Staff'!M179,'9.3 Infra Base Year 3 Staff'!M179,'9.4 Infra Base Year 4 Staff'!M179,'9.5 Infra Base Year 5 Staff'!M179,'9.6 Infra Base Year 6 Staff'!M179)/6</f>
        <v>0</v>
      </c>
      <c r="N179" s="280">
        <f>SUM('9.1 Infra Base Year 1 Staff'!N179,'9.2 Infra Base Year 2 Staff'!N179,'9.3 Infra Base Year 3 Staff'!N179,'9.4 Infra Base Year 4 Staff'!N179,'9.5 Infra Base Year 5 Staff'!N179,'9.6 Infra Base Year 6 Staff'!N179)/6</f>
        <v>0</v>
      </c>
      <c r="O179" s="280">
        <f>SUM('9.1 Infra Base Year 1 Staff'!O179,'9.2 Infra Base Year 2 Staff'!O179,'9.3 Infra Base Year 3 Staff'!O179,'9.4 Infra Base Year 4 Staff'!O179,'9.5 Infra Base Year 5 Staff'!O179,'9.6 Infra Base Year 6 Staff'!O179)/6</f>
        <v>0</v>
      </c>
      <c r="P179" s="280">
        <f>SUM('9.1 Infra Base Year 1 Staff'!P179,'9.2 Infra Base Year 2 Staff'!P179,'9.3 Infra Base Year 3 Staff'!P179,'9.4 Infra Base Year 4 Staff'!P179,'9.5 Infra Base Year 5 Staff'!P179,'9.6 Infra Base Year 6 Staff'!P179)/6</f>
        <v>0</v>
      </c>
      <c r="Q179" s="280">
        <f>SUM('9.1 Infra Base Year 1 Staff'!Q179,'9.2 Infra Base Year 2 Staff'!Q179,'9.3 Infra Base Year 3 Staff'!Q179,'9.4 Infra Base Year 4 Staff'!Q179,'9.5 Infra Base Year 5 Staff'!Q179,'9.6 Infra Base Year 6 Staff'!Q179)/6</f>
        <v>0</v>
      </c>
      <c r="R179" s="280">
        <f>SUM(F179:Q179)</f>
        <v>0</v>
      </c>
      <c r="S179" s="319">
        <f>D179*R179</f>
        <v>0</v>
      </c>
      <c r="W179" s="147">
        <f>X179/$U$7</f>
        <v>0</v>
      </c>
      <c r="X179" s="147">
        <f>R179/12</f>
        <v>0</v>
      </c>
      <c r="Z179" s="147">
        <f t="shared" si="99"/>
        <v>0</v>
      </c>
      <c r="AA179" s="147">
        <f t="shared" si="100"/>
        <v>0</v>
      </c>
      <c r="AB179" s="727" t="e">
        <f t="shared" si="101"/>
        <v>#DIV/0!</v>
      </c>
    </row>
    <row r="180" spans="1:28" s="125" customFormat="1" ht="15" thickBot="1" x14ac:dyDescent="0.35">
      <c r="A180" s="224"/>
      <c r="B180" s="225" t="s">
        <v>948</v>
      </c>
      <c r="C180" s="226"/>
      <c r="D180" s="228"/>
      <c r="E180" s="523"/>
      <c r="F180" s="229">
        <f>SUM(F175:F179)</f>
        <v>0</v>
      </c>
      <c r="G180" s="229">
        <f t="shared" ref="G180:R180" si="102">SUM(G175:G179)</f>
        <v>0</v>
      </c>
      <c r="H180" s="229">
        <f t="shared" si="102"/>
        <v>0</v>
      </c>
      <c r="I180" s="229">
        <f t="shared" si="102"/>
        <v>0</v>
      </c>
      <c r="J180" s="229">
        <f t="shared" si="102"/>
        <v>0</v>
      </c>
      <c r="K180" s="229">
        <f t="shared" si="102"/>
        <v>0</v>
      </c>
      <c r="L180" s="229">
        <f t="shared" si="102"/>
        <v>0</v>
      </c>
      <c r="M180" s="229">
        <f t="shared" si="102"/>
        <v>0</v>
      </c>
      <c r="N180" s="229">
        <f t="shared" si="102"/>
        <v>0</v>
      </c>
      <c r="O180" s="229">
        <f t="shared" si="102"/>
        <v>0</v>
      </c>
      <c r="P180" s="229">
        <f t="shared" si="102"/>
        <v>0</v>
      </c>
      <c r="Q180" s="229">
        <f t="shared" si="102"/>
        <v>0</v>
      </c>
      <c r="R180" s="229">
        <f t="shared" si="102"/>
        <v>0</v>
      </c>
      <c r="S180" s="320">
        <f>SUM(S175:S179)</f>
        <v>0</v>
      </c>
      <c r="W180" s="231">
        <f>SUM(W175:W179)</f>
        <v>0</v>
      </c>
      <c r="X180" s="229">
        <f>SUM(X175:X179)</f>
        <v>0</v>
      </c>
      <c r="Z180" s="227">
        <f>SUM(Z175:Z179)</f>
        <v>0</v>
      </c>
      <c r="AA180" s="227">
        <f>SUM(AA175:AA179)</f>
        <v>0</v>
      </c>
      <c r="AB180" s="728" t="e">
        <f>Z180/(Z180+AA180)</f>
        <v>#DIV/0!</v>
      </c>
    </row>
    <row r="181" spans="1:28" s="125" customFormat="1" ht="14.25" x14ac:dyDescent="0.3">
      <c r="A181" s="144"/>
      <c r="B181" s="145"/>
      <c r="C181" s="146"/>
      <c r="D181" s="169"/>
      <c r="E181" s="522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326"/>
      <c r="W181" s="147"/>
      <c r="X181" s="147"/>
      <c r="Z181" s="147"/>
      <c r="AA181" s="147"/>
      <c r="AB181" s="727"/>
    </row>
    <row r="182" spans="1:28" s="125" customFormat="1" ht="14.25" thickBot="1" x14ac:dyDescent="0.3">
      <c r="A182" s="253"/>
      <c r="B182" s="254" t="s">
        <v>193</v>
      </c>
      <c r="C182" s="255"/>
      <c r="D182" s="256"/>
      <c r="E182" s="527"/>
      <c r="F182" s="256">
        <f>SUM(F159,F166, F173, F180)</f>
        <v>0</v>
      </c>
      <c r="G182" s="256">
        <f t="shared" ref="G182:S182" si="103">SUM(G159,G166, G173, G180)</f>
        <v>0</v>
      </c>
      <c r="H182" s="256">
        <f t="shared" si="103"/>
        <v>0</v>
      </c>
      <c r="I182" s="256">
        <f t="shared" si="103"/>
        <v>0</v>
      </c>
      <c r="J182" s="256">
        <f t="shared" si="103"/>
        <v>0</v>
      </c>
      <c r="K182" s="256">
        <f t="shared" si="103"/>
        <v>0</v>
      </c>
      <c r="L182" s="256">
        <f t="shared" si="103"/>
        <v>0</v>
      </c>
      <c r="M182" s="256">
        <f t="shared" si="103"/>
        <v>0</v>
      </c>
      <c r="N182" s="256">
        <f t="shared" si="103"/>
        <v>0</v>
      </c>
      <c r="O182" s="256">
        <f t="shared" si="103"/>
        <v>0</v>
      </c>
      <c r="P182" s="256">
        <f t="shared" si="103"/>
        <v>0</v>
      </c>
      <c r="Q182" s="256">
        <f t="shared" si="103"/>
        <v>0</v>
      </c>
      <c r="R182" s="256">
        <f t="shared" si="103"/>
        <v>0</v>
      </c>
      <c r="S182" s="439">
        <f t="shared" si="103"/>
        <v>0</v>
      </c>
      <c r="W182" s="256">
        <f t="shared" ref="W182:X182" si="104">SUM(W159,W166, W173, W180)</f>
        <v>0</v>
      </c>
      <c r="X182" s="256">
        <f t="shared" si="104"/>
        <v>0</v>
      </c>
      <c r="Z182" s="256">
        <f>SUM(Z159,Z166,Z173,Z180)</f>
        <v>0</v>
      </c>
      <c r="AA182" s="256">
        <f>SUM(AA159,AA166,AA173,AA180)</f>
        <v>0</v>
      </c>
      <c r="AB182" s="729" t="e">
        <f>Z182/(Z182+AA182)</f>
        <v>#DIV/0!</v>
      </c>
    </row>
    <row r="183" spans="1:28" ht="9.9499999999999993" customHeight="1" x14ac:dyDescent="0.3">
      <c r="A183" s="157"/>
      <c r="B183" s="145"/>
      <c r="C183" s="146"/>
      <c r="D183" s="148"/>
      <c r="E183" s="530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  <c r="R183" s="149"/>
      <c r="S183" s="326"/>
      <c r="W183" s="146"/>
      <c r="X183" s="146"/>
      <c r="Z183" s="147"/>
      <c r="AA183" s="147"/>
      <c r="AB183" s="727"/>
    </row>
    <row r="184" spans="1:28" ht="14.25" hidden="1" x14ac:dyDescent="0.3">
      <c r="A184" s="157"/>
      <c r="B184" s="152"/>
      <c r="C184" s="150"/>
      <c r="D184" s="148"/>
      <c r="E184" s="530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  <c r="R184" s="149"/>
      <c r="S184" s="326"/>
      <c r="W184" s="150"/>
      <c r="X184" s="150"/>
      <c r="Z184" s="246">
        <f>SUM(Z33,Z48,Z79,Z96,Z113,Z151,Z182)</f>
        <v>0</v>
      </c>
      <c r="AA184" s="246">
        <f>SUM(AA33,AA48,AA79,AA96,AA113,AA151,AA182)</f>
        <v>0</v>
      </c>
      <c r="AB184" s="733" t="e">
        <f>Z184/(Z184+AA184)</f>
        <v>#DIV/0!</v>
      </c>
    </row>
    <row r="185" spans="1:28" s="125" customFormat="1" hidden="1" x14ac:dyDescent="0.25">
      <c r="A185" s="144">
        <v>6.2</v>
      </c>
      <c r="B185" s="152"/>
      <c r="C185" s="158"/>
      <c r="D185" s="158"/>
      <c r="E185" s="566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327"/>
      <c r="W185" s="158"/>
      <c r="X185" s="158"/>
      <c r="AB185" s="734"/>
    </row>
    <row r="186" spans="1:28" ht="14.25" hidden="1" x14ac:dyDescent="0.3">
      <c r="A186" s="157"/>
      <c r="B186" s="145"/>
      <c r="C186" s="159"/>
      <c r="D186" s="148"/>
      <c r="E186" s="530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/>
      <c r="S186" s="326"/>
      <c r="W186" s="159"/>
      <c r="X186" s="159"/>
    </row>
    <row r="187" spans="1:28" s="129" customFormat="1" x14ac:dyDescent="0.25">
      <c r="A187" s="243"/>
      <c r="B187" s="244" t="s">
        <v>194</v>
      </c>
      <c r="C187" s="245"/>
      <c r="D187" s="246"/>
      <c r="E187" s="567"/>
      <c r="F187" s="246">
        <f>SUM(F33,F48,F79,F96,F113,F151,F182)</f>
        <v>0</v>
      </c>
      <c r="G187" s="246">
        <f t="shared" ref="G187:S187" si="105">SUM(G33,G48,G79,G96,G113,G151,G182)</f>
        <v>0</v>
      </c>
      <c r="H187" s="246">
        <f t="shared" si="105"/>
        <v>0</v>
      </c>
      <c r="I187" s="246">
        <f t="shared" si="105"/>
        <v>0</v>
      </c>
      <c r="J187" s="246">
        <f t="shared" si="105"/>
        <v>0</v>
      </c>
      <c r="K187" s="246">
        <f t="shared" si="105"/>
        <v>0</v>
      </c>
      <c r="L187" s="246">
        <f t="shared" si="105"/>
        <v>0</v>
      </c>
      <c r="M187" s="246">
        <f t="shared" si="105"/>
        <v>0</v>
      </c>
      <c r="N187" s="246">
        <f t="shared" si="105"/>
        <v>0</v>
      </c>
      <c r="O187" s="246">
        <f t="shared" si="105"/>
        <v>0</v>
      </c>
      <c r="P187" s="246">
        <f t="shared" si="105"/>
        <v>0</v>
      </c>
      <c r="Q187" s="246">
        <f t="shared" si="105"/>
        <v>0</v>
      </c>
      <c r="R187" s="246">
        <f t="shared" si="105"/>
        <v>0</v>
      </c>
      <c r="S187" s="440">
        <f t="shared" si="105"/>
        <v>0</v>
      </c>
      <c r="W187" s="246">
        <f t="shared" ref="W187:X187" si="106">SUM(W33,W48,W79,W96,W113,W151,W182)</f>
        <v>0</v>
      </c>
      <c r="X187" s="246">
        <f t="shared" si="106"/>
        <v>0</v>
      </c>
      <c r="Z187" s="246">
        <f t="shared" ref="Z187:AA187" si="107">SUM(Z33,Z48,Z79,Z96,Z113,Z151,Z182)</f>
        <v>0</v>
      </c>
      <c r="AA187" s="246">
        <f t="shared" si="107"/>
        <v>0</v>
      </c>
      <c r="AB187" s="733" t="e">
        <f>Z187/(Z187+AA187)</f>
        <v>#DIV/0!</v>
      </c>
    </row>
    <row r="188" spans="1:28" ht="14.25" x14ac:dyDescent="0.3">
      <c r="A188" s="160"/>
      <c r="B188" s="161"/>
      <c r="C188" s="162"/>
      <c r="D188" s="162"/>
      <c r="E188" s="568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328"/>
      <c r="W188" s="162"/>
      <c r="X188" s="162"/>
    </row>
    <row r="189" spans="1:28" ht="14.25" customHeight="1" x14ac:dyDescent="0.3">
      <c r="A189" s="160"/>
      <c r="B189" s="161"/>
      <c r="C189" s="162"/>
      <c r="D189" s="162"/>
      <c r="E189" s="568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297" t="s">
        <v>195</v>
      </c>
      <c r="R189" s="1298"/>
      <c r="S189" s="329" t="e">
        <f>S187/R187</f>
        <v>#DIV/0!</v>
      </c>
      <c r="W189" s="162"/>
      <c r="X189" s="162"/>
    </row>
    <row r="190" spans="1:28" x14ac:dyDescent="0.3">
      <c r="W190" s="127"/>
      <c r="X190" s="127"/>
    </row>
    <row r="191" spans="1:28" ht="14.25" x14ac:dyDescent="0.3">
      <c r="A191" s="19"/>
      <c r="B191" s="1269" t="s">
        <v>40</v>
      </c>
      <c r="C191" s="1270"/>
      <c r="D191" s="1271"/>
      <c r="E191" s="7"/>
    </row>
    <row r="192" spans="1:28" x14ac:dyDescent="0.3">
      <c r="A192" s="21">
        <v>1</v>
      </c>
      <c r="B192" s="1294"/>
      <c r="C192" s="1295"/>
      <c r="D192" s="1296"/>
      <c r="E192" s="441"/>
    </row>
    <row r="193" spans="1:5" x14ac:dyDescent="0.3">
      <c r="A193" s="22">
        <v>2</v>
      </c>
      <c r="B193" s="1291"/>
      <c r="C193" s="1292"/>
      <c r="D193" s="1293"/>
      <c r="E193" s="442"/>
    </row>
    <row r="194" spans="1:5" x14ac:dyDescent="0.3">
      <c r="A194" s="22">
        <v>3</v>
      </c>
      <c r="B194" s="1291"/>
      <c r="C194" s="1292"/>
      <c r="D194" s="1293"/>
      <c r="E194" s="442"/>
    </row>
    <row r="195" spans="1:5" x14ac:dyDescent="0.3">
      <c r="A195" s="22">
        <v>4</v>
      </c>
      <c r="B195" s="1291"/>
      <c r="C195" s="1292"/>
      <c r="D195" s="1293"/>
      <c r="E195" s="442"/>
    </row>
    <row r="196" spans="1:5" x14ac:dyDescent="0.3">
      <c r="A196" s="22">
        <v>5</v>
      </c>
      <c r="B196" s="1291"/>
      <c r="C196" s="1292"/>
      <c r="D196" s="1293"/>
      <c r="E196" s="442"/>
    </row>
    <row r="197" spans="1:5" x14ac:dyDescent="0.3">
      <c r="A197" s="22">
        <v>6</v>
      </c>
      <c r="B197" s="1291"/>
      <c r="C197" s="1292"/>
      <c r="D197" s="1293"/>
      <c r="E197" s="442"/>
    </row>
    <row r="198" spans="1:5" x14ac:dyDescent="0.3">
      <c r="A198" s="22">
        <v>7</v>
      </c>
      <c r="B198" s="1294"/>
      <c r="C198" s="1295"/>
      <c r="D198" s="1296"/>
      <c r="E198" s="441"/>
    </row>
    <row r="199" spans="1:5" x14ac:dyDescent="0.3">
      <c r="A199" s="22">
        <v>8</v>
      </c>
      <c r="B199" s="1291"/>
      <c r="C199" s="1292"/>
      <c r="D199" s="1293"/>
      <c r="E199" s="442"/>
    </row>
    <row r="200" spans="1:5" x14ac:dyDescent="0.3">
      <c r="A200" s="22">
        <v>9</v>
      </c>
      <c r="B200" s="1291"/>
      <c r="C200" s="1292"/>
      <c r="D200" s="1293"/>
      <c r="E200" s="442"/>
    </row>
    <row r="201" spans="1:5" x14ac:dyDescent="0.3">
      <c r="A201" s="22">
        <v>10</v>
      </c>
      <c r="B201" s="1291"/>
      <c r="C201" s="1292"/>
      <c r="D201" s="1293"/>
      <c r="E201" s="442"/>
    </row>
  </sheetData>
  <mergeCells count="30">
    <mergeCell ref="Q189:R189"/>
    <mergeCell ref="B5:B7"/>
    <mergeCell ref="A3:S3"/>
    <mergeCell ref="S5:S7"/>
    <mergeCell ref="D5:D7"/>
    <mergeCell ref="A5:A7"/>
    <mergeCell ref="C5:C7"/>
    <mergeCell ref="R5:R6"/>
    <mergeCell ref="F4:Q4"/>
    <mergeCell ref="R4:S4"/>
    <mergeCell ref="E5:E7"/>
    <mergeCell ref="Z5:Z7"/>
    <mergeCell ref="A1:S1"/>
    <mergeCell ref="A2:S2"/>
    <mergeCell ref="AA5:AA7"/>
    <mergeCell ref="AB5:AB7"/>
    <mergeCell ref="X5:X7"/>
    <mergeCell ref="W5:W7"/>
    <mergeCell ref="U3:U6"/>
    <mergeCell ref="B201:D201"/>
    <mergeCell ref="B196:D196"/>
    <mergeCell ref="B197:D197"/>
    <mergeCell ref="B198:D198"/>
    <mergeCell ref="B199:D199"/>
    <mergeCell ref="B200:D200"/>
    <mergeCell ref="B191:D191"/>
    <mergeCell ref="B192:D192"/>
    <mergeCell ref="B193:D193"/>
    <mergeCell ref="B194:D194"/>
    <mergeCell ref="B195:D195"/>
  </mergeCells>
  <phoneticPr fontId="43" type="noConversion"/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R14:S14 R20:S20 R26:S26 R38 R41:S41 R118 W26:X26 W20:X20 W14:X14 W41:X41 R53 Z14:AA14 Z20:AA20 Z26:AA26 Z41:AA41" formula="1"/>
    <ignoredError sqref="S189 AB32:AB33 AB47:AB48 AB56 AB63 AB77 AB79 AB87 AB94 AB96 AB104 AB111 AB113 AB121 AB128 AB135 AB142 AB149 AB151 AB159 AB166 AB173 AB180 AB182 AB184 AB187 AB9:AB13 AB15:AB19 AB21:AB25 AB27:AB31 AB36:AB40 AB42:AB46 AB51:AB55 AB58:AB62 AB65:AB69 AB72:AB76 AB82:AB86 AB89:AB93 AB99:AB103 AB106:AB110 AB116:AB120 AB123:AB127 AB130:AB134 AB137:AB141 AB144:AB148 AB154:AB158 AB161:AB165 AB168:AB172 AB175:AB179" evalError="1"/>
    <ignoredError sqref="AB20 AB26 AB41 AB70 AB14" evalError="1" 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haredContentType xmlns="Microsoft.SharePoint.Taxonomy.ContentTypeSync" SourceId="5bce90d6-5a2c-47e0-8337-aac7acda0e97" ContentTypeId="0x0101" PreviousValue="false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DAA9B18646CA547AA0211C62BE25688" ma:contentTypeVersion="9" ma:contentTypeDescription="Create a new document." ma:contentTypeScope="" ma:versionID="f24b652502c9f6e4966529014a461c5f">
  <xsd:schema xmlns:xsd="http://www.w3.org/2001/XMLSchema" xmlns:xs="http://www.w3.org/2001/XMLSchema" xmlns:p="http://schemas.microsoft.com/office/2006/metadata/properties" xmlns:ns2="500343c0-af67-4d55-b6f3-a7838e163d14" xmlns:ns3="4ec7b936-c78e-4e69-b316-5df51d9cc692" targetNamespace="http://schemas.microsoft.com/office/2006/metadata/properties" ma:root="true" ma:fieldsID="0c56d185f2a7777f7ed61628434875e0" ns2:_="" ns3:_="">
    <xsd:import namespace="500343c0-af67-4d55-b6f3-a7838e163d14"/>
    <xsd:import namespace="4ec7b936-c78e-4e69-b316-5df51d9cc692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0343c0-af67-4d55-b6f3-a7838e163d14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c7b936-c78e-4e69-b316-5df51d9cc69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500343c0-af67-4d55-b6f3-a7838e163d14">PROCURE-1039933742-2312</_dlc_DocId>
    <_dlc_DocIdUrl xmlns="500343c0-af67-4d55-b6f3-a7838e163d14">
      <Url>https://osicagov.sharepoint.com/sites/Procurement/CalSAWS/_layouts/15/DocIdRedir.aspx?ID=PROCURE-1039933742-2312</Url>
      <Description>PROCURE-1039933742-2312</Description>
    </_dlc_DocIdUrl>
  </documentManagement>
</p:properties>
</file>

<file path=customXml/itemProps1.xml><?xml version="1.0" encoding="utf-8"?>
<ds:datastoreItem xmlns:ds="http://schemas.openxmlformats.org/officeDocument/2006/customXml" ds:itemID="{088026C0-D457-424B-BE08-E6C07BA2CFC6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F790CAB2-478B-49D3-99AC-9834BC49E77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8DE45A5-A793-49EB-8602-554377F2168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00343c0-af67-4d55-b6f3-a7838e163d14"/>
    <ds:schemaRef ds:uri="4ec7b936-c78e-4e69-b316-5df51d9cc69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AF3D2101-D3FA-49F6-81D2-5475FEF8635C}">
  <ds:schemaRefs>
    <ds:schemaRef ds:uri="http://schemas.microsoft.com/sharepoint/events"/>
  </ds:schemaRefs>
</ds:datastoreItem>
</file>

<file path=customXml/itemProps5.xml><?xml version="1.0" encoding="utf-8"?>
<ds:datastoreItem xmlns:ds="http://schemas.openxmlformats.org/officeDocument/2006/customXml" ds:itemID="{945D6609-575A-437F-9E23-8849CC58DDA8}">
  <ds:schemaRefs>
    <ds:schemaRef ds:uri="http://schemas.microsoft.com/office/2006/metadata/properties"/>
    <ds:schemaRef ds:uri="http://schemas.microsoft.com/office/infopath/2007/PartnerControls"/>
    <ds:schemaRef ds:uri="500343c0-af67-4d55-b6f3-a7838e163d1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48</vt:i4>
      </vt:variant>
      <vt:variant>
        <vt:lpstr>Named Ranges</vt:lpstr>
      </vt:variant>
      <vt:variant>
        <vt:i4>82</vt:i4>
      </vt:variant>
    </vt:vector>
  </HeadingPairs>
  <TitlesOfParts>
    <vt:vector size="130" baseType="lpstr">
      <vt:lpstr>1. Consolidated SFY Summary</vt:lpstr>
      <vt:lpstr>2. Infrastructure SFY Summary</vt:lpstr>
      <vt:lpstr>3. Infrastructure Deliverables</vt:lpstr>
      <vt:lpstr>4. Infra Trans-In Staff Load</vt:lpstr>
      <vt:lpstr>5. Infrastructure HW</vt:lpstr>
      <vt:lpstr>6. Infrastructure SW</vt:lpstr>
      <vt:lpstr>7. Infrastructure Telecom</vt:lpstr>
      <vt:lpstr>8. Infrastructure Services</vt:lpstr>
      <vt:lpstr>9. Infrastructure Staff Loading</vt:lpstr>
      <vt:lpstr>9.1 Infra Base Year 1 Staff</vt:lpstr>
      <vt:lpstr>9.2 Infra Base Year 2 Staff</vt:lpstr>
      <vt:lpstr>9.3 Infra Base Year 3 Staff</vt:lpstr>
      <vt:lpstr>9.4 Infra Base Year 4 Staff</vt:lpstr>
      <vt:lpstr>9.5 Infra Base Year 5 Staff</vt:lpstr>
      <vt:lpstr>9.6 Infra Base Year 6 Staff</vt:lpstr>
      <vt:lpstr>10. Infra Opt Extension Year 1</vt:lpstr>
      <vt:lpstr>11. Infra Opt Extension Year 2</vt:lpstr>
      <vt:lpstr>12. Infra Opt Extension Year 3</vt:lpstr>
      <vt:lpstr>13. Infra Opt Extension Year 4</vt:lpstr>
      <vt:lpstr>14. Infra Hourly Rate Card</vt:lpstr>
      <vt:lpstr>15. Infra CO Hourly Rate Card</vt:lpstr>
      <vt:lpstr>16. Infra Optional Imaging</vt:lpstr>
      <vt:lpstr>17. Infra AWS IaaS Resources</vt:lpstr>
      <vt:lpstr>18. Infra Other</vt:lpstr>
      <vt:lpstr>19. M&amp;E SFY Summary</vt:lpstr>
      <vt:lpstr>20. M&amp;E Deliverables</vt:lpstr>
      <vt:lpstr>21. M&amp;E Trans-In Staff Load</vt:lpstr>
      <vt:lpstr>22. M&amp;E Software</vt:lpstr>
      <vt:lpstr>23. M&amp;E Services</vt:lpstr>
      <vt:lpstr>24. M&amp;E Staff Loading</vt:lpstr>
      <vt:lpstr>24.1 Base Year 1 Staff Loading</vt:lpstr>
      <vt:lpstr>24.2 Base Year 2 Staff Loading</vt:lpstr>
      <vt:lpstr>24.3 Base Year 3 Staff Loading</vt:lpstr>
      <vt:lpstr>24.4 Base Year 4 Staff Loading</vt:lpstr>
      <vt:lpstr>24.5 Base Year 5 Staff Loading</vt:lpstr>
      <vt:lpstr>24.6 Base Year 6 Staff Loading</vt:lpstr>
      <vt:lpstr>25. CalFresh ABAWD SCR</vt:lpstr>
      <vt:lpstr>26. M&amp;E DB Migration</vt:lpstr>
      <vt:lpstr>27. M&amp;E Task Management</vt:lpstr>
      <vt:lpstr>28. M&amp;E Opt Extension Year 1</vt:lpstr>
      <vt:lpstr>29. M&amp;E Opt Extension Year 2</vt:lpstr>
      <vt:lpstr>30. M&amp;E Opt Extension Year 3</vt:lpstr>
      <vt:lpstr>31. M&amp;E Opt Extension Year 4</vt:lpstr>
      <vt:lpstr>32. M&amp;E Hourly Rate Card</vt:lpstr>
      <vt:lpstr>33. M&amp;E CO Hourly Rate Card</vt:lpstr>
      <vt:lpstr>34. M&amp;E Optional Imaging</vt:lpstr>
      <vt:lpstr>35. M&amp;E AWS IaaS Resources</vt:lpstr>
      <vt:lpstr>36. M&amp;E Other</vt:lpstr>
      <vt:lpstr>'10. Infra Opt Extension Year 1'!Print_Area</vt:lpstr>
      <vt:lpstr>'11. Infra Opt Extension Year 2'!Print_Area</vt:lpstr>
      <vt:lpstr>'12. Infra Opt Extension Year 3'!Print_Area</vt:lpstr>
      <vt:lpstr>'13. Infra Opt Extension Year 4'!Print_Area</vt:lpstr>
      <vt:lpstr>'14. Infra Hourly Rate Card'!Print_Area</vt:lpstr>
      <vt:lpstr>'15. Infra CO Hourly Rate Card'!Print_Area</vt:lpstr>
      <vt:lpstr>'16. Infra Optional Imaging'!Print_Area</vt:lpstr>
      <vt:lpstr>'18. Infra Other'!Print_Area</vt:lpstr>
      <vt:lpstr>'19. M&amp;E SFY Summary'!Print_Area</vt:lpstr>
      <vt:lpstr>'2. Infrastructure SFY Summary'!Print_Area</vt:lpstr>
      <vt:lpstr>'20. M&amp;E Deliverables'!Print_Area</vt:lpstr>
      <vt:lpstr>'21. M&amp;E Trans-In Staff Load'!Print_Area</vt:lpstr>
      <vt:lpstr>'22. M&amp;E Software'!Print_Area</vt:lpstr>
      <vt:lpstr>'23. M&amp;E Services'!Print_Area</vt:lpstr>
      <vt:lpstr>'24. M&amp;E Staff Loading'!Print_Area</vt:lpstr>
      <vt:lpstr>'24.1 Base Year 1 Staff Loading'!Print_Area</vt:lpstr>
      <vt:lpstr>'24.2 Base Year 2 Staff Loading'!Print_Area</vt:lpstr>
      <vt:lpstr>'24.3 Base Year 3 Staff Loading'!Print_Area</vt:lpstr>
      <vt:lpstr>'24.4 Base Year 4 Staff Loading'!Print_Area</vt:lpstr>
      <vt:lpstr>'24.5 Base Year 5 Staff Loading'!Print_Area</vt:lpstr>
      <vt:lpstr>'24.6 Base Year 6 Staff Loading'!Print_Area</vt:lpstr>
      <vt:lpstr>'25. CalFresh ABAWD SCR'!Print_Area</vt:lpstr>
      <vt:lpstr>'28. M&amp;E Opt Extension Year 1'!Print_Area</vt:lpstr>
      <vt:lpstr>'29. M&amp;E Opt Extension Year 2'!Print_Area</vt:lpstr>
      <vt:lpstr>'3. Infrastructure Deliverables'!Print_Area</vt:lpstr>
      <vt:lpstr>'30. M&amp;E Opt Extension Year 3'!Print_Area</vt:lpstr>
      <vt:lpstr>'31. M&amp;E Opt Extension Year 4'!Print_Area</vt:lpstr>
      <vt:lpstr>'32. M&amp;E Hourly Rate Card'!Print_Area</vt:lpstr>
      <vt:lpstr>'33. M&amp;E CO Hourly Rate Card'!Print_Area</vt:lpstr>
      <vt:lpstr>'34. M&amp;E Optional Imaging'!Print_Area</vt:lpstr>
      <vt:lpstr>'36. M&amp;E Other'!Print_Area</vt:lpstr>
      <vt:lpstr>'4. Infra Trans-In Staff Load'!Print_Area</vt:lpstr>
      <vt:lpstr>'5. Infrastructure HW'!Print_Area</vt:lpstr>
      <vt:lpstr>'6. Infrastructure SW'!Print_Area</vt:lpstr>
      <vt:lpstr>'7. Infrastructure Telecom'!Print_Area</vt:lpstr>
      <vt:lpstr>'8. Infrastructure Services'!Print_Area</vt:lpstr>
      <vt:lpstr>'9. Infrastructure Staff Loading'!Print_Area</vt:lpstr>
      <vt:lpstr>'9.1 Infra Base Year 1 Staff'!Print_Area</vt:lpstr>
      <vt:lpstr>'9.2 Infra Base Year 2 Staff'!Print_Area</vt:lpstr>
      <vt:lpstr>'9.3 Infra Base Year 3 Staff'!Print_Area</vt:lpstr>
      <vt:lpstr>'9.4 Infra Base Year 4 Staff'!Print_Area</vt:lpstr>
      <vt:lpstr>'9.5 Infra Base Year 5 Staff'!Print_Area</vt:lpstr>
      <vt:lpstr>'9.6 Infra Base Year 6 Staff'!Print_Area</vt:lpstr>
      <vt:lpstr>'10. Infra Opt Extension Year 1'!Print_Titles</vt:lpstr>
      <vt:lpstr>'11. Infra Opt Extension Year 2'!Print_Titles</vt:lpstr>
      <vt:lpstr>'12. Infra Opt Extension Year 3'!Print_Titles</vt:lpstr>
      <vt:lpstr>'13. Infra Opt Extension Year 4'!Print_Titles</vt:lpstr>
      <vt:lpstr>'16. Infra Optional Imaging'!Print_Titles</vt:lpstr>
      <vt:lpstr>'18. Infra Other'!Print_Titles</vt:lpstr>
      <vt:lpstr>'19. M&amp;E SFY Summary'!Print_Titles</vt:lpstr>
      <vt:lpstr>'2. Infrastructure SFY Summary'!Print_Titles</vt:lpstr>
      <vt:lpstr>'20. M&amp;E Deliverables'!Print_Titles</vt:lpstr>
      <vt:lpstr>'21. M&amp;E Trans-In Staff Load'!Print_Titles</vt:lpstr>
      <vt:lpstr>'22. M&amp;E Software'!Print_Titles</vt:lpstr>
      <vt:lpstr>'23. M&amp;E Services'!Print_Titles</vt:lpstr>
      <vt:lpstr>'24. M&amp;E Staff Loading'!Print_Titles</vt:lpstr>
      <vt:lpstr>'24.1 Base Year 1 Staff Loading'!Print_Titles</vt:lpstr>
      <vt:lpstr>'24.2 Base Year 2 Staff Loading'!Print_Titles</vt:lpstr>
      <vt:lpstr>'24.3 Base Year 3 Staff Loading'!Print_Titles</vt:lpstr>
      <vt:lpstr>'24.4 Base Year 4 Staff Loading'!Print_Titles</vt:lpstr>
      <vt:lpstr>'24.5 Base Year 5 Staff Loading'!Print_Titles</vt:lpstr>
      <vt:lpstr>'24.6 Base Year 6 Staff Loading'!Print_Titles</vt:lpstr>
      <vt:lpstr>'25. CalFresh ABAWD SCR'!Print_Titles</vt:lpstr>
      <vt:lpstr>'28. M&amp;E Opt Extension Year 1'!Print_Titles</vt:lpstr>
      <vt:lpstr>'29. M&amp;E Opt Extension Year 2'!Print_Titles</vt:lpstr>
      <vt:lpstr>'3. Infrastructure Deliverables'!Print_Titles</vt:lpstr>
      <vt:lpstr>'30. M&amp;E Opt Extension Year 3'!Print_Titles</vt:lpstr>
      <vt:lpstr>'31. M&amp;E Opt Extension Year 4'!Print_Titles</vt:lpstr>
      <vt:lpstr>'34. M&amp;E Optional Imaging'!Print_Titles</vt:lpstr>
      <vt:lpstr>'36. M&amp;E Other'!Print_Titles</vt:lpstr>
      <vt:lpstr>'4. Infra Trans-In Staff Load'!Print_Titles</vt:lpstr>
      <vt:lpstr>'5. Infrastructure HW'!Print_Titles</vt:lpstr>
      <vt:lpstr>'6. Infrastructure SW'!Print_Titles</vt:lpstr>
      <vt:lpstr>'7. Infrastructure Telecom'!Print_Titles</vt:lpstr>
      <vt:lpstr>'8. Infrastructure Services'!Print_Titles</vt:lpstr>
      <vt:lpstr>'9. Infrastructure Staff Loading'!Print_Titles</vt:lpstr>
      <vt:lpstr>'9.1 Infra Base Year 1 Staff'!Print_Titles</vt:lpstr>
      <vt:lpstr>'9.2 Infra Base Year 2 Staff'!Print_Titles</vt:lpstr>
      <vt:lpstr>'9.3 Infra Base Year 3 Staff'!Print_Titles</vt:lpstr>
      <vt:lpstr>'9.4 Infra Base Year 4 Staff'!Print_Titles</vt:lpstr>
      <vt:lpstr>'9.5 Infra Base Year 5 Staff'!Print_Titles</vt:lpstr>
      <vt:lpstr>'9.6 Infra Base Year 6 Staff'!Print_Titles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Betty Uzupis</dc:creator>
  <cp:keywords/>
  <dc:description/>
  <cp:lastModifiedBy>de Sodergren</cp:lastModifiedBy>
  <cp:revision/>
  <dcterms:created xsi:type="dcterms:W3CDTF">2017-05-22T22:37:57Z</dcterms:created>
  <dcterms:modified xsi:type="dcterms:W3CDTF">2023-11-06T17:44:11Z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0x010100BDAA9B18646CA547AA0211C62BE25688</vt:lpwstr>
  </property>
  <property fmtid="{D5CDD505-2E9C-101B-9397-08002B2CF9AE}" pid="3" name="_dlc_DocIdItemGuid">
    <vt:lpwstr>a8713541-7fe1-45ce-9dda-eb26b6e7660c</vt:lpwstr>
  </property>
</Properties>
</file>